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de2bb2927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9b44f2c748fa4a81"/>
    <x:sheet xmlns:r="http://schemas.openxmlformats.org/officeDocument/2006/relationships" name="Deal Pricing" sheetId="2" r:id="R90f8f7abcf8c43bd"/>
    <x:sheet xmlns:r="http://schemas.openxmlformats.org/officeDocument/2006/relationships" name="Assumptions" sheetId="3" r:id="R3df2a6632db34f41"/>
    <x:sheet xmlns:r="http://schemas.openxmlformats.org/officeDocument/2006/relationships" name="Cash Flow" sheetId="4" r:id="R5581cc15d32f42de"/>
    <x:sheet xmlns:r="http://schemas.openxmlformats.org/officeDocument/2006/relationships" name="Price Build" sheetId="5" r:id="R3d73b3c07501413e"/>
    <x:sheet xmlns:r="http://schemas.openxmlformats.org/officeDocument/2006/relationships" name="Scenarios" sheetId="6" r:id="Rf81dc651ae1a4a41"/>
    <x:sheet xmlns:r="http://schemas.openxmlformats.org/officeDocument/2006/relationships" name="Sensitivity" sheetId="7" r:id="Rc027060739644efd"/>
    <x:sheet xmlns:r="http://schemas.openxmlformats.org/officeDocument/2006/relationships" name="Portfolio Summary" sheetId="8" r:id="R3003842cd12d4614"/>
    <x:sheet xmlns:r="http://schemas.openxmlformats.org/officeDocument/2006/relationships" name="Monitoring" sheetId="9" r:id="Rb0f0014eb17047c5"/>
    <x:sheet xmlns:r="http://schemas.openxmlformats.org/officeDocument/2006/relationships" name="Portfolio Data" sheetId="10" r:id="R6a3505c3b7df40a8"/>
    <x:sheet xmlns:r="http://schemas.openxmlformats.org/officeDocument/2006/relationships" name="Rate Solver" sheetId="11" r:id="R9bd550e39b774106"/>
    <x:sheet xmlns:r="http://schemas.openxmlformats.org/officeDocument/2006/relationships" name="Audit" sheetId="12" r:id="R7083b9b7c3e54031"/>
    <x:sheet xmlns:r="http://schemas.openxmlformats.org/officeDocument/2006/relationships" name="Sources &amp; Notes" sheetId="13" r:id="R3739f20811fd49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0.00x"/>
    <x:numFmt numFmtId="201" formatCode="0.0%"/>
    <x:numFmt numFmtId="202" formatCode="#,##0"/>
    <x:numFmt numFmtId="203" formatCode="#,##0;(#,##0);-"/>
    <x:numFmt numFmtId="204" formatCode="0.00"/>
    <x:numFmt numFmtId="205" formatCode="0.000%"/>
    <x:numFmt numFmtId="206" formatCode="0.00%"/>
    <x:numFmt numFmtId="207" formatCode="0.0"/>
    <x:numFmt numFmtId="208" formatCode="#.##0,, &quot;mn&quot;"/>
    <x:numFmt numFmtId="209" formatCode="0"/>
    <x:numFmt numFmtId="210" formatCode="#,##0.00"/>
    <x:numFmt numFmtId="211" formatCode="#.0,,, &quot;bn&quot;"/>
  </x:numFmts>
  <x:fonts count="13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i/>
      <x:sz val="9"/>
      <x:color rgb="FF59636E"/>
      <x:name val="Arial"/>
    </x:font>
    <x:font>
      <x:b/>
      <x:sz val="11"/>
      <x:color rgb="FF0000FF"/>
      <x:name val="Arial"/>
    </x:font>
    <x:font>
      <x:b/>
      <x:sz val="11"/>
      <x:color rgb="FF008000"/>
      <x:name val="Arial"/>
    </x:font>
    <x:font>
      <x:b/>
      <x:sz val="10"/>
      <x:color rgb="FFFFFFFF"/>
      <x:name val="Arial"/>
    </x:font>
    <x:font>
      <x:b/>
      <x:sz val="10"/>
      <x:color rgb="FF008000"/>
      <x:name val="Arial"/>
    </x:font>
    <x:font>
      <x:sz val="10"/>
      <x:color rgb="FF0000FF"/>
      <x:name val="Arial"/>
    </x:font>
    <x:font>
      <x:b/>
      <x:sz val="10"/>
      <x:color rgb="FF17324D"/>
      <x:name val="Arial"/>
    </x:font>
    <x:font>
      <x:sz val="10"/>
      <x:color rgb="FF008000"/>
      <x:name val="Arial"/>
    </x:font>
    <x:font>
      <x:b/>
      <x:sz val="11"/>
      <x:color rgb="FF17324D"/>
      <x:name val="Arial"/>
    </x:font>
    <x:font>
      <x:b/>
      <x:sz val="15"/>
      <x:color rgb="FF17324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24D"/>
      </x:patternFill>
    </x:fill>
    <x:fill>
      <x:patternFill patternType="solid">
        <x:fgColor rgb="FFEDF4F8"/>
      </x:patternFill>
    </x:fill>
    <x:fill>
      <x:patternFill patternType="solid">
        <x:fgColor rgb="FFDCEAF5"/>
      </x:patternFill>
    </x:fill>
  </x:fills>
  <x:borders count="30">
    <x:border/>
    <x:border>
      <x:bottom style="thin">
        <x:color rgb="FF2F6B9A"/>
      </x:bottom>
    </x:border>
    <x:border>
      <x:left style="dashed">
        <x:color rgb="FF2F6B9A"/>
      </x:left>
      <x:right style="dashed">
        <x:color rgb="FF2F6B9A"/>
      </x:right>
      <x:top style="dashed">
        <x:color rgb="FF2F6B9A"/>
      </x:top>
      <x:bottom style="dashed">
        <x:color rgb="FF2F6B9A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9E0E6"/>
      </x:right>
      <x:bottom style="thin">
        <x:color rgb="FFD9E0E6"/>
      </x:bottom>
    </x:border>
    <x:border>
      <x:left style="thin">
        <x:color rgb="FFD9E0E6"/>
      </x:left>
      <x:right style="thin">
        <x:color rgb="FFD9E0E6"/>
      </x:right>
      <x:bottom style="thin">
        <x:color rgb="FFD9E0E6"/>
      </x:bottom>
    </x:border>
    <x:border>
      <x:left style="thin">
        <x:color rgb="FFD9E0E6"/>
      </x:left>
      <x:bottom style="thin">
        <x:color rgb="FFD9E0E6"/>
      </x:bottom>
    </x:border>
    <x:border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9E0E6"/>
      </x:left>
      <x:top style="thin">
        <x:color rgb="FFD9E0E6"/>
      </x:top>
      <x:bottom style="thin">
        <x:color rgb="FFD9E0E6"/>
      </x:bottom>
    </x:border>
    <x:border>
      <x:right style="thin">
        <x:color rgb="FFD9E0E6"/>
      </x:right>
      <x:top style="thin">
        <x:color rgb="FFD9E0E6"/>
      </x:top>
    </x:border>
    <x:border>
      <x:left style="thin">
        <x:color rgb="FFD9E0E6"/>
      </x:left>
      <x:right style="thin">
        <x:color rgb="FFD9E0E6"/>
      </x:right>
      <x:top style="thin">
        <x:color rgb="FFD9E0E6"/>
      </x:top>
    </x:border>
    <x:border>
      <x:left style="thin">
        <x:color rgb="FFD9E0E6"/>
      </x:left>
      <x:top style="thin">
        <x:color rgb="FFD9E0E6"/>
      </x:top>
    </x:border>
    <x:border>
      <x:left style="thin">
        <x:color rgb="FFB8C8D6"/>
      </x:left>
      <x:top style="thin">
        <x:color rgb="FFB8C8D6"/>
      </x:top>
      <x:bottom style="thin">
        <x:color rgb="FFB8C8D6"/>
      </x:bottom>
    </x:border>
    <x:border>
      <x:top style="thin">
        <x:color rgb="FFB8C8D6"/>
      </x:top>
      <x:bottom style="thin">
        <x:color rgb="FFB8C8D6"/>
      </x:bottom>
    </x:border>
    <x:border>
      <x:right style="thin">
        <x:color rgb="FFB8C8D6"/>
      </x:right>
      <x:top style="thin">
        <x:color rgb="FFB8C8D6"/>
      </x:top>
      <x:bottom style="thin">
        <x:color rgb="FFB8C8D6"/>
      </x:bottom>
    </x:border>
    <x:border>
      <x:right style="thin">
        <x:color rgb="FFE1E5E8"/>
      </x:right>
      <x:bottom style="thin">
        <x:color rgb="FFE1E5E8"/>
      </x:bottom>
    </x:border>
    <x:border>
      <x:left style="thin">
        <x:color rgb="FFE1E5E8"/>
      </x:left>
      <x:right style="thin">
        <x:color rgb="FFE1E5E8"/>
      </x:right>
      <x:bottom style="thin">
        <x:color rgb="FFE1E5E8"/>
      </x:bottom>
    </x:border>
    <x:border>
      <x:left style="thin">
        <x:color rgb="FFE1E5E8"/>
      </x:left>
      <x:right style="thin">
        <x:color rgb="FFFFFFFF"/>
      </x:right>
      <x:bottom style="thin">
        <x:color rgb="FFE1E5E8"/>
      </x:bottom>
    </x:border>
    <x:border>
      <x:right style="thin">
        <x:color rgb="FFE1E5E8"/>
      </x:right>
      <x:top style="thin">
        <x:color rgb="FFE1E5E8"/>
      </x:top>
      <x:bottom style="thin">
        <x:color rgb="FFE1E5E8"/>
      </x:bottom>
    </x:border>
    <x:border>
      <x:left style="thin">
        <x:color rgb="FFE1E5E8"/>
      </x:left>
      <x:right style="thin">
        <x:color rgb="FFE1E5E8"/>
      </x:right>
      <x:top style="thin">
        <x:color rgb="FFE1E5E8"/>
      </x:top>
      <x:bottom style="thin">
        <x:color rgb="FFE1E5E8"/>
      </x:bottom>
    </x:border>
    <x:border>
      <x:left style="thin">
        <x:color rgb="FFE1E5E8"/>
      </x:left>
      <x:right style="thin">
        <x:color rgb="FFFFFFFF"/>
      </x:right>
      <x:top style="thin">
        <x:color rgb="FFE1E5E8"/>
      </x:top>
      <x:bottom style="thin">
        <x:color rgb="FFE1E5E8"/>
      </x:bottom>
    </x:border>
    <x:border>
      <x:right style="thin">
        <x:color rgb="FFE1E5E8"/>
      </x:right>
      <x:top style="thin">
        <x:color rgb="FFE1E5E8"/>
      </x:top>
    </x:border>
    <x:border>
      <x:left style="thin">
        <x:color rgb="FFE1E5E8"/>
      </x:left>
      <x:right style="thin">
        <x:color rgb="FFE1E5E8"/>
      </x:right>
      <x:top style="thin">
        <x:color rgb="FFE1E5E8"/>
      </x:top>
    </x:border>
    <x:border>
      <x:left style="thin">
        <x:color rgb="FFE1E5E8"/>
      </x:left>
      <x:right style="thin">
        <x:color rgb="FFFFFFFF"/>
      </x:right>
      <x:top style="thin">
        <x:color rgb="FFE1E5E8"/>
      </x:top>
    </x:border>
    <x:border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top style="thin">
        <x:color rgb="FFFFFFFF"/>
      </x:top>
    </x:border>
  </x:borders>
  <x:cellStyleXfs count="1">
    <x:xf numFmtId="0" fontId="0" fillId="0" borderId="0"/>
  </x:cellStyleXfs>
  <x:cellXfs count="10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horizontal="center" vertical="center"/>
    </x:xf>
    <x:xf numFmtId="0" fontId="6" fillId="3" borderId="4" xfId="0" applyNumberFormat="1" applyFont="1" applyFill="1" applyBorder="1" applyAlignment="1">
      <x:alignment horizontal="center" vertical="center"/>
    </x:xf>
    <x:xf numFmtId="0" fontId="6" fillId="3" borderId="5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7" fillId="4" borderId="7" xfId="0" applyNumberFormat="1" applyFont="1" applyFill="1" applyBorder="1" applyAlignment="1">
      <x:alignment vertical="center"/>
    </x:xf>
    <x:xf numFmtId="0" fontId="8" fillId="2" borderId="7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7" fillId="4" borderId="10" xfId="0" applyNumberFormat="1" applyFont="1" applyFill="1" applyBorder="1" applyAlignment="1">
      <x:alignment vertical="center"/>
    </x:xf>
    <x:xf numFmtId="0" fontId="8" fillId="2" borderId="10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7" fillId="4" borderId="13" xfId="0" applyNumberFormat="1" applyFont="1" applyFill="1" applyBorder="1" applyAlignment="1">
      <x:alignment vertical="center"/>
    </x:xf>
    <x:xf numFmtId="0" fontId="8" fillId="2" borderId="13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200" fontId="7" fillId="4" borderId="7" xfId="0" applyNumberFormat="1" applyFont="1" applyFill="1" applyBorder="1" applyAlignment="1">
      <x:alignment vertical="center"/>
    </x:xf>
    <x:xf numFmtId="200" fontId="8" fillId="2" borderId="7" xfId="0" applyNumberFormat="1" applyFont="1" applyFill="1" applyBorder="1" applyAlignment="1">
      <x:alignment vertical="center"/>
    </x:xf>
    <x:xf numFmtId="201" fontId="7" fillId="4" borderId="10" xfId="0" applyNumberFormat="1" applyFont="1" applyFill="1" applyBorder="1" applyAlignment="1">
      <x:alignment vertical="center"/>
    </x:xf>
    <x:xf numFmtId="201" fontId="8" fillId="2" borderId="10" xfId="0" applyNumberFormat="1" applyFont="1" applyFill="1" applyBorder="1" applyAlignment="1">
      <x:alignment vertical="center"/>
    </x:xf>
    <x:xf numFmtId="202" fontId="7" fillId="4" borderId="10" xfId="0" applyNumberFormat="1" applyFont="1" applyFill="1" applyBorder="1" applyAlignment="1">
      <x:alignment vertical="center"/>
    </x:xf>
    <x:xf numFmtId="202" fontId="8" fillId="2" borderId="10" xfId="0" applyNumberFormat="1" applyFont="1" applyFill="1" applyBorder="1" applyAlignment="1">
      <x:alignment vertical="center"/>
    </x:xf>
    <x:xf numFmtId="201" fontId="7" fillId="4" borderId="13" xfId="0" applyNumberFormat="1" applyFont="1" applyFill="1" applyBorder="1" applyAlignment="1">
      <x:alignment vertical="center"/>
    </x:xf>
    <x:xf numFmtId="201" fontId="8" fillId="2" borderId="13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15" xfId="0" applyNumberFormat="1" applyFont="1" applyFill="1" applyBorder="1" applyAlignment="1">
      <x:alignment vertical="center"/>
    </x:xf>
    <x:xf numFmtId="0" fontId="9" fillId="5" borderId="16" xfId="0" applyNumberFormat="1" applyFont="1" applyFill="1" applyBorder="1" applyAlignment="1">
      <x:alignment vertical="center"/>
    </x:xf>
    <x:xf numFmtId="0" fontId="9" fillId="5" borderId="17" xfId="0" applyNumberFormat="1" applyFont="1" applyFill="1" applyBorder="1" applyAlignment="1">
      <x:alignment vertical="center"/>
    </x:xf>
    <x:xf numFmtId="202" fontId="8" fillId="2" borderId="0" xfId="0" applyNumberFormat="1" applyFont="1" applyFill="1" applyBorder="1" applyAlignment="1">
      <x:alignment vertical="center"/>
    </x:xf>
    <x:xf numFmtId="201" fontId="8" fillId="2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201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6" fillId="3" borderId="18" xfId="0" applyNumberFormat="1" applyFont="1" applyFill="1" applyBorder="1" applyAlignment="1">
      <x:alignment horizontal="center" vertical="center"/>
    </x:xf>
    <x:xf numFmtId="0" fontId="6" fillId="3" borderId="19" xfId="0" applyNumberFormat="1" applyFont="1" applyFill="1" applyBorder="1" applyAlignment="1">
      <x:alignment horizontal="center" vertical="center"/>
    </x:xf>
    <x:xf numFmtId="0" fontId="6" fillId="3" borderId="20" xfId="0" applyNumberFormat="1" applyFont="1" applyFill="1" applyBorder="1" applyAlignment="1">
      <x:alignment horizontal="center" vertical="center"/>
    </x:xf>
    <x:xf numFmtId="0" fontId="1" fillId="0" borderId="21" xfId="0" applyNumberFormat="1" applyFont="1" applyFill="1" applyBorder="1" applyAlignment="1">
      <x:alignment vertical="center"/>
    </x:xf>
    <x:xf numFmtId="203" fontId="1" fillId="0" borderId="22" xfId="0" applyNumberFormat="1" applyFont="1" applyFill="1" applyBorder="1" applyAlignment="1">
      <x:alignment vertical="center"/>
    </x:xf>
    <x:xf numFmtId="205" fontId="1" fillId="0" borderId="22" xfId="0" applyNumberFormat="1" applyFont="1" applyFill="1" applyBorder="1" applyAlignment="1">
      <x:alignment vertical="center"/>
    </x:xf>
    <x:xf numFmtId="203" fontId="1" fillId="0" borderId="23" xfId="0" applyNumberFormat="1" applyFont="1" applyFill="1" applyBorder="1" applyAlignment="1">
      <x:alignment vertical="center"/>
    </x:xf>
    <x:xf numFmtId="0" fontId="1" fillId="0" borderId="24" xfId="0" applyNumberFormat="1" applyFont="1" applyFill="1" applyBorder="1" applyAlignment="1">
      <x:alignment vertical="center"/>
    </x:xf>
    <x:xf numFmtId="203" fontId="1" fillId="0" borderId="25" xfId="0" applyNumberFormat="1" applyFont="1" applyFill="1" applyBorder="1" applyAlignment="1">
      <x:alignment vertical="center"/>
    </x:xf>
    <x:xf numFmtId="205" fontId="1" fillId="0" borderId="25" xfId="0" applyNumberFormat="1" applyFont="1" applyFill="1" applyBorder="1" applyAlignment="1">
      <x:alignment vertical="center"/>
    </x:xf>
    <x:xf numFmtId="203" fontId="1" fillId="0" borderId="26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vertical="center"/>
    </x:xf>
    <x:xf numFmtId="0" fontId="6" fillId="3" borderId="27" xfId="0" applyNumberFormat="1" applyFont="1" applyFill="1" applyBorder="1" applyAlignment="1">
      <x:alignment vertical="center"/>
    </x:xf>
    <x:xf numFmtId="0" fontId="6" fillId="3" borderId="28" xfId="0" applyNumberFormat="1" applyFont="1" applyFill="1" applyBorder="1" applyAlignment="1">
      <x:alignment vertical="center"/>
    </x:xf>
    <x:xf numFmtId="0" fontId="6" fillId="3" borderId="29" xfId="0" applyNumberFormat="1" applyFont="1" applyFill="1" applyBorder="1" applyAlignment="1">
      <x:alignment vertical="center"/>
    </x:xf>
    <x:xf numFmtId="0" fontId="6" fillId="3" borderId="27" xfId="0" applyNumberFormat="1" applyFont="1" applyFill="1" applyBorder="1" applyAlignment="1">
      <x:alignment horizontal="center" vertical="center"/>
    </x:xf>
    <x:xf numFmtId="0" fontId="6" fillId="3" borderId="28" xfId="0" applyNumberFormat="1" applyFont="1" applyFill="1" applyBorder="1" applyAlignment="1">
      <x:alignment horizontal="center" vertical="center"/>
    </x:xf>
    <x:xf numFmtId="0" fontId="6" fillId="3" borderId="29" xfId="0" applyNumberFormat="1" applyFont="1" applyFill="1" applyBorder="1" applyAlignment="1">
      <x:alignment horizontal="center" vertical="center"/>
    </x:xf>
    <x:xf numFmtId="207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209" fontId="1" fillId="0" borderId="0" xfId="0" applyNumberFormat="1" applyFont="1" applyFill="1" applyBorder="1" applyAlignment="1">
      <x:alignment vertical="center"/>
    </x:xf>
    <x:xf numFmtId="21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9" fillId="5" borderId="15" xfId="0" applyNumberFormat="1" applyFont="1" applyFill="1" applyBorder="1" applyAlignment="1">
      <x:alignment vertical="center" wrapText="1"/>
    </x:xf>
    <x:xf numFmtId="0" fontId="9" fillId="5" borderId="16" xfId="0" applyNumberFormat="1" applyFont="1" applyFill="1" applyBorder="1" applyAlignment="1">
      <x:alignment vertical="center" wrapText="1"/>
    </x:xf>
    <x:xf numFmtId="0" fontId="9" fillId="5" borderId="17" xfId="0" applyNumberFormat="1" applyFont="1" applyFill="1" applyBorder="1" applyAlignment="1">
      <x:alignment vertical="center" wrapText="1"/>
    </x:xf>
    <x:xf numFmtId="211" fontId="1" fillId="0" borderId="0" xfId="0" applyNumberFormat="1" applyFont="1" applyFill="1" applyBorder="1" applyAlignment="1">
      <x:alignment vertical="center"/>
    </x:xf>
    <x:xf numFmtId="201" fontId="12" fillId="0" borderId="0" xfId="0" applyNumberFormat="1" applyFont="1" applyFill="1" applyBorder="1" applyAlignment="1">
      <x:alignment vertical="center"/>
    </x:xf>
    <x:xf numFmtId="211" fontId="1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c0c5ac95cf4717" /><Relationship Type="http://schemas.openxmlformats.org/officeDocument/2006/relationships/theme" Target="/xl/theme/theme1.xml" Id="Rdf7f4ccfe01e4b76" /><Relationship Type="http://schemas.openxmlformats.org/officeDocument/2006/relationships/sharedStrings" Target="/xl/sharedStrings.xml" Id="R9a49a0769e4545f3" /><Relationship Type="http://schemas.openxmlformats.org/officeDocument/2006/relationships/worksheet" Target="/xl/worksheets/sheet1.xml" Id="R9b44f2c748fa4a81" /><Relationship Type="http://schemas.openxmlformats.org/officeDocument/2006/relationships/worksheet" Target="/xl/worksheets/sheet2.xml" Id="R90f8f7abcf8c43bd" /><Relationship Type="http://schemas.openxmlformats.org/officeDocument/2006/relationships/worksheet" Target="/xl/worksheets/sheet3.xml" Id="R3df2a6632db34f41" /><Relationship Type="http://schemas.openxmlformats.org/officeDocument/2006/relationships/worksheet" Target="/xl/worksheets/sheet4.xml" Id="R5581cc15d32f42de" /><Relationship Type="http://schemas.openxmlformats.org/officeDocument/2006/relationships/worksheet" Target="/xl/worksheets/sheet5.xml" Id="R3d73b3c07501413e" /><Relationship Type="http://schemas.openxmlformats.org/officeDocument/2006/relationships/worksheet" Target="/xl/worksheets/sheet6.xml" Id="Rf81dc651ae1a4a41" /><Relationship Type="http://schemas.openxmlformats.org/officeDocument/2006/relationships/worksheet" Target="/xl/worksheets/sheet7.xml" Id="Rc027060739644efd" /><Relationship Type="http://schemas.openxmlformats.org/officeDocument/2006/relationships/worksheet" Target="/xl/worksheets/sheet8.xml" Id="R3003842cd12d4614" /><Relationship Type="http://schemas.openxmlformats.org/officeDocument/2006/relationships/worksheet" Target="/xl/worksheets/sheet9.xml" Id="Rb0f0014eb17047c5" /><Relationship Type="http://schemas.openxmlformats.org/officeDocument/2006/relationships/worksheet" Target="/xl/worksheets/sheet10.xml" Id="R6a3505c3b7df40a8" /><Relationship Type="http://schemas.openxmlformats.org/officeDocument/2006/relationships/worksheet" Target="/xl/worksheets/sheet11.xml" Id="R9bd550e39b774106" /><Relationship Type="http://schemas.openxmlformats.org/officeDocument/2006/relationships/worksheet" Target="/xl/worksheets/sheet12.xml" Id="R7083b9b7c3e54031" /><Relationship Type="http://schemas.openxmlformats.org/officeDocument/2006/relationships/worksheet" Target="/xl/worksheets/sheet13.xml" Id="R3739f20811fd49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fb62cfb3fb48a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95cc1c4f8664ed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6c1cf93fc1a435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76222fabe51d439b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0f6941ab32c64d2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a050575021b14f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Portfolio action migration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Approve</c:v>
          </c:tx>
          <c:cat>
            <c:strRef>
              <c:f>'Executive Summary'!$H$15:$H$17</c:f>
              <c:strCache>
                <c:ptCount val="0"/>
              </c:strCache>
            </c:strRef>
          </c:cat>
          <c:val>
            <c:numRef>
              <c:f>'Executive Summary'!$I$15:$I$17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Reprice</c:v>
          </c:tx>
          <c:cat>
            <c:strRef>
              <c:f>'Executive Summary'!$H$15:$H$17</c:f>
              <c:strCache>
                <c:ptCount val="0"/>
              </c:strCache>
            </c:strRef>
          </c:cat>
          <c:val>
            <c:numRef>
              <c:f>'Executive Summary'!$J$15:$J$17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Decline</c:v>
          </c:tx>
          <c:cat>
            <c:strRef>
              <c:f>'Executive Summary'!$H$15:$H$17</c:f>
              <c:strCache>
                <c:ptCount val="0"/>
              </c:strCache>
            </c:strRef>
          </c:cat>
          <c:val>
            <c:numRef>
              <c:f>'Executive Summary'!$K$15:$K$17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Price floor build-up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Incremental APR</c:v>
          </c:tx>
          <c:cat>
            <c:strRef>
              <c:f>'Deal Pricing'!$C$25:$C$32</c:f>
              <c:strCache>
                <c:ptCount val="0"/>
              </c:strCache>
            </c:strRef>
          </c:cat>
          <c:val>
            <c:numRef>
              <c:f>'Deal Pricing'!$D$25:$D$32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Cumulative APR</c:v>
          </c:tx>
          <c:cat>
            <c:strRef>
              <c:f>'Deal Pricing'!$C$25:$C$32</c:f>
              <c:strCache>
                <c:ptCount val="0"/>
              </c:strCache>
            </c:strRef>
          </c:cat>
          <c:val>
            <c:numRef>
              <c:f>'Deal Pricing'!$E$25:$E$32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Incremental and cumulative APR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Incremental APR</c:v>
          </c:tx>
          <c:cat>
            <c:strRef>
              <c:f>'Price Build'!$C$8:$C$15</c:f>
              <c:strCache>
                <c:ptCount val="0"/>
              </c:strCache>
            </c:strRef>
          </c:cat>
          <c:val>
            <c:numRef>
              <c:f>'Price Build'!$D$8:$D$15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Cumulative APR</c:v>
          </c:tx>
          <c:cat>
            <c:strRef>
              <c:f>'Price Build'!$C$8:$C$15</c:f>
              <c:strCache>
                <c:ptCount val="0"/>
              </c:strCache>
            </c:strRef>
          </c:cat>
          <c:val>
            <c:numRef>
              <c:f>'Price Build'!$E$8:$E$15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Decision migration by scenario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Approve</c:v>
          </c:tx>
          <c:cat>
            <c:strRef>
              <c:f>'Scenarios'!$C$22:$C$24</c:f>
              <c:strCache>
                <c:ptCount val="0"/>
              </c:strCache>
            </c:strRef>
          </c:cat>
          <c:val>
            <c:numRef>
              <c:f>'Scenarios'!$D$22:$D$24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Reprice</c:v>
          </c:tx>
          <c:cat>
            <c:strRef>
              <c:f>'Scenarios'!$C$22:$C$24</c:f>
              <c:strCache>
                <c:ptCount val="0"/>
              </c:strCache>
            </c:strRef>
          </c:cat>
          <c:val>
            <c:numRef>
              <c:f>'Scenarios'!$E$22:$E$24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Review</c:v>
          </c:tx>
          <c:cat>
            <c:strRef>
              <c:f>'Scenarios'!$C$22:$C$24</c:f>
              <c:strCache>
                <c:ptCount val="0"/>
              </c:strCache>
            </c:strRef>
          </c:cat>
          <c:val>
            <c:numRef>
              <c:f>'Scenarios'!$F$22:$F$24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Decline</c:v>
          </c:tx>
          <c:cat>
            <c:strRef>
              <c:f>'Scenarios'!$C$22:$C$24</c:f>
              <c:strCache>
                <c:ptCount val="0"/>
              </c:strCache>
            </c:strRef>
          </c:cat>
          <c:val>
            <c:numRef>
              <c:f>'Scenarios'!$G$22:$G$24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Price floor response to PD and funding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Funding 3.5%</c:v>
          </c:tx>
          <c:marker>
            <c:symbol val="none"/>
          </c:marker>
          <c:cat>
            <c:strRef>
              <c:f>'Sensitivity'!$C$7:$C$12</c:f>
              <c:strCache>
                <c:ptCount val="0"/>
              </c:strCache>
            </c:strRef>
          </c:cat>
          <c:val>
            <c:numRef>
              <c:f>'Sensitivity'!$D$7:$D$12</c:f>
              <c:numCache>
                <c:formatCode>0.00%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Funding 4.6%</c:v>
          </c:tx>
          <c:marker>
            <c:symbol val="none"/>
          </c:marker>
          <c:cat>
            <c:strRef>
              <c:f>'Sensitivity'!$C$7:$C$12</c:f>
              <c:strCache>
                <c:ptCount val="0"/>
              </c:strCache>
            </c:strRef>
          </c:cat>
          <c:val>
            <c:numRef>
              <c:f>'Sensitivity'!$E$7:$E$12</c:f>
              <c:numCache>
                <c:formatCode>0.00%</c:formatCode>
                <c:ptCount val="0"/>
              </c:numCache>
            </c:numRef>
          </c:val>
          <c:smooth val="0"/>
        </c:ser>
        <c:ser>
          <c:idx val="2"/>
          <c:order val="2"/>
          <c:tx>
            <c:v>Funding 5.5%</c:v>
          </c:tx>
          <c:marker>
            <c:symbol val="none"/>
          </c:marker>
          <c:cat>
            <c:strRef>
              <c:f>'Sensitivity'!$C$7:$C$12</c:f>
              <c:strCache>
                <c:ptCount val="0"/>
              </c:strCache>
            </c:strRef>
          </c:cat>
          <c:val>
            <c:numRef>
              <c:f>'Sensitivity'!$F$7:$F$12</c:f>
              <c:numCache>
                <c:formatCode>0.00%</c:formatCode>
                <c:ptCount val="0"/>
              </c:numCache>
            </c:numRef>
          </c:val>
          <c:smooth val="0"/>
        </c:ser>
        <c:ser>
          <c:idx val="3"/>
          <c:order val="3"/>
          <c:tx>
            <c:v>Funding 6.5%</c:v>
          </c:tx>
          <c:marker>
            <c:symbol val="none"/>
          </c:marker>
          <c:cat>
            <c:strRef>
              <c:f>'Sensitivity'!$C$7:$C$12</c:f>
              <c:strCache>
                <c:ptCount val="0"/>
              </c:strCache>
            </c:strRef>
          </c:cat>
          <c:val>
            <c:numRef>
              <c:f>'Sensitivity'!$G$7:$G$12</c:f>
              <c:numCache>
                <c:formatCode>0.00%</c:formatCode>
                <c:ptCount val="0"/>
              </c:numCache>
            </c:numRef>
          </c:val>
          <c:smooth val="0"/>
        </c:ser>
        <c:ser>
          <c:idx val="4"/>
          <c:order val="4"/>
          <c:tx>
            <c:v>Funding 7.5%</c:v>
          </c:tx>
          <c:marker>
            <c:symbol val="none"/>
          </c:marker>
          <c:cat>
            <c:strRef>
              <c:f>'Sensitivity'!$C$7:$C$12</c:f>
              <c:strCache>
                <c:ptCount val="0"/>
              </c:strCache>
            </c:strRef>
          </c:cat>
          <c:val>
            <c:numRef>
              <c:f>'Sensitivity'!$H$7:$H$12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Funding rate and median RAROC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Funding</c:v>
          </c:tx>
          <c:marker>
            <c:symbol val="none"/>
          </c:marker>
          <c:cat>
            <c:strRef>
              <c:f>'Monitoring'!$C$6:$C$17</c:f>
              <c:strCache>
                <c:ptCount val="0"/>
              </c:strCache>
            </c:strRef>
          </c:cat>
          <c:val>
            <c:numRef>
              <c:f>'Monitoring'!$I$6:$I$17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Median RAROC</c:v>
          </c:tx>
          <c:marker>
            <c:symbol val="none"/>
          </c:marker>
          <c:cat>
            <c:strRef>
              <c:f>'Monitoring'!$C$6:$C$17</c:f>
              <c:strCache>
                <c:ptCount val="0"/>
              </c:strCache>
            </c:strRef>
          </c:cat>
          <c:val>
            <c:numRef>
              <c:f>'Monitoring'!$J$6:$J$17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19</xdr:row>
      <xdr:rowOff>0</xdr:rowOff>
    </xdr:from>
    <xdr:ext cx="57150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fb62cfb3fb48a7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6</xdr:col>
      <xdr:colOff>0</xdr:colOff>
      <xdr:row>22</xdr:row>
      <xdr:rowOff>0</xdr:rowOff>
    </xdr:from>
    <xdr:ext cx="57150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5cc1c4f8664edd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7</xdr:col>
      <xdr:colOff>0</xdr:colOff>
      <xdr:row>5</xdr:row>
      <xdr:rowOff>0</xdr:rowOff>
    </xdr:from>
    <xdr:ext cx="55245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c1cf93fc1a435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8</xdr:col>
      <xdr:colOff>0</xdr:colOff>
      <xdr:row>19</xdr:row>
      <xdr:rowOff>0</xdr:rowOff>
    </xdr:from>
    <xdr:ext cx="5143500" cy="2762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222fabe51d439b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9</xdr:col>
      <xdr:colOff>0</xdr:colOff>
      <xdr:row>4</xdr:row>
      <xdr:rowOff>0</xdr:rowOff>
    </xdr:from>
    <xdr:ext cx="5905500" cy="2762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6941ab32c64d2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13</xdr:col>
      <xdr:colOff>0</xdr:colOff>
      <xdr:row>4</xdr:row>
      <xdr:rowOff>0</xdr:rowOff>
    </xdr:from>
    <xdr:ext cx="57150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50575021b14fe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675eb9d93cb43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1293b8987fe4c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8ebdb2d6f6584c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dd23d6efd73a45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229970d71ad849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6.xml" Id="R3c4c53633d4f400c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34" hidden="0" customWidth="1"/>
    <x:col min="4" max="4" width="30" hidden="0" customWidth="1"/>
    <x:col min="5" max="5" width="32" hidden="0" customWidth="1"/>
    <x:col min="6" max="6" width="36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24" customHeight="1">
      <x:c r="A2" s="2"/>
      <x:c r="B2" s="2"/>
      <x:c r="C2" s="3" t="str">
        <x:v>Vietnam Loan Pricing &amp; RAROC Lab</x:v>
      </x:c>
      <x:c r="D2" s="2"/>
      <x:c r="E2" s="2"/>
      <x:c r="F2" s="2"/>
      <x:c r="G2" s="2"/>
      <x:c r="H2" s="2"/>
      <x:c r="I2" s="2"/>
      <x:c r="J2" s="2"/>
      <x:c r="K2" s="6" t="str">
        <x:v>Decision-ready portfolio case</x:v>
      </x:c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8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>
      <x:c r="A5" s="2"/>
      <x:c r="B5" s="2"/>
      <x:c r="C5" s="47" t="str">
        <x:v>Case selected:</x:v>
      </x:c>
      <x:c r="D5" s="50" t="str">
        <x:f>Assumptions!$D$5</x:f>
        <x:v>Base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>
      <x:c r="A7" s="2"/>
      <x:c r="B7" s="2"/>
      <x:c r="C7" s="53" t="str">
        <x:v>Three-minute executive readout</x:v>
      </x:c>
      <x:c r="D7" s="54"/>
      <x:c r="E7" s="54"/>
      <x:c r="F7" s="54"/>
      <x:c r="G7" s="54"/>
      <x:c r="H7" s="54"/>
      <x:c r="I7" s="54"/>
      <x:c r="J7" s="54"/>
      <x:c r="K7" s="54"/>
      <x:c r="L7" s="54"/>
      <x:c r="M7" s="54"/>
      <x:c r="N7" s="55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</x:row>
    <x:row r="9">
      <x:c r="A9" s="2"/>
      <x:c r="B9" s="2"/>
      <x:c r="C9" s="18" t="str">
        <x:v>Reference price floor</x:v>
      </x:c>
      <x:c r="D9" s="19" t="str">
        <x:v>Quoted RAROC</x:v>
      </x:c>
      <x:c r="E9" s="19" t="str">
        <x:v>Base approve share</x:v>
      </x:c>
      <x:c r="F9" s="20" t="str">
        <x:v>Requested exposure</x:v>
      </x:c>
      <x:c r="G9" s="2"/>
      <x:c r="H9" s="18" t="str">
        <x:v>Selected approve</x:v>
      </x:c>
      <x:c r="I9" s="19" t="str">
        <x:v>Selected reprice</x:v>
      </x:c>
      <x:c r="J9" s="19" t="str">
        <x:v>Median price floor</x:v>
      </x:c>
      <x:c r="K9" s="20" t="str">
        <x:v>Median quoted RAROC</x:v>
      </x:c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>
      <x:c r="A10" s="2"/>
      <x:c r="B10" s="2"/>
      <x:c r="C10" s="100" t="n">
        <x:f>'Deal Pricing'!H12</x:f>
        <x:v>0.10900000000000001</x:v>
      </x:c>
      <x:c r="D10" s="100" t="n">
        <x:f>'Deal Pricing'!H17</x:f>
        <x:v>0.8861362074777748</x:v>
      </x:c>
      <x:c r="E10" s="100" t="n">
        <x:f>0.6875</x:f>
        <x:v>0.6875</x:v>
      </x:c>
      <x:c r="F10" s="101" t="n">
        <x:f>558183000000</x:f>
        <x:v>558183000000</x:v>
      </x:c>
      <x:c r="G10" s="2"/>
      <x:c r="H10" s="100" t="n">
        <x:f>CHOOSE(Assumptions!$C$5,0.6875,0.07325,0)</x:f>
        <x:v>0.6875</x:v>
      </x:c>
      <x:c r="I10" s="100" t="n">
        <x:f>CHOOSE(Assumptions!$C$5,0.06025,0.57125,0.45325)</x:f>
        <x:v>0.06025</x:v>
      </x:c>
      <x:c r="J10" s="100" t="n">
        <x:f>CHOOSE(Assumptions!$C$5,0.13802505493164063,0.18402786254882808,0.21779384613037112)</x:f>
        <x:v>0.13802505493164063</x:v>
      </x:c>
      <x:c r="K10" s="100" t="n">
        <x:f>CHOOSE(Assumptions!$C$5,0.39399106178150445,-0.049537229447139626,-0.46756351941456425)</x:f>
        <x:v>0.39399106178150445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>
      <x:c r="A14" s="2"/>
      <x:c r="B14" s="2"/>
      <x:c r="C14" s="53" t="str">
        <x:v>Reference application decision</x:v>
      </x:c>
      <x:c r="D14" s="54"/>
      <x:c r="E14" s="54"/>
      <x:c r="F14" s="55"/>
      <x:c r="G14" s="2"/>
      <x:c r="H14" s="18" t="str">
        <x:v>Scenario</x:v>
      </x:c>
      <x:c r="I14" s="19" t="str">
        <x:v>Approve</x:v>
      </x:c>
      <x:c r="J14" s="19" t="str">
        <x:v>Reprice</x:v>
      </x:c>
      <x:c r="K14" s="19" t="str">
        <x:v>Decline</x:v>
      </x:c>
      <x:c r="L14" s="20" t="str">
        <x:v>Median floor</x:v>
      </x:c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>
      <x:c r="A15" s="2"/>
      <x:c r="B15" s="2"/>
      <x:c r="C15" s="18" t="str">
        <x:v>Metric</x:v>
      </x:c>
      <x:c r="D15" s="19" t="str">
        <x:v>Value</x:v>
      </x:c>
      <x:c r="E15" s="19" t="str">
        <x:v>Boundary</x:v>
      </x:c>
      <x:c r="F15" s="20" t="str">
        <x:v>Read-through</x:v>
      </x:c>
      <x:c r="G15" s="2"/>
      <x:c r="H15" s="2" t="str">
        <x:v>Base</x:v>
      </x:c>
      <x:c r="I15" s="59" t="n">
        <x:v>0.6875</x:v>
      </x:c>
      <x:c r="J15" s="59" t="n">
        <x:v>0.06025</x:v>
      </x:c>
      <x:c r="K15" s="59" t="n">
        <x:v>0.23825</x:v>
      </x:c>
      <x:c r="L15" s="59" t="n">
        <x:v>0.13802505493164063</x:v>
      </x:c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>
      <x:c r="A16" s="2"/>
      <x:c r="B16" s="2"/>
      <x:c r="C16" s="2" t="str">
        <x:v>Policy action</x:v>
      </x:c>
      <x:c r="D16" s="2" t="str">
        <x:f>'Deal Pricing'!H19</x:f>
        <x:v>Approve</x:v>
      </x:c>
      <x:c r="E16" s="2" t="str">
        <x:v>Approve / Reprice / Review / Decline</x:v>
      </x:c>
      <x:c r="F16" s="2" t="str">
        <x:v>Final rules outcome</x:v>
      </x:c>
      <x:c r="G16" s="2"/>
      <x:c r="H16" s="2" t="str">
        <x:v>Downside</x:v>
      </x:c>
      <x:c r="I16" s="59" t="n">
        <x:v>0.07325</x:v>
      </x:c>
      <x:c r="J16" s="59" t="n">
        <x:v>0.57125</x:v>
      </x:c>
      <x:c r="K16" s="59" t="n">
        <x:v>0.31925</x:v>
      </x:c>
      <x:c r="L16" s="59" t="n">
        <x:v>0.18402786254882808</x:v>
      </x:c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>
      <x:c r="A17" s="2"/>
      <x:c r="B17" s="2"/>
      <x:c r="C17" s="2" t="str">
        <x:v>Quoted APR</x:v>
      </x:c>
      <x:c r="D17" s="59" t="n">
        <x:f>'Deal Pricing'!D12</x:f>
        <x:v>0.18</x:v>
      </x:c>
      <x:c r="E17" s="59" t="n">
        <x:f>'Deal Pricing'!H12</x:f>
        <x:v>0.10900000000000001</x:v>
      </x:c>
      <x:c r="F17" s="2" t="str">
        <x:v>Customer offer</x:v>
      </x:c>
      <x:c r="G17" s="2"/>
      <x:c r="H17" s="2" t="str">
        <x:v>Severe</x:v>
      </x:c>
      <x:c r="I17" s="59" t="n">
        <x:v>0</x:v>
      </x:c>
      <x:c r="J17" s="59" t="n">
        <x:v>0.45325</x:v>
      </x:c>
      <x:c r="K17" s="59" t="n">
        <x:v>0.4365</x:v>
      </x:c>
      <x:c r="L17" s="59" t="n">
        <x:v>0.21779384613037112</x:v>
      </x:c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>
      <x:c r="A18" s="2"/>
      <x:c r="B18" s="2"/>
      <x:c r="C18" s="2" t="str">
        <x:v>Price floor</x:v>
      </x:c>
      <x:c r="D18" s="59" t="n">
        <x:f>'Deal Pricing'!H12</x:f>
        <x:v>0.10900000000000001</x:v>
      </x:c>
      <x:c r="E18" s="59" t="n">
        <x:f>'Deal Pricing'!D12</x:f>
        <x:v>0.18</x:v>
      </x:c>
      <x:c r="F18" s="2" t="str">
        <x:v>Minimum hurdle-clearing APR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>
      <x:c r="A19" s="2"/>
      <x:c r="B19" s="2"/>
      <x:c r="C19" s="2" t="str">
        <x:v>Price gap</x:v>
      </x:c>
      <x:c r="D19" s="59" t="n">
        <x:f>'Deal Pricing'!H13</x:f>
        <x:v>0.07099999999999998</x:v>
      </x:c>
      <x:c r="E19" s="59" t="n">
        <x:f>0</x:f>
        <x:v>0</x:v>
      </x:c>
      <x:c r="F19" s="2" t="str">
        <x:v>Positive = headroom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 ht="28" customHeight="1">
      <x:c r="A20" s="2"/>
      <x:c r="B20" s="2"/>
      <x:c r="C20" s="2" t="str">
        <x:v>Reason</x:v>
      </x:c>
      <x:c r="D20" s="95" t="str">
        <x:f>'Deal Pricing'!H20</x:f>
        <x:v>Eligibility and RAROC conditions are met</x:v>
      </x:c>
      <x:c r="E20" s="95" t="str">
        <x:v>—</x:v>
      </x:c>
      <x:c r="F20" s="95" t="str">
        <x:v>Primary decision driver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>
      <x:c r="A24" s="2"/>
      <x:c r="B24" s="2"/>
      <x:c r="C24" s="53" t="str">
        <x:v>Investment / management outcome</x:v>
      </x:c>
      <x:c r="D24" s="54"/>
      <x:c r="E24" s="54"/>
      <x:c r="F24" s="55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>
      <x:c r="A25" s="2"/>
      <x:c r="B25" s="2"/>
      <x:c r="C25" s="90" t="str">
        <x:v>Question</x:v>
      </x:c>
      <x:c r="D25" s="91" t="str">
        <x:v>Answer</x:v>
      </x:c>
      <x:c r="E25" s="91" t="str">
        <x:v>Evidence</x:v>
      </x:c>
      <x:c r="F25" s="92" t="str">
        <x:v>Management implication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  <x:row r="26">
      <x:c r="A26" s="2"/>
      <x:c r="B26" s="2"/>
      <x:c r="C26" s="95" t="str">
        <x:v>Is the reference deal economic?</x:v>
      </x:c>
      <x:c r="D26" s="95" t="str">
        <x:f>IF('Deal Pricing'!H19="Approve","Yes",IF('Deal Pricing'!H19="Reprice","Only after repricing","No / review"))</x:f>
        <x:v>Yes</x:v>
      </x:c>
      <x:c r="E26" s="95" t="str">
        <x:v>Deal Pricing + Audit</x:v>
      </x:c>
      <x:c r="F26" s="95" t="str">
        <x:v>Price at or above floor, subject to policy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</x:row>
    <x:row r="27">
      <x:c r="A27" s="2"/>
      <x:c r="B27" s="2"/>
      <x:c r="C27" s="95" t="str">
        <x:v>What breaks first under stress?</x:v>
      </x:c>
      <x:c r="D27" s="95" t="str">
        <x:v>Repricing capacity</x:v>
      </x:c>
      <x:c r="E27" s="95" t="str">
        <x:v>Scenarios</x:v>
      </x:c>
      <x:c r="F27" s="95" t="str">
        <x:v>Approve share falls sharply in Downside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</x:row>
    <x:row r="28">
      <x:c r="A28" s="2"/>
      <x:c r="B28" s="2"/>
      <x:c r="C28" s="95" t="str">
        <x:v>Where is value most sensitive?</x:v>
      </x:c>
      <x:c r="D28" s="95" t="str">
        <x:v>PD and funding</x:v>
      </x:c>
      <x:c r="E28" s="95" t="str">
        <x:v>Sensitivity</x:v>
      </x:c>
      <x:c r="F28" s="95" t="str">
        <x:v>Tighten risk-adjusted pricing discipline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</x:row>
    <x:row r="29">
      <x:c r="A29" s="2"/>
      <x:c r="B29" s="2"/>
      <x:c r="C29" s="95" t="str">
        <x:v>What should be monitored?</x:v>
      </x:c>
      <x:c r="D29" s="95" t="str">
        <x:v>O/E defaults, funding, RAROC</x:v>
      </x:c>
      <x:c r="E29" s="95" t="str">
        <x:v>Monitoring</x:v>
      </x:c>
      <x:c r="F29" s="95" t="str">
        <x:v>Trigger review before losses emerge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</x:row>
    <x:row r="30">
      <x:c r="A30" s="2"/>
      <x:c r="B30" s="2"/>
      <x:c r="C30" s="95" t="str">
        <x:v>Can this go to production?</x:v>
      </x:c>
      <x:c r="D30" s="95" t="str">
        <x:v>No — prototype</x:v>
      </x:c>
      <x:c r="E30" s="95" t="str">
        <x:v>Model Card</x:v>
      </x:c>
      <x:c r="F30" s="95" t="str">
        <x:v>Requires real data, governance and validation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</x:row>
    <x:row r="31">
      <x:c r="A31" s="2"/>
      <x:c r="B31" s="2"/>
      <x:c r="C31" s="95" t="str">
        <x:v>Independent control</x:v>
      </x:c>
      <x:c r="D31" s="95" t="str">
        <x:f>IF(COUNTIF(Audit!G6:G14,"CHECK")+COUNTIF(Audit!F20:F26,"CHECK")=0,"PASS","CHECK")</x:f>
        <x:v>PASS</x:v>
      </x:c>
      <x:c r="E31" s="95" t="str">
        <x:v>Audit</x:v>
      </x:c>
      <x:c r="F31" s="95" t="str">
        <x:v>Excel reconciled to Python baseline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</x:row>
  </x:sheetData>
  <x:mergeCells>
    <x:mergeCell ref="C2:J2"/>
    <x:mergeCell ref="K2:N2"/>
  </x:mergeCells>
  <x:pageMargins left="0.7" right="0.7" top="0.75" bottom="0.75" header="0.3" footer="0.3"/>
  <x:drawing xmlns:r="http://schemas.openxmlformats.org/officeDocument/2006/relationships" r:id="R8675eb9d93cb4304"/>
</x:worksheet>
</file>

<file path=xl/worksheets/sheet2.xml><?xml version="1.0" encoding="utf-8"?>
<x:worksheet xmlns:x="http://schemas.openxmlformats.org/spreadsheetml/2006/main">
  <x:sheetPr>
    <x:tabColor rgb="FF244F73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30" hidden="0" customWidth="1"/>
    <x:col min="4" max="4" width="17" hidden="0" customWidth="1"/>
    <x:col min="5" max="5" width="17" hidden="0" customWidth="1"/>
    <x:col min="6" max="6" width="17" hidden="0" customWidth="1"/>
    <x:col min="7" max="7" width="31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24" customHeight="1">
      <x:c r="A2" s="2"/>
      <x:c r="B2" s="2"/>
      <x:c r="C2" s="3" t="str">
        <x:v>Deal pricing decision</x:v>
      </x:c>
      <x:c r="D2" s="2"/>
      <x:c r="E2" s="2"/>
      <x:c r="F2" s="2"/>
      <x:c r="G2" s="2"/>
      <x:c r="H2" s="2"/>
      <x:c r="I2" s="2"/>
      <x:c r="J2" s="2"/>
      <x:c r="K2" s="6" t="str">
        <x:v>Live Excel calculation</x:v>
      </x:c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8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>
      <x:c r="A5" s="2"/>
      <x:c r="B5" s="2"/>
      <x:c r="C5" s="47" t="str">
        <x:v>Case selected:</x:v>
      </x:c>
      <x:c r="D5" s="50" t="str">
        <x:f>Assumptions!$D$5</x:f>
        <x:v>Base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>
      <x:c r="A7" s="2"/>
      <x:c r="B7" s="2"/>
      <x:c r="C7" s="53" t="str">
        <x:v>Application inputs</x:v>
      </x:c>
      <x:c r="D7" s="54"/>
      <x:c r="E7" s="55"/>
      <x:c r="F7" s="2"/>
      <x:c r="G7" s="53" t="str">
        <x:v>Decision outputs</x:v>
      </x:c>
      <x:c r="H7" s="54"/>
      <x:c r="I7" s="54"/>
      <x:c r="J7" s="55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>
      <x:c r="A8" s="2"/>
      <x:c r="B8" s="2"/>
      <x:c r="C8" s="2" t="str">
        <x:v>Principal (VND)</x:v>
      </x:c>
      <x:c r="D8" s="56" t="n">
        <x:v>100000000</x:v>
      </x:c>
      <x:c r="E8" s="2"/>
      <x:c r="F8" s="2"/>
      <x:c r="G8" s="2" t="str">
        <x:v>Monthly payment</x:v>
      </x:c>
      <x:c r="H8" s="60" t="n">
        <x:f>'Cash Flow'!D7</x:f>
        <x:v>3615239.553591701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</x:row>
    <x:row r="9">
      <x:c r="A9" s="2"/>
      <x:c r="B9" s="2"/>
      <x:c r="C9" s="2" t="str">
        <x:v>Term (months)</x:v>
      </x:c>
      <x:c r="D9" s="56" t="n">
        <x:v>36</x:v>
      </x:c>
      <x:c r="E9" s="2"/>
      <x:c r="F9" s="2"/>
      <x:c r="G9" s="2" t="str">
        <x:v>Debt service to income</x:v>
      </x:c>
      <x:c r="H9" s="61" t="n">
        <x:f>('Cash Flow'!D7+D15)/D14</x:f>
        <x:v>0.22050798511972336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>
      <x:c r="A10" s="2"/>
      <x:c r="B10" s="2"/>
      <x:c r="C10" s="2" t="str">
        <x:v>Annual PD</x:v>
      </x:c>
      <x:c r="D10" s="57" t="n">
        <x:v>0.04</x:v>
      </x:c>
      <x:c r="E10" s="2"/>
      <x:c r="F10" s="2"/>
      <x:c r="G10" s="2" t="str">
        <x:v>Adjusted PD</x:v>
      </x:c>
      <x:c r="H10" s="61" t="n">
        <x:f>MIN(D10*Assumptions!D8,0.99)</x:f>
        <x:v>0.04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>
      <x:c r="A11" s="2"/>
      <x:c r="B11" s="2"/>
      <x:c r="C11" s="2" t="str">
        <x:v>LGD</x:v>
      </x:c>
      <x:c r="D11" s="57" t="n">
        <x:v>0.7</x:v>
      </x:c>
      <x:c r="E11" s="2"/>
      <x:c r="F11" s="2"/>
      <x:c r="G11" s="2" t="str">
        <x:v>Adjusted LGD</x:v>
      </x:c>
      <x:c r="H11" s="61" t="n">
        <x:f>MIN(D11+Assumptions!D9,0.99)</x:f>
        <x:v>0.7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>
      <x:c r="A12" s="2"/>
      <x:c r="B12" s="2"/>
      <x:c r="C12" s="2" t="str">
        <x:v>Quoted APR</x:v>
      </x:c>
      <x:c r="D12" s="57" t="n">
        <x:v>0.18</x:v>
      </x:c>
      <x:c r="E12" s="2"/>
      <x:c r="F12" s="2"/>
      <x:c r="G12" s="2" t="str">
        <x:v>Grid price floor</x:v>
      </x:c>
      <x:c r="H12" s="61" t="n">
        <x:f>'Rate Solver'!D6</x:f>
        <x:v>0.10900000000000001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>
      <x:c r="A13" s="2"/>
      <x:c r="B13" s="2"/>
      <x:c r="C13" s="2" t="str">
        <x:v>Upfront fee</x:v>
      </x:c>
      <x:c r="D13" s="57" t="n">
        <x:v>0.01</x:v>
      </x:c>
      <x:c r="E13" s="2"/>
      <x:c r="F13" s="2"/>
      <x:c r="G13" s="2" t="str">
        <x:v>Quoted price gap</x:v>
      </x:c>
      <x:c r="H13" s="61" t="n">
        <x:f>IF(ISNUMBER(H12),D12-H12,"n.a.")</x:f>
        <x:v>0.07099999999999998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>
      <x:c r="A14" s="2"/>
      <x:c r="B14" s="2"/>
      <x:c r="C14" s="2" t="str">
        <x:v>Monthly income (VND)</x:v>
      </x:c>
      <x:c r="D14" s="56" t="n">
        <x:v>30000000</x:v>
      </x:c>
      <x:c r="E14" s="2"/>
      <x:c r="F14" s="2"/>
      <x:c r="G14" s="2" t="str">
        <x:v>Expected loss</x:v>
      </x:c>
      <x:c r="H14" s="60" t="n">
        <x:f>'Cash Flow'!D13</x:f>
        <x:v>4585866.662211332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>
      <x:c r="A15" s="2"/>
      <x:c r="B15" s="2"/>
      <x:c r="C15" s="2" t="str">
        <x:v>Existing monthly debt (VND)</x:v>
      </x:c>
      <x:c r="D15" s="56" t="n">
        <x:v>3000000</x:v>
      </x:c>
      <x:c r="E15" s="2"/>
      <x:c r="F15" s="2"/>
      <x:c r="G15" s="2" t="str">
        <x:v>After-tax risk-adjusted profit</x:v>
      </x:c>
      <x:c r="H15" s="60" t="n">
        <x:f>'Cash Flow'!D17</x:f>
        <x:v>11218084.23823229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>
      <x:c r="A16" s="2"/>
      <x:c r="B16" s="2"/>
      <x:c r="C16" s="2" t="str">
        <x:v>Data quality flag</x:v>
      </x:c>
      <x:c r="D16" s="23" t="str">
        <x:v>No</x:v>
      </x:c>
      <x:c r="E16" s="2"/>
      <x:c r="F16" s="2"/>
      <x:c r="G16" s="2" t="str">
        <x:v>Allocated capital</x:v>
      </x:c>
      <x:c r="H16" s="60" t="n">
        <x:f>'Cash Flow'!H11</x:f>
        <x:v>4219849.4782055095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>
      <x:c r="A17" s="2"/>
      <x:c r="B17" s="2"/>
      <x:c r="C17" s="2"/>
      <x:c r="D17" s="2"/>
      <x:c r="E17" s="2"/>
      <x:c r="F17" s="2"/>
      <x:c r="G17" s="2" t="str">
        <x:v>Annualised RAROC</x:v>
      </x:c>
      <x:c r="H17" s="61" t="n">
        <x:f>'Cash Flow'!H12</x:f>
        <x:v>0.8861362074777748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>
      <x:c r="A18" s="2"/>
      <x:c r="B18" s="2"/>
      <x:c r="C18" s="2"/>
      <x:c r="D18" s="2"/>
      <x:c r="E18" s="2"/>
      <x:c r="F18" s="2"/>
      <x:c r="G18" s="2" t="str">
        <x:v>RAROC surplus</x:v>
      </x:c>
      <x:c r="H18" s="61" t="n">
        <x:f>H17-Assumptions!D21</x:f>
        <x:v>0.7261362074777747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>
      <x:c r="A19" s="2"/>
      <x:c r="B19" s="2"/>
      <x:c r="C19" s="2"/>
      <x:c r="D19" s="2"/>
      <x:c r="E19" s="2"/>
      <x:c r="F19" s="2"/>
      <x:c r="G19" s="2" t="str">
        <x:v>Policy action</x:v>
      </x:c>
      <x:c r="H19" s="63" t="str">
        <x:f>IF(D16="Yes","Manual review",IF(H10&gt;Assumptions!D24,"Decline",IF(H9&gt;Assumptions!D25,"Decline",IF(NOT(ISNUMBER(H12)),"Manual review",IF(D12&lt;H12,"Reprice","Approve")))))</x:f>
        <x:v>Approve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 ht="30" customHeight="1">
      <x:c r="A20" s="2"/>
      <x:c r="B20" s="2"/>
      <x:c r="C20" s="2"/>
      <x:c r="D20" s="2"/>
      <x:c r="E20" s="2"/>
      <x:c r="F20" s="2"/>
      <x:c r="G20" s="2" t="str">
        <x:v>Reason</x:v>
      </x:c>
      <x:c r="H20" s="64" t="str">
        <x:f>IF(D16="Yes","Data quality flag",IF(H10&gt;Assumptions!D24,"PD exceeds policy maximum",IF(H9&gt;Assumptions!D25,"Debt service to income exceeds policy maximum",IF(NOT(ISNUMBER(H12)),"RAROC hurdle cannot be met within APR cap",IF(D12&lt;H12,"Quoted APR is below the price floor","Eligibility and RAROC conditions are met")))))</x:f>
        <x:v>Eligibility and RAROC conditions are met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</x:row>
    <x:row r="23">
      <x:c r="A23" s="2"/>
      <x:c r="B23" s="2"/>
      <x:c r="C23" s="53" t="str">
        <x:v>Reference deal price build</x:v>
      </x:c>
      <x:c r="D23" s="54"/>
      <x:c r="E23" s="55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>
      <x:c r="A24" s="2"/>
      <x:c r="B24" s="2"/>
      <x:c r="C24" s="18" t="str">
        <x:v>Component</x:v>
      </x:c>
      <x:c r="D24" s="19" t="str">
        <x:v>Incremental APR</x:v>
      </x:c>
      <x:c r="E24" s="20" t="str">
        <x:v>Cumulative APR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>
      <x:c r="A25" s="2"/>
      <x:c r="B25" s="2"/>
      <x:c r="C25" s="2" t="str">
        <x:v>Starting rate</x:v>
      </x:c>
      <x:c r="D25" s="79" t="n">
        <x:v>0</x:v>
      </x:c>
      <x:c r="E25" s="79" t="n">
        <x:v>0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  <x:row r="26">
      <x:c r="A26" s="2"/>
      <x:c r="B26" s="2"/>
      <x:c r="C26" s="2" t="str">
        <x:v>Funding cost</x:v>
      </x:c>
      <x:c r="D26" s="79" t="n">
        <x:v>0.04600048065185547</x:v>
      </x:c>
      <x:c r="E26" s="79" t="n">
        <x:v>0.04600048065185547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</x:row>
    <x:row r="27">
      <x:c r="A27" s="2"/>
      <x:c r="B27" s="2"/>
      <x:c r="C27" s="2" t="str">
        <x:v>Liquidity premium</x:v>
      </x:c>
      <x:c r="D27" s="79" t="n">
        <x:v>0.005000114440917969</x:v>
      </x:c>
      <x:c r="E27" s="79" t="n">
        <x:v>0.05100059509277344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</x:row>
    <x:row r="28">
      <x:c r="A28" s="2"/>
      <x:c r="B28" s="2"/>
      <x:c r="C28" s="2" t="str">
        <x:v>Operating cost</x:v>
      </x:c>
      <x:c r="D28" s="79" t="n">
        <x:v>0.01952648162841797</x:v>
      </x:c>
      <x:c r="E28" s="79" t="n">
        <x:v>0.0705270767211914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</x:row>
    <x:row r="29">
      <x:c r="A29" s="2"/>
      <x:c r="B29" s="2"/>
      <x:c r="C29" s="2" t="str">
        <x:v>Expected loss</x:v>
      </x:c>
      <x:c r="D29" s="79" t="n">
        <x:v>0.028733253479003906</x:v>
      </x:c>
      <x:c r="E29" s="79" t="n">
        <x:v>0.09926033020019531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</x:row>
    <x:row r="30">
      <x:c r="A30" s="2"/>
      <x:c r="B30" s="2"/>
      <x:c r="C30" s="2" t="str">
        <x:v>Capital return</x:v>
      </x:c>
      <x:c r="D30" s="79" t="n">
        <x:v>0.012556076049804688</x:v>
      </x:c>
      <x:c r="E30" s="79" t="n">
        <x:v>0.11181640625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</x:row>
    <x:row r="31">
      <x:c r="A31" s="2"/>
      <x:c r="B31" s="2"/>
      <x:c r="C31" s="2" t="str">
        <x:v>Tax gross-up</x:v>
      </x:c>
      <x:c r="D31" s="79" t="n">
        <x:v>0.003139495849609375</x:v>
      </x:c>
      <x:c r="E31" s="79" t="n">
        <x:v>0.11495590209960938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</x:row>
    <x:row r="32">
      <x:c r="A32" s="2"/>
      <x:c r="B32" s="2"/>
      <x:c r="C32" s="2" t="str">
        <x:v>Upfront fee offset</x:v>
      </x:c>
      <x:c r="D32" s="79" t="n">
        <x:v>-0.0063953399658203125</x:v>
      </x:c>
      <x:c r="E32" s="79" t="n">
        <x:v>0.10856056213378906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</x:row>
    <x:row r="35">
      <x:c r="A35" s="2"/>
      <x:c r="B35" s="2"/>
      <x:c r="C35" s="53" t="str">
        <x:v>Decision boundaries</x:v>
      </x:c>
      <x:c r="D35" s="54"/>
      <x:c r="E35" s="54"/>
      <x:c r="F35" s="55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</x:row>
    <x:row r="36">
      <x:c r="A36" s="2"/>
      <x:c r="B36" s="2"/>
      <x:c r="C36" s="18" t="str">
        <x:v>Test</x:v>
      </x:c>
      <x:c r="D36" s="19" t="str">
        <x:v>Deal</x:v>
      </x:c>
      <x:c r="E36" s="19" t="str">
        <x:v>Boundary</x:v>
      </x:c>
      <x:c r="F36" s="20" t="str">
        <x:v>Status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</x:row>
    <x:row r="37">
      <x:c r="A37" s="2"/>
      <x:c r="B37" s="2"/>
      <x:c r="C37" s="2" t="str">
        <x:v>PD</x:v>
      </x:c>
      <x:c r="D37" s="59" t="n">
        <x:f>H10</x:f>
        <x:v>0.04</x:v>
      </x:c>
      <x:c r="E37" s="59" t="n">
        <x:f>Assumptions!D24</x:f>
        <x:v>0.2</x:v>
      </x:c>
      <x:c r="F37" s="2" t="str">
        <x:f>IF(D37&lt;=E37,"PASS","FAIL")</x:f>
        <x:v>PASS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</x:row>
    <x:row r="38">
      <x:c r="A38" s="2"/>
      <x:c r="B38" s="2"/>
      <x:c r="C38" s="2" t="str">
        <x:v>DSTI</x:v>
      </x:c>
      <x:c r="D38" s="59" t="n">
        <x:f>H9</x:f>
        <x:v>0.22050798511972336</x:v>
      </x:c>
      <x:c r="E38" s="59" t="n">
        <x:f>Assumptions!D25</x:f>
        <x:v>0.5</x:v>
      </x:c>
      <x:c r="F38" s="2" t="str">
        <x:f>IF(D38&lt;=E38,"PASS","FAIL")</x:f>
        <x:v>PASS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</x:row>
    <x:row r="39">
      <x:c r="A39" s="2"/>
      <x:c r="B39" s="2"/>
      <x:c r="C39" s="2" t="str">
        <x:v>Quoted APR</x:v>
      </x:c>
      <x:c r="D39" s="59" t="n">
        <x:f>D12</x:f>
        <x:v>0.18</x:v>
      </x:c>
      <x:c r="E39" s="59" t="n">
        <x:f>H12</x:f>
        <x:v>0.10900000000000001</x:v>
      </x:c>
      <x:c r="F39" s="2" t="str">
        <x:f>IF(D39&gt;=E39,"PASS","FAIL")</x:f>
        <x:v>PASS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</x:row>
    <x:row r="40">
      <x:c r="A40" s="2"/>
      <x:c r="B40" s="2"/>
      <x:c r="C40" s="2" t="str">
        <x:v>RAROC</x:v>
      </x:c>
      <x:c r="D40" s="59" t="n">
        <x:f>H17</x:f>
        <x:v>0.8861362074777748</x:v>
      </x:c>
      <x:c r="E40" s="59" t="n">
        <x:f>Assumptions!D21</x:f>
        <x:v>0.16</x:v>
      </x:c>
      <x:c r="F40" s="2" t="str">
        <x:f>IF(D40&gt;=E40,"PASS","FAIL")</x:f>
        <x:v>PASS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</x:row>
    <x:row r="41">
      <x:c r="A41" s="2"/>
      <x:c r="B41" s="2"/>
      <x:c r="C41" s="2" t="str">
        <x:v>Data quality</x:v>
      </x:c>
      <x:c r="D41" s="2" t="str">
        <x:f>D16</x:f>
        <x:v>No</x:v>
      </x:c>
      <x:c r="E41" s="2" t="str">
        <x:v>No flag</x:v>
      </x:c>
      <x:c r="F41" s="2" t="str">
        <x:f>IF(D41="No","PASS","REVIEW")</x:f>
        <x:v>PASS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</x:row>
  </x:sheetData>
  <x:mergeCells>
    <x:mergeCell ref="C2:J2"/>
    <x:mergeCell ref="K2:N2"/>
    <x:mergeCell ref="H20:J20"/>
  </x:mergeCells>
  <x:dataValidations count="1">
    <x:dataValidation type="list" sqref="D16">
      <x:formula1>"No,Yes"</x:formula1>
    </x:dataValidation>
  </x:dataValidations>
  <x:pageMargins left="0.7" right="0.7" top="0.75" bottom="0.75" header="0.3" footer="0.3"/>
  <x:drawing xmlns:r="http://schemas.openxmlformats.org/officeDocument/2006/relationships" r:id="Ra1293b8987fe4c44"/>
</x:worksheet>
</file>

<file path=xl/worksheets/sheet3.xml><?xml version="1.0" encoding="utf-8"?>
<x:worksheet xmlns:x="http://schemas.openxmlformats.org/spreadsheetml/2006/main">
  <x:sheetPr>
    <x:tabColor rgb="FF2F6B9A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3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2" hidden="0" customWidth="1"/>
    <x:col min="9" max="9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24" customHeight="1">
      <x:c r="A2" s="2"/>
      <x:c r="B2" s="2"/>
      <x:c r="C2" s="3" t="str">
        <x:v>Pricing assumptions and scenarios</x:v>
      </x:c>
      <x:c r="D2" s="2"/>
      <x:c r="E2" s="2"/>
      <x:c r="F2" s="2"/>
      <x:c r="G2" s="2"/>
      <x:c r="H2" s="2"/>
      <x:c r="I2" s="2"/>
      <x:c r="J2" s="2"/>
      <x:c r="K2" s="6" t="str">
        <x:v>As of 2026-10-22</x:v>
      </x:c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8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>
      <x:c r="A5" s="2"/>
      <x:c r="B5" s="2"/>
      <x:c r="C5" s="9" t="n">
        <x:v>1</x:v>
      </x:c>
      <x:c r="D5" s="12" t="str">
        <x:f>CHOOSE(C5,"Base","Downside","Severe")</x:f>
        <x:v>Base</x:v>
      </x:c>
      <x:c r="E5" s="5" t="str">
        <x:v>1 = Base</x:v>
      </x:c>
      <x:c r="F5" s="5" t="str">
        <x:v>2 = Downside</x:v>
      </x:c>
      <x:c r="G5" s="5" t="str">
        <x:v>3 = Severe</x:v>
      </x:c>
      <x:c r="H5" s="5"/>
      <x:c r="I5" s="5" t="str">
        <x:v>Change C5 only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>
      <x:c r="A7" s="2"/>
      <x:c r="B7" s="2"/>
      <x:c r="C7" s="18" t="str">
        <x:v>Driver</x:v>
      </x:c>
      <x:c r="D7" s="19" t="str">
        <x:v>Active</x:v>
      </x:c>
      <x:c r="E7" s="19" t="str">
        <x:v>Base</x:v>
      </x:c>
      <x:c r="F7" s="19" t="str">
        <x:v>Downside</x:v>
      </x:c>
      <x:c r="G7" s="19" t="str">
        <x:v>Severe</x:v>
      </x:c>
      <x:c r="H7" s="19" t="str">
        <x:v>Unit</x:v>
      </x:c>
      <x:c r="I7" s="20" t="str">
        <x:v>Basis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>
      <x:c r="A8" s="2"/>
      <x:c r="B8" s="2"/>
      <x:c r="C8" s="24" t="str">
        <x:v>PD multiplier</x:v>
      </x:c>
      <x:c r="D8" s="39" t="n">
        <x:f>CHOOSE($C$5,E8,F8,G8)</x:f>
        <x:v>1</x:v>
      </x:c>
      <x:c r="E8" s="40" t="n">
        <x:v>1</x:v>
      </x:c>
      <x:c r="F8" s="40" t="n">
        <x:v>1.35</x:v>
      </x:c>
      <x:c r="G8" s="40" t="n">
        <x:v>1.75</x:v>
      </x:c>
      <x:c r="H8" s="27" t="str">
        <x:v>x</x:v>
      </x:c>
      <x:c r="I8" s="28" t="str">
        <x:v>Stress applied to application PD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</x:row>
    <x:row r="9">
      <x:c r="A9" s="2"/>
      <x:c r="B9" s="2"/>
      <x:c r="C9" s="29" t="str">
        <x:v>LGD add-on</x:v>
      </x:c>
      <x:c r="D9" s="41" t="n">
        <x:f>CHOOSE($C$5,E9,F9,G9)</x:f>
        <x:v>0</x:v>
      </x:c>
      <x:c r="E9" s="42" t="n">
        <x:v>0</x:v>
      </x:c>
      <x:c r="F9" s="42" t="n">
        <x:v>0.075</x:v>
      </x:c>
      <x:c r="G9" s="42" t="n">
        <x:v>0.15</x:v>
      </x:c>
      <x:c r="H9" s="32" t="str">
        <x:v>%</x:v>
      </x:c>
      <x:c r="I9" s="33" t="str">
        <x:v>Added to application LGD, capped at 99%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>
      <x:c r="A10" s="2"/>
      <x:c r="B10" s="2"/>
      <x:c r="C10" s="29" t="str">
        <x:v>Funding rate</x:v>
      </x:c>
      <x:c r="D10" s="41" t="n">
        <x:f>CHOOSE($C$5,E10,F10,G10)</x:f>
        <x:v>0.046</x:v>
      </x:c>
      <x:c r="E10" s="42" t="n">
        <x:v>0.046</x:v>
      </x:c>
      <x:c r="F10" s="42" t="n">
        <x:v>0.061</x:v>
      </x:c>
      <x:c r="G10" s="42" t="n">
        <x:v>0.076</x:v>
      </x:c>
      <x:c r="H10" s="32" t="str">
        <x:v>% p.a.</x:v>
      </x:c>
      <x:c r="I10" s="33" t="str">
        <x:v>Techcombank 6M26 bank-wide benchmark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>
      <x:c r="A11" s="2"/>
      <x:c r="B11" s="2"/>
      <x:c r="C11" s="29" t="str">
        <x:v>Liquidity premium</x:v>
      </x:c>
      <x:c r="D11" s="41" t="n">
        <x:f>CHOOSE($C$5,E11,F11,G11)</x:f>
        <x:v>0.005</x:v>
      </x:c>
      <x:c r="E11" s="42" t="n">
        <x:v>0.005</x:v>
      </x:c>
      <x:c r="F11" s="42" t="n">
        <x:v>0.008</x:v>
      </x:c>
      <x:c r="G11" s="42" t="n">
        <x:v>0.012</x:v>
      </x:c>
      <x:c r="H11" s="32" t="str">
        <x:v>% p.a.</x:v>
      </x:c>
      <x:c r="I11" s="33" t="str">
        <x:v>Management assumption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>
      <x:c r="A12" s="2"/>
      <x:c r="B12" s="2"/>
      <x:c r="C12" s="29" t="str">
        <x:v>Servicing cost</x:v>
      </x:c>
      <x:c r="D12" s="41" t="n">
        <x:f>CHOOSE($C$5,E12,F12,G12)</x:f>
        <x:v>0.012</x:v>
      </x:c>
      <x:c r="E12" s="42" t="n">
        <x:v>0.012</x:v>
      </x:c>
      <x:c r="F12" s="42" t="n">
        <x:v>0.017</x:v>
      </x:c>
      <x:c r="G12" s="42" t="n">
        <x:v>0.022</x:v>
      </x:c>
      <x:c r="H12" s="32" t="str">
        <x:v>% of performing EAD</x:v>
      </x:c>
      <x:c r="I12" s="33" t="str">
        <x:v>Management assumption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>
      <x:c r="A13" s="2"/>
      <x:c r="B13" s="2"/>
      <x:c r="C13" s="29" t="str">
        <x:v>Origination cost</x:v>
      </x:c>
      <x:c r="D13" s="43" t="n">
        <x:f>CHOOSE($C$5,E13,F13,G13)</x:f>
        <x:v>1200000</x:v>
      </x:c>
      <x:c r="E13" s="44" t="n">
        <x:v>1200000</x:v>
      </x:c>
      <x:c r="F13" s="44" t="n">
        <x:v>1200000</x:v>
      </x:c>
      <x:c r="G13" s="44" t="n">
        <x:v>1200000</x:v>
      </x:c>
      <x:c r="H13" s="32" t="str">
        <x:v>VND</x:v>
      </x:c>
      <x:c r="I13" s="33" t="str">
        <x:v>Management assumption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>
      <x:c r="A14" s="2"/>
      <x:c r="B14" s="2"/>
      <x:c r="C14" s="29" t="str">
        <x:v>Tax rate</x:v>
      </x:c>
      <x:c r="D14" s="41" t="n">
        <x:f>CHOOSE($C$5,E14,F14,G14)</x:f>
        <x:v>0.2</x:v>
      </x:c>
      <x:c r="E14" s="42" t="n">
        <x:v>0.2</x:v>
      </x:c>
      <x:c r="F14" s="42" t="n">
        <x:v>0.2</x:v>
      </x:c>
      <x:c r="G14" s="42" t="n">
        <x:v>0.2</x:v>
      </x:c>
      <x:c r="H14" s="32" t="str">
        <x:v>%</x:v>
      </x:c>
      <x:c r="I14" s="33" t="str">
        <x:v>Management assumption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>
      <x:c r="A15" s="2"/>
      <x:c r="B15" s="2"/>
      <x:c r="C15" s="29" t="str">
        <x:v>Retail risk weight</x:v>
      </x:c>
      <x:c r="D15" s="41" t="n">
        <x:f>CHOOSE($C$5,E15,F15,G15)</x:f>
        <x:v>0.75</x:v>
      </x:c>
      <x:c r="E15" s="42" t="n">
        <x:v>0.75</x:v>
      </x:c>
      <x:c r="F15" s="42" t="n">
        <x:v>0.75</x:v>
      </x:c>
      <x:c r="G15" s="42" t="n">
        <x:v>0.75</x:v>
      </x:c>
      <x:c r="H15" s="32" t="str">
        <x:v>%</x:v>
      </x:c>
      <x:c r="I15" s="33" t="str">
        <x:v>Standardized retail benchmark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>
      <x:c r="A16" s="2"/>
      <x:c r="B16" s="2"/>
      <x:c r="C16" s="29" t="str">
        <x:v>Regulatory capital ratio</x:v>
      </x:c>
      <x:c r="D16" s="41" t="n">
        <x:f>CHOOSE($C$5,E16,F16,G16)</x:f>
        <x:v>0.08</x:v>
      </x:c>
      <x:c r="E16" s="42" t="n">
        <x:v>0.08</x:v>
      </x:c>
      <x:c r="F16" s="42" t="n">
        <x:v>0.08</x:v>
      </x:c>
      <x:c r="G16" s="42" t="n">
        <x:v>0.08</x:v>
      </x:c>
      <x:c r="H16" s="32" t="str">
        <x:v>%</x:v>
      </x:c>
      <x:c r="I16" s="33" t="str">
        <x:v>Regulatory proxy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>
      <x:c r="A17" s="2"/>
      <x:c r="B17" s="2"/>
      <x:c r="C17" s="29" t="str">
        <x:v>Management capital buffer</x:v>
      </x:c>
      <x:c r="D17" s="41" t="n">
        <x:f>CHOOSE($C$5,E17,F17,G17)</x:f>
        <x:v>0.025</x:v>
      </x:c>
      <x:c r="E17" s="42" t="n">
        <x:v>0.025</x:v>
      </x:c>
      <x:c r="F17" s="42" t="n">
        <x:v>0.035</x:v>
      </x:c>
      <x:c r="G17" s="42" t="n">
        <x:v>0.05</x:v>
      </x:c>
      <x:c r="H17" s="32" t="str">
        <x:v>%</x:v>
      </x:c>
      <x:c r="I17" s="33" t="str">
        <x:v>Planning assumption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>
      <x:c r="A18" s="2"/>
      <x:c r="B18" s="2"/>
      <x:c r="C18" s="29" t="str">
        <x:v>Management capital floor</x:v>
      </x:c>
      <x:c r="D18" s="41" t="n">
        <x:f>CHOOSE($C$5,E18,F18,G18)</x:f>
        <x:v>0.06</x:v>
      </x:c>
      <x:c r="E18" s="42" t="n">
        <x:v>0.06</x:v>
      </x:c>
      <x:c r="F18" s="42" t="n">
        <x:v>0.06</x:v>
      </x:c>
      <x:c r="G18" s="42" t="n">
        <x:v>0.06</x:v>
      </x:c>
      <x:c r="H18" s="32" t="str">
        <x:v>% of average EAD</x:v>
      </x:c>
      <x:c r="I18" s="33" t="str">
        <x:v>Planning assumption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>
      <x:c r="A19" s="2"/>
      <x:c r="B19" s="2"/>
      <x:c r="C19" s="29" t="str">
        <x:v>Economic capital confidence</x:v>
      </x:c>
      <x:c r="D19" s="41" t="n">
        <x:f>CHOOSE($C$5,E19,F19,G19)</x:f>
        <x:v>0.999</x:v>
      </x:c>
      <x:c r="E19" s="42" t="n">
        <x:v>0.999</x:v>
      </x:c>
      <x:c r="F19" s="42" t="n">
        <x:v>0.999</x:v>
      </x:c>
      <x:c r="G19" s="42" t="n">
        <x:v>0.999</x:v>
      </x:c>
      <x:c r="H19" s="32" t="str">
        <x:v>%</x:v>
      </x:c>
      <x:c r="I19" s="33" t="str">
        <x:v>Portfolio proxy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>
      <x:c r="A20" s="2"/>
      <x:c r="B20" s="2"/>
      <x:c r="C20" s="29" t="str">
        <x:v>Asset correlation</x:v>
      </x:c>
      <x:c r="D20" s="41" t="n">
        <x:f>CHOOSE($C$5,E20,F20,G20)</x:f>
        <x:v>0.04</x:v>
      </x:c>
      <x:c r="E20" s="42" t="n">
        <x:v>0.04</x:v>
      </x:c>
      <x:c r="F20" s="42" t="n">
        <x:v>0.04</x:v>
      </x:c>
      <x:c r="G20" s="42" t="n">
        <x:v>0.04</x:v>
      </x:c>
      <x:c r="H20" s="32" t="str">
        <x:v>%</x:v>
      </x:c>
      <x:c r="I20" s="33" t="str">
        <x:v>Portfolio proxy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>
      <x:c r="A21" s="2"/>
      <x:c r="B21" s="2"/>
      <x:c r="C21" s="29" t="str">
        <x:v>RAROC hurdle</x:v>
      </x:c>
      <x:c r="D21" s="41" t="n">
        <x:f>CHOOSE($C$5,E21,F21,G21)</x:f>
        <x:v>0.16</x:v>
      </x:c>
      <x:c r="E21" s="42" t="n">
        <x:v>0.16</x:v>
      </x:c>
      <x:c r="F21" s="42" t="n">
        <x:v>0.18</x:v>
      </x:c>
      <x:c r="G21" s="42" t="n">
        <x:v>0.2</x:v>
      </x:c>
      <x:c r="H21" s="32" t="str">
        <x:v>%</x:v>
      </x:c>
      <x:c r="I21" s="33" t="str">
        <x:v>Management assumption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>
      <x:c r="A22" s="2"/>
      <x:c r="B22" s="2"/>
      <x:c r="C22" s="29" t="str">
        <x:v>Minimum APR</x:v>
      </x:c>
      <x:c r="D22" s="41" t="n">
        <x:f>CHOOSE($C$5,E22,F22,G22)</x:f>
        <x:v>0.07</x:v>
      </x:c>
      <x:c r="E22" s="42" t="n">
        <x:v>0.07</x:v>
      </x:c>
      <x:c r="F22" s="42" t="n">
        <x:v>0.07</x:v>
      </x:c>
      <x:c r="G22" s="42" t="n">
        <x:v>0.07</x:v>
      </x:c>
      <x:c r="H22" s="32" t="str">
        <x:v>%</x:v>
      </x:c>
      <x:c r="I22" s="33" t="str">
        <x:v>Management boundary</x:v>
      </x:c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</x:row>
    <x:row r="23">
      <x:c r="A23" s="2"/>
      <x:c r="B23" s="2"/>
      <x:c r="C23" s="29" t="str">
        <x:v>Maximum management APR</x:v>
      </x:c>
      <x:c r="D23" s="41" t="n">
        <x:f>CHOOSE($C$5,E23,F23,G23)</x:f>
        <x:v>0.3</x:v>
      </x:c>
      <x:c r="E23" s="42" t="n">
        <x:v>0.3</x:v>
      </x:c>
      <x:c r="F23" s="42" t="n">
        <x:v>0.3</x:v>
      </x:c>
      <x:c r="G23" s="42" t="n">
        <x:v>0.3</x:v>
      </x:c>
      <x:c r="H23" s="32" t="str">
        <x:v>%</x:v>
      </x:c>
      <x:c r="I23" s="33" t="str">
        <x:v>Management boundary, not legal cap</x:v>
      </x:c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>
      <x:c r="A24" s="2"/>
      <x:c r="B24" s="2"/>
      <x:c r="C24" s="29" t="str">
        <x:v>Maximum PD</x:v>
      </x:c>
      <x:c r="D24" s="41" t="n">
        <x:f>CHOOSE($C$5,E24,F24,G24)</x:f>
        <x:v>0.2</x:v>
      </x:c>
      <x:c r="E24" s="42" t="n">
        <x:v>0.2</x:v>
      </x:c>
      <x:c r="F24" s="42" t="n">
        <x:v>0.2</x:v>
      </x:c>
      <x:c r="G24" s="42" t="n">
        <x:v>0.2</x:v>
      </x:c>
      <x:c r="H24" s="32" t="str">
        <x:v>%</x:v>
      </x:c>
      <x:c r="I24" s="33" t="str">
        <x:v>Policy boundary</x:v>
      </x:c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>
      <x:c r="A25" s="2"/>
      <x:c r="B25" s="2"/>
      <x:c r="C25" s="34" t="str">
        <x:v>Maximum debt service to income</x:v>
      </x:c>
      <x:c r="D25" s="45" t="n">
        <x:f>CHOOSE($C$5,E25,F25,G25)</x:f>
        <x:v>0.5</x:v>
      </x:c>
      <x:c r="E25" s="46" t="n">
        <x:v>0.5</x:v>
      </x:c>
      <x:c r="F25" s="46" t="n">
        <x:v>0.5</x:v>
      </x:c>
      <x:c r="G25" s="46" t="n">
        <x:v>0.5</x:v>
      </x:c>
      <x:c r="H25" s="37" t="str">
        <x:v>%</x:v>
      </x:c>
      <x:c r="I25" s="38" t="str">
        <x:v>Policy boundary</x:v>
      </x:c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</x:row>
    <x:row r="28">
      <x:c r="A28" s="2"/>
      <x:c r="B28" s="2"/>
      <x:c r="C28" s="5" t="str">
        <x:v>The active column feeds the live deal model and rate solver. Portfolio scenarios are engine snapshots and require refresh after assumption edits.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</x:row>
  </x:sheetData>
  <x:mergeCells>
    <x:mergeCell ref="C2:J2"/>
    <x:mergeCell ref="K2:N2"/>
    <x:mergeCell ref="C28:I28"/>
  </x:mergeCells>
  <x:dataValidations count="1">
    <x:dataValidation type="list" sqref="C5">
      <x:formula1>"1,2,3"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2" topLeftCell="A23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4" hidden="0" customWidth="1"/>
    <x:col min="7" max="7" width="24" hidden="0" customWidth="1"/>
    <x:col min="4" max="4" width="15" hidden="0" customWidth="1"/>
    <x:col min="5" max="5" width="15" hidden="0" customWidth="1"/>
    <x:col min="6" max="6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24" customHeight="1">
      <x:c r="A2" s="2"/>
      <x:c r="B2" s="2"/>
      <x:c r="C2" s="3" t="str">
        <x:v>Expected cash flow and capital</x:v>
      </x:c>
      <x:c r="D2" s="2"/>
      <x:c r="E2" s="2"/>
      <x:c r="F2" s="2"/>
      <x:c r="G2" s="2"/>
      <x:c r="H2" s="2"/>
      <x:c r="I2" s="2"/>
      <x:c r="J2" s="2"/>
      <x:c r="K2" s="6" t="str">
        <x:v>Quoted APR schedule</x:v>
      </x:c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8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>
      <x:c r="A5" s="2"/>
      <x:c r="B5" s="2"/>
      <x:c r="C5" s="47" t="str">
        <x:v>Case selected:</x:v>
      </x:c>
      <x:c r="D5" s="50" t="str">
        <x:f>Assumptions!$D$5</x:f>
        <x:v>Base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>
      <x:c r="A6" s="2"/>
      <x:c r="B6" s="2"/>
      <x:c r="C6" s="53" t="str">
        <x:v>Lifetime economics</x:v>
      </x:c>
      <x:c r="D6" s="55"/>
      <x:c r="E6" s="2"/>
      <x:c r="F6" s="2"/>
      <x:c r="G6" s="53" t="str">
        <x:v>Capital and return</x:v>
      </x:c>
      <x:c r="H6" s="55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>
      <x:c r="A7" s="2"/>
      <x:c r="B7" s="2"/>
      <x:c r="C7" s="2" t="str">
        <x:v>Monthly payment</x:v>
      </x:c>
      <x:c r="D7" s="65" t="n">
        <x:f>IF('Deal Pricing'!D12=0,'Deal Pricing'!D8/'Deal Pricing'!D9,'Deal Pricing'!D8*('Deal Pricing'!D12/12)/(1-(1+'Deal Pricing'!D12/12)^(-'Deal Pricing'!D9)))</x:f>
        <x:v>3615239.553591701</x:v>
      </x:c>
      <x:c r="E7" s="2"/>
      <x:c r="F7" s="2"/>
      <x:c r="G7" s="2" t="str">
        <x:v>Average performing EAD</x:v>
      </x:c>
      <x:c r="H7" s="65" t="n">
        <x:f>SUM(K23:K82)/'Deal Pricing'!D9</x:f>
        <x:v>53585390.19943503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>
      <x:c r="A8" s="2"/>
      <x:c r="B8" s="2"/>
      <x:c r="C8" s="2" t="str">
        <x:v>Expected interest income</x:v>
      </x:c>
      <x:c r="D8" s="65" t="n">
        <x:f>SUM(P23:P82)</x:f>
        <x:v>28936110.707694918</x:v>
      </x:c>
      <x:c r="E8" s="2"/>
      <x:c r="F8" s="2"/>
      <x:c r="G8" s="2" t="str">
        <x:v>Regulatory capital proxy</x:v>
      </x:c>
      <x:c r="H8" s="65" t="n">
        <x:f>H7*Assumptions!D15*(Assumptions!D16+Assumptions!D17)</x:f>
        <x:v>4219849.4782055095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</x:row>
    <x:row r="9">
      <x:c r="A9" s="2"/>
      <x:c r="B9" s="2"/>
      <x:c r="C9" s="2" t="str">
        <x:v>Upfront fee income</x:v>
      </x:c>
      <x:c r="D9" s="65" t="n">
        <x:f>'Deal Pricing'!D8*'Deal Pricing'!D13</x:f>
        <x:v>1000000</x:v>
      </x:c>
      <x:c r="E9" s="2"/>
      <x:c r="F9" s="2"/>
      <x:c r="G9" s="2" t="str">
        <x:v>Economic capital proxy</x:v>
      </x:c>
      <x:c r="H9" s="65" t="n">
        <x:f>H7*MAX(0,NORMSDIST((NORMSINV('Deal Pricing'!H10)+SQRT(Assumptions!D20)*NORMSINV(Assumptions!D19))/SQRT(1-Assumptions!D20))-'Deal Pricing'!H10)*'Deal Pricing'!H11</x:f>
        <x:v>3144875.897655633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>
      <x:c r="A10" s="2"/>
      <x:c r="B10" s="2"/>
      <x:c r="C10" s="2" t="str">
        <x:v>Funding cost</x:v>
      </x:c>
      <x:c r="D10" s="65" t="n">
        <x:f>SUM(M23:M82)</x:f>
        <x:v>7394783.847522034</x:v>
      </x:c>
      <x:c r="E10" s="2"/>
      <x:c r="F10" s="2"/>
      <x:c r="G10" s="2" t="str">
        <x:v>Management floor capital</x:v>
      </x:c>
      <x:c r="H10" s="65" t="n">
        <x:f>H7*Assumptions!D18</x:f>
        <x:v>3215123.4119661017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>
      <x:c r="A11" s="2"/>
      <x:c r="B11" s="2"/>
      <x:c r="C11" s="2" t="str">
        <x:v>Liquidity cost</x:v>
      </x:c>
      <x:c r="D11" s="65" t="n">
        <x:f>SUM(N23:N82)</x:f>
        <x:v>803780.8529915253</x:v>
      </x:c>
      <x:c r="E11" s="2"/>
      <x:c r="F11" s="2"/>
      <x:c r="G11" s="2" t="str">
        <x:v>Allocated capital</x:v>
      </x:c>
      <x:c r="H11" s="65" t="n">
        <x:f>MAX(H8:H10)</x:f>
        <x:v>4219849.4782055095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>
      <x:c r="A12" s="2"/>
      <x:c r="B12" s="2"/>
      <x:c r="C12" s="2" t="str">
        <x:v>Servicing cost</x:v>
      </x:c>
      <x:c r="D12" s="65" t="n">
        <x:f>SUM(O23:O82)</x:f>
        <x:v>1929074.0471796608</x:v>
      </x:c>
      <x:c r="E12" s="2"/>
      <x:c r="F12" s="2"/>
      <x:c r="G12" s="2" t="str">
        <x:v>Annualised RAROC</x:v>
      </x:c>
      <x:c r="H12" s="59" t="n">
        <x:f>(D17/('Deal Pricing'!D9/12))/H11</x:f>
        <x:v>0.8861362074777748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>
      <x:c r="A13" s="2"/>
      <x:c r="B13" s="2"/>
      <x:c r="C13" s="2" t="str">
        <x:v>Expected loss</x:v>
      </x:c>
      <x:c r="D13" s="65" t="n">
        <x:f>SUM(L23:L82)</x:f>
        <x:v>4585866.662211332</x:v>
      </x:c>
      <x:c r="E13" s="2"/>
      <x:c r="F13" s="2"/>
      <x:c r="G13" s="2" t="str">
        <x:v>Principal reconciliation</x:v>
      </x:c>
      <x:c r="H13" s="66" t="n">
        <x:f>SUM(G23:G82)-'Deal Pricing'!D8</x:f>
        <x:v>1.4901161193847656e-8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>
      <x:c r="A14" s="2"/>
      <x:c r="B14" s="2"/>
      <x:c r="C14" s="2" t="str">
        <x:v>Origination cost</x:v>
      </x:c>
      <x:c r="D14" s="65" t="n">
        <x:f>Assumptions!D13</x:f>
        <x:v>1200000</x:v>
      </x:c>
      <x:c r="E14" s="2"/>
      <x:c r="F14" s="2"/>
      <x:c r="G14" s="2" t="str">
        <x:v>Ending balance</x:v>
      </x:c>
      <x:c r="H14" s="66" t="n">
        <x:f>INDEX(H23:H82,'Deal Pricing'!D9)</x:f>
        <x:v>0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>
      <x:c r="A15" s="2"/>
      <x:c r="B15" s="2"/>
      <x:c r="C15" s="2" t="str">
        <x:v>Pre-tax risk-adjusted profit</x:v>
      </x:c>
      <x:c r="D15" s="65" t="n">
        <x:f>D8+D9-D10-D11-D12-D13-D14</x:f>
        <x:v>14022605.297790363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>
      <x:c r="A16" s="2"/>
      <x:c r="B16" s="2"/>
      <x:c r="C16" s="2" t="str">
        <x:v>Tax charge</x:v>
      </x:c>
      <x:c r="D16" s="65" t="n">
        <x:f>MAX(D15,0)*Assumptions!D14</x:f>
        <x:v>2804521.059558073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>
      <x:c r="A17" s="2"/>
      <x:c r="B17" s="2"/>
      <x:c r="C17" s="2" t="str">
        <x:v>After-tax risk-adjusted profit</x:v>
      </x:c>
      <x:c r="D17" s="65" t="n">
        <x:f>D15-D16</x:f>
        <x:v>11218084.23823229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>
      <x:c r="A20" s="2"/>
      <x:c r="B20" s="2"/>
      <x:c r="C20" s="53" t="str">
        <x:v>Monthly expected cash flows</x:v>
      </x:c>
      <x:c r="D20" s="54"/>
      <x:c r="E20" s="54"/>
      <x:c r="F20" s="54"/>
      <x:c r="G20" s="54"/>
      <x:c r="H20" s="54"/>
      <x:c r="I20" s="54"/>
      <x:c r="J20" s="54"/>
      <x:c r="K20" s="54"/>
      <x:c r="L20" s="54"/>
      <x:c r="M20" s="54"/>
      <x:c r="N20" s="54"/>
      <x:c r="O20" s="54"/>
      <x:c r="P20" s="55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>
      <x:c r="A22" s="2"/>
      <x:c r="B22" s="2"/>
      <x:c r="C22" s="68" t="str">
        <x:v>Month</x:v>
      </x:c>
      <x:c r="D22" s="69" t="str">
        <x:v>Opening</x:v>
      </x:c>
      <x:c r="E22" s="69" t="str">
        <x:v>Payment</x:v>
      </x:c>
      <x:c r="F22" s="69" t="str">
        <x:v>Interest</x:v>
      </x:c>
      <x:c r="G22" s="69" t="str">
        <x:v>Principal</x:v>
      </x:c>
      <x:c r="H22" s="69" t="str">
        <x:v>Ending</x:v>
      </x:c>
      <x:c r="I22" s="69" t="str">
        <x:v>Survival</x:v>
      </x:c>
      <x:c r="J22" s="69" t="str">
        <x:v>Marginal default</x:v>
      </x:c>
      <x:c r="K22" s="69" t="str">
        <x:v>Performing EAD</x:v>
      </x:c>
      <x:c r="L22" s="69" t="str">
        <x:v>Expected loss</x:v>
      </x:c>
      <x:c r="M22" s="69" t="str">
        <x:v>Funding</x:v>
      </x:c>
      <x:c r="N22" s="69" t="str">
        <x:v>Liquidity</x:v>
      </x:c>
      <x:c r="O22" s="69" t="str">
        <x:v>Servicing</x:v>
      </x:c>
      <x:c r="P22" s="70" t="str">
        <x:v>Expected interest</x:v>
      </x:c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</x:row>
    <x:row r="23">
      <x:c r="A23" s="2"/>
      <x:c r="B23" s="2"/>
      <x:c r="C23" s="71" t="n">
        <x:f>IF(1&lt;='Deal Pricing'!$D$9,1,"")</x:f>
        <x:v>1</x:v>
      </x:c>
      <x:c r="D23" s="72" t="n">
        <x:f>IF(C23="","",'Deal Pricing'!$D$8)</x:f>
        <x:v>100000000</x:v>
      </x:c>
      <x:c r="E23" s="72" t="n">
        <x:f>IF(C23="","",$D$7)</x:f>
        <x:v>3615239.553591701</x:v>
      </x:c>
      <x:c r="F23" s="72" t="n">
        <x:f>IF(C23="","",D23*'Deal Pricing'!$D$12/12)</x:f>
        <x:v>1500000</x:v>
      </x:c>
      <x:c r="G23" s="72" t="n">
        <x:f>IF(C23="","",MIN(MAX(E23-F23,0),D23))</x:f>
        <x:v>2115239.553591701</x:v>
      </x:c>
      <x:c r="H23" s="72" t="n">
        <x:f>IF(C23="","",MAX(D23-G23,0))</x:f>
        <x:v>97884760.4464083</x:v>
      </x:c>
      <x:c r="I23" s="73" t="n">
        <x:f>IF(C23="","",(1-(1-(1-'Deal Pricing'!$H$10)^(1/12)))^(C23-1))</x:f>
        <x:v>1</x:v>
      </x:c>
      <x:c r="J23" s="73" t="n">
        <x:f>IF(C23="","",I23*(1-(1-'Deal Pricing'!$H$10)^(1/12)))</x:f>
        <x:v>0.003396053198917559</x:v>
      </x:c>
      <x:c r="K23" s="72" t="n">
        <x:f>IF(C23="","",D23*I23)</x:f>
        <x:v>100000000</x:v>
      </x:c>
      <x:c r="L23" s="72" t="n">
        <x:f>IF(C23="","",J23*D23*'Deal Pricing'!$H$11)</x:f>
        <x:v>237723.72392422913</x:v>
      </x:c>
      <x:c r="M23" s="72" t="n">
        <x:f>IF(C23="","",K23*Assumptions!$D$10/12)</x:f>
        <x:v>383333.3333333333</x:v>
      </x:c>
      <x:c r="N23" s="72" t="n">
        <x:f>IF(C23="","",K23*Assumptions!$D$11/12)</x:f>
        <x:v>41666.666666666664</x:v>
      </x:c>
      <x:c r="O23" s="72" t="n">
        <x:f>IF(C23="","",K23*Assumptions!$D$12/12)</x:f>
        <x:v>100000</x:v>
      </x:c>
      <x:c r="P23" s="74" t="n">
        <x:f>IF(C23="","",F23*I23)</x:f>
        <x:v>1500000</x:v>
      </x:c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>
      <x:c r="A24" s="2"/>
      <x:c r="B24" s="2"/>
      <x:c r="C24" s="71" t="n">
        <x:f>IF(C23="","",IF(C23+1&lt;='Deal Pricing'!$D$9,C23+1,""))</x:f>
        <x:v>2</x:v>
      </x:c>
      <x:c r="D24" s="72" t="n">
        <x:f>IF(C24="","",H23)</x:f>
        <x:v>97884760.4464083</x:v>
      </x:c>
      <x:c r="E24" s="72" t="n">
        <x:f>IF(C24="","",$D$7)</x:f>
        <x:v>3615239.553591701</x:v>
      </x:c>
      <x:c r="F24" s="72" t="n">
        <x:f>IF(C24="","",D24*'Deal Pricing'!$D$12/12)</x:f>
        <x:v>1468271.4066961247</x:v>
      </x:c>
      <x:c r="G24" s="72" t="n">
        <x:f>IF(C24="","",MIN(MAX(E24-F24,0),D24))</x:f>
        <x:v>2146968.1468955763</x:v>
      </x:c>
      <x:c r="H24" s="72" t="n">
        <x:f>IF(C24="","",MAX(D24-G24,0))</x:f>
        <x:v>95737792.29951273</x:v>
      </x:c>
      <x:c r="I24" s="73" t="n">
        <x:f>IF(C24="","",(1-(1-(1-'Deal Pricing'!$H$10)^(1/12)))^(C24-1))</x:f>
        <x:v>0.9966039468010824</x:v>
      </x:c>
      <x:c r="J24" s="73" t="n">
        <x:f>IF(C24="","",I24*(1-(1-'Deal Pricing'!$H$10)^(1/12)))</x:f>
        <x:v>0.003384520021587681</x:v>
      </x:c>
      <x:c r="K24" s="72" t="n">
        <x:f>IF(C24="","",D24*I24)</x:f>
        <x:v>97552338.592569</x:v>
      </x:c>
      <x:c r="L24" s="72" t="n">
        <x:f>IF(C24="","",J24*D24*'Deal Pricing'!$H$11)</x:f>
        <x:v>231905.05207742797</x:v>
      </x:c>
      <x:c r="M24" s="72" t="n">
        <x:f>IF(C24="","",K24*Assumptions!$D$10/12)</x:f>
        <x:v>373950.6312715145</x:v>
      </x:c>
      <x:c r="N24" s="72" t="n">
        <x:f>IF(C24="","",K24*Assumptions!$D$11/12)</x:f>
        <x:v>40646.807746903745</x:v>
      </x:c>
      <x:c r="O24" s="72" t="n">
        <x:f>IF(C24="","",K24*Assumptions!$D$12/12)</x:f>
        <x:v>97552.338592569</x:v>
      </x:c>
      <x:c r="P24" s="74" t="n">
        <x:f>IF(C24="","",F24*I24)</x:f>
        <x:v>1463285.078888535</x:v>
      </x:c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>
      <x:c r="A25" s="2"/>
      <x:c r="B25" s="2"/>
      <x:c r="C25" s="71" t="n">
        <x:f>IF(C24="","",IF(C24+1&lt;='Deal Pricing'!$D$9,C24+1,""))</x:f>
        <x:v>3</x:v>
      </x:c>
      <x:c r="D25" s="72" t="n">
        <x:f>IF(C25="","",H24)</x:f>
        <x:v>95737792.29951273</x:v>
      </x:c>
      <x:c r="E25" s="72" t="n">
        <x:f>IF(C25="","",$D$7)</x:f>
        <x:v>3615239.553591701</x:v>
      </x:c>
      <x:c r="F25" s="72" t="n">
        <x:f>IF(C25="","",D25*'Deal Pricing'!$D$12/12)</x:f>
        <x:v>1436066.884492691</x:v>
      </x:c>
      <x:c r="G25" s="72" t="n">
        <x:f>IF(C25="","",MIN(MAX(E25-F25,0),D25))</x:f>
        <x:v>2179172.6690990105</x:v>
      </x:c>
      <x:c r="H25" s="72" t="n">
        <x:f>IF(C25="","",MAX(D25-G25,0))</x:f>
        <x:v>93558619.63041371</x:v>
      </x:c>
      <x:c r="I25" s="73" t="n">
        <x:f>IF(C25="","",(1-(1-(1-'Deal Pricing'!$H$10)^(1/12)))^(C25-1))</x:f>
        <x:v>0.9932194267794947</x:v>
      </x:c>
      <x:c r="J25" s="73" t="n">
        <x:f>IF(C25="","",I25*(1-(1-'Deal Pricing'!$H$10)^(1/12)))</x:f>
        <x:v>0.0033730260115415675</x:v>
      </x:c>
      <x:c r="K25" s="72" t="n">
        <x:f>IF(C25="","",D25*I25)</x:f>
        <x:v>95088635.18885635</x:v>
      </x:c>
      <x:c r="L25" s="72" t="n">
        <x:f>IF(C25="","",J25*D25*'Deal Pricing'!$H$11)</x:f>
        <x:v>226048.24459967428</x:v>
      </x:c>
      <x:c r="M25" s="72" t="n">
        <x:f>IF(C25="","",K25*Assumptions!$D$10/12)</x:f>
        <x:v>364506.434890616</x:v>
      </x:c>
      <x:c r="N25" s="72" t="n">
        <x:f>IF(C25="","",K25*Assumptions!$D$11/12)</x:f>
        <x:v>39620.26466202348</x:v>
      </x:c>
      <x:c r="O25" s="72" t="n">
        <x:f>IF(C25="","",K25*Assumptions!$D$12/12)</x:f>
        <x:v>95088.63518885635</x:v>
      </x:c>
      <x:c r="P25" s="74" t="n">
        <x:f>IF(C25="","",F25*I25)</x:f>
        <x:v>1426329.5278328452</x:v>
      </x:c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  <x:row r="26">
      <x:c r="A26" s="2"/>
      <x:c r="B26" s="2"/>
      <x:c r="C26" s="71" t="n">
        <x:f>IF(C25="","",IF(C25+1&lt;='Deal Pricing'!$D$9,C25+1,""))</x:f>
        <x:v>4</x:v>
      </x:c>
      <x:c r="D26" s="72" t="n">
        <x:f>IF(C26="","",H25)</x:f>
        <x:v>93558619.63041371</x:v>
      </x:c>
      <x:c r="E26" s="72" t="n">
        <x:f>IF(C26="","",$D$7)</x:f>
        <x:v>3615239.553591701</x:v>
      </x:c>
      <x:c r="F26" s="72" t="n">
        <x:f>IF(C26="","",D26*'Deal Pricing'!$D$12/12)</x:f>
        <x:v>1403379.2944562056</x:v>
      </x:c>
      <x:c r="G26" s="72" t="n">
        <x:f>IF(C26="","",MIN(MAX(E26-F26,0),D26))</x:f>
        <x:v>2211860.259135496</x:v>
      </x:c>
      <x:c r="H26" s="72" t="n">
        <x:f>IF(C26="","",MAX(D26-G26,0))</x:f>
        <x:v>91346759.37127821</x:v>
      </x:c>
      <x:c r="I26" s="73" t="n">
        <x:f>IF(C26="","",(1-(1-(1-'Deal Pricing'!$H$10)^(1/12)))^(C26-1))</x:f>
        <x:v>0.9898464007679532</x:v>
      </x:c>
      <x:c r="J26" s="73" t="n">
        <x:f>IF(C26="","",I26*(1-(1-'Deal Pricing'!$H$10)^(1/12)))</x:f>
        <x:v>0.0033615710357650396</x:v>
      </x:c>
      <x:c r="K26" s="72" t="n">
        <x:f>IF(C26="","",D26*I26)</x:f>
        <x:v>92608662.90198298</x:v>
      </x:c>
      <x:c r="L26" s="72" t="n">
        <x:f>IF(C26="","",J26*D26*'Deal Pricing'!$H$11)</x:f>
        <x:v>220152.76212703</x:v>
      </x:c>
      <x:c r="M26" s="72" t="n">
        <x:f>IF(C26="","",K26*Assumptions!$D$10/12)</x:f>
        <x:v>354999.8744576014</x:v>
      </x:c>
      <x:c r="N26" s="72" t="n">
        <x:f>IF(C26="","",K26*Assumptions!$D$11/12)</x:f>
        <x:v>38586.942875826244</x:v>
      </x:c>
      <x:c r="O26" s="72" t="n">
        <x:f>IF(C26="","",K26*Assumptions!$D$12/12)</x:f>
        <x:v>92608.66290198297</x:v>
      </x:c>
      <x:c r="P26" s="74" t="n">
        <x:f>IF(C26="","",F26*I26)</x:f>
        <x:v>1389129.9435297446</x:v>
      </x:c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</x:row>
    <x:row r="27">
      <x:c r="A27" s="2"/>
      <x:c r="B27" s="2"/>
      <x:c r="C27" s="71" t="n">
        <x:f>IF(C26="","",IF(C26+1&lt;='Deal Pricing'!$D$9,C26+1,""))</x:f>
        <x:v>5</x:v>
      </x:c>
      <x:c r="D27" s="72" t="n">
        <x:f>IF(C27="","",H26)</x:f>
        <x:v>91346759.37127821</x:v>
      </x:c>
      <x:c r="E27" s="72" t="n">
        <x:f>IF(C27="","",$D$7)</x:f>
        <x:v>3615239.553591701</x:v>
      </x:c>
      <x:c r="F27" s="72" t="n">
        <x:f>IF(C27="","",D27*'Deal Pricing'!$D$12/12)</x:f>
        <x:v>1370201.390569173</x:v>
      </x:c>
      <x:c r="G27" s="72" t="n">
        <x:f>IF(C27="","",MIN(MAX(E27-F27,0),D27))</x:f>
        <x:v>2245038.1630225284</x:v>
      </x:c>
      <x:c r="H27" s="72" t="n">
        <x:f>IF(C27="","",MAX(D27-G27,0))</x:f>
        <x:v>89101721.20825568</x:v>
      </x:c>
      <x:c r="I27" s="73" t="n">
        <x:f>IF(C27="","",(1-(1-(1-'Deal Pricing'!$H$10)^(1/12)))^(C27-1))</x:f>
        <x:v>0.9864848297321882</x:v>
      </x:c>
      <x:c r="J27" s="73" t="n">
        <x:f>IF(C27="","",I27*(1-(1-'Deal Pricing'!$H$10)^(1/12)))</x:f>
        <x:v>0.0033501549616956412</x:v>
      </x:c>
      <x:c r="K27" s="72" t="n">
        <x:f>IF(C27="","",D27*I27)</x:f>
        <x:v>90112192.36496255</x:v>
      </x:c>
      <x:c r="L27" s="72" t="n">
        <x:f>IF(C27="","",J27*D27*'Deal Pricing'!$H$11)</x:f>
        <x:v>214218.05939975384</x:v>
      </x:c>
      <x:c r="M27" s="72" t="n">
        <x:f>IF(C27="","",K27*Assumptions!$D$10/12)</x:f>
        <x:v>345430.07073235646</x:v>
      </x:c>
      <x:c r="N27" s="72" t="n">
        <x:f>IF(C27="","",K27*Assumptions!$D$11/12)</x:f>
        <x:v>37546.7468187344</x:v>
      </x:c>
      <x:c r="O27" s="72" t="n">
        <x:f>IF(C27="","",K27*Assumptions!$D$12/12)</x:f>
        <x:v>90112.19236496255</x:v>
      </x:c>
      <x:c r="P27" s="74" t="n">
        <x:f>IF(C27="","",F27*I27)</x:f>
        <x:v>1351682.885474438</x:v>
      </x:c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</x:row>
    <x:row r="28">
      <x:c r="A28" s="2"/>
      <x:c r="B28" s="2"/>
      <x:c r="C28" s="71" t="n">
        <x:f>IF(C27="","",IF(C27+1&lt;='Deal Pricing'!$D$9,C27+1,""))</x:f>
        <x:v>6</x:v>
      </x:c>
      <x:c r="D28" s="72" t="n">
        <x:f>IF(C28="","",H27)</x:f>
        <x:v>89101721.20825568</x:v>
      </x:c>
      <x:c r="E28" s="72" t="n">
        <x:f>IF(C28="","",$D$7)</x:f>
        <x:v>3615239.553591701</x:v>
      </x:c>
      <x:c r="F28" s="72" t="n">
        <x:f>IF(C28="","",D28*'Deal Pricing'!$D$12/12)</x:f>
        <x:v>1336525.8181238351</x:v>
      </x:c>
      <x:c r="G28" s="72" t="n">
        <x:f>IF(C28="","",MIN(MAX(E28-F28,0),D28))</x:f>
        <x:v>2278713.735467866</x:v>
      </x:c>
      <x:c r="H28" s="72" t="n">
        <x:f>IF(C28="","",MAX(D28-G28,0))</x:f>
        <x:v>86823007.47278781</x:v>
      </x:c>
      <x:c r="I28" s="73" t="n">
        <x:f>IF(C28="","",(1-(1-(1-'Deal Pricing'!$H$10)^(1/12)))^(C28-1))</x:f>
        <x:v>0.9831346747704925</x:v>
      </x:c>
      <x:c r="J28" s="73" t="n">
        <x:f>IF(C28="","",I28*(1-(1-'Deal Pricing'!$H$10)^(1/12)))</x:f>
        <x:v>0.0033387776572211055</x:v>
      </x:c>
      <x:c r="K28" s="72" t="n">
        <x:f>IF(C28="","",D28*I28)</x:f>
        <x:v>87598991.70156954</x:v>
      </x:c>
      <x:c r="L28" s="72" t="n">
        <x:f>IF(C28="","",J28*D28*'Deal Pricing'!$H$11)</x:f>
        <x:v>208243.58519304756</x:v>
      </x:c>
      <x:c r="M28" s="72" t="n">
        <x:f>IF(C28="","",K28*Assumptions!$D$10/12)</x:f>
        <x:v>335796.13485601655</x:v>
      </x:c>
      <x:c r="N28" s="72" t="n">
        <x:f>IF(C28="","",K28*Assumptions!$D$11/12)</x:f>
        <x:v>36499.57987565398</x:v>
      </x:c>
      <x:c r="O28" s="72" t="n">
        <x:f>IF(C28="","",K28*Assumptions!$D$12/12)</x:f>
        <x:v>87598.99170156954</x:v>
      </x:c>
      <x:c r="P28" s="74" t="n">
        <x:f>IF(C28="","",F28*I28)</x:f>
        <x:v>1313984.8755235432</x:v>
      </x:c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</x:row>
    <x:row r="29">
      <x:c r="A29" s="2"/>
      <x:c r="B29" s="2"/>
      <x:c r="C29" s="71" t="n">
        <x:f>IF(C28="","",IF(C28+1&lt;='Deal Pricing'!$D$9,C28+1,""))</x:f>
        <x:v>7</x:v>
      </x:c>
      <x:c r="D29" s="72" t="n">
        <x:f>IF(C29="","",H28)</x:f>
        <x:v>86823007.47278781</x:v>
      </x:c>
      <x:c r="E29" s="72" t="n">
        <x:f>IF(C29="","",$D$7)</x:f>
        <x:v>3615239.553591701</x:v>
      </x:c>
      <x:c r="F29" s="72" t="n">
        <x:f>IF(C29="","",D29*'Deal Pricing'!$D$12/12)</x:f>
        <x:v>1302345.1120918172</x:v>
      </x:c>
      <x:c r="G29" s="72" t="n">
        <x:f>IF(C29="","",MIN(MAX(E29-F29,0),D29))</x:f>
        <x:v>2312894.4414998842</x:v>
      </x:c>
      <x:c r="H29" s="72" t="n">
        <x:f>IF(C29="","",MAX(D29-G29,0))</x:f>
        <x:v>84510113.03128792</x:v>
      </x:c>
      <x:c r="I29" s="73" t="n">
        <x:f>IF(C29="","",(1-(1-(1-'Deal Pricing'!$H$10)^(1/12)))^(C29-1))</x:f>
        <x:v>0.9797958971132714</x:v>
      </x:c>
      <x:c r="J29" s="73" t="n">
        <x:f>IF(C29="","",I29*(1-(1-'Deal Pricing'!$H$10)^(1/12)))</x:f>
        <x:v>0.003327438990677825</x:v>
      </x:c>
      <x:c r="K29" s="72" t="n">
        <x:f>IF(C29="","",D29*I29)</x:f>
        <x:v>85068826.49687241</x:v>
      </x:c>
      <x:c r="L29" s="72" t="n">
        <x:f>IF(C29="","",J29*D29*'Deal Pricing'!$H$11)</x:f>
        <x:v>202228.78224700646</x:v>
      </x:c>
      <x:c r="M29" s="72" t="n">
        <x:f>IF(C29="","",K29*Assumptions!$D$10/12)</x:f>
        <x:v>326097.1682380109</x:v>
      </x:c>
      <x:c r="N29" s="72" t="n">
        <x:f>IF(C29="","",K29*Assumptions!$D$11/12)</x:f>
        <x:v>35445.34437369684</x:v>
      </x:c>
      <x:c r="O29" s="72" t="n">
        <x:f>IF(C29="","",K29*Assumptions!$D$12/12)</x:f>
        <x:v>85068.82649687241</x:v>
      </x:c>
      <x:c r="P29" s="74" t="n">
        <x:f>IF(C29="","",F29*I29)</x:f>
        <x:v>1276032.397453086</x:v>
      </x:c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</x:row>
    <x:row r="30">
      <x:c r="A30" s="2"/>
      <x:c r="B30" s="2"/>
      <x:c r="C30" s="71" t="n">
        <x:f>IF(C29="","",IF(C29+1&lt;='Deal Pricing'!$D$9,C29+1,""))</x:f>
        <x:v>8</x:v>
      </x:c>
      <x:c r="D30" s="72" t="n">
        <x:f>IF(C30="","",H29)</x:f>
        <x:v>84510113.03128792</x:v>
      </x:c>
      <x:c r="E30" s="72" t="n">
        <x:f>IF(C30="","",$D$7)</x:f>
        <x:v>3615239.553591701</x:v>
      </x:c>
      <x:c r="F30" s="72" t="n">
        <x:f>IF(C30="","",D30*'Deal Pricing'!$D$12/12)</x:f>
        <x:v>1267651.6954693187</x:v>
      </x:c>
      <x:c r="G30" s="72" t="n">
        <x:f>IF(C30="","",MIN(MAX(E30-F30,0),D30))</x:f>
        <x:v>2347587.8581223823</x:v>
      </x:c>
      <x:c r="H30" s="72" t="n">
        <x:f>IF(C30="","",MAX(D30-G30,0))</x:f>
        <x:v>82162525.17316554</x:v>
      </x:c>
      <x:c r="I30" s="73" t="n">
        <x:f>IF(C30="","",(1-(1-(1-'Deal Pricing'!$H$10)^(1/12)))^(C30-1))</x:f>
        <x:v>0.9764684581225935</x:v>
      </x:c>
      <x:c r="J30" s="73" t="n">
        <x:f>IF(C30="","",I30*(1-(1-'Deal Pricing'!$H$10)^(1/12)))</x:f>
        <x:v>0.0033161388308493305</x:v>
      </x:c>
      <x:c r="K30" s="72" t="n">
        <x:f>IF(C30="","",D30*I30)</x:f>
        <x:v>82521459.76742782</x:v>
      </x:c>
      <x:c r="L30" s="72" t="n">
        <x:f>IF(C30="","",J30*D30*'Deal Pricing'!$H$11)</x:f>
        <x:v>196173.08719576392</x:v>
      </x:c>
      <x:c r="M30" s="72" t="n">
        <x:f>IF(C30="","",K30*Assumptions!$D$10/12)</x:f>
        <x:v>316332.2624418066</x:v>
      </x:c>
      <x:c r="N30" s="72" t="n">
        <x:f>IF(C30="","",K30*Assumptions!$D$11/12)</x:f>
        <x:v>34383.94156976159</x:v>
      </x:c>
      <x:c r="O30" s="72" t="n">
        <x:f>IF(C30="","",K30*Assumptions!$D$12/12)</x:f>
        <x:v>82521.45976742782</x:v>
      </x:c>
      <x:c r="P30" s="74" t="n">
        <x:f>IF(C30="","",F30*I30)</x:f>
        <x:v>1237821.896511417</x:v>
      </x:c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</x:row>
    <x:row r="31">
      <x:c r="A31" s="2"/>
      <x:c r="B31" s="2"/>
      <x:c r="C31" s="71" t="n">
        <x:f>IF(C30="","",IF(C30+1&lt;='Deal Pricing'!$D$9,C30+1,""))</x:f>
        <x:v>9</x:v>
      </x:c>
      <x:c r="D31" s="72" t="n">
        <x:f>IF(C31="","",H30)</x:f>
        <x:v>82162525.17316554</x:v>
      </x:c>
      <x:c r="E31" s="72" t="n">
        <x:f>IF(C31="","",$D$7)</x:f>
        <x:v>3615239.553591701</x:v>
      </x:c>
      <x:c r="F31" s="72" t="n">
        <x:f>IF(C31="","",D31*'Deal Pricing'!$D$12/12)</x:f>
        <x:v>1232437.877597483</x:v>
      </x:c>
      <x:c r="G31" s="72" t="n">
        <x:f>IF(C31="","",MIN(MAX(E31-F31,0),D31))</x:f>
        <x:v>2382801.6759942183</x:v>
      </x:c>
      <x:c r="H31" s="72" t="n">
        <x:f>IF(C31="","",MAX(D31-G31,0))</x:f>
        <x:v>79779723.49717133</x:v>
      </x:c>
      <x:c r="I31" s="73" t="n">
        <x:f>IF(C31="","",(1-(1-(1-'Deal Pricing'!$H$10)^(1/12)))^(C31-1))</x:f>
        <x:v>0.9731523192917443</x:v>
      </x:c>
      <x:c r="J31" s="73" t="n">
        <x:f>IF(C31="","",I31*(1-(1-'Deal Pricing'!$H$10)^(1/12)))</x:f>
        <x:v>0.00330487704696477</x:v>
      </x:c>
      <x:c r="K31" s="72" t="n">
        <x:f>IF(C31="","",D31*I31)</x:f>
        <x:v>79956651.93113238</x:v>
      </x:c>
      <x:c r="L31" s="72" t="n">
        <x:f>IF(C31="","",J31*D31*'Deal Pricing'!$H$11)</x:f>
        <x:v>190075.93049582196</x:v>
      </x:c>
      <x:c r="M31" s="72" t="n">
        <x:f>IF(C31="","",K31*Assumptions!$D$10/12)</x:f>
        <x:v>306500.49906934076</x:v>
      </x:c>
      <x:c r="N31" s="72" t="n">
        <x:f>IF(C31="","",K31*Assumptions!$D$11/12)</x:f>
        <x:v>33315.271637971826</x:v>
      </x:c>
      <x:c r="O31" s="72" t="n">
        <x:f>IF(C31="","",K31*Assumptions!$D$12/12)</x:f>
        <x:v>79956.65193113238</x:v>
      </x:c>
      <x:c r="P31" s="74" t="n">
        <x:f>IF(C31="","",F31*I31)</x:f>
        <x:v>1199349.7789669856</x:v>
      </x:c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</x:row>
    <x:row r="32">
      <x:c r="A32" s="2"/>
      <x:c r="B32" s="2"/>
      <x:c r="C32" s="71" t="n">
        <x:f>IF(C31="","",IF(C31+1&lt;='Deal Pricing'!$D$9,C31+1,""))</x:f>
        <x:v>10</x:v>
      </x:c>
      <x:c r="D32" s="72" t="n">
        <x:f>IF(C32="","",H31)</x:f>
        <x:v>79779723.49717133</x:v>
      </x:c>
      <x:c r="E32" s="72" t="n">
        <x:f>IF(C32="","",$D$7)</x:f>
        <x:v>3615239.553591701</x:v>
      </x:c>
      <x:c r="F32" s="72" t="n">
        <x:f>IF(C32="","",D32*'Deal Pricing'!$D$12/12)</x:f>
        <x:v>1196695.85245757</x:v>
      </x:c>
      <x:c r="G32" s="72" t="n">
        <x:f>IF(C32="","",MIN(MAX(E32-F32,0),D32))</x:f>
        <x:v>2418543.7011341313</x:v>
      </x:c>
      <x:c r="H32" s="72" t="n">
        <x:f>IF(C32="","",MAX(D32-G32,0))</x:f>
        <x:v>77361179.7960372</x:v>
      </x:c>
      <x:c r="I32" s="73" t="n">
        <x:f>IF(C32="","",(1-(1-(1-'Deal Pricing'!$H$10)^(1/12)))^(C32-1))</x:f>
        <x:v>0.9698474422447795</x:v>
      </x:c>
      <x:c r="J32" s="73" t="n">
        <x:f>IF(C32="","",I32*(1-(1-'Deal Pricing'!$H$10)^(1/12)))</x:f>
        <x:v>0.003293653508697396</x:v>
      </x:c>
      <x:c r="K32" s="72" t="n">
        <x:f>IF(C32="","",D32*I32)</x:f>
        <x:v>77374160.77672735</x:v>
      </x:c>
      <x:c r="L32" s="72" t="n">
        <x:f>IF(C32="","",J32*D32*'Deal Pricing'!$H$11)</x:f>
        <x:v>183936.73635355648</x:v>
      </x:c>
      <x:c r="M32" s="72" t="n">
        <x:f>IF(C32="","",K32*Assumptions!$D$10/12)</x:f>
        <x:v>296600.9496441215</x:v>
      </x:c>
      <x:c r="N32" s="72" t="n">
        <x:f>IF(C32="","",K32*Assumptions!$D$11/12)</x:f>
        <x:v>32239.233656969733</x:v>
      </x:c>
      <x:c r="O32" s="72" t="n">
        <x:f>IF(C32="","",K32*Assumptions!$D$12/12)</x:f>
        <x:v>77374.16077672735</x:v>
      </x:c>
      <x:c r="P32" s="74" t="n">
        <x:f>IF(C32="","",F32*I32)</x:f>
        <x:v>1160612.4116509103</x:v>
      </x:c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</x:row>
    <x:row r="33">
      <x:c r="A33" s="2"/>
      <x:c r="B33" s="2"/>
      <x:c r="C33" s="71" t="n">
        <x:f>IF(C32="","",IF(C32+1&lt;='Deal Pricing'!$D$9,C32+1,""))</x:f>
        <x:v>11</x:v>
      </x:c>
      <x:c r="D33" s="72" t="n">
        <x:f>IF(C33="","",H32)</x:f>
        <x:v>77361179.7960372</x:v>
      </x:c>
      <x:c r="E33" s="72" t="n">
        <x:f>IF(C33="","",$D$7)</x:f>
        <x:v>3615239.553591701</x:v>
      </x:c>
      <x:c r="F33" s="72" t="n">
        <x:f>IF(C33="","",D33*'Deal Pricing'!$D$12/12)</x:f>
        <x:v>1160417.6969405578</x:v>
      </x:c>
      <x:c r="G33" s="72" t="n">
        <x:f>IF(C33="","",MIN(MAX(E33-F33,0),D33))</x:f>
        <x:v>2454821.856651143</x:v>
      </x:c>
      <x:c r="H33" s="72" t="n">
        <x:f>IF(C33="","",MAX(D33-G33,0))</x:f>
        <x:v>74906357.93938605</x:v>
      </x:c>
      <x:c r="I33" s="73" t="n">
        <x:f>IF(C33="","",(1-(1-(1-'Deal Pricing'!$H$10)^(1/12)))^(C33-1))</x:f>
        <x:v>0.9665537887360821</x:v>
      </x:c>
      <x:c r="J33" s="73" t="n">
        <x:f>IF(C33="","",I33*(1-(1-'Deal Pricing'!$H$10)^(1/12)))</x:f>
        <x:v>0.003282468086163058</x:v>
      </x:c>
      <x:c r="K33" s="72" t="n">
        <x:f>IF(C33="","",D33*I33)</x:f>
        <x:v>74773741.432953</x:v>
      </x:c>
      <x:c r="L33" s="72" t="n">
        <x:f>IF(C33="","",J33*D33*'Deal Pricing'!$H$11)</x:f>
        <x:v>177754.9226518901</x:v>
      </x:c>
      <x:c r="M33" s="72" t="n">
        <x:f>IF(C33="","",K33*Assumptions!$D$10/12)</x:f>
        <x:v>286632.6754929865</x:v>
      </x:c>
      <x:c r="N33" s="72" t="n">
        <x:f>IF(C33="","",K33*Assumptions!$D$11/12)</x:f>
        <x:v>31155.72559706375</x:v>
      </x:c>
      <x:c r="O33" s="72" t="n">
        <x:f>IF(C33="","",K33*Assumptions!$D$12/12)</x:f>
        <x:v>74773.741432953</x:v>
      </x:c>
      <x:c r="P33" s="74" t="n">
        <x:f>IF(C33="","",F33*I33)</x:f>
        <x:v>1121606.1214942948</x:v>
      </x:c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</x:row>
    <x:row r="34">
      <x:c r="A34" s="2"/>
      <x:c r="B34" s="2"/>
      <x:c r="C34" s="71" t="n">
        <x:f>IF(C33="","",IF(C33+1&lt;='Deal Pricing'!$D$9,C33+1,""))</x:f>
        <x:v>12</x:v>
      </x:c>
      <x:c r="D34" s="72" t="n">
        <x:f>IF(C34="","",H33)</x:f>
        <x:v>74906357.93938605</x:v>
      </x:c>
      <x:c r="E34" s="72" t="n">
        <x:f>IF(C34="","",$D$7)</x:f>
        <x:v>3615239.553591701</x:v>
      </x:c>
      <x:c r="F34" s="72" t="n">
        <x:f>IF(C34="","",D34*'Deal Pricing'!$D$12/12)</x:f>
        <x:v>1123595.3690907906</x:v>
      </x:c>
      <x:c r="G34" s="72" t="n">
        <x:f>IF(C34="","",MIN(MAX(E34-F34,0),D34))</x:f>
        <x:v>2491644.1845009103</x:v>
      </x:c>
      <x:c r="H34" s="72" t="n">
        <x:f>IF(C34="","",MAX(D34-G34,0))</x:f>
        <x:v>72414713.75488514</x:v>
      </x:c>
      <x:c r="I34" s="73" t="n">
        <x:f>IF(C34="","",(1-(1-(1-'Deal Pricing'!$H$10)^(1/12)))^(C34-1))</x:f>
        <x:v>0.963271320649919</x:v>
      </x:c>
      <x:c r="J34" s="73" t="n">
        <x:f>IF(C34="","",I34*(1-(1-'Deal Pricing'!$H$10)^(1/12)))</x:f>
        <x:v>0.0032713206499186995</x:v>
      </x:c>
      <x:c r="K34" s="72" t="n">
        <x:f>IF(C34="","",D34*I34)</x:f>
        <x:v>72155146.33734795</x:v>
      </x:c>
      <x:c r="L34" s="72" t="n">
        <x:f>IF(C34="","",J34*D34*'Deal Pricing'!$H$11)</x:f>
        <x:v>171529.90087612058</x:v>
      </x:c>
      <x:c r="M34" s="72" t="n">
        <x:f>IF(C34="","",K34*Assumptions!$D$10/12)</x:f>
        <x:v>276594.7276265005</x:v>
      </x:c>
      <x:c r="N34" s="72" t="n">
        <x:f>IF(C34="","",K34*Assumptions!$D$11/12)</x:f>
        <x:v>30064.644307228315</x:v>
      </x:c>
      <x:c r="O34" s="72" t="n">
        <x:f>IF(C34="","",K34*Assumptions!$D$12/12)</x:f>
        <x:v>72155.14633734796</x:v>
      </x:c>
      <x:c r="P34" s="74" t="n">
        <x:f>IF(C34="","",F34*I34)</x:f>
        <x:v>1082327.1950602192</x:v>
      </x:c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</x:row>
    <x:row r="35">
      <x:c r="A35" s="2"/>
      <x:c r="B35" s="2"/>
      <x:c r="C35" s="71" t="n">
        <x:f>IF(C34="","",IF(C34+1&lt;='Deal Pricing'!$D$9,C34+1,""))</x:f>
        <x:v>13</x:v>
      </x:c>
      <x:c r="D35" s="72" t="n">
        <x:f>IF(C35="","",H34)</x:f>
        <x:v>72414713.75488514</x:v>
      </x:c>
      <x:c r="E35" s="72" t="n">
        <x:f>IF(C35="","",$D$7)</x:f>
        <x:v>3615239.553591701</x:v>
      </x:c>
      <x:c r="F35" s="72" t="n">
        <x:f>IF(C35="","",D35*'Deal Pricing'!$D$12/12)</x:f>
        <x:v>1086220.706323277</x:v>
      </x:c>
      <x:c r="G35" s="72" t="n">
        <x:f>IF(C35="","",MIN(MAX(E35-F35,0),D35))</x:f>
        <x:v>2529018.847268424</x:v>
      </x:c>
      <x:c r="H35" s="72" t="n">
        <x:f>IF(C35="","",MAX(D35-G35,0))</x:f>
        <x:v>69885694.90761672</x:v>
      </x:c>
      <x:c r="I35" s="73" t="n">
        <x:f>IF(C35="","",(1-(1-(1-'Deal Pricing'!$H$10)^(1/12)))^(C35-1))</x:f>
        <x:v>0.9600000000000003</x:v>
      </x:c>
      <x:c r="J35" s="73" t="n">
        <x:f>IF(C35="","",I35*(1-(1-'Deal Pricing'!$H$10)^(1/12)))</x:f>
        <x:v>0.0032602110709608577</x:v>
      </x:c>
      <x:c r="K35" s="72" t="n">
        <x:f>IF(C35="","",D35*I35)</x:f>
        <x:v>69518125.20468976</x:v>
      </x:c>
      <x:c r="L35" s="72" t="n">
        <x:f>IF(C35="","",J35*D35*'Deal Pricing'!$H$11)</x:f>
        <x:v>165261.0760388966</x:v>
      </x:c>
      <x:c r="M35" s="72" t="n">
        <x:f>IF(C35="","",K35*Assumptions!$D$10/12)</x:f>
        <x:v>266486.14661797736</x:v>
      </x:c>
      <x:c r="N35" s="72" t="n">
        <x:f>IF(C35="","",K35*Assumptions!$D$11/12)</x:f>
        <x:v>28965.885501954064</x:v>
      </x:c>
      <x:c r="O35" s="72" t="n">
        <x:f>IF(C35="","",K35*Assumptions!$D$12/12)</x:f>
        <x:v>69518.12520468976</x:v>
      </x:c>
      <x:c r="P35" s="74" t="n">
        <x:f>IF(C35="","",F35*I35)</x:f>
        <x:v>1042771.8780703462</x:v>
      </x:c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</x:row>
    <x:row r="36">
      <x:c r="A36" s="2"/>
      <x:c r="B36" s="2"/>
      <x:c r="C36" s="71" t="n">
        <x:f>IF(C35="","",IF(C35+1&lt;='Deal Pricing'!$D$9,C35+1,""))</x:f>
        <x:v>14</x:v>
      </x:c>
      <x:c r="D36" s="72" t="n">
        <x:f>IF(C36="","",H35)</x:f>
        <x:v>69885694.90761672</x:v>
      </x:c>
      <x:c r="E36" s="72" t="n">
        <x:f>IF(C36="","",$D$7)</x:f>
        <x:v>3615239.553591701</x:v>
      </x:c>
      <x:c r="F36" s="72" t="n">
        <x:f>IF(C36="","",D36*'Deal Pricing'!$D$12/12)</x:f>
        <x:v>1048285.4236142508</x:v>
      </x:c>
      <x:c r="G36" s="72" t="n">
        <x:f>IF(C36="","",MIN(MAX(E36-F36,0),D36))</x:f>
        <x:v>2566954.1299774502</x:v>
      </x:c>
      <x:c r="H36" s="72" t="n">
        <x:f>IF(C36="","",MAX(D36-G36,0))</x:f>
        <x:v>67318740.77763927</x:v>
      </x:c>
      <x:c r="I36" s="73" t="n">
        <x:f>IF(C36="","",(1-(1-(1-'Deal Pricing'!$H$10)^(1/12)))^(C36-1))</x:f>
        <x:v>0.9567397889290394</x:v>
      </x:c>
      <x:c r="J36" s="73" t="n">
        <x:f>IF(C36="","",I36*(1-(1-'Deal Pricing'!$H$10)^(1/12)))</x:f>
        <x:v>0.0032491392207241745</x:v>
      </x:c>
      <x:c r="K36" s="72" t="n">
        <x:f>IF(C36="","",D36*I36)</x:f>
        <x:v>66862424.99507247</x:v>
      </x:c>
      <x:c r="L36" s="72" t="n">
        <x:f>IF(C36="","",J36*D36*'Deal Pricing'!$H$11)</x:f>
        <x:v>158947.8466043308</x:v>
      </x:c>
      <x:c r="M36" s="72" t="n">
        <x:f>IF(C36="","",K36*Assumptions!$D$10/12)</x:f>
        <x:v>256305.96248111114</x:v>
      </x:c>
      <x:c r="N36" s="72" t="n">
        <x:f>IF(C36="","",K36*Assumptions!$D$11/12)</x:f>
        <x:v>27859.34374794686</x:v>
      </x:c>
      <x:c r="O36" s="72" t="n">
        <x:f>IF(C36="","",K36*Assumptions!$D$12/12)</x:f>
        <x:v>66862.42499507246</x:v>
      </x:c>
      <x:c r="P36" s="74" t="n">
        <x:f>IF(C36="","",F36*I36)</x:f>
        <x:v>1002936.3749260871</x:v>
      </x:c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</x:row>
    <x:row r="37">
      <x:c r="A37" s="2"/>
      <x:c r="B37" s="2"/>
      <x:c r="C37" s="71" t="n">
        <x:f>IF(C36="","",IF(C36+1&lt;='Deal Pricing'!$D$9,C36+1,""))</x:f>
        <x:v>15</x:v>
      </x:c>
      <x:c r="D37" s="72" t="n">
        <x:f>IF(C37="","",H36)</x:f>
        <x:v>67318740.77763927</x:v>
      </x:c>
      <x:c r="E37" s="72" t="n">
        <x:f>IF(C37="","",$D$7)</x:f>
        <x:v>3615239.553591701</x:v>
      </x:c>
      <x:c r="F37" s="72" t="n">
        <x:f>IF(C37="","",D37*'Deal Pricing'!$D$12/12)</x:f>
        <x:v>1009781.111664589</x:v>
      </x:c>
      <x:c r="G37" s="72" t="n">
        <x:f>IF(C37="","",MIN(MAX(E37-F37,0),D37))</x:f>
        <x:v>2605458.441927112</x:v>
      </x:c>
      <x:c r="H37" s="72" t="n">
        <x:f>IF(C37="","",MAX(D37-G37,0))</x:f>
        <x:v>64713282.33571216</x:v>
      </x:c>
      <x:c r="I37" s="73" t="n">
        <x:f>IF(C37="","",(1-(1-(1-'Deal Pricing'!$H$10)^(1/12)))^(C37-1))</x:f>
        <x:v>0.9534906497083153</x:v>
      </x:c>
      <x:c r="J37" s="73" t="n">
        <x:f>IF(C37="","",I37*(1-(1-'Deal Pricing'!$H$10)^(1/12)))</x:f>
        <x:v>0.003238104971079906</x:v>
      </x:c>
      <x:c r="K37" s="72" t="n">
        <x:f>IF(C37="","",D37*I37)</x:f>
        <x:v>64187789.88161693</x:v>
      </x:c>
      <x:c r="L37" s="72" t="n">
        <x:f>IF(C37="","",J37*D37*'Deal Pricing'!$H$11)</x:f>
        <x:v>152589.6044112393</x:v>
      </x:c>
      <x:c r="M37" s="72" t="n">
        <x:f>IF(C37="","",K37*Assumptions!$D$10/12)</x:f>
        <x:v>246053.1945461982</x:v>
      </x:c>
      <x:c r="N37" s="72" t="n">
        <x:f>IF(C37="","",K37*Assumptions!$D$11/12)</x:f>
        <x:v>26744.912450673717</x:v>
      </x:c>
      <x:c r="O37" s="72" t="n">
        <x:f>IF(C37="","",K37*Assumptions!$D$12/12)</x:f>
        <x:v>64187.789881616925</x:v>
      </x:c>
      <x:c r="P37" s="74" t="n">
        <x:f>IF(C37="","",F37*I37)</x:f>
        <x:v>962816.8482242539</x:v>
      </x:c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</x:row>
    <x:row r="38">
      <x:c r="A38" s="2"/>
      <x:c r="B38" s="2"/>
      <x:c r="C38" s="71" t="n">
        <x:f>IF(C37="","",IF(C37+1&lt;='Deal Pricing'!$D$9,C37+1,""))</x:f>
        <x:v>16</x:v>
      </x:c>
      <x:c r="D38" s="72" t="n">
        <x:f>IF(C38="","",H37)</x:f>
        <x:v>64713282.33571216</x:v>
      </x:c>
      <x:c r="E38" s="72" t="n">
        <x:f>IF(C38="","",$D$7)</x:f>
        <x:v>3615239.553591701</x:v>
      </x:c>
      <x:c r="F38" s="72" t="n">
        <x:f>IF(C38="","",D38*'Deal Pricing'!$D$12/12)</x:f>
        <x:v>970699.2350356822</x:v>
      </x:c>
      <x:c r="G38" s="72" t="n">
        <x:f>IF(C38="","",MIN(MAX(E38-F38,0),D38))</x:f>
        <x:v>2644540.318556019</x:v>
      </x:c>
      <x:c r="H38" s="72" t="n">
        <x:f>IF(C38="","",MAX(D38-G38,0))</x:f>
        <x:v>62068742.01715614</x:v>
      </x:c>
      <x:c r="I38" s="73" t="n">
        <x:f>IF(C38="","",(1-(1-(1-'Deal Pricing'!$H$10)^(1/12)))^(C38-1))</x:f>
        <x:v>0.9502525447372354</x:v>
      </x:c>
      <x:c r="J38" s="73" t="n">
        <x:f>IF(C38="","",I38*(1-(1-'Deal Pricing'!$H$10)^(1/12)))</x:f>
        <x:v>0.0032271081943344394</x:v>
      </x:c>
      <x:c r="K38" s="72" t="n">
        <x:f>IF(C38="","",D38*I38)</x:f>
        <x:v>61493961.21780966</x:v>
      </x:c>
      <x:c r="L38" s="72" t="n">
        <x:f>IF(C38="","",J38*D38*'Deal Pricing'!$H$11)</x:f>
        <x:v>146185.7345954984</x:v>
      </x:c>
      <x:c r="M38" s="72" t="n">
        <x:f>IF(C38="","",K38*Assumptions!$D$10/12)</x:f>
        <x:v>235726.85133493703</x:v>
      </x:c>
      <x:c r="N38" s="72" t="n">
        <x:f>IF(C38="","",K38*Assumptions!$D$11/12)</x:f>
        <x:v>25622.483840754026</x:v>
      </x:c>
      <x:c r="O38" s="72" t="n">
        <x:f>IF(C38="","",K38*Assumptions!$D$12/12)</x:f>
        <x:v>61493.961217809665</x:v>
      </x:c>
      <x:c r="P38" s="74" t="n">
        <x:f>IF(C38="","",F38*I38)</x:f>
        <x:v>922409.4182671448</x:v>
      </x:c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</x:row>
    <x:row r="39">
      <x:c r="A39" s="2"/>
      <x:c r="B39" s="2"/>
      <x:c r="C39" s="71" t="n">
        <x:f>IF(C38="","",IF(C38+1&lt;='Deal Pricing'!$D$9,C38+1,""))</x:f>
        <x:v>17</x:v>
      </x:c>
      <x:c r="D39" s="72" t="n">
        <x:f>IF(C39="","",H38)</x:f>
        <x:v>62068742.01715614</x:v>
      </x:c>
      <x:c r="E39" s="72" t="n">
        <x:f>IF(C39="","",$D$7)</x:f>
        <x:v>3615239.553591701</x:v>
      </x:c>
      <x:c r="F39" s="72" t="n">
        <x:f>IF(C39="","",D39*'Deal Pricing'!$D$12/12)</x:f>
        <x:v>931031.130257342</x:v>
      </x:c>
      <x:c r="G39" s="72" t="n">
        <x:f>IF(C39="","",MIN(MAX(E39-F39,0),D39))</x:f>
        <x:v>2684208.423334359</x:v>
      </x:c>
      <x:c r="H39" s="72" t="n">
        <x:f>IF(C39="","",MAX(D39-G39,0))</x:f>
        <x:v>59384533.59382178</x:v>
      </x:c>
      <x:c r="I39" s="73" t="n">
        <x:f>IF(C39="","",(1-(1-(1-'Deal Pricing'!$H$10)^(1/12)))^(C39-1))</x:f>
        <x:v>0.947025436542901</x:v>
      </x:c>
      <x:c r="J39" s="73" t="n">
        <x:f>IF(C39="","",I39*(1-(1-'Deal Pricing'!$H$10)^(1/12)))</x:f>
        <x:v>0.0032161487632278167</x:v>
      </x:c>
      <x:c r="K39" s="72" t="n">
        <x:f>IF(C39="","",D39*I39)</x:f>
        <x:v>58780677.50446599</x:v>
      </x:c>
      <x:c r="L39" s="72" t="n">
        <x:f>IF(C39="","",J39*D39*'Deal Pricing'!$H$11)</x:f>
        <x:v>139735.6155115082</x:v>
      </x:c>
      <x:c r="M39" s="72" t="n">
        <x:f>IF(C39="","",K39*Assumptions!$D$10/12)</x:f>
        <x:v>225325.93043378627</x:v>
      </x:c>
      <x:c r="N39" s="72" t="n">
        <x:f>IF(C39="","",K39*Assumptions!$D$11/12)</x:f>
        <x:v>24491.948960194164</x:v>
      </x:c>
      <x:c r="O39" s="72" t="n">
        <x:f>IF(C39="","",K39*Assumptions!$D$12/12)</x:f>
        <x:v>58780.677504465995</x:v>
      </x:c>
      <x:c r="P39" s="74" t="n">
        <x:f>IF(C39="","",F39*I39)</x:f>
        <x:v>881710.1625669898</x:v>
      </x:c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</x:row>
    <x:row r="40">
      <x:c r="A40" s="2"/>
      <x:c r="B40" s="2"/>
      <x:c r="C40" s="71" t="n">
        <x:f>IF(C39="","",IF(C39+1&lt;='Deal Pricing'!$D$9,C39+1,""))</x:f>
        <x:v>18</x:v>
      </x:c>
      <x:c r="D40" s="72" t="n">
        <x:f>IF(C40="","",H39)</x:f>
        <x:v>59384533.59382178</x:v>
      </x:c>
      <x:c r="E40" s="72" t="n">
        <x:f>IF(C40="","",$D$7)</x:f>
        <x:v>3615239.553591701</x:v>
      </x:c>
      <x:c r="F40" s="72" t="n">
        <x:f>IF(C40="","",D40*'Deal Pricing'!$D$12/12)</x:f>
        <x:v>890768.0039073266</x:v>
      </x:c>
      <x:c r="G40" s="72" t="n">
        <x:f>IF(C40="","",MIN(MAX(E40-F40,0),D40))</x:f>
        <x:v>2724471.5496843746</x:v>
      </x:c>
      <x:c r="H40" s="72" t="n">
        <x:f>IF(C40="","",MAX(D40-G40,0))</x:f>
        <x:v>56660062.0441374</x:v>
      </x:c>
      <x:c r="I40" s="73" t="n">
        <x:f>IF(C40="","",(1-(1-(1-'Deal Pricing'!$H$10)^(1/12)))^(C40-1))</x:f>
        <x:v>0.9438092877796731</x:v>
      </x:c>
      <x:c r="J40" s="73" t="n">
        <x:f>IF(C40="","",I40*(1-(1-'Deal Pricing'!$H$10)^(1/12)))</x:f>
        <x:v>0.003205226550932262</x:v>
      </x:c>
      <x:c r="K40" s="72" t="n">
        <x:f>IF(C40="","",D40*I40)</x:f>
        <x:v>56047674.356313005</x:v>
      </x:c>
      <x:c r="L40" s="72" t="n">
        <x:f>IF(C40="","",J40*D40*'Deal Pricing'!$H$11)</x:f>
        <x:v>133238.61865275248</x:v>
      </x:c>
      <x:c r="M40" s="72" t="n">
        <x:f>IF(C40="","",K40*Assumptions!$D$10/12)</x:f>
        <x:v>214849.41836586653</x:v>
      </x:c>
      <x:c r="N40" s="72" t="n">
        <x:f>IF(C40="","",K40*Assumptions!$D$11/12)</x:f>
        <x:v>23353.197648463753</x:v>
      </x:c>
      <x:c r="O40" s="72" t="n">
        <x:f>IF(C40="","",K40*Assumptions!$D$12/12)</x:f>
        <x:v>56047.67435631301</x:v>
      </x:c>
      <x:c r="P40" s="74" t="n">
        <x:f>IF(C40="","",F40*I40)</x:f>
        <x:v>840715.115344695</x:v>
      </x:c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</x:row>
    <x:row r="41">
      <x:c r="A41" s="2"/>
      <x:c r="B41" s="2"/>
      <x:c r="C41" s="71" t="n">
        <x:f>IF(C40="","",IF(C40+1&lt;='Deal Pricing'!$D$9,C40+1,""))</x:f>
        <x:v>19</x:v>
      </x:c>
      <x:c r="D41" s="72" t="n">
        <x:f>IF(C41="","",H40)</x:f>
        <x:v>56660062.0441374</x:v>
      </x:c>
      <x:c r="E41" s="72" t="n">
        <x:f>IF(C41="","",$D$7)</x:f>
        <x:v>3615239.553591701</x:v>
      </x:c>
      <x:c r="F41" s="72" t="n">
        <x:f>IF(C41="","",D41*'Deal Pricing'!$D$12/12)</x:f>
        <x:v>849900.9306620611</x:v>
      </x:c>
      <x:c r="G41" s="72" t="n">
        <x:f>IF(C41="","",MIN(MAX(E41-F41,0),D41))</x:f>
        <x:v>2765338.62292964</x:v>
      </x:c>
      <x:c r="H41" s="72" t="n">
        <x:f>IF(C41="","",MAX(D41-G41,0))</x:f>
        <x:v>53894723.42120776</x:v>
      </x:c>
      <x:c r="I41" s="73" t="n">
        <x:f>IF(C41="","",(1-(1-(1-'Deal Pricing'!$H$10)^(1/12)))^(C41-1))</x:f>
        <x:v>0.9406040612287409</x:v>
      </x:c>
      <x:c r="J41" s="73" t="n">
        <x:f>IF(C41="","",I41*(1-(1-'Deal Pricing'!$H$10)^(1/12)))</x:f>
        <x:v>0.0031943414310507128</x:v>
      </x:c>
      <x:c r="K41" s="72" t="n">
        <x:f>IF(C41="","",D41*I41)</x:f>
        <x:v>53294684.46818808</x:v>
      </x:c>
      <x:c r="L41" s="72" t="n">
        <x:f>IF(C41="","",J41*D41*'Deal Pricing'!$H$11)</x:f>
        <x:v>126694.10857144442</x:v>
      </x:c>
      <x:c r="M41" s="72" t="n">
        <x:f>IF(C41="","",K41*Assumptions!$D$10/12)</x:f>
        <x:v>204296.29046138763</x:v>
      </x:c>
      <x:c r="N41" s="72" t="n">
        <x:f>IF(C41="","",K41*Assumptions!$D$11/12)</x:f>
        <x:v>22206.1185284117</x:v>
      </x:c>
      <x:c r="O41" s="72" t="n">
        <x:f>IF(C41="","",K41*Assumptions!$D$12/12)</x:f>
        <x:v>53294.68446818808</x:v>
      </x:c>
      <x:c r="P41" s="74" t="n">
        <x:f>IF(C41="","",F41*I41)</x:f>
        <x:v>799420.2670228211</x:v>
      </x:c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</x:row>
    <x:row r="42">
      <x:c r="A42" s="2"/>
      <x:c r="B42" s="2"/>
      <x:c r="C42" s="71" t="n">
        <x:f>IF(C41="","",IF(C41+1&lt;='Deal Pricing'!$D$9,C41+1,""))</x:f>
        <x:v>20</x:v>
      </x:c>
      <x:c r="D42" s="72" t="n">
        <x:f>IF(C42="","",H41)</x:f>
        <x:v>53894723.42120776</x:v>
      </x:c>
      <x:c r="E42" s="72" t="n">
        <x:f>IF(C42="","",$D$7)</x:f>
        <x:v>3615239.553591701</x:v>
      </x:c>
      <x:c r="F42" s="72" t="n">
        <x:f>IF(C42="","",D42*'Deal Pricing'!$D$12/12)</x:f>
        <x:v>808420.8513181164</x:v>
      </x:c>
      <x:c r="G42" s="72" t="n">
        <x:f>IF(C42="","",MIN(MAX(E42-F42,0),D42))</x:f>
        <x:v>2806818.702273585</x:v>
      </x:c>
      <x:c r="H42" s="72" t="n">
        <x:f>IF(C42="","",MAX(D42-G42,0))</x:f>
        <x:v>51087904.71893418</x:v>
      </x:c>
      <x:c r="I42" s="73" t="n">
        <x:f>IF(C42="","",(1-(1-(1-'Deal Pricing'!$H$10)^(1/12)))^(C42-1))</x:f>
        <x:v>0.9374097197976902</x:v>
      </x:c>
      <x:c r="J42" s="73" t="n">
        <x:f>IF(C42="","",I42*(1-(1-'Deal Pricing'!$H$10)^(1/12)))</x:f>
        <x:v>0.0031834932776153586</x:v>
      </x:c>
      <x:c r="K42" s="72" t="n">
        <x:f>IF(C42="","",D42*I42)</x:f>
        <x:v>50521437.58084838</x:v>
      </x:c>
      <x:c r="L42" s="72" t="n">
        <x:f>IF(C42="","",J42*D42*'Deal Pricing'!$H$11)</x:f>
        <x:v>120101.44279724774</x:v>
      </x:c>
      <x:c r="M42" s="72" t="n">
        <x:f>IF(C42="","",K42*Assumptions!$D$10/12)</x:f>
        <x:v>193665.51072658543</x:v>
      </x:c>
      <x:c r="N42" s="72" t="n">
        <x:f>IF(C42="","",K42*Assumptions!$D$11/12)</x:f>
        <x:v>21050.598992020157</x:v>
      </x:c>
      <x:c r="O42" s="72" t="n">
        <x:f>IF(C42="","",K42*Assumptions!$D$12/12)</x:f>
        <x:v>50521.43758084838</x:v>
      </x:c>
      <x:c r="P42" s="74" t="n">
        <x:f>IF(C42="","",F42*I42)</x:f>
        <x:v>757821.5637127256</x:v>
      </x:c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</x:row>
    <x:row r="43">
      <x:c r="A43" s="2"/>
      <x:c r="B43" s="2"/>
      <x:c r="C43" s="71" t="n">
        <x:f>IF(C42="","",IF(C42+1&lt;='Deal Pricing'!$D$9,C42+1,""))</x:f>
        <x:v>21</x:v>
      </x:c>
      <x:c r="D43" s="72" t="n">
        <x:f>IF(C43="","",H42)</x:f>
        <x:v>51087904.71893418</x:v>
      </x:c>
      <x:c r="E43" s="72" t="n">
        <x:f>IF(C43="","",$D$7)</x:f>
        <x:v>3615239.553591701</x:v>
      </x:c>
      <x:c r="F43" s="72" t="n">
        <x:f>IF(C43="","",D43*'Deal Pricing'!$D$12/12)</x:f>
        <x:v>766318.5707840127</x:v>
      </x:c>
      <x:c r="G43" s="72" t="n">
        <x:f>IF(C43="","",MIN(MAX(E43-F43,0),D43))</x:f>
        <x:v>2848920.9828076884</x:v>
      </x:c>
      <x:c r="H43" s="72" t="n">
        <x:f>IF(C43="","",MAX(D43-G43,0))</x:f>
        <x:v>48238983.73612649</x:v>
      </x:c>
      <x:c r="I43" s="73" t="n">
        <x:f>IF(C43="","",(1-(1-(1-'Deal Pricing'!$H$10)^(1/12)))^(C43-1))</x:f>
        <x:v>0.9342262265200748</x:v>
      </x:c>
      <x:c r="J43" s="73" t="n">
        <x:f>IF(C43="","",I43*(1-(1-'Deal Pricing'!$H$10)^(1/12)))</x:f>
        <x:v>0.0031726819650861804</x:v>
      </x:c>
      <x:c r="K43" s="72" t="n">
        <x:f>IF(C43="","",D43*I43)</x:f>
        <x:v>47727660.446387</x:v>
      </x:c>
      <x:c r="L43" s="72" t="n">
        <x:f>IF(C43="","",J43*D43*'Deal Pricing'!$H$11)</x:f>
        <x:v>113459.97175506255</x:v>
      </x:c>
      <x:c r="M43" s="72" t="n">
        <x:f>IF(C43="","",K43*Assumptions!$D$10/12)</x:f>
        <x:v>182956.03171115016</x:v>
      </x:c>
      <x:c r="N43" s="72" t="n">
        <x:f>IF(C43="","",K43*Assumptions!$D$11/12)</x:f>
        <x:v>19886.525185994582</x:v>
      </x:c>
      <x:c r="O43" s="72" t="n">
        <x:f>IF(C43="","",K43*Assumptions!$D$12/12)</x:f>
        <x:v>47727.660446386995</x:v>
      </x:c>
      <x:c r="P43" s="74" t="n">
        <x:f>IF(C43="","",F43*I43)</x:f>
        <x:v>715914.906695805</x:v>
      </x:c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</x:row>
    <x:row r="44">
      <x:c r="A44" s="2"/>
      <x:c r="B44" s="2"/>
      <x:c r="C44" s="71" t="n">
        <x:f>IF(C43="","",IF(C43+1&lt;='Deal Pricing'!$D$9,C43+1,""))</x:f>
        <x:v>22</x:v>
      </x:c>
      <x:c r="D44" s="72" t="n">
        <x:f>IF(C44="","",H43)</x:f>
        <x:v>48238983.73612649</x:v>
      </x:c>
      <x:c r="E44" s="72" t="n">
        <x:f>IF(C44="","",$D$7)</x:f>
        <x:v>3615239.553591701</x:v>
      </x:c>
      <x:c r="F44" s="72" t="n">
        <x:f>IF(C44="","",D44*'Deal Pricing'!$D$12/12)</x:f>
        <x:v>723584.7560418973</x:v>
      </x:c>
      <x:c r="G44" s="72" t="n">
        <x:f>IF(C44="","",MIN(MAX(E44-F44,0),D44))</x:f>
        <x:v>2891654.7975498037</x:v>
      </x:c>
      <x:c r="H44" s="72" t="n">
        <x:f>IF(C44="","",MAX(D44-G44,0))</x:f>
        <x:v>45347328.93857668</x:v>
      </x:c>
      <x:c r="I44" s="73" t="n">
        <x:f>IF(C44="","",(1-(1-(1-'Deal Pricing'!$H$10)^(1/12)))^(C44-1))</x:f>
        <x:v>0.9310535445549886</x:v>
      </x:c>
      <x:c r="J44" s="73" t="n">
        <x:f>IF(C44="","",I44*(1-(1-'Deal Pricing'!$H$10)^(1/12)))</x:f>
        <x:v>0.003161907368349501</x:v>
      </x:c>
      <x:c r="K44" s="72" t="n">
        <x:f>IF(C44="","",D44*I44)</x:f>
        <x:v>44913076.793251015</x:v>
      </x:c>
      <x:c r="L44" s="72" t="n">
        <x:f>IF(C44="","",J44*D44*'Deal Pricing'!$H$11)</x:f>
        <x:v>106769.03868186504</x:v>
      </x:c>
      <x:c r="M44" s="72" t="n">
        <x:f>IF(C44="","",K44*Assumptions!$D$10/12)</x:f>
        <x:v>172166.7943741289</x:v>
      </x:c>
      <x:c r="N44" s="72" t="n">
        <x:f>IF(C44="","",K44*Assumptions!$D$11/12)</x:f>
        <x:v>18713.781997187925</x:v>
      </x:c>
      <x:c r="O44" s="72" t="n">
        <x:f>IF(C44="","",K44*Assumptions!$D$12/12)</x:f>
        <x:v>44913.07679325101</x:v>
      </x:c>
      <x:c r="P44" s="74" t="n">
        <x:f>IF(C44="","",F44*I44)</x:f>
        <x:v>673696.1518987652</x:v>
      </x:c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</x:row>
    <x:row r="45">
      <x:c r="A45" s="2"/>
      <x:c r="B45" s="2"/>
      <x:c r="C45" s="71" t="n">
        <x:f>IF(C44="","",IF(C44+1&lt;='Deal Pricing'!$D$9,C44+1,""))</x:f>
        <x:v>23</x:v>
      </x:c>
      <x:c r="D45" s="72" t="n">
        <x:f>IF(C45="","",H44)</x:f>
        <x:v>45347328.93857668</x:v>
      </x:c>
      <x:c r="E45" s="72" t="n">
        <x:f>IF(C45="","",$D$7)</x:f>
        <x:v>3615239.553591701</x:v>
      </x:c>
      <x:c r="F45" s="72" t="n">
        <x:f>IF(C45="","",D45*'Deal Pricing'!$D$12/12)</x:f>
        <x:v>680209.9340786502</x:v>
      </x:c>
      <x:c r="G45" s="72" t="n">
        <x:f>IF(C45="","",MIN(MAX(E45-F45,0),D45))</x:f>
        <x:v>2935029.619513051</x:v>
      </x:c>
      <x:c r="H45" s="72" t="n">
        <x:f>IF(C45="","",MAX(D45-G45,0))</x:f>
        <x:v>42412299.31906363</x:v>
      </x:c>
      <x:c r="I45" s="73" t="n">
        <x:f>IF(C45="","",(1-(1-(1-'Deal Pricing'!$H$10)^(1/12)))^(C45-1))</x:f>
        <x:v>0.9278916371866391</x:v>
      </x:c>
      <x:c r="J45" s="73" t="n">
        <x:f>IF(C45="","",I45*(1-(1-'Deal Pricing'!$H$10)^(1/12)))</x:f>
        <x:v>0.003151169362716537</x:v>
      </x:c>
      <x:c r="K45" s="72" t="n">
        <x:f>IF(C45="","",D45*I45)</x:f>
        <x:v>42077407.29085698</x:v>
      </x:c>
      <x:c r="L45" s="72" t="n">
        <x:f>IF(C45="","",J45*D45*'Deal Pricing'!$H$11)</x:f>
        <x:v>100027.97954259028</x:v>
      </x:c>
      <x:c r="M45" s="72" t="n">
        <x:f>IF(C45="","",K45*Assumptions!$D$10/12)</x:f>
        <x:v>161296.7279482851</x:v>
      </x:c>
      <x:c r="N45" s="72" t="n">
        <x:f>IF(C45="","",K45*Assumptions!$D$11/12)</x:f>
        <x:v>17532.253037857077</x:v>
      </x:c>
      <x:c r="O45" s="72" t="n">
        <x:f>IF(C45="","",K45*Assumptions!$D$12/12)</x:f>
        <x:v>42077.40729085698</x:v>
      </x:c>
      <x:c r="P45" s="74" t="n">
        <x:f>IF(C45="","",F45*I45)</x:f>
        <x:v>631161.1093628546</x:v>
      </x:c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</x:row>
    <x:row r="46">
      <x:c r="A46" s="2"/>
      <x:c r="B46" s="2"/>
      <x:c r="C46" s="71" t="n">
        <x:f>IF(C45="","",IF(C45+1&lt;='Deal Pricing'!$D$9,C45+1,""))</x:f>
        <x:v>24</x:v>
      </x:c>
      <x:c r="D46" s="72" t="n">
        <x:f>IF(C46="","",H45)</x:f>
        <x:v>42412299.31906363</x:v>
      </x:c>
      <x:c r="E46" s="72" t="n">
        <x:f>IF(C46="","",$D$7)</x:f>
        <x:v>3615239.553591701</x:v>
      </x:c>
      <x:c r="F46" s="72" t="n">
        <x:f>IF(C46="","",D46*'Deal Pricing'!$D$12/12)</x:f>
        <x:v>636184.4897859545</x:v>
      </x:c>
      <x:c r="G46" s="72" t="n">
        <x:f>IF(C46="","",MIN(MAX(E46-F46,0),D46))</x:f>
        <x:v>2979055.063805747</x:v>
      </x:c>
      <x:c r="H46" s="72" t="n">
        <x:f>IF(C46="","",MAX(D46-G46,0))</x:f>
        <x:v>39433244.25525789</x:v>
      </x:c>
      <x:c r="I46" s="73" t="n">
        <x:f>IF(C46="","",(1-(1-(1-'Deal Pricing'!$H$10)^(1/12)))^(C46-1))</x:f>
        <x:v>0.9247404678239226</x:v>
      </x:c>
      <x:c r="J46" s="73" t="n">
        <x:f>IF(C46="","",I46*(1-(1-'Deal Pricing'!$H$10)^(1/12)))</x:f>
        <x:v>0.0031404678239219525</x:v>
      </x:c>
      <x:c r="K46" s="72" t="n">
        <x:f>IF(C46="","",D46*I46)</x:f>
        <x:v>39220369.51379914</x:v>
      </x:c>
      <x:c r="L46" s="72" t="n">
        <x:f>IF(C46="","",J46*D46*'Deal Pricing'!$H$11)</x:f>
        <x:v>93236.12294504639</x:v>
      </x:c>
      <x:c r="M46" s="72" t="n">
        <x:f>IF(C46="","",K46*Assumptions!$D$10/12)</x:f>
        <x:v>150344.7498028967</x:v>
      </x:c>
      <x:c r="N46" s="72" t="n">
        <x:f>IF(C46="","",K46*Assumptions!$D$11/12)</x:f>
        <x:v>16341.820630749642</x:v>
      </x:c>
      <x:c r="O46" s="72" t="n">
        <x:f>IF(C46="","",K46*Assumptions!$D$12/12)</x:f>
        <x:v>39220.36951379914</x:v>
      </x:c>
      <x:c r="P46" s="74" t="n">
        <x:f>IF(C46="","",F46*I46)</x:f>
        <x:v>588305.542706987</x:v>
      </x:c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</x:row>
    <x:row r="47">
      <x:c r="A47" s="2"/>
      <x:c r="B47" s="2"/>
      <x:c r="C47" s="71" t="n">
        <x:f>IF(C46="","",IF(C46+1&lt;='Deal Pricing'!$D$9,C46+1,""))</x:f>
        <x:v>25</x:v>
      </x:c>
      <x:c r="D47" s="72" t="n">
        <x:f>IF(C47="","",H46)</x:f>
        <x:v>39433244.25525789</x:v>
      </x:c>
      <x:c r="E47" s="72" t="n">
        <x:f>IF(C47="","",$D$7)</x:f>
        <x:v>3615239.553591701</x:v>
      </x:c>
      <x:c r="F47" s="72" t="n">
        <x:f>IF(C47="","",D47*'Deal Pricing'!$D$12/12)</x:f>
        <x:v>591498.6638288683</x:v>
      </x:c>
      <x:c r="G47" s="72" t="n">
        <x:f>IF(C47="","",MIN(MAX(E47-F47,0),D47))</x:f>
        <x:v>3023740.889762833</x:v>
      </x:c>
      <x:c r="H47" s="72" t="n">
        <x:f>IF(C47="","",MAX(D47-G47,0))</x:f>
        <x:v>36409503.365495056</x:v>
      </x:c>
      <x:c r="I47" s="73" t="n">
        <x:f>IF(C47="","",(1-(1-(1-'Deal Pricing'!$H$10)^(1/12)))^(C47-1))</x:f>
        <x:v>0.9216000000000006</x:v>
      </x:c>
      <x:c r="J47" s="73" t="n">
        <x:f>IF(C47="","",I47*(1-(1-'Deal Pricing'!$H$10)^(1/12)))</x:f>
        <x:v>0.003129802628122425</x:v>
      </x:c>
      <x:c r="K47" s="72" t="n">
        <x:f>IF(C47="","",D47*I47)</x:f>
        <x:v>36341677.9056457</x:v>
      </x:c>
      <x:c r="L47" s="72" t="n">
        <x:f>IF(C47="","",J47*D47*'Deal Pricing'!$H$11)</x:f>
        <x:v>86392.79005384975</x:v>
      </x:c>
      <x:c r="M47" s="72" t="n">
        <x:f>IF(C47="","",K47*Assumptions!$D$10/12)</x:f>
        <x:v>139309.76530497518</x:v>
      </x:c>
      <x:c r="N47" s="72" t="n">
        <x:f>IF(C47="","",K47*Assumptions!$D$11/12)</x:f>
        <x:v>15142.36579401904</x:v>
      </x:c>
      <x:c r="O47" s="72" t="n">
        <x:f>IF(C47="","",K47*Assumptions!$D$12/12)</x:f>
        <x:v>36341.677905645694</x:v>
      </x:c>
      <x:c r="P47" s="74" t="n">
        <x:f>IF(C47="","",F47*I47)</x:f>
        <x:v>545125.1685846854</x:v>
      </x:c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</x:row>
    <x:row r="48">
      <x:c r="A48" s="2"/>
      <x:c r="B48" s="2"/>
      <x:c r="C48" s="71" t="n">
        <x:f>IF(C47="","",IF(C47+1&lt;='Deal Pricing'!$D$9,C47+1,""))</x:f>
        <x:v>26</x:v>
      </x:c>
      <x:c r="D48" s="72" t="n">
        <x:f>IF(C48="","",H47)</x:f>
        <x:v>36409503.365495056</x:v>
      </x:c>
      <x:c r="E48" s="72" t="n">
        <x:f>IF(C48="","",$D$7)</x:f>
        <x:v>3615239.553591701</x:v>
      </x:c>
      <x:c r="F48" s="72" t="n">
        <x:f>IF(C48="","",D48*'Deal Pricing'!$D$12/12)</x:f>
        <x:v>546142.5504824258</x:v>
      </x:c>
      <x:c r="G48" s="72" t="n">
        <x:f>IF(C48="","",MIN(MAX(E48-F48,0),D48))</x:f>
        <x:v>3069097.0031092754</x:v>
      </x:c>
      <x:c r="H48" s="72" t="n">
        <x:f>IF(C48="","",MAX(D48-G48,0))</x:f>
        <x:v>33340406.36238578</x:v>
      </x:c>
      <x:c r="I48" s="73" t="n">
        <x:f>IF(C48="","",(1-(1-(1-'Deal Pricing'!$H$10)^(1/12)))^(C48-1))</x:f>
        <x:v>0.9184701973718782</x:v>
      </x:c>
      <x:c r="J48" s="73" t="n">
        <x:f>IF(C48="","",I48*(1-(1-'Deal Pricing'!$H$10)^(1/12)))</x:f>
        <x:v>0.0031191736518952086</x:v>
      </x:c>
      <x:c r="K48" s="72" t="n">
        <x:f>IF(C48="","",D48*I48)</x:f>
        <x:v>33441043.742318306</x:v>
      </x:c>
      <x:c r="L48" s="72" t="n">
        <x:f>IF(C48="","",J48*D48*'Deal Pricing'!$H$11)</x:f>
        <x:v>79497.29450336947</x:v>
      </x:c>
      <x:c r="M48" s="72" t="n">
        <x:f>IF(C48="","",K48*Assumptions!$D$10/12)</x:f>
        <x:v>128190.66767888684</x:v>
      </x:c>
      <x:c r="N48" s="72" t="n">
        <x:f>IF(C48="","",K48*Assumptions!$D$11/12)</x:f>
        <x:v>13933.768225965961</x:v>
      </x:c>
      <x:c r="O48" s="72" t="n">
        <x:f>IF(C48="","",K48*Assumptions!$D$12/12)</x:f>
        <x:v>33441.04374231831</x:v>
      </x:c>
      <x:c r="P48" s="74" t="n">
        <x:f>IF(C48="","",F48*I48)</x:f>
        <x:v>501615.6561347746</x:v>
      </x:c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</x:row>
    <x:row r="49">
      <x:c r="A49" s="2"/>
      <x:c r="B49" s="2"/>
      <x:c r="C49" s="71" t="n">
        <x:f>IF(C48="","",IF(C48+1&lt;='Deal Pricing'!$D$9,C48+1,""))</x:f>
        <x:v>27</x:v>
      </x:c>
      <x:c r="D49" s="72" t="n">
        <x:f>IF(C49="","",H48)</x:f>
        <x:v>33340406.36238578</x:v>
      </x:c>
      <x:c r="E49" s="72" t="n">
        <x:f>IF(C49="","",$D$7)</x:f>
        <x:v>3615239.553591701</x:v>
      </x:c>
      <x:c r="F49" s="72" t="n">
        <x:f>IF(C49="","",D49*'Deal Pricing'!$D$12/12)</x:f>
        <x:v>500106.0954357867</x:v>
      </x:c>
      <x:c r="G49" s="72" t="n">
        <x:f>IF(C49="","",MIN(MAX(E49-F49,0),D49))</x:f>
        <x:v>3115133.4581559147</x:v>
      </x:c>
      <x:c r="H49" s="72" t="n">
        <x:f>IF(C49="","",MAX(D49-G49,0))</x:f>
        <x:v>30225272.904229864</x:v>
      </x:c>
      <x:c r="I49" s="73" t="n">
        <x:f>IF(C49="","",(1-(1-(1-'Deal Pricing'!$H$10)^(1/12)))^(C49-1))</x:f>
        <x:v>0.915351023719983</x:v>
      </x:c>
      <x:c r="J49" s="73" t="n">
        <x:f>IF(C49="","",I49*(1-(1-'Deal Pricing'!$H$10)^(1/12)))</x:f>
        <x:v>0.003108580772236711</x:v>
      </x:c>
      <x:c r="K49" s="72" t="n">
        <x:f>IF(C49="","",D49*I49)</x:f>
        <x:v>30518175.09505006</x:v>
      </x:c>
      <x:c r="L49" s="72" t="n">
        <x:f>IF(C49="","",J49*D49*'Deal Pricing'!$H$11)</x:f>
        <x:v>72548.94230966964</x:v>
      </x:c>
      <x:c r="M49" s="72" t="n">
        <x:f>IF(C49="","",K49*Assumptions!$D$10/12)</x:f>
        <x:v>116986.33786435856</x:v>
      </x:c>
      <x:c r="N49" s="72" t="n">
        <x:f>IF(C49="","",K49*Assumptions!$D$11/12)</x:f>
        <x:v>12715.906289604192</x:v>
      </x:c>
      <x:c r="O49" s="72" t="n">
        <x:f>IF(C49="","",K49*Assumptions!$D$12/12)</x:f>
        <x:v>30518.17509505006</x:v>
      </x:c>
      <x:c r="P49" s="74" t="n">
        <x:f>IF(C49="","",F49*I49)</x:f>
        <x:v>457772.6264257509</x:v>
      </x:c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</x:row>
    <x:row r="50">
      <x:c r="A50" s="2"/>
      <x:c r="B50" s="2"/>
      <x:c r="C50" s="71" t="n">
        <x:f>IF(C49="","",IF(C49+1&lt;='Deal Pricing'!$D$9,C49+1,""))</x:f>
        <x:v>28</x:v>
      </x:c>
      <x:c r="D50" s="72" t="n">
        <x:f>IF(C50="","",H49)</x:f>
        <x:v>30225272.904229864</x:v>
      </x:c>
      <x:c r="E50" s="72" t="n">
        <x:f>IF(C50="","",$D$7)</x:f>
        <x:v>3615239.553591701</x:v>
      </x:c>
      <x:c r="F50" s="72" t="n">
        <x:f>IF(C50="","",D50*'Deal Pricing'!$D$12/12)</x:f>
        <x:v>453379.09356344794</x:v>
      </x:c>
      <x:c r="G50" s="72" t="n">
        <x:f>IF(C50="","",MIN(MAX(E50-F50,0),D50))</x:f>
        <x:v>3161860.4600282535</x:v>
      </x:c>
      <x:c r="H50" s="72" t="n">
        <x:f>IF(C50="","",MAX(D50-G50,0))</x:f>
        <x:v>27063412.44420161</x:v>
      </x:c>
      <x:c r="I50" s="73" t="n">
        <x:f>IF(C50="","",(1-(1-(1-'Deal Pricing'!$H$10)^(1/12)))^(C50-1))</x:f>
        <x:v>0.9122424429477463</x:v>
      </x:c>
      <x:c r="J50" s="73" t="n">
        <x:f>IF(C50="","",I50*(1-(1-'Deal Pricing'!$H$10)^(1/12)))</x:f>
        <x:v>0.0030980238665610626</x:v>
      </x:c>
      <x:c r="K50" s="72" t="n">
        <x:f>IF(C50="","",D50*I50)</x:f>
        <x:v>27572776.792916972</x:v>
      </x:c>
      <x:c r="L50" s="72" t="n">
        <x:f>IF(C50="","",J50*D50*'Deal Pricing'!$H$11)</x:f>
        <x:v>65547.03178143786</x:v>
      </x:c>
      <x:c r="M50" s="72" t="n">
        <x:f>IF(C50="","",K50*Assumptions!$D$10/12)</x:f>
        <x:v>105695.64437284839</x:v>
      </x:c>
      <x:c r="N50" s="72" t="n">
        <x:f>IF(C50="","",K50*Assumptions!$D$11/12)</x:f>
        <x:v>11488.656997048738</x:v>
      </x:c>
      <x:c r="O50" s="72" t="n">
        <x:f>IF(C50="","",K50*Assumptions!$D$12/12)</x:f>
        <x:v>27572.776792916975</x:v>
      </x:c>
      <x:c r="P50" s="74" t="n">
        <x:f>IF(C50="","",F50*I50)</x:f>
        <x:v>413591.65189375455</x:v>
      </x:c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</x:row>
    <x:row r="51">
      <x:c r="A51" s="2"/>
      <x:c r="B51" s="2"/>
      <x:c r="C51" s="71" t="n">
        <x:f>IF(C50="","",IF(C50+1&lt;='Deal Pricing'!$D$9,C50+1,""))</x:f>
        <x:v>29</x:v>
      </x:c>
      <x:c r="D51" s="72" t="n">
        <x:f>IF(C51="","",H50)</x:f>
        <x:v>27063412.44420161</x:v>
      </x:c>
      <x:c r="E51" s="72" t="n">
        <x:f>IF(C51="","",$D$7)</x:f>
        <x:v>3615239.553591701</x:v>
      </x:c>
      <x:c r="F51" s="72" t="n">
        <x:f>IF(C51="","",D51*'Deal Pricing'!$D$12/12)</x:f>
        <x:v>405951.1866630241</x:v>
      </x:c>
      <x:c r="G51" s="72" t="n">
        <x:f>IF(C51="","",MIN(MAX(E51-F51,0),D51))</x:f>
        <x:v>3209288.366928677</x:v>
      </x:c>
      <x:c r="H51" s="72" t="n">
        <x:f>IF(C51="","",MAX(D51-G51,0))</x:f>
        <x:v>23854124.077272933</x:v>
      </x:c>
      <x:c r="I51" s="73" t="n">
        <x:f>IF(C51="","",(1-(1-(1-'Deal Pricing'!$H$10)^(1/12)))^(C51-1))</x:f>
        <x:v>0.9091444190811853</x:v>
      </x:c>
      <x:c r="J51" s="73" t="n">
        <x:f>IF(C51="","",I51*(1-(1-'Deal Pricing'!$H$10)^(1/12)))</x:f>
        <x:v>0.003087502812698705</x:v>
      </x:c>
      <x:c r="K51" s="72" t="n">
        <x:f>IF(C51="","",D51*I51)</x:f>
        <x:v>24604550.384938195</x:v>
      </x:c>
      <x:c r="L51" s="72" t="n">
        <x:f>IF(C51="","",J51*D51*'Deal Pricing'!$H$11)</x:f>
        <x:v>58490.853429888324</x:v>
      </x:c>
      <x:c r="M51" s="72" t="n">
        <x:f>IF(C51="","",K51*Assumptions!$D$10/12)</x:f>
        <x:v>94317.44314226309</x:v>
      </x:c>
      <x:c r="N51" s="72" t="n">
        <x:f>IF(C51="","",K51*Assumptions!$D$11/12)</x:f>
        <x:v>10251.895993724249</x:v>
      </x:c>
      <x:c r="O51" s="72" t="n">
        <x:f>IF(C51="","",K51*Assumptions!$D$12/12)</x:f>
        <x:v>24604.550384938197</x:v>
      </x:c>
      <x:c r="P51" s="74" t="n">
        <x:f>IF(C51="","",F51*I51)</x:f>
        <x:v>369068.2557740729</x:v>
      </x:c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</x:row>
    <x:row r="52">
      <x:c r="A52" s="2"/>
      <x:c r="B52" s="2"/>
      <x:c r="C52" s="71" t="n">
        <x:f>IF(C51="","",IF(C51+1&lt;='Deal Pricing'!$D$9,C51+1,""))</x:f>
        <x:v>30</x:v>
      </x:c>
      <x:c r="D52" s="72" t="n">
        <x:f>IF(C52="","",H51)</x:f>
        <x:v>23854124.077272933</x:v>
      </x:c>
      <x:c r="E52" s="72" t="n">
        <x:f>IF(C52="","",$D$7)</x:f>
        <x:v>3615239.553591701</x:v>
      </x:c>
      <x:c r="F52" s="72" t="n">
        <x:f>IF(C52="","",D52*'Deal Pricing'!$D$12/12)</x:f>
        <x:v>357811.86115909397</x:v>
      </x:c>
      <x:c r="G52" s="72" t="n">
        <x:f>IF(C52="","",MIN(MAX(E52-F52,0),D52))</x:f>
        <x:v>3257427.692432607</x:v>
      </x:c>
      <x:c r="H52" s="72" t="n">
        <x:f>IF(C52="","",MAX(D52-G52,0))</x:f>
        <x:v>20596696.384840325</x:v>
      </x:c>
      <x:c r="I52" s="73" t="n">
        <x:f>IF(C52="","",(1-(1-(1-'Deal Pricing'!$H$10)^(1/12)))^(C52-1))</x:f>
        <x:v>0.9060569162684865</x:v>
      </x:c>
      <x:c r="J52" s="73" t="n">
        <x:f>IF(C52="","",I52*(1-(1-'Deal Pricing'!$H$10)^(1/12)))</x:f>
        <x:v>0.0030770174888949727</x:v>
      </x:c>
      <x:c r="K52" s="72" t="n">
        <x:f>IF(C52="","",D52*I52)</x:f>
        <x:v>21613194.101739768</x:v>
      </x:c>
      <x:c r="L52" s="72" t="n">
        <x:f>IF(C52="","",J52*D52*'Deal Pricing'!$H$11)</x:f>
        <x:v>51379.68987762763</x:v>
      </x:c>
      <x:c r="M52" s="72" t="n">
        <x:f>IF(C52="","",K52*Assumptions!$D$10/12)</x:f>
        <x:v>82850.57739000245</x:v>
      </x:c>
      <x:c r="N52" s="72" t="n">
        <x:f>IF(C52="","",K52*Assumptions!$D$11/12)</x:f>
        <x:v>9005.49754239157</x:v>
      </x:c>
      <x:c r="O52" s="72" t="n">
        <x:f>IF(C52="","",K52*Assumptions!$D$12/12)</x:f>
        <x:v>21613.19410173977</x:v>
      </x:c>
      <x:c r="P52" s="74" t="n">
        <x:f>IF(C52="","",F52*I52)</x:f>
        <x:v>324197.9115260965</x:v>
      </x:c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</x:row>
    <x:row r="53">
      <x:c r="A53" s="2"/>
      <x:c r="B53" s="2"/>
      <x:c r="C53" s="71" t="n">
        <x:f>IF(C52="","",IF(C52+1&lt;='Deal Pricing'!$D$9,C52+1,""))</x:f>
        <x:v>31</x:v>
      </x:c>
      <x:c r="D53" s="72" t="n">
        <x:f>IF(C53="","",H52)</x:f>
        <x:v>20596696.384840325</x:v>
      </x:c>
      <x:c r="E53" s="72" t="n">
        <x:f>IF(C53="","",$D$7)</x:f>
        <x:v>3615239.553591701</x:v>
      </x:c>
      <x:c r="F53" s="72" t="n">
        <x:f>IF(C53="","",D53*'Deal Pricing'!$D$12/12)</x:f>
        <x:v>308950.44577260484</x:v>
      </x:c>
      <x:c r="G53" s="72" t="n">
        <x:f>IF(C53="","",MIN(MAX(E53-F53,0),D53))</x:f>
        <x:v>3306289.107819096</x:v>
      </x:c>
      <x:c r="H53" s="72" t="n">
        <x:f>IF(C53="","",MAX(D53-G53,0))</x:f>
        <x:v>17290407.27702123</x:v>
      </x:c>
      <x:c r="I53" s="73" t="n">
        <x:f>IF(C53="","",(1-(1-(1-'Deal Pricing'!$H$10)^(1/12)))^(C53-1))</x:f>
        <x:v>0.9029798987795915</x:v>
      </x:c>
      <x:c r="J53" s="73" t="n">
        <x:f>IF(C53="","",I53*(1-(1-'Deal Pricing'!$H$10)^(1/12)))</x:f>
        <x:v>0.0030665677738086856</x:v>
      </x:c>
      <x:c r="K53" s="72" t="n">
        <x:f>IF(C53="","",D53*I53)</x:f>
        <x:v>18598402.816777095</x:v>
      </x:c>
      <x:c r="L53" s="72" t="n">
        <x:f>IF(C53="","",J53*D53*'Deal Pricing'!$H$11)</x:f>
        <x:v>44212.815766471234</x:v>
      </x:c>
      <x:c r="M53" s="72" t="n">
        <x:f>IF(C53="","",K53*Assumptions!$D$10/12)</x:f>
        <x:v>71293.8774643122</x:v>
      </x:c>
      <x:c r="N53" s="72" t="n">
        <x:f>IF(C53="","",K53*Assumptions!$D$11/12)</x:f>
        <x:v>7749.334506990456</x:v>
      </x:c>
      <x:c r="O53" s="72" t="n">
        <x:f>IF(C53="","",K53*Assumptions!$D$12/12)</x:f>
        <x:v>18598.402816777096</x:v>
      </x:c>
      <x:c r="P53" s="74" t="n">
        <x:f>IF(C53="","",F53*I53)</x:f>
        <x:v>278976.0422516564</x:v>
      </x:c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</x:row>
    <x:row r="54">
      <x:c r="A54" s="2"/>
      <x:c r="B54" s="2"/>
      <x:c r="C54" s="71" t="n">
        <x:f>IF(C53="","",IF(C53+1&lt;='Deal Pricing'!$D$9,C53+1,""))</x:f>
        <x:v>32</x:v>
      </x:c>
      <x:c r="D54" s="72" t="n">
        <x:f>IF(C54="","",H53)</x:f>
        <x:v>17290407.27702123</x:v>
      </x:c>
      <x:c r="E54" s="72" t="n">
        <x:f>IF(C54="","",$D$7)</x:f>
        <x:v>3615239.553591701</x:v>
      </x:c>
      <x:c r="F54" s="72" t="n">
        <x:f>IF(C54="","",D54*'Deal Pricing'!$D$12/12)</x:f>
        <x:v>259356.10915531844</x:v>
      </x:c>
      <x:c r="G54" s="72" t="n">
        <x:f>IF(C54="","",MIN(MAX(E54-F54,0),D54))</x:f>
        <x:v>3355883.444436383</x:v>
      </x:c>
      <x:c r="H54" s="72" t="n">
        <x:f>IF(C54="","",MAX(D54-G54,0))</x:f>
        <x:v>13934523.832584847</x:v>
      </x:c>
      <x:c r="I54" s="73" t="n">
        <x:f>IF(C54="","",(1-(1-(1-'Deal Pricing'!$H$10)^(1/12)))^(C54-1))</x:f>
        <x:v>0.8999133310057829</x:v>
      </x:c>
      <x:c r="J54" s="73" t="n">
        <x:f>IF(C54="","",I54*(1-(1-'Deal Pricing'!$H$10)^(1/12)))</x:f>
        <x:v>0.003056153546510745</x:v>
      </x:c>
      <x:c r="K54" s="72" t="n">
        <x:f>IF(C54="","",D54*I54)</x:f>
        <x:v>15559868.007110802</x:v>
      </x:c>
      <x:c r="L54" s="72" t="n">
        <x:f>IF(C54="","",J54*D54*'Deal Pricing'!$H$11)</x:f>
        <x:v>36989.497664198534</x:v>
      </x:c>
      <x:c r="M54" s="72" t="n">
        <x:f>IF(C54="","",K54*Assumptions!$D$10/12)</x:f>
        <x:v>59646.160693924736</x:v>
      </x:c>
      <x:c r="N54" s="72" t="n">
        <x:f>IF(C54="","",K54*Assumptions!$D$11/12)</x:f>
        <x:v>6483.278336296167</x:v>
      </x:c>
      <x:c r="O54" s="72" t="n">
        <x:f>IF(C54="","",K54*Assumptions!$D$12/12)</x:f>
        <x:v>15559.868007110803</x:v>
      </x:c>
      <x:c r="P54" s="74" t="n">
        <x:f>IF(C54="","",F54*I54)</x:f>
        <x:v>233398.02010666204</x:v>
      </x:c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</x:row>
    <x:row r="55">
      <x:c r="A55" s="2"/>
      <x:c r="B55" s="2"/>
      <x:c r="C55" s="71" t="n">
        <x:f>IF(C54="","",IF(C54+1&lt;='Deal Pricing'!$D$9,C54+1,""))</x:f>
        <x:v>33</x:v>
      </x:c>
      <x:c r="D55" s="72" t="n">
        <x:f>IF(C55="","",H54)</x:f>
        <x:v>13934523.832584847</x:v>
      </x:c>
      <x:c r="E55" s="72" t="n">
        <x:f>IF(C55="","",$D$7)</x:f>
        <x:v>3615239.553591701</x:v>
      </x:c>
      <x:c r="F55" s="72" t="n">
        <x:f>IF(C55="","",D55*'Deal Pricing'!$D$12/12)</x:f>
        <x:v>209017.8574887727</x:v>
      </x:c>
      <x:c r="G55" s="72" t="n">
        <x:f>IF(C55="","",MIN(MAX(E55-F55,0),D55))</x:f>
        <x:v>3406221.6961029284</x:v>
      </x:c>
      <x:c r="H55" s="72" t="n">
        <x:f>IF(C55="","",MAX(D55-G55,0))</x:f>
        <x:v>10528302.136481918</x:v>
      </x:c>
      <x:c r="I55" s="73" t="n">
        <x:f>IF(C55="","",(1-(1-(1-'Deal Pricing'!$H$10)^(1/12)))^(C55-1))</x:f>
        <x:v>0.8968571774592721</x:v>
      </x:c>
      <x:c r="J55" s="73" t="n">
        <x:f>IF(C55="","",I55*(1-(1-'Deal Pricing'!$H$10)^(1/12)))</x:f>
        <x:v>0.0030457746864827337</x:v>
      </x:c>
      <x:c r="K55" s="72" t="n">
        <x:f>IF(C55="","",D55*I55)</x:f>
        <x:v>12497277.713731004</x:v>
      </x:c>
      <x:c r="L55" s="72" t="n">
        <x:f>IF(C55="","",J55*D55*'Deal Pricing'!$H$11)</x:f>
        <x:v>29708.993970234103</x:v>
      </x:c>
      <x:c r="M55" s="72" t="n">
        <x:f>IF(C55="","",K55*Assumptions!$D$10/12)</x:f>
        <x:v>47906.23123596885</x:v>
      </x:c>
      <x:c r="N55" s="72" t="n">
        <x:f>IF(C55="","",K55*Assumptions!$D$11/12)</x:f>
        <x:v>5207.199047387919</x:v>
      </x:c>
      <x:c r="O55" s="72" t="n">
        <x:f>IF(C55="","",K55*Assumptions!$D$12/12)</x:f>
        <x:v>12497.277713731004</x:v>
      </x:c>
      <x:c r="P55" s="74" t="n">
        <x:f>IF(C55="","",F55*I55)</x:f>
        <x:v>187459.16570596505</x:v>
      </x:c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</x:row>
    <x:row r="56">
      <x:c r="A56" s="2"/>
      <x:c r="B56" s="2"/>
      <x:c r="C56" s="71" t="n">
        <x:f>IF(C55="","",IF(C55+1&lt;='Deal Pricing'!$D$9,C55+1,""))</x:f>
        <x:v>34</x:v>
      </x:c>
      <x:c r="D56" s="72" t="n">
        <x:f>IF(C56="","",H55)</x:f>
        <x:v>10528302.136481918</x:v>
      </x:c>
      <x:c r="E56" s="72" t="n">
        <x:f>IF(C56="","",$D$7)</x:f>
        <x:v>3615239.553591701</x:v>
      </x:c>
      <x:c r="F56" s="72" t="n">
        <x:f>IF(C56="","",D56*'Deal Pricing'!$D$12/12)</x:f>
        <x:v>157924.53204722877</x:v>
      </x:c>
      <x:c r="G56" s="72" t="n">
        <x:f>IF(C56="","",MIN(MAX(E56-F56,0),D56))</x:f>
        <x:v>3457315.0215444723</x:v>
      </x:c>
      <x:c r="H56" s="72" t="n">
        <x:f>IF(C56="","",MAX(D56-G56,0))</x:f>
        <x:v>7070987.114937446</x:v>
      </x:c>
      <x:c r="I56" s="73" t="n">
        <x:f>IF(C56="","",(1-(1-(1-'Deal Pricing'!$H$10)^(1/12)))^(C56-1))</x:f>
        <x:v>0.8938114027727894</x:v>
      </x:c>
      <x:c r="J56" s="73" t="n">
        <x:f>IF(C56="","",I56*(1-(1-'Deal Pricing'!$H$10)^(1/12)))</x:f>
        <x:v>0.003035431073615522</x:v>
      </x:c>
      <x:c r="K56" s="72" t="n">
        <x:f>IF(C56="","",D56*I56)</x:f>
        <x:v>9410316.501424659</x:v>
      </x:c>
      <x:c r="L56" s="72" t="n">
        <x:f>IF(C56="","",J56*D56*'Deal Pricing'!$H$11)</x:f>
        <x:v>22370.55482024293</x:v>
      </x:c>
      <x:c r="M56" s="72" t="n">
        <x:f>IF(C56="","",K56*Assumptions!$D$10/12)</x:f>
        <x:v>36072.87992212786</x:v>
      </x:c>
      <x:c r="N56" s="72" t="n">
        <x:f>IF(C56="","",K56*Assumptions!$D$11/12)</x:f>
        <x:v>3920.9652089269416</x:v>
      </x:c>
      <x:c r="O56" s="72" t="n">
        <x:f>IF(C56="","",K56*Assumptions!$D$12/12)</x:f>
        <x:v>9410.316501424659</x:v>
      </x:c>
      <x:c r="P56" s="74" t="n">
        <x:f>IF(C56="","",F56*I56)</x:f>
        <x:v>141154.74752136986</x:v>
      </x:c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</x:row>
    <x:row r="57">
      <x:c r="A57" s="2"/>
      <x:c r="B57" s="2"/>
      <x:c r="C57" s="71" t="n">
        <x:f>IF(C56="","",IF(C56+1&lt;='Deal Pricing'!$D$9,C56+1,""))</x:f>
        <x:v>35</x:v>
      </x:c>
      <x:c r="D57" s="72" t="n">
        <x:f>IF(C57="","",H56)</x:f>
        <x:v>7070987.114937446</x:v>
      </x:c>
      <x:c r="E57" s="72" t="n">
        <x:f>IF(C57="","",$D$7)</x:f>
        <x:v>3615239.553591701</x:v>
      </x:c>
      <x:c r="F57" s="72" t="n">
        <x:f>IF(C57="","",D57*'Deal Pricing'!$D$12/12)</x:f>
        <x:v>106064.80672406168</x:v>
      </x:c>
      <x:c r="G57" s="72" t="n">
        <x:f>IF(C57="","",MIN(MAX(E57-F57,0),D57))</x:f>
        <x:v>3509174.7468676395</x:v>
      </x:c>
      <x:c r="H57" s="72" t="n">
        <x:f>IF(C57="","",MAX(D57-G57,0))</x:f>
        <x:v>3561812.3680698066</x:v>
      </x:c>
      <x:c r="I57" s="73" t="n">
        <x:f>IF(C57="","",(1-(1-(1-'Deal Pricing'!$H$10)^(1/12)))^(C57-1))</x:f>
        <x:v>0.8907759716991739</x:v>
      </x:c>
      <x:c r="J57" s="73" t="n">
        <x:f>IF(C57="","",I57*(1-(1-'Deal Pricing'!$H$10)^(1/12)))</x:f>
        <x:v>0.0030251225882078764</x:v>
      </x:c>
      <x:c r="K57" s="72" t="n">
        <x:f>IF(C57="","",D57*I57)</x:f>
        <x:v>6298665.418180741</x:v>
      </x:c>
      <x:c r="L57" s="72" t="n">
        <x:f>IF(C57="","",J57*D57*'Deal Pricing'!$H$11)</x:f>
        <x:v>14973.421989626877</x:v>
      </x:c>
      <x:c r="M57" s="72" t="n">
        <x:f>IF(C57="","",K57*Assumptions!$D$10/12)</x:f>
        <x:v>24144.884103026172</x:v>
      </x:c>
      <x:c r="N57" s="72" t="n">
        <x:f>IF(C57="","",K57*Assumptions!$D$11/12)</x:f>
        <x:v>2624.4439242419758</x:v>
      </x:c>
      <x:c r="O57" s="72" t="n">
        <x:f>IF(C57="","",K57*Assumptions!$D$12/12)</x:f>
        <x:v>6298.665418180742</x:v>
      </x:c>
      <x:c r="P57" s="74" t="n">
        <x:f>IF(C57="","",F57*I57)</x:f>
        <x:v>94479.98127271111</x:v>
      </x:c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</x:row>
    <x:row r="58">
      <x:c r="A58" s="2"/>
      <x:c r="B58" s="2"/>
      <x:c r="C58" s="71" t="n">
        <x:f>IF(C57="","",IF(C57+1&lt;='Deal Pricing'!$D$9,C57+1,""))</x:f>
        <x:v>36</x:v>
      </x:c>
      <x:c r="D58" s="72" t="n">
        <x:f>IF(C58="","",H57)</x:f>
        <x:v>3561812.3680698066</x:v>
      </x:c>
      <x:c r="E58" s="72" t="n">
        <x:f>IF(C58="","",$D$7)</x:f>
        <x:v>3615239.553591701</x:v>
      </x:c>
      <x:c r="F58" s="72" t="n">
        <x:f>IF(C58="","",D58*'Deal Pricing'!$D$12/12)</x:f>
        <x:v>53427.1855210471</x:v>
      </x:c>
      <x:c r="G58" s="72" t="n">
        <x:f>IF(C58="","",MIN(MAX(E58-F58,0),D58))</x:f>
        <x:v>3561812.3680698066</x:v>
      </x:c>
      <x:c r="H58" s="72" t="n">
        <x:f>IF(C58="","",MAX(D58-G58,0))</x:f>
        <x:v>0</x:v>
      </x:c>
      <x:c r="I58" s="73" t="n">
        <x:f>IF(C58="","",(1-(1-(1-'Deal Pricing'!$H$10)^(1/12)))^(C58-1))</x:f>
        <x:v>0.887750849110966</x:v>
      </x:c>
      <x:c r="J58" s="73" t="n">
        <x:f>IF(C58="","",I58*(1-(1-'Deal Pricing'!$H$10)^(1/12)))</x:f>
        <x:v>0.0030148491109650757</x:v>
      </x:c>
      <x:c r="K58" s="72" t="n">
        <x:f>IF(C58="","",D58*I58)</x:f>
        <x:v>3162001.9541279115</x:v>
      </x:c>
      <x:c r="L58" s="72" t="n">
        <x:f>IF(C58="","",J58*D58*'Deal Pricing'!$H$11)</x:f>
        <x:v>7516.828795909767</x:v>
      </x:c>
      <x:c r="M58" s="72" t="n">
        <x:f>IF(C58="","",K58*Assumptions!$D$10/12)</x:f>
        <x:v>12121.007490823662</x:v>
      </x:c>
      <x:c r="N58" s="72" t="n">
        <x:f>IF(C58="","",K58*Assumptions!$D$11/12)</x:f>
        <x:v>1317.500814219963</x:v>
      </x:c>
      <x:c r="O58" s="72" t="n">
        <x:f>IF(C58="","",K58*Assumptions!$D$12/12)</x:f>
        <x:v>3162.001954127911</x:v>
      </x:c>
      <x:c r="P58" s="74" t="n">
        <x:f>IF(C58="","",F58*I58)</x:f>
        <x:v>47430.02931191867</x:v>
      </x:c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</x:row>
    <x:row r="59">
      <x:c r="A59" s="2"/>
      <x:c r="B59" s="2"/>
      <x:c r="C59" s="71" t="str">
        <x:f>IF(C58="","",IF(C58+1&lt;='Deal Pricing'!$D$9,C58+1,""))</x:f>
      </x:c>
      <x:c r="D59" s="72" t="str">
        <x:f>IF(C59="","",H58)</x:f>
      </x:c>
      <x:c r="E59" s="72" t="str">
        <x:f>IF(C59="","",$D$7)</x:f>
      </x:c>
      <x:c r="F59" s="72" t="str">
        <x:f>IF(C59="","",D59*'Deal Pricing'!$D$12/12)</x:f>
      </x:c>
      <x:c r="G59" s="72" t="str">
        <x:f>IF(C59="","",MIN(MAX(E59-F59,0),D59))</x:f>
      </x:c>
      <x:c r="H59" s="72" t="str">
        <x:f>IF(C59="","",MAX(D59-G59,0))</x:f>
      </x:c>
      <x:c r="I59" s="73" t="str">
        <x:f>IF(C59="","",(1-(1-(1-'Deal Pricing'!$H$10)^(1/12)))^(C59-1))</x:f>
      </x:c>
      <x:c r="J59" s="73" t="str">
        <x:f>IF(C59="","",I59*(1-(1-'Deal Pricing'!$H$10)^(1/12)))</x:f>
      </x:c>
      <x:c r="K59" s="72" t="str">
        <x:f>IF(C59="","",D59*I59)</x:f>
      </x:c>
      <x:c r="L59" s="72" t="str">
        <x:f>IF(C59="","",J59*D59*'Deal Pricing'!$H$11)</x:f>
      </x:c>
      <x:c r="M59" s="72" t="str">
        <x:f>IF(C59="","",K59*Assumptions!$D$10/12)</x:f>
      </x:c>
      <x:c r="N59" s="72" t="str">
        <x:f>IF(C59="","",K59*Assumptions!$D$11/12)</x:f>
      </x:c>
      <x:c r="O59" s="72" t="str">
        <x:f>IF(C59="","",K59*Assumptions!$D$12/12)</x:f>
      </x:c>
      <x:c r="P59" s="74" t="str">
        <x:f>IF(C59="","",F59*I59)</x:f>
      </x:c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</x:row>
    <x:row r="60">
      <x:c r="A60" s="2"/>
      <x:c r="B60" s="2"/>
      <x:c r="C60" s="71" t="str">
        <x:f>IF(C59="","",IF(C59+1&lt;='Deal Pricing'!$D$9,C59+1,""))</x:f>
      </x:c>
      <x:c r="D60" s="72" t="str">
        <x:f>IF(C60="","",H59)</x:f>
      </x:c>
      <x:c r="E60" s="72" t="str">
        <x:f>IF(C60="","",$D$7)</x:f>
      </x:c>
      <x:c r="F60" s="72" t="str">
        <x:f>IF(C60="","",D60*'Deal Pricing'!$D$12/12)</x:f>
      </x:c>
      <x:c r="G60" s="72" t="str">
        <x:f>IF(C60="","",MIN(MAX(E60-F60,0),D60))</x:f>
      </x:c>
      <x:c r="H60" s="72" t="str">
        <x:f>IF(C60="","",MAX(D60-G60,0))</x:f>
      </x:c>
      <x:c r="I60" s="73" t="str">
        <x:f>IF(C60="","",(1-(1-(1-'Deal Pricing'!$H$10)^(1/12)))^(C60-1))</x:f>
      </x:c>
      <x:c r="J60" s="73" t="str">
        <x:f>IF(C60="","",I60*(1-(1-'Deal Pricing'!$H$10)^(1/12)))</x:f>
      </x:c>
      <x:c r="K60" s="72" t="str">
        <x:f>IF(C60="","",D60*I60)</x:f>
      </x:c>
      <x:c r="L60" s="72" t="str">
        <x:f>IF(C60="","",J60*D60*'Deal Pricing'!$H$11)</x:f>
      </x:c>
      <x:c r="M60" s="72" t="str">
        <x:f>IF(C60="","",K60*Assumptions!$D$10/12)</x:f>
      </x:c>
      <x:c r="N60" s="72" t="str">
        <x:f>IF(C60="","",K60*Assumptions!$D$11/12)</x:f>
      </x:c>
      <x:c r="O60" s="72" t="str">
        <x:f>IF(C60="","",K60*Assumptions!$D$12/12)</x:f>
      </x:c>
      <x:c r="P60" s="74" t="str">
        <x:f>IF(C60="","",F60*I60)</x:f>
      </x:c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</x:row>
    <x:row r="61">
      <x:c r="A61" s="2"/>
      <x:c r="B61" s="2"/>
      <x:c r="C61" s="71" t="str">
        <x:f>IF(C60="","",IF(C60+1&lt;='Deal Pricing'!$D$9,C60+1,""))</x:f>
      </x:c>
      <x:c r="D61" s="72" t="str">
        <x:f>IF(C61="","",H60)</x:f>
      </x:c>
      <x:c r="E61" s="72" t="str">
        <x:f>IF(C61="","",$D$7)</x:f>
      </x:c>
      <x:c r="F61" s="72" t="str">
        <x:f>IF(C61="","",D61*'Deal Pricing'!$D$12/12)</x:f>
      </x:c>
      <x:c r="G61" s="72" t="str">
        <x:f>IF(C61="","",MIN(MAX(E61-F61,0),D61))</x:f>
      </x:c>
      <x:c r="H61" s="72" t="str">
        <x:f>IF(C61="","",MAX(D61-G61,0))</x:f>
      </x:c>
      <x:c r="I61" s="73" t="str">
        <x:f>IF(C61="","",(1-(1-(1-'Deal Pricing'!$H$10)^(1/12)))^(C61-1))</x:f>
      </x:c>
      <x:c r="J61" s="73" t="str">
        <x:f>IF(C61="","",I61*(1-(1-'Deal Pricing'!$H$10)^(1/12)))</x:f>
      </x:c>
      <x:c r="K61" s="72" t="str">
        <x:f>IF(C61="","",D61*I61)</x:f>
      </x:c>
      <x:c r="L61" s="72" t="str">
        <x:f>IF(C61="","",J61*D61*'Deal Pricing'!$H$11)</x:f>
      </x:c>
      <x:c r="M61" s="72" t="str">
        <x:f>IF(C61="","",K61*Assumptions!$D$10/12)</x:f>
      </x:c>
      <x:c r="N61" s="72" t="str">
        <x:f>IF(C61="","",K61*Assumptions!$D$11/12)</x:f>
      </x:c>
      <x:c r="O61" s="72" t="str">
        <x:f>IF(C61="","",K61*Assumptions!$D$12/12)</x:f>
      </x:c>
      <x:c r="P61" s="74" t="str">
        <x:f>IF(C61="","",F61*I61)</x:f>
      </x:c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</x:row>
    <x:row r="62">
      <x:c r="A62" s="2"/>
      <x:c r="B62" s="2"/>
      <x:c r="C62" s="71" t="str">
        <x:f>IF(C61="","",IF(C61+1&lt;='Deal Pricing'!$D$9,C61+1,""))</x:f>
      </x:c>
      <x:c r="D62" s="72" t="str">
        <x:f>IF(C62="","",H61)</x:f>
      </x:c>
      <x:c r="E62" s="72" t="str">
        <x:f>IF(C62="","",$D$7)</x:f>
      </x:c>
      <x:c r="F62" s="72" t="str">
        <x:f>IF(C62="","",D62*'Deal Pricing'!$D$12/12)</x:f>
      </x:c>
      <x:c r="G62" s="72" t="str">
        <x:f>IF(C62="","",MIN(MAX(E62-F62,0),D62))</x:f>
      </x:c>
      <x:c r="H62" s="72" t="str">
        <x:f>IF(C62="","",MAX(D62-G62,0))</x:f>
      </x:c>
      <x:c r="I62" s="73" t="str">
        <x:f>IF(C62="","",(1-(1-(1-'Deal Pricing'!$H$10)^(1/12)))^(C62-1))</x:f>
      </x:c>
      <x:c r="J62" s="73" t="str">
        <x:f>IF(C62="","",I62*(1-(1-'Deal Pricing'!$H$10)^(1/12)))</x:f>
      </x:c>
      <x:c r="K62" s="72" t="str">
        <x:f>IF(C62="","",D62*I62)</x:f>
      </x:c>
      <x:c r="L62" s="72" t="str">
        <x:f>IF(C62="","",J62*D62*'Deal Pricing'!$H$11)</x:f>
      </x:c>
      <x:c r="M62" s="72" t="str">
        <x:f>IF(C62="","",K62*Assumptions!$D$10/12)</x:f>
      </x:c>
      <x:c r="N62" s="72" t="str">
        <x:f>IF(C62="","",K62*Assumptions!$D$11/12)</x:f>
      </x:c>
      <x:c r="O62" s="72" t="str">
        <x:f>IF(C62="","",K62*Assumptions!$D$12/12)</x:f>
      </x:c>
      <x:c r="P62" s="74" t="str">
        <x:f>IF(C62="","",F62*I62)</x:f>
      </x:c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</x:row>
    <x:row r="63">
      <x:c r="A63" s="2"/>
      <x:c r="B63" s="2"/>
      <x:c r="C63" s="71" t="str">
        <x:f>IF(C62="","",IF(C62+1&lt;='Deal Pricing'!$D$9,C62+1,""))</x:f>
      </x:c>
      <x:c r="D63" s="72" t="str">
        <x:f>IF(C63="","",H62)</x:f>
      </x:c>
      <x:c r="E63" s="72" t="str">
        <x:f>IF(C63="","",$D$7)</x:f>
      </x:c>
      <x:c r="F63" s="72" t="str">
        <x:f>IF(C63="","",D63*'Deal Pricing'!$D$12/12)</x:f>
      </x:c>
      <x:c r="G63" s="72" t="str">
        <x:f>IF(C63="","",MIN(MAX(E63-F63,0),D63))</x:f>
      </x:c>
      <x:c r="H63" s="72" t="str">
        <x:f>IF(C63="","",MAX(D63-G63,0))</x:f>
      </x:c>
      <x:c r="I63" s="73" t="str">
        <x:f>IF(C63="","",(1-(1-(1-'Deal Pricing'!$H$10)^(1/12)))^(C63-1))</x:f>
      </x:c>
      <x:c r="J63" s="73" t="str">
        <x:f>IF(C63="","",I63*(1-(1-'Deal Pricing'!$H$10)^(1/12)))</x:f>
      </x:c>
      <x:c r="K63" s="72" t="str">
        <x:f>IF(C63="","",D63*I63)</x:f>
      </x:c>
      <x:c r="L63" s="72" t="str">
        <x:f>IF(C63="","",J63*D63*'Deal Pricing'!$H$11)</x:f>
      </x:c>
      <x:c r="M63" s="72" t="str">
        <x:f>IF(C63="","",K63*Assumptions!$D$10/12)</x:f>
      </x:c>
      <x:c r="N63" s="72" t="str">
        <x:f>IF(C63="","",K63*Assumptions!$D$11/12)</x:f>
      </x:c>
      <x:c r="O63" s="72" t="str">
        <x:f>IF(C63="","",K63*Assumptions!$D$12/12)</x:f>
      </x:c>
      <x:c r="P63" s="74" t="str">
        <x:f>IF(C63="","",F63*I63)</x:f>
      </x:c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</x:row>
    <x:row r="64">
      <x:c r="A64" s="2"/>
      <x:c r="B64" s="2"/>
      <x:c r="C64" s="71" t="str">
        <x:f>IF(C63="","",IF(C63+1&lt;='Deal Pricing'!$D$9,C63+1,""))</x:f>
      </x:c>
      <x:c r="D64" s="72" t="str">
        <x:f>IF(C64="","",H63)</x:f>
      </x:c>
      <x:c r="E64" s="72" t="str">
        <x:f>IF(C64="","",$D$7)</x:f>
      </x:c>
      <x:c r="F64" s="72" t="str">
        <x:f>IF(C64="","",D64*'Deal Pricing'!$D$12/12)</x:f>
      </x:c>
      <x:c r="G64" s="72" t="str">
        <x:f>IF(C64="","",MIN(MAX(E64-F64,0),D64))</x:f>
      </x:c>
      <x:c r="H64" s="72" t="str">
        <x:f>IF(C64="","",MAX(D64-G64,0))</x:f>
      </x:c>
      <x:c r="I64" s="73" t="str">
        <x:f>IF(C64="","",(1-(1-(1-'Deal Pricing'!$H$10)^(1/12)))^(C64-1))</x:f>
      </x:c>
      <x:c r="J64" s="73" t="str">
        <x:f>IF(C64="","",I64*(1-(1-'Deal Pricing'!$H$10)^(1/12)))</x:f>
      </x:c>
      <x:c r="K64" s="72" t="str">
        <x:f>IF(C64="","",D64*I64)</x:f>
      </x:c>
      <x:c r="L64" s="72" t="str">
        <x:f>IF(C64="","",J64*D64*'Deal Pricing'!$H$11)</x:f>
      </x:c>
      <x:c r="M64" s="72" t="str">
        <x:f>IF(C64="","",K64*Assumptions!$D$10/12)</x:f>
      </x:c>
      <x:c r="N64" s="72" t="str">
        <x:f>IF(C64="","",K64*Assumptions!$D$11/12)</x:f>
      </x:c>
      <x:c r="O64" s="72" t="str">
        <x:f>IF(C64="","",K64*Assumptions!$D$12/12)</x:f>
      </x:c>
      <x:c r="P64" s="74" t="str">
        <x:f>IF(C64="","",F64*I64)</x:f>
      </x:c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</x:row>
    <x:row r="65">
      <x:c r="A65" s="2"/>
      <x:c r="B65" s="2"/>
      <x:c r="C65" s="71" t="str">
        <x:f>IF(C64="","",IF(C64+1&lt;='Deal Pricing'!$D$9,C64+1,""))</x:f>
      </x:c>
      <x:c r="D65" s="72" t="str">
        <x:f>IF(C65="","",H64)</x:f>
      </x:c>
      <x:c r="E65" s="72" t="str">
        <x:f>IF(C65="","",$D$7)</x:f>
      </x:c>
      <x:c r="F65" s="72" t="str">
        <x:f>IF(C65="","",D65*'Deal Pricing'!$D$12/12)</x:f>
      </x:c>
      <x:c r="G65" s="72" t="str">
        <x:f>IF(C65="","",MIN(MAX(E65-F65,0),D65))</x:f>
      </x:c>
      <x:c r="H65" s="72" t="str">
        <x:f>IF(C65="","",MAX(D65-G65,0))</x:f>
      </x:c>
      <x:c r="I65" s="73" t="str">
        <x:f>IF(C65="","",(1-(1-(1-'Deal Pricing'!$H$10)^(1/12)))^(C65-1))</x:f>
      </x:c>
      <x:c r="J65" s="73" t="str">
        <x:f>IF(C65="","",I65*(1-(1-'Deal Pricing'!$H$10)^(1/12)))</x:f>
      </x:c>
      <x:c r="K65" s="72" t="str">
        <x:f>IF(C65="","",D65*I65)</x:f>
      </x:c>
      <x:c r="L65" s="72" t="str">
        <x:f>IF(C65="","",J65*D65*'Deal Pricing'!$H$11)</x:f>
      </x:c>
      <x:c r="M65" s="72" t="str">
        <x:f>IF(C65="","",K65*Assumptions!$D$10/12)</x:f>
      </x:c>
      <x:c r="N65" s="72" t="str">
        <x:f>IF(C65="","",K65*Assumptions!$D$11/12)</x:f>
      </x:c>
      <x:c r="O65" s="72" t="str">
        <x:f>IF(C65="","",K65*Assumptions!$D$12/12)</x:f>
      </x:c>
      <x:c r="P65" s="74" t="str">
        <x:f>IF(C65="","",F65*I65)</x:f>
      </x:c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</x:row>
    <x:row r="66">
      <x:c r="A66" s="2"/>
      <x:c r="B66" s="2"/>
      <x:c r="C66" s="71" t="str">
        <x:f>IF(C65="","",IF(C65+1&lt;='Deal Pricing'!$D$9,C65+1,""))</x:f>
      </x:c>
      <x:c r="D66" s="72" t="str">
        <x:f>IF(C66="","",H65)</x:f>
      </x:c>
      <x:c r="E66" s="72" t="str">
        <x:f>IF(C66="","",$D$7)</x:f>
      </x:c>
      <x:c r="F66" s="72" t="str">
        <x:f>IF(C66="","",D66*'Deal Pricing'!$D$12/12)</x:f>
      </x:c>
      <x:c r="G66" s="72" t="str">
        <x:f>IF(C66="","",MIN(MAX(E66-F66,0),D66))</x:f>
      </x:c>
      <x:c r="H66" s="72" t="str">
        <x:f>IF(C66="","",MAX(D66-G66,0))</x:f>
      </x:c>
      <x:c r="I66" s="73" t="str">
        <x:f>IF(C66="","",(1-(1-(1-'Deal Pricing'!$H$10)^(1/12)))^(C66-1))</x:f>
      </x:c>
      <x:c r="J66" s="73" t="str">
        <x:f>IF(C66="","",I66*(1-(1-'Deal Pricing'!$H$10)^(1/12)))</x:f>
      </x:c>
      <x:c r="K66" s="72" t="str">
        <x:f>IF(C66="","",D66*I66)</x:f>
      </x:c>
      <x:c r="L66" s="72" t="str">
        <x:f>IF(C66="","",J66*D66*'Deal Pricing'!$H$11)</x:f>
      </x:c>
      <x:c r="M66" s="72" t="str">
        <x:f>IF(C66="","",K66*Assumptions!$D$10/12)</x:f>
      </x:c>
      <x:c r="N66" s="72" t="str">
        <x:f>IF(C66="","",K66*Assumptions!$D$11/12)</x:f>
      </x:c>
      <x:c r="O66" s="72" t="str">
        <x:f>IF(C66="","",K66*Assumptions!$D$12/12)</x:f>
      </x:c>
      <x:c r="P66" s="74" t="str">
        <x:f>IF(C66="","",F66*I66)</x:f>
      </x:c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</x:row>
    <x:row r="67">
      <x:c r="A67" s="2"/>
      <x:c r="B67" s="2"/>
      <x:c r="C67" s="71" t="str">
        <x:f>IF(C66="","",IF(C66+1&lt;='Deal Pricing'!$D$9,C66+1,""))</x:f>
      </x:c>
      <x:c r="D67" s="72" t="str">
        <x:f>IF(C67="","",H66)</x:f>
      </x:c>
      <x:c r="E67" s="72" t="str">
        <x:f>IF(C67="","",$D$7)</x:f>
      </x:c>
      <x:c r="F67" s="72" t="str">
        <x:f>IF(C67="","",D67*'Deal Pricing'!$D$12/12)</x:f>
      </x:c>
      <x:c r="G67" s="72" t="str">
        <x:f>IF(C67="","",MIN(MAX(E67-F67,0),D67))</x:f>
      </x:c>
      <x:c r="H67" s="72" t="str">
        <x:f>IF(C67="","",MAX(D67-G67,0))</x:f>
      </x:c>
      <x:c r="I67" s="73" t="str">
        <x:f>IF(C67="","",(1-(1-(1-'Deal Pricing'!$H$10)^(1/12)))^(C67-1))</x:f>
      </x:c>
      <x:c r="J67" s="73" t="str">
        <x:f>IF(C67="","",I67*(1-(1-'Deal Pricing'!$H$10)^(1/12)))</x:f>
      </x:c>
      <x:c r="K67" s="72" t="str">
        <x:f>IF(C67="","",D67*I67)</x:f>
      </x:c>
      <x:c r="L67" s="72" t="str">
        <x:f>IF(C67="","",J67*D67*'Deal Pricing'!$H$11)</x:f>
      </x:c>
      <x:c r="M67" s="72" t="str">
        <x:f>IF(C67="","",K67*Assumptions!$D$10/12)</x:f>
      </x:c>
      <x:c r="N67" s="72" t="str">
        <x:f>IF(C67="","",K67*Assumptions!$D$11/12)</x:f>
      </x:c>
      <x:c r="O67" s="72" t="str">
        <x:f>IF(C67="","",K67*Assumptions!$D$12/12)</x:f>
      </x:c>
      <x:c r="P67" s="74" t="str">
        <x:f>IF(C67="","",F67*I67)</x:f>
      </x:c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</x:row>
    <x:row r="68">
      <x:c r="A68" s="2"/>
      <x:c r="B68" s="2"/>
      <x:c r="C68" s="71" t="str">
        <x:f>IF(C67="","",IF(C67+1&lt;='Deal Pricing'!$D$9,C67+1,""))</x:f>
      </x:c>
      <x:c r="D68" s="72" t="str">
        <x:f>IF(C68="","",H67)</x:f>
      </x:c>
      <x:c r="E68" s="72" t="str">
        <x:f>IF(C68="","",$D$7)</x:f>
      </x:c>
      <x:c r="F68" s="72" t="str">
        <x:f>IF(C68="","",D68*'Deal Pricing'!$D$12/12)</x:f>
      </x:c>
      <x:c r="G68" s="72" t="str">
        <x:f>IF(C68="","",MIN(MAX(E68-F68,0),D68))</x:f>
      </x:c>
      <x:c r="H68" s="72" t="str">
        <x:f>IF(C68="","",MAX(D68-G68,0))</x:f>
      </x:c>
      <x:c r="I68" s="73" t="str">
        <x:f>IF(C68="","",(1-(1-(1-'Deal Pricing'!$H$10)^(1/12)))^(C68-1))</x:f>
      </x:c>
      <x:c r="J68" s="73" t="str">
        <x:f>IF(C68="","",I68*(1-(1-'Deal Pricing'!$H$10)^(1/12)))</x:f>
      </x:c>
      <x:c r="K68" s="72" t="str">
        <x:f>IF(C68="","",D68*I68)</x:f>
      </x:c>
      <x:c r="L68" s="72" t="str">
        <x:f>IF(C68="","",J68*D68*'Deal Pricing'!$H$11)</x:f>
      </x:c>
      <x:c r="M68" s="72" t="str">
        <x:f>IF(C68="","",K68*Assumptions!$D$10/12)</x:f>
      </x:c>
      <x:c r="N68" s="72" t="str">
        <x:f>IF(C68="","",K68*Assumptions!$D$11/12)</x:f>
      </x:c>
      <x:c r="O68" s="72" t="str">
        <x:f>IF(C68="","",K68*Assumptions!$D$12/12)</x:f>
      </x:c>
      <x:c r="P68" s="74" t="str">
        <x:f>IF(C68="","",F68*I68)</x:f>
      </x:c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</x:row>
    <x:row r="69">
      <x:c r="A69" s="2"/>
      <x:c r="B69" s="2"/>
      <x:c r="C69" s="71" t="str">
        <x:f>IF(C68="","",IF(C68+1&lt;='Deal Pricing'!$D$9,C68+1,""))</x:f>
      </x:c>
      <x:c r="D69" s="72" t="str">
        <x:f>IF(C69="","",H68)</x:f>
      </x:c>
      <x:c r="E69" s="72" t="str">
        <x:f>IF(C69="","",$D$7)</x:f>
      </x:c>
      <x:c r="F69" s="72" t="str">
        <x:f>IF(C69="","",D69*'Deal Pricing'!$D$12/12)</x:f>
      </x:c>
      <x:c r="G69" s="72" t="str">
        <x:f>IF(C69="","",MIN(MAX(E69-F69,0),D69))</x:f>
      </x:c>
      <x:c r="H69" s="72" t="str">
        <x:f>IF(C69="","",MAX(D69-G69,0))</x:f>
      </x:c>
      <x:c r="I69" s="73" t="str">
        <x:f>IF(C69="","",(1-(1-(1-'Deal Pricing'!$H$10)^(1/12)))^(C69-1))</x:f>
      </x:c>
      <x:c r="J69" s="73" t="str">
        <x:f>IF(C69="","",I69*(1-(1-'Deal Pricing'!$H$10)^(1/12)))</x:f>
      </x:c>
      <x:c r="K69" s="72" t="str">
        <x:f>IF(C69="","",D69*I69)</x:f>
      </x:c>
      <x:c r="L69" s="72" t="str">
        <x:f>IF(C69="","",J69*D69*'Deal Pricing'!$H$11)</x:f>
      </x:c>
      <x:c r="M69" s="72" t="str">
        <x:f>IF(C69="","",K69*Assumptions!$D$10/12)</x:f>
      </x:c>
      <x:c r="N69" s="72" t="str">
        <x:f>IF(C69="","",K69*Assumptions!$D$11/12)</x:f>
      </x:c>
      <x:c r="O69" s="72" t="str">
        <x:f>IF(C69="","",K69*Assumptions!$D$12/12)</x:f>
      </x:c>
      <x:c r="P69" s="74" t="str">
        <x:f>IF(C69="","",F69*I69)</x:f>
      </x:c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</x:row>
    <x:row r="70">
      <x:c r="A70" s="2"/>
      <x:c r="B70" s="2"/>
      <x:c r="C70" s="71" t="str">
        <x:f>IF(C69="","",IF(C69+1&lt;='Deal Pricing'!$D$9,C69+1,""))</x:f>
      </x:c>
      <x:c r="D70" s="72" t="str">
        <x:f>IF(C70="","",H69)</x:f>
      </x:c>
      <x:c r="E70" s="72" t="str">
        <x:f>IF(C70="","",$D$7)</x:f>
      </x:c>
      <x:c r="F70" s="72" t="str">
        <x:f>IF(C70="","",D70*'Deal Pricing'!$D$12/12)</x:f>
      </x:c>
      <x:c r="G70" s="72" t="str">
        <x:f>IF(C70="","",MIN(MAX(E70-F70,0),D70))</x:f>
      </x:c>
      <x:c r="H70" s="72" t="str">
        <x:f>IF(C70="","",MAX(D70-G70,0))</x:f>
      </x:c>
      <x:c r="I70" s="73" t="str">
        <x:f>IF(C70="","",(1-(1-(1-'Deal Pricing'!$H$10)^(1/12)))^(C70-1))</x:f>
      </x:c>
      <x:c r="J70" s="73" t="str">
        <x:f>IF(C70="","",I70*(1-(1-'Deal Pricing'!$H$10)^(1/12)))</x:f>
      </x:c>
      <x:c r="K70" s="72" t="str">
        <x:f>IF(C70="","",D70*I70)</x:f>
      </x:c>
      <x:c r="L70" s="72" t="str">
        <x:f>IF(C70="","",J70*D70*'Deal Pricing'!$H$11)</x:f>
      </x:c>
      <x:c r="M70" s="72" t="str">
        <x:f>IF(C70="","",K70*Assumptions!$D$10/12)</x:f>
      </x:c>
      <x:c r="N70" s="72" t="str">
        <x:f>IF(C70="","",K70*Assumptions!$D$11/12)</x:f>
      </x:c>
      <x:c r="O70" s="72" t="str">
        <x:f>IF(C70="","",K70*Assumptions!$D$12/12)</x:f>
      </x:c>
      <x:c r="P70" s="74" t="str">
        <x:f>IF(C70="","",F70*I70)</x:f>
      </x:c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</x:row>
    <x:row r="71">
      <x:c r="A71" s="2"/>
      <x:c r="B71" s="2"/>
      <x:c r="C71" s="71" t="str">
        <x:f>IF(C70="","",IF(C70+1&lt;='Deal Pricing'!$D$9,C70+1,""))</x:f>
      </x:c>
      <x:c r="D71" s="72" t="str">
        <x:f>IF(C71="","",H70)</x:f>
      </x:c>
      <x:c r="E71" s="72" t="str">
        <x:f>IF(C71="","",$D$7)</x:f>
      </x:c>
      <x:c r="F71" s="72" t="str">
        <x:f>IF(C71="","",D71*'Deal Pricing'!$D$12/12)</x:f>
      </x:c>
      <x:c r="G71" s="72" t="str">
        <x:f>IF(C71="","",MIN(MAX(E71-F71,0),D71))</x:f>
      </x:c>
      <x:c r="H71" s="72" t="str">
        <x:f>IF(C71="","",MAX(D71-G71,0))</x:f>
      </x:c>
      <x:c r="I71" s="73" t="str">
        <x:f>IF(C71="","",(1-(1-(1-'Deal Pricing'!$H$10)^(1/12)))^(C71-1))</x:f>
      </x:c>
      <x:c r="J71" s="73" t="str">
        <x:f>IF(C71="","",I71*(1-(1-'Deal Pricing'!$H$10)^(1/12)))</x:f>
      </x:c>
      <x:c r="K71" s="72" t="str">
        <x:f>IF(C71="","",D71*I71)</x:f>
      </x:c>
      <x:c r="L71" s="72" t="str">
        <x:f>IF(C71="","",J71*D71*'Deal Pricing'!$H$11)</x:f>
      </x:c>
      <x:c r="M71" s="72" t="str">
        <x:f>IF(C71="","",K71*Assumptions!$D$10/12)</x:f>
      </x:c>
      <x:c r="N71" s="72" t="str">
        <x:f>IF(C71="","",K71*Assumptions!$D$11/12)</x:f>
      </x:c>
      <x:c r="O71" s="72" t="str">
        <x:f>IF(C71="","",K71*Assumptions!$D$12/12)</x:f>
      </x:c>
      <x:c r="P71" s="74" t="str">
        <x:f>IF(C71="","",F71*I71)</x:f>
      </x:c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</x:row>
    <x:row r="72">
      <x:c r="A72" s="2"/>
      <x:c r="B72" s="2"/>
      <x:c r="C72" s="71" t="str">
        <x:f>IF(C71="","",IF(C71+1&lt;='Deal Pricing'!$D$9,C71+1,""))</x:f>
      </x:c>
      <x:c r="D72" s="72" t="str">
        <x:f>IF(C72="","",H71)</x:f>
      </x:c>
      <x:c r="E72" s="72" t="str">
        <x:f>IF(C72="","",$D$7)</x:f>
      </x:c>
      <x:c r="F72" s="72" t="str">
        <x:f>IF(C72="","",D72*'Deal Pricing'!$D$12/12)</x:f>
      </x:c>
      <x:c r="G72" s="72" t="str">
        <x:f>IF(C72="","",MIN(MAX(E72-F72,0),D72))</x:f>
      </x:c>
      <x:c r="H72" s="72" t="str">
        <x:f>IF(C72="","",MAX(D72-G72,0))</x:f>
      </x:c>
      <x:c r="I72" s="73" t="str">
        <x:f>IF(C72="","",(1-(1-(1-'Deal Pricing'!$H$10)^(1/12)))^(C72-1))</x:f>
      </x:c>
      <x:c r="J72" s="73" t="str">
        <x:f>IF(C72="","",I72*(1-(1-'Deal Pricing'!$H$10)^(1/12)))</x:f>
      </x:c>
      <x:c r="K72" s="72" t="str">
        <x:f>IF(C72="","",D72*I72)</x:f>
      </x:c>
      <x:c r="L72" s="72" t="str">
        <x:f>IF(C72="","",J72*D72*'Deal Pricing'!$H$11)</x:f>
      </x:c>
      <x:c r="M72" s="72" t="str">
        <x:f>IF(C72="","",K72*Assumptions!$D$10/12)</x:f>
      </x:c>
      <x:c r="N72" s="72" t="str">
        <x:f>IF(C72="","",K72*Assumptions!$D$11/12)</x:f>
      </x:c>
      <x:c r="O72" s="72" t="str">
        <x:f>IF(C72="","",K72*Assumptions!$D$12/12)</x:f>
      </x:c>
      <x:c r="P72" s="74" t="str">
        <x:f>IF(C72="","",F72*I72)</x:f>
      </x:c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</x:row>
    <x:row r="73">
      <x:c r="A73" s="2"/>
      <x:c r="B73" s="2"/>
      <x:c r="C73" s="71" t="str">
        <x:f>IF(C72="","",IF(C72+1&lt;='Deal Pricing'!$D$9,C72+1,""))</x:f>
      </x:c>
      <x:c r="D73" s="72" t="str">
        <x:f>IF(C73="","",H72)</x:f>
      </x:c>
      <x:c r="E73" s="72" t="str">
        <x:f>IF(C73="","",$D$7)</x:f>
      </x:c>
      <x:c r="F73" s="72" t="str">
        <x:f>IF(C73="","",D73*'Deal Pricing'!$D$12/12)</x:f>
      </x:c>
      <x:c r="G73" s="72" t="str">
        <x:f>IF(C73="","",MIN(MAX(E73-F73,0),D73))</x:f>
      </x:c>
      <x:c r="H73" s="72" t="str">
        <x:f>IF(C73="","",MAX(D73-G73,0))</x:f>
      </x:c>
      <x:c r="I73" s="73" t="str">
        <x:f>IF(C73="","",(1-(1-(1-'Deal Pricing'!$H$10)^(1/12)))^(C73-1))</x:f>
      </x:c>
      <x:c r="J73" s="73" t="str">
        <x:f>IF(C73="","",I73*(1-(1-'Deal Pricing'!$H$10)^(1/12)))</x:f>
      </x:c>
      <x:c r="K73" s="72" t="str">
        <x:f>IF(C73="","",D73*I73)</x:f>
      </x:c>
      <x:c r="L73" s="72" t="str">
        <x:f>IF(C73="","",J73*D73*'Deal Pricing'!$H$11)</x:f>
      </x:c>
      <x:c r="M73" s="72" t="str">
        <x:f>IF(C73="","",K73*Assumptions!$D$10/12)</x:f>
      </x:c>
      <x:c r="N73" s="72" t="str">
        <x:f>IF(C73="","",K73*Assumptions!$D$11/12)</x:f>
      </x:c>
      <x:c r="O73" s="72" t="str">
        <x:f>IF(C73="","",K73*Assumptions!$D$12/12)</x:f>
      </x:c>
      <x:c r="P73" s="74" t="str">
        <x:f>IF(C73="","",F73*I73)</x:f>
      </x:c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</x:row>
    <x:row r="74">
      <x:c r="A74" s="2"/>
      <x:c r="B74" s="2"/>
      <x:c r="C74" s="71" t="str">
        <x:f>IF(C73="","",IF(C73+1&lt;='Deal Pricing'!$D$9,C73+1,""))</x:f>
      </x:c>
      <x:c r="D74" s="72" t="str">
        <x:f>IF(C74="","",H73)</x:f>
      </x:c>
      <x:c r="E74" s="72" t="str">
        <x:f>IF(C74="","",$D$7)</x:f>
      </x:c>
      <x:c r="F74" s="72" t="str">
        <x:f>IF(C74="","",D74*'Deal Pricing'!$D$12/12)</x:f>
      </x:c>
      <x:c r="G74" s="72" t="str">
        <x:f>IF(C74="","",MIN(MAX(E74-F74,0),D74))</x:f>
      </x:c>
      <x:c r="H74" s="72" t="str">
        <x:f>IF(C74="","",MAX(D74-G74,0))</x:f>
      </x:c>
      <x:c r="I74" s="73" t="str">
        <x:f>IF(C74="","",(1-(1-(1-'Deal Pricing'!$H$10)^(1/12)))^(C74-1))</x:f>
      </x:c>
      <x:c r="J74" s="73" t="str">
        <x:f>IF(C74="","",I74*(1-(1-'Deal Pricing'!$H$10)^(1/12)))</x:f>
      </x:c>
      <x:c r="K74" s="72" t="str">
        <x:f>IF(C74="","",D74*I74)</x:f>
      </x:c>
      <x:c r="L74" s="72" t="str">
        <x:f>IF(C74="","",J74*D74*'Deal Pricing'!$H$11)</x:f>
      </x:c>
      <x:c r="M74" s="72" t="str">
        <x:f>IF(C74="","",K74*Assumptions!$D$10/12)</x:f>
      </x:c>
      <x:c r="N74" s="72" t="str">
        <x:f>IF(C74="","",K74*Assumptions!$D$11/12)</x:f>
      </x:c>
      <x:c r="O74" s="72" t="str">
        <x:f>IF(C74="","",K74*Assumptions!$D$12/12)</x:f>
      </x:c>
      <x:c r="P74" s="74" t="str">
        <x:f>IF(C74="","",F74*I74)</x:f>
      </x:c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</x:row>
    <x:row r="75">
      <x:c r="A75" s="2"/>
      <x:c r="B75" s="2"/>
      <x:c r="C75" s="71" t="str">
        <x:f>IF(C74="","",IF(C74+1&lt;='Deal Pricing'!$D$9,C74+1,""))</x:f>
      </x:c>
      <x:c r="D75" s="72" t="str">
        <x:f>IF(C75="","",H74)</x:f>
      </x:c>
      <x:c r="E75" s="72" t="str">
        <x:f>IF(C75="","",$D$7)</x:f>
      </x:c>
      <x:c r="F75" s="72" t="str">
        <x:f>IF(C75="","",D75*'Deal Pricing'!$D$12/12)</x:f>
      </x:c>
      <x:c r="G75" s="72" t="str">
        <x:f>IF(C75="","",MIN(MAX(E75-F75,0),D75))</x:f>
      </x:c>
      <x:c r="H75" s="72" t="str">
        <x:f>IF(C75="","",MAX(D75-G75,0))</x:f>
      </x:c>
      <x:c r="I75" s="73" t="str">
        <x:f>IF(C75="","",(1-(1-(1-'Deal Pricing'!$H$10)^(1/12)))^(C75-1))</x:f>
      </x:c>
      <x:c r="J75" s="73" t="str">
        <x:f>IF(C75="","",I75*(1-(1-'Deal Pricing'!$H$10)^(1/12)))</x:f>
      </x:c>
      <x:c r="K75" s="72" t="str">
        <x:f>IF(C75="","",D75*I75)</x:f>
      </x:c>
      <x:c r="L75" s="72" t="str">
        <x:f>IF(C75="","",J75*D75*'Deal Pricing'!$H$11)</x:f>
      </x:c>
      <x:c r="M75" s="72" t="str">
        <x:f>IF(C75="","",K75*Assumptions!$D$10/12)</x:f>
      </x:c>
      <x:c r="N75" s="72" t="str">
        <x:f>IF(C75="","",K75*Assumptions!$D$11/12)</x:f>
      </x:c>
      <x:c r="O75" s="72" t="str">
        <x:f>IF(C75="","",K75*Assumptions!$D$12/12)</x:f>
      </x:c>
      <x:c r="P75" s="74" t="str">
        <x:f>IF(C75="","",F75*I75)</x:f>
      </x:c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</x:row>
    <x:row r="76">
      <x:c r="A76" s="2"/>
      <x:c r="B76" s="2"/>
      <x:c r="C76" s="71" t="str">
        <x:f>IF(C75="","",IF(C75+1&lt;='Deal Pricing'!$D$9,C75+1,""))</x:f>
      </x:c>
      <x:c r="D76" s="72" t="str">
        <x:f>IF(C76="","",H75)</x:f>
      </x:c>
      <x:c r="E76" s="72" t="str">
        <x:f>IF(C76="","",$D$7)</x:f>
      </x:c>
      <x:c r="F76" s="72" t="str">
        <x:f>IF(C76="","",D76*'Deal Pricing'!$D$12/12)</x:f>
      </x:c>
      <x:c r="G76" s="72" t="str">
        <x:f>IF(C76="","",MIN(MAX(E76-F76,0),D76))</x:f>
      </x:c>
      <x:c r="H76" s="72" t="str">
        <x:f>IF(C76="","",MAX(D76-G76,0))</x:f>
      </x:c>
      <x:c r="I76" s="73" t="str">
        <x:f>IF(C76="","",(1-(1-(1-'Deal Pricing'!$H$10)^(1/12)))^(C76-1))</x:f>
      </x:c>
      <x:c r="J76" s="73" t="str">
        <x:f>IF(C76="","",I76*(1-(1-'Deal Pricing'!$H$10)^(1/12)))</x:f>
      </x:c>
      <x:c r="K76" s="72" t="str">
        <x:f>IF(C76="","",D76*I76)</x:f>
      </x:c>
      <x:c r="L76" s="72" t="str">
        <x:f>IF(C76="","",J76*D76*'Deal Pricing'!$H$11)</x:f>
      </x:c>
      <x:c r="M76" s="72" t="str">
        <x:f>IF(C76="","",K76*Assumptions!$D$10/12)</x:f>
      </x:c>
      <x:c r="N76" s="72" t="str">
        <x:f>IF(C76="","",K76*Assumptions!$D$11/12)</x:f>
      </x:c>
      <x:c r="O76" s="72" t="str">
        <x:f>IF(C76="","",K76*Assumptions!$D$12/12)</x:f>
      </x:c>
      <x:c r="P76" s="74" t="str">
        <x:f>IF(C76="","",F76*I76)</x:f>
      </x:c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</x:row>
    <x:row r="77">
      <x:c r="A77" s="2"/>
      <x:c r="B77" s="2"/>
      <x:c r="C77" s="71" t="str">
        <x:f>IF(C76="","",IF(C76+1&lt;='Deal Pricing'!$D$9,C76+1,""))</x:f>
      </x:c>
      <x:c r="D77" s="72" t="str">
        <x:f>IF(C77="","",H76)</x:f>
      </x:c>
      <x:c r="E77" s="72" t="str">
        <x:f>IF(C77="","",$D$7)</x:f>
      </x:c>
      <x:c r="F77" s="72" t="str">
        <x:f>IF(C77="","",D77*'Deal Pricing'!$D$12/12)</x:f>
      </x:c>
      <x:c r="G77" s="72" t="str">
        <x:f>IF(C77="","",MIN(MAX(E77-F77,0),D77))</x:f>
      </x:c>
      <x:c r="H77" s="72" t="str">
        <x:f>IF(C77="","",MAX(D77-G77,0))</x:f>
      </x:c>
      <x:c r="I77" s="73" t="str">
        <x:f>IF(C77="","",(1-(1-(1-'Deal Pricing'!$H$10)^(1/12)))^(C77-1))</x:f>
      </x:c>
      <x:c r="J77" s="73" t="str">
        <x:f>IF(C77="","",I77*(1-(1-'Deal Pricing'!$H$10)^(1/12)))</x:f>
      </x:c>
      <x:c r="K77" s="72" t="str">
        <x:f>IF(C77="","",D77*I77)</x:f>
      </x:c>
      <x:c r="L77" s="72" t="str">
        <x:f>IF(C77="","",J77*D77*'Deal Pricing'!$H$11)</x:f>
      </x:c>
      <x:c r="M77" s="72" t="str">
        <x:f>IF(C77="","",K77*Assumptions!$D$10/12)</x:f>
      </x:c>
      <x:c r="N77" s="72" t="str">
        <x:f>IF(C77="","",K77*Assumptions!$D$11/12)</x:f>
      </x:c>
      <x:c r="O77" s="72" t="str">
        <x:f>IF(C77="","",K77*Assumptions!$D$12/12)</x:f>
      </x:c>
      <x:c r="P77" s="74" t="str">
        <x:f>IF(C77="","",F77*I77)</x:f>
      </x:c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</x:row>
    <x:row r="78">
      <x:c r="A78" s="2"/>
      <x:c r="B78" s="2"/>
      <x:c r="C78" s="71" t="str">
        <x:f>IF(C77="","",IF(C77+1&lt;='Deal Pricing'!$D$9,C77+1,""))</x:f>
      </x:c>
      <x:c r="D78" s="72" t="str">
        <x:f>IF(C78="","",H77)</x:f>
      </x:c>
      <x:c r="E78" s="72" t="str">
        <x:f>IF(C78="","",$D$7)</x:f>
      </x:c>
      <x:c r="F78" s="72" t="str">
        <x:f>IF(C78="","",D78*'Deal Pricing'!$D$12/12)</x:f>
      </x:c>
      <x:c r="G78" s="72" t="str">
        <x:f>IF(C78="","",MIN(MAX(E78-F78,0),D78))</x:f>
      </x:c>
      <x:c r="H78" s="72" t="str">
        <x:f>IF(C78="","",MAX(D78-G78,0))</x:f>
      </x:c>
      <x:c r="I78" s="73" t="str">
        <x:f>IF(C78="","",(1-(1-(1-'Deal Pricing'!$H$10)^(1/12)))^(C78-1))</x:f>
      </x:c>
      <x:c r="J78" s="73" t="str">
        <x:f>IF(C78="","",I78*(1-(1-'Deal Pricing'!$H$10)^(1/12)))</x:f>
      </x:c>
      <x:c r="K78" s="72" t="str">
        <x:f>IF(C78="","",D78*I78)</x:f>
      </x:c>
      <x:c r="L78" s="72" t="str">
        <x:f>IF(C78="","",J78*D78*'Deal Pricing'!$H$11)</x:f>
      </x:c>
      <x:c r="M78" s="72" t="str">
        <x:f>IF(C78="","",K78*Assumptions!$D$10/12)</x:f>
      </x:c>
      <x:c r="N78" s="72" t="str">
        <x:f>IF(C78="","",K78*Assumptions!$D$11/12)</x:f>
      </x:c>
      <x:c r="O78" s="72" t="str">
        <x:f>IF(C78="","",K78*Assumptions!$D$12/12)</x:f>
      </x:c>
      <x:c r="P78" s="74" t="str">
        <x:f>IF(C78="","",F78*I78)</x:f>
      </x:c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</x:row>
    <x:row r="79">
      <x:c r="A79" s="2"/>
      <x:c r="B79" s="2"/>
      <x:c r="C79" s="71" t="str">
        <x:f>IF(C78="","",IF(C78+1&lt;='Deal Pricing'!$D$9,C78+1,""))</x:f>
      </x:c>
      <x:c r="D79" s="72" t="str">
        <x:f>IF(C79="","",H78)</x:f>
      </x:c>
      <x:c r="E79" s="72" t="str">
        <x:f>IF(C79="","",$D$7)</x:f>
      </x:c>
      <x:c r="F79" s="72" t="str">
        <x:f>IF(C79="","",D79*'Deal Pricing'!$D$12/12)</x:f>
      </x:c>
      <x:c r="G79" s="72" t="str">
        <x:f>IF(C79="","",MIN(MAX(E79-F79,0),D79))</x:f>
      </x:c>
      <x:c r="H79" s="72" t="str">
        <x:f>IF(C79="","",MAX(D79-G79,0))</x:f>
      </x:c>
      <x:c r="I79" s="73" t="str">
        <x:f>IF(C79="","",(1-(1-(1-'Deal Pricing'!$H$10)^(1/12)))^(C79-1))</x:f>
      </x:c>
      <x:c r="J79" s="73" t="str">
        <x:f>IF(C79="","",I79*(1-(1-'Deal Pricing'!$H$10)^(1/12)))</x:f>
      </x:c>
      <x:c r="K79" s="72" t="str">
        <x:f>IF(C79="","",D79*I79)</x:f>
      </x:c>
      <x:c r="L79" s="72" t="str">
        <x:f>IF(C79="","",J79*D79*'Deal Pricing'!$H$11)</x:f>
      </x:c>
      <x:c r="M79" s="72" t="str">
        <x:f>IF(C79="","",K79*Assumptions!$D$10/12)</x:f>
      </x:c>
      <x:c r="N79" s="72" t="str">
        <x:f>IF(C79="","",K79*Assumptions!$D$11/12)</x:f>
      </x:c>
      <x:c r="O79" s="72" t="str">
        <x:f>IF(C79="","",K79*Assumptions!$D$12/12)</x:f>
      </x:c>
      <x:c r="P79" s="74" t="str">
        <x:f>IF(C79="","",F79*I79)</x:f>
      </x:c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</x:row>
    <x:row r="80">
      <x:c r="A80" s="2"/>
      <x:c r="B80" s="2"/>
      <x:c r="C80" s="71" t="str">
        <x:f>IF(C79="","",IF(C79+1&lt;='Deal Pricing'!$D$9,C79+1,""))</x:f>
      </x:c>
      <x:c r="D80" s="72" t="str">
        <x:f>IF(C80="","",H79)</x:f>
      </x:c>
      <x:c r="E80" s="72" t="str">
        <x:f>IF(C80="","",$D$7)</x:f>
      </x:c>
      <x:c r="F80" s="72" t="str">
        <x:f>IF(C80="","",D80*'Deal Pricing'!$D$12/12)</x:f>
      </x:c>
      <x:c r="G80" s="72" t="str">
        <x:f>IF(C80="","",MIN(MAX(E80-F80,0),D80))</x:f>
      </x:c>
      <x:c r="H80" s="72" t="str">
        <x:f>IF(C80="","",MAX(D80-G80,0))</x:f>
      </x:c>
      <x:c r="I80" s="73" t="str">
        <x:f>IF(C80="","",(1-(1-(1-'Deal Pricing'!$H$10)^(1/12)))^(C80-1))</x:f>
      </x:c>
      <x:c r="J80" s="73" t="str">
        <x:f>IF(C80="","",I80*(1-(1-'Deal Pricing'!$H$10)^(1/12)))</x:f>
      </x:c>
      <x:c r="K80" s="72" t="str">
        <x:f>IF(C80="","",D80*I80)</x:f>
      </x:c>
      <x:c r="L80" s="72" t="str">
        <x:f>IF(C80="","",J80*D80*'Deal Pricing'!$H$11)</x:f>
      </x:c>
      <x:c r="M80" s="72" t="str">
        <x:f>IF(C80="","",K80*Assumptions!$D$10/12)</x:f>
      </x:c>
      <x:c r="N80" s="72" t="str">
        <x:f>IF(C80="","",K80*Assumptions!$D$11/12)</x:f>
      </x:c>
      <x:c r="O80" s="72" t="str">
        <x:f>IF(C80="","",K80*Assumptions!$D$12/12)</x:f>
      </x:c>
      <x:c r="P80" s="74" t="str">
        <x:f>IF(C80="","",F80*I80)</x:f>
      </x:c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</x:row>
    <x:row r="81">
      <x:c r="A81" s="2"/>
      <x:c r="B81" s="2"/>
      <x:c r="C81" s="71" t="str">
        <x:f>IF(C80="","",IF(C80+1&lt;='Deal Pricing'!$D$9,C80+1,""))</x:f>
      </x:c>
      <x:c r="D81" s="72" t="str">
        <x:f>IF(C81="","",H80)</x:f>
      </x:c>
      <x:c r="E81" s="72" t="str">
        <x:f>IF(C81="","",$D$7)</x:f>
      </x:c>
      <x:c r="F81" s="72" t="str">
        <x:f>IF(C81="","",D81*'Deal Pricing'!$D$12/12)</x:f>
      </x:c>
      <x:c r="G81" s="72" t="str">
        <x:f>IF(C81="","",MIN(MAX(E81-F81,0),D81))</x:f>
      </x:c>
      <x:c r="H81" s="72" t="str">
        <x:f>IF(C81="","",MAX(D81-G81,0))</x:f>
      </x:c>
      <x:c r="I81" s="73" t="str">
        <x:f>IF(C81="","",(1-(1-(1-'Deal Pricing'!$H$10)^(1/12)))^(C81-1))</x:f>
      </x:c>
      <x:c r="J81" s="73" t="str">
        <x:f>IF(C81="","",I81*(1-(1-'Deal Pricing'!$H$10)^(1/12)))</x:f>
      </x:c>
      <x:c r="K81" s="72" t="str">
        <x:f>IF(C81="","",D81*I81)</x:f>
      </x:c>
      <x:c r="L81" s="72" t="str">
        <x:f>IF(C81="","",J81*D81*'Deal Pricing'!$H$11)</x:f>
      </x:c>
      <x:c r="M81" s="72" t="str">
        <x:f>IF(C81="","",K81*Assumptions!$D$10/12)</x:f>
      </x:c>
      <x:c r="N81" s="72" t="str">
        <x:f>IF(C81="","",K81*Assumptions!$D$11/12)</x:f>
      </x:c>
      <x:c r="O81" s="72" t="str">
        <x:f>IF(C81="","",K81*Assumptions!$D$12/12)</x:f>
      </x:c>
      <x:c r="P81" s="74" t="str">
        <x:f>IF(C81="","",F81*I81)</x:f>
      </x:c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</x:row>
    <x:row r="82">
      <x:c r="A82" s="2"/>
      <x:c r="B82" s="2"/>
      <x:c r="C82" s="75" t="str">
        <x:f>IF(C81="","",IF(C81+1&lt;='Deal Pricing'!$D$9,C81+1,""))</x:f>
      </x:c>
      <x:c r="D82" s="76" t="str">
        <x:f>IF(C82="","",H81)</x:f>
      </x:c>
      <x:c r="E82" s="76" t="str">
        <x:f>IF(C82="","",$D$7)</x:f>
      </x:c>
      <x:c r="F82" s="76" t="str">
        <x:f>IF(C82="","",D82*'Deal Pricing'!$D$12/12)</x:f>
      </x:c>
      <x:c r="G82" s="76" t="str">
        <x:f>IF(C82="","",MIN(MAX(E82-F82,0),D82))</x:f>
      </x:c>
      <x:c r="H82" s="76" t="str">
        <x:f>IF(C82="","",MAX(D82-G82,0))</x:f>
      </x:c>
      <x:c r="I82" s="77" t="str">
        <x:f>IF(C82="","",(1-(1-(1-'Deal Pricing'!$H$10)^(1/12)))^(C82-1))</x:f>
      </x:c>
      <x:c r="J82" s="77" t="str">
        <x:f>IF(C82="","",I82*(1-(1-'Deal Pricing'!$H$10)^(1/12)))</x:f>
      </x:c>
      <x:c r="K82" s="76" t="str">
        <x:f>IF(C82="","",D82*I82)</x:f>
      </x:c>
      <x:c r="L82" s="76" t="str">
        <x:f>IF(C82="","",J82*D82*'Deal Pricing'!$H$11)</x:f>
      </x:c>
      <x:c r="M82" s="76" t="str">
        <x:f>IF(C82="","",K82*Assumptions!$D$10/12)</x:f>
      </x:c>
      <x:c r="N82" s="76" t="str">
        <x:f>IF(C82="","",K82*Assumptions!$D$11/12)</x:f>
      </x:c>
      <x:c r="O82" s="76" t="str">
        <x:f>IF(C82="","",K82*Assumptions!$D$12/12)</x:f>
      </x:c>
      <x:c r="P82" s="78" t="str">
        <x:f>IF(C82="","",F82*I82)</x:f>
      </x:c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</x:row>
  </x:sheetData>
  <x:mergeCells>
    <x:mergeCell ref="C2:J2"/>
    <x:mergeCell ref="K2:N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0" hidden="0" customWidth="1"/>
    <x:col min="4" max="4" width="23" hidden="0" customWidth="1"/>
    <x:col min="5" max="5" width="23" hidden="0" customWidth="1"/>
    <x:col min="6" max="6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24" customHeight="1">
      <x:c r="A2" s="2"/>
      <x:c r="B2" s="2"/>
      <x:c r="C2" s="3" t="str">
        <x:v>Price build and value drivers</x:v>
      </x:c>
      <x:c r="D2" s="2"/>
      <x:c r="E2" s="2"/>
      <x:c r="F2" s="2"/>
      <x:c r="G2" s="2"/>
      <x:c r="H2" s="2"/>
      <x:c r="I2" s="2"/>
      <x:c r="J2" s="2"/>
      <x:c r="K2" s="6" t="str">
        <x:v>Reference application | base engine</x:v>
      </x:c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8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>
      <x:c r="A5" s="2"/>
      <x:c r="B5" s="2"/>
      <x:c r="C5" s="47" t="str">
        <x:v>Case selected:</x:v>
      </x:c>
      <x:c r="D5" s="50" t="str">
        <x:f>Assumptions!$D$5</x:f>
        <x:v>Base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>
      <x:c r="A7" s="2"/>
      <x:c r="B7" s="2"/>
      <x:c r="C7" s="18" t="str">
        <x:v>Component</x:v>
      </x:c>
      <x:c r="D7" s="19" t="str">
        <x:v>Incremental APR</x:v>
      </x:c>
      <x:c r="E7" s="19" t="str">
        <x:v>Cumulative APR</x:v>
      </x:c>
      <x:c r="F7" s="20" t="str">
        <x:v>Share of final floor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>
      <x:c r="A8" s="2"/>
      <x:c r="B8" s="2"/>
      <x:c r="C8" s="2" t="str">
        <x:v>Starting rate</x:v>
      </x:c>
      <x:c r="D8" s="79" t="n">
        <x:v>0</x:v>
      </x:c>
      <x:c r="E8" s="79" t="n">
        <x:v>0</x:v>
      </x:c>
      <x:c r="F8" s="79" t="n">
        <x:v>0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</x:row>
    <x:row r="9">
      <x:c r="A9" s="2"/>
      <x:c r="B9" s="2"/>
      <x:c r="C9" s="2" t="str">
        <x:v>Funding cost</x:v>
      </x:c>
      <x:c r="D9" s="79" t="n">
        <x:v>0.04600048065185547</x:v>
      </x:c>
      <x:c r="E9" s="79" t="n">
        <x:v>0.04600048065185547</x:v>
      </x:c>
      <x:c r="F9" s="79" t="n">
        <x:v>0.42373104696312175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>
      <x:c r="A10" s="2"/>
      <x:c r="B10" s="2"/>
      <x:c r="C10" s="2" t="str">
        <x:v>Liquidity premium</x:v>
      </x:c>
      <x:c r="D10" s="79" t="n">
        <x:v>0.005000114440917969</x:v>
      </x:c>
      <x:c r="E10" s="79" t="n">
        <x:v>0.05100059509277344</x:v>
      </x:c>
      <x:c r="F10" s="79" t="n">
        <x:v>0.046058295412618376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>
      <x:c r="A11" s="2"/>
      <x:c r="B11" s="2"/>
      <x:c r="C11" s="2" t="str">
        <x:v>Operating cost</x:v>
      </x:c>
      <x:c r="D11" s="79" t="n">
        <x:v>0.01952648162841797</x:v>
      </x:c>
      <x:c r="E11" s="79" t="n">
        <x:v>0.0705270767211914</x:v>
      </x:c>
      <x:c r="F11" s="79" t="n">
        <x:v>0.17986717500922395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>
      <x:c r="A12" s="2"/>
      <x:c r="B12" s="2"/>
      <x:c r="C12" s="2" t="str">
        <x:v>Expected loss</x:v>
      </x:c>
      <x:c r="D12" s="79" t="n">
        <x:v>0.028733253479003906</x:v>
      </x:c>
      <x:c r="E12" s="79" t="n">
        <x:v>0.09926033020019531</x:v>
      </x:c>
      <x:c r="F12" s="79" t="n">
        <x:v>0.2646748774531335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>
      <x:c r="A13" s="2"/>
      <x:c r="B13" s="2"/>
      <x:c r="C13" s="2" t="str">
        <x:v>Capital return</x:v>
      </x:c>
      <x:c r="D13" s="79" t="n">
        <x:v>0.012556076049804688</x:v>
      </x:c>
      <x:c r="E13" s="79" t="n">
        <x:v>0.11181640625</x:v>
      </x:c>
      <x:c r="F13" s="79" t="n">
        <x:v>0.115659644745858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>
      <x:c r="A14" s="2"/>
      <x:c r="B14" s="2"/>
      <x:c r="C14" s="2" t="str">
        <x:v>Tax gross-up</x:v>
      </x:c>
      <x:c r="D14" s="79" t="n">
        <x:v>0.003139495849609375</x:v>
      </x:c>
      <x:c r="E14" s="79" t="n">
        <x:v>0.11495590209960938</x:v>
      </x:c>
      <x:c r="F14" s="79" t="n">
        <x:v>0.028919303547270587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>
      <x:c r="A15" s="2"/>
      <x:c r="B15" s="2"/>
      <x:c r="C15" s="2" t="str">
        <x:v>Upfront fee offset</x:v>
      </x:c>
      <x:c r="D15" s="79" t="n">
        <x:v>-0.0063953399658203125</x:v>
      </x:c>
      <x:c r="E15" s="79" t="n">
        <x:v>0.10856056213378906</x:v>
      </x:c>
      <x:c r="F15" s="79" t="n">
        <x:v>-0.05891034313122617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>
      <x:c r="A19" s="2"/>
      <x:c r="B19" s="2"/>
      <x:c r="C19" s="53" t="str">
        <x:v>Quoted-rate economics</x:v>
      </x:c>
      <x:c r="D19" s="54"/>
      <x:c r="E19" s="54"/>
      <x:c r="F19" s="55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>
      <x:c r="A20" s="2"/>
      <x:c r="B20" s="2"/>
      <x:c r="C20" s="18" t="str">
        <x:v>Metric</x:v>
      </x:c>
      <x:c r="D20" s="19" t="str">
        <x:v>Quoted deal</x:v>
      </x:c>
      <x:c r="E20" s="19" t="str">
        <x:v>Floor deal</x:v>
      </x:c>
      <x:c r="F20" s="20" t="str">
        <x:v>Interpretation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>
      <x:c r="A21" s="2"/>
      <x:c r="B21" s="2"/>
      <x:c r="C21" s="2" t="str">
        <x:v>APR</x:v>
      </x:c>
      <x:c r="D21" s="79" t="n">
        <x:f>'Deal Pricing'!D12</x:f>
        <x:v>0.18</x:v>
      </x:c>
      <x:c r="E21" s="79" t="n">
        <x:f>'Rate Solver'!D6</x:f>
        <x:v>0.10900000000000001</x:v>
      </x:c>
      <x:c r="F21" s="2" t="str">
        <x:v>Customer rate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>
      <x:c r="A22" s="2"/>
      <x:c r="B22" s="2"/>
      <x:c r="C22" s="2" t="str">
        <x:v>Monthly payment</x:v>
      </x:c>
      <x:c r="D22" s="58" t="n">
        <x:f>'Cash Flow'!D7</x:f>
        <x:v>3615239.553591701</x:v>
      </x:c>
      <x:c r="E22" s="58" t="n">
        <x:f>INDEX('Rate Solver'!F9:IB9,1,MATCH('Rate Solver'!D6,'Rate Solver'!F8:IB8,0))</x:f>
        <x:v>3269138.1086526527</x:v>
      </x:c>
      <x:c r="F22" s="2" t="str">
        <x:v>Contractual payment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</x:row>
    <x:row r="23">
      <x:c r="A23" s="2"/>
      <x:c r="B23" s="2"/>
      <x:c r="C23" s="2" t="str">
        <x:v>Expected loss</x:v>
      </x:c>
      <x:c r="D23" s="58" t="n">
        <x:f>'Cash Flow'!D13</x:f>
        <x:v>4585866.662211332</x:v>
      </x:c>
      <x:c r="E23" s="58" t="n">
        <x:f>INDEX('Rate Solver'!F12:IB12,1,MATCH('Rate Solver'!D6,'Rate Solver'!F8:IB8,0))</x:f>
        <x:v>4446310.241321963</x:v>
      </x:c>
      <x:c r="F23" s="2" t="str">
        <x:v>Lifetime EL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>
      <x:c r="A24" s="2"/>
      <x:c r="B24" s="2"/>
      <x:c r="C24" s="2" t="str">
        <x:v>Allocated capital</x:v>
      </x:c>
      <x:c r="D24" s="58" t="n">
        <x:f>'Cash Flow'!H11</x:f>
        <x:v>4219849.4782055095</x:v>
      </x:c>
      <x:c r="E24" s="58" t="n">
        <x:f>INDEX('Rate Solver'!F18:IB18,1,MATCH('Rate Solver'!D6,'Rate Solver'!F8:IB8,0))</x:f>
        <x:v>4091431.63851493</x:v>
      </x:c>
      <x:c r="F24" s="2" t="str">
        <x:v>Binding capital proxy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>
      <x:c r="A25" s="2"/>
      <x:c r="B25" s="2"/>
      <x:c r="C25" s="2" t="str">
        <x:v>Annualised RAROC</x:v>
      </x:c>
      <x:c r="D25" s="59" t="n">
        <x:f>'Cash Flow'!H12</x:f>
        <x:v>0.8861362074777748</x:v>
      </x:c>
      <x:c r="E25" s="59" t="n">
        <x:f>INDEX('Rate Solver'!F19:IB19,1,MATCH('Rate Solver'!D6,'Rate Solver'!F8:IB8,0))</x:f>
        <x:v>0.16446967568195436</x:v>
      </x:c>
      <x:c r="F25" s="2" t="str">
        <x:v>Return on allocated capital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  <x:row r="26">
      <x:c r="A26" s="2"/>
      <x:c r="B26" s="2"/>
      <x:c r="C26" s="2" t="str">
        <x:v>RAROC hurdle</x:v>
      </x:c>
      <x:c r="D26" s="59" t="n">
        <x:f>Assumptions!D21</x:f>
        <x:v>0.16</x:v>
      </x:c>
      <x:c r="E26" s="59" t="n">
        <x:f>Assumptions!D21</x:f>
        <x:v>0.16</x:v>
      </x:c>
      <x:c r="F26" s="2" t="str">
        <x:v>Minimum return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</x:row>
    <x:row r="27">
      <x:c r="A27" s="2"/>
      <x:c r="B27" s="2"/>
      <x:c r="C27" s="2" t="str">
        <x:v>Headroom</x:v>
      </x:c>
      <x:c r="D27" s="59" t="n">
        <x:f>D25-D26</x:f>
        <x:v>0.7261362074777747</x:v>
      </x:c>
      <x:c r="E27" s="59" t="n">
        <x:f>E25-E26</x:f>
        <x:v>0.00446967568195436</x:v>
      </x:c>
      <x:c r="F27" s="2" t="str">
        <x:v>Positive supports approval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</x:row>
  </x:sheetData>
  <x:mergeCells>
    <x:mergeCell ref="C2:J2"/>
    <x:mergeCell ref="K2:N2"/>
  </x:mergeCells>
  <x:pageMargins left="0.7" right="0.7" top="0.75" bottom="0.75" header="0.3" footer="0.3"/>
  <x:drawing xmlns:r="http://schemas.openxmlformats.org/officeDocument/2006/relationships" r:id="R8ebdb2d6f6584cb4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1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24" customHeight="1">
      <x:c r="A2" s="2"/>
      <x:c r="B2" s="2"/>
      <x:c r="C2" s="3" t="str">
        <x:v>Portfolio scenario and stress lab</x:v>
      </x:c>
      <x:c r="D2" s="2"/>
      <x:c r="E2" s="2"/>
      <x:c r="F2" s="2"/>
      <x:c r="G2" s="2"/>
      <x:c r="H2" s="2"/>
      <x:c r="I2" s="2"/>
      <x:c r="J2" s="2"/>
      <x:c r="K2" s="6" t="str">
        <x:v>4,000 synthetic applications</x:v>
      </x:c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8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>
      <x:c r="A5" s="2"/>
      <x:c r="B5" s="2"/>
      <x:c r="C5" s="18" t="str">
        <x:v>Scenario</x:v>
      </x:c>
      <x:c r="D5" s="19" t="str">
        <x:v>Approve</x:v>
      </x:c>
      <x:c r="E5" s="19" t="str">
        <x:v>Reprice</x:v>
      </x:c>
      <x:c r="F5" s="19" t="str">
        <x:v>Review</x:v>
      </x:c>
      <x:c r="G5" s="19" t="str">
        <x:v>Decline</x:v>
      </x:c>
      <x:c r="H5" s="19" t="str">
        <x:v>Approved exposure</x:v>
      </x:c>
      <x:c r="I5" s="19" t="str">
        <x:v>Median floor</x:v>
      </x:c>
      <x:c r="J5" s="19" t="str">
        <x:v>P75 floor</x:v>
      </x:c>
      <x:c r="K5" s="19" t="str">
        <x:v>Median RAROC</x:v>
      </x:c>
      <x:c r="L5" s="20" t="str">
        <x:v>Expected loss (VND bn)</x:v>
      </x:c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>
      <x:c r="A6" s="2"/>
      <x:c r="B6" s="2"/>
      <x:c r="C6" s="2" t="str">
        <x:v>Base</x:v>
      </x:c>
      <x:c r="D6" s="59" t="n">
        <x:v>0.6875</x:v>
      </x:c>
      <x:c r="E6" s="59" t="n">
        <x:v>0.06025</x:v>
      </x:c>
      <x:c r="F6" s="59" t="n">
        <x:v>0.014</x:v>
      </x:c>
      <x:c r="G6" s="59" t="n">
        <x:v>0.23825</x:v>
      </x:c>
      <x:c r="H6" s="59" t="n">
        <x:v>0.6560088716424541</x:v>
      </x:c>
      <x:c r="I6" s="59" t="n">
        <x:v>0.13802505493164063</x:v>
      </x:c>
      <x:c r="J6" s="59" t="n">
        <x:v>0.17646835327148436</x:v>
      </x:c>
      <x:c r="K6" s="59" t="n">
        <x:v>0.39399106178150445</x:v>
      </x:c>
      <x:c r="L6" s="87" t="n">
        <x:v>45.1896333991221</x:v>
      </x:c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>
      <x:c r="A7" s="2"/>
      <x:c r="B7" s="2"/>
      <x:c r="C7" s="2" t="str">
        <x:v>Downside</x:v>
      </x:c>
      <x:c r="D7" s="59" t="n">
        <x:v>0.07325</x:v>
      </x:c>
      <x:c r="E7" s="59" t="n">
        <x:v>0.57125</x:v>
      </x:c>
      <x:c r="F7" s="59" t="n">
        <x:v>0.03625</x:v>
      </x:c>
      <x:c r="G7" s="59" t="n">
        <x:v>0.31925</x:v>
      </x:c>
      <x:c r="H7" s="59" t="n">
        <x:v>0.08216122669447116</x:v>
      </x:c>
      <x:c r="I7" s="59" t="n">
        <x:v>0.18402786254882808</x:v>
      </x:c>
      <x:c r="J7" s="59" t="n">
        <x:v>0.23115371704101562</x:v>
      </x:c>
      <x:c r="K7" s="59" t="n">
        <x:v>-0.049537229447139626</x:v>
      </x:c>
      <x:c r="L7" s="87" t="n">
        <x:v>65.85276281197156</x:v>
      </x:c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>
      <x:c r="A8" s="2"/>
      <x:c r="B8" s="2"/>
      <x:c r="C8" s="2" t="str">
        <x:v>Severe</x:v>
      </x:c>
      <x:c r="D8" s="59" t="n">
        <x:v>0</x:v>
      </x:c>
      <x:c r="E8" s="59" t="n">
        <x:v>0.45325</x:v>
      </x:c>
      <x:c r="F8" s="59" t="n">
        <x:v>0.11025</x:v>
      </x:c>
      <x:c r="G8" s="59" t="n">
        <x:v>0.4365</x:v>
      </x:c>
      <x:c r="H8" s="59" t="n">
        <x:v>0</x:v>
      </x:c>
      <x:c r="I8" s="59" t="n">
        <x:v>0.21779384613037112</x:v>
      </x:c>
      <x:c r="J8" s="59" t="n">
        <x:v>0.2547078704833983</x:v>
      </x:c>
      <x:c r="K8" s="59" t="n">
        <x:v>-0.46756351941456425</x:v>
      </x:c>
      <x:c r="L8" s="87" t="n">
        <x:v>90.87181697214713</x:v>
      </x:c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>
      <x:c r="A12" s="2"/>
      <x:c r="B12" s="2"/>
      <x:c r="C12" s="53" t="str">
        <x:v>Scenario driver set</x:v>
      </x:c>
      <x:c r="D12" s="54"/>
      <x:c r="E12" s="54"/>
      <x:c r="F12" s="54"/>
      <x:c r="G12" s="54"/>
      <x:c r="H12" s="54"/>
      <x:c r="I12" s="54"/>
      <x:c r="J12" s="55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>
      <x:c r="A13" s="2"/>
      <x:c r="B13" s="2"/>
      <x:c r="C13" s="18" t="str">
        <x:v>Scenario</x:v>
      </x:c>
      <x:c r="D13" s="19" t="str">
        <x:v>PD multiplier</x:v>
      </x:c>
      <x:c r="E13" s="19" t="str">
        <x:v>LGD add-on</x:v>
      </x:c>
      <x:c r="F13" s="19" t="str">
        <x:v>Funding</x:v>
      </x:c>
      <x:c r="G13" s="19" t="str">
        <x:v>Liquidity</x:v>
      </x:c>
      <x:c r="H13" s="19" t="str">
        <x:v>Servicing</x:v>
      </x:c>
      <x:c r="I13" s="19" t="str">
        <x:v>Capital buffer</x:v>
      </x:c>
      <x:c r="J13" s="20" t="str">
        <x:v>RAROC hurdle</x:v>
      </x:c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>
      <x:c r="A14" s="2"/>
      <x:c r="B14" s="2"/>
      <x:c r="C14" s="2" t="str">
        <x:v>Base</x:v>
      </x:c>
      <x:c r="D14" s="88" t="n">
        <x:v>1</x:v>
      </x:c>
      <x:c r="E14" s="59" t="n">
        <x:v>0</x:v>
      </x:c>
      <x:c r="F14" s="59" t="n">
        <x:v>0.046</x:v>
      </x:c>
      <x:c r="G14" s="59" t="n">
        <x:v>0.005</x:v>
      </x:c>
      <x:c r="H14" s="59" t="n">
        <x:v>0.012</x:v>
      </x:c>
      <x:c r="I14" s="59" t="n">
        <x:v>0.025</x:v>
      </x:c>
      <x:c r="J14" s="59" t="n">
        <x:v>0.16</x:v>
      </x:c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>
      <x:c r="A15" s="2"/>
      <x:c r="B15" s="2"/>
      <x:c r="C15" s="2" t="str">
        <x:v>Downside</x:v>
      </x:c>
      <x:c r="D15" s="88" t="n">
        <x:v>1.35</x:v>
      </x:c>
      <x:c r="E15" s="59" t="n">
        <x:v>0.075</x:v>
      </x:c>
      <x:c r="F15" s="59" t="n">
        <x:v>0.061</x:v>
      </x:c>
      <x:c r="G15" s="59" t="n">
        <x:v>0.008</x:v>
      </x:c>
      <x:c r="H15" s="59" t="n">
        <x:v>0.017</x:v>
      </x:c>
      <x:c r="I15" s="59" t="n">
        <x:v>0.035</x:v>
      </x:c>
      <x:c r="J15" s="59" t="n">
        <x:v>0.18</x:v>
      </x:c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>
      <x:c r="A16" s="2"/>
      <x:c r="B16" s="2"/>
      <x:c r="C16" s="2" t="str">
        <x:v>Severe</x:v>
      </x:c>
      <x:c r="D16" s="88" t="n">
        <x:v>1.75</x:v>
      </x:c>
      <x:c r="E16" s="59" t="n">
        <x:v>0.15</x:v>
      </x:c>
      <x:c r="F16" s="59" t="n">
        <x:v>0.076</x:v>
      </x:c>
      <x:c r="G16" s="59" t="n">
        <x:v>0.012</x:v>
      </x:c>
      <x:c r="H16" s="59" t="n">
        <x:v>0.022</x:v>
      </x:c>
      <x:c r="I16" s="59" t="n">
        <x:v>0.05</x:v>
      </x:c>
      <x:c r="J16" s="59" t="n">
        <x:v>0.2</x:v>
      </x:c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>
      <x:c r="A20" s="2"/>
      <x:c r="B20" s="2"/>
      <x:c r="C20" s="53" t="str">
        <x:v>Action counts</x:v>
      </x:c>
      <x:c r="D20" s="54"/>
      <x:c r="E20" s="54"/>
      <x:c r="F20" s="54"/>
      <x:c r="G20" s="55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>
      <x:c r="A21" s="2"/>
      <x:c r="B21" s="2"/>
      <x:c r="C21" s="18" t="str">
        <x:v>Scenario</x:v>
      </x:c>
      <x:c r="D21" s="19" t="str">
        <x:v>Approve</x:v>
      </x:c>
      <x:c r="E21" s="19" t="str">
        <x:v>Reprice</x:v>
      </x:c>
      <x:c r="F21" s="19" t="str">
        <x:v>Review</x:v>
      </x:c>
      <x:c r="G21" s="20" t="str">
        <x:v>Decline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>
      <x:c r="A22" s="2"/>
      <x:c r="B22" s="2"/>
      <x:c r="C22" s="2" t="str">
        <x:v>Base</x:v>
      </x:c>
      <x:c r="D22" s="2" t="n">
        <x:v>2750</x:v>
      </x:c>
      <x:c r="E22" s="2" t="n">
        <x:v>241</x:v>
      </x:c>
      <x:c r="F22" s="2" t="n">
        <x:v>56</x:v>
      </x:c>
      <x:c r="G22" s="2" t="n">
        <x:v>953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</x:row>
    <x:row r="23">
      <x:c r="A23" s="2"/>
      <x:c r="B23" s="2"/>
      <x:c r="C23" s="2" t="str">
        <x:v>Downside</x:v>
      </x:c>
      <x:c r="D23" s="2" t="n">
        <x:v>293</x:v>
      </x:c>
      <x:c r="E23" s="2" t="n">
        <x:v>2285</x:v>
      </x:c>
      <x:c r="F23" s="2" t="n">
        <x:v>145</x:v>
      </x:c>
      <x:c r="G23" s="2" t="n">
        <x:v>1277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>
      <x:c r="A24" s="2"/>
      <x:c r="B24" s="2"/>
      <x:c r="C24" s="2" t="str">
        <x:v>Severe</x:v>
      </x:c>
      <x:c r="D24" s="2" t="n">
        <x:v>0</x:v>
      </x:c>
      <x:c r="E24" s="2" t="n">
        <x:v>1813</x:v>
      </x:c>
      <x:c r="F24" s="2" t="n">
        <x:v>441</x:v>
      </x:c>
      <x:c r="G24" s="2" t="n">
        <x:v>1746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</x:row>
  </x:sheetData>
  <x:mergeCells>
    <x:mergeCell ref="C2:J2"/>
    <x:mergeCell ref="K2:N2"/>
  </x:mergeCells>
  <x:pageMargins left="0.7" right="0.7" top="0.75" bottom="0.75" header="0.3" footer="0.3"/>
  <x:drawing xmlns:r="http://schemas.openxmlformats.org/officeDocument/2006/relationships" r:id="Rdd23d6efd73a450e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24" customHeight="1">
      <x:c r="A2" s="2"/>
      <x:c r="B2" s="2"/>
      <x:c r="C2" s="3" t="str">
        <x:v>Valuation sensitivity atlas</x:v>
      </x:c>
      <x:c r="D2" s="2"/>
      <x:c r="E2" s="2"/>
      <x:c r="F2" s="2"/>
      <x:c r="G2" s="2"/>
      <x:c r="H2" s="2"/>
      <x:c r="I2" s="2"/>
      <x:c r="J2" s="2"/>
      <x:c r="K2" s="6" t="str">
        <x:v>Exact Python solver snapshots</x:v>
      </x:c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8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>
      <x:c r="A5" s="2"/>
      <x:c r="B5" s="2"/>
      <x:c r="C5" s="53" t="str">
        <x:v>Price floor: PD versus funding rate</x:v>
      </x:c>
      <x:c r="D5" s="54"/>
      <x:c r="E5" s="54"/>
      <x:c r="F5" s="54"/>
      <x:c r="G5" s="54"/>
      <x:c r="H5" s="55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>
      <x:c r="A6" s="2"/>
      <x:c r="B6" s="2"/>
      <x:c r="C6" s="18" t="str">
        <x:v>Annual PD</x:v>
      </x:c>
      <x:c r="D6" s="19" t="str">
        <x:v>Funding 3.5%</x:v>
      </x:c>
      <x:c r="E6" s="19" t="str">
        <x:v>Funding 4.6%</x:v>
      </x:c>
      <x:c r="F6" s="19" t="str">
        <x:v>Funding 5.5%</x:v>
      </x:c>
      <x:c r="G6" s="19" t="str">
        <x:v>Funding 6.5%</x:v>
      </x:c>
      <x:c r="H6" s="20" t="str">
        <x:v>Funding 7.5%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>
      <x:c r="A7" s="2"/>
      <x:c r="B7" s="2"/>
      <x:c r="C7" s="79" t="n">
        <x:v>0.02</x:v>
      </x:c>
      <x:c r="D7" s="79" t="n">
        <x:v>0.0831528091430664</x:v>
      </x:c>
      <x:c r="E7" s="79" t="n">
        <x:v>0.0941463851928711</x:v>
      </x:c>
      <x:c r="F7" s="79" t="n">
        <x:v>0.10314128875732424</x:v>
      </x:c>
      <x:c r="G7" s="79" t="n">
        <x:v>0.11313552856445314</x:v>
      </x:c>
      <x:c r="H7" s="79" t="n">
        <x:v>0.12312976837158203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>
      <x:c r="A8" s="2"/>
      <x:c r="B8" s="2"/>
      <x:c r="C8" s="79" t="n">
        <x:v>0.04</x:v>
      </x:c>
      <x:c r="D8" s="79" t="n">
        <x:v>0.09756729125976563</x:v>
      </x:c>
      <x:c r="E8" s="79" t="n">
        <x:v>0.10856086730957032</x:v>
      </x:c>
      <x:c r="F8" s="79" t="n">
        <x:v>0.11755577087402347</x:v>
      </x:c>
      <x:c r="G8" s="79" t="n">
        <x:v>0.12755001068115235</x:v>
      </x:c>
      <x:c r="H8" s="79" t="n">
        <x:v>0.13754425048828128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</x:row>
    <x:row r="9">
      <x:c r="A9" s="2"/>
      <x:c r="B9" s="2"/>
      <x:c r="C9" s="79" t="n">
        <x:v>0.06</x:v>
      </x:c>
      <x:c r="D9" s="79" t="n">
        <x:v>0.11225990295410154</x:v>
      </x:c>
      <x:c r="E9" s="79" t="n">
        <x:v>0.12325347900390625</x:v>
      </x:c>
      <x:c r="F9" s="79" t="n">
        <x:v>0.13224838256835936</x:v>
      </x:c>
      <x:c r="G9" s="79" t="n">
        <x:v>0.1422426223754883</x:v>
      </x:c>
      <x:c r="H9" s="79" t="n">
        <x:v>0.15223686218261714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>
      <x:c r="A10" s="2"/>
      <x:c r="B10" s="2"/>
      <x:c r="C10" s="79" t="n">
        <x:v>0.08</x:v>
      </x:c>
      <x:c r="D10" s="79" t="n">
        <x:v>0.1298180389404297</x:v>
      </x:c>
      <x:c r="E10" s="79" t="n">
        <x:v>0.14081249237060545</x:v>
      </x:c>
      <x:c r="F10" s="79" t="n">
        <x:v>0.1498073959350586</x:v>
      </x:c>
      <x:c r="G10" s="79" t="n">
        <x:v>0.1598016357421875</x:v>
      </x:c>
      <x:c r="H10" s="79" t="n">
        <x:v>0.1697958755493164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>
      <x:c r="A11" s="2"/>
      <x:c r="B11" s="2"/>
      <x:c r="C11" s="79" t="n">
        <x:v>0.1</x:v>
      </x:c>
      <x:c r="D11" s="79" t="n">
        <x:v>0.14765342712402343</x:v>
      </x:c>
      <x:c r="E11" s="79" t="n">
        <x:v>0.15864700317382813</x:v>
      </x:c>
      <x:c r="F11" s="79" t="n">
        <x:v>0.16764190673828128</x:v>
      </x:c>
      <x:c r="G11" s="79" t="n">
        <x:v>0.17763614654541016</x:v>
      </x:c>
      <x:c r="H11" s="79" t="n">
        <x:v>0.18763126373291017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>
      <x:c r="A12" s="2"/>
      <x:c r="B12" s="2"/>
      <x:c r="C12" s="79" t="n">
        <x:v>0.15</x:v>
      </x:c>
      <x:c r="D12" s="79" t="n">
        <x:v>0.1922445297241211</x:v>
      </x:c>
      <x:c r="E12" s="79" t="n">
        <x:v>0.2032389831542969</x:v>
      </x:c>
      <x:c r="F12" s="79" t="n">
        <x:v>0.21223388671875</x:v>
      </x:c>
      <x:c r="G12" s="79" t="n">
        <x:v>0.22222812652587892</x:v>
      </x:c>
      <x:c r="H12" s="79" t="n">
        <x:v>0.23222324371337888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>
      <x:c r="A16" s="2"/>
      <x:c r="B16" s="2"/>
      <x:c r="C16" s="53" t="str">
        <x:v>Price floor: LGD versus RAROC hurdle</x:v>
      </x:c>
      <x:c r="D16" s="54"/>
      <x:c r="E16" s="54"/>
      <x:c r="F16" s="54"/>
      <x:c r="G16" s="54"/>
      <x:c r="H16" s="55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>
      <x:c r="A17" s="2"/>
      <x:c r="B17" s="2"/>
      <x:c r="C17" s="18" t="str">
        <x:v>LGD</x:v>
      </x:c>
      <x:c r="D17" s="19" t="str">
        <x:v>Hurdle 12%</x:v>
      </x:c>
      <x:c r="E17" s="19" t="str">
        <x:v>Hurdle 14%</x:v>
      </x:c>
      <x:c r="F17" s="19" t="str">
        <x:v>Hurdle 16%</x:v>
      </x:c>
      <x:c r="G17" s="19" t="str">
        <x:v>Hurdle 18%</x:v>
      </x:c>
      <x:c r="H17" s="20" t="str">
        <x:v>Hurdle 20%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>
      <x:c r="A18" s="2"/>
      <x:c r="B18" s="2"/>
      <x:c r="C18" s="79" t="n">
        <x:v>0.5</x:v>
      </x:c>
      <x:c r="D18" s="79" t="n">
        <x:v>0.09647933959960936</x:v>
      </x:c>
      <x:c r="E18" s="79" t="n">
        <x:v>0.09844730377197267</x:v>
      </x:c>
      <x:c r="F18" s="79" t="n">
        <x:v>0.10041526794433595</x:v>
      </x:c>
      <x:c r="G18" s="79" t="n">
        <x:v>0.10238235473632815</x:v>
      </x:c>
      <x:c r="H18" s="79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>
      <x:c r="A19" s="2"/>
      <x:c r="B19" s="2"/>
      <x:c r="C19" s="79" t="n">
        <x:v>0.6</x:v>
      </x:c>
      <x:c r="D19" s="79" t="n">
        <x:v>0.10055213928222656</x:v>
      </x:c>
      <x:c r="E19" s="79" t="n">
        <x:v>0.10252010345458987</x:v>
      </x:c>
      <x:c r="F19" s="79" t="n">
        <x:v>0.10448806762695315</x:v>
      </x:c>
      <x:c r="G19" s="79" t="n">
        <x:v>0.10645515441894532</x:v>
      </x:c>
      <x:c r="H19" s="79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>
      <x:c r="A20" s="2"/>
      <x:c r="B20" s="2"/>
      <x:c r="C20" s="79" t="n">
        <x:v>0.7</x:v>
      </x:c>
      <x:c r="D20" s="79" t="n">
        <x:v>0.10462581634521484</x:v>
      </x:c>
      <x:c r="E20" s="79" t="n">
        <x:v>0.10659290313720705</x:v>
      </x:c>
      <x:c r="F20" s="79" t="n">
        <x:v>0.10856086730957032</x:v>
      </x:c>
      <x:c r="G20" s="79" t="n">
        <x:v>0.11052795410156249</x:v>
      </x:c>
      <x:c r="H20" s="79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>
      <x:c r="A21" s="2"/>
      <x:c r="B21" s="2"/>
      <x:c r="C21" s="79" t="n">
        <x:v>0.8</x:v>
      </x:c>
      <x:c r="D21" s="79" t="n">
        <x:v>0.10869861602783203</x:v>
      </x:c>
      <x:c r="E21" s="79" t="n">
        <x:v>0.11066570281982423</x:v>
      </x:c>
      <x:c r="F21" s="79" t="n">
        <x:v>0.11263366699218749</x:v>
      </x:c>
      <x:c r="G21" s="79" t="n">
        <x:v>0.11460163116455079</x:v>
      </x:c>
      <x:c r="H21" s="79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>
      <x:c r="A22" s="2"/>
      <x:c r="B22" s="2"/>
      <x:c r="C22" s="79" t="n">
        <x:v>0.9</x:v>
      </x:c>
      <x:c r="D22" s="79" t="n">
        <x:v>0.11277141571044923</x:v>
      </x:c>
      <x:c r="E22" s="79" t="n">
        <x:v>0.11473937988281249</x:v>
      </x:c>
      <x:c r="F22" s="79" t="n">
        <x:v>0.11670646667480469</x:v>
      </x:c>
      <x:c r="G22" s="79" t="n">
        <x:v>0.11867443084716796</x:v>
      </x:c>
      <x:c r="H22" s="79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  <x:row r="26">
      <x:c r="A26" s="2"/>
      <x:c r="B26" s="2"/>
      <x:c r="C26" s="53" t="str">
        <x:v>Price floor: principal versus term</x:v>
      </x:c>
      <x:c r="D26" s="54"/>
      <x:c r="E26" s="54"/>
      <x:c r="F26" s="54"/>
      <x:c r="G26" s="54"/>
      <x:c r="H26" s="55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</x:row>
    <x:row r="27">
      <x:c r="A27" s="2"/>
      <x:c r="B27" s="2"/>
      <x:c r="C27" s="18" t="str">
        <x:v>Principal (VND)</x:v>
      </x:c>
      <x:c r="D27" s="19" t="str">
        <x:v>12 months</x:v>
      </x:c>
      <x:c r="E27" s="19" t="str">
        <x:v>24 months</x:v>
      </x:c>
      <x:c r="F27" s="19" t="str">
        <x:v>36 months</x:v>
      </x:c>
      <x:c r="G27" s="19" t="str">
        <x:v>48 months</x:v>
      </x:c>
      <x:c r="H27" s="20" t="str">
        <x:v>60 months</x:v>
      </x:c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</x:row>
    <x:row r="28">
      <x:c r="A28" s="2"/>
      <x:c r="B28" s="2"/>
      <x:c r="C28" s="89" t="n">
        <x:v>50000000</x:v>
      </x:c>
      <x:c r="D28" s="79" t="n">
        <x:v>0.1329327392578125</x:v>
      </x:c>
      <x:c r="E28" s="79" t="n">
        <x:v>0.12056869506835938</x:v>
      </x:c>
      <x:c r="F28" s="79" t="n">
        <x:v>0.11623092651367187</x:v>
      </x:c>
      <x:c r="G28" s="79" t="n">
        <x:v>0.11402080535888671</x:v>
      </x:c>
      <x:c r="H28" s="79" t="n">
        <x:v>0.11268367767333984</x:v>
      </x:c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</x:row>
    <x:row r="29">
      <x:c r="A29" s="2"/>
      <x:c r="B29" s="2"/>
      <x:c r="C29" s="89" t="n">
        <x:v>100000000</x:v>
      </x:c>
      <x:c r="D29" s="79" t="n">
        <x:v>0.11095436096191405</x:v>
      </x:c>
      <x:c r="E29" s="79" t="n">
        <x:v>0.10918292999267577</x:v>
      </x:c>
      <x:c r="F29" s="79" t="n">
        <x:v>0.10856086730957032</x:v>
      </x:c>
      <x:c r="G29" s="79" t="n">
        <x:v>0.10824413299560547</x:v>
      </x:c>
      <x:c r="H29" s="79" t="n">
        <x:v>0.10805198669433594</x:v>
      </x:c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</x:row>
    <x:row r="30">
      <x:c r="A30" s="2"/>
      <x:c r="B30" s="2"/>
      <x:c r="C30" s="89" t="n">
        <x:v>150000000</x:v>
      </x:c>
      <x:c r="D30" s="79" t="n">
        <x:v>0.10359664916992187</x:v>
      </x:c>
      <x:c r="E30" s="79" t="n">
        <x:v>0.10536983489990234</x:v>
      </x:c>
      <x:c r="F30" s="79" t="n">
        <x:v>0.1059927749633789</x:v>
      </x:c>
      <x:c r="G30" s="79" t="n">
        <x:v>0.10630950927734374</x:v>
      </x:c>
      <x:c r="H30" s="79" t="n">
        <x:v>0.10650165557861328</x:v>
      </x:c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</x:row>
    <x:row r="31">
      <x:c r="A31" s="2"/>
      <x:c r="B31" s="2"/>
      <x:c r="C31" s="89" t="n">
        <x:v>200000000</x:v>
      </x:c>
      <x:c r="D31" s="79" t="n">
        <x:v>0.09991165161132814</x:v>
      </x:c>
      <x:c r="E31" s="79" t="n">
        <x:v>0.10346065521240236</x:v>
      </x:c>
      <x:c r="F31" s="79" t="n">
        <x:v>0.10470565795898437</x:v>
      </x:c>
      <x:c r="G31" s="79" t="n">
        <x:v>0.10534088134765625</x:v>
      </x:c>
      <x:c r="H31" s="79" t="n">
        <x:v>0.10572517395019532</x:v>
      </x:c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</x:row>
  </x:sheetData>
  <x:mergeCells>
    <x:mergeCell ref="C2:J2"/>
    <x:mergeCell ref="K2:N2"/>
  </x:mergeCells>
  <x:pageMargins left="0.7" right="0.7" top="0.75" bottom="0.75" header="0.3" footer="0.3"/>
  <x:drawing xmlns:r="http://schemas.openxmlformats.org/officeDocument/2006/relationships" r:id="R229970d71ad8497c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24" customHeight="1">
      <x:c r="A2" s="2"/>
      <x:c r="B2" s="2"/>
      <x:c r="C2" s="3" t="str">
        <x:v>Portfolio segmentation dashboard</x:v>
      </x:c>
      <x:c r="D2" s="2"/>
      <x:c r="E2" s="2"/>
      <x:c r="F2" s="2"/>
      <x:c r="G2" s="2"/>
      <x:c r="H2" s="2"/>
      <x:c r="I2" s="2"/>
      <x:c r="J2" s="2"/>
      <x:c r="K2" s="6" t="str">
        <x:v>Base-case synthetic portfolio</x:v>
      </x:c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8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>
      <x:c r="A5" s="2"/>
      <x:c r="B5" s="2"/>
      <x:c r="C5" s="53" t="str">
        <x:v>PRINCIPAL CUT</x:v>
      </x:c>
      <x:c r="D5" s="54"/>
      <x:c r="E5" s="54"/>
      <x:c r="F5" s="54"/>
      <x:c r="G5" s="54"/>
      <x:c r="H5" s="54"/>
      <x:c r="I5" s="54"/>
      <x:c r="J5" s="54"/>
      <x:c r="K5" s="54"/>
      <x:c r="L5" s="54"/>
      <x:c r="M5" s="55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>
      <x:c r="A6" s="2"/>
      <x:c r="B6" s="2"/>
      <x:c r="C6" s="18" t="str">
        <x:v>Segment</x:v>
      </x:c>
      <x:c r="D6" s="19" t="str">
        <x:v>Applications</x:v>
      </x:c>
      <x:c r="E6" s="19" t="str">
        <x:v>Exposure</x:v>
      </x:c>
      <x:c r="F6" s="19" t="str">
        <x:v>Avg PD</x:v>
      </x:c>
      <x:c r="G6" s="19" t="str">
        <x:v>Avg quoted APR</x:v>
      </x:c>
      <x:c r="H6" s="19" t="str">
        <x:v>Median floor</x:v>
      </x:c>
      <x:c r="I6" s="19" t="str">
        <x:v>Median RAROC</x:v>
      </x:c>
      <x:c r="J6" s="19" t="str">
        <x:v>Approve</x:v>
      </x:c>
      <x:c r="K6" s="19" t="str">
        <x:v>Reprice</x:v>
      </x:c>
      <x:c r="L6" s="19" t="str">
        <x:v>Review</x:v>
      </x:c>
      <x:c r="M6" s="20" t="str">
        <x:v>Decline</x:v>
      </x:c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>
      <x:c r="A7" s="2"/>
      <x:c r="B7" s="2"/>
      <x:c r="C7" s="2" t="str">
        <x:v>150m and above</x:v>
      </x:c>
      <x:c r="D7" s="58" t="n">
        <x:v>1829</x:v>
      </x:c>
      <x:c r="E7" s="58" t="n">
        <x:v>364126000000</x:v>
      </x:c>
      <x:c r="F7" s="59" t="n">
        <x:v>0.09091838417440151</x:v>
      </x:c>
      <x:c r="G7" s="59" t="n">
        <x:v>0.18106041711149035</x:v>
      </x:c>
      <x:c r="H7" s="59" t="n">
        <x:v>0.1309963607788086</x:v>
      </x:c>
      <x:c r="I7" s="59" t="n">
        <x:v>0.4381467973761164</x:v>
      </x:c>
      <x:c r="J7" s="59" t="n">
        <x:v>0.5997813012575177</x:v>
      </x:c>
      <x:c r="K7" s="59" t="n">
        <x:v>0.019682886823400764</x:v>
      </x:c>
      <x:c r="L7" s="59" t="n">
        <x:v>0.01366867140513942</x:v>
      </x:c>
      <x:c r="M7" s="59" t="n">
        <x:v>0.36686714051394204</x:v>
      </x:c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>
      <x:c r="A8" s="2"/>
      <x:c r="B8" s="2"/>
      <x:c r="C8" s="2" t="str">
        <x:v>75m to 150m</x:v>
      </x:c>
      <x:c r="D8" s="58" t="n">
        <x:v>1343</x:v>
      </x:c>
      <x:c r="E8" s="58" t="n">
        <x:v>151036000000</x:v>
      </x:c>
      <x:c r="F8" s="59" t="n">
        <x:v>0.09316419301629184</x:v>
      </x:c>
      <x:c r="G8" s="59" t="n">
        <x:v>0.18281035741867394</x:v>
      </x:c>
      <x:c r="H8" s="59" t="n">
        <x:v>0.1365256118774414</x:v>
      </x:c>
      <x:c r="I8" s="59" t="n">
        <x:v>0.3987017709811214</x:v>
      </x:c>
      <x:c r="J8" s="59" t="n">
        <x:v>0.7915115413253909</x:v>
      </x:c>
      <x:c r="K8" s="59" t="n">
        <x:v>0.03425167535368578</x:v>
      </x:c>
      <x:c r="L8" s="59" t="n">
        <x:v>0.012658227848101266</x:v>
      </x:c>
      <x:c r="M8" s="59" t="n">
        <x:v>0.16157855547282204</x:v>
      </x:c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</x:row>
    <x:row r="9">
      <x:c r="A9" s="2"/>
      <x:c r="B9" s="2"/>
      <x:c r="C9" s="2" t="str">
        <x:v>Below 75m</x:v>
      </x:c>
      <x:c r="D9" s="58" t="n">
        <x:v>828</x:v>
      </x:c>
      <x:c r="E9" s="58" t="n">
        <x:v>43021000000</x:v>
      </x:c>
      <x:c r="F9" s="59" t="n">
        <x:v>0.09029479723985603</x:v>
      </x:c>
      <x:c r="G9" s="59" t="n">
        <x:v>0.18080871059331055</x:v>
      </x:c>
      <x:c r="H9" s="59" t="n">
        <x:v>0.15076900482177735</x:v>
      </x:c>
      <x:c r="I9" s="59" t="n">
        <x:v>0.287724601862746</x:v>
      </x:c>
      <x:c r="J9" s="59" t="n">
        <x:v>0.7125603864734299</x:v>
      </x:c>
      <x:c r="K9" s="59" t="n">
        <x:v>0.19202898550724637</x:v>
      </x:c>
      <x:c r="L9" s="59" t="n">
        <x:v>0.016908212560386472</x:v>
      </x:c>
      <x:c r="M9" s="59" t="n">
        <x:v>0.0785024154589372</x:v>
      </x:c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>
      <x:c r="A12" s="2"/>
      <x:c r="B12" s="2"/>
      <x:c r="C12" s="53" t="str">
        <x:v>RISK TIER CUT</x:v>
      </x:c>
      <x:c r="D12" s="54"/>
      <x:c r="E12" s="54"/>
      <x:c r="F12" s="54"/>
      <x:c r="G12" s="54"/>
      <x:c r="H12" s="54"/>
      <x:c r="I12" s="54"/>
      <x:c r="J12" s="54"/>
      <x:c r="K12" s="54"/>
      <x:c r="L12" s="54"/>
      <x:c r="M12" s="55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>
      <x:c r="A13" s="2"/>
      <x:c r="B13" s="2"/>
      <x:c r="C13" s="18" t="str">
        <x:v>Segment</x:v>
      </x:c>
      <x:c r="D13" s="19" t="str">
        <x:v>Applications</x:v>
      </x:c>
      <x:c r="E13" s="19" t="str">
        <x:v>Exposure</x:v>
      </x:c>
      <x:c r="F13" s="19" t="str">
        <x:v>Avg PD</x:v>
      </x:c>
      <x:c r="G13" s="19" t="str">
        <x:v>Avg quoted APR</x:v>
      </x:c>
      <x:c r="H13" s="19" t="str">
        <x:v>Median floor</x:v>
      </x:c>
      <x:c r="I13" s="19" t="str">
        <x:v>Median RAROC</x:v>
      </x:c>
      <x:c r="J13" s="19" t="str">
        <x:v>Approve</x:v>
      </x:c>
      <x:c r="K13" s="19" t="str">
        <x:v>Reprice</x:v>
      </x:c>
      <x:c r="L13" s="19" t="str">
        <x:v>Review</x:v>
      </x:c>
      <x:c r="M13" s="20" t="str">
        <x:v>Decline</x:v>
      </x:c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>
      <x:c r="A14" s="2"/>
      <x:c r="B14" s="2"/>
      <x:c r="C14" s="2" t="str">
        <x:v>A</x:v>
      </x:c>
      <x:c r="D14" s="58" t="n">
        <x:v>326</x:v>
      </x:c>
      <x:c r="E14" s="58" t="n">
        <x:v>45834000000</x:v>
      </x:c>
      <x:c r="F14" s="59" t="n">
        <x:v>0.013099420314586543</x:v>
      </x:c>
      <x:c r="G14" s="59" t="n">
        <x:v>0.1162803636022769</x:v>
      </x:c>
      <x:c r="H14" s="59" t="n">
        <x:v>0.08949451446533206</x:v>
      </x:c>
      <x:c r="I14" s="59" t="n">
        <x:v>0.43367265946965755</x:v>
      </x:c>
      <x:c r="J14" s="59" t="n">
        <x:v>0.745398773006135</x:v>
      </x:c>
      <x:c r="K14" s="59" t="n">
        <x:v>0.046012269938650305</x:v>
      </x:c>
      <x:c r="L14" s="59" t="n">
        <x:v>0.015337423312883436</x:v>
      </x:c>
      <x:c r="M14" s="59" t="n">
        <x:v>0.19325153374233128</x:v>
      </x:c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>
      <x:c r="A15" s="2"/>
      <x:c r="B15" s="2"/>
      <x:c r="C15" s="2" t="str">
        <x:v>B</x:v>
      </x:c>
      <x:c r="D15" s="58" t="n">
        <x:v>853</x:v>
      </x:c>
      <x:c r="E15" s="58" t="n">
        <x:v>119087000000</x:v>
      </x:c>
      <x:c r="F15" s="59" t="n">
        <x:v>0.035827726717989235</x:v>
      </x:c>
      <x:c r="G15" s="59" t="n">
        <x:v>0.13538207830121318</x:v>
      </x:c>
      <x:c r="H15" s="59" t="n">
        <x:v>0.10711143493652345</x:v>
      </x:c>
      <x:c r="I15" s="59" t="n">
        <x:v>0.4608673664644376</x:v>
      </x:c>
      <x:c r="J15" s="59" t="n">
        <x:v>0.7854630715123095</x:v>
      </x:c>
      <x:c r="K15" s="59" t="n">
        <x:v>0.03634232121922626</x:v>
      </x:c>
      <x:c r="L15" s="59" t="n">
        <x:v>0.012895662368112544</x:v>
      </x:c>
      <x:c r="M15" s="59" t="n">
        <x:v>0.1652989449003517</x:v>
      </x:c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>
      <x:c r="A16" s="2"/>
      <x:c r="B16" s="2"/>
      <x:c r="C16" s="2" t="str">
        <x:v>C</x:v>
      </x:c>
      <x:c r="D16" s="58" t="n">
        <x:v>1324</x:v>
      </x:c>
      <x:c r="E16" s="58" t="n">
        <x:v>183212000000</x:v>
      </x:c>
      <x:c r="F16" s="59" t="n">
        <x:v>0.07327954147103533</x:v>
      </x:c>
      <x:c r="G16" s="59" t="n">
        <x:v>0.16677722035542597</x:v>
      </x:c>
      <x:c r="H16" s="59" t="n">
        <x:v>0.13719242095947265</x:v>
      </x:c>
      <x:c r="I16" s="59" t="n">
        <x:v>0.43505912632646254</x:v>
      </x:c>
      <x:c r="J16" s="59" t="n">
        <x:v>0.7356495468277946</x:v>
      </x:c>
      <x:c r="K16" s="59" t="n">
        <x:v>0.05362537764350453</x:v>
      </x:c>
      <x:c r="L16" s="59" t="n">
        <x:v>0.013595166163141994</x:v>
      </x:c>
      <x:c r="M16" s="59" t="n">
        <x:v>0.1971299093655589</x:v>
      </x:c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>
      <x:c r="A17" s="2"/>
      <x:c r="B17" s="2"/>
      <x:c r="C17" s="2" t="str">
        <x:v>D</x:v>
      </x:c>
      <x:c r="D17" s="58" t="n">
        <x:v>847</x:v>
      </x:c>
      <x:c r="E17" s="58" t="n">
        <x:v>117426000000</x:v>
      </x:c>
      <x:c r="F17" s="59" t="n">
        <x:v>0.12361175841783777</x:v>
      </x:c>
      <x:c r="G17" s="59" t="n">
        <x:v>0.21016662326274685</x:v>
      </x:c>
      <x:c r="H17" s="59" t="n">
        <x:v>0.18292850494384766</x:v>
      </x:c>
      <x:c r="I17" s="59" t="n">
        <x:v>0.3422154653949773</x:v>
      </x:c>
      <x:c r="J17" s="59" t="n">
        <x:v>0.7154663518299882</x:v>
      </x:c>
      <x:c r="K17" s="59" t="n">
        <x:v>0.09681227863046045</x:v>
      </x:c>
      <x:c r="L17" s="59" t="n">
        <x:v>0.011806375442739079</x:v>
      </x:c>
      <x:c r="M17" s="59" t="n">
        <x:v>0.17591499409681227</x:v>
      </x:c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>
      <x:c r="A18" s="2"/>
      <x:c r="B18" s="2"/>
      <x:c r="C18" s="2" t="str">
        <x:v>E</x:v>
      </x:c>
      <x:c r="D18" s="58" t="n">
        <x:v>650</x:v>
      </x:c>
      <x:c r="E18" s="58" t="n">
        <x:v>92624000000</x:v>
      </x:c>
      <x:c r="F18" s="59" t="n">
        <x:v>0.1994162981383099</x:v>
      </x:c>
      <x:c r="G18" s="59" t="n">
        <x:v>0.26795529892622755</x:v>
      </x:c>
      <x:c r="H18" s="59" t="n">
        <x:v>0.22698089599609372</x:v>
      </x:c>
      <x:c r="I18" s="59" t="n">
        <x:v>0.26227656004523303</x:v>
      </x:c>
      <x:c r="J18" s="59" t="n">
        <x:v>0.3953846153846154</x:v>
      </x:c>
      <x:c r="K18" s="59" t="n">
        <x:v>0.06461538461538462</x:v>
      </x:c>
      <x:c r="L18" s="59" t="n">
        <x:v>0.018461538461538463</x:v>
      </x:c>
      <x:c r="M18" s="59" t="n">
        <x:v>0.5215384615384615</x:v>
      </x:c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>
      <x:c r="A21" s="2"/>
      <x:c r="B21" s="2"/>
      <x:c r="C21" s="53" t="str">
        <x:v>TERM CUT</x:v>
      </x:c>
      <x:c r="D21" s="54"/>
      <x:c r="E21" s="54"/>
      <x:c r="F21" s="54"/>
      <x:c r="G21" s="54"/>
      <x:c r="H21" s="54"/>
      <x:c r="I21" s="54"/>
      <x:c r="J21" s="54"/>
      <x:c r="K21" s="54"/>
      <x:c r="L21" s="54"/>
      <x:c r="M21" s="55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>
      <x:c r="A22" s="2"/>
      <x:c r="B22" s="2"/>
      <x:c r="C22" s="18" t="str">
        <x:v>Segment</x:v>
      </x:c>
      <x:c r="D22" s="19" t="str">
        <x:v>Applications</x:v>
      </x:c>
      <x:c r="E22" s="19" t="str">
        <x:v>Exposure</x:v>
      </x:c>
      <x:c r="F22" s="19" t="str">
        <x:v>Avg PD</x:v>
      </x:c>
      <x:c r="G22" s="19" t="str">
        <x:v>Avg quoted APR</x:v>
      </x:c>
      <x:c r="H22" s="19" t="str">
        <x:v>Median floor</x:v>
      </x:c>
      <x:c r="I22" s="19" t="str">
        <x:v>Median RAROC</x:v>
      </x:c>
      <x:c r="J22" s="19" t="str">
        <x:v>Approve</x:v>
      </x:c>
      <x:c r="K22" s="19" t="str">
        <x:v>Reprice</x:v>
      </x:c>
      <x:c r="L22" s="19" t="str">
        <x:v>Review</x:v>
      </x:c>
      <x:c r="M22" s="20" t="str">
        <x:v>Decline</x:v>
      </x:c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</x:row>
    <x:row r="23">
      <x:c r="A23" s="2"/>
      <x:c r="B23" s="2"/>
      <x:c r="C23" s="2" t="str">
        <x:v>12 months</x:v>
      </x:c>
      <x:c r="D23" s="58" t="n">
        <x:v>734</x:v>
      </x:c>
      <x:c r="E23" s="58" t="n">
        <x:v>100644000000</x:v>
      </x:c>
      <x:c r="F23" s="59" t="n">
        <x:v>0.09222681139344811</x:v>
      </x:c>
      <x:c r="G23" s="59" t="n">
        <x:v>0.1814314899329172</x:v>
      </x:c>
      <x:c r="H23" s="59" t="n">
        <x:v>0.14962665557861327</x:v>
      </x:c>
      <x:c r="I23" s="59" t="n">
        <x:v>0.3746686811959202</x:v>
      </x:c>
      <x:c r="J23" s="59" t="n">
        <x:v>0.4250681198910082</x:v>
      </x:c>
      <x:c r="K23" s="59" t="n">
        <x:v>0.10354223433242507</x:v>
      </x:c>
      <x:c r="L23" s="59" t="n">
        <x:v>0.014986376021798364</x:v>
      </x:c>
      <x:c r="M23" s="59" t="n">
        <x:v>0.4564032697547684</x:v>
      </x:c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>
      <x:c r="A24" s="2"/>
      <x:c r="B24" s="2"/>
      <x:c r="C24" s="2" t="str">
        <x:v>18 months</x:v>
      </x:c>
      <x:c r="D24" s="58" t="n">
        <x:v>814</x:v>
      </x:c>
      <x:c r="E24" s="58" t="n">
        <x:v>115553000000</x:v>
      </x:c>
      <x:c r="F24" s="59" t="n">
        <x:v>0.09008664619392658</x:v>
      </x:c>
      <x:c r="G24" s="59" t="n">
        <x:v>0.18090274391148276</x:v>
      </x:c>
      <x:c r="H24" s="59" t="n">
        <x:v>0.13531044006347656</x:v>
      </x:c>
      <x:c r="I24" s="59" t="n">
        <x:v>0.3967844629377673</x:v>
      </x:c>
      <x:c r="J24" s="59" t="n">
        <x:v>0.6216216216216216</x:v>
      </x:c>
      <x:c r="K24" s="59" t="n">
        <x:v>0.056511056511056514</x:v>
      </x:c>
      <x:c r="L24" s="59" t="n">
        <x:v>0.019656019656019656</x:v>
      </x:c>
      <x:c r="M24" s="59" t="n">
        <x:v>0.3022113022113022</x:v>
      </x:c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>
      <x:c r="A25" s="2"/>
      <x:c r="B25" s="2"/>
      <x:c r="C25" s="2" t="str">
        <x:v>24 months</x:v>
      </x:c>
      <x:c r="D25" s="58" t="n">
        <x:v>834</x:v>
      </x:c>
      <x:c r="E25" s="58" t="n">
        <x:v>118943000000</x:v>
      </x:c>
      <x:c r="F25" s="59" t="n">
        <x:v>0.0909178482737183</x:v>
      </x:c>
      <x:c r="G25" s="59" t="n">
        <x:v>0.18056135166224935</x:v>
      </x:c>
      <x:c r="H25" s="59" t="n">
        <x:v>0.1369090270996094</x:v>
      </x:c>
      <x:c r="I25" s="59" t="n">
        <x:v>0.4066672817556775</x:v>
      </x:c>
      <x:c r="J25" s="59" t="n">
        <x:v>0.7050359712230215</x:v>
      </x:c>
      <x:c r="K25" s="59" t="n">
        <x:v>0.06115107913669065</x:v>
      </x:c>
      <x:c r="L25" s="59" t="n">
        <x:v>0.005995203836930456</x:v>
      </x:c>
      <x:c r="M25" s="59" t="n">
        <x:v>0.2278177458033573</x:v>
      </x:c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  <x:row r="26">
      <x:c r="A26" s="2"/>
      <x:c r="B26" s="2"/>
      <x:c r="C26" s="2" t="str">
        <x:v>36 months</x:v>
      </x:c>
      <x:c r="D26" s="58" t="n">
        <x:v>822</x:v>
      </x:c>
      <x:c r="E26" s="58" t="n">
        <x:v>113620000000</x:v>
      </x:c>
      <x:c r="F26" s="59" t="n">
        <x:v>0.09111961317532412</x:v>
      </x:c>
      <x:c r="G26" s="59" t="n">
        <x:v>0.18177902095882534</x:v>
      </x:c>
      <x:c r="H26" s="59" t="n">
        <x:v>0.13620185852050784</x:v>
      </x:c>
      <x:c r="I26" s="59" t="n">
        <x:v>0.3982323874767114</x:v>
      </x:c>
      <x:c r="J26" s="59" t="n">
        <x:v>0.816301703163017</x:v>
      </x:c>
      <x:c r="K26" s="59" t="n">
        <x:v>0.04866180048661801</x:v>
      </x:c>
      <x:c r="L26" s="59" t="n">
        <x:v>0.0170316301703163</x:v>
      </x:c>
      <x:c r="M26" s="59" t="n">
        <x:v>0.11800486618004866</x:v>
      </x:c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</x:row>
    <x:row r="27">
      <x:c r="A27" s="2"/>
      <x:c r="B27" s="2"/>
      <x:c r="C27" s="2" t="str">
        <x:v>48 months</x:v>
      </x:c>
      <x:c r="D27" s="58" t="n">
        <x:v>796</x:v>
      </x:c>
      <x:c r="E27" s="58" t="n">
        <x:v>109423000000</x:v>
      </x:c>
      <x:c r="F27" s="59" t="n">
        <x:v>0.09349561675303562</x:v>
      </x:c>
      <x:c r="G27" s="59" t="n">
        <x:v>0.1833509492616539</x:v>
      </x:c>
      <x:c r="H27" s="59" t="n">
        <x:v>0.13750389099121094</x:v>
      </x:c>
      <x:c r="I27" s="59" t="n">
        <x:v>0.3934940474604607</x:v>
      </x:c>
      <x:c r="J27" s="59" t="n">
        <x:v>0.8454773869346733</x:v>
      </x:c>
      <x:c r="K27" s="59" t="n">
        <x:v>0.035175879396984924</x:v>
      </x:c>
      <x:c r="L27" s="59" t="n">
        <x:v>0.01256281407035176</x:v>
      </x:c>
      <x:c r="M27" s="59" t="n">
        <x:v>0.10678391959798995</x:v>
      </x:c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</x:row>
  </x:sheetData>
  <x:mergeCells>
    <x:mergeCell ref="C2:J2"/>
    <x:mergeCell ref="K2:N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24" customHeight="1">
      <x:c r="A2" s="2"/>
      <x:c r="B2" s="2"/>
      <x:c r="C2" s="3" t="str">
        <x:v>Portfolio monitoring cockpit</x:v>
      </x:c>
      <x:c r="D2" s="2"/>
      <x:c r="E2" s="2"/>
      <x:c r="F2" s="2"/>
      <x:c r="G2" s="2"/>
      <x:c r="H2" s="2"/>
      <x:c r="I2" s="2"/>
      <x:c r="J2" s="2"/>
      <x:c r="K2" s="6" t="str">
        <x:v>Illustrative monthly management information</x:v>
      </x:c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8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>
      <x:c r="A5" s="2"/>
      <x:c r="B5" s="2"/>
      <x:c r="C5" s="18" t="str">
        <x:v>Month</x:v>
      </x:c>
      <x:c r="D5" s="19" t="str">
        <x:v>Applications</x:v>
      </x:c>
      <x:c r="E5" s="19" t="str">
        <x:v>Approval</x:v>
      </x:c>
      <x:c r="F5" s="19" t="str">
        <x:v>Avg APR</x:v>
      </x:c>
      <x:c r="G5" s="19" t="str">
        <x:v>Avg PD</x:v>
      </x:c>
      <x:c r="H5" s="19" t="str">
        <x:v>O/E default</x:v>
      </x:c>
      <x:c r="I5" s="19" t="str">
        <x:v>Funding</x:v>
      </x:c>
      <x:c r="J5" s="19" t="str">
        <x:v>Median RAROC</x:v>
      </x:c>
      <x:c r="K5" s="19" t="str">
        <x:v>Override</x:v>
      </x:c>
      <x:c r="L5" s="20" t="str">
        <x:v>Trigger</x:v>
      </x:c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>
      <x:c r="A6" s="2"/>
      <x:c r="B6" s="2"/>
      <x:c r="C6" s="2" t="str">
        <x:v>2025-11-01</x:v>
      </x:c>
      <x:c r="D6" s="58" t="n">
        <x:v>333</x:v>
      </x:c>
      <x:c r="E6" s="59" t="n">
        <x:v>0.6936515641950697</x:v>
      </x:c>
      <x:c r="F6" s="59" t="n">
        <x:v>0.1560080787097411</x:v>
      </x:c>
      <x:c r="G6" s="59" t="n">
        <x:v>0.06976944710801432</x:v>
      </x:c>
      <x:c r="H6" s="88" t="n">
        <x:v>1.0646539980832503</x:v>
      </x:c>
      <x:c r="I6" s="59" t="n">
        <x:v>0.04324091854785274</x:v>
      </x:c>
      <x:c r="J6" s="59" t="n">
        <x:v>0.22843227511263942</x:v>
      </x:c>
      <x:c r="K6" s="59" t="n">
        <x:v>0.029379632926984214</x:v>
      </x:c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>
      <x:c r="A7" s="2"/>
      <x:c r="B7" s="2"/>
      <x:c r="C7" s="2" t="str">
        <x:v>2025-12-01</x:v>
      </x:c>
      <x:c r="D7" s="58" t="n">
        <x:v>318</x:v>
      </x:c>
      <x:c r="E7" s="59" t="n">
        <x:v>0.6993081230004444</x:v>
      </x:c>
      <x:c r="F7" s="59" t="n">
        <x:v>0.15755101929492002</x:v>
      </x:c>
      <x:c r="G7" s="59" t="n">
        <x:v>0.0717120205506763</x:v>
      </x:c>
      <x:c r="H7" s="88" t="n">
        <x:v>0.9735319304031858</x:v>
      </x:c>
      <x:c r="I7" s="59" t="n">
        <x:v>0.041525611115528695</x:v>
      </x:c>
      <x:c r="J7" s="59" t="n">
        <x:v>0.22786632583188543</x:v>
      </x:c>
      <x:c r="K7" s="59" t="n">
        <x:v>0.01905145088647747</x:v>
      </x:c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>
      <x:c r="A8" s="2"/>
      <x:c r="B8" s="2"/>
      <x:c r="C8" s="2" t="str">
        <x:v>2026-01-01</x:v>
      </x:c>
      <x:c r="D8" s="58" t="n">
        <x:v>326</x:v>
      </x:c>
      <x:c r="E8" s="59" t="n">
        <x:v>0.7015022344312628</x:v>
      </x:c>
      <x:c r="F8" s="59" t="n">
        <x:v>0.15954026007494945</x:v>
      </x:c>
      <x:c r="G8" s="59" t="n">
        <x:v>0.07493974856612526</x:v>
      </x:c>
      <x:c r="H8" s="88" t="n">
        <x:v>0.9964019052026994</x:v>
      </x:c>
      <x:c r="I8" s="59" t="n">
        <x:v>0.04169932276986148</x:v>
      </x:c>
      <x:c r="J8" s="59" t="n">
        <x:v>0.22656485235168694</x:v>
      </x:c>
      <x:c r="K8" s="59" t="n">
        <x:v>0.0303720321621661</x:v>
      </x:c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</x:row>
    <x:row r="9">
      <x:c r="A9" s="2"/>
      <x:c r="B9" s="2"/>
      <x:c r="C9" s="2" t="str">
        <x:v>2026-02-01</x:v>
      </x:c>
      <x:c r="D9" s="58" t="n">
        <x:v>318</x:v>
      </x:c>
      <x:c r="E9" s="59" t="n">
        <x:v>0.7049356976814505</x:v>
      </x:c>
      <x:c r="F9" s="59" t="n">
        <x:v>0.16410168336737935</x:v>
      </x:c>
      <x:c r="G9" s="59" t="n">
        <x:v>0.07463428383049316</x:v>
      </x:c>
      <x:c r="H9" s="88" t="n">
        <x:v>1.100945745853774</x:v>
      </x:c>
      <x:c r="I9" s="59" t="n">
        <x:v>0.04163282815744988</x:v>
      </x:c>
      <x:c r="J9" s="59" t="n">
        <x:v>0.21867437096773068</x:v>
      </x:c>
      <x:c r="K9" s="59" t="n">
        <x:v>0.0287864767361741</x:v>
      </x:c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>
      <x:c r="A10" s="2"/>
      <x:c r="B10" s="2"/>
      <x:c r="C10" s="2" t="str">
        <x:v>2026-03-01</x:v>
      </x:c>
      <x:c r="D10" s="58" t="n">
        <x:v>326</x:v>
      </x:c>
      <x:c r="E10" s="59" t="n">
        <x:v>0.6954746003563415</x:v>
      </x:c>
      <x:c r="F10" s="59" t="n">
        <x:v>0.15676279510052446</x:v>
      </x:c>
      <x:c r="G10" s="59" t="n">
        <x:v>0.0762477838167802</x:v>
      </x:c>
      <x:c r="H10" s="88" t="n">
        <x:v>0.973374705856229</x:v>
      </x:c>
      <x:c r="I10" s="59" t="n">
        <x:v>0.04423542306592933</x:v>
      </x:c>
      <x:c r="J10" s="59" t="n">
        <x:v>0.23257412993813126</x:v>
      </x:c>
      <x:c r="K10" s="59" t="n">
        <x:v>0.012012968137073421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>
      <x:c r="A11" s="2"/>
      <x:c r="B11" s="2"/>
      <x:c r="C11" s="2" t="str">
        <x:v>2026-04-01</x:v>
      </x:c>
      <x:c r="D11" s="58" t="n">
        <x:v>287</x:v>
      </x:c>
      <x:c r="E11" s="59" t="n">
        <x:v>0.6729267318725234</x:v>
      </x:c>
      <x:c r="F11" s="59" t="n">
        <x:v>0.15966512276312525</x:v>
      </x:c>
      <x:c r="G11" s="59" t="n">
        <x:v>0.08169385966758796</x:v>
      </x:c>
      <x:c r="H11" s="88" t="n">
        <x:v>1.0297301572254849</x:v>
      </x:c>
      <x:c r="I11" s="59" t="n">
        <x:v>0.04454702822145384</x:v>
      </x:c>
      <x:c r="J11" s="59" t="n">
        <x:v>0.2308482884551548</x:v>
      </x:c>
      <x:c r="K11" s="59" t="n">
        <x:v>0.018195581848109134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>
      <x:c r="A12" s="2"/>
      <x:c r="B12" s="2"/>
      <x:c r="C12" s="2" t="str">
        <x:v>2026-05-01</x:v>
      </x:c>
      <x:c r="D12" s="58" t="n">
        <x:v>324</x:v>
      </x:c>
      <x:c r="E12" s="59" t="n">
        <x:v>0.6588755967301769</x:v>
      </x:c>
      <x:c r="F12" s="59" t="n">
        <x:v>0.16773588313558915</x:v>
      </x:c>
      <x:c r="G12" s="59" t="n">
        <x:v>0.08066993330295275</x:v>
      </x:c>
      <x:c r="H12" s="88" t="n">
        <x:v>1.027203448115321</x:v>
      </x:c>
      <x:c r="I12" s="59" t="n">
        <x:v>0.044574419081906326</x:v>
      </x:c>
      <x:c r="J12" s="59" t="n">
        <x:v>0.22016310516496868</x:v>
      </x:c>
      <x:c r="K12" s="59" t="n">
        <x:v>0.018069434547014762</x:v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>
      <x:c r="A13" s="2"/>
      <x:c r="B13" s="2"/>
      <x:c r="C13" s="2" t="str">
        <x:v>2026-06-01</x:v>
      </x:c>
      <x:c r="D13" s="58" t="n">
        <x:v>326</x:v>
      </x:c>
      <x:c r="E13" s="59" t="n">
        <x:v>0.658610476124346</x:v>
      </x:c>
      <x:c r="F13" s="59" t="n">
        <x:v>0.165931251565544</x:v>
      </x:c>
      <x:c r="G13" s="59" t="n">
        <x:v>0.08584252270682326</x:v>
      </x:c>
      <x:c r="H13" s="88" t="n">
        <x:v>1.0017202176383049</x:v>
      </x:c>
      <x:c r="I13" s="59" t="n">
        <x:v>0.046368546738328305</x:v>
      </x:c>
      <x:c r="J13" s="59" t="n">
        <x:v>0.22546754790901286</x:v>
      </x:c>
      <x:c r="K13" s="59" t="n">
        <x:v>0.024122260180529275</x:v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>
      <x:c r="A14" s="2"/>
      <x:c r="B14" s="2"/>
      <x:c r="C14" s="2" t="str">
        <x:v>2026-07-01</x:v>
      </x:c>
      <x:c r="D14" s="58" t="n">
        <x:v>345</x:v>
      </x:c>
      <x:c r="E14" s="59" t="n">
        <x:v>0.6621456113839223</x:v>
      </x:c>
      <x:c r="F14" s="59" t="n">
        <x:v>0.16923442360456403</x:v>
      </x:c>
      <x:c r="G14" s="59" t="n">
        <x:v>0.08002409970669588</x:v>
      </x:c>
      <x:c r="H14" s="88" t="n">
        <x:v>1.24</x:v>
      </x:c>
      <x:c r="I14" s="59" t="n">
        <x:v>0.043621469518148576</x:v>
      </x:c>
      <x:c r="J14" s="59" t="n">
        <x:v>0.22307607334382668</x:v>
      </x:c>
      <x:c r="K14" s="59" t="n">
        <x:v>0.028924125912047773</x:v>
      </x:c>
      <x:c r="L14" s="2" t="str">
        <x:v>PD calibration</x:v>
      </x:c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>
      <x:c r="A15" s="2"/>
      <x:c r="B15" s="2"/>
      <x:c r="C15" s="2" t="str">
        <x:v>2026-08-01</x:v>
      </x:c>
      <x:c r="D15" s="58" t="n">
        <x:v>346</x:v>
      </x:c>
      <x:c r="E15" s="59" t="n">
        <x:v>0.669555312313118</x:v>
      </x:c>
      <x:c r="F15" s="59" t="n">
        <x:v>0.1689378977170526</x:v>
      </x:c>
      <x:c r="G15" s="59" t="n">
        <x:v>0.08000821171301283</x:v>
      </x:c>
      <x:c r="H15" s="88" t="n">
        <x:v>0.9704894906036526</x:v>
      </x:c>
      <x:c r="I15" s="59" t="n">
        <x:v>0.061</x:v>
      </x:c>
      <x:c r="J15" s="59" t="n">
        <x:v>0.145</x:v>
      </x:c>
      <x:c r="K15" s="59" t="n">
        <x:v>0.019544589242674777</x:v>
      </x:c>
      <x:c r="L15" s="2" t="str">
        <x:v>Funding cost, RAROC hurdle</x:v>
      </x:c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>
      <x:c r="A16" s="2"/>
      <x:c r="B16" s="2"/>
      <x:c r="C16" s="2" t="str">
        <x:v>2026-09-01</x:v>
      </x:c>
      <x:c r="D16" s="58" t="n">
        <x:v>381</x:v>
      </x:c>
      <x:c r="E16" s="59" t="n">
        <x:v>0.6807411687703395</x:v>
      </x:c>
      <x:c r="F16" s="59" t="n">
        <x:v>0.17216074031151488</x:v>
      </x:c>
      <x:c r="G16" s="59" t="n">
        <x:v>0.08487189955756716</x:v>
      </x:c>
      <x:c r="H16" s="88" t="n">
        <x:v>0.9712967421835974</x:v>
      </x:c>
      <x:c r="I16" s="59" t="n">
        <x:v>0.04588486098123868</x:v>
      </x:c>
      <x:c r="J16" s="59" t="n">
        <x:v>0.1989661211861811</x:v>
      </x:c>
      <x:c r="K16" s="59" t="n">
        <x:v>0.061</x:v>
      </x:c>
      <x:c r="L16" s="2" t="str">
        <x:v>Price overrides</x:v>
      </x:c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>
      <x:c r="A17" s="2"/>
      <x:c r="B17" s="2"/>
      <x:c r="C17" s="2" t="str">
        <x:v>2026-10-01</x:v>
      </x:c>
      <x:c r="D17" s="58" t="n">
        <x:v>357</x:v>
      </x:c>
      <x:c r="E17" s="59" t="n">
        <x:v>0.651857114150734</x:v>
      </x:c>
      <x:c r="F17" s="59" t="n">
        <x:v>0.17733905062694033</x:v>
      </x:c>
      <x:c r="G17" s="59" t="n">
        <x:v>0.08206432792037144</x:v>
      </x:c>
      <x:c r="H17" s="88" t="n">
        <x:v>1.0544128230030505</x:v>
      </x:c>
      <x:c r="I17" s="59" t="n">
        <x:v>0.04484314635821567</x:v>
      </x:c>
      <x:c r="J17" s="59" t="n">
        <x:v>0.2002922625168305</x:v>
      </x:c>
      <x:c r="K17" s="59" t="n">
        <x:v>0.02396022296636854</x:v>
      </x:c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>
      <x:c r="A22" s="2"/>
      <x:c r="B22" s="2"/>
      <x:c r="C22" s="53" t="str">
        <x:v>Management thresholds</x:v>
      </x:c>
      <x:c r="D22" s="54"/>
      <x:c r="E22" s="54"/>
      <x:c r="F22" s="54"/>
      <x:c r="G22" s="55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</x:row>
    <x:row r="23">
      <x:c r="A23" s="2"/>
      <x:c r="B23" s="2"/>
      <x:c r="C23" s="18" t="str">
        <x:v>Indicator</x:v>
      </x:c>
      <x:c r="D23" s="19" t="str">
        <x:v>Green</x:v>
      </x:c>
      <x:c r="E23" s="19" t="str">
        <x:v>Amber</x:v>
      </x:c>
      <x:c r="F23" s="19" t="str">
        <x:v>Red</x:v>
      </x:c>
      <x:c r="G23" s="20" t="str">
        <x:v>Owner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>
      <x:c r="A24" s="2"/>
      <x:c r="B24" s="2"/>
      <x:c r="C24" s="2" t="str">
        <x:v>O/E default ratio</x:v>
      </x:c>
      <x:c r="D24" s="2" t="str">
        <x:v>&lt; 1.05</x:v>
      </x:c>
      <x:c r="E24" s="2" t="str">
        <x:v>1.05 - 1.20</x:v>
      </x:c>
      <x:c r="F24" s="2" t="str">
        <x:v>&gt; 1.20</x:v>
      </x:c>
      <x:c r="G24" s="2" t="str">
        <x:v>Credit risk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>
      <x:c r="A25" s="2"/>
      <x:c r="B25" s="2"/>
      <x:c r="C25" s="2" t="str">
        <x:v>Funding rate</x:v>
      </x:c>
      <x:c r="D25" s="2" t="str">
        <x:v>&lt; 5.5%</x:v>
      </x:c>
      <x:c r="E25" s="2" t="str">
        <x:v>5.5% - 6.5%</x:v>
      </x:c>
      <x:c r="F25" s="2" t="str">
        <x:v>&gt; 6.5%</x:v>
      </x:c>
      <x:c r="G25" s="2" t="str">
        <x:v>Treasury</x:v>
      </x:c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  <x:row r="26">
      <x:c r="A26" s="2"/>
      <x:c r="B26" s="2"/>
      <x:c r="C26" s="2" t="str">
        <x:v>Median RAROC</x:v>
      </x:c>
      <x:c r="D26" s="2" t="str">
        <x:v>&gt; 18%</x:v>
      </x:c>
      <x:c r="E26" s="2" t="str">
        <x:v>14% - 18%</x:v>
      </x:c>
      <x:c r="F26" s="2" t="str">
        <x:v>&lt; 14%</x:v>
      </x:c>
      <x:c r="G26" s="2" t="str">
        <x:v>Pricing</x:v>
      </x:c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</x:row>
    <x:row r="27">
      <x:c r="A27" s="2"/>
      <x:c r="B27" s="2"/>
      <x:c r="C27" s="2" t="str">
        <x:v>Override rate</x:v>
      </x:c>
      <x:c r="D27" s="2" t="str">
        <x:v>&lt; 5%</x:v>
      </x:c>
      <x:c r="E27" s="2" t="str">
        <x:v>5% - 8%</x:v>
      </x:c>
      <x:c r="F27" s="2" t="str">
        <x:v>&gt; 8%</x:v>
      </x:c>
      <x:c r="G27" s="2" t="str">
        <x:v>Underwriting</x:v>
      </x:c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</x:row>
  </x:sheetData>
  <x:mergeCells>
    <x:mergeCell ref="C2:J2"/>
    <x:mergeCell ref="K2:N2"/>
  </x:mergeCells>
  <x:pageMargins left="0.7" right="0.7" top="0.75" bottom="0.75" header="0.3" footer="0.3"/>
  <x:drawing xmlns:r="http://schemas.openxmlformats.org/officeDocument/2006/relationships" r:id="R3c4c53633d4f400c"/>
</x:worksheet>
</file>

<file path=xl/worksheets/sheet10.xml><?xml version="1.0" encoding="utf-8"?>
<x:worksheet xmlns:x="http://schemas.openxmlformats.org/spreadsheetml/2006/main">
  <x:sheetPr>
    <x:tabColor rgb="FFA7B0B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0" hidden="0" customWidth="1"/>
    <x:col min="10" max="10" width="20" hidden="0" customWidth="1"/>
    <x:col min="11" max="11" width="16" hidden="0" customWidth="1"/>
    <x:col min="12" max="12" width="16" hidden="0" customWidth="1"/>
    <x:col min="13" max="13" width="16" hidden="0" customWidth="1"/>
    <x:col min="14" max="14" width="20" hidden="0" customWidth="1"/>
    <x:col min="15" max="15" width="20" hidden="0" customWidth="1"/>
    <x:col min="16" max="16" width="16" hidden="0" customWidth="1"/>
    <x:col min="17" max="17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2"/>
      <x:c r="B2" s="2"/>
      <x:c r="C2" s="3" t="str">
        <x:v>Application-level decision data</x:v>
      </x:c>
      <x:c r="D2" s="2"/>
      <x:c r="E2" s="2"/>
      <x:c r="F2" s="2"/>
      <x:c r="G2" s="2"/>
      <x:c r="H2" s="2"/>
      <x:c r="I2" s="2"/>
      <x:c r="J2" s="2"/>
      <x:c r="K2" s="6" t="str">
        <x:v>4,000 synthetic records</x:v>
      </x:c>
      <x:c r="L2" s="2"/>
      <x:c r="M2" s="2"/>
      <x:c r="N2" s="2"/>
      <x:c r="O2" s="2"/>
      <x:c r="P2" s="2"/>
      <x:c r="Q2" s="2"/>
      <x:c r="R2" s="2"/>
      <x:c r="S2" s="2"/>
      <x:c r="T2" s="2"/>
    </x:row>
    <x:row r="3" ht="8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2"/>
      <x:c r="S3" s="2"/>
      <x:c r="T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0" customHeight="1">
      <x:c r="A5" s="2"/>
      <x:c r="B5" s="2"/>
      <x:c r="C5" s="90" t="str">
        <x:v>application_id</x:v>
      </x:c>
      <x:c r="D5" s="91" t="str">
        <x:v>principal_vnd</x:v>
      </x:c>
      <x:c r="E5" s="91" t="str">
        <x:v>term_months</x:v>
      </x:c>
      <x:c r="F5" s="91" t="str">
        <x:v>annual_pd</x:v>
      </x:c>
      <x:c r="G5" s="91" t="str">
        <x:v>lgd</x:v>
      </x:c>
      <x:c r="H5" s="91" t="str">
        <x:v>quoted_apr</x:v>
      </x:c>
      <x:c r="I5" s="91" t="str">
        <x:v>monthly_payment_vnd</x:v>
      </x:c>
      <x:c r="J5" s="91" t="str">
        <x:v>debt_service_to_income</x:v>
      </x:c>
      <x:c r="K5" s="91" t="str">
        <x:v>risk_tier</x:v>
      </x:c>
      <x:c r="L5" s="91" t="str">
        <x:v>price_floor_apr</x:v>
      </x:c>
      <x:c r="M5" s="91" t="str">
        <x:v>annualised_raroc</x:v>
      </x:c>
      <x:c r="N5" s="91" t="str">
        <x:v>expected_loss_vnd</x:v>
      </x:c>
      <x:c r="O5" s="91" t="str">
        <x:v>allocated_capital_vnd</x:v>
      </x:c>
      <x:c r="P5" s="91" t="str">
        <x:v>action</x:v>
      </x:c>
      <x:c r="Q5" s="92" t="str">
        <x:v>reason</x:v>
      </x:c>
      <x:c r="R5" s="2"/>
      <x:c r="S5" s="2"/>
      <x:c r="T5" s="2"/>
    </x:row>
    <x:row r="6">
      <x:c r="A6" s="2"/>
      <x:c r="B6" s="2"/>
      <x:c r="C6" s="2" t="str">
        <x:v>SYN-00001</x:v>
      </x:c>
      <x:c r="D6" s="58" t="n">
        <x:v>180000000</x:v>
      </x:c>
      <x:c r="E6" s="93" t="n">
        <x:v>18</x:v>
      </x:c>
      <x:c r="F6" s="59" t="n">
        <x:v>0.16781861117981917</x:v>
      </x:c>
      <x:c r="G6" s="59" t="n">
        <x:v>0.7207504784495297</x:v>
      </x:c>
      <x:c r="H6" s="59" t="n">
        <x:v>0.24855751209055035</x:v>
      </x:c>
      <x:c r="I6" s="58" t="n">
        <x:v>12081789.393444162</x:v>
      </x:c>
      <x:c r="J6" s="59" t="n">
        <x:v>0.25324623916864575</x:v>
      </x:c>
      <x:c r="K6" s="2" t="str">
        <x:v>E</x:v>
      </x:c>
      <x:c r="L6" s="59" t="n">
        <x:v>0.22463829040527347</x:v>
      </x:c>
      <x:c r="M6" s="59" t="n">
        <x:v>0.29646547083392955</x:v>
      </x:c>
      <x:c r="N6" s="58" t="n">
        <x:v>18151477.20363194</x:v>
      </x:c>
      <x:c r="O6" s="58" t="n">
        <x:v>12919952.12284174</x:v>
      </x:c>
      <x:c r="P6" s="2" t="str">
        <x:v>approve</x:v>
      </x:c>
      <x:c r="Q6" s="2" t="str">
        <x:v>eligibility and RAROC conditions are met</x:v>
      </x:c>
      <x:c r="R6" s="2"/>
      <x:c r="S6" s="2"/>
      <x:c r="T6" s="2"/>
    </x:row>
    <x:row r="7">
      <x:c r="A7" s="2"/>
      <x:c r="B7" s="2"/>
      <x:c r="C7" s="2" t="str">
        <x:v>SYN-00002</x:v>
      </x:c>
      <x:c r="D7" s="58" t="n">
        <x:v>184000000</x:v>
      </x:c>
      <x:c r="E7" s="93" t="n">
        <x:v>18</x:v>
      </x:c>
      <x:c r="F7" s="59" t="n">
        <x:v>0.1602554947107062</x:v>
      </x:c>
      <x:c r="G7" s="59" t="n">
        <x:v>0.7997949590575208</x:v>
      </x:c>
      <x:c r="H7" s="59" t="n">
        <x:v>0.25187954397554235</x:v>
      </x:c>
      <x:c r="I7" s="58" t="n">
        <x:v>12380270.916290708</x:v>
      </x:c>
      <x:c r="J7" s="59" t="n">
        <x:v>0.8882945459510833</x:v>
      </x:c>
      <x:c r="K7" s="2" t="str">
        <x:v>E</x:v>
      </x:c>
      <x:c r="L7" s="59"/>
      <x:c r="M7" s="59" t="n">
        <x:v>0.32120016107283544</x:v>
      </x:c>
      <x:c r="N7" s="58" t="n">
        <x:v>19679022.587444056</x:v>
      </x:c>
      <x:c r="O7" s="58" t="n">
        <x:v>14418766.428504733</x:v>
      </x:c>
      <x:c r="P7" s="2" t="str">
        <x:v>decline</x:v>
      </x:c>
      <x:c r="Q7" s="2" t="str">
        <x:v>debt service to income exceeds policy maximum</x:v>
      </x:c>
      <x:c r="R7" s="2"/>
      <x:c r="S7" s="2"/>
      <x:c r="T7" s="2"/>
    </x:row>
    <x:row r="8">
      <x:c r="A8" s="2"/>
      <x:c r="B8" s="2"/>
      <x:c r="C8" s="2" t="str">
        <x:v>SYN-00003</x:v>
      </x:c>
      <x:c r="D8" s="58" t="n">
        <x:v>43000000</x:v>
      </x:c>
      <x:c r="E8" s="93" t="n">
        <x:v>36</x:v>
      </x:c>
      <x:c r="F8" s="59" t="n">
        <x:v>0.07934936893207654</x:v>
      </x:c>
      <x:c r="G8" s="59" t="n">
        <x:v>0.6843943230570387</x:v>
      </x:c>
      <x:c r="H8" s="59" t="n">
        <x:v>0.1719878519371305</x:v>
      </x:c>
      <x:c r="I8" s="58" t="n">
        <x:v>1537324.7439758931</x:v>
      </x:c>
      <x:c r="J8" s="59" t="n">
        <x:v>0.2407532497380823</x:v>
      </x:c>
      <x:c r="K8" s="2" t="str">
        <x:v>C</x:v>
      </x:c>
      <x:c r="L8" s="59" t="n">
        <x:v>0.1522421264648437</x:v>
      </x:c>
      <x:c r="M8" s="59" t="n">
        <x:v>0.3382953262912343</x:v>
      </x:c>
      <x:c r="N8" s="58" t="n">
        <x:v>3728075.8813814567</x:v>
      </x:c>
      <x:c r="O8" s="58" t="n">
        <x:v>1964890.8341698288</x:v>
      </x:c>
      <x:c r="P8" s="2" t="str">
        <x:v>approve</x:v>
      </x:c>
      <x:c r="Q8" s="2" t="str">
        <x:v>eligibility and RAROC conditions are met</x:v>
      </x:c>
      <x:c r="R8" s="2"/>
      <x:c r="S8" s="2"/>
      <x:c r="T8" s="2"/>
    </x:row>
    <x:row r="9">
      <x:c r="A9" s="2"/>
      <x:c r="B9" s="2"/>
      <x:c r="C9" s="2" t="str">
        <x:v>SYN-00004</x:v>
      </x:c>
      <x:c r="D9" s="58" t="n">
        <x:v>186000000</x:v>
      </x:c>
      <x:c r="E9" s="93" t="n">
        <x:v>36</x:v>
      </x:c>
      <x:c r="F9" s="59" t="n">
        <x:v>0.058394131860100076</x:v>
      </x:c>
      <x:c r="G9" s="59" t="n">
        <x:v>0.6737087577385451</x:v>
      </x:c>
      <x:c r="H9" s="59" t="n">
        <x:v>0.16194891500002243</x:v>
      </x:c>
      <x:c r="I9" s="58" t="n">
        <x:v>6557118.850733926</x:v>
      </x:c>
      <x:c r="J9" s="59" t="n">
        <x:v>0.30237995211391355</x:v>
      </x:c>
      <x:c r="K9" s="2" t="str">
        <x:v>C</x:v>
      </x:c>
      <x:c r="L9" s="59" t="n">
        <x:v>0.12012912750244141</x:v>
      </x:c>
      <x:c r="M9" s="59" t="n">
        <x:v>0.5850089941986317</x:v>
      </x:c>
      <x:c r="N9" s="58" t="n">
        <x:v>11770614.610451717</x:v>
      </x:c>
      <x:c r="O9" s="58" t="n">
        <x:v>7641444.550326461</x:v>
      </x:c>
      <x:c r="P9" s="2" t="str">
        <x:v>approve</x:v>
      </x:c>
      <x:c r="Q9" s="2" t="str">
        <x:v>eligibility and RAROC conditions are met</x:v>
      </x:c>
      <x:c r="R9" s="2"/>
      <x:c r="S9" s="2"/>
      <x:c r="T9" s="2"/>
    </x:row>
    <x:row r="10">
      <x:c r="A10" s="2"/>
      <x:c r="B10" s="2"/>
      <x:c r="C10" s="2" t="str">
        <x:v>SYN-00005</x:v>
      </x:c>
      <x:c r="D10" s="58" t="n">
        <x:v>137000000</x:v>
      </x:c>
      <x:c r="E10" s="93" t="n">
        <x:v>12</x:v>
      </x:c>
      <x:c r="F10" s="59" t="n">
        <x:v>0.189697580860961</x:v>
      </x:c>
      <x:c r="G10" s="59" t="n">
        <x:v>0.7939087449008564</x:v>
      </x:c>
      <x:c r="H10" s="59" t="n">
        <x:v>0.2624801617586082</x:v>
      </x:c>
      <x:c r="I10" s="58" t="n">
        <x:v>13104168.416372258</x:v>
      </x:c>
      <x:c r="J10" s="59" t="n">
        <x:v>0.26674840032102465</x:v>
      </x:c>
      <x:c r="K10" s="2" t="str">
        <x:v>E</x:v>
      </x:c>
      <x:c r="L10" s="59" t="n">
        <x:v>0.24929531097412105</x:v>
      </x:c>
      <x:c r="M10" s="59" t="n">
        <x:v>0.2246143975285713</x:v>
      </x:c>
      <x:c r="N10" s="58" t="n">
        <x:v>11973108.855374703</x:v>
      </x:c>
      <x:c r="O10" s="58" t="n">
        <x:v>11787862.019357737</x:v>
      </x:c>
      <x:c r="P10" s="2" t="str">
        <x:v>approve</x:v>
      </x:c>
      <x:c r="Q10" s="2" t="str">
        <x:v>eligibility and RAROC conditions are met</x:v>
      </x:c>
      <x:c r="R10" s="2"/>
      <x:c r="S10" s="2"/>
      <x:c r="T10" s="2"/>
    </x:row>
    <x:row r="11">
      <x:c r="A11" s="2"/>
      <x:c r="B11" s="2"/>
      <x:c r="C11" s="2" t="str">
        <x:v>SYN-00006</x:v>
      </x:c>
      <x:c r="D11" s="58" t="n">
        <x:v>219000000</x:v>
      </x:c>
      <x:c r="E11" s="93" t="n">
        <x:v>24</x:v>
      </x:c>
      <x:c r="F11" s="59" t="n">
        <x:v>0.09916687848252724</x:v>
      </x:c>
      <x:c r="G11" s="59" t="n">
        <x:v>0.7150916555948467</x:v>
      </x:c>
      <x:c r="H11" s="59" t="n">
        <x:v>0.19121650101067056</x:v>
      </x:c>
      <x:c r="I11" s="58" t="n">
        <x:v>11052435.24605146</x:v>
      </x:c>
      <x:c r="J11" s="59" t="n">
        <x:v>0.18495928961986446</x:v>
      </x:c>
      <x:c r="K11" s="2" t="str">
        <x:v>C</x:v>
      </x:c>
      <x:c r="L11" s="59" t="n">
        <x:v>0.14925289154052734</x:v>
      </x:c>
      <x:c r="M11" s="59" t="n">
        <x:v>0.4754317840186385</x:v>
      </x:c>
      <x:c r="N11" s="58" t="n">
        <x:v>16811153.364415802</x:v>
      </x:c>
      <x:c r="O11" s="58" t="n">
        <x:v>11999225.535580028</x:v>
      </x:c>
      <x:c r="P11" s="2" t="str">
        <x:v>approve</x:v>
      </x:c>
      <x:c r="Q11" s="2" t="str">
        <x:v>eligibility and RAROC conditions are met</x:v>
      </x:c>
      <x:c r="R11" s="2"/>
      <x:c r="S11" s="2"/>
      <x:c r="T11" s="2"/>
    </x:row>
    <x:row r="12">
      <x:c r="A12" s="2"/>
      <x:c r="B12" s="2"/>
      <x:c r="C12" s="2" t="str">
        <x:v>SYN-00007</x:v>
      </x:c>
      <x:c r="D12" s="58" t="n">
        <x:v>230000000</x:v>
      </x:c>
      <x:c r="E12" s="93" t="n">
        <x:v>24</x:v>
      </x:c>
      <x:c r="F12" s="59" t="n">
        <x:v>0.16699138735606756</x:v>
      </x:c>
      <x:c r="G12" s="59" t="n">
        <x:v>0.8483067079169845</x:v>
      </x:c>
      <x:c r="H12" s="59" t="n">
        <x:v>0.2493742961732088</x:v>
      </x:c>
      <x:c r="I12" s="58" t="n">
        <x:v>12268230.26873594</x:v>
      </x:c>
      <x:c r="J12" s="59" t="n">
        <x:v>0.447254797265332</x:v>
      </x:c>
      <x:c r="K12" s="2" t="str">
        <x:v>E</x:v>
      </x:c>
      <x:c r="L12" s="59" t="n">
        <x:v>0.23995033264160157</x:v>
      </x:c>
      <x:c r="M12" s="59" t="n">
        <x:v>0.20564539455627212</x:v>
      </x:c>
      <x:c r="N12" s="58" t="n">
        <x:v>35328504.60361352</x:v>
      </x:c>
      <x:c r="O12" s="58" t="n">
        <x:v>18919069.754859544</x:v>
      </x:c>
      <x:c r="P12" s="2" t="str">
        <x:v>approve</x:v>
      </x:c>
      <x:c r="Q12" s="2" t="str">
        <x:v>eligibility and RAROC conditions are met</x:v>
      </x:c>
      <x:c r="R12" s="2"/>
      <x:c r="S12" s="2"/>
      <x:c r="T12" s="2"/>
    </x:row>
    <x:row r="13">
      <x:c r="A13" s="2"/>
      <x:c r="B13" s="2"/>
      <x:c r="C13" s="2" t="str">
        <x:v>SYN-00008</x:v>
      </x:c>
      <x:c r="D13" s="58" t="n">
        <x:v>153000000</x:v>
      </x:c>
      <x:c r="E13" s="93" t="n">
        <x:v>48</x:v>
      </x:c>
      <x:c r="F13" s="59" t="n">
        <x:v>0.13854183972770753</x:v>
      </x:c>
      <x:c r="G13" s="59" t="n">
        <x:v>0.7175055582958432</x:v>
      </x:c>
      <x:c r="H13" s="59" t="n">
        <x:v>0.19920905292234506</x:v>
      </x:c>
      <x:c r="I13" s="58" t="n">
        <x:v>4649400.265114563</x:v>
      </x:c>
      <x:c r="J13" s="59" t="n">
        <x:v>0.42164667550381874</x:v>
      </x:c>
      <x:c r="K13" s="2" t="str">
        <x:v>D</x:v>
      </x:c>
      <x:c r="L13" s="59" t="n">
        <x:v>0.19102409362792971</x:v>
      </x:c>
      <x:c r="M13" s="59" t="n">
        <x:v>0.21129198941738386</x:v>
      </x:c>
      <x:c r="N13" s="58" t="n">
        <x:v>30760218.385857143</x:v>
      </x:c>
      <x:c r="O13" s="58" t="n">
        <x:v>9215232.359190652</x:v>
      </x:c>
      <x:c r="P13" s="2" t="str">
        <x:v>approve</x:v>
      </x:c>
      <x:c r="Q13" s="2" t="str">
        <x:v>eligibility and RAROC conditions are met</x:v>
      </x:c>
      <x:c r="R13" s="2"/>
      <x:c r="S13" s="2"/>
      <x:c r="T13" s="2"/>
    </x:row>
    <x:row r="14">
      <x:c r="A14" s="2"/>
      <x:c r="B14" s="2"/>
      <x:c r="C14" s="2" t="str">
        <x:v>SYN-00009</x:v>
      </x:c>
      <x:c r="D14" s="58" t="n">
        <x:v>192000000</x:v>
      </x:c>
      <x:c r="E14" s="93" t="n">
        <x:v>36</x:v>
      </x:c>
      <x:c r="F14" s="59" t="n">
        <x:v>0.10434049467848018</x:v>
      </x:c>
      <x:c r="G14" s="59" t="n">
        <x:v>0.742339365084505</x:v>
      </x:c>
      <x:c r="H14" s="59" t="n">
        <x:v>0.19363516259767652</x:v>
      </x:c>
      <x:c r="I14" s="58" t="n">
        <x:v>7073293.982245866</x:v>
      </x:c>
      <x:c r="J14" s="59" t="n">
        <x:v>0.4187805157472229</x:v>
      </x:c>
      <x:c r="K14" s="2" t="str">
        <x:v>D</x:v>
      </x:c>
      <x:c r="L14" s="59" t="n">
        <x:v>0.1612370300292969</x:v>
      </x:c>
      <x:c r="M14" s="59" t="n">
        <x:v>0.388026988473004</x:v>
      </x:c>
      <x:c r="N14" s="58" t="n">
        <x:v>23616839.823594123</x:v>
      </x:c>
      <x:c r="O14" s="58" t="n">
        <x:v>10962744.415346067</x:v>
      </x:c>
      <x:c r="P14" s="2" t="str">
        <x:v>approve</x:v>
      </x:c>
      <x:c r="Q14" s="2" t="str">
        <x:v>eligibility and RAROC conditions are met</x:v>
      </x:c>
      <x:c r="R14" s="2"/>
      <x:c r="S14" s="2"/>
      <x:c r="T14" s="2"/>
    </x:row>
    <x:row r="15">
      <x:c r="A15" s="2"/>
      <x:c r="B15" s="2"/>
      <x:c r="C15" s="2" t="str">
        <x:v>SYN-00010</x:v>
      </x:c>
      <x:c r="D15" s="58" t="n">
        <x:v>178000000</x:v>
      </x:c>
      <x:c r="E15" s="93" t="n">
        <x:v>48</x:v>
      </x:c>
      <x:c r="F15" s="59" t="n">
        <x:v>0.11888715747117011</x:v>
      </x:c>
      <x:c r="G15" s="59" t="n">
        <x:v>0.763754228493005</x:v>
      </x:c>
      <x:c r="H15" s="59" t="n">
        <x:v>0.18373346850407632</x:v>
      </x:c>
      <x:c r="I15" s="58" t="n">
        <x:v>5263539.941125013</x:v>
      </x:c>
      <x:c r="J15" s="59" t="n">
        <x:v>0.3272702549006414</x:v>
      </x:c>
      <x:c r="K15" s="2" t="str">
        <x:v>D</x:v>
      </x:c>
      <x:c r="L15" s="59" t="n">
        <x:v>0.18512195587158203</x:v>
      </x:c>
      <x:c r="M15" s="59" t="n">
        <x:v>0.15113445941311848</x:v>
      </x:c>
      <x:c r="N15" s="58" t="n">
        <x:v>33036190.163705006</x:v>
      </x:c>
      <x:c r="O15" s="58" t="n">
        <x:v>10761685.538293056</x:v>
      </x:c>
      <x:c r="P15" s="2" t="str">
        <x:v>reprice</x:v>
      </x:c>
      <x:c r="Q15" s="2" t="str">
        <x:v>quoted APR is below the RAROC price floor</x:v>
      </x:c>
      <x:c r="R15" s="2"/>
      <x:c r="S15" s="2"/>
      <x:c r="T15" s="2"/>
    </x:row>
    <x:row r="16">
      <x:c r="A16" s="2"/>
      <x:c r="B16" s="2"/>
      <x:c r="C16" s="2" t="str">
        <x:v>SYN-00011</x:v>
      </x:c>
      <x:c r="D16" s="58" t="n">
        <x:v>84000000</x:v>
      </x:c>
      <x:c r="E16" s="93" t="n">
        <x:v>12</x:v>
      </x:c>
      <x:c r="F16" s="59" t="n">
        <x:v>0.1101122540598129</x:v>
      </x:c>
      <x:c r="G16" s="59" t="n">
        <x:v>0.7889475666834446</x:v>
      </x:c>
      <x:c r="H16" s="59" t="n">
        <x:v>0.2050960276141888</x:v>
      </x:c>
      <x:c r="I16" s="58" t="n">
        <x:v>7801800.283111556</x:v>
      </x:c>
      <x:c r="J16" s="59" t="n">
        <x:v>0.22912364151111922</x:v>
      </x:c>
      <x:c r="K16" s="2" t="str">
        <x:v>D</x:v>
      </x:c>
      <x:c r="L16" s="59" t="n">
        <x:v>0.1780950164794922</x:v>
      </x:c>
      <x:c r="M16" s="59" t="n">
        <x:v>0.333941730044832</x:v>
      </x:c>
      <x:c r="N16" s="58" t="n">
        <x:v>4145198.1683823327</x:v>
      </x:c>
      <x:c r="O16" s="58" t="n">
        <x:v>5619245.697653903</x:v>
      </x:c>
      <x:c r="P16" s="2" t="str">
        <x:v>approve</x:v>
      </x:c>
      <x:c r="Q16" s="2" t="str">
        <x:v>eligibility and RAROC conditions are met</x:v>
      </x:c>
      <x:c r="R16" s="2"/>
      <x:c r="S16" s="2"/>
      <x:c r="T16" s="2"/>
    </x:row>
    <x:row r="17">
      <x:c r="A17" s="2"/>
      <x:c r="B17" s="2"/>
      <x:c r="C17" s="2" t="str">
        <x:v>SYN-00012</x:v>
      </x:c>
      <x:c r="D17" s="58" t="n">
        <x:v>33000000</x:v>
      </x:c>
      <x:c r="E17" s="93" t="n">
        <x:v>36</x:v>
      </x:c>
      <x:c r="F17" s="59" t="n">
        <x:v>0.04783355480388145</x:v>
      </x:c>
      <x:c r="G17" s="59" t="n">
        <x:v>0.7081686402219819</x:v>
      </x:c>
      <x:c r="H17" s="59" t="n">
        <x:v>0.14388787166658173</x:v>
      </x:c>
      <x:c r="I17" s="58" t="n">
        <x:v>1134103.2066093392</x:v>
      </x:c>
      <x:c r="J17" s="59" t="n">
        <x:v>0.2573641282643736</x:v>
      </x:c>
      <x:c r="K17" s="2" t="str">
        <x:v>B</x:v>
      </x:c>
      <x:c r="L17" s="59" t="n">
        <x:v>0.13345741271972658</x:v>
      </x:c>
      <x:c r="M17" s="59" t="n">
        <x:v>0.2668843276285087</x:v>
      </x:c>
      <x:c r="N17" s="58" t="n">
        <x:v>1794788.9698379652</x:v>
      </x:c>
      <x:c r="O17" s="58" t="n">
        <x:v>1360065.8108179357</x:v>
      </x:c>
      <x:c r="P17" s="2" t="str">
        <x:v>approve</x:v>
      </x:c>
      <x:c r="Q17" s="2" t="str">
        <x:v>eligibility and RAROC conditions are met</x:v>
      </x:c>
      <x:c r="R17" s="2"/>
      <x:c r="S17" s="2"/>
      <x:c r="T17" s="2"/>
    </x:row>
    <x:row r="18">
      <x:c r="A18" s="2"/>
      <x:c r="B18" s="2"/>
      <x:c r="C18" s="2" t="str">
        <x:v>SYN-00013</x:v>
      </x:c>
      <x:c r="D18" s="58" t="n">
        <x:v>75000000</x:v>
      </x:c>
      <x:c r="E18" s="93" t="n">
        <x:v>24</x:v>
      </x:c>
      <x:c r="F18" s="59" t="n">
        <x:v>0.061228180591110994</x:v>
      </x:c>
      <x:c r="G18" s="59" t="n">
        <x:v>0.6040379448494613</x:v>
      </x:c>
      <x:c r="H18" s="59" t="n">
        <x:v>0.17564392495647257</x:v>
      </x:c>
      <x:c r="I18" s="58" t="n">
        <x:v>3728541.01794181</x:v>
      </x:c>
      <x:c r="J18" s="59" t="n">
        <x:v>0.28025120641005324</x:v>
      </x:c>
      <x:c r="K18" s="2" t="str">
        <x:v>C</x:v>
      </x:c>
      <x:c r="L18" s="59" t="n">
        <x:v>0.1273876953125</x:v>
      </x:c>
      <x:c r="M18" s="59" t="n">
        <x:v>0.6517371405869855</x:v>
      </x:c>
      <x:c r="N18" s="58" t="n">
        <x:v>3012584.5823376756</x:v>
      </x:c>
      <x:c r="O18" s="58" t="n">
        <x:v>3116300.495040484</x:v>
      </x:c>
      <x:c r="P18" s="2" t="str">
        <x:v>approve</x:v>
      </x:c>
      <x:c r="Q18" s="2" t="str">
        <x:v>eligibility and RAROC conditions are met</x:v>
      </x:c>
      <x:c r="R18" s="2"/>
      <x:c r="S18" s="2"/>
      <x:c r="T18" s="2"/>
    </x:row>
    <x:row r="19">
      <x:c r="A19" s="2"/>
      <x:c r="B19" s="2"/>
      <x:c r="C19" s="2" t="str">
        <x:v>SYN-00014</x:v>
      </x:c>
      <x:c r="D19" s="58" t="n">
        <x:v>174000000</x:v>
      </x:c>
      <x:c r="E19" s="93" t="n">
        <x:v>12</x:v>
      </x:c>
      <x:c r="F19" s="59" t="n">
        <x:v>0.11003664246386503</x:v>
      </x:c>
      <x:c r="G19" s="59" t="n">
        <x:v>0.7595745665128755</x:v>
      </x:c>
      <x:c r="H19" s="59" t="n">
        <x:v>0.21087007389162904</x:v>
      </x:c>
      <x:c r="I19" s="58" t="n">
        <x:v>16209063.42284585</x:v>
      </x:c>
      <x:c r="J19" s="59" t="n">
        <x:v>0.5613628728568291</x:v>
      </x:c>
      <x:c r="K19" s="2" t="str">
        <x:v>D</x:v>
      </x:c>
      <x:c r="L19" s="59"/>
      <x:c r="M19" s="59" t="n">
        <x:v>0.5006328421299364</x:v>
      </x:c>
      <x:c r="N19" s="58" t="n">
        <x:v>8267800.395329218</x:v>
      </x:c>
      <x:c r="O19" s="58" t="n">
        <x:v>11211758.186921464</x:v>
      </x:c>
      <x:c r="P19" s="2" t="str">
        <x:v>decline</x:v>
      </x:c>
      <x:c r="Q19" s="2" t="str">
        <x:v>debt service to income exceeds policy maximum</x:v>
      </x:c>
      <x:c r="R19" s="2"/>
      <x:c r="S19" s="2"/>
      <x:c r="T19" s="2"/>
    </x:row>
    <x:row r="20">
      <x:c r="A20" s="2"/>
      <x:c r="B20" s="2"/>
      <x:c r="C20" s="2" t="str">
        <x:v>SYN-00015</x:v>
      </x:c>
      <x:c r="D20" s="58" t="n">
        <x:v>61000000</x:v>
      </x:c>
      <x:c r="E20" s="93" t="n">
        <x:v>12</x:v>
      </x:c>
      <x:c r="F20" s="59" t="n">
        <x:v>0.1372773479986259</x:v>
      </x:c>
      <x:c r="G20" s="59" t="n">
        <x:v>0.5683557014354899</x:v>
      </x:c>
      <x:c r="H20" s="59" t="n">
        <x:v>0.21075005318791923</x:v>
      </x:c>
      <x:c r="I20" s="58" t="n">
        <x:v>5682136.297668675</x:v>
      </x:c>
      <x:c r="J20" s="59" t="n">
        <x:v>0.3271312306075592</x:v>
      </x:c>
      <x:c r="K20" s="2" t="str">
        <x:v>D</x:v>
      </x:c>
      <x:c r="L20" s="59" t="n">
        <x:v>0.17529705047607422</x:v>
      </x:c>
      <x:c r="M20" s="59" t="n">
        <x:v>0.4426378041540683</x:v>
      </x:c>
      <x:c r="N20" s="58" t="n">
        <x:v>2717775.3826959687</x:v>
      </x:c>
      <x:c r="O20" s="58" t="n">
        <x:v>3273819.443672895</x:v>
      </x:c>
      <x:c r="P20" s="2" t="str">
        <x:v>approve</x:v>
      </x:c>
      <x:c r="Q20" s="2" t="str">
        <x:v>eligibility and RAROC conditions are met</x:v>
      </x:c>
      <x:c r="R20" s="2"/>
      <x:c r="S20" s="2"/>
      <x:c r="T20" s="2"/>
    </x:row>
    <x:row r="21">
      <x:c r="A21" s="2"/>
      <x:c r="B21" s="2"/>
      <x:c r="C21" s="2" t="str">
        <x:v>SYN-00016</x:v>
      </x:c>
      <x:c r="D21" s="58" t="n">
        <x:v>132000000</x:v>
      </x:c>
      <x:c r="E21" s="93" t="n">
        <x:v>24</x:v>
      </x:c>
      <x:c r="F21" s="59" t="n">
        <x:v>0.17676845703649327</x:v>
      </x:c>
      <x:c r="G21" s="59" t="n">
        <x:v>0.719513102654477</x:v>
      </x:c>
      <x:c r="H21" s="59" t="n">
        <x:v>0.26278341586420867</x:v>
      </x:c>
      <x:c r="I21" s="58" t="n">
        <x:v>7129986.786386593</x:v>
      </x:c>
      <x:c r="J21" s="59" t="n">
        <x:v>0.4153566709423784</x:v>
      </x:c>
      <x:c r="K21" s="2" t="str">
        <x:v>E</x:v>
      </x:c>
      <x:c r="L21" s="59" t="n">
        <x:v>0.23463867187499998</x:v>
      </x:c>
      <x:c r="M21" s="59" t="n">
        <x:v>0.3172702151831403</x:v>
      </x:c>
      <x:c r="N21" s="58" t="n">
        <x:v>18230321.07243268</x:v>
      </x:c>
      <x:c r="O21" s="58" t="n">
        <x:v>9410357.177279698</x:v>
      </x:c>
      <x:c r="P21" s="2" t="str">
        <x:v>approve</x:v>
      </x:c>
      <x:c r="Q21" s="2" t="str">
        <x:v>eligibility and RAROC conditions are met</x:v>
      </x:c>
      <x:c r="R21" s="2"/>
      <x:c r="S21" s="2"/>
      <x:c r="T21" s="2"/>
    </x:row>
    <x:row r="22">
      <x:c r="A22" s="2"/>
      <x:c r="B22" s="2"/>
      <x:c r="C22" s="2" t="str">
        <x:v>SYN-00017</x:v>
      </x:c>
      <x:c r="D22" s="58" t="n">
        <x:v>149000000</x:v>
      </x:c>
      <x:c r="E22" s="93" t="n">
        <x:v>48</x:v>
      </x:c>
      <x:c r="F22" s="59" t="n">
        <x:v>0.05148308439333911</x:v>
      </x:c>
      <x:c r="G22" s="59" t="n">
        <x:v>0.8207611373305274</x:v>
      </x:c>
      <x:c r="H22" s="59" t="n">
        <x:v>0.13835388385770955</x:v>
      </x:c>
      <x:c r="I22" s="58" t="n">
        <x:v>4059352.110378768</x:v>
      </x:c>
      <x:c r="J22" s="59" t="n">
        <x:v>0.4481523686535804</x:v>
      </x:c>
      <x:c r="K22" s="2" t="str">
        <x:v>C</x:v>
      </x:c>
      <x:c r="L22" s="59" t="n">
        <x:v>0.12405803680419923</x:v>
      </x:c>
      <x:c r="M22" s="59" t="n">
        <x:v>0.3005780324824227</x:v>
      </x:c>
      <x:c r="N22" s="58" t="n">
        <x:v>13363143.8477446</x:v>
      </x:c>
      <x:c r="O22" s="58" t="n">
        <x:v>6284334.378745982</x:v>
      </x:c>
      <x:c r="P22" s="2" t="str">
        <x:v>approve</x:v>
      </x:c>
      <x:c r="Q22" s="2" t="str">
        <x:v>eligibility and RAROC conditions are met</x:v>
      </x:c>
      <x:c r="R22" s="2"/>
      <x:c r="S22" s="2"/>
      <x:c r="T22" s="2"/>
    </x:row>
    <x:row r="23">
      <x:c r="A23" s="2"/>
      <x:c r="B23" s="2"/>
      <x:c r="C23" s="2" t="str">
        <x:v>SYN-00018</x:v>
      </x:c>
      <x:c r="D23" s="58" t="n">
        <x:v>206000000</x:v>
      </x:c>
      <x:c r="E23" s="93" t="n">
        <x:v>36</x:v>
      </x:c>
      <x:c r="F23" s="59" t="n">
        <x:v>0.1173890012020793</x:v>
      </x:c>
      <x:c r="G23" s="59" t="n">
        <x:v>0.7363335870192974</x:v>
      </x:c>
      <x:c r="H23" s="59" t="n">
        <x:v>0.21242015247519125</x:v>
      </x:c>
      <x:c r="I23" s="58" t="n">
        <x:v>7786684.929735757</x:v>
      </x:c>
      <x:c r="J23" s="59" t="n">
        <x:v>0.30063799877801317</x:v>
      </x:c>
      <x:c r="K23" s="2" t="str">
        <x:v>D</x:v>
      </x:c>
      <x:c r="L23" s="59" t="n">
        <x:v>0.17564361572265624</x:v>
      </x:c>
      <x:c r="M23" s="59" t="n">
        <x:v>0.40494284784102724</x:v>
      </x:c>
      <x:c r="N23" s="58" t="n">
        <x:v>28277853.770365793</x:v>
      </x:c>
      <x:c r="O23" s="58" t="n">
        <x:v>12364112.275886262</x:v>
      </x:c>
      <x:c r="P23" s="2" t="str">
        <x:v>approve</x:v>
      </x:c>
      <x:c r="Q23" s="2" t="str">
        <x:v>eligibility and RAROC conditions are met</x:v>
      </x:c>
      <x:c r="R23" s="2"/>
      <x:c r="S23" s="2"/>
      <x:c r="T23" s="2"/>
    </x:row>
    <x:row r="24">
      <x:c r="A24" s="2"/>
      <x:c r="B24" s="2"/>
      <x:c r="C24" s="2" t="str">
        <x:v>SYN-00019</x:v>
      </x:c>
      <x:c r="D24" s="58" t="n">
        <x:v>181000000</x:v>
      </x:c>
      <x:c r="E24" s="93" t="n">
        <x:v>36</x:v>
      </x:c>
      <x:c r="F24" s="59" t="n">
        <x:v>0.03568550177276617</x:v>
      </x:c>
      <x:c r="G24" s="59" t="n">
        <x:v>0.8564455966805051</x:v>
      </x:c>
      <x:c r="H24" s="59" t="n">
        <x:v>0.1330375760006152</x:v>
      </x:c>
      <x:c r="I24" s="58" t="n">
        <x:v>6125120.855590132</x:v>
      </x:c>
      <x:c r="J24" s="59" t="n">
        <x:v>0.37923448786431174</x:v>
      </x:c>
      <x:c r="K24" s="2" t="str">
        <x:v>B</x:v>
      </x:c>
      <x:c r="L24" s="59" t="n">
        <x:v>0.10767032623291015</x:v>
      </x:c>
      <x:c r="M24" s="59" t="n">
        <x:v>0.4174554535363467</x:v>
      </x:c>
      <x:c r="N24" s="58" t="n">
        <x:v>8899342.974687783</x:v>
      </x:c>
      <x:c r="O24" s="58" t="n">
        <x:v>7517722.558573695</x:v>
      </x:c>
      <x:c r="P24" s="2" t="str">
        <x:v>approve</x:v>
      </x:c>
      <x:c r="Q24" s="2" t="str">
        <x:v>eligibility and RAROC conditions are met</x:v>
      </x:c>
      <x:c r="R24" s="2"/>
      <x:c r="S24" s="2"/>
      <x:c r="T24" s="2"/>
    </x:row>
    <x:row r="25">
      <x:c r="A25" s="2"/>
      <x:c r="B25" s="2"/>
      <x:c r="C25" s="2" t="str">
        <x:v>SYN-00020</x:v>
      </x:c>
      <x:c r="D25" s="58" t="n">
        <x:v>204000000</x:v>
      </x:c>
      <x:c r="E25" s="93" t="n">
        <x:v>48</x:v>
      </x:c>
      <x:c r="F25" s="59" t="n">
        <x:v>0.03296453045242218</x:v>
      </x:c>
      <x:c r="G25" s="59" t="n">
        <x:v>0.6827337789543106</x:v>
      </x:c>
      <x:c r="H25" s="59" t="n">
        <x:v>0.12268448561446779</x:v>
      </x:c>
      <x:c r="I25" s="58" t="n">
        <x:v>5399030.114058339</x:v>
      </x:c>
      <x:c r="J25" s="59" t="n">
        <x:v>0.3686893821286462</x:v>
      </x:c>
      <x:c r="K25" s="2" t="str">
        <x:v>B</x:v>
      </x:c>
      <x:c r="L25" s="59" t="n">
        <x:v>0.09721107482910155</x:v>
      </x:c>
      <x:c r="M25" s="59" t="n">
        <x:v>0.4181242797956596</x:v>
      </x:c>
      <x:c r="N25" s="58" t="n">
        <x:v>9821465.80914087</x:v>
      </x:c>
      <x:c r="O25" s="58" t="n">
        <x:v>8460899.857681861</x:v>
      </x:c>
      <x:c r="P25" s="2" t="str">
        <x:v>approve</x:v>
      </x:c>
      <x:c r="Q25" s="2" t="str">
        <x:v>eligibility and RAROC conditions are met</x:v>
      </x:c>
      <x:c r="R25" s="2"/>
      <x:c r="S25" s="2"/>
      <x:c r="T25" s="2"/>
    </x:row>
    <x:row r="26">
      <x:c r="A26" s="2"/>
      <x:c r="B26" s="2"/>
      <x:c r="C26" s="2" t="str">
        <x:v>SYN-00021</x:v>
      </x:c>
      <x:c r="D26" s="58" t="n">
        <x:v>162000000</x:v>
      </x:c>
      <x:c r="E26" s="93" t="n">
        <x:v>48</x:v>
      </x:c>
      <x:c r="F26" s="59" t="n">
        <x:v>0.03568874539132111</x:v>
      </x:c>
      <x:c r="G26" s="59" t="n">
        <x:v>0.7122426122438592</x:v>
      </x:c>
      <x:c r="H26" s="59" t="n">
        <x:v>0.15520349937394368</x:v>
      </x:c>
      <x:c r="I26" s="58" t="n">
        <x:v>4551427.092053511</x:v>
      </x:c>
      <x:c r="J26" s="59" t="n">
        <x:v>0.2701477492426094</x:v>
      </x:c>
      <x:c r="K26" s="2" t="str">
        <x:v>B</x:v>
      </x:c>
      <x:c r="L26" s="59" t="n">
        <x:v>0.10575325012207032</x:v>
      </x:c>
      <x:c r="M26" s="59" t="n">
        <x:v>0.6626833902577198</x:v>
      </x:c>
      <x:c r="N26" s="58" t="n">
        <x:v>8951209.894052364</x:v>
      </x:c>
      <x:c r="O26" s="58" t="n">
        <x:v>6818722.91833359</x:v>
      </x:c>
      <x:c r="P26" s="2" t="str">
        <x:v>approve</x:v>
      </x:c>
      <x:c r="Q26" s="2" t="str">
        <x:v>eligibility and RAROC conditions are met</x:v>
      </x:c>
      <x:c r="R26" s="2"/>
      <x:c r="S26" s="2"/>
      <x:c r="T26" s="2"/>
    </x:row>
    <x:row r="27">
      <x:c r="A27" s="2"/>
      <x:c r="B27" s="2"/>
      <x:c r="C27" s="2" t="str">
        <x:v>SYN-00022</x:v>
      </x:c>
      <x:c r="D27" s="58" t="n">
        <x:v>203000000</x:v>
      </x:c>
      <x:c r="E27" s="93" t="n">
        <x:v>24</x:v>
      </x:c>
      <x:c r="F27" s="59" t="n">
        <x:v>0.16561927107175936</x:v>
      </x:c>
      <x:c r="G27" s="59" t="n">
        <x:v>0.8550691967967606</x:v>
      </x:c>
      <x:c r="H27" s="59" t="n">
        <x:v>0.25287358316993186</x:v>
      </x:c>
      <x:c r="I27" s="58" t="n">
        <x:v>10863708.753168264</x:v>
      </x:c>
      <x:c r="J27" s="59" t="n">
        <x:v>0.19768997886725873</x:v>
      </x:c>
      <x:c r="K27" s="2" t="str">
        <x:v>E</x:v>
      </x:c>
      <x:c r="L27" s="59" t="n">
        <x:v>0.25066051483154284</x:v>
      </x:c>
      <x:c r="M27" s="59" t="n">
        <x:v>0.17070427077750855</x:v>
      </x:c>
      <x:c r="N27" s="58" t="n">
        <x:v>31210084.060777713</x:v>
      </x:c>
      <x:c r="O27" s="58" t="n">
        <x:v>16801125.11980397</x:v>
      </x:c>
      <x:c r="P27" s="2" t="str">
        <x:v>approve</x:v>
      </x:c>
      <x:c r="Q27" s="2" t="str">
        <x:v>eligibility and RAROC conditions are met</x:v>
      </x:c>
      <x:c r="R27" s="2"/>
      <x:c r="S27" s="2"/>
      <x:c r="T27" s="2"/>
    </x:row>
    <x:row r="28">
      <x:c r="A28" s="2"/>
      <x:c r="B28" s="2"/>
      <x:c r="C28" s="2" t="str">
        <x:v>SYN-00023</x:v>
      </x:c>
      <x:c r="D28" s="58" t="n">
        <x:v>176000000</x:v>
      </x:c>
      <x:c r="E28" s="93" t="n">
        <x:v>24</x:v>
      </x:c>
      <x:c r="F28" s="59" t="n">
        <x:v>0.057270138137023086</x:v>
      </x:c>
      <x:c r="G28" s="59" t="n">
        <x:v>0.6695964139886048</x:v>
      </x:c>
      <x:c r="H28" s="59" t="n">
        <x:v>0.14763942305009148</x:v>
      </x:c>
      <x:c r="I28" s="58" t="n">
        <x:v>8513924.09838523</x:v>
      </x:c>
      <x:c r="J28" s="59" t="n">
        <x:v>0.5638336366687848</x:v>
      </x:c>
      <x:c r="K28" s="2" t="str">
        <x:v>C</x:v>
      </x:c>
      <x:c r="L28" s="59"/>
      <x:c r="M28" s="59" t="n">
        <x:v>0.5388435338494884</x:v>
      </x:c>
      <x:c r="N28" s="58" t="n">
        <x:v>7276367.41181737</x:v>
      </x:c>
      <x:c r="O28" s="58" t="n">
        <x:v>7273059.928745769</x:v>
      </x:c>
      <x:c r="P28" s="2" t="str">
        <x:v>decline</x:v>
      </x:c>
      <x:c r="Q28" s="2" t="str">
        <x:v>debt service to income exceeds policy maximum</x:v>
      </x:c>
      <x:c r="R28" s="2"/>
      <x:c r="S28" s="2"/>
      <x:c r="T28" s="2"/>
    </x:row>
    <x:row r="29">
      <x:c r="A29" s="2"/>
      <x:c r="B29" s="2"/>
      <x:c r="C29" s="2" t="str">
        <x:v>SYN-00024</x:v>
      </x:c>
      <x:c r="D29" s="58" t="n">
        <x:v>118000000</x:v>
      </x:c>
      <x:c r="E29" s="93" t="n">
        <x:v>12</x:v>
      </x:c>
      <x:c r="F29" s="59" t="n">
        <x:v>0.02379506235519284</x:v>
      </x:c>
      <x:c r="G29" s="59" t="n">
        <x:v>0.823716860117545</x:v>
      </x:c>
      <x:c r="H29" s="59" t="n">
        <x:v>0.11327411339286807</x:v>
      </x:c>
      <x:c r="I29" s="58" t="n">
        <x:v>10447065.41957703</x:v>
      </x:c>
      <x:c r="J29" s="59" t="n">
        <x:v>0.6479640545991167</x:v>
      </x:c>
      <x:c r="K29" s="2" t="str">
        <x:v>B</x:v>
      </x:c>
      <x:c r="L29" s="59"/>
      <x:c r="M29" s="59" t="n">
        <x:v>0.3991247281491116</x:v>
      </x:c>
      <x:c r="N29" s="58" t="n">
        <x:v>1278952.6500355091</x:v>
      </x:c>
      <x:c r="O29" s="58" t="n">
        <x:v>5082260.710741467</x:v>
      </x:c>
      <x:c r="P29" s="2" t="str">
        <x:v>decline</x:v>
      </x:c>
      <x:c r="Q29" s="2" t="str">
        <x:v>debt service to income exceeds policy maximum</x:v>
      </x:c>
      <x:c r="R29" s="2"/>
      <x:c r="S29" s="2"/>
      <x:c r="T29" s="2"/>
    </x:row>
    <x:row r="30">
      <x:c r="A30" s="2"/>
      <x:c r="B30" s="2"/>
      <x:c r="C30" s="2" t="str">
        <x:v>SYN-00025</x:v>
      </x:c>
      <x:c r="D30" s="58" t="n">
        <x:v>170000000</x:v>
      </x:c>
      <x:c r="E30" s="93" t="n">
        <x:v>36</x:v>
      </x:c>
      <x:c r="F30" s="59" t="n">
        <x:v>0.017375744065904954</x:v>
      </x:c>
      <x:c r="G30" s="59" t="n">
        <x:v>0.6950227935480774</x:v>
      </x:c>
      <x:c r="H30" s="59" t="n">
        <x:v>0.1412709017506625</x:v>
      </x:c>
      <x:c r="I30" s="58" t="n">
        <x:v>5820696.08697276</x:v>
      </x:c>
      <x:c r="J30" s="59" t="n">
        <x:v>0.17554869565244233</x:v>
      </x:c>
      <x:c r="K30" s="2" t="str">
        <x:v>A</x:v>
      </x:c>
      <x:c r="L30" s="59" t="n">
        <x:v>0.0858919906616211</x:v>
      </x:c>
      <x:c r="M30" s="59" t="n">
        <x:v>0.7213242286531938</x:v>
      </x:c>
      <x:c r="N30" s="58" t="n">
        <x:v>3348368.9462108873</x:v>
      </x:c>
      <x:c r="O30" s="58" t="n">
        <x:v>7219990.135825193</x:v>
      </x:c>
      <x:c r="P30" s="2" t="str">
        <x:v>approve</x:v>
      </x:c>
      <x:c r="Q30" s="2" t="str">
        <x:v>eligibility and RAROC conditions are met</x:v>
      </x:c>
      <x:c r="R30" s="2"/>
      <x:c r="S30" s="2"/>
      <x:c r="T30" s="2"/>
    </x:row>
    <x:row r="31">
      <x:c r="A31" s="2"/>
      <x:c r="B31" s="2"/>
      <x:c r="C31" s="2" t="str">
        <x:v>SYN-00026</x:v>
      </x:c>
      <x:c r="D31" s="58" t="n">
        <x:v>166000000</x:v>
      </x:c>
      <x:c r="E31" s="93" t="n">
        <x:v>12</x:v>
      </x:c>
      <x:c r="F31" s="59" t="n">
        <x:v>0.06791254158317213</x:v>
      </x:c>
      <x:c r="G31" s="59" t="n">
        <x:v>0.7179146335331431</x:v>
      </x:c>
      <x:c r="H31" s="59" t="n">
        <x:v>0.15663929921640393</x:v>
      </x:c>
      <x:c r="I31" s="58" t="n">
        <x:v>15034935.214324728</x:v>
      </x:c>
      <x:c r="J31" s="59" t="n">
        <x:v>0.516540845127565</x:v>
      </x:c>
      <x:c r="K31" s="2" t="str">
        <x:v>C</x:v>
      </x:c>
      <x:c r="L31" s="59"/>
      <x:c r="M31" s="59" t="n">
        <x:v>0.542174354320605</x:v>
      </x:c>
      <x:c r="N31" s="58" t="n">
        <x:v>4534882.0168811</x:v>
      </x:c>
      <x:c r="O31" s="58" t="n">
        <x:v>7658402.57841718</x:v>
      </x:c>
      <x:c r="P31" s="2" t="str">
        <x:v>decline</x:v>
      </x:c>
      <x:c r="Q31" s="2" t="str">
        <x:v>debt service to income exceeds policy maximum</x:v>
      </x:c>
      <x:c r="R31" s="2"/>
      <x:c r="S31" s="2"/>
      <x:c r="T31" s="2"/>
    </x:row>
    <x:row r="32">
      <x:c r="A32" s="2"/>
      <x:c r="B32" s="2"/>
      <x:c r="C32" s="2" t="str">
        <x:v>SYN-00027</x:v>
      </x:c>
      <x:c r="D32" s="58" t="n">
        <x:v>220000000</x:v>
      </x:c>
      <x:c r="E32" s="93" t="n">
        <x:v>18</x:v>
      </x:c>
      <x:c r="F32" s="59" t="n">
        <x:v>0.05491019671003763</x:v>
      </x:c>
      <x:c r="G32" s="59" t="n">
        <x:v>0.6961551336765448</x:v>
      </x:c>
      <x:c r="H32" s="59" t="n">
        <x:v>0.1554255285476504</x:v>
      </x:c>
      <x:c r="I32" s="58" t="n">
        <x:v>13780893.789362336</x:v>
      </x:c>
      <x:c r="J32" s="59" t="n">
        <x:v>0.49306290846439854</x:v>
      </x:c>
      <x:c r="K32" s="2" t="str">
        <x:v>C</x:v>
      </x:c>
      <x:c r="L32" s="59" t="n">
        <x:v>0.10588924407958986</x:v>
      </x:c>
      <x:c r="M32" s="59" t="n">
        <x:v>0.6618874623257307</x:v>
      </x:c>
      <x:c r="N32" s="58" t="n">
        <x:v>6891493.2475486845</x:v>
      </x:c>
      <x:c r="O32" s="58" t="n">
        <x:v>9224214.96737358</x:v>
      </x:c>
      <x:c r="P32" s="2" t="str">
        <x:v>approve</x:v>
      </x:c>
      <x:c r="Q32" s="2" t="str">
        <x:v>eligibility and RAROC conditions are met</x:v>
      </x:c>
      <x:c r="R32" s="2"/>
      <x:c r="S32" s="2"/>
      <x:c r="T32" s="2"/>
    </x:row>
    <x:row r="33">
      <x:c r="A33" s="2"/>
      <x:c r="B33" s="2"/>
      <x:c r="C33" s="2" t="str">
        <x:v>SYN-00028</x:v>
      </x:c>
      <x:c r="D33" s="58" t="n">
        <x:v>131000000</x:v>
      </x:c>
      <x:c r="E33" s="93" t="n">
        <x:v>12</x:v>
      </x:c>
      <x:c r="F33" s="59" t="n">
        <x:v>0.07855422507873937</x:v>
      </x:c>
      <x:c r="G33" s="59" t="n">
        <x:v>0.6780280882549565</x:v>
      </x:c>
      <x:c r="H33" s="59" t="n">
        <x:v>0.16886551368468808</x:v>
      </x:c>
      <x:c r="I33" s="58" t="n">
        <x:v>11940770.738609558</x:v>
      </x:c>
      <x:c r="J33" s="59" t="n">
        <x:v>0.4936308295443823</x:v>
      </x:c>
      <x:c r="K33" s="2" t="str">
        <x:v>C</x:v>
      </x:c>
      <x:c r="L33" s="59" t="n">
        <x:v>0.13428302764892577</x:v>
      </x:c>
      <x:c r="M33" s="59" t="n">
        <x:v>0.4750586294394925</x:v>
      </x:c>
      <x:c r="N33" s="58" t="n">
        <x:v>3923030.4373890585</x:v>
      </x:c>
      <x:c r="O33" s="58" t="n">
        <x:v>6230209.4549287595</x:v>
      </x:c>
      <x:c r="P33" s="2" t="str">
        <x:v>approve</x:v>
      </x:c>
      <x:c r="Q33" s="2" t="str">
        <x:v>eligibility and RAROC conditions are met</x:v>
      </x:c>
      <x:c r="R33" s="2"/>
      <x:c r="S33" s="2"/>
      <x:c r="T33" s="2"/>
    </x:row>
    <x:row r="34">
      <x:c r="A34" s="2"/>
      <x:c r="B34" s="2"/>
      <x:c r="C34" s="2" t="str">
        <x:v>SYN-00029</x:v>
      </x:c>
      <x:c r="D34" s="58" t="n">
        <x:v>178000000</x:v>
      </x:c>
      <x:c r="E34" s="93" t="n">
        <x:v>36</x:v>
      </x:c>
      <x:c r="F34" s="59" t="n">
        <x:v>0.014751758620465375</x:v>
      </x:c>
      <x:c r="G34" s="59" t="n">
        <x:v>0.7591585987722409</x:v>
      </x:c>
      <x:c r="H34" s="59" t="n">
        <x:v>0.12137033091351494</x:v>
      </x:c>
      <x:c r="I34" s="58" t="n">
        <x:v>5923803.961020697</x:v>
      </x:c>
      <x:c r="J34" s="59" t="n">
        <x:v>0.3427189553919043</x:v>
      </x:c>
      <x:c r="K34" s="2" t="str">
        <x:v>A</x:v>
      </x:c>
      <x:c r="L34" s="59" t="n">
        <x:v>0.09112380981445314</x:v>
      </x:c>
      <x:c r="M34" s="59" t="n">
        <x:v>0.4674219892073932</x:v>
      </x:c>
      <x:c r="N34" s="58" t="n">
        <x:v>3227140.3228103938</x:v>
      </x:c>
      <x:c r="O34" s="58" t="n">
        <x:v>7513055.1740127625</x:v>
      </x:c>
      <x:c r="P34" s="2" t="str">
        <x:v>approve</x:v>
      </x:c>
      <x:c r="Q34" s="2" t="str">
        <x:v>eligibility and RAROC conditions are met</x:v>
      </x:c>
      <x:c r="R34" s="2"/>
      <x:c r="S34" s="2"/>
      <x:c r="T34" s="2"/>
    </x:row>
    <x:row r="35">
      <x:c r="A35" s="2"/>
      <x:c r="B35" s="2"/>
      <x:c r="C35" s="2" t="str">
        <x:v>SYN-00030</x:v>
      </x:c>
      <x:c r="D35" s="58" t="n">
        <x:v>235000000</x:v>
      </x:c>
      <x:c r="E35" s="93" t="n">
        <x:v>18</x:v>
      </x:c>
      <x:c r="F35" s="59" t="n">
        <x:v>0.05394147302070584</x:v>
      </x:c>
      <x:c r="G35" s="59" t="n">
        <x:v>0.8768413770286037</x:v>
      </x:c>
      <x:c r="H35" s="59" t="n">
        <x:v>0.15886567837830884</x:v>
      </x:c>
      <x:c r="I35" s="58" t="n">
        <x:v>14758664.509966029</x:v>
      </x:c>
      <x:c r="J35" s="59" t="n">
        <x:v>0.3588204713455006</x:v>
      </x:c>
      <x:c r="K35" s="2" t="str">
        <x:v>C</x:v>
      </x:c>
      <x:c r="L35" s="59" t="n">
        <x:v>0.12327629089355469</x:v>
      </x:c>
      <x:c r="M35" s="59" t="n">
        <x:v>0.4770610072390243</x:v>
      </x:c>
      <x:c r="N35" s="58" t="n">
        <x:v>9115541.04898141</x:v>
      </x:c>
      <x:c r="O35" s="58" t="n">
        <x:v>11234167.623505509</x:v>
      </x:c>
      <x:c r="P35" s="2" t="str">
        <x:v>approve</x:v>
      </x:c>
      <x:c r="Q35" s="2" t="str">
        <x:v>eligibility and RAROC conditions are met</x:v>
      </x:c>
      <x:c r="R35" s="2"/>
      <x:c r="S35" s="2"/>
      <x:c r="T35" s="2"/>
    </x:row>
    <x:row r="36">
      <x:c r="A36" s="2"/>
      <x:c r="B36" s="2"/>
      <x:c r="C36" s="2" t="str">
        <x:v>SYN-00031</x:v>
      </x:c>
      <x:c r="D36" s="58" t="n">
        <x:v>74000000</x:v>
      </x:c>
      <x:c r="E36" s="93" t="n">
        <x:v>36</x:v>
      </x:c>
      <x:c r="F36" s="59" t="n">
        <x:v>0.07634392098003229</x:v>
      </x:c>
      <x:c r="G36" s="59" t="n">
        <x:v>0.8013736316495937</x:v>
      </x:c>
      <x:c r="H36" s="59" t="n">
        <x:v>0.16170532464212267</x:v>
      </x:c>
      <x:c r="I36" s="58" t="n">
        <x:v>2607854.9636976025</x:v>
      </x:c>
      <x:c r="J36" s="59" t="n">
        <x:v>0.24392199867991285</x:v>
      </x:c>
      <x:c r="K36" s="2" t="str">
        <x:v>C</x:v>
      </x:c>
      <x:c r="L36" s="59" t="n">
        <x:v>0.15089534759521478</x:v>
      </x:c>
      <x:c r="M36" s="59" t="n">
        <x:v>0.24494517316897804</x:v>
      </x:c>
      <x:c r="N36" s="58" t="n">
        <x:v>7208896.101575542</x:v>
      </x:c>
      <x:c r="O36" s="58" t="n">
        <x:v>3863552.1916185585</x:v>
      </x:c>
      <x:c r="P36" s="2" t="str">
        <x:v>approve</x:v>
      </x:c>
      <x:c r="Q36" s="2" t="str">
        <x:v>eligibility and RAROC conditions are met</x:v>
      </x:c>
      <x:c r="R36" s="2"/>
      <x:c r="S36" s="2"/>
      <x:c r="T36" s="2"/>
    </x:row>
    <x:row r="37">
      <x:c r="A37" s="2"/>
      <x:c r="B37" s="2"/>
      <x:c r="C37" s="2" t="str">
        <x:v>SYN-00032</x:v>
      </x:c>
      <x:c r="D37" s="58" t="n">
        <x:v>224000000</x:v>
      </x:c>
      <x:c r="E37" s="93" t="n">
        <x:v>36</x:v>
      </x:c>
      <x:c r="F37" s="59" t="n">
        <x:v>0.15815114934455074</x:v>
      </x:c>
      <x:c r="G37" s="59" t="n">
        <x:v>0.8244949581523959</x:v>
      </x:c>
      <x:c r="H37" s="59" t="n">
        <x:v>0.24972565662330157</x:v>
      </x:c>
      <x:c r="I37" s="58" t="n">
        <x:v>8902951.156072378</x:v>
      </x:c>
      <x:c r="J37" s="59" t="n">
        <x:v>0.5509164313466354</x:v>
      </x:c>
      <x:c r="K37" s="2" t="str">
        <x:v>E</x:v>
      </x:c>
      <x:c r="L37" s="59"/>
      <x:c r="M37" s="59" t="n">
        <x:v>0.2509720765828315</x:v>
      </x:c>
      <x:c r="N37" s="58" t="n">
        <x:v>45950294.296805464</x:v>
      </x:c>
      <x:c r="O37" s="58" t="n">
        <x:v>16971658.330519054</x:v>
      </x:c>
      <x:c r="P37" s="2" t="str">
        <x:v>decline</x:v>
      </x:c>
      <x:c r="Q37" s="2" t="str">
        <x:v>debt service to income exceeds policy maximum</x:v>
      </x:c>
      <x:c r="R37" s="2"/>
      <x:c r="S37" s="2"/>
      <x:c r="T37" s="2"/>
    </x:row>
    <x:row r="38">
      <x:c r="A38" s="2"/>
      <x:c r="B38" s="2"/>
      <x:c r="C38" s="2" t="str">
        <x:v>SYN-00033</x:v>
      </x:c>
      <x:c r="D38" s="58" t="n">
        <x:v>168000000</x:v>
      </x:c>
      <x:c r="E38" s="93" t="n">
        <x:v>48</x:v>
      </x:c>
      <x:c r="F38" s="59" t="n">
        <x:v>0.12996655923026704</x:v>
      </x:c>
      <x:c r="G38" s="59" t="n">
        <x:v>0.7589339590558893</x:v>
      </x:c>
      <x:c r="H38" s="59" t="n">
        <x:v>0.21709060061657798</x:v>
      </x:c>
      <x:c r="I38" s="58" t="n">
        <x:v>5266521.162559962</x:v>
      </x:c>
      <x:c r="J38" s="59" t="n">
        <x:v>0.294681772827825</x:v>
      </x:c>
      <x:c r="K38" s="2" t="str">
        <x:v>D</x:v>
      </x:c>
      <x:c r="L38" s="59" t="n">
        <x:v>0.19526798248291022</x:v>
      </x:c>
      <x:c r="M38" s="59" t="n">
        <x:v>0.2938824290662543</x:v>
      </x:c>
      <x:c r="N38" s="58" t="n">
        <x:v>34085550.79222619</x:v>
      </x:c>
      <x:c r="O38" s="58" t="n">
        <x:v>10583643.604747111</x:v>
      </x:c>
      <x:c r="P38" s="2" t="str">
        <x:v>approve</x:v>
      </x:c>
      <x:c r="Q38" s="2" t="str">
        <x:v>eligibility and RAROC conditions are met</x:v>
      </x:c>
      <x:c r="R38" s="2"/>
      <x:c r="S38" s="2"/>
      <x:c r="T38" s="2"/>
    </x:row>
    <x:row r="39">
      <x:c r="A39" s="2"/>
      <x:c r="B39" s="2"/>
      <x:c r="C39" s="2" t="str">
        <x:v>SYN-00034</x:v>
      </x:c>
      <x:c r="D39" s="58" t="n">
        <x:v>157000000</x:v>
      </x:c>
      <x:c r="E39" s="93" t="n">
        <x:v>48</x:v>
      </x:c>
      <x:c r="F39" s="59" t="n">
        <x:v>0.012051695789686743</x:v>
      </x:c>
      <x:c r="G39" s="59" t="n">
        <x:v>0.7689749687347959</x:v>
      </x:c>
      <x:c r="H39" s="59" t="n">
        <x:v>0.11469715093592708</x:v>
      </x:c>
      <x:c r="I39" s="58" t="n">
        <x:v>4093652.9832998593</x:v>
      </x:c>
      <x:c r="J39" s="59" t="n">
        <x:v>0.228801535747822</x:v>
      </x:c>
      <x:c r="K39" s="2" t="str">
        <x:v>A</x:v>
      </x:c>
      <x:c r="L39" s="59" t="n">
        <x:v>0.08695888519287111</x:v>
      </x:c>
      <x:c r="M39" s="59" t="n">
        <x:v>0.4416035397053054</x:v>
      </x:c>
      <x:c r="N39" s="58" t="n">
        <x:v>3156862.0221193344</x:v>
      </x:c>
      <x:c r="O39" s="58" t="n">
        <x:v>6669218.822976463</x:v>
      </x:c>
      <x:c r="P39" s="2" t="str">
        <x:v>approve</x:v>
      </x:c>
      <x:c r="Q39" s="2" t="str">
        <x:v>eligibility and RAROC conditions are met</x:v>
      </x:c>
      <x:c r="R39" s="2"/>
      <x:c r="S39" s="2"/>
      <x:c r="T39" s="2"/>
    </x:row>
    <x:row r="40">
      <x:c r="A40" s="2"/>
      <x:c r="B40" s="2"/>
      <x:c r="C40" s="2" t="str">
        <x:v>SYN-00035</x:v>
      </x:c>
      <x:c r="D40" s="58" t="n">
        <x:v>35000000</x:v>
      </x:c>
      <x:c r="E40" s="93" t="n">
        <x:v>24</x:v>
      </x:c>
      <x:c r="F40" s="59" t="n">
        <x:v>0.10241798478996063</x:v>
      </x:c>
      <x:c r="G40" s="59" t="n">
        <x:v>0.646385988145059</x:v>
      </x:c>
      <x:c r="H40" s="59" t="n">
        <x:v>0.17698115333883746</x:v>
      </x:c>
      <x:c r="I40" s="58" t="n">
        <x:v>1742242.6018352266</x:v>
      </x:c>
      <x:c r="J40" s="59" t="n">
        <x:v>0.14283304320922457</x:v>
      </x:c>
      <x:c r="K40" s="2" t="str">
        <x:v>D</x:v>
      </x:c>
      <x:c r="L40" s="59" t="n">
        <x:v>0.17575416564941407</x:v>
      </x:c>
      <x:c r="M40" s="59" t="n">
        <x:v>0.17011630854378063</x:v>
      </x:c>
      <x:c r="N40" s="58" t="n">
        <x:v>2496401.8583739735</x:v>
      </x:c>
      <x:c r="O40" s="58" t="n">
        <x:v>1754165.0226729473</x:v>
      </x:c>
      <x:c r="P40" s="2" t="str">
        <x:v>approve</x:v>
      </x:c>
      <x:c r="Q40" s="2" t="str">
        <x:v>eligibility and RAROC conditions are met</x:v>
      </x:c>
      <x:c r="R40" s="2"/>
      <x:c r="S40" s="2"/>
      <x:c r="T40" s="2"/>
    </x:row>
    <x:row r="41">
      <x:c r="A41" s="2"/>
      <x:c r="B41" s="2"/>
      <x:c r="C41" s="2" t="str">
        <x:v>SYN-00036</x:v>
      </x:c>
      <x:c r="D41" s="58" t="n">
        <x:v>83000000</x:v>
      </x:c>
      <x:c r="E41" s="93" t="n">
        <x:v>36</x:v>
      </x:c>
      <x:c r="F41" s="59" t="n">
        <x:v>0.1471826518009214</x:v>
      </x:c>
      <x:c r="G41" s="59" t="n">
        <x:v>0.6284405828514482</x:v>
      </x:c>
      <x:c r="H41" s="59" t="n">
        <x:v>0.22228091317757387</x:v>
      </x:c>
      <x:c r="I41" s="58" t="n">
        <x:v>3179609.8743996043</x:v>
      </x:c>
      <x:c r="J41" s="59" t="n">
        <x:v>0.2582238198352825</x:v>
      </x:c>
      <x:c r="K41" s="2" t="str">
        <x:v>D</x:v>
      </x:c>
      <x:c r="L41" s="59" t="n">
        <x:v>0.19195762634277344</x:v>
      </x:c>
      <x:c r="M41" s="59" t="n">
        <x:v>0.37148559231202055</x:v>
      </x:c>
      <x:c r="N41" s="58" t="n">
        <x:v>12029018.692405283</x:v>
      </x:c>
      <x:c r="O41" s="58" t="n">
        <x:v>4639314.994257954</x:v>
      </x:c>
      <x:c r="P41" s="2" t="str">
        <x:v>approve</x:v>
      </x:c>
      <x:c r="Q41" s="2" t="str">
        <x:v>eligibility and RAROC conditions are met</x:v>
      </x:c>
      <x:c r="R41" s="2"/>
      <x:c r="S41" s="2"/>
      <x:c r="T41" s="2"/>
    </x:row>
    <x:row r="42">
      <x:c r="A42" s="2"/>
      <x:c r="B42" s="2"/>
      <x:c r="C42" s="2" t="str">
        <x:v>SYN-00037</x:v>
      </x:c>
      <x:c r="D42" s="58" t="n">
        <x:v>119000000</x:v>
      </x:c>
      <x:c r="E42" s="93" t="n">
        <x:v>12</x:v>
      </x:c>
      <x:c r="F42" s="59" t="n">
        <x:v>0.11493748372056788</x:v>
      </x:c>
      <x:c r="G42" s="59" t="n">
        <x:v>0.6696550933904372</x:v>
      </x:c>
      <x:c r="H42" s="59" t="n">
        <x:v>0.20538497425212035</x:v>
      </x:c>
      <x:c r="I42" s="58" t="n">
        <x:v>11054198.45789966</x:v>
      </x:c>
      <x:c r="J42" s="59" t="n">
        <x:v>0.21498593785788878</x:v>
      </x:c>
      <x:c r="K42" s="2" t="str">
        <x:v>D</x:v>
      </x:c>
      <x:c r="L42" s="59" t="n">
        <x:v>0.16608280181884766</x:v>
      </x:c>
      <x:c r="M42" s="59" t="n">
        <x:v>0.45145721472825173</x:v>
      </x:c>
      <x:c r="N42" s="58" t="n">
        <x:v>5207149.697455717</x:v>
      </x:c>
      <x:c r="O42" s="58" t="n">
        <x:v>6905617.503754428</x:v>
      </x:c>
      <x:c r="P42" s="2" t="str">
        <x:v>approve</x:v>
      </x:c>
      <x:c r="Q42" s="2" t="str">
        <x:v>eligibility and RAROC conditions are met</x:v>
      </x:c>
      <x:c r="R42" s="2"/>
      <x:c r="S42" s="2"/>
      <x:c r="T42" s="2"/>
    </x:row>
    <x:row r="43">
      <x:c r="A43" s="2"/>
      <x:c r="B43" s="2"/>
      <x:c r="C43" s="2" t="str">
        <x:v>SYN-00038</x:v>
      </x:c>
      <x:c r="D43" s="58" t="n">
        <x:v>227000000</x:v>
      </x:c>
      <x:c r="E43" s="93" t="n">
        <x:v>18</x:v>
      </x:c>
      <x:c r="F43" s="59" t="n">
        <x:v>0.07951388144685224</x:v>
      </x:c>
      <x:c r="G43" s="59" t="n">
        <x:v>0.5761115449339272</x:v>
      </x:c>
      <x:c r="H43" s="59" t="n">
        <x:v>0.15672714278316618</x:v>
      </x:c>
      <x:c r="I43" s="58" t="n">
        <x:v>14233318.64941519</x:v>
      </x:c>
      <x:c r="J43" s="59" t="n">
        <x:v>0.48995948552807683</x:v>
      </x:c>
      <x:c r="K43" s="2" t="str">
        <x:v>C</x:v>
      </x:c>
      <x:c r="L43" s="59" t="n">
        <x:v>0.11389007568359376</x:v>
      </x:c>
      <x:c r="M43" s="59" t="n">
        <x:v>0.593989122717976</x:v>
      </x:c>
      <x:c r="N43" s="58" t="n">
        <x:v>8519166.820802698</x:v>
      </x:c>
      <x:c r="O43" s="58" t="n">
        <x:v>9402387.543599272</x:v>
      </x:c>
      <x:c r="P43" s="2" t="str">
        <x:v>approve</x:v>
      </x:c>
      <x:c r="Q43" s="2" t="str">
        <x:v>eligibility and RAROC conditions are met</x:v>
      </x:c>
      <x:c r="R43" s="2"/>
      <x:c r="S43" s="2"/>
      <x:c r="T43" s="2"/>
    </x:row>
    <x:row r="44">
      <x:c r="A44" s="2"/>
      <x:c r="B44" s="2"/>
      <x:c r="C44" s="2" t="str">
        <x:v>SYN-00039</x:v>
      </x:c>
      <x:c r="D44" s="58" t="n">
        <x:v>202000000</x:v>
      </x:c>
      <x:c r="E44" s="93" t="n">
        <x:v>18</x:v>
      </x:c>
      <x:c r="F44" s="59" t="n">
        <x:v>0.18483701682942755</x:v>
      </x:c>
      <x:c r="G44" s="59" t="n">
        <x:v>0.687308978791467</x:v>
      </x:c>
      <x:c r="H44" s="59" t="n">
        <x:v>0.2508474460812892</x:v>
      </x:c>
      <x:c r="I44" s="58" t="n">
        <x:v>13581148.283187818</x:v>
      </x:c>
      <x:c r="J44" s="59" t="n">
        <x:v>0.7566446077952262</x:v>
      </x:c>
      <x:c r="K44" s="2" t="str">
        <x:v>E</x:v>
      </x:c>
      <x:c r="L44" s="59"/>
      <x:c r="M44" s="59" t="n">
        <x:v>0.3467006553521664</x:v>
      </x:c>
      <x:c r="N44" s="58" t="n">
        <x:v>21395887.2165705</x:v>
      </x:c>
      <x:c r="O44" s="58" t="n">
        <x:v>14294058.482431727</x:v>
      </x:c>
      <x:c r="P44" s="2" t="str">
        <x:v>decline</x:v>
      </x:c>
      <x:c r="Q44" s="2" t="str">
        <x:v>debt service to income exceeds policy maximum</x:v>
      </x:c>
      <x:c r="R44" s="2"/>
      <x:c r="S44" s="2"/>
      <x:c r="T44" s="2"/>
    </x:row>
    <x:row r="45">
      <x:c r="A45" s="2"/>
      <x:c r="B45" s="2"/>
      <x:c r="C45" s="2" t="str">
        <x:v>SYN-00040</x:v>
      </x:c>
      <x:c r="D45" s="58" t="n">
        <x:v>68000000</x:v>
      </x:c>
      <x:c r="E45" s="93" t="n">
        <x:v>12</x:v>
      </x:c>
      <x:c r="F45" s="59" t="n">
        <x:v>0.09596186501198349</x:v>
      </x:c>
      <x:c r="G45" s="59" t="n">
        <x:v>0.5744399466951982</x:v>
      </x:c>
      <x:c r="H45" s="59" t="n">
        <x:v>0.17666349123284616</x:v>
      </x:c>
      <x:c r="I45" s="58" t="n">
        <x:v>6223446.959984004</x:v>
      </x:c>
      <x:c r="J45" s="59" t="n">
        <x:v>0.2052168864513549</x:v>
      </x:c>
      <x:c r="K45" s="2" t="str">
        <x:v>C</x:v>
      </x:c>
      <x:c r="L45" s="59" t="n">
        <x:v>0.14238037109375</x:v>
      </x:c>
      <x:c r="M45" s="59" t="n">
        <x:v>0.48797431868768615</x:v>
      </x:c>
      <x:c r="N45" s="58" t="n">
        <x:v>2115822.5831183502</x:v>
      </x:c>
      <x:c r="O45" s="58" t="n">
        <x:v>3068219.555848689</x:v>
      </x:c>
      <x:c r="P45" s="2" t="str">
        <x:v>approve</x:v>
      </x:c>
      <x:c r="Q45" s="2" t="str">
        <x:v>eligibility and RAROC conditions are met</x:v>
      </x:c>
      <x:c r="R45" s="2"/>
      <x:c r="S45" s="2"/>
      <x:c r="T45" s="2"/>
    </x:row>
    <x:row r="46">
      <x:c r="A46" s="2"/>
      <x:c r="B46" s="2"/>
      <x:c r="C46" s="2" t="str">
        <x:v>SYN-00041</x:v>
      </x:c>
      <x:c r="D46" s="58" t="n">
        <x:v>213000000</x:v>
      </x:c>
      <x:c r="E46" s="93" t="n">
        <x:v>12</x:v>
      </x:c>
      <x:c r="F46" s="59" t="n">
        <x:v>0.027254147695689762</x:v>
      </x:c>
      <x:c r="G46" s="59" t="n">
        <x:v>0.694524121402943</x:v>
      </x:c>
      <x:c r="H46" s="59" t="n">
        <x:v>0.11875657971826435</x:v>
      </x:c>
      <x:c r="I46" s="58" t="n">
        <x:v>18912404.37261459</x:v>
      </x:c>
      <x:c r="J46" s="59" t="n">
        <x:v>0.6236681781407359</x:v>
      </x:c>
      <x:c r="K46" s="2" t="str">
        <x:v>B</x:v>
      </x:c>
      <x:c r="L46" s="59"/>
      <x:c r="M46" s="59" t="n">
        <x:v>0.5457006231347923</x:v>
      </x:c>
      <x:c r="N46" s="58" t="n">
        <x:v>2232485.174970182</x:v>
      </x:c>
      <x:c r="O46" s="58" t="n">
        <x:v>9171336.906673476</x:v>
      </x:c>
      <x:c r="P46" s="2" t="str">
        <x:v>decline</x:v>
      </x:c>
      <x:c r="Q46" s="2" t="str">
        <x:v>debt service to income exceeds policy maximum</x:v>
      </x:c>
      <x:c r="R46" s="2"/>
      <x:c r="S46" s="2"/>
      <x:c r="T46" s="2"/>
    </x:row>
    <x:row r="47">
      <x:c r="A47" s="2"/>
      <x:c r="B47" s="2"/>
      <x:c r="C47" s="2" t="str">
        <x:v>SYN-00042</x:v>
      </x:c>
      <x:c r="D47" s="58" t="n">
        <x:v>109000000</x:v>
      </x:c>
      <x:c r="E47" s="93" t="n">
        <x:v>48</x:v>
      </x:c>
      <x:c r="F47" s="59" t="n">
        <x:v>0.12819973111181768</x:v>
      </x:c>
      <x:c r="G47" s="59" t="n">
        <x:v>0.7721548458622216</x:v>
      </x:c>
      <x:c r="H47" s="59" t="n">
        <x:v>0.23266534562441724</x:v>
      </x:c>
      <x:c r="I47" s="58" t="n">
        <x:v>3509546.9499959773</x:v>
      </x:c>
      <x:c r="J47" s="59" t="n">
        <x:v>0.40053038611088765</x:v>
      </x:c>
      <x:c r="K47" s="2" t="str">
        <x:v>D</x:v>
      </x:c>
      <x:c r="L47" s="59" t="n">
        <x:v>0.19260864257812504</x:v>
      </x:c>
      <x:c r="M47" s="59" t="n">
        <x:v>0.40287184285202726</x:v>
      </x:c>
      <x:c r="N47" s="58" t="n">
        <x:v>22400930.172155052</x:v>
      </x:c>
      <x:c r="O47" s="58" t="n">
        <x:v>7007985.772361348</x:v>
      </x:c>
      <x:c r="P47" s="2" t="str">
        <x:v>approve</x:v>
      </x:c>
      <x:c r="Q47" s="2" t="str">
        <x:v>eligibility and RAROC conditions are met</x:v>
      </x:c>
      <x:c r="R47" s="2"/>
      <x:c r="S47" s="2"/>
      <x:c r="T47" s="2"/>
    </x:row>
    <x:row r="48">
      <x:c r="A48" s="2"/>
      <x:c r="B48" s="2"/>
      <x:c r="C48" s="2" t="str">
        <x:v>SYN-00043</x:v>
      </x:c>
      <x:c r="D48" s="58" t="n">
        <x:v>53000000</x:v>
      </x:c>
      <x:c r="E48" s="93" t="n">
        <x:v>36</x:v>
      </x:c>
      <x:c r="F48" s="59" t="n">
        <x:v>0.015674465830410614</x:v>
      </x:c>
      <x:c r="G48" s="59" t="n">
        <x:v>0.748971894209508</x:v>
      </x:c>
      <x:c r="H48" s="59" t="n">
        <x:v>0.11165244329033285</x:v>
      </x:c>
      <x:c r="I48" s="58" t="n">
        <x:v>1739302.391455269</x:v>
      </x:c>
      <x:c r="J48" s="59" t="n">
        <x:v>0.12224585094030108</x:v>
      </x:c>
      <x:c r="K48" s="2" t="str">
        <x:v>A</x:v>
      </x:c>
      <x:c r="L48" s="59" t="n">
        <x:v>0.10165500640869142</x:v>
      </x:c>
      <x:c r="M48" s="59" t="n">
        <x:v>0.2620716422035116</x:v>
      </x:c>
      <x:c r="N48" s="58" t="n">
        <x:v>1002399.9145179096</x:v>
      </x:c>
      <x:c r="O48" s="58" t="n">
        <x:v>2225214.107717644</x:v>
      </x:c>
      <x:c r="P48" s="2" t="str">
        <x:v>approve</x:v>
      </x:c>
      <x:c r="Q48" s="2" t="str">
        <x:v>eligibility and RAROC conditions are met</x:v>
      </x:c>
      <x:c r="R48" s="2"/>
      <x:c r="S48" s="2"/>
      <x:c r="T48" s="2"/>
    </x:row>
    <x:row r="49">
      <x:c r="A49" s="2"/>
      <x:c r="B49" s="2"/>
      <x:c r="C49" s="2" t="str">
        <x:v>SYN-00044</x:v>
      </x:c>
      <x:c r="D49" s="58" t="n">
        <x:v>98000000</x:v>
      </x:c>
      <x:c r="E49" s="93" t="n">
        <x:v>24</x:v>
      </x:c>
      <x:c r="F49" s="59" t="n">
        <x:v>0.17284135772568093</x:v>
      </x:c>
      <x:c r="G49" s="59" t="n">
        <x:v>0.6772191131271916</x:v>
      </x:c>
      <x:c r="H49" s="59" t="n">
        <x:v>0.2231846932001748</x:v>
      </x:c>
      <x:c r="I49" s="58" t="n">
        <x:v>5099484.704219816</x:v>
      </x:c>
      <x:c r="J49" s="59" t="n">
        <x:v>0.35621779401373854</x:v>
      </x:c>
      <x:c r="K49" s="2" t="str">
        <x:v>E</x:v>
      </x:c>
      <x:c r="L49" s="59" t="n">
        <x:v>0.21441505432128907</x:v>
      </x:c>
      <x:c r="M49" s="59" t="n">
        <x:v>0.21248803809095812</x:v>
      </x:c>
      <x:c r="N49" s="58" t="n">
        <x:v>12335132.04327454</x:v>
      </x:c>
      <x:c r="O49" s="58" t="n">
        <x:v>6461383.949765369</x:v>
      </x:c>
      <x:c r="P49" s="2" t="str">
        <x:v>approve</x:v>
      </x:c>
      <x:c r="Q49" s="2" t="str">
        <x:v>eligibility and RAROC conditions are met</x:v>
      </x:c>
      <x:c r="R49" s="2"/>
      <x:c r="S49" s="2"/>
      <x:c r="T49" s="2"/>
    </x:row>
    <x:row r="50">
      <x:c r="A50" s="2"/>
      <x:c r="B50" s="2"/>
      <x:c r="C50" s="2" t="str">
        <x:v>SYN-00045</x:v>
      </x:c>
      <x:c r="D50" s="58" t="n">
        <x:v>160000000</x:v>
      </x:c>
      <x:c r="E50" s="93" t="n">
        <x:v>12</x:v>
      </x:c>
      <x:c r="F50" s="59" t="n">
        <x:v>0.06836362386899261</x:v>
      </x:c>
      <x:c r="G50" s="59" t="n">
        <x:v>0.7594704943442389</x:v>
      </x:c>
      <x:c r="H50" s="59" t="n">
        <x:v>0.1566500443390829</x:v>
      </x:c>
      <x:c r="I50" s="58" t="n">
        <x:v>14491585.100162985</x:v>
      </x:c>
      <x:c r="J50" s="59" t="n">
        <x:v>0.372738730511237</x:v>
      </x:c>
      <x:c r="K50" s="2" t="str">
        <x:v>C</x:v>
      </x:c>
      <x:c r="L50" s="59" t="n">
        <x:v>0.1393033981323242</x:v>
      </x:c>
      <x:c r="M50" s="59" t="n">
        <x:v>0.3137712297109803</x:v>
      </x:c>
      <x:c r="N50" s="58" t="n">
        <x:v>4655030.944703654</x:v>
      </x:c>
      <x:c r="O50" s="58" t="n">
        <x:v>7839968.607641336</x:v>
      </x:c>
      <x:c r="P50" s="2" t="str">
        <x:v>approve</x:v>
      </x:c>
      <x:c r="Q50" s="2" t="str">
        <x:v>eligibility and RAROC conditions are met</x:v>
      </x:c>
      <x:c r="R50" s="2"/>
      <x:c r="S50" s="2"/>
      <x:c r="T50" s="2"/>
    </x:row>
    <x:row r="51">
      <x:c r="A51" s="2"/>
      <x:c r="B51" s="2"/>
      <x:c r="C51" s="2" t="str">
        <x:v>SYN-00046</x:v>
      </x:c>
      <x:c r="D51" s="58" t="n">
        <x:v>85000000</x:v>
      </x:c>
      <x:c r="E51" s="93" t="n">
        <x:v>18</x:v>
      </x:c>
      <x:c r="F51" s="59" t="n">
        <x:v>0.016186241682292036</x:v>
      </x:c>
      <x:c r="G51" s="59" t="n">
        <x:v>0.867640837859332</x:v>
      </x:c>
      <x:c r="H51" s="59" t="n">
        <x:v>0.11434896955071785</x:v>
      </x:c>
      <x:c r="I51" s="58" t="n">
        <x:v>5161188.836138206</x:v>
      </x:c>
      <x:c r="J51" s="59" t="n">
        <x:v>0.2885926577881822</x:v>
      </x:c>
      <x:c r="K51" s="2" t="str">
        <x:v>A</x:v>
      </x:c>
      <x:c r="L51" s="59" t="n">
        <x:v>0.09180027008056642</x:v>
      </x:c>
      <x:c r="M51" s="59" t="n">
        <x:v>0.38901593427085446</x:v>
      </x:c>
      <x:c r="N51" s="58" t="n">
        <x:v>970085.292460515</x:v>
      </x:c>
      <x:c r="O51" s="58" t="n">
        <x:v>3599479.8383678477</x:v>
      </x:c>
      <x:c r="P51" s="2" t="str">
        <x:v>approve</x:v>
      </x:c>
      <x:c r="Q51" s="2" t="str">
        <x:v>eligibility and RAROC conditions are met</x:v>
      </x:c>
      <x:c r="R51" s="2"/>
      <x:c r="S51" s="2"/>
      <x:c r="T51" s="2"/>
    </x:row>
    <x:row r="52">
      <x:c r="A52" s="2"/>
      <x:c r="B52" s="2"/>
      <x:c r="C52" s="2" t="str">
        <x:v>SYN-00047</x:v>
      </x:c>
      <x:c r="D52" s="58" t="n">
        <x:v>225000000</x:v>
      </x:c>
      <x:c r="E52" s="93" t="n">
        <x:v>18</x:v>
      </x:c>
      <x:c r="F52" s="59" t="n">
        <x:v>0.017243536083059924</x:v>
      </x:c>
      <x:c r="G52" s="59" t="n">
        <x:v>0.6662745654856884</x:v>
      </x:c>
      <x:c r="H52" s="59" t="n">
        <x:v>0.15122005279262474</x:v>
      </x:c>
      <x:c r="I52" s="58" t="n">
        <x:v>14049499.8309791</x:v>
      </x:c>
      <x:c r="J52" s="59" t="n">
        <x:v>0.47940195747017844</x:v>
      </x:c>
      <x:c r="K52" s="2" t="str">
        <x:v>A</x:v>
      </x:c>
      <x:c r="L52" s="59" t="n">
        <x:v>0.09074653625488283</x:v>
      </x:c>
      <x:c r="M52" s="59" t="n">
        <x:v>0.7743924666682345</x:v>
      </x:c>
      <x:c r="N52" s="58" t="n">
        <x:v>2118162.7102875966</x:v>
      </x:c>
      <x:c r="O52" s="58" t="n">
        <x:v>9602453.255515195</x:v>
      </x:c>
      <x:c r="P52" s="2" t="str">
        <x:v>approve</x:v>
      </x:c>
      <x:c r="Q52" s="2" t="str">
        <x:v>eligibility and RAROC conditions are met</x:v>
      </x:c>
      <x:c r="R52" s="2"/>
      <x:c r="S52" s="2"/>
      <x:c r="T52" s="2"/>
    </x:row>
    <x:row r="53">
      <x:c r="A53" s="2"/>
      <x:c r="B53" s="2"/>
      <x:c r="C53" s="2" t="str">
        <x:v>SYN-00048</x:v>
      </x:c>
      <x:c r="D53" s="58" t="n">
        <x:v>199000000</x:v>
      </x:c>
      <x:c r="E53" s="93" t="n">
        <x:v>18</x:v>
      </x:c>
      <x:c r="F53" s="59" t="n">
        <x:v>0.10248265625830877</x:v>
      </x:c>
      <x:c r="G53" s="59" t="n">
        <x:v>0.7157604842397431</x:v>
      </x:c>
      <x:c r="H53" s="59" t="n">
        <x:v>0.18491938147263579</x:v>
      </x:c>
      <x:c r="I53" s="58" t="n">
        <x:v>12744065.561133446</x:v>
      </x:c>
      <x:c r="J53" s="59" t="n">
        <x:v>0.5550359899111137</x:v>
      </x:c>
      <x:c r="K53" s="2" t="str">
        <x:v>D</x:v>
      </x:c>
      <x:c r="L53" s="59"/>
      <x:c r="M53" s="59" t="n">
        <x:v>0.32198270749818864</x:v>
      </x:c>
      <x:c r="N53" s="58" t="n">
        <x:v>12026297.503227986</x:v>
      </x:c>
      <x:c r="O53" s="58" t="n">
        <x:v>11263997.388922647</x:v>
      </x:c>
      <x:c r="P53" s="2" t="str">
        <x:v>decline</x:v>
      </x:c>
      <x:c r="Q53" s="2" t="str">
        <x:v>debt service to income exceeds policy maximum</x:v>
      </x:c>
      <x:c r="R53" s="2"/>
      <x:c r="S53" s="2"/>
      <x:c r="T53" s="2"/>
    </x:row>
    <x:row r="54">
      <x:c r="A54" s="2"/>
      <x:c r="B54" s="2"/>
      <x:c r="C54" s="2" t="str">
        <x:v>SYN-00049</x:v>
      </x:c>
      <x:c r="D54" s="58" t="n">
        <x:v>117000000</x:v>
      </x:c>
      <x:c r="E54" s="93" t="n">
        <x:v>12</x:v>
      </x:c>
      <x:c r="F54" s="59" t="n">
        <x:v>0.07340098663349219</x:v>
      </x:c>
      <x:c r="G54" s="59" t="n">
        <x:v>0.7115673689186226</x:v>
      </x:c>
      <x:c r="H54" s="59" t="n">
        <x:v>0.15411472959050526</x:v>
      </x:c>
      <x:c r="I54" s="58" t="n">
        <x:v>10582952.867295757</x:v>
      </x:c>
      <x:c r="J54" s="59" t="n">
        <x:v>0.8588635244863838</x:v>
      </x:c>
      <x:c r="K54" s="2" t="str">
        <x:v>C</x:v>
      </x:c>
      <x:c r="L54" s="59"/>
      <x:c r="M54" s="59" t="n">
        <x:v>0.33088467319590553</x:v>
      </x:c>
      <x:c r="N54" s="58" t="n">
        <x:v>3425750.4100001776</x:v>
      </x:c>
      <x:c r="O54" s="58" t="n">
        <x:v>5601098.948265733</x:v>
      </x:c>
      <x:c r="P54" s="2" t="str">
        <x:v>decline</x:v>
      </x:c>
      <x:c r="Q54" s="2" t="str">
        <x:v>debt service to income exceeds policy maximum</x:v>
      </x:c>
      <x:c r="R54" s="2"/>
      <x:c r="S54" s="2"/>
      <x:c r="T54" s="2"/>
    </x:row>
    <x:row r="55">
      <x:c r="A55" s="2"/>
      <x:c r="B55" s="2"/>
      <x:c r="C55" s="2" t="str">
        <x:v>SYN-00050</x:v>
      </x:c>
      <x:c r="D55" s="58" t="n">
        <x:v>38000000</x:v>
      </x:c>
      <x:c r="E55" s="93" t="n">
        <x:v>12</x:v>
      </x:c>
      <x:c r="F55" s="59" t="n">
        <x:v>0.041632412054460284</x:v>
      </x:c>
      <x:c r="G55" s="59" t="n">
        <x:v>0.8191890395670772</x:v>
      </x:c>
      <x:c r="H55" s="59" t="n">
        <x:v>0.14620825982833544</x:v>
      </x:c>
      <x:c r="I55" s="58" t="n">
        <x:v>3423020.560945064</x:v>
      </x:c>
      <x:c r="J55" s="59" t="n">
        <x:v>0.21538367601575106</x:v>
      </x:c>
      <x:c r="K55" s="2" t="str">
        <x:v>B</x:v>
      </x:c>
      <x:c r="L55" s="59" t="n">
        <x:v>0.14387279510498047</x:v>
      </x:c>
      <x:c r="M55" s="59" t="n">
        <x:v>0.1838387857733919</x:v>
      </x:c>
      <x:c r="N55" s="58" t="n">
        <x:v>722102.0083693153</x:v>
      </x:c>
      <x:c r="O55" s="58" t="n">
        <x:v>1635315.1382614432</x:v>
      </x:c>
      <x:c r="P55" s="2" t="str">
        <x:v>approve</x:v>
      </x:c>
      <x:c r="Q55" s="2" t="str">
        <x:v>eligibility and RAROC conditions are met</x:v>
      </x:c>
      <x:c r="R55" s="2"/>
      <x:c r="S55" s="2"/>
      <x:c r="T55" s="2"/>
    </x:row>
    <x:row r="56">
      <x:c r="A56" s="2"/>
      <x:c r="B56" s="2"/>
      <x:c r="C56" s="2" t="str">
        <x:v>SYN-00051</x:v>
      </x:c>
      <x:c r="D56" s="58" t="n">
        <x:v>239000000</x:v>
      </x:c>
      <x:c r="E56" s="93" t="n">
        <x:v>18</x:v>
      </x:c>
      <x:c r="F56" s="59" t="n">
        <x:v>0.08881528406429957</x:v>
      </x:c>
      <x:c r="G56" s="59" t="n">
        <x:v>0.7878527051059989</x:v>
      </x:c>
      <x:c r="H56" s="59" t="n">
        <x:v>0.18268757527550802</x:v>
      </x:c>
      <x:c r="I56" s="58" t="n">
        <x:v>15280218.85911273</x:v>
      </x:c>
      <x:c r="J56" s="59" t="n">
        <x:v>0.8734985515866387</x:v>
      </x:c>
      <x:c r="K56" s="2" t="str">
        <x:v>C</x:v>
      </x:c>
      <x:c r="L56" s="59"/>
      <x:c r="M56" s="59" t="n">
        <x:v>0.3863503683596373</x:v>
      </x:c>
      <x:c r="N56" s="58" t="n">
        <x:v>13775825.478394456</x:v>
      </x:c>
      <x:c r="O56" s="58" t="n">
        <x:v>13807246.924691007</x:v>
      </x:c>
      <x:c r="P56" s="2" t="str">
        <x:v>decline</x:v>
      </x:c>
      <x:c r="Q56" s="2" t="str">
        <x:v>debt service to income exceeds policy maximum</x:v>
      </x:c>
      <x:c r="R56" s="2"/>
      <x:c r="S56" s="2"/>
      <x:c r="T56" s="2"/>
    </x:row>
    <x:row r="57">
      <x:c r="A57" s="2"/>
      <x:c r="B57" s="2"/>
      <x:c r="C57" s="2" t="str">
        <x:v>SYN-00052</x:v>
      </x:c>
      <x:c r="D57" s="58" t="n">
        <x:v>84000000</x:v>
      </x:c>
      <x:c r="E57" s="93" t="n">
        <x:v>18</x:v>
      </x:c>
      <x:c r="F57" s="59" t="n">
        <x:v>0.1668403046630172</x:v>
      </x:c>
      <x:c r="G57" s="59" t="n">
        <x:v>0.7113083576829684</x:v>
      </x:c>
      <x:c r="H57" s="59" t="n">
        <x:v>0.23951932960370415</x:v>
      </x:c>
      <x:c r="I57" s="58" t="n">
        <x:v>5601003.508009623</x:v>
      </x:c>
      <x:c r="J57" s="59" t="n">
        <x:v>0.13189018698922247</x:v>
      </x:c>
      <x:c r="K57" s="2" t="str">
        <x:v>E</x:v>
      </x:c>
      <x:c r="L57" s="59" t="n">
        <x:v>0.2250787353515625</x:v>
      </x:c>
      <x:c r="M57" s="59" t="n">
        <x:v>0.24376262108513522</x:v>
      </x:c>
      <x:c r="N57" s="58" t="n">
        <x:v>8295683.601583256</x:v>
      </x:c>
      <x:c r="O57" s="58" t="n">
        <x:v>5926726.762348798</x:v>
      </x:c>
      <x:c r="P57" s="2" t="str">
        <x:v>approve</x:v>
      </x:c>
      <x:c r="Q57" s="2" t="str">
        <x:v>eligibility and RAROC conditions are met</x:v>
      </x:c>
      <x:c r="R57" s="2"/>
      <x:c r="S57" s="2"/>
      <x:c r="T57" s="2"/>
    </x:row>
    <x:row r="58">
      <x:c r="A58" s="2"/>
      <x:c r="B58" s="2"/>
      <x:c r="C58" s="2" t="str">
        <x:v>SYN-00053</x:v>
      </x:c>
      <x:c r="D58" s="58" t="n">
        <x:v>203000000</x:v>
      </x:c>
      <x:c r="E58" s="93" t="n">
        <x:v>48</x:v>
      </x:c>
      <x:c r="F58" s="59" t="n">
        <x:v>0.1730397882379388</x:v>
      </x:c>
      <x:c r="G58" s="59" t="n">
        <x:v>0.7690078143382745</x:v>
      </x:c>
      <x:c r="H58" s="59" t="n">
        <x:v>0.2478862436402473</x:v>
      </x:c>
      <x:c r="I58" s="58" t="n">
        <x:v>6706986.869899299</x:v>
      </x:c>
      <x:c r="J58" s="59" t="n">
        <x:v>0.2788209596392607</x:v>
      </x:c>
      <x:c r="K58" s="2" t="str">
        <x:v>E</x:v>
      </x:c>
      <x:c r="L58" s="59" t="n">
        <x:v>0.23607582092285154</x:v>
      </x:c>
      <x:c r="M58" s="59" t="n">
        <x:v>0.22220158801597825</x:v>
      </x:c>
      <x:c r="N58" s="58" t="n">
        <x:v>54118096.28757193</x:v>
      </x:c>
      <x:c r="O58" s="58" t="n">
        <x:v>14163516.398918599</x:v>
      </x:c>
      <x:c r="P58" s="2" t="str">
        <x:v>approve</x:v>
      </x:c>
      <x:c r="Q58" s="2" t="str">
        <x:v>eligibility and RAROC conditions are met</x:v>
      </x:c>
      <x:c r="R58" s="2"/>
      <x:c r="S58" s="2"/>
      <x:c r="T58" s="2"/>
    </x:row>
    <x:row r="59">
      <x:c r="A59" s="2"/>
      <x:c r="B59" s="2"/>
      <x:c r="C59" s="2" t="str">
        <x:v>SYN-00054</x:v>
      </x:c>
      <x:c r="D59" s="58" t="n">
        <x:v>135000000</x:v>
      </x:c>
      <x:c r="E59" s="93" t="n">
        <x:v>18</x:v>
      </x:c>
      <x:c r="F59" s="59" t="n">
        <x:v>0.19437099894856597</x:v>
      </x:c>
      <x:c r="G59" s="59" t="n">
        <x:v>0.7484840145177066</x:v>
      </x:c>
      <x:c r="H59" s="59" t="n">
        <x:v>0.27135252774837326</x:v>
      </x:c>
      <x:c r="I59" s="58" t="n">
        <x:v>9212956.120215839</x:v>
      </x:c>
      <x:c r="J59" s="59" t="n">
        <x:v>0.3810183869272277</x:v>
      </x:c>
      <x:c r="K59" s="2" t="str">
        <x:v>E</x:v>
      </x:c>
      <x:c r="L59" s="59" t="n">
        <x:v>0.24627712249755862</x:v>
      </x:c>
      <x:c r="M59" s="59" t="n">
        <x:v>0.28904254975789373</x:v>
      </x:c>
      <x:c r="N59" s="58" t="n">
        <x:v>16439835.021518469</x:v>
      </x:c>
      <x:c r="O59" s="58" t="n">
        <x:v>10609775.19648737</x:v>
      </x:c>
      <x:c r="P59" s="2" t="str">
        <x:v>approve</x:v>
      </x:c>
      <x:c r="Q59" s="2" t="str">
        <x:v>eligibility and RAROC conditions are met</x:v>
      </x:c>
      <x:c r="R59" s="2"/>
      <x:c r="S59" s="2"/>
      <x:c r="T59" s="2"/>
    </x:row>
    <x:row r="60">
      <x:c r="A60" s="2"/>
      <x:c r="B60" s="2"/>
      <x:c r="C60" s="2" t="str">
        <x:v>SYN-00055</x:v>
      </x:c>
      <x:c r="D60" s="58" t="n">
        <x:v>47000000</x:v>
      </x:c>
      <x:c r="E60" s="93" t="n">
        <x:v>36</x:v>
      </x:c>
      <x:c r="F60" s="59" t="n">
        <x:v>0.14416875119323783</x:v>
      </x:c>
      <x:c r="G60" s="59" t="n">
        <x:v>0.7540505836188514</x:v>
      </x:c>
      <x:c r="H60" s="59" t="n">
        <x:v>0.2650900416137414</x:v>
      </x:c>
      <x:c r="I60" s="58" t="n">
        <x:v>1906426.1228872794</x:v>
      </x:c>
      <x:c r="J60" s="59" t="n">
        <x:v>0.2954982819276112</x:v>
      </x:c>
      <x:c r="K60" s="2" t="str">
        <x:v>D</x:v>
      </x:c>
      <x:c r="L60" s="59" t="n">
        <x:v>0.21417552947998048</x:v>
      </x:c>
      <x:c r="M60" s="59" t="n">
        <x:v>0.4590132027030682</x:v>
      </x:c>
      <x:c r="N60" s="58" t="n">
        <x:v>8152023.425721386</x:v>
      </x:c>
      <x:c r="O60" s="58" t="n">
        <x:v>3182407.7752284887</x:v>
      </x:c>
      <x:c r="P60" s="2" t="str">
        <x:v>approve</x:v>
      </x:c>
      <x:c r="Q60" s="2" t="str">
        <x:v>eligibility and RAROC conditions are met</x:v>
      </x:c>
      <x:c r="R60" s="2"/>
      <x:c r="S60" s="2"/>
      <x:c r="T60" s="2"/>
    </x:row>
    <x:row r="61">
      <x:c r="A61" s="2"/>
      <x:c r="B61" s="2"/>
      <x:c r="C61" s="2" t="str">
        <x:v>SYN-00056</x:v>
      </x:c>
      <x:c r="D61" s="58" t="n">
        <x:v>63000000</x:v>
      </x:c>
      <x:c r="E61" s="93" t="n">
        <x:v>36</x:v>
      </x:c>
      <x:c r="F61" s="59" t="n">
        <x:v>0.03805020310978198</x:v>
      </x:c>
      <x:c r="G61" s="59" t="n">
        <x:v>0.6430332956622649</x:v>
      </x:c>
      <x:c r="H61" s="59" t="n">
        <x:v>0.12063722576585108</x:v>
      </x:c>
      <x:c r="I61" s="58" t="n">
        <x:v>2094419.451133666</x:v>
      </x:c>
      <x:c r="J61" s="59" t="n">
        <x:v>0.16882367866278963</x:v>
      </x:c>
      <x:c r="K61" s="2" t="str">
        <x:v>B</x:v>
      </x:c>
      <x:c r="L61" s="59" t="n">
        <x:v>0.10624984741210938</x:v>
      </x:c>
      <x:c r="M61" s="59" t="n">
        <x:v>0.30632561107325423</x:v>
      </x:c>
      <x:c r="N61" s="58" t="n">
        <x:v>2463084.5029799137</x:v>
      </x:c>
      <x:c r="O61" s="58" t="n">
        <x:v>2596111.9039544156</x:v>
      </x:c>
      <x:c r="P61" s="2" t="str">
        <x:v>approve</x:v>
      </x:c>
      <x:c r="Q61" s="2" t="str">
        <x:v>eligibility and RAROC conditions are met</x:v>
      </x:c>
      <x:c r="R61" s="2"/>
      <x:c r="S61" s="2"/>
      <x:c r="T61" s="2"/>
    </x:row>
    <x:row r="62">
      <x:c r="A62" s="2"/>
      <x:c r="B62" s="2"/>
      <x:c r="C62" s="2" t="str">
        <x:v>SYN-00057</x:v>
      </x:c>
      <x:c r="D62" s="58" t="n">
        <x:v>144000000</x:v>
      </x:c>
      <x:c r="E62" s="93" t="n">
        <x:v>48</x:v>
      </x:c>
      <x:c r="F62" s="59" t="n">
        <x:v>0.08753502604625514</x:v>
      </x:c>
      <x:c r="G62" s="59" t="n">
        <x:v>0.7346446792488149</x:v>
      </x:c>
      <x:c r="H62" s="59" t="n">
        <x:v>0.17778778303291054</x:v>
      </x:c>
      <x:c r="I62" s="58" t="n">
        <x:v>4213372.0234016655</x:v>
      </x:c>
      <x:c r="J62" s="59" t="n">
        <x:v>0.19607098996635086</x:v>
      </x:c>
      <x:c r="K62" s="2" t="str">
        <x:v>C</x:v>
      </x:c>
      <x:c r="L62" s="59" t="n">
        <x:v>0.14949329376220705</x:v>
      </x:c>
      <x:c r="M62" s="59" t="n">
        <x:v>0.38299707050260773</x:v>
      </x:c>
      <x:c r="N62" s="58" t="n">
        <x:v>19427216.24623749</x:v>
      </x:c>
      <x:c r="O62" s="58" t="n">
        <x:v>7350421.695662658</x:v>
      </x:c>
      <x:c r="P62" s="2" t="str">
        <x:v>approve</x:v>
      </x:c>
      <x:c r="Q62" s="2" t="str">
        <x:v>eligibility and RAROC conditions are met</x:v>
      </x:c>
      <x:c r="R62" s="2"/>
      <x:c r="S62" s="2"/>
      <x:c r="T62" s="2"/>
    </x:row>
    <x:row r="63">
      <x:c r="A63" s="2"/>
      <x:c r="B63" s="2"/>
      <x:c r="C63" s="2" t="str">
        <x:v>SYN-00058</x:v>
      </x:c>
      <x:c r="D63" s="58" t="n">
        <x:v>226000000</x:v>
      </x:c>
      <x:c r="E63" s="93" t="n">
        <x:v>18</x:v>
      </x:c>
      <x:c r="F63" s="59" t="n">
        <x:v>0.17428471426950914</x:v>
      </x:c>
      <x:c r="G63" s="59" t="n">
        <x:v>0.677389318083684</x:v>
      </x:c>
      <x:c r="H63" s="59" t="n">
        <x:v>0.26310837920377317</x:v>
      </x:c>
      <x:c r="I63" s="58" t="n">
        <x:v>15331107.217841476</x:v>
      </x:c>
      <x:c r="J63" s="59" t="n">
        <x:v>0.8369380985707323</x:v>
      </x:c>
      <x:c r="K63" s="2" t="str">
        <x:v>E</x:v>
      </x:c>
      <x:c r="L63" s="59"/>
      <x:c r="M63" s="59" t="n">
        <x:v>0.42363361161900864</x:v>
      </x:c>
      <x:c r="N63" s="58" t="n">
        <x:v>22307359.682300564</x:v>
      </x:c>
      <x:c r="O63" s="58" t="n">
        <x:v>15496055.274416994</x:v>
      </x:c>
      <x:c r="P63" s="2" t="str">
        <x:v>decline</x:v>
      </x:c>
      <x:c r="Q63" s="2" t="str">
        <x:v>debt service to income exceeds policy maximum</x:v>
      </x:c>
      <x:c r="R63" s="2"/>
      <x:c r="S63" s="2"/>
      <x:c r="T63" s="2"/>
    </x:row>
    <x:row r="64">
      <x:c r="A64" s="2"/>
      <x:c r="B64" s="2"/>
      <x:c r="C64" s="2" t="str">
        <x:v>SYN-00059</x:v>
      </x:c>
      <x:c r="D64" s="58" t="n">
        <x:v>166000000</x:v>
      </x:c>
      <x:c r="E64" s="93" t="n">
        <x:v>48</x:v>
      </x:c>
      <x:c r="F64" s="59" t="n">
        <x:v>0.011955899509154683</x:v>
      </x:c>
      <x:c r="G64" s="59" t="n">
        <x:v>0.7200506632708176</x:v>
      </x:c>
      <x:c r="H64" s="59" t="n">
        <x:v>0.11114704930628941</x:v>
      </x:c>
      <x:c r="I64" s="58" t="n">
        <x:v>4299609.514594043</x:v>
      </x:c>
      <x:c r="J64" s="59" t="n">
        <x:v>0.19393150534533418</x:v>
      </x:c>
      <x:c r="K64" s="2" t="str">
        <x:v>A</x:v>
      </x:c>
      <x:c r="L64" s="59" t="n">
        <x:v>0.08610080718994141</x:v>
      </x:c>
      <x:c r="M64" s="59" t="n">
        <x:v>0.41424747156903274</x:v>
      </x:c>
      <x:c r="N64" s="58" t="n">
        <x:v>3094384.7226804295</x:v>
      </x:c>
      <x:c r="O64" s="58" t="n">
        <x:v>7037655.208424841</x:v>
      </x:c>
      <x:c r="P64" s="2" t="str">
        <x:v>approve</x:v>
      </x:c>
      <x:c r="Q64" s="2" t="str">
        <x:v>eligibility and RAROC conditions are met</x:v>
      </x:c>
      <x:c r="R64" s="2"/>
      <x:c r="S64" s="2"/>
      <x:c r="T64" s="2"/>
    </x:row>
    <x:row r="65">
      <x:c r="A65" s="2"/>
      <x:c r="B65" s="2"/>
      <x:c r="C65" s="2" t="str">
        <x:v>SYN-00060</x:v>
      </x:c>
      <x:c r="D65" s="58" t="n">
        <x:v>175000000</x:v>
      </x:c>
      <x:c r="E65" s="93" t="n">
        <x:v>36</x:v>
      </x:c>
      <x:c r="F65" s="59" t="n">
        <x:v>0.23404708425847912</x:v>
      </x:c>
      <x:c r="G65" s="59" t="n">
        <x:v>0.660280070597619</x:v>
      </x:c>
      <x:c r="H65" s="59" t="n">
        <x:v>0.3</x:v>
      </x:c>
      <x:c r="I65" s="58" t="n">
        <x:v>7429025.930109469</x:v>
      </x:c>
      <x:c r="J65" s="59" t="n">
        <x:v>0.25045353015796046</x:v>
      </x:c>
      <x:c r="K65" s="2" t="str">
        <x:v>E</x:v>
      </x:c>
      <x:c r="L65" s="59"/>
      <x:c r="M65" s="59" t="n">
        <x:v>0.33537568999955464</x:v>
      </x:c>
      <x:c r="N65" s="58" t="n">
        <x:v>41385111.59987012</x:v>
      </x:c>
      <x:c r="O65" s="58" t="n">
        <x:v>11627165.36528696</x:v>
      </x:c>
      <x:c r="P65" s="2" t="str">
        <x:v>decline</x:v>
      </x:c>
      <x:c r="Q65" s="2" t="str">
        <x:v>PD exceeds policy maximum</x:v>
      </x:c>
      <x:c r="R65" s="2"/>
      <x:c r="S65" s="2"/>
      <x:c r="T65" s="2"/>
    </x:row>
    <x:row r="66">
      <x:c r="A66" s="2"/>
      <x:c r="B66" s="2"/>
      <x:c r="C66" s="2" t="str">
        <x:v>SYN-00061</x:v>
      </x:c>
      <x:c r="D66" s="58" t="n">
        <x:v>108000000</x:v>
      </x:c>
      <x:c r="E66" s="93" t="n">
        <x:v>48</x:v>
      </x:c>
      <x:c r="F66" s="59" t="n">
        <x:v>0.12532020961514756</x:v>
      </x:c>
      <x:c r="G66" s="59" t="n">
        <x:v>0.7749320654460014</x:v>
      </x:c>
      <x:c r="H66" s="59" t="n">
        <x:v>0.2224518460500866</x:v>
      </x:c>
      <x:c r="I66" s="58" t="n">
        <x:v>3417048.4866914977</x:v>
      </x:c>
      <x:c r="J66" s="59" t="n">
        <x:v>0.2370826221773775</x:v>
      </x:c>
      <x:c r="K66" s="2" t="str">
        <x:v>D</x:v>
      </x:c>
      <x:c r="L66" s="59" t="n">
        <x:v>0.1929087066650391</x:v>
      </x:c>
      <x:c r="M66" s="59" t="n">
        <x:v>0.34084645762716154</x:v>
      </x:c>
      <x:c r="N66" s="58" t="n">
        <x:v>21726203.51762982</x:v>
      </x:c>
      <x:c r="O66" s="58" t="n">
        <x:v>6881353.446084027</x:v>
      </x:c>
      <x:c r="P66" s="2" t="str">
        <x:v>approve</x:v>
      </x:c>
      <x:c r="Q66" s="2" t="str">
        <x:v>eligibility and RAROC conditions are met</x:v>
      </x:c>
      <x:c r="R66" s="2"/>
      <x:c r="S66" s="2"/>
      <x:c r="T66" s="2"/>
    </x:row>
    <x:row r="67">
      <x:c r="A67" s="2"/>
      <x:c r="B67" s="2"/>
      <x:c r="C67" s="2" t="str">
        <x:v>SYN-00062</x:v>
      </x:c>
      <x:c r="D67" s="58" t="n">
        <x:v>166000000</x:v>
      </x:c>
      <x:c r="E67" s="93" t="n">
        <x:v>12</x:v>
      </x:c>
      <x:c r="F67" s="59" t="n">
        <x:v>0.07630298990070454</x:v>
      </x:c>
      <x:c r="G67" s="59" t="n">
        <x:v>0.6520311551712415</x:v>
      </x:c>
      <x:c r="H67" s="59" t="n">
        <x:v>0.17310929403439526</x:v>
      </x:c>
      <x:c r="I67" s="58" t="n">
        <x:v>15164494.128350213</x:v>
      </x:c>
      <x:c r="J67" s="59" t="n">
        <x:v>0.8921061331212856</x:v>
      </x:c>
      <x:c r="K67" s="2" t="str">
        <x:v>C</x:v>
      </x:c>
      <x:c r="L67" s="59"/>
      <x:c r="M67" s="59" t="n">
        <x:v>0.5248103209257481</x:v>
      </x:c>
      <x:c r="N67" s="58" t="n">
        <x:v>4644751.3180510085</x:v>
      </x:c>
      <x:c r="O67" s="58" t="n">
        <x:v>7469676.924848498</x:v>
      </x:c>
      <x:c r="P67" s="2" t="str">
        <x:v>decline</x:v>
      </x:c>
      <x:c r="Q67" s="2" t="str">
        <x:v>debt service to income exceeds policy maximum</x:v>
      </x:c>
      <x:c r="R67" s="2"/>
      <x:c r="S67" s="2"/>
      <x:c r="T67" s="2"/>
    </x:row>
    <x:row r="68">
      <x:c r="A68" s="2"/>
      <x:c r="B68" s="2"/>
      <x:c r="C68" s="2" t="str">
        <x:v>SYN-00063</x:v>
      </x:c>
      <x:c r="D68" s="58" t="n">
        <x:v>128000000</x:v>
      </x:c>
      <x:c r="E68" s="93" t="n">
        <x:v>18</x:v>
      </x:c>
      <x:c r="F68" s="59" t="n">
        <x:v>0.04996535429347873</x:v>
      </x:c>
      <x:c r="G68" s="59" t="n">
        <x:v>0.7380491841013226</x:v>
      </x:c>
      <x:c r="H68" s="59" t="n">
        <x:v>0.1634645861699079</x:v>
      </x:c>
      <x:c r="I68" s="58" t="n">
        <x:v>8066599.119862656</x:v>
      </x:c>
      <x:c r="J68" s="59" t="n">
        <x:v>0.28868926999754746</x:v>
      </x:c>
      <x:c r="K68" s="2" t="str">
        <x:v>B</x:v>
      </x:c>
      <x:c r="L68" s="59"/>
      <x:c r="M68" s="59" t="n">
        <x:v>0.645023200034936</x:v>
      </x:c>
      <x:c r="N68" s="58" t="n">
        <x:v>3875383.9329138394</x:v>
      </x:c>
      <x:c r="O68" s="58" t="n">
        <x:v>5389695.350641566</x:v>
      </x:c>
      <x:c r="P68" s="2" t="str">
        <x:v>manual_review</x:v>
      </x:c>
      <x:c r="Q68" s="2" t="str">
        <x:v>data quality flag</x:v>
      </x:c>
      <x:c r="R68" s="2"/>
      <x:c r="S68" s="2"/>
      <x:c r="T68" s="2"/>
    </x:row>
    <x:row r="69">
      <x:c r="A69" s="2"/>
      <x:c r="B69" s="2"/>
      <x:c r="C69" s="2" t="str">
        <x:v>SYN-00064</x:v>
      </x:c>
      <x:c r="D69" s="58" t="n">
        <x:v>173000000</x:v>
      </x:c>
      <x:c r="E69" s="93" t="n">
        <x:v>12</x:v>
      </x:c>
      <x:c r="F69" s="59" t="n">
        <x:v>0.0942470500067426</x:v>
      </x:c>
      <x:c r="G69" s="59" t="n">
        <x:v>0.7441080775849604</x:v>
      </x:c>
      <x:c r="H69" s="59" t="n">
        <x:v>0.20975690706724934</x:v>
      </x:c>
      <x:c r="I69" s="58" t="n">
        <x:v>16106664.549555112</x:v>
      </x:c>
      <x:c r="J69" s="59" t="n">
        <x:v>0.42540346420116026</x:v>
      </x:c>
      <x:c r="K69" s="2" t="str">
        <x:v>C</x:v>
      </x:c>
      <x:c r="L69" s="59" t="n">
        <x:v>0.14279273986816407</x:v>
      </x:c>
      <x:c r="M69" s="59" t="n">
        <x:v>0.6582672630221635</x:v>
      </x:c>
      <x:c r="N69" s="58" t="n">
        <x:v>6878801.357376205</x:v>
      </x:c>
      <x:c r="O69" s="58" t="n">
        <x:v>10060523.06334305</x:v>
      </x:c>
      <x:c r="P69" s="2" t="str">
        <x:v>approve</x:v>
      </x:c>
      <x:c r="Q69" s="2" t="str">
        <x:v>eligibility and RAROC conditions are met</x:v>
      </x:c>
      <x:c r="R69" s="2"/>
      <x:c r="S69" s="2"/>
      <x:c r="T69" s="2"/>
    </x:row>
    <x:row r="70">
      <x:c r="A70" s="2"/>
      <x:c r="B70" s="2"/>
      <x:c r="C70" s="2" t="str">
        <x:v>SYN-00065</x:v>
      </x:c>
      <x:c r="D70" s="58" t="n">
        <x:v>177000000</x:v>
      </x:c>
      <x:c r="E70" s="93" t="n">
        <x:v>18</x:v>
      </x:c>
      <x:c r="F70" s="59" t="n">
        <x:v>0.11215395334559307</x:v>
      </x:c>
      <x:c r="G70" s="59" t="n">
        <x:v>0.6292738027256815</x:v>
      </x:c>
      <x:c r="H70" s="59" t="n">
        <x:v>0.21161566313089647</x:v>
      </x:c>
      <x:c r="I70" s="58" t="n">
        <x:v>11562160.898597682</x:v>
      </x:c>
      <x:c r="J70" s="59" t="n">
        <x:v>0.43222126404058875</x:v>
      </x:c>
      <x:c r="K70" s="2" t="str">
        <x:v>D</x:v>
      </x:c>
      <x:c r="L70" s="59" t="n">
        <x:v>0.14687431335449216</x:v>
      </x:c>
      <x:c r="M70" s="59" t="n">
        <x:v>0.6765767017517109</x:v>
      </x:c>
      <x:c r="N70" s="58" t="n">
        <x:v>10348370.612788329</x:v>
      </x:c>
      <x:c r="O70" s="58" t="n">
        <x:v>9265215.487589685</x:v>
      </x:c>
      <x:c r="P70" s="2" t="str">
        <x:v>approve</x:v>
      </x:c>
      <x:c r="Q70" s="2" t="str">
        <x:v>eligibility and RAROC conditions are met</x:v>
      </x:c>
      <x:c r="R70" s="2"/>
      <x:c r="S70" s="2"/>
      <x:c r="T70" s="2"/>
    </x:row>
    <x:row r="71">
      <x:c r="A71" s="2"/>
      <x:c r="B71" s="2"/>
      <x:c r="C71" s="2" t="str">
        <x:v>SYN-00066</x:v>
      </x:c>
      <x:c r="D71" s="58" t="n">
        <x:v>151000000</x:v>
      </x:c>
      <x:c r="E71" s="93" t="n">
        <x:v>24</x:v>
      </x:c>
      <x:c r="F71" s="59" t="n">
        <x:v>0.1313619297776886</x:v>
      </x:c>
      <x:c r="G71" s="59" t="n">
        <x:v>0.7869023595799962</x:v>
      </x:c>
      <x:c r="H71" s="59" t="n">
        <x:v>0.22675256394997212</x:v>
      </x:c>
      <x:c r="I71" s="58" t="n">
        <x:v>7884045.063307314</x:v>
      </x:c>
      <x:c r="J71" s="59" t="n">
        <x:v>0.3462875536043802</x:v>
      </x:c>
      <x:c r="K71" s="2" t="str">
        <x:v>D</x:v>
      </x:c>
      <x:c r="L71" s="59" t="n">
        <x:v>0.2032881164550781</x:v>
      </x:c>
      <x:c r="M71" s="59" t="n">
        <x:v>0.29811115578107433</x:v>
      </x:c>
      <x:c r="N71" s="58" t="n">
        <x:v>16950076.973430157</x:v>
      </x:c>
      <x:c r="O71" s="58" t="n">
        <x:v>10464172.281215107</x:v>
      </x:c>
      <x:c r="P71" s="2" t="str">
        <x:v>approve</x:v>
      </x:c>
      <x:c r="Q71" s="2" t="str">
        <x:v>eligibility and RAROC conditions are met</x:v>
      </x:c>
      <x:c r="R71" s="2"/>
      <x:c r="S71" s="2"/>
      <x:c r="T71" s="2"/>
    </x:row>
    <x:row r="72">
      <x:c r="A72" s="2"/>
      <x:c r="B72" s="2"/>
      <x:c r="C72" s="2" t="str">
        <x:v>SYN-00067</x:v>
      </x:c>
      <x:c r="D72" s="58" t="n">
        <x:v>227000000</x:v>
      </x:c>
      <x:c r="E72" s="93" t="n">
        <x:v>24</x:v>
      </x:c>
      <x:c r="F72" s="59" t="n">
        <x:v>0.13400203128618984</x:v>
      </x:c>
      <x:c r="G72" s="59" t="n">
        <x:v>0.6914289661566348</x:v>
      </x:c>
      <x:c r="H72" s="59" t="n">
        <x:v>0.21221934351746036</x:v>
      </x:c>
      <x:c r="I72" s="58" t="n">
        <x:v>11689302.676938592</x:v>
      </x:c>
      <x:c r="J72" s="59" t="n">
        <x:v>0.342422655251106</x:v>
      </x:c>
      <x:c r="K72" s="2" t="str">
        <x:v>D</x:v>
      </x:c>
      <x:c r="L72" s="59" t="n">
        <x:v>0.1863187026977539</x:v>
      </x:c>
      <x:c r="M72" s="59" t="n">
        <x:v>0.3316214805271413</x:v>
      </x:c>
      <x:c r="N72" s="58" t="n">
        <x:v>22735571.895836197</x:v>
      </x:c>
      <x:c r="O72" s="58" t="n">
        <x:v>13881192.723494347</x:v>
      </x:c>
      <x:c r="P72" s="2" t="str">
        <x:v>approve</x:v>
      </x:c>
      <x:c r="Q72" s="2" t="str">
        <x:v>eligibility and RAROC conditions are met</x:v>
      </x:c>
      <x:c r="R72" s="2"/>
      <x:c r="S72" s="2"/>
      <x:c r="T72" s="2"/>
    </x:row>
    <x:row r="73">
      <x:c r="A73" s="2"/>
      <x:c r="B73" s="2"/>
      <x:c r="C73" s="2" t="str">
        <x:v>SYN-00068</x:v>
      </x:c>
      <x:c r="D73" s="58" t="n">
        <x:v>174000000</x:v>
      </x:c>
      <x:c r="E73" s="93" t="n">
        <x:v>48</x:v>
      </x:c>
      <x:c r="F73" s="59" t="n">
        <x:v>0.13517556110126752</x:v>
      </x:c>
      <x:c r="G73" s="59" t="n">
        <x:v>0.8002912438847961</x:v>
      </x:c>
      <x:c r="H73" s="59" t="n">
        <x:v>0.22612089445370212</x:v>
      </x:c>
      <x:c r="I73" s="58" t="n">
        <x:v>5540040.854130209</x:v>
      </x:c>
      <x:c r="J73" s="59" t="n">
        <x:v>0.31451060498294525</x:v>
      </x:c>
      <x:c r="K73" s="2" t="str">
        <x:v>D</x:v>
      </x:c>
      <x:c r="L73" s="59" t="n">
        <x:v>0.204971809387207</x:v>
      </x:c>
      <x:c r="M73" s="59" t="n">
        <x:v>0.28043066494356744</x:v>
      </x:c>
      <x:c r="N73" s="58" t="n">
        <x:v>38698168.249116905</x:v>
      </x:c>
      <x:c r="O73" s="58" t="n">
        <x:v>11755912.447907412</x:v>
      </x:c>
      <x:c r="P73" s="2" t="str">
        <x:v>approve</x:v>
      </x:c>
      <x:c r="Q73" s="2" t="str">
        <x:v>eligibility and RAROC conditions are met</x:v>
      </x:c>
      <x:c r="R73" s="2"/>
      <x:c r="S73" s="2"/>
      <x:c r="T73" s="2"/>
    </x:row>
    <x:row r="74">
      <x:c r="A74" s="2"/>
      <x:c r="B74" s="2"/>
      <x:c r="C74" s="2" t="str">
        <x:v>SYN-00069</x:v>
      </x:c>
      <x:c r="D74" s="58" t="n">
        <x:v>143000000</x:v>
      </x:c>
      <x:c r="E74" s="93" t="n">
        <x:v>12</x:v>
      </x:c>
      <x:c r="F74" s="59" t="n">
        <x:v>0.008648077542394642</x:v>
      </x:c>
      <x:c r="G74" s="59" t="n">
        <x:v>0.9</x:v>
      </x:c>
      <x:c r="H74" s="59" t="n">
        <x:v>0.099852292736509</x:v>
      </x:c>
      <x:c r="I74" s="58" t="n">
        <x:v>12570989.52303357</x:v>
      </x:c>
      <x:c r="J74" s="59" t="n">
        <x:v>0.3025471478533383</x:v>
      </x:c>
      <x:c r="K74" s="2" t="str">
        <x:v>A</x:v>
      </x:c>
      <x:c r="L74" s="59" t="n">
        <x:v>0.0927557373046875</x:v>
      </x:c>
      <x:c r="M74" s="59" t="n">
        <x:v>0.23216478545648067</x:v>
      </x:c>
      <x:c r="N74" s="58" t="n">
        <x:v>612833.135104098</x:v>
      </x:c>
      <x:c r="O74" s="58" t="n">
        <x:v>6175941.477388997</x:v>
      </x:c>
      <x:c r="P74" s="2" t="str">
        <x:v>approve</x:v>
      </x:c>
      <x:c r="Q74" s="2" t="str">
        <x:v>eligibility and RAROC conditions are met</x:v>
      </x:c>
      <x:c r="R74" s="2"/>
      <x:c r="S74" s="2"/>
      <x:c r="T74" s="2"/>
    </x:row>
    <x:row r="75">
      <x:c r="A75" s="2"/>
      <x:c r="B75" s="2"/>
      <x:c r="C75" s="2" t="str">
        <x:v>SYN-00070</x:v>
      </x:c>
      <x:c r="D75" s="58" t="n">
        <x:v>138000000</x:v>
      </x:c>
      <x:c r="E75" s="93" t="n">
        <x:v>12</x:v>
      </x:c>
      <x:c r="F75" s="59" t="n">
        <x:v>0.1435171250609441</x:v>
      </x:c>
      <x:c r="G75" s="59" t="n">
        <x:v>0.7958392128126363</x:v>
      </x:c>
      <x:c r="H75" s="59" t="n">
        <x:v>0.235390549248544</x:v>
      </x:c>
      <x:c r="I75" s="58" t="n">
        <x:v>13018460.145285489</x:v>
      </x:c>
      <x:c r="J75" s="59" t="n">
        <x:v>0.26905980091485837</x:v>
      </x:c>
      <x:c r="K75" s="2" t="str">
        <x:v>D</x:v>
      </x:c>
      <x:c r="L75" s="59" t="n">
        <x:v>0.20242652893066407</x:v>
      </x:c>
      <x:c r="M75" s="59" t="n">
        <x:v>0.3430297871095073</x:v>
      </x:c>
      <x:c r="N75" s="58" t="n">
        <x:v>9041212.233193133</x:v>
      </x:c>
      <x:c r="O75" s="58" t="n">
        <x:v>10616549.088222114</x:v>
      </x:c>
      <x:c r="P75" s="2" t="str">
        <x:v>approve</x:v>
      </x:c>
      <x:c r="Q75" s="2" t="str">
        <x:v>eligibility and RAROC conditions are met</x:v>
      </x:c>
      <x:c r="R75" s="2"/>
      <x:c r="S75" s="2"/>
      <x:c r="T75" s="2"/>
    </x:row>
    <x:row r="76">
      <x:c r="A76" s="2"/>
      <x:c r="B76" s="2"/>
      <x:c r="C76" s="2" t="str">
        <x:v>SYN-00071</x:v>
      </x:c>
      <x:c r="D76" s="58" t="n">
        <x:v>175000000</x:v>
      </x:c>
      <x:c r="E76" s="93" t="n">
        <x:v>36</x:v>
      </x:c>
      <x:c r="F76" s="59" t="n">
        <x:v>0.01139830429152509</x:v>
      </x:c>
      <x:c r="G76" s="59" t="n">
        <x:v>0.724031018493186</x:v>
      </x:c>
      <x:c r="H76" s="59" t="n">
        <x:v>0.12363797415266951</x:v>
      </x:c>
      <x:c r="I76" s="58" t="n">
        <x:v>5842958.536703932</x:v>
      </x:c>
      <x:c r="J76" s="59" t="n">
        <x:v>0.25189711299395784</x:v>
      </x:c>
      <x:c r="K76" s="2" t="str">
        <x:v>A</x:v>
      </x:c>
      <x:c r="L76" s="59" t="n">
        <x:v>0.08506637573242187</x:v>
      </x:c>
      <x:c r="M76" s="59" t="n">
        <x:v>0.5514954582722376</x:v>
      </x:c>
      <x:c r="N76" s="58" t="n">
        <x:v>2344731.3761544363</x:v>
      </x:c>
      <x:c r="O76" s="58" t="n">
        <x:v>7419001.593646997</x:v>
      </x:c>
      <x:c r="P76" s="2" t="str">
        <x:v>approve</x:v>
      </x:c>
      <x:c r="Q76" s="2" t="str">
        <x:v>eligibility and RAROC conditions are met</x:v>
      </x:c>
      <x:c r="R76" s="2"/>
      <x:c r="S76" s="2"/>
      <x:c r="T76" s="2"/>
    </x:row>
    <x:row r="77">
      <x:c r="A77" s="2"/>
      <x:c r="B77" s="2"/>
      <x:c r="C77" s="2" t="str">
        <x:v>SYN-00072</x:v>
      </x:c>
      <x:c r="D77" s="58" t="n">
        <x:v>186000000</x:v>
      </x:c>
      <x:c r="E77" s="93" t="n">
        <x:v>18</x:v>
      </x:c>
      <x:c r="F77" s="59" t="n">
        <x:v>0.05664786946925169</x:v>
      </x:c>
      <x:c r="G77" s="59" t="n">
        <x:v>0.6573556442809361</x:v>
      </x:c>
      <x:c r="H77" s="59" t="n">
        <x:v>0.15232076992160926</x:v>
      </x:c>
      <x:c r="I77" s="58" t="n">
        <x:v>11623895.872575821</x:v>
      </x:c>
      <x:c r="J77" s="59" t="n">
        <x:v>0.5468289946906593</x:v>
      </x:c>
      <x:c r="K77" s="2" t="str">
        <x:v>C</x:v>
      </x:c>
      <x:c r="L77" s="59"/>
      <x:c r="M77" s="59" t="n">
        <x:v>0.5004107690850415</x:v>
      </x:c>
      <x:c r="N77" s="58" t="n">
        <x:v>5671710.610666591</x:v>
      </x:c>
      <x:c r="O77" s="58" t="n">
        <x:v>7786506.906988101</x:v>
      </x:c>
      <x:c r="P77" s="2" t="str">
        <x:v>decline</x:v>
      </x:c>
      <x:c r="Q77" s="2" t="str">
        <x:v>debt service to income exceeds policy maximum</x:v>
      </x:c>
      <x:c r="R77" s="2"/>
      <x:c r="S77" s="2"/>
      <x:c r="T77" s="2"/>
    </x:row>
    <x:row r="78">
      <x:c r="A78" s="2"/>
      <x:c r="B78" s="2"/>
      <x:c r="C78" s="2" t="str">
        <x:v>SYN-00073</x:v>
      </x:c>
      <x:c r="D78" s="58" t="n">
        <x:v>194000000</x:v>
      </x:c>
      <x:c r="E78" s="93" t="n">
        <x:v>24</x:v>
      </x:c>
      <x:c r="F78" s="59" t="n">
        <x:v>0.14081512911677035</x:v>
      </x:c>
      <x:c r="G78" s="59" t="n">
        <x:v>0.7374549633610621</x:v>
      </x:c>
      <x:c r="H78" s="59" t="n">
        <x:v>0.2224746243763542</x:v>
      </x:c>
      <x:c r="I78" s="58" t="n">
        <x:v>10088085.318056582</x:v>
      </x:c>
      <x:c r="J78" s="59" t="n">
        <x:v>0.43283688825235755</x:v>
      </x:c>
      <x:c r="K78" s="2" t="str">
        <x:v>D</x:v>
      </x:c>
      <x:c r="L78" s="59" t="n">
        <x:v>0.20180797576904297</x:v>
      </x:c>
      <x:c r="M78" s="59" t="n">
        <x:v>0.28525575892064153</x:v>
      </x:c>
      <x:c r="N78" s="58" t="n">
        <x:v>21807639.08002452</x:v>
      </x:c>
      <x:c r="O78" s="58" t="n">
        <x:v>12945181.79391573</x:v>
      </x:c>
      <x:c r="P78" s="2" t="str">
        <x:v>approve</x:v>
      </x:c>
      <x:c r="Q78" s="2" t="str">
        <x:v>eligibility and RAROC conditions are met</x:v>
      </x:c>
      <x:c r="R78" s="2"/>
      <x:c r="S78" s="2"/>
      <x:c r="T78" s="2"/>
    </x:row>
    <x:row r="79">
      <x:c r="A79" s="2"/>
      <x:c r="B79" s="2"/>
      <x:c r="C79" s="2" t="str">
        <x:v>SYN-00074</x:v>
      </x:c>
      <x:c r="D79" s="58" t="n">
        <x:v>71000000</x:v>
      </x:c>
      <x:c r="E79" s="93" t="n">
        <x:v>24</x:v>
      </x:c>
      <x:c r="F79" s="59" t="n">
        <x:v>0.07467961304539668</x:v>
      </x:c>
      <x:c r="G79" s="59" t="n">
        <x:v>0.7913662374001352</x:v>
      </x:c>
      <x:c r="H79" s="59" t="n">
        <x:v>0.1832027711196151</x:v>
      </x:c>
      <x:c r="I79" s="58" t="n">
        <x:v>3555608.2913609995</x:v>
      </x:c>
      <x:c r="J79" s="59" t="n">
        <x:v>0.2920644337743036</x:v>
      </x:c>
      <x:c r="K79" s="2" t="str">
        <x:v>C</x:v>
      </x:c>
      <x:c r="L79" s="59" t="n">
        <x:v>0.155548095703125</x:v>
      </x:c>
      <x:c r="M79" s="59" t="n">
        <x:v>0.383378567105827</x:v>
      </x:c>
      <x:c r="N79" s="58" t="n">
        <x:v>4554666.570017052</x:v>
      </x:c>
      <x:c r="O79" s="58" t="n">
        <x:v>3696247.681767507</x:v>
      </x:c>
      <x:c r="P79" s="2" t="str">
        <x:v>approve</x:v>
      </x:c>
      <x:c r="Q79" s="2" t="str">
        <x:v>eligibility and RAROC conditions are met</x:v>
      </x:c>
      <x:c r="R79" s="2"/>
      <x:c r="S79" s="2"/>
      <x:c r="T79" s="2"/>
    </x:row>
    <x:row r="80">
      <x:c r="A80" s="2"/>
      <x:c r="B80" s="2"/>
      <x:c r="C80" s="2" t="str">
        <x:v>SYN-00075</x:v>
      </x:c>
      <x:c r="D80" s="58" t="n">
        <x:v>132000000</x:v>
      </x:c>
      <x:c r="E80" s="93" t="n">
        <x:v>24</x:v>
      </x:c>
      <x:c r="F80" s="59" t="n">
        <x:v>0.11869201252512375</x:v>
      </x:c>
      <x:c r="G80" s="59" t="n">
        <x:v>0.8793175621985699</x:v>
      </x:c>
      <x:c r="H80" s="59" t="n">
        <x:v>0.2009887751436525</x:v>
      </x:c>
      <x:c r="I80" s="58" t="n">
        <x:v>6724623.723317289</x:v>
      </x:c>
      <x:c r="J80" s="59" t="n">
        <x:v>0.20289822612365785</x:v>
      </x:c>
      <x:c r="K80" s="2" t="str">
        <x:v>D</x:v>
      </x:c>
      <x:c r="L80" s="59" t="n">
        <x:v>0.20145351409912104</x:v>
      </x:c>
      <x:c r="M80" s="59" t="n">
        <x:v>0.15742378118491498</x:v>
      </x:c>
      <x:c r="N80" s="58" t="n">
        <x:v>14893615.763060812</x:v>
      </x:c>
      <x:c r="O80" s="58" t="n">
        <x:v>9711706.801602188</x:v>
      </x:c>
      <x:c r="P80" s="2" t="str">
        <x:v>reprice</x:v>
      </x:c>
      <x:c r="Q80" s="2" t="str">
        <x:v>quoted APR is below the RAROC price floor</x:v>
      </x:c>
      <x:c r="R80" s="2"/>
      <x:c r="S80" s="2"/>
      <x:c r="T80" s="2"/>
    </x:row>
    <x:row r="81">
      <x:c r="A81" s="2"/>
      <x:c r="B81" s="2"/>
      <x:c r="C81" s="2" t="str">
        <x:v>SYN-00076</x:v>
      </x:c>
      <x:c r="D81" s="58" t="n">
        <x:v>93000000</x:v>
      </x:c>
      <x:c r="E81" s="93" t="n">
        <x:v>36</x:v>
      </x:c>
      <x:c r="F81" s="59" t="n">
        <x:v>0.03701178384356619</x:v>
      </x:c>
      <x:c r="G81" s="59" t="n">
        <x:v>0.6531590718053576</x:v>
      </x:c>
      <x:c r="H81" s="59" t="n">
        <x:v>0.12679216340102603</x:v>
      </x:c>
      <x:c r="I81" s="58" t="n">
        <x:v>3119187.478591305</x:v>
      </x:c>
      <x:c r="J81" s="59" t="n">
        <x:v>0.24054821367403725</x:v>
      </x:c>
      <x:c r="K81" s="2" t="str">
        <x:v>B</x:v>
      </x:c>
      <x:c r="L81" s="59" t="n">
        <x:v>0.10520488739013674</x:v>
      </x:c>
      <x:c r="M81" s="59" t="n">
        <x:v>0.3794805425587689</x:v>
      </x:c>
      <x:c r="N81" s="58" t="n">
        <x:v>3604280.7852876643</x:v>
      </x:c>
      <x:c r="O81" s="58" t="n">
        <x:v>3846869.4600304705</x:v>
      </x:c>
      <x:c r="P81" s="2" t="str">
        <x:v>approve</x:v>
      </x:c>
      <x:c r="Q81" s="2" t="str">
        <x:v>eligibility and RAROC conditions are met</x:v>
      </x:c>
      <x:c r="R81" s="2"/>
      <x:c r="S81" s="2"/>
      <x:c r="T81" s="2"/>
    </x:row>
    <x:row r="82">
      <x:c r="A82" s="2"/>
      <x:c r="B82" s="2"/>
      <x:c r="C82" s="2" t="str">
        <x:v>SYN-00077</x:v>
      </x:c>
      <x:c r="D82" s="58" t="n">
        <x:v>184000000</x:v>
      </x:c>
      <x:c r="E82" s="93" t="n">
        <x:v>36</x:v>
      </x:c>
      <x:c r="F82" s="59" t="n">
        <x:v>0.11257941017131029</x:v>
      </x:c>
      <x:c r="G82" s="59" t="n">
        <x:v>0.7080856336784996</x:v>
      </x:c>
      <x:c r="H82" s="59" t="n">
        <x:v>0.19819171493246865</x:v>
      </x:c>
      <x:c r="I82" s="58" t="n">
        <x:v>6821157.9356478695</x:v>
      </x:c>
      <x:c r="J82" s="59" t="n">
        <x:v>0.27624751177426676</x:v>
      </x:c>
      <x:c r="K82" s="2" t="str">
        <x:v>D</x:v>
      </x:c>
      <x:c r="L82" s="59" t="n">
        <x:v>0.16736289978027344</x:v>
      </x:c>
      <x:c r="M82" s="59" t="n">
        <x:v>0.3784432246314943</x:v>
      </x:c>
      <x:c r="N82" s="58" t="n">
        <x:v>23226001.65401563</x:v>
      </x:c>
      <x:c r="O82" s="58" t="n">
        <x:v>10377366.509184506</x:v>
      </x:c>
      <x:c r="P82" s="2" t="str">
        <x:v>approve</x:v>
      </x:c>
      <x:c r="Q82" s="2" t="str">
        <x:v>eligibility and RAROC conditions are met</x:v>
      </x:c>
      <x:c r="R82" s="2"/>
      <x:c r="S82" s="2"/>
      <x:c r="T82" s="2"/>
    </x:row>
    <x:row r="83">
      <x:c r="A83" s="2"/>
      <x:c r="B83" s="2"/>
      <x:c r="C83" s="2" t="str">
        <x:v>SYN-00078</x:v>
      </x:c>
      <x:c r="D83" s="58" t="n">
        <x:v>138000000</x:v>
      </x:c>
      <x:c r="E83" s="93" t="n">
        <x:v>24</x:v>
      </x:c>
      <x:c r="F83" s="59" t="n">
        <x:v>0.13384631465010785</x:v>
      </x:c>
      <x:c r="G83" s="59" t="n">
        <x:v>0.7221440431875786</x:v>
      </x:c>
      <x:c r="H83" s="59" t="n">
        <x:v>0.21245624939701122</x:v>
      </x:c>
      <x:c r="I83" s="58" t="n">
        <x:v>7107879.947193439</x:v>
      </x:c>
      <x:c r="J83" s="59" t="n">
        <x:v>0.17160175708117448</x:v>
      </x:c>
      <x:c r="K83" s="2" t="str">
        <x:v>D</x:v>
      </x:c>
      <x:c r="L83" s="59" t="n">
        <x:v>0.19005985260009767</x:v>
      </x:c>
      <x:c r="M83" s="59" t="n">
        <x:v>0.3021076680167649</x:v>
      </x:c>
      <x:c r="N83" s="58" t="n">
        <x:v>14420261.005946206</x:v>
      </x:c>
      <x:c r="O83" s="58" t="n">
        <x:v>8810014.643826433</x:v>
      </x:c>
      <x:c r="P83" s="2" t="str">
        <x:v>approve</x:v>
      </x:c>
      <x:c r="Q83" s="2" t="str">
        <x:v>eligibility and RAROC conditions are met</x:v>
      </x:c>
      <x:c r="R83" s="2"/>
      <x:c r="S83" s="2"/>
      <x:c r="T83" s="2"/>
    </x:row>
    <x:row r="84">
      <x:c r="A84" s="2"/>
      <x:c r="B84" s="2"/>
      <x:c r="C84" s="2" t="str">
        <x:v>SYN-00079</x:v>
      </x:c>
      <x:c r="D84" s="58" t="n">
        <x:v>104000000</x:v>
      </x:c>
      <x:c r="E84" s="93" t="n">
        <x:v>18</x:v>
      </x:c>
      <x:c r="F84" s="59" t="n">
        <x:v>0.036112823708873434</x:v>
      </x:c>
      <x:c r="G84" s="59" t="n">
        <x:v>0.7134036272121603</x:v>
      </x:c>
      <x:c r="H84" s="59" t="n">
        <x:v>0.12769263391638175</x:v>
      </x:c>
      <x:c r="I84" s="58" t="n">
        <x:v>6379359.363138827</x:v>
      </x:c>
      <x:c r="J84" s="59" t="n">
        <x:v>0.47997273885697134</x:v>
      </x:c>
      <x:c r="K84" s="2" t="str">
        <x:v>B</x:v>
      </x:c>
      <x:c r="L84" s="59" t="n">
        <x:v>0.10060302734375001</x:v>
      </x:c>
      <x:c r="M84" s="59" t="n">
        <x:v>0.43493197011413476</x:v>
      </x:c>
      <x:c r="N84" s="58" t="n">
        <x:v>2183028.5136762913</x:v>
      </x:c>
      <x:c r="O84" s="58" t="n">
        <x:v>4374464.909456856</x:v>
      </x:c>
      <x:c r="P84" s="2" t="str">
        <x:v>approve</x:v>
      </x:c>
      <x:c r="Q84" s="2" t="str">
        <x:v>eligibility and RAROC conditions are met</x:v>
      </x:c>
      <x:c r="R84" s="2"/>
      <x:c r="S84" s="2"/>
      <x:c r="T84" s="2"/>
    </x:row>
    <x:row r="85">
      <x:c r="A85" s="2"/>
      <x:c r="B85" s="2"/>
      <x:c r="C85" s="2" t="str">
        <x:v>SYN-00080</x:v>
      </x:c>
      <x:c r="D85" s="58" t="n">
        <x:v>187000000</x:v>
      </x:c>
      <x:c r="E85" s="93" t="n">
        <x:v>18</x:v>
      </x:c>
      <x:c r="F85" s="59" t="n">
        <x:v>0.028444102195851452</x:v>
      </x:c>
      <x:c r="G85" s="59" t="n">
        <x:v>0.7843287764018407</x:v>
      </x:c>
      <x:c r="H85" s="59" t="n">
        <x:v>0.12263169272512425</x:v>
      </x:c>
      <x:c r="I85" s="58" t="n">
        <x:v>11426516.714799162</x:v>
      </x:c>
      <x:c r="J85" s="59" t="n">
        <x:v>0.4090699087444212</x:v>
      </x:c>
      <x:c r="K85" s="2" t="str">
        <x:v>B</x:v>
      </x:c>
      <x:c r="L85" s="59" t="n">
        <x:v>0.09686977386474609</x:v>
      </x:c>
      <x:c r="M85" s="59" t="n">
        <x:v>0.42144652504546026</x:v>
      </x:c>
      <x:c r="N85" s="58" t="n">
        <x:v>3395765.5984129547</x:v>
      </x:c>
      <x:c r="O85" s="58" t="n">
        <x:v>7886379.340182444</x:v>
      </x:c>
      <x:c r="P85" s="2" t="str">
        <x:v>approve</x:v>
      </x:c>
      <x:c r="Q85" s="2" t="str">
        <x:v>eligibility and RAROC conditions are met</x:v>
      </x:c>
      <x:c r="R85" s="2"/>
      <x:c r="S85" s="2"/>
      <x:c r="T85" s="2"/>
    </x:row>
    <x:row r="86">
      <x:c r="A86" s="2"/>
      <x:c r="B86" s="2"/>
      <x:c r="C86" s="2" t="str">
        <x:v>SYN-00081</x:v>
      </x:c>
      <x:c r="D86" s="58" t="n">
        <x:v>39000000</x:v>
      </x:c>
      <x:c r="E86" s="93" t="n">
        <x:v>18</x:v>
      </x:c>
      <x:c r="F86" s="59" t="n">
        <x:v>0.08806188140772876</x:v>
      </x:c>
      <x:c r="G86" s="59" t="n">
        <x:v>0.6179146135178069</x:v>
      </x:c>
      <x:c r="H86" s="59" t="n">
        <x:v>0.1688448425171919</x:v>
      </x:c>
      <x:c r="I86" s="58" t="n">
        <x:v>2467735.7585446583</x:v>
      </x:c>
      <x:c r="J86" s="59" t="n">
        <x:v>0.14060295127270997</x:v>
      </x:c>
      <x:c r="K86" s="2" t="str">
        <x:v>C</x:v>
      </x:c>
      <x:c r="L86" s="59" t="n">
        <x:v>0.169586181640625</x:v>
      </x:c>
      <x:c r="M86" s="59" t="n">
        <x:v>0.15302916244548484</x:v>
      </x:c>
      <x:c r="N86" s="58" t="n">
        <x:v>1742892.730312179</x:v>
      </x:c>
      <x:c r="O86" s="58" t="n">
        <x:v>1753689.285355127</x:v>
      </x:c>
      <x:c r="P86" s="2" t="str">
        <x:v>reprice</x:v>
      </x:c>
      <x:c r="Q86" s="2" t="str">
        <x:v>quoted APR is below the RAROC price floor</x:v>
      </x:c>
      <x:c r="R86" s="2"/>
      <x:c r="S86" s="2"/>
      <x:c r="T86" s="2"/>
    </x:row>
    <x:row r="87">
      <x:c r="A87" s="2"/>
      <x:c r="B87" s="2"/>
      <x:c r="C87" s="2" t="str">
        <x:v>SYN-00082</x:v>
      </x:c>
      <x:c r="D87" s="58" t="n">
        <x:v>136000000</x:v>
      </x:c>
      <x:c r="E87" s="93" t="n">
        <x:v>24</x:v>
      </x:c>
      <x:c r="F87" s="59" t="n">
        <x:v>0.057743457368237244</x:v>
      </x:c>
      <x:c r="G87" s="59" t="n">
        <x:v>0.6951564225381115</x:v>
      </x:c>
      <x:c r="H87" s="59" t="n">
        <x:v>0.14020862478949095</x:v>
      </x:c>
      <x:c r="I87" s="58" t="n">
        <x:v>6531092.582800859</x:v>
      </x:c>
      <x:c r="J87" s="59" t="n">
        <x:v>0.14537153673702138</x:v>
      </x:c>
      <x:c r="K87" s="2" t="str">
        <x:v>C</x:v>
      </x:c>
      <x:c r="L87" s="59" t="n">
        <x:v>0.11404888153076172</x:v>
      </x:c>
      <x:c r="M87" s="59" t="n">
        <x:v>0.4252904614658108</x:v>
      </x:c>
      <x:c r="N87" s="58" t="n">
        <x:v>5872112.698450992</x:v>
      </x:c>
      <x:c r="O87" s="58" t="n">
        <x:v>5606012.477146556</x:v>
      </x:c>
      <x:c r="P87" s="2" t="str">
        <x:v>approve</x:v>
      </x:c>
      <x:c r="Q87" s="2" t="str">
        <x:v>eligibility and RAROC conditions are met</x:v>
      </x:c>
      <x:c r="R87" s="2"/>
      <x:c r="S87" s="2"/>
      <x:c r="T87" s="2"/>
    </x:row>
    <x:row r="88">
      <x:c r="A88" s="2"/>
      <x:c r="B88" s="2"/>
      <x:c r="C88" s="2" t="str">
        <x:v>SYN-00083</x:v>
      </x:c>
      <x:c r="D88" s="58" t="n">
        <x:v>44000000</x:v>
      </x:c>
      <x:c r="E88" s="93" t="n">
        <x:v>36</x:v>
      </x:c>
      <x:c r="F88" s="59" t="n">
        <x:v>0.10880085308371143</x:v>
      </x:c>
      <x:c r="G88" s="59" t="n">
        <x:v>0.7244596472227066</x:v>
      </x:c>
      <x:c r="H88" s="59" t="n">
        <x:v>0.2020862273767043</x:v>
      </x:c>
      <x:c r="I88" s="58" t="n">
        <x:v>1639878.5706930899</x:v>
      </x:c>
      <x:c r="J88" s="59" t="n">
        <x:v>0.1545050419879643</x:v>
      </x:c>
      <x:c r="K88" s="2" t="str">
        <x:v>D</x:v>
      </x:c>
      <x:c r="L88" s="59" t="n">
        <x:v>0.17692195892333978</x:v>
      </x:c>
      <x:c r="M88" s="59" t="n">
        <x:v>0.33832968378427203</x:v>
      </x:c>
      <x:c r="N88" s="58" t="n">
        <x:v>5512325.157589936</x:v>
      </x:c>
      <x:c r="O88" s="58" t="n">
        <x:v>2505953.956850724</x:v>
      </x:c>
      <x:c r="P88" s="2" t="str">
        <x:v>approve</x:v>
      </x:c>
      <x:c r="Q88" s="2" t="str">
        <x:v>eligibility and RAROC conditions are met</x:v>
      </x:c>
      <x:c r="R88" s="2"/>
      <x:c r="S88" s="2"/>
      <x:c r="T88" s="2"/>
    </x:row>
    <x:row r="89">
      <x:c r="A89" s="2"/>
      <x:c r="B89" s="2"/>
      <x:c r="C89" s="2" t="str">
        <x:v>SYN-00084</x:v>
      </x:c>
      <x:c r="D89" s="58" t="n">
        <x:v>190000000</x:v>
      </x:c>
      <x:c r="E89" s="93" t="n">
        <x:v>12</x:v>
      </x:c>
      <x:c r="F89" s="59" t="n">
        <x:v>0.03360467034014136</x:v>
      </x:c>
      <x:c r="G89" s="59" t="n">
        <x:v>0.6104543708002375</x:v>
      </x:c>
      <x:c r="H89" s="59" t="n">
        <x:v>0.14440291515776757</x:v>
      </x:c>
      <x:c r="I89" s="58" t="n">
        <x:v>17098938.675806664</x:v>
      </x:c>
      <x:c r="J89" s="59" t="n">
        <x:v>0.9631020355687718</x:v>
      </x:c>
      <x:c r="K89" s="2" t="str">
        <x:v>B</x:v>
      </x:c>
      <x:c r="L89" s="59"/>
      <x:c r="M89" s="59" t="n">
        <x:v>0.7763382266005062</x:v>
      </x:c>
      <x:c r="N89" s="58" t="n">
        <x:v>2168482.810397902</x:v>
      </x:c>
      <x:c r="O89" s="58" t="n">
        <x:v>8195409.446926367</x:v>
      </x:c>
      <x:c r="P89" s="2" t="str">
        <x:v>decline</x:v>
      </x:c>
      <x:c r="Q89" s="2" t="str">
        <x:v>debt service to income exceeds policy maximum</x:v>
      </x:c>
      <x:c r="R89" s="2"/>
      <x:c r="S89" s="2"/>
      <x:c r="T89" s="2"/>
    </x:row>
    <x:row r="90">
      <x:c r="A90" s="2"/>
      <x:c r="B90" s="2"/>
      <x:c r="C90" s="2" t="str">
        <x:v>SYN-00085</x:v>
      </x:c>
      <x:c r="D90" s="58" t="n">
        <x:v>232000000</x:v>
      </x:c>
      <x:c r="E90" s="93" t="n">
        <x:v>24</x:v>
      </x:c>
      <x:c r="F90" s="59" t="n">
        <x:v>0.047191752587541436</x:v>
      </x:c>
      <x:c r="G90" s="59" t="n">
        <x:v>0.77350521181976</x:v>
      </x:c>
      <x:c r="H90" s="59" t="n">
        <x:v>0.14105916340930535</x:v>
      </x:c>
      <x:c r="I90" s="58" t="n">
        <x:v>11150600.867566377</x:v>
      </x:c>
      <x:c r="J90" s="59" t="n">
        <x:v>0.5112650216891594</x:v>
      </x:c>
      <x:c r="K90" s="2" t="str">
        <x:v>B</x:v>
      </x:c>
      <x:c r="L90" s="59"/>
      <x:c r="M90" s="59" t="n">
        <x:v>0.5085482405374705</x:v>
      </x:c>
      <x:c r="N90" s="58" t="n">
        <x:v>9130761.519128362</x:v>
      </x:c>
      <x:c r="O90" s="58" t="n">
        <x:v>9634246.05322265</x:v>
      </x:c>
      <x:c r="P90" s="2" t="str">
        <x:v>decline</x:v>
      </x:c>
      <x:c r="Q90" s="2" t="str">
        <x:v>debt service to income exceeds policy maximum</x:v>
      </x:c>
      <x:c r="R90" s="2"/>
      <x:c r="S90" s="2"/>
      <x:c r="T90" s="2"/>
    </x:row>
    <x:row r="91">
      <x:c r="A91" s="2"/>
      <x:c r="B91" s="2"/>
      <x:c r="C91" s="2" t="str">
        <x:v>SYN-00086</x:v>
      </x:c>
      <x:c r="D91" s="58" t="n">
        <x:v>51000000</x:v>
      </x:c>
      <x:c r="E91" s="93" t="n">
        <x:v>36</x:v>
      </x:c>
      <x:c r="F91" s="59" t="n">
        <x:v>0.026306285670826463</x:v>
      </x:c>
      <x:c r="G91" s="59" t="n">
        <x:v>0.7306539653136733</x:v>
      </x:c>
      <x:c r="H91" s="59" t="n">
        <x:v>0.1523563908096341</x:v>
      </x:c>
      <x:c r="I91" s="58" t="n">
        <x:v>1773822.4900159228</x:v>
      </x:c>
      <x:c r="J91" s="59" t="n">
        <x:v>0.13926702365104637</x:v>
      </x:c>
      <x:c r="K91" s="2" t="str">
        <x:v>B</x:v>
      </x:c>
      <x:c r="L91" s="59" t="n">
        <x:v>0.10677627563476563</x:v>
      </x:c>
      <x:c r="M91" s="59" t="n">
        <x:v>0.6247841817937022</x:v>
      </x:c>
      <x:c r="N91" s="58" t="n">
        <x:v>1598653.1117222602</x:v>
      </x:c>
      <x:c r="O91" s="58" t="n">
        <x:v>2156843.444837839</x:v>
      </x:c>
      <x:c r="P91" s="2" t="str">
        <x:v>approve</x:v>
      </x:c>
      <x:c r="Q91" s="2" t="str">
        <x:v>eligibility and RAROC conditions are met</x:v>
      </x:c>
      <x:c r="R91" s="2"/>
      <x:c r="S91" s="2"/>
      <x:c r="T91" s="2"/>
    </x:row>
    <x:row r="92">
      <x:c r="A92" s="2"/>
      <x:c r="B92" s="2"/>
      <x:c r="C92" s="2" t="str">
        <x:v>SYN-00087</x:v>
      </x:c>
      <x:c r="D92" s="58" t="n">
        <x:v>37000000</x:v>
      </x:c>
      <x:c r="E92" s="93" t="n">
        <x:v>12</x:v>
      </x:c>
      <x:c r="F92" s="59" t="n">
        <x:v>0.13124185773516484</x:v>
      </x:c>
      <x:c r="G92" s="59" t="n">
        <x:v>0.5779197863782081</x:v>
      </x:c>
      <x:c r="H92" s="59" t="n">
        <x:v>0.21360007117486</x:v>
      </x:c>
      <x:c r="I92" s="58" t="n">
        <x:v>3451605.727131119</x:v>
      </x:c>
      <x:c r="J92" s="59" t="n">
        <x:v>0.1796184421423236</x:v>
      </x:c>
      <x:c r="K92" s="2" t="str">
        <x:v>D</x:v>
      </x:c>
      <x:c r="L92" s="59" t="n">
        <x:v>0.2150222015380859</x:v>
      </x:c>
      <x:c r="M92" s="59" t="n">
        <x:v>0.1485262010126164</x:v>
      </x:c>
      <x:c r="N92" s="58" t="n">
        <x:v>1601574.1408060074</x:v>
      </x:c>
      <x:c r="O92" s="58" t="n">
        <x:v>1978473.2393031693</x:v>
      </x:c>
      <x:c r="P92" s="2" t="str">
        <x:v>reprice</x:v>
      </x:c>
      <x:c r="Q92" s="2" t="str">
        <x:v>quoted APR is below the RAROC price floor</x:v>
      </x:c>
      <x:c r="R92" s="2"/>
      <x:c r="S92" s="2"/>
      <x:c r="T92" s="2"/>
    </x:row>
    <x:row r="93">
      <x:c r="A93" s="2"/>
      <x:c r="B93" s="2"/>
      <x:c r="C93" s="2" t="str">
        <x:v>SYN-00088</x:v>
      </x:c>
      <x:c r="D93" s="58" t="n">
        <x:v>160000000</x:v>
      </x:c>
      <x:c r="E93" s="93" t="n">
        <x:v>12</x:v>
      </x:c>
      <x:c r="F93" s="59" t="n">
        <x:v>0.14242050670408907</x:v>
      </x:c>
      <x:c r="G93" s="59" t="n">
        <x:v>0.6299359066215973</x:v>
      </x:c>
      <x:c r="H93" s="59" t="n">
        <x:v>0.24360614015397442</x:v>
      </x:c>
      <x:c r="I93" s="58" t="n">
        <x:v>15157471.872199913</x:v>
      </x:c>
      <x:c r="J93" s="59" t="n">
        <x:v>0.4373710736461517</x:v>
      </x:c>
      <x:c r="K93" s="2" t="str">
        <x:v>D</x:v>
      </x:c>
      <x:c r="L93" s="59" t="n">
        <x:v>0.17714218139648436</x:v>
      </x:c>
      <x:c r="M93" s="59" t="n">
        <x:v>0.6284650546076277</x:v>
      </x:c>
      <x:c r="N93" s="58" t="n">
        <x:v>8241899.265768968</x:v>
      </x:c>
      <x:c r="O93" s="58" t="n">
        <x:v>9721117.873634754</x:v>
      </x:c>
      <x:c r="P93" s="2" t="str">
        <x:v>approve</x:v>
      </x:c>
      <x:c r="Q93" s="2" t="str">
        <x:v>eligibility and RAROC conditions are met</x:v>
      </x:c>
      <x:c r="R93" s="2"/>
      <x:c r="S93" s="2"/>
      <x:c r="T93" s="2"/>
    </x:row>
    <x:row r="94">
      <x:c r="A94" s="2"/>
      <x:c r="B94" s="2"/>
      <x:c r="C94" s="2" t="str">
        <x:v>SYN-00089</x:v>
      </x:c>
      <x:c r="D94" s="58" t="n">
        <x:v>209000000</x:v>
      </x:c>
      <x:c r="E94" s="93" t="n">
        <x:v>24</x:v>
      </x:c>
      <x:c r="F94" s="59" t="n">
        <x:v>0.03748328390217476</x:v>
      </x:c>
      <x:c r="G94" s="59" t="n">
        <x:v>0.6991178902584219</x:v>
      </x:c>
      <x:c r="H94" s="59" t="n">
        <x:v>0.1426220003370335</x:v>
      </x:c>
      <x:c r="I94" s="58" t="n">
        <x:v>10060600.210226823</x:v>
      </x:c>
      <x:c r="J94" s="59" t="n">
        <x:v>0.3348126017358555</x:v>
      </x:c>
      <x:c r="K94" s="2" t="str">
        <x:v>B</x:v>
      </x:c>
      <x:c r="L94" s="59" t="n">
        <x:v>0.10612262725830078</x:v>
      </x:c>
      <x:c r="M94" s="59" t="n">
        <x:v>0.5308666733257734</x:v>
      </x:c>
      <x:c r="N94" s="58" t="n">
        <x:v>5919178.711095798</x:v>
      </x:c>
      <x:c r="O94" s="58" t="n">
        <x:v>8740085.083092464</x:v>
      </x:c>
      <x:c r="P94" s="2" t="str">
        <x:v>approve</x:v>
      </x:c>
      <x:c r="Q94" s="2" t="str">
        <x:v>eligibility and RAROC conditions are met</x:v>
      </x:c>
      <x:c r="R94" s="2"/>
      <x:c r="S94" s="2"/>
      <x:c r="T94" s="2"/>
    </x:row>
    <x:row r="95">
      <x:c r="A95" s="2"/>
      <x:c r="B95" s="2"/>
      <x:c r="C95" s="2" t="str">
        <x:v>SYN-00090</x:v>
      </x:c>
      <x:c r="D95" s="58" t="n">
        <x:v>204000000</x:v>
      </x:c>
      <x:c r="E95" s="93" t="n">
        <x:v>18</x:v>
      </x:c>
      <x:c r="F95" s="59" t="n">
        <x:v>0.11989474736048182</x:v>
      </x:c>
      <x:c r="G95" s="59" t="n">
        <x:v>0.7536383627711235</x:v>
      </x:c>
      <x:c r="H95" s="59" t="n">
        <x:v>0.19525371171413075</x:v>
      </x:c>
      <x:c r="I95" s="58" t="n">
        <x:v>13165193.673433274</x:v>
      </x:c>
      <x:c r="J95" s="59" t="n">
        <x:v>0.7602807391045013</x:v>
      </x:c>
      <x:c r="K95" s="2" t="str">
        <x:v>D</x:v>
      </x:c>
      <x:c r="L95" s="59"/>
      <x:c r="M95" s="59" t="n">
        <x:v>0.31059608736587013</x:v>
      </x:c>
      <x:c r="N95" s="58" t="n">
        <x:v>15214042.38013802</x:v>
      </x:c>
      <x:c r="O95" s="58" t="n">
        <x:v>13157453.870375995</x:v>
      </x:c>
      <x:c r="P95" s="2" t="str">
        <x:v>decline</x:v>
      </x:c>
      <x:c r="Q95" s="2" t="str">
        <x:v>debt service to income exceeds policy maximum</x:v>
      </x:c>
      <x:c r="R95" s="2"/>
      <x:c r="S95" s="2"/>
      <x:c r="T95" s="2"/>
    </x:row>
    <x:row r="96">
      <x:c r="A96" s="2"/>
      <x:c r="B96" s="2"/>
      <x:c r="C96" s="2" t="str">
        <x:v>SYN-00091</x:v>
      </x:c>
      <x:c r="D96" s="58" t="n">
        <x:v>235000000</x:v>
      </x:c>
      <x:c r="E96" s="93" t="n">
        <x:v>36</x:v>
      </x:c>
      <x:c r="F96" s="59" t="n">
        <x:v>0.03941877111084213</x:v>
      </x:c>
      <x:c r="G96" s="59" t="n">
        <x:v>0.61424754379415</x:v>
      </x:c>
      <x:c r="H96" s="59" t="n">
        <x:v>0.1317218232557425</x:v>
      </x:c>
      <x:c r="I96" s="58" t="n">
        <x:v>7937582.20563063</x:v>
      </x:c>
      <x:c r="J96" s="59" t="n">
        <x:v>0.18068331282964784</x:v>
      </x:c>
      <x:c r="K96" s="2" t="str">
        <x:v>B</x:v>
      </x:c>
      <x:c r="L96" s="59" t="n">
        <x:v>0.09703384399414064</x:v>
      </x:c>
      <x:c r="M96" s="59" t="n">
        <x:v>0.5113959832668218</x:v>
      </x:c>
      <x:c r="N96" s="58" t="n">
        <x:v>9129739.992824638</x:v>
      </x:c>
      <x:c r="O96" s="58" t="n">
        <x:v>9717735.305045512</x:v>
      </x:c>
      <x:c r="P96" s="2" t="str">
        <x:v>approve</x:v>
      </x:c>
      <x:c r="Q96" s="2" t="str">
        <x:v>eligibility and RAROC conditions are met</x:v>
      </x:c>
      <x:c r="R96" s="2"/>
      <x:c r="S96" s="2"/>
      <x:c r="T96" s="2"/>
    </x:row>
    <x:row r="97">
      <x:c r="A97" s="2"/>
      <x:c r="B97" s="2"/>
      <x:c r="C97" s="2" t="str">
        <x:v>SYN-00092</x:v>
      </x:c>
      <x:c r="D97" s="58" t="n">
        <x:v>63000000</x:v>
      </x:c>
      <x:c r="E97" s="93" t="n">
        <x:v>18</x:v>
      </x:c>
      <x:c r="F97" s="59" t="n">
        <x:v>0.03615177598514175</x:v>
      </x:c>
      <x:c r="G97" s="59" t="n">
        <x:v>0.8655199495221257</x:v>
      </x:c>
      <x:c r="H97" s="59" t="n">
        <x:v>0.13249823557427137</x:v>
      </x:c>
      <x:c r="I97" s="58" t="n">
        <x:v>3878545.552303309</x:v>
      </x:c>
      <x:c r="J97" s="59" t="n">
        <x:v>0.23616738971910015</x:v>
      </x:c>
      <x:c r="K97" s="2" t="str">
        <x:v>B</x:v>
      </x:c>
      <x:c r="L97" s="59" t="n">
        <x:v>0.12187862396240234</x:v>
      </x:c>
      <x:c r="M97" s="59" t="n">
        <x:v>0.26815500106395995</x:v>
      </x:c>
      <x:c r="N97" s="58" t="n">
        <x:v>1607842.643538289</x:v>
      </x:c>
      <x:c r="O97" s="58" t="n">
        <x:v>2652718.2319823075</x:v>
      </x:c>
      <x:c r="P97" s="2" t="str">
        <x:v>approve</x:v>
      </x:c>
      <x:c r="Q97" s="2" t="str">
        <x:v>eligibility and RAROC conditions are met</x:v>
      </x:c>
      <x:c r="R97" s="2"/>
      <x:c r="S97" s="2"/>
      <x:c r="T97" s="2"/>
    </x:row>
    <x:row r="98">
      <x:c r="A98" s="2"/>
      <x:c r="B98" s="2"/>
      <x:c r="C98" s="2" t="str">
        <x:v>SYN-00093</x:v>
      </x:c>
      <x:c r="D98" s="58" t="n">
        <x:v>212000000</x:v>
      </x:c>
      <x:c r="E98" s="93" t="n">
        <x:v>48</x:v>
      </x:c>
      <x:c r="F98" s="59" t="n">
        <x:v>0.10489874091667743</x:v>
      </x:c>
      <x:c r="G98" s="59" t="n">
        <x:v>0.7649454272831617</x:v>
      </x:c>
      <x:c r="H98" s="59" t="n">
        <x:v>0.2035647195441713</x:v>
      </x:c>
      <x:c r="I98" s="58" t="n">
        <x:v>6491569.684295362</x:v>
      </x:c>
      <x:c r="J98" s="59" t="n">
        <x:v>0.4068604631598909</x:v>
      </x:c>
      <x:c r="K98" s="2" t="str">
        <x:v>D</x:v>
      </x:c>
      <x:c r="L98" s="59" t="n">
        <x:v>0.1660327911376953</x:v>
      </x:c>
      <x:c r="M98" s="59" t="n">
        <x:v>0.4155756314951577</x:v>
      </x:c>
      <x:c r="N98" s="58" t="n">
        <x:v>35586256.84308317</x:v>
      </x:c>
      <x:c r="O98" s="58" t="n">
        <x:v>12356524.399231946</x:v>
      </x:c>
      <x:c r="P98" s="2" t="str">
        <x:v>approve</x:v>
      </x:c>
      <x:c r="Q98" s="2" t="str">
        <x:v>eligibility and RAROC conditions are met</x:v>
      </x:c>
      <x:c r="R98" s="2"/>
      <x:c r="S98" s="2"/>
      <x:c r="T98" s="2"/>
    </x:row>
    <x:row r="99">
      <x:c r="A99" s="2"/>
      <x:c r="B99" s="2"/>
      <x:c r="C99" s="2" t="str">
        <x:v>SYN-00094</x:v>
      </x:c>
      <x:c r="D99" s="58" t="n">
        <x:v>238000000</x:v>
      </x:c>
      <x:c r="E99" s="93" t="n">
        <x:v>12</x:v>
      </x:c>
      <x:c r="F99" s="59" t="n">
        <x:v>0.10704710253230441</x:v>
      </x:c>
      <x:c r="G99" s="59" t="n">
        <x:v>0.609876850133656</x:v>
      </x:c>
      <x:c r="H99" s="59" t="n">
        <x:v>0.21429823315622878</x:v>
      </x:c>
      <x:c r="I99" s="58" t="n">
        <x:v>22210204.15999174</x:v>
      </x:c>
      <x:c r="J99" s="59" t="n">
        <x:v>0.5437695096468645</x:v>
      </x:c>
      <x:c r="K99" s="2" t="str">
        <x:v>D</x:v>
      </x:c>
      <x:c r="L99" s="59"/>
      <x:c r="M99" s="59" t="n">
        <x:v>0.8551402647878524</x:v>
      </x:c>
      <x:c r="N99" s="58" t="n">
        <x:v>8833413.691792138</x:v>
      </x:c>
      <x:c r="O99" s="58" t="n">
        <x:v>12145812.711182544</x:v>
      </x:c>
      <x:c r="P99" s="2" t="str">
        <x:v>decline</x:v>
      </x:c>
      <x:c r="Q99" s="2" t="str">
        <x:v>debt service to income exceeds policy maximum</x:v>
      </x:c>
      <x:c r="R99" s="2"/>
      <x:c r="S99" s="2"/>
      <x:c r="T99" s="2"/>
    </x:row>
    <x:row r="100">
      <x:c r="A100" s="2"/>
      <x:c r="B100" s="2"/>
      <x:c r="C100" s="2" t="str">
        <x:v>SYN-00095</x:v>
      </x:c>
      <x:c r="D100" s="58" t="n">
        <x:v>218000000</x:v>
      </x:c>
      <x:c r="E100" s="93" t="n">
        <x:v>48</x:v>
      </x:c>
      <x:c r="F100" s="59" t="n">
        <x:v>0.06010636598576285</x:v>
      </x:c>
      <x:c r="G100" s="59" t="n">
        <x:v>0.7204263241444868</x:v>
      </x:c>
      <x:c r="H100" s="59" t="n">
        <x:v>0.11835527059981982</x:v>
      </x:c>
      <x:c r="I100" s="58" t="n">
        <x:v>5723187.361408129</x:v>
      </x:c>
      <x:c r="J100" s="59" t="n">
        <x:v>0.18168848766375015</x:v>
      </x:c>
      <x:c r="K100" s="2" t="str">
        <x:v>C</x:v>
      </x:c>
      <x:c r="L100" s="59" t="n">
        <x:v>0.11865249633789063</x:v>
      </x:c>
      <x:c r="M100" s="59" t="n">
        <x:v>0.157003944799492</x:v>
      </x:c>
      <x:c r="N100" s="58" t="n">
        <x:v>19656609.71361553</x:v>
      </x:c>
      <x:c r="O100" s="58" t="n">
        <x:v>8714910.69070336</x:v>
      </x:c>
      <x:c r="P100" s="2" t="str">
        <x:v>reprice</x:v>
      </x:c>
      <x:c r="Q100" s="2" t="str">
        <x:v>quoted APR is below the RAROC price floor</x:v>
      </x:c>
      <x:c r="R100" s="2"/>
      <x:c r="S100" s="2"/>
      <x:c r="T100" s="2"/>
    </x:row>
    <x:row r="101">
      <x:c r="A101" s="2"/>
      <x:c r="B101" s="2"/>
      <x:c r="C101" s="2" t="str">
        <x:v>SYN-00096</x:v>
      </x:c>
      <x:c r="D101" s="58" t="n">
        <x:v>141000000</x:v>
      </x:c>
      <x:c r="E101" s="93" t="n">
        <x:v>24</x:v>
      </x:c>
      <x:c r="F101" s="59" t="n">
        <x:v>0.07674201371943111</x:v>
      </x:c>
      <x:c r="G101" s="59" t="n">
        <x:v>0.594155759051977</x:v>
      </x:c>
      <x:c r="H101" s="59" t="n">
        <x:v>0.1542310470304697</x:v>
      </x:c>
      <x:c r="I101" s="58" t="n">
        <x:v>6864995.690798606</x:v>
      </x:c>
      <x:c r="J101" s="59" t="n">
        <x:v>0.38330638210965495</x:v>
      </x:c>
      <x:c r="K101" s="2" t="str">
        <x:v>C</x:v>
      </x:c>
      <x:c r="L101" s="59" t="n">
        <x:v>0.12458621978759765</x:v>
      </x:c>
      <x:c r="M101" s="59" t="n">
        <x:v>0.46103004409686266</x:v>
      </x:c>
      <x:c r="N101" s="58" t="n">
        <x:v>6917580.2489251215</x:v>
      </x:c>
      <x:c r="O101" s="58" t="n">
        <x:v>5760527.311918262</x:v>
      </x:c>
      <x:c r="P101" s="2" t="str">
        <x:v>approve</x:v>
      </x:c>
      <x:c r="Q101" s="2" t="str">
        <x:v>eligibility and RAROC conditions are met</x:v>
      </x:c>
      <x:c r="R101" s="2"/>
      <x:c r="S101" s="2"/>
      <x:c r="T101" s="2"/>
    </x:row>
    <x:row r="102">
      <x:c r="A102" s="2"/>
      <x:c r="B102" s="2"/>
      <x:c r="C102" s="2" t="str">
        <x:v>SYN-00097</x:v>
      </x:c>
      <x:c r="D102" s="58" t="n">
        <x:v>58000000</x:v>
      </x:c>
      <x:c r="E102" s="93" t="n">
        <x:v>48</x:v>
      </x:c>
      <x:c r="F102" s="59" t="n">
        <x:v>0.16506257553096176</x:v>
      </x:c>
      <x:c r="G102" s="59" t="n">
        <x:v>0.7597427590756852</x:v>
      </x:c>
      <x:c r="H102" s="59" t="n">
        <x:v>0.2523852921121557</x:v>
      </x:c>
      <x:c r="I102" s="58" t="n">
        <x:v>1930837.6948826914</x:v>
      </x:c>
      <x:c r="J102" s="59" t="n">
        <x:v>0.13108822636169737</x:v>
      </x:c>
      <x:c r="K102" s="2" t="str">
        <x:v>E</x:v>
      </x:c>
      <x:c r="L102" s="59" t="n">
        <x:v>0.231466064453125</x:v>
      </x:c>
      <x:c r="M102" s="59" t="n">
        <x:v>0.2741883575985909</x:v>
      </x:c>
      <x:c r="N102" s="58" t="n">
        <x:v>14714041.018819217</x:v>
      </x:c>
      <x:c r="O102" s="58" t="n">
        <x:v>3968880.810048707</x:v>
      </x:c>
      <x:c r="P102" s="2" t="str">
        <x:v>approve</x:v>
      </x:c>
      <x:c r="Q102" s="2" t="str">
        <x:v>eligibility and RAROC conditions are met</x:v>
      </x:c>
      <x:c r="R102" s="2"/>
      <x:c r="S102" s="2"/>
      <x:c r="T102" s="2"/>
    </x:row>
    <x:row r="103">
      <x:c r="A103" s="2"/>
      <x:c r="B103" s="2"/>
      <x:c r="C103" s="2" t="str">
        <x:v>SYN-00098</x:v>
      </x:c>
      <x:c r="D103" s="58" t="n">
        <x:v>33000000</x:v>
      </x:c>
      <x:c r="E103" s="93" t="n">
        <x:v>36</x:v>
      </x:c>
      <x:c r="F103" s="59" t="n">
        <x:v>0.06758332438938452</x:v>
      </x:c>
      <x:c r="G103" s="59" t="n">
        <x:v>0.8042814047714324</x:v>
      </x:c>
      <x:c r="H103" s="59" t="n">
        <x:v>0.15360449939087772</x:v>
      </x:c>
      <x:c r="I103" s="58" t="n">
        <x:v>1149789.381459664</x:v>
      </x:c>
      <x:c r="J103" s="59" t="n">
        <x:v>0.2597163717072129</x:v>
      </x:c>
      <x:c r="K103" s="2" t="str">
        <x:v>C</x:v>
      </x:c>
      <x:c r="L103" s="59" t="n">
        <x:v>0.15837150573730469</x:v>
      </x:c>
      <x:c r="M103" s="59" t="n">
        <x:v>0.11949468039738728</x:v>
      </x:c>
      <x:c r="N103" s="58" t="n">
        <x:v>2860423.5678259037</x:v>
      </x:c>
      <x:c r="O103" s="58" t="n">
        <x:v>1613414.0916003983</x:v>
      </x:c>
      <x:c r="P103" s="2" t="str">
        <x:v>reprice</x:v>
      </x:c>
      <x:c r="Q103" s="2" t="str">
        <x:v>quoted APR is below the RAROC price floor</x:v>
      </x:c>
      <x:c r="R103" s="2"/>
      <x:c r="S103" s="2"/>
      <x:c r="T103" s="2"/>
    </x:row>
    <x:row r="104">
      <x:c r="A104" s="2"/>
      <x:c r="B104" s="2"/>
      <x:c r="C104" s="2" t="str">
        <x:v>SYN-00099</x:v>
      </x:c>
      <x:c r="D104" s="58" t="n">
        <x:v>245000000</x:v>
      </x:c>
      <x:c r="E104" s="93" t="n">
        <x:v>48</x:v>
      </x:c>
      <x:c r="F104" s="59" t="n">
        <x:v>0.07593214301208362</x:v>
      </x:c>
      <x:c r="G104" s="59" t="n">
        <x:v>0.7544041048977982</x:v>
      </x:c>
      <x:c r="H104" s="59" t="n">
        <x:v>0.15120309880820407</x:v>
      </x:c>
      <x:c r="I104" s="58" t="n">
        <x:v>6833484.211864432</x:v>
      </x:c>
      <x:c r="J104" s="59" t="n">
        <x:v>0.3838914035310739</x:v>
      </x:c>
      <x:c r="K104" s="2" t="str">
        <x:v>C</x:v>
      </x:c>
      <x:c r="L104" s="59" t="n">
        <x:v>0.13646858215332033</x:v>
      </x:c>
      <x:c r="M104" s="59" t="n">
        <x:v>0.28284233493264027</x:v>
      </x:c>
      <x:c r="N104" s="58" t="n">
        <x:v>29338403.42980883</x:v>
      </x:c>
      <x:c r="O104" s="58" t="n">
        <x:v>11820178.428886697</x:v>
      </x:c>
      <x:c r="P104" s="2" t="str">
        <x:v>approve</x:v>
      </x:c>
      <x:c r="Q104" s="2" t="str">
        <x:v>eligibility and RAROC conditions are met</x:v>
      </x:c>
      <x:c r="R104" s="2"/>
      <x:c r="S104" s="2"/>
      <x:c r="T104" s="2"/>
    </x:row>
    <x:row r="105">
      <x:c r="A105" s="2"/>
      <x:c r="B105" s="2"/>
      <x:c r="C105" s="2" t="str">
        <x:v>SYN-00100</x:v>
      </x:c>
      <x:c r="D105" s="58" t="n">
        <x:v>86000000</x:v>
      </x:c>
      <x:c r="E105" s="93" t="n">
        <x:v>24</x:v>
      </x:c>
      <x:c r="F105" s="59" t="n">
        <x:v>0.12051971008073098</x:v>
      </x:c>
      <x:c r="G105" s="59" t="n">
        <x:v>0.6398956037555823</x:v>
      </x:c>
      <x:c r="H105" s="59" t="n">
        <x:v>0.20272889659433294</x:v>
      </x:c>
      <x:c r="I105" s="58" t="n">
        <x:v>4388512.344727163</x:v>
      </x:c>
      <x:c r="J105" s="59" t="n">
        <x:v>0.2960096668816446</x:v>
      </x:c>
      <x:c r="K105" s="2" t="str">
        <x:v>D</x:v>
      </x:c>
      <x:c r="L105" s="59" t="n">
        <x:v>0.169801139831543</x:v>
      </x:c>
      <x:c r="M105" s="59" t="n">
        <x:v>0.4093894376914604</x:v>
      </x:c>
      <x:c r="N105" s="58" t="n">
        <x:v>7170841.46344173</x:v>
      </x:c>
      <x:c r="O105" s="58" t="n">
        <x:v>4638359.4220070485</x:v>
      </x:c>
      <x:c r="P105" s="2" t="str">
        <x:v>approve</x:v>
      </x:c>
      <x:c r="Q105" s="2" t="str">
        <x:v>eligibility and RAROC conditions are met</x:v>
      </x:c>
      <x:c r="R105" s="2"/>
      <x:c r="S105" s="2"/>
      <x:c r="T105" s="2"/>
    </x:row>
    <x:row r="106">
      <x:c r="A106" s="2"/>
      <x:c r="B106" s="2"/>
      <x:c r="C106" s="2" t="str">
        <x:v>SYN-00101</x:v>
      </x:c>
      <x:c r="D106" s="58" t="n">
        <x:v>156000000</x:v>
      </x:c>
      <x:c r="E106" s="93" t="n">
        <x:v>18</x:v>
      </x:c>
      <x:c r="F106" s="59" t="n">
        <x:v>0.22512140773155745</x:v>
      </x:c>
      <x:c r="G106" s="59" t="n">
        <x:v>0.7074861332330729</x:v>
      </x:c>
      <x:c r="H106" s="59" t="n">
        <x:v>0.3</x:v>
      </x:c>
      <x:c r="I106" s="58" t="n">
        <x:v>10868532.565672</x:v>
      </x:c>
      <x:c r="J106" s="59" t="n">
        <x:v>0.20443855480449588</x:v>
      </x:c>
      <x:c r="K106" s="2" t="str">
        <x:v>E</x:v>
      </x:c>
      <x:c r="L106" s="59"/>
      <x:c r="M106" s="59" t="n">
        <x:v>0.31730430112372265</x:v>
      </x:c>
      <x:c r="N106" s="58" t="n">
        <x:v>20900663.741161633</x:v>
      </x:c>
      <x:c r="O106" s="58" t="n">
        <x:v>12108094.453722082</x:v>
      </x:c>
      <x:c r="P106" s="2" t="str">
        <x:v>decline</x:v>
      </x:c>
      <x:c r="Q106" s="2" t="str">
        <x:v>PD exceeds policy maximum</x:v>
      </x:c>
      <x:c r="R106" s="2"/>
      <x:c r="S106" s="2"/>
      <x:c r="T106" s="2"/>
    </x:row>
    <x:row r="107">
      <x:c r="A107" s="2"/>
      <x:c r="B107" s="2"/>
      <x:c r="C107" s="2" t="str">
        <x:v>SYN-00102</x:v>
      </x:c>
      <x:c r="D107" s="58" t="n">
        <x:v>54000000</x:v>
      </x:c>
      <x:c r="E107" s="93" t="n">
        <x:v>18</x:v>
      </x:c>
      <x:c r="F107" s="59" t="n">
        <x:v>0.04297947635176965</x:v>
      </x:c>
      <x:c r="G107" s="59" t="n">
        <x:v>0.7215470431366382</x:v>
      </x:c>
      <x:c r="H107" s="59" t="n">
        <x:v>0.13167528868393427</x:v>
      </x:c>
      <x:c r="I107" s="58" t="n">
        <x:v>3322392.3601145586</x:v>
      </x:c>
      <x:c r="J107" s="59" t="n">
        <x:v>0.08938649689143463</x:v>
      </x:c>
      <x:c r="K107" s="2" t="str">
        <x:v>B</x:v>
      </x:c>
      <x:c r="L107" s="59" t="n">
        <x:v>0.1319386672973633</x:v>
      </x:c>
      <x:c r="M107" s="59" t="n">
        <x:v>0.15731247780108198</x:v>
      </x:c>
      <x:c r="N107" s="58" t="n">
        <x:v>1365441.1253115959</x:v>
      </x:c>
      <x:c r="O107" s="58" t="n">
        <x:v>2265670.5742979897</x:v>
      </x:c>
      <x:c r="P107" s="2" t="str">
        <x:v>reprice</x:v>
      </x:c>
      <x:c r="Q107" s="2" t="str">
        <x:v>quoted APR is below the RAROC price floor</x:v>
      </x:c>
      <x:c r="R107" s="2"/>
      <x:c r="S107" s="2"/>
      <x:c r="T107" s="2"/>
    </x:row>
    <x:row r="108">
      <x:c r="A108" s="2"/>
      <x:c r="B108" s="2"/>
      <x:c r="C108" s="2" t="str">
        <x:v>SYN-00103</x:v>
      </x:c>
      <x:c r="D108" s="58" t="n">
        <x:v>103000000</x:v>
      </x:c>
      <x:c r="E108" s="93" t="n">
        <x:v>36</x:v>
      </x:c>
      <x:c r="F108" s="59" t="n">
        <x:v>0.058110558563257225</x:v>
      </x:c>
      <x:c r="G108" s="59" t="n">
        <x:v>0.7110657337207879</x:v>
      </x:c>
      <x:c r="H108" s="59" t="n">
        <x:v>0.1513078290573938</x:v>
      </x:c>
      <x:c r="I108" s="58" t="n">
        <x:v>3577128.9929188536</x:v>
      </x:c>
      <x:c r="J108" s="59" t="n">
        <x:v>0.315391257836092</x:v>
      </x:c>
      <x:c r="K108" s="2" t="str">
        <x:v>C</x:v>
      </x:c>
      <x:c r="L108" s="59" t="n">
        <x:v>0.12228660583496095</x:v>
      </x:c>
      <x:c r="M108" s="59" t="n">
        <x:v>0.45496004409994545</x:v>
      </x:c>
      <x:c r="N108" s="58" t="n">
        <x:v>6816173.093770988</x:v>
      </x:c>
      <x:c r="O108" s="58" t="n">
        <x:v>4213595.317084253</x:v>
      </x:c>
      <x:c r="P108" s="2" t="str">
        <x:v>approve</x:v>
      </x:c>
      <x:c r="Q108" s="2" t="str">
        <x:v>eligibility and RAROC conditions are met</x:v>
      </x:c>
      <x:c r="R108" s="2"/>
      <x:c r="S108" s="2"/>
      <x:c r="T108" s="2"/>
    </x:row>
    <x:row r="109">
      <x:c r="A109" s="2"/>
      <x:c r="B109" s="2"/>
      <x:c r="C109" s="2" t="str">
        <x:v>SYN-00104</x:v>
      </x:c>
      <x:c r="D109" s="58" t="n">
        <x:v>186000000</x:v>
      </x:c>
      <x:c r="E109" s="93" t="n">
        <x:v>12</x:v>
      </x:c>
      <x:c r="F109" s="59" t="n">
        <x:v>0.06953672763639164</x:v>
      </x:c>
      <x:c r="G109" s="59" t="n">
        <x:v>0.8614246658965267</x:v>
      </x:c>
      <x:c r="H109" s="59" t="n">
        <x:v>0.16331826112402512</x:v>
      </x:c>
      <x:c r="I109" s="58" t="n">
        <x:v>16905160.35960238</x:v>
      </x:c>
      <x:c r="J109" s="59" t="n">
        <x:v>0.5223655655445105</x:v>
      </x:c>
      <x:c r="K109" s="2" t="str">
        <x:v>C</x:v>
      </x:c>
      <x:c r="L109" s="59"/>
      <x:c r="M109" s="59" t="n">
        <x:v>0.41858321466756726</x:v>
      </x:c>
      <x:c r="N109" s="58" t="n">
        <x:v>6250447.08943889</x:v>
      </x:c>
      <x:c r="O109" s="58" t="n">
        <x:v>10453335.509551674</x:v>
      </x:c>
      <x:c r="P109" s="2" t="str">
        <x:v>decline</x:v>
      </x:c>
      <x:c r="Q109" s="2" t="str">
        <x:v>debt service to income exceeds policy maximum</x:v>
      </x:c>
      <x:c r="R109" s="2"/>
      <x:c r="S109" s="2"/>
      <x:c r="T109" s="2"/>
    </x:row>
    <x:row r="110">
      <x:c r="A110" s="2"/>
      <x:c r="B110" s="2"/>
      <x:c r="C110" s="2" t="str">
        <x:v>SYN-00105</x:v>
      </x:c>
      <x:c r="D110" s="58" t="n">
        <x:v>246000000</x:v>
      </x:c>
      <x:c r="E110" s="93" t="n">
        <x:v>36</x:v>
      </x:c>
      <x:c r="F110" s="59" t="n">
        <x:v>0.10520692140062297</x:v>
      </x:c>
      <x:c r="G110" s="59" t="n">
        <x:v>0.7749141122094534</x:v>
      </x:c>
      <x:c r="H110" s="59" t="n">
        <x:v>0.20337392611884797</x:v>
      </x:c>
      <x:c r="I110" s="58" t="n">
        <x:v>9184586.370080717</x:v>
      </x:c>
      <x:c r="J110" s="59" t="n">
        <x:v>0.2184608557666051</x:v>
      </x:c>
      <x:c r="K110" s="2" t="str">
        <x:v>D</x:v>
      </x:c>
      <x:c r="L110" s="59" t="n">
        <x:v>0.16574413299560548</x:v>
      </x:c>
      <x:c r="M110" s="59" t="n">
        <x:v>0.41245748061387777</x:v>
      </x:c>
      <x:c r="N110" s="58" t="n">
        <x:v>31958872.22127016</x:v>
      </x:c>
      <x:c r="O110" s="58" t="n">
        <x:v>14774527.933340287</x:v>
      </x:c>
      <x:c r="P110" s="2" t="str">
        <x:v>approve</x:v>
      </x:c>
      <x:c r="Q110" s="2" t="str">
        <x:v>eligibility and RAROC conditions are met</x:v>
      </x:c>
      <x:c r="R110" s="2"/>
      <x:c r="S110" s="2"/>
      <x:c r="T110" s="2"/>
    </x:row>
    <x:row r="111">
      <x:c r="A111" s="2"/>
      <x:c r="B111" s="2"/>
      <x:c r="C111" s="2" t="str">
        <x:v>SYN-00106</x:v>
      </x:c>
      <x:c r="D111" s="58" t="n">
        <x:v>90000000</x:v>
      </x:c>
      <x:c r="E111" s="93" t="n">
        <x:v>36</x:v>
      </x:c>
      <x:c r="F111" s="59" t="n">
        <x:v>0.13119788292140042</x:v>
      </x:c>
      <x:c r="G111" s="59" t="n">
        <x:v>0.7690972769752628</x:v>
      </x:c>
      <x:c r="H111" s="59" t="n">
        <x:v>0.213668882847991</x:v>
      </x:c>
      <x:c r="I111" s="58" t="n">
        <x:v>3407733.378864657</x:v>
      </x:c>
      <x:c r="J111" s="59" t="n">
        <x:v>0.44051555859097713</x:v>
      </x:c>
      <x:c r="K111" s="2" t="str">
        <x:v>D</x:v>
      </x:c>
      <x:c r="L111" s="59" t="n">
        <x:v>0.1993741226196289</x:v>
      </x:c>
      <x:c r="M111" s="59" t="n">
        <x:v>0.24614899074722862</x:v>
      </x:c>
      <x:c r="N111" s="58" t="n">
        <x:v>14314167.686106615</x:v>
      </x:c>
      <x:c r="O111" s="58" t="n">
        <x:v>5895335.808708608</x:v>
      </x:c>
      <x:c r="P111" s="2" t="str">
        <x:v>approve</x:v>
      </x:c>
      <x:c r="Q111" s="2" t="str">
        <x:v>eligibility and RAROC conditions are met</x:v>
      </x:c>
      <x:c r="R111" s="2"/>
      <x:c r="S111" s="2"/>
      <x:c r="T111" s="2"/>
    </x:row>
    <x:row r="112">
      <x:c r="A112" s="2"/>
      <x:c r="B112" s="2"/>
      <x:c r="C112" s="2" t="str">
        <x:v>SYN-00107</x:v>
      </x:c>
      <x:c r="D112" s="58" t="n">
        <x:v>79000000</x:v>
      </x:c>
      <x:c r="E112" s="93" t="n">
        <x:v>24</x:v>
      </x:c>
      <x:c r="F112" s="59" t="n">
        <x:v>0.07502303646012519</x:v>
      </x:c>
      <x:c r="G112" s="59" t="n">
        <x:v>0.7484817793880087</x:v>
      </x:c>
      <x:c r="H112" s="59" t="n">
        <x:v>0.1540098805122656</x:v>
      </x:c>
      <x:c r="I112" s="58" t="n">
        <x:v>3845513.0343731386</x:v>
      </x:c>
      <x:c r="J112" s="59" t="n">
        <x:v>0.2272741198660271</x:v>
      </x:c>
      <x:c r="K112" s="2" t="str">
        <x:v>C</x:v>
      </x:c>
      <x:c r="L112" s="59" t="n">
        <x:v>0.14504146575927734</x:v>
      </x:c>
      <x:c r="M112" s="59" t="n">
        <x:v>0.2362384149956029</x:v>
      </x:c>
      <x:c r="N112" s="58" t="n">
        <x:v>4774488.759421984</x:v>
      </x:c>
      <x:c r="O112" s="58" t="n">
        <x:v>3867069.160292546</x:v>
      </x:c>
      <x:c r="P112" s="2" t="str">
        <x:v>approve</x:v>
      </x:c>
      <x:c r="Q112" s="2" t="str">
        <x:v>eligibility and RAROC conditions are met</x:v>
      </x:c>
      <x:c r="R112" s="2"/>
      <x:c r="S112" s="2"/>
      <x:c r="T112" s="2"/>
    </x:row>
    <x:row r="113">
      <x:c r="A113" s="2"/>
      <x:c r="B113" s="2"/>
      <x:c r="C113" s="2" t="str">
        <x:v>SYN-00108</x:v>
      </x:c>
      <x:c r="D113" s="58" t="n">
        <x:v>169000000</x:v>
      </x:c>
      <x:c r="E113" s="93" t="n">
        <x:v>12</x:v>
      </x:c>
      <x:c r="F113" s="59" t="n">
        <x:v>0.06672062274557371</x:v>
      </x:c>
      <x:c r="G113" s="59" t="n">
        <x:v>0.7647124946138778</x:v>
      </x:c>
      <x:c r="H113" s="59" t="n">
        <x:v>0.17100084840394944</x:v>
      </x:c>
      <x:c r="I113" s="58" t="n">
        <x:v>15421631.242452597</x:v>
      </x:c>
      <x:c r="J113" s="59" t="n">
        <x:v>0.521736091336693</x:v>
      </x:c>
      <x:c r="K113" s="2" t="str">
        <x:v>C</x:v>
      </x:c>
      <x:c r="L113" s="59"/>
      <x:c r="M113" s="59" t="n">
        <x:v>0.6240883726551643</x:v>
      </x:c>
      <x:c r="N113" s="58" t="n">
        <x:v>4840636.917347711</x:v>
      </x:c>
      <x:c r="O113" s="58" t="n">
        <x:v>8234117.372004924</x:v>
      </x:c>
      <x:c r="P113" s="2" t="str">
        <x:v>decline</x:v>
      </x:c>
      <x:c r="Q113" s="2" t="str">
        <x:v>debt service to income exceeds policy maximum</x:v>
      </x:c>
      <x:c r="R113" s="2"/>
      <x:c r="S113" s="2"/>
      <x:c r="T113" s="2"/>
    </x:row>
    <x:row r="114">
      <x:c r="A114" s="2"/>
      <x:c r="B114" s="2"/>
      <x:c r="C114" s="2" t="str">
        <x:v>SYN-00109</x:v>
      </x:c>
      <x:c r="D114" s="58" t="n">
        <x:v>217000000</x:v>
      </x:c>
      <x:c r="E114" s="93" t="n">
        <x:v>24</x:v>
      </x:c>
      <x:c r="F114" s="59" t="n">
        <x:v>0.07730892332047527</x:v>
      </x:c>
      <x:c r="G114" s="59" t="n">
        <x:v>0.5453700283523604</x:v>
      </x:c>
      <x:c r="H114" s="59" t="n">
        <x:v>0.16846311170400116</x:v>
      </x:c>
      <x:c r="I114" s="58" t="n">
        <x:v>10712953.387459377</x:v>
      </x:c>
      <x:c r="J114" s="59" t="n">
        <x:v>0.47413871534945184</x:v>
      </x:c>
      <x:c r="K114" s="2" t="str">
        <x:v>C</x:v>
      </x:c>
      <x:c r="L114" s="59" t="n">
        <x:v>0.11812870025634767</x:v>
      </x:c>
      <x:c r="M114" s="59" t="n">
        <x:v>0.670690342866626</x:v>
      </x:c>
      <x:c r="N114" s="58" t="n">
        <x:v>9883783.12250555</x:v>
      </x:c>
      <x:c r="O114" s="58" t="n">
        <x:v>8898634.295834318</x:v>
      </x:c>
      <x:c r="P114" s="2" t="str">
        <x:v>approve</x:v>
      </x:c>
      <x:c r="Q114" s="2" t="str">
        <x:v>eligibility and RAROC conditions are met</x:v>
      </x:c>
      <x:c r="R114" s="2"/>
      <x:c r="S114" s="2"/>
      <x:c r="T114" s="2"/>
    </x:row>
    <x:row r="115">
      <x:c r="A115" s="2"/>
      <x:c r="B115" s="2"/>
      <x:c r="C115" s="2" t="str">
        <x:v>SYN-00110</x:v>
      </x:c>
      <x:c r="D115" s="58" t="n">
        <x:v>153000000</x:v>
      </x:c>
      <x:c r="E115" s="93" t="n">
        <x:v>24</x:v>
      </x:c>
      <x:c r="F115" s="59" t="n">
        <x:v>0.11813744791246866</x:v>
      </x:c>
      <x:c r="G115" s="59" t="n">
        <x:v>0.6185463093810425</x:v>
      </x:c>
      <x:c r="H115" s="59" t="n">
        <x:v>0.20794957075551185</x:v>
      </x:c>
      <x:c r="I115" s="58" t="n">
        <x:v>7846604.138042162</x:v>
      </x:c>
      <x:c r="J115" s="59" t="n">
        <x:v>0.37784129817771067</x:v>
      </x:c>
      <x:c r="K115" s="2" t="str">
        <x:v>D</x:v>
      </x:c>
      <x:c r="L115" s="59" t="n">
        <x:v>0.1534818649291992</x:v>
      </x:c>
      <x:c r="M115" s="59" t="n">
        <x:v>0.5900039035605753</x:v>
      </x:c>
      <x:c r="N115" s="58" t="n">
        <x:v>12111701.033231007</x:v>
      </x:c>
      <x:c r="O115" s="58" t="n">
        <x:v>7917136.567000123</x:v>
      </x:c>
      <x:c r="P115" s="2" t="str">
        <x:v>approve</x:v>
      </x:c>
      <x:c r="Q115" s="2" t="str">
        <x:v>eligibility and RAROC conditions are met</x:v>
      </x:c>
      <x:c r="R115" s="2"/>
      <x:c r="S115" s="2"/>
      <x:c r="T115" s="2"/>
    </x:row>
    <x:row r="116">
      <x:c r="A116" s="2"/>
      <x:c r="B116" s="2"/>
      <x:c r="C116" s="2" t="str">
        <x:v>SYN-00111</x:v>
      </x:c>
      <x:c r="D116" s="58" t="n">
        <x:v>143000000</x:v>
      </x:c>
      <x:c r="E116" s="93" t="n">
        <x:v>36</x:v>
      </x:c>
      <x:c r="F116" s="59" t="n">
        <x:v>0.04116728252083141</x:v>
      </x:c>
      <x:c r="G116" s="59" t="n">
        <x:v>0.9</x:v>
      </x:c>
      <x:c r="H116" s="59" t="n">
        <x:v>0.11655817331506557</x:v>
      </x:c>
      <x:c r="I116" s="58" t="n">
        <x:v>4726173.0711308485</x:v>
      </x:c>
      <x:c r="J116" s="59" t="n">
        <x:v>0.4284417876286945</x:v>
      </x:c>
      <x:c r="K116" s="2" t="str">
        <x:v>B</x:v>
      </x:c>
      <x:c r="L116" s="59" t="n">
        <x:v>0.11548866271972658</x:v>
      </x:c>
      <x:c r="M116" s="59" t="n">
        <x:v>0.17086238424716677</x:v>
      </x:c>
      <x:c r="N116" s="58" t="n">
        <x:v>8436332.089528792</x:v>
      </x:c>
      <x:c r="O116" s="58" t="n">
        <x:v>5863435.599912286</x:v>
      </x:c>
      <x:c r="P116" s="2" t="str">
        <x:v>approve</x:v>
      </x:c>
      <x:c r="Q116" s="2" t="str">
        <x:v>eligibility and RAROC conditions are met</x:v>
      </x:c>
      <x:c r="R116" s="2"/>
      <x:c r="S116" s="2"/>
      <x:c r="T116" s="2"/>
    </x:row>
    <x:row r="117">
      <x:c r="A117" s="2"/>
      <x:c r="B117" s="2"/>
      <x:c r="C117" s="2" t="str">
        <x:v>SYN-00112</x:v>
      </x:c>
      <x:c r="D117" s="58" t="n">
        <x:v>153000000</x:v>
      </x:c>
      <x:c r="E117" s="93" t="n">
        <x:v>48</x:v>
      </x:c>
      <x:c r="F117" s="59" t="n">
        <x:v>0.08186293495852437</x:v>
      </x:c>
      <x:c r="G117" s="59" t="n">
        <x:v>0.6864430266765572</x:v>
      </x:c>
      <x:c r="H117" s="59" t="n">
        <x:v>0.16906952265723593</x:v>
      </x:c>
      <x:c r="I117" s="58" t="n">
        <x:v>4407459.549456326</x:v>
      </x:c>
      <x:c r="J117" s="59" t="n">
        <x:v>0.22075332618184645</x:v>
      </x:c>
      <x:c r="K117" s="2" t="str">
        <x:v>C</x:v>
      </x:c>
      <x:c r="L117" s="59" t="n">
        <x:v>0.14107307434082034</x:v>
      </x:c>
      <x:c r="M117" s="59" t="n">
        <x:v>0.40601217130108674</x:v>
      </x:c>
      <x:c r="N117" s="58" t="n">
        <x:v>18048555.104003396</x:v>
      </x:c>
      <x:c r="O117" s="58" t="n">
        <x:v>7037266.725403268</x:v>
      </x:c>
      <x:c r="P117" s="2" t="str">
        <x:v>approve</x:v>
      </x:c>
      <x:c r="Q117" s="2" t="str">
        <x:v>eligibility and RAROC conditions are met</x:v>
      </x:c>
      <x:c r="R117" s="2"/>
      <x:c r="S117" s="2"/>
      <x:c r="T117" s="2"/>
    </x:row>
    <x:row r="118">
      <x:c r="A118" s="2"/>
      <x:c r="B118" s="2"/>
      <x:c r="C118" s="2" t="str">
        <x:v>SYN-00113</x:v>
      </x:c>
      <x:c r="D118" s="58" t="n">
        <x:v>88000000</x:v>
      </x:c>
      <x:c r="E118" s="93" t="n">
        <x:v>12</x:v>
      </x:c>
      <x:c r="F118" s="59" t="n">
        <x:v>0.07649906079265217</x:v>
      </x:c>
      <x:c r="G118" s="59" t="n">
        <x:v>0.8001538845849965</x:v>
      </x:c>
      <x:c r="H118" s="59" t="n">
        <x:v>0.18193833405056067</x:v>
      </x:c>
      <x:c r="I118" s="58" t="n">
        <x:v>8075959.415142053</x:v>
      </x:c>
      <x:c r="J118" s="59" t="n">
        <x:v>0.40176649802655934</x:v>
      </x:c>
      <x:c r="K118" s="2" t="str">
        <x:v>C</x:v>
      </x:c>
      <x:c r="L118" s="59" t="n">
        <x:v>0.14433605194091798</x:v>
      </x:c>
      <x:c r="M118" s="59" t="n">
        <x:v>0.4549431663184611</x:v>
      </x:c>
      <x:c r="N118" s="58" t="n">
        <x:v>3033352.1083189202</x:v>
      </x:c>
      <x:c r="O118" s="58" t="n">
        <x:v>4872850.129493454</x:v>
      </x:c>
      <x:c r="P118" s="2" t="str">
        <x:v>approve</x:v>
      </x:c>
      <x:c r="Q118" s="2" t="str">
        <x:v>eligibility and RAROC conditions are met</x:v>
      </x:c>
      <x:c r="R118" s="2"/>
      <x:c r="S118" s="2"/>
      <x:c r="T118" s="2"/>
    </x:row>
    <x:row r="119">
      <x:c r="A119" s="2"/>
      <x:c r="B119" s="2"/>
      <x:c r="C119" s="2" t="str">
        <x:v>SYN-00114</x:v>
      </x:c>
      <x:c r="D119" s="58" t="n">
        <x:v>162000000</x:v>
      </x:c>
      <x:c r="E119" s="93" t="n">
        <x:v>36</x:v>
      </x:c>
      <x:c r="F119" s="59" t="n">
        <x:v>0.06406692434131712</x:v>
      </x:c>
      <x:c r="G119" s="59" t="n">
        <x:v>0.6104267509248725</x:v>
      </x:c>
      <x:c r="H119" s="59" t="n">
        <x:v>0.14139769840404653</x:v>
      </x:c>
      <x:c r="I119" s="58" t="n">
        <x:v>5547779.73895266</x:v>
      </x:c>
      <x:c r="J119" s="59" t="n">
        <x:v>0.14909965067159758</x:v>
      </x:c>
      <x:c r="K119" s="2" t="str">
        <x:v>C</x:v>
      </x:c>
      <x:c r="L119" s="59" t="n">
        <x:v>0.11407432556152344</x:v>
      </x:c>
      <x:c r="M119" s="59" t="n">
        <x:v>0.43697742353265084</x:v>
      </x:c>
      <x:c r="N119" s="58" t="n">
        <x:v>10070076.432343574</x:v>
      </x:c>
      <x:c r="O119" s="58" t="n">
        <x:v>6558340.322245299</x:v>
      </x:c>
      <x:c r="P119" s="2" t="str">
        <x:v>approve</x:v>
      </x:c>
      <x:c r="Q119" s="2" t="str">
        <x:v>eligibility and RAROC conditions are met</x:v>
      </x:c>
      <x:c r="R119" s="2"/>
      <x:c r="S119" s="2"/>
      <x:c r="T119" s="2"/>
    </x:row>
    <x:row r="120">
      <x:c r="A120" s="2"/>
      <x:c r="B120" s="2"/>
      <x:c r="C120" s="2" t="str">
        <x:v>SYN-00115</x:v>
      </x:c>
      <x:c r="D120" s="58" t="n">
        <x:v>133000000</x:v>
      </x:c>
      <x:c r="E120" s="93" t="n">
        <x:v>24</x:v>
      </x:c>
      <x:c r="F120" s="59" t="n">
        <x:v>0.04958433527717932</x:v>
      </x:c>
      <x:c r="G120" s="59" t="n">
        <x:v>0.8093668971432441</x:v>
      </x:c>
      <x:c r="H120" s="59" t="n">
        <x:v>0.15077459957406295</x:v>
      </x:c>
      <x:c r="I120" s="58" t="n">
        <x:v>6453619.981123232</x:v>
      </x:c>
      <x:c r="J120" s="59" t="n">
        <x:v>0.20109428532904552</x:v>
      </x:c>
      <x:c r="K120" s="2" t="str">
        <x:v>B</x:v>
      </x:c>
      <x:c r="L120" s="59" t="n">
        <x:v>0.11410152435302734</x:v>
      </x:c>
      <x:c r="M120" s="59" t="n">
        <x:v>0.5319241396083193</x:v>
      </x:c>
      <x:c r="N120" s="58" t="n">
        <x:v>5768581.796344749</x:v>
      </x:c>
      <x:c r="O120" s="58" t="n">
        <x:v>5529975.70888674</x:v>
      </x:c>
      <x:c r="P120" s="2" t="str">
        <x:v>approve</x:v>
      </x:c>
      <x:c r="Q120" s="2" t="str">
        <x:v>eligibility and RAROC conditions are met</x:v>
      </x:c>
      <x:c r="R120" s="2"/>
      <x:c r="S120" s="2"/>
      <x:c r="T120" s="2"/>
    </x:row>
    <x:row r="121">
      <x:c r="A121" s="2"/>
      <x:c r="B121" s="2"/>
      <x:c r="C121" s="2" t="str">
        <x:v>SYN-00116</x:v>
      </x:c>
      <x:c r="D121" s="58" t="n">
        <x:v>153000000</x:v>
      </x:c>
      <x:c r="E121" s="93" t="n">
        <x:v>12</x:v>
      </x:c>
      <x:c r="F121" s="59" t="n">
        <x:v>0.27327423680170165</x:v>
      </x:c>
      <x:c r="G121" s="59" t="n">
        <x:v>0.7518111258288539</x:v>
      </x:c>
      <x:c r="H121" s="59" t="n">
        <x:v>0.3</x:v>
      </x:c>
      <x:c r="I121" s="58" t="n">
        <x:v>14915530.429215748</x:v>
      </x:c>
      <x:c r="J121" s="59" t="n">
        <x:v>0.3189072954104364</x:v>
      </x:c>
      <x:c r="K121" s="2" t="str">
        <x:v>E</x:v>
      </x:c>
      <x:c r="L121" s="59"/>
      <x:c r="M121" s="59" t="n">
        <x:v>0.020012877164282027</x:v>
      </x:c>
      <x:c r="N121" s="58" t="n">
        <x:v>18612671.234829772</x:v>
      </x:c>
      <x:c r="O121" s="58" t="n">
        <x:v>13760248.827413615</x:v>
      </x:c>
      <x:c r="P121" s="2" t="str">
        <x:v>decline</x:v>
      </x:c>
      <x:c r="Q121" s="2" t="str">
        <x:v>PD exceeds policy maximum</x:v>
      </x:c>
      <x:c r="R121" s="2"/>
      <x:c r="S121" s="2"/>
      <x:c r="T121" s="2"/>
    </x:row>
    <x:row r="122">
      <x:c r="A122" s="2"/>
      <x:c r="B122" s="2"/>
      <x:c r="C122" s="2" t="str">
        <x:v>SYN-00117</x:v>
      </x:c>
      <x:c r="D122" s="58" t="n">
        <x:v>32000000</x:v>
      </x:c>
      <x:c r="E122" s="93" t="n">
        <x:v>18</x:v>
      </x:c>
      <x:c r="F122" s="59" t="n">
        <x:v>0.15593871798668274</x:v>
      </x:c>
      <x:c r="G122" s="59" t="n">
        <x:v>0.6385864991575678</x:v>
      </x:c>
      <x:c r="H122" s="59" t="n">
        <x:v>0.23432435953985128</x:v>
      </x:c>
      <x:c r="I122" s="58" t="n">
        <x:v>2125601.4007088845</x:v>
      </x:c>
      <x:c r="J122" s="59" t="n">
        <x:v>0.16102405602835537</x:v>
      </x:c>
      <x:c r="K122" s="2" t="str">
        <x:v>E</x:v>
      </x:c>
      <x:c r="L122" s="59" t="n">
        <x:v>0.23026054382324215</x:v>
      </x:c>
      <x:c r="M122" s="59" t="n">
        <x:v>0.18726156445056344</x:v>
      </x:c>
      <x:c r="N122" s="58" t="n">
        <x:v>2649621.3844381794</x:v>
      </x:c>
      <x:c r="O122" s="58" t="n">
        <x:v>1974213.4098418204</x:v>
      </x:c>
      <x:c r="P122" s="2" t="str">
        <x:v>approve</x:v>
      </x:c>
      <x:c r="Q122" s="2" t="str">
        <x:v>eligibility and RAROC conditions are met</x:v>
      </x:c>
      <x:c r="R122" s="2"/>
      <x:c r="S122" s="2"/>
      <x:c r="T122" s="2"/>
    </x:row>
    <x:row r="123">
      <x:c r="A123" s="2"/>
      <x:c r="B123" s="2"/>
      <x:c r="C123" s="2" t="str">
        <x:v>SYN-00118</x:v>
      </x:c>
      <x:c r="D123" s="58" t="n">
        <x:v>174000000</x:v>
      </x:c>
      <x:c r="E123" s="93" t="n">
        <x:v>18</x:v>
      </x:c>
      <x:c r="F123" s="59" t="n">
        <x:v>0.18953175420147886</x:v>
      </x:c>
      <x:c r="G123" s="59" t="n">
        <x:v>0.7634637825719052</x:v>
      </x:c>
      <x:c r="H123" s="59" t="n">
        <x:v>0.267091050548035</x:v>
      </x:c>
      <x:c r="I123" s="58" t="n">
        <x:v>11837808.542301906</x:v>
      </x:c>
      <x:c r="J123" s="59" t="n">
        <x:v>0.49579818895647343</x:v>
      </x:c>
      <x:c r="K123" s="2" t="str">
        <x:v>E</x:v>
      </x:c>
      <x:c r="L123" s="59" t="n">
        <x:v>0.24267372131347656</x:v>
      </x:c>
      <x:c r="M123" s="59" t="n">
        <x:v>0.28440925275935947</x:v>
      </x:c>
      <x:c r="N123" s="58" t="n">
        <x:v>21059437.86319379</x:v>
      </x:c>
      <x:c r="O123" s="58" t="n">
        <x:v>13830719.86909751</x:v>
      </x:c>
      <x:c r="P123" s="2" t="str">
        <x:v>approve</x:v>
      </x:c>
      <x:c r="Q123" s="2" t="str">
        <x:v>eligibility and RAROC conditions are met</x:v>
      </x:c>
      <x:c r="R123" s="2"/>
      <x:c r="S123" s="2"/>
      <x:c r="T123" s="2"/>
    </x:row>
    <x:row r="124">
      <x:c r="A124" s="2"/>
      <x:c r="B124" s="2"/>
      <x:c r="C124" s="2" t="str">
        <x:v>SYN-00119</x:v>
      </x:c>
      <x:c r="D124" s="58" t="n">
        <x:v>76000000</x:v>
      </x:c>
      <x:c r="E124" s="93" t="n">
        <x:v>36</x:v>
      </x:c>
      <x:c r="F124" s="59" t="n">
        <x:v>0.04913074837378496</x:v>
      </x:c>
      <x:c r="G124" s="59" t="n">
        <x:v>0.8360742306592656</x:v>
      </x:c>
      <x:c r="H124" s="59" t="n">
        <x:v>0.15546271547245977</x:v>
      </x:c>
      <x:c r="I124" s="58" t="n">
        <x:v>2654941.23187508</x:v>
      </x:c>
      <x:c r="J124" s="59" t="n">
        <x:v>0.1265674751348055</x:v>
      </x:c>
      <x:c r="K124" s="2" t="str">
        <x:v>B</x:v>
      </x:c>
      <x:c r="L124" s="59" t="n">
        <x:v>0.1280483627319336</x:v>
      </x:c>
      <x:c r="M124" s="59" t="n">
        <x:v>0.4334760768137766</x:v>
      </x:c>
      <x:c r="N124" s="58" t="n">
        <x:v>5033835.379385181</x:v>
      </x:c>
      <x:c r="O124" s="58" t="n">
        <x:v>3211046.1853040853</x:v>
      </x:c>
      <x:c r="P124" s="2" t="str">
        <x:v>approve</x:v>
      </x:c>
      <x:c r="Q124" s="2" t="str">
        <x:v>eligibility and RAROC conditions are met</x:v>
      </x:c>
      <x:c r="R124" s="2"/>
      <x:c r="S124" s="2"/>
      <x:c r="T124" s="2"/>
    </x:row>
    <x:row r="125">
      <x:c r="A125" s="2"/>
      <x:c r="B125" s="2"/>
      <x:c r="C125" s="2" t="str">
        <x:v>SYN-00120</x:v>
      </x:c>
      <x:c r="D125" s="58" t="n">
        <x:v>93000000</x:v>
      </x:c>
      <x:c r="E125" s="93" t="n">
        <x:v>48</x:v>
      </x:c>
      <x:c r="F125" s="59" t="n">
        <x:v>0.14348888982625116</x:v>
      </x:c>
      <x:c r="G125" s="59" t="n">
        <x:v>0.5917187729345448</x:v>
      </x:c>
      <x:c r="H125" s="59" t="n">
        <x:v>0.23994098641026076</x:v>
      </x:c>
      <x:c r="I125" s="58" t="n">
        <x:v>3031667.303243868</x:v>
      </x:c>
      <x:c r="J125" s="59" t="n">
        <x:v>0.22798248964441412</x:v>
      </x:c>
      <x:c r="K125" s="2" t="str">
        <x:v>D</x:v>
      </x:c>
      <x:c r="L125" s="59" t="n">
        <x:v>0.17970149993896478</x:v>
      </x:c>
      <x:c r="M125" s="59" t="n">
        <x:v>0.611569919360604</x:v>
      </x:c>
      <x:c r="N125" s="58" t="n">
        <x:v>16212551.732164623</x:v>
      </x:c>
      <x:c r="O125" s="58" t="n">
        <x:v>4759899.23396412</x:v>
      </x:c>
      <x:c r="P125" s="2" t="str">
        <x:v>approve</x:v>
      </x:c>
      <x:c r="Q125" s="2" t="str">
        <x:v>eligibility and RAROC conditions are met</x:v>
      </x:c>
      <x:c r="R125" s="2"/>
      <x:c r="S125" s="2"/>
      <x:c r="T125" s="2"/>
    </x:row>
    <x:row r="126">
      <x:c r="A126" s="2"/>
      <x:c r="B126" s="2"/>
      <x:c r="C126" s="2" t="str">
        <x:v>SYN-00121</x:v>
      </x:c>
      <x:c r="D126" s="58" t="n">
        <x:v>135000000</x:v>
      </x:c>
      <x:c r="E126" s="93" t="n">
        <x:v>24</x:v>
      </x:c>
      <x:c r="F126" s="59" t="n">
        <x:v>0.06160975648798962</x:v>
      </x:c>
      <x:c r="G126" s="59" t="n">
        <x:v>0.7815767061878344</x:v>
      </x:c>
      <x:c r="H126" s="59" t="n">
        <x:v>0.16674834664366656</x:v>
      </x:c>
      <x:c r="I126" s="58" t="n">
        <x:v>6653632.289691101</x:v>
      </x:c>
      <x:c r="J126" s="59" t="n">
        <x:v>0.28393036146150297</x:v>
      </x:c>
      <x:c r="K126" s="2" t="str">
        <x:v>C</x:v>
      </x:c>
      <x:c r="L126" s="59" t="n">
        <x:v>0.12891258239746092</x:v>
      </x:c>
      <x:c r="M126" s="59" t="n">
        <x:v>0.5075848593642789</x:v>
      </x:c>
      <x:c r="N126" s="58" t="n">
        <x:v>7041455.740344156</x:v>
      </x:c>
      <x:c r="O126" s="58" t="n">
        <x:v>6183409.775311227</x:v>
      </x:c>
      <x:c r="P126" s="2" t="str">
        <x:v>approve</x:v>
      </x:c>
      <x:c r="Q126" s="2" t="str">
        <x:v>eligibility and RAROC conditions are met</x:v>
      </x:c>
      <x:c r="R126" s="2"/>
      <x:c r="S126" s="2"/>
      <x:c r="T126" s="2"/>
    </x:row>
    <x:row r="127">
      <x:c r="A127" s="2"/>
      <x:c r="B127" s="2"/>
      <x:c r="C127" s="2" t="str">
        <x:v>SYN-00122</x:v>
      </x:c>
      <x:c r="D127" s="58" t="n">
        <x:v>184000000</x:v>
      </x:c>
      <x:c r="E127" s="93" t="n">
        <x:v>24</x:v>
      </x:c>
      <x:c r="F127" s="59" t="n">
        <x:v>0.08804691515063393</x:v>
      </x:c>
      <x:c r="G127" s="59" t="n">
        <x:v>0.694790130521481</x:v>
      </x:c>
      <x:c r="H127" s="59" t="n">
        <x:v>0.18829792836463013</x:v>
      </x:c>
      <x:c r="I127" s="58" t="n">
        <x:v>9259976.727603318</x:v>
      </x:c>
      <x:c r="J127" s="59" t="n">
        <x:v>0.4229327127360885</x:v>
      </x:c>
      <x:c r="K127" s="2" t="str">
        <x:v>C</x:v>
      </x:c>
      <x:c r="L127" s="59" t="n">
        <x:v>0.13777412414550785</x:v>
      </x:c>
      <x:c r="M127" s="59" t="n">
        <x:v>0.5787855923428377</x:v>
      </x:c>
      <x:c r="N127" s="58" t="n">
        <x:v>12202429.210523536</x:v>
      </x:c>
      <x:c r="O127" s="58" t="n">
        <x:v>9209228.61811293</x:v>
      </x:c>
      <x:c r="P127" s="2" t="str">
        <x:v>approve</x:v>
      </x:c>
      <x:c r="Q127" s="2" t="str">
        <x:v>eligibility and RAROC conditions are met</x:v>
      </x:c>
      <x:c r="R127" s="2"/>
      <x:c r="S127" s="2"/>
      <x:c r="T127" s="2"/>
    </x:row>
    <x:row r="128">
      <x:c r="A128" s="2"/>
      <x:c r="B128" s="2"/>
      <x:c r="C128" s="2" t="str">
        <x:v>SYN-00123</x:v>
      </x:c>
      <x:c r="D128" s="58" t="n">
        <x:v>231000000</x:v>
      </x:c>
      <x:c r="E128" s="93" t="n">
        <x:v>12</x:v>
      </x:c>
      <x:c r="F128" s="59" t="n">
        <x:v>0.0723300512052583</x:v>
      </x:c>
      <x:c r="G128" s="59" t="n">
        <x:v>0.6677547051106545</x:v>
      </x:c>
      <x:c r="H128" s="59" t="n">
        <x:v>0.16250853098420726</x:v>
      </x:c>
      <x:c r="I128" s="58" t="n">
        <x:v>20986259.689608056</x:v>
      </x:c>
      <x:c r="J128" s="59" t="n">
        <x:v>0.446183208743001</x:v>
      </x:c>
      <x:c r="K128" s="2" t="str">
        <x:v>C</x:v>
      </x:c>
      <x:c r="L128" s="59" t="n">
        <x:v>0.12978382110595704</x:v>
      </x:c>
      <x:c r="M128" s="59" t="n">
        <x:v>0.47842468345773226</x:v>
      </x:c>
      <x:c r="N128" s="58" t="n">
        <x:v>6261154.914439468</x:v>
      </x:c>
      <x:c r="O128" s="58" t="n">
        <x:v>10300623.270192219</x:v>
      </x:c>
      <x:c r="P128" s="2" t="str">
        <x:v>approve</x:v>
      </x:c>
      <x:c r="Q128" s="2" t="str">
        <x:v>eligibility and RAROC conditions are met</x:v>
      </x:c>
      <x:c r="R128" s="2"/>
      <x:c r="S128" s="2"/>
      <x:c r="T128" s="2"/>
    </x:row>
    <x:row r="129">
      <x:c r="A129" s="2"/>
      <x:c r="B129" s="2"/>
      <x:c r="C129" s="2" t="str">
        <x:v>SYN-00124</x:v>
      </x:c>
      <x:c r="D129" s="58" t="n">
        <x:v>138000000</x:v>
      </x:c>
      <x:c r="E129" s="93" t="n">
        <x:v>48</x:v>
      </x:c>
      <x:c r="F129" s="59" t="n">
        <x:v>0.1436451435533552</x:v>
      </x:c>
      <x:c r="G129" s="59" t="n">
        <x:v>0.8319382178069669</x:v>
      </x:c>
      <x:c r="H129" s="59" t="n">
        <x:v>0.23773434941959265</x:v>
      </x:c>
      <x:c r="I129" s="58" t="n">
        <x:v>4481785.835572229</x:v>
      </x:c>
      <x:c r="J129" s="59" t="n">
        <x:v>0.36122899516388907</x:v>
      </x:c>
      <x:c r="K129" s="2" t="str">
        <x:v>D</x:v>
      </x:c>
      <x:c r="L129" s="59" t="n">
        <x:v>0.2232125473022461</x:v>
      </x:c>
      <x:c r="M129" s="59" t="n">
        <x:v>0.23729815233736654</x:v>
      </x:c>
      <x:c r="N129" s="58" t="n">
        <x:v>33820216.74653894</x:v>
      </x:c>
      <x:c r="O129" s="58" t="n">
        <x:v>9923113.681189412</x:v>
      </x:c>
      <x:c r="P129" s="2" t="str">
        <x:v>approve</x:v>
      </x:c>
      <x:c r="Q129" s="2" t="str">
        <x:v>eligibility and RAROC conditions are met</x:v>
      </x:c>
      <x:c r="R129" s="2"/>
      <x:c r="S129" s="2"/>
      <x:c r="T129" s="2"/>
    </x:row>
    <x:row r="130">
      <x:c r="A130" s="2"/>
      <x:c r="B130" s="2"/>
      <x:c r="C130" s="2" t="str">
        <x:v>SYN-00125</x:v>
      </x:c>
      <x:c r="D130" s="58" t="n">
        <x:v>250000000</x:v>
      </x:c>
      <x:c r="E130" s="93" t="n">
        <x:v>12</x:v>
      </x:c>
      <x:c r="F130" s="59" t="n">
        <x:v>0.20677342167048687</x:v>
      </x:c>
      <x:c r="G130" s="59" t="n">
        <x:v>0.5907860665030894</x:v>
      </x:c>
      <x:c r="H130" s="59" t="n">
        <x:v>0.28977001360442317</x:v>
      </x:c>
      <x:c r="I130" s="58" t="n">
        <x:v>24246153.946488965</x:v>
      </x:c>
      <x:c r="J130" s="59" t="n">
        <x:v>1.0829204727623378</x:v>
      </x:c>
      <x:c r="K130" s="2" t="str">
        <x:v>E</x:v>
      </x:c>
      <x:c r="L130" s="59"/>
      <x:c r="M130" s="59" t="n">
        <x:v>0.7047722349129506</x:v>
      </x:c>
      <x:c r="N130" s="58" t="n">
        <x:v>17841536.229274016</x:v>
      </x:c>
      <x:c r="O130" s="58" t="n">
        <x:v>16525801.675866894</x:v>
      </x:c>
      <x:c r="P130" s="2" t="str">
        <x:v>decline</x:v>
      </x:c>
      <x:c r="Q130" s="2" t="str">
        <x:v>PD exceeds policy maximum</x:v>
      </x:c>
      <x:c r="R130" s="2"/>
      <x:c r="S130" s="2"/>
      <x:c r="T130" s="2"/>
    </x:row>
    <x:row r="131">
      <x:c r="A131" s="2"/>
      <x:c r="B131" s="2"/>
      <x:c r="C131" s="2" t="str">
        <x:v>SYN-00126</x:v>
      </x:c>
      <x:c r="D131" s="58" t="n">
        <x:v>197000000</x:v>
      </x:c>
      <x:c r="E131" s="93" t="n">
        <x:v>48</x:v>
      </x:c>
      <x:c r="F131" s="59" t="n">
        <x:v>0.11816915767870012</x:v>
      </x:c>
      <x:c r="G131" s="59" t="n">
        <x:v>0.5824793156269918</x:v>
      </x:c>
      <x:c r="H131" s="59" t="n">
        <x:v>0.21349693885028018</x:v>
      </x:c>
      <x:c r="I131" s="58" t="n">
        <x:v>6137355.987849601</x:v>
      </x:c>
      <x:c r="J131" s="59" t="n">
        <x:v>0.27991987841968485</x:v>
      </x:c>
      <x:c r="K131" s="2" t="str">
        <x:v>D</x:v>
      </x:c>
      <x:c r="L131" s="59"/>
      <x:c r="M131" s="59" t="n">
        <x:v>0.6687475037773283</x:v>
      </x:c>
      <x:c r="N131" s="58" t="n">
        <x:v>28154090.569599286</x:v>
      </x:c>
      <x:c r="O131" s="58" t="n">
        <x:v>9200541.563271863</x:v>
      </x:c>
      <x:c r="P131" s="2" t="str">
        <x:v>manual_review</x:v>
      </x:c>
      <x:c r="Q131" s="2" t="str">
        <x:v>data quality flag</x:v>
      </x:c>
      <x:c r="R131" s="2"/>
      <x:c r="S131" s="2"/>
      <x:c r="T131" s="2"/>
    </x:row>
    <x:row r="132">
      <x:c r="A132" s="2"/>
      <x:c r="B132" s="2"/>
      <x:c r="C132" s="2" t="str">
        <x:v>SYN-00127</x:v>
      </x:c>
      <x:c r="D132" s="58" t="n">
        <x:v>190000000</x:v>
      </x:c>
      <x:c r="E132" s="93" t="n">
        <x:v>12</x:v>
      </x:c>
      <x:c r="F132" s="59" t="n">
        <x:v>0.08027484845791343</x:v>
      </x:c>
      <x:c r="G132" s="59" t="n">
        <x:v>0.6042724283364365</x:v>
      </x:c>
      <x:c r="H132" s="59" t="n">
        <x:v>0.18762057051333209</x:v>
      </x:c>
      <x:c r="I132" s="58" t="n">
        <x:v>17488180.70213309</x:v>
      </x:c>
      <x:c r="J132" s="59" t="n">
        <x:v>0.7165351208352109</x:v>
      </x:c>
      <x:c r="K132" s="2" t="str">
        <x:v>C</x:v>
      </x:c>
      <x:c r="L132" s="59"/>
      <x:c r="M132" s="59" t="n">
        <x:v>0.7246741387738292</x:v>
      </x:c>
      <x:c r="N132" s="58" t="n">
        <x:v>5197448.734530021</x:v>
      </x:c>
      <x:c r="O132" s="58" t="n">
        <x:v>8176371.734033105</x:v>
      </x:c>
      <x:c r="P132" s="2" t="str">
        <x:v>decline</x:v>
      </x:c>
      <x:c r="Q132" s="2" t="str">
        <x:v>debt service to income exceeds policy maximum</x:v>
      </x:c>
      <x:c r="R132" s="2"/>
      <x:c r="S132" s="2"/>
      <x:c r="T132" s="2"/>
    </x:row>
    <x:row r="133">
      <x:c r="A133" s="2"/>
      <x:c r="B133" s="2"/>
      <x:c r="C133" s="2" t="str">
        <x:v>SYN-00128</x:v>
      </x:c>
      <x:c r="D133" s="58" t="n">
        <x:v>183000000</x:v>
      </x:c>
      <x:c r="E133" s="93" t="n">
        <x:v>18</x:v>
      </x:c>
      <x:c r="F133" s="59" t="n">
        <x:v>0.02899038066062663</x:v>
      </x:c>
      <x:c r="G133" s="59" t="n">
        <x:v>0.8191191653645266</x:v>
      </x:c>
      <x:c r="H133" s="59" t="n">
        <x:v>0.1227960473406206</x:v>
      </x:c>
      <x:c r="I133" s="58" t="n">
        <x:v>11183498.059054915</x:v>
      </x:c>
      <x:c r="J133" s="59" t="n">
        <x:v>0.3321743734663934</x:v>
      </x:c>
      <x:c r="K133" s="2" t="str">
        <x:v>B</x:v>
      </x:c>
      <x:c r="L133" s="59" t="n">
        <x:v>0.10476531982421876</x:v>
      </x:c>
      <x:c r="M133" s="59" t="n">
        <x:v>0.3432512738310832</x:v>
      </x:c>
      <x:c r="N133" s="58" t="n">
        <x:v>3537275.6147766663</x:v>
      </x:c>
      <x:c r="O133" s="58" t="n">
        <x:v>7715904.957790275</x:v>
      </x:c>
      <x:c r="P133" s="2" t="str">
        <x:v>approve</x:v>
      </x:c>
      <x:c r="Q133" s="2" t="str">
        <x:v>eligibility and RAROC conditions are met</x:v>
      </x:c>
      <x:c r="R133" s="2"/>
      <x:c r="S133" s="2"/>
      <x:c r="T133" s="2"/>
    </x:row>
    <x:row r="134">
      <x:c r="A134" s="2"/>
      <x:c r="B134" s="2"/>
      <x:c r="C134" s="2" t="str">
        <x:v>SYN-00129</x:v>
      </x:c>
      <x:c r="D134" s="58" t="n">
        <x:v>132000000</x:v>
      </x:c>
      <x:c r="E134" s="93" t="n">
        <x:v>12</x:v>
      </x:c>
      <x:c r="F134" s="59" t="n">
        <x:v>0.0725948058071679</x:v>
      </x:c>
      <x:c r="G134" s="59" t="n">
        <x:v>0.6759537027037297</x:v>
      </x:c>
      <x:c r="H134" s="59" t="n">
        <x:v>0.16039755767911246</x:v>
      </x:c>
      <x:c r="I134" s="58" t="n">
        <x:v>11978956.72485932</x:v>
      </x:c>
      <x:c r="J134" s="59" t="n">
        <x:v>0.40964927874765533</x:v>
      </x:c>
      <x:c r="K134" s="2" t="str">
        <x:v>C</x:v>
      </x:c>
      <x:c r="L134" s="59" t="n">
        <x:v>0.13803821563720703</x:v>
      </x:c>
      <x:c r="M134" s="59" t="n">
        <x:v>0.3746686811959202</x:v>
      </x:c>
      <x:c r="N134" s="58" t="n">
        <x:v>3634030.3501465153</x:v>
      </x:c>
      <x:c r="O134" s="58" t="n">
        <x:v>5969390.74103978</x:v>
      </x:c>
      <x:c r="P134" s="2" t="str">
        <x:v>approve</x:v>
      </x:c>
      <x:c r="Q134" s="2" t="str">
        <x:v>eligibility and RAROC conditions are met</x:v>
      </x:c>
      <x:c r="R134" s="2"/>
      <x:c r="S134" s="2"/>
      <x:c r="T134" s="2"/>
    </x:row>
    <x:row r="135">
      <x:c r="A135" s="2"/>
      <x:c r="B135" s="2"/>
      <x:c r="C135" s="2" t="str">
        <x:v>SYN-00130</x:v>
      </x:c>
      <x:c r="D135" s="58" t="n">
        <x:v>149000000</x:v>
      </x:c>
      <x:c r="E135" s="93" t="n">
        <x:v>36</x:v>
      </x:c>
      <x:c r="F135" s="59" t="n">
        <x:v>0.05544431187944546</x:v>
      </x:c>
      <x:c r="G135" s="59" t="n">
        <x:v>0.7474247301638979</x:v>
      </x:c>
      <x:c r="H135" s="59" t="n">
        <x:v>0.1334550973647238</x:v>
      </x:c>
      <x:c r="I135" s="58" t="n">
        <x:v>5045231.160560532</x:v>
      </x:c>
      <x:c r="J135" s="59" t="n">
        <x:v>0.4202377800254787</x:v>
      </x:c>
      <x:c r="K135" s="2" t="str">
        <x:v>C</x:v>
      </x:c>
      <x:c r="L135" s="59" t="n">
        <x:v>0.123260498046875</x:v>
      </x:c>
      <x:c r="M135" s="59" t="n">
        <x:v>0.2636545644614959</x:v>
      </x:c>
      <x:c r="N135" s="58" t="n">
        <x:v>9827528.142289143</x:v>
      </x:c>
      <x:c r="O135" s="58" t="n">
        <x:v>6065318.024633583</x:v>
      </x:c>
      <x:c r="P135" s="2" t="str">
        <x:v>approve</x:v>
      </x:c>
      <x:c r="Q135" s="2" t="str">
        <x:v>eligibility and RAROC conditions are met</x:v>
      </x:c>
      <x:c r="R135" s="2"/>
      <x:c r="S135" s="2"/>
      <x:c r="T135" s="2"/>
    </x:row>
    <x:row r="136">
      <x:c r="A136" s="2"/>
      <x:c r="B136" s="2"/>
      <x:c r="C136" s="2" t="str">
        <x:v>SYN-00131</x:v>
      </x:c>
      <x:c r="D136" s="58" t="n">
        <x:v>89000000</x:v>
      </x:c>
      <x:c r="E136" s="93" t="n">
        <x:v>24</x:v>
      </x:c>
      <x:c r="F136" s="59" t="n">
        <x:v>0.06333320648964127</x:v>
      </x:c>
      <x:c r="G136" s="59" t="n">
        <x:v>0.5657882583754156</x:v>
      </x:c>
      <x:c r="H136" s="59" t="n">
        <x:v>0.16509613731923184</x:v>
      </x:c>
      <x:c r="I136" s="58" t="n">
        <x:v>4379419.254412897</x:v>
      </x:c>
      <x:c r="J136" s="59" t="n">
        <x:v>0.3131686194184749</x:v>
      </x:c>
      <x:c r="K136" s="2" t="str">
        <x:v>C</x:v>
      </x:c>
      <x:c r="L136" s="59" t="n">
        <x:v>0.12384132385253904</x:v>
      </x:c>
      <x:c r="M136" s="59" t="n">
        <x:v>0.5800982110305961</x:v>
      </x:c>
      <x:c r="N136" s="58" t="n">
        <x:v>3451621.280283105</x:v>
      </x:c>
      <x:c r="O136" s="58" t="n">
        <x:v>3681389.2141365292</x:v>
      </x:c>
      <x:c r="P136" s="2" t="str">
        <x:v>approve</x:v>
      </x:c>
      <x:c r="Q136" s="2" t="str">
        <x:v>eligibility and RAROC conditions are met</x:v>
      </x:c>
      <x:c r="R136" s="2"/>
      <x:c r="S136" s="2"/>
      <x:c r="T136" s="2"/>
    </x:row>
    <x:row r="137">
      <x:c r="A137" s="2"/>
      <x:c r="B137" s="2"/>
      <x:c r="C137" s="2" t="str">
        <x:v>SYN-00132</x:v>
      </x:c>
      <x:c r="D137" s="58" t="n">
        <x:v>227000000</x:v>
      </x:c>
      <x:c r="E137" s="93" t="n">
        <x:v>24</x:v>
      </x:c>
      <x:c r="F137" s="59" t="n">
        <x:v>0.03484798468568844</x:v>
      </x:c>
      <x:c r="G137" s="59" t="n">
        <x:v>0.6323005103784567</x:v>
      </x:c>
      <x:c r="H137" s="59" t="n">
        <x:v>0.11729568231630225</x:v>
      </x:c>
      <x:c r="I137" s="58" t="n">
        <x:v>10657032.963673793</x:v>
      </x:c>
      <x:c r="J137" s="59" t="n">
        <x:v>0.6140012926930899</x:v>
      </x:c>
      <x:c r="K137" s="2" t="str">
        <x:v>B</x:v>
      </x:c>
      <x:c r="L137" s="59"/>
      <x:c r="M137" s="59" t="n">
        <x:v>0.32132197259213785</x:v>
      </x:c>
      <x:c r="N137" s="58" t="n">
        <x:v>5367803.304305767</x:v>
      </x:c>
      <x:c r="O137" s="58" t="n">
        <x:v>9437963.079373412</x:v>
      </x:c>
      <x:c r="P137" s="2" t="str">
        <x:v>decline</x:v>
      </x:c>
      <x:c r="Q137" s="2" t="str">
        <x:v>debt service to income exceeds policy maximum</x:v>
      </x:c>
      <x:c r="R137" s="2"/>
      <x:c r="S137" s="2"/>
      <x:c r="T137" s="2"/>
    </x:row>
    <x:row r="138">
      <x:c r="A138" s="2"/>
      <x:c r="B138" s="2"/>
      <x:c r="C138" s="2" t="str">
        <x:v>SYN-00133</x:v>
      </x:c>
      <x:c r="D138" s="58" t="n">
        <x:v>200000000</x:v>
      </x:c>
      <x:c r="E138" s="93" t="n">
        <x:v>48</x:v>
      </x:c>
      <x:c r="F138" s="59" t="n">
        <x:v>0.10217325083317763</x:v>
      </x:c>
      <x:c r="G138" s="59" t="n">
        <x:v>0.7043643940022298</x:v>
      </x:c>
      <x:c r="H138" s="59" t="n">
        <x:v>0.21565039491112084</x:v>
      </x:c>
      <x:c r="I138" s="58" t="n">
        <x:v>6254082.905642282</x:v>
      </x:c>
      <x:c r="J138" s="59" t="n">
        <x:v>0.27704893501019495</x:v>
      </x:c>
      <x:c r="K138" s="2" t="str">
        <x:v>D</x:v>
      </x:c>
      <x:c r="L138" s="59" t="n">
        <x:v>0.15779155731201172</x:v>
      </x:c>
      <x:c r="M138" s="59" t="n">
        <x:v>0.5948477250823986</x:v>
      </x:c>
      <x:c r="N138" s="58" t="n">
        <x:v>30372118.343216375</x:v>
      </x:c>
      <x:c r="O138" s="58" t="n">
        <x:v>10683384.774810715</x:v>
      </x:c>
      <x:c r="P138" s="2" t="str">
        <x:v>approve</x:v>
      </x:c>
      <x:c r="Q138" s="2" t="str">
        <x:v>eligibility and RAROC conditions are met</x:v>
      </x:c>
      <x:c r="R138" s="2"/>
      <x:c r="S138" s="2"/>
      <x:c r="T138" s="2"/>
    </x:row>
    <x:row r="139">
      <x:c r="A139" s="2"/>
      <x:c r="B139" s="2"/>
      <x:c r="C139" s="2" t="str">
        <x:v>SYN-00134</x:v>
      </x:c>
      <x:c r="D139" s="58" t="n">
        <x:v>237000000</x:v>
      </x:c>
      <x:c r="E139" s="93" t="n">
        <x:v>24</x:v>
      </x:c>
      <x:c r="F139" s="59" t="n">
        <x:v>0.07891346750948586</x:v>
      </x:c>
      <x:c r="G139" s="59" t="n">
        <x:v>0.7192998978150265</x:v>
      </x:c>
      <x:c r="H139" s="59" t="n">
        <x:v>0.17613461176446513</x:v>
      </x:c>
      <x:c r="I139" s="58" t="n">
        <x:v>11787795.818569535</x:v>
      </x:c>
      <x:c r="J139" s="59" t="n">
        <x:v>0.5327909252697571</x:v>
      </x:c>
      <x:c r="K139" s="2" t="str">
        <x:v>C</x:v>
      </x:c>
      <x:c r="L139" s="59"/>
      <x:c r="M139" s="59" t="n">
        <x:v>0.4638276029867729</x:v>
      </x:c>
      <x:c r="N139" s="58" t="n">
        <x:v>14560303.159044886</x:v>
      </x:c>
      <x:c r="O139" s="58" t="n">
        <x:v>11538752.813200422</x:v>
      </x:c>
      <x:c r="P139" s="2" t="str">
        <x:v>decline</x:v>
      </x:c>
      <x:c r="Q139" s="2" t="str">
        <x:v>debt service to income exceeds policy maximum</x:v>
      </x:c>
      <x:c r="R139" s="2"/>
      <x:c r="S139" s="2"/>
      <x:c r="T139" s="2"/>
    </x:row>
    <x:row r="140">
      <x:c r="A140" s="2"/>
      <x:c r="B140" s="2"/>
      <x:c r="C140" s="2" t="str">
        <x:v>SYN-00135</x:v>
      </x:c>
      <x:c r="D140" s="58" t="n">
        <x:v>157000000</x:v>
      </x:c>
      <x:c r="E140" s="93" t="n">
        <x:v>12</x:v>
      </x:c>
      <x:c r="F140" s="59" t="n">
        <x:v>0.15869010902270694</x:v>
      </x:c>
      <x:c r="G140" s="59" t="n">
        <x:v>0.6613431796448717</x:v>
      </x:c>
      <x:c r="H140" s="59" t="n">
        <x:v>0.24114163793370236</x:v>
      </x:c>
      <x:c r="I140" s="58" t="n">
        <x:v>14854532.058762148</x:v>
      </x:c>
      <x:c r="J140" s="59" t="n">
        <x:v>0.7765284385004417</x:v>
      </x:c>
      <x:c r="K140" s="2" t="str">
        <x:v>E</x:v>
      </x:c>
      <x:c r="L140" s="59"/>
      <x:c r="M140" s="59" t="n">
        <x:v>0.44070621532890075</x:v>
      </x:c>
      <x:c r="N140" s="58" t="n">
        <x:v>9483023.8202515</x:v>
      </x:c>
      <x:c r="O140" s="58" t="n">
        <x:v>10485647.012436667</x:v>
      </x:c>
      <x:c r="P140" s="2" t="str">
        <x:v>decline</x:v>
      </x:c>
      <x:c r="Q140" s="2" t="str">
        <x:v>debt service to income exceeds policy maximum</x:v>
      </x:c>
      <x:c r="R140" s="2"/>
      <x:c r="S140" s="2"/>
      <x:c r="T140" s="2"/>
    </x:row>
    <x:row r="141">
      <x:c r="A141" s="2"/>
      <x:c r="B141" s="2"/>
      <x:c r="C141" s="2" t="str">
        <x:v>SYN-00136</x:v>
      </x:c>
      <x:c r="D141" s="58" t="n">
        <x:v>230000000</x:v>
      </x:c>
      <x:c r="E141" s="93" t="n">
        <x:v>36</x:v>
      </x:c>
      <x:c r="F141" s="59" t="n">
        <x:v>0.04115518634950569</x:v>
      </x:c>
      <x:c r="G141" s="59" t="n">
        <x:v>0.7401901026677857</x:v>
      </x:c>
      <x:c r="H141" s="59" t="n">
        <x:v>0.11549006716792584</x:v>
      </x:c>
      <x:c r="I141" s="58" t="n">
        <x:v>7589843.270437989</x:v>
      </x:c>
      <x:c r="J141" s="59" t="n">
        <x:v>0.19474608176094974</x:v>
      </x:c>
      <x:c r="K141" s="2" t="str">
        <x:v>B</x:v>
      </x:c>
      <x:c r="L141" s="59" t="n">
        <x:v>0.10994274139404296</x:v>
      </x:c>
      <x:c r="M141" s="59" t="n">
        <x:v>0.21636043447383674</x:v>
      </x:c>
      <x:c r="N141" s="58" t="n">
        <x:v>11151054.190954052</x:v>
      </x:c>
      <x:c r="O141" s="58" t="n">
        <x:v>9426354.621951535</x:v>
      </x:c>
      <x:c r="P141" s="2" t="str">
        <x:v>approve</x:v>
      </x:c>
      <x:c r="Q141" s="2" t="str">
        <x:v>eligibility and RAROC conditions are met</x:v>
      </x:c>
      <x:c r="R141" s="2"/>
      <x:c r="S141" s="2"/>
      <x:c r="T141" s="2"/>
    </x:row>
    <x:row r="142">
      <x:c r="A142" s="2"/>
      <x:c r="B142" s="2"/>
      <x:c r="C142" s="2" t="str">
        <x:v>SYN-00137</x:v>
      </x:c>
      <x:c r="D142" s="58" t="n">
        <x:v>188000000</x:v>
      </x:c>
      <x:c r="E142" s="93" t="n">
        <x:v>18</x:v>
      </x:c>
      <x:c r="F142" s="59" t="n">
        <x:v>0.04028790323906476</x:v>
      </x:c>
      <x:c r="G142" s="59" t="n">
        <x:v>0.6977177232320985</x:v>
      </x:c>
      <x:c r="H142" s="59" t="n">
        <x:v>0.1268838463869111</x:v>
      </x:c>
      <x:c r="I142" s="58" t="n">
        <x:v>11524833.048930187</x:v>
      </x:c>
      <x:c r="J142" s="59" t="n">
        <x:v>0.4494863887536773</x:v>
      </x:c>
      <x:c r="K142" s="2" t="str">
        <x:v>B</x:v>
      </x:c>
      <x:c r="L142" s="59" t="n">
        <x:v>0.09653987884521484</x:v>
      </x:c>
      <x:c r="M142" s="59" t="n">
        <x:v>0.46751459491555414</x:v>
      </x:c>
      <x:c r="N142" s="58" t="n">
        <x:v>4304521.75108865</x:v>
      </x:c>
      <x:c r="O142" s="58" t="n">
        <x:v>7889959.7468209015</x:v>
      </x:c>
      <x:c r="P142" s="2" t="str">
        <x:v>approve</x:v>
      </x:c>
      <x:c r="Q142" s="2" t="str">
        <x:v>eligibility and RAROC conditions are met</x:v>
      </x:c>
      <x:c r="R142" s="2"/>
      <x:c r="S142" s="2"/>
      <x:c r="T142" s="2"/>
    </x:row>
    <x:row r="143">
      <x:c r="A143" s="2"/>
      <x:c r="B143" s="2"/>
      <x:c r="C143" s="2" t="str">
        <x:v>SYN-00138</x:v>
      </x:c>
      <x:c r="D143" s="58" t="n">
        <x:v>198000000</x:v>
      </x:c>
      <x:c r="E143" s="93" t="n">
        <x:v>12</x:v>
      </x:c>
      <x:c r="F143" s="59" t="n">
        <x:v>0.15680306687725296</x:v>
      </x:c>
      <x:c r="G143" s="59" t="n">
        <x:v>0.721652856419144</x:v>
      </x:c>
      <x:c r="H143" s="59" t="n">
        <x:v>0.2448890094888887</x:v>
      </x:c>
      <x:c r="I143" s="58" t="n">
        <x:v>18769678.304262035</x:v>
      </x:c>
      <x:c r="J143" s="59" t="n">
        <x:v>0.8303024470081886</x:v>
      </x:c>
      <x:c r="K143" s="2" t="str">
        <x:v>E</x:v>
      </x:c>
      <x:c r="L143" s="59"/>
      <x:c r="M143" s="59" t="n">
        <x:v>0.33902578856336824</x:v>
      </x:c>
      <x:c r="N143" s="58" t="n">
        <x:v>12897548.899174493</x:v>
      </x:c>
      <x:c r="O143" s="58" t="n">
        <x:v>14366246.012756435</x:v>
      </x:c>
      <x:c r="P143" s="2" t="str">
        <x:v>decline</x:v>
      </x:c>
      <x:c r="Q143" s="2" t="str">
        <x:v>debt service to income exceeds policy maximum</x:v>
      </x:c>
      <x:c r="R143" s="2"/>
      <x:c r="S143" s="2"/>
      <x:c r="T143" s="2"/>
    </x:row>
    <x:row r="144">
      <x:c r="A144" s="2"/>
      <x:c r="B144" s="2"/>
      <x:c r="C144" s="2" t="str">
        <x:v>SYN-00139</x:v>
      </x:c>
      <x:c r="D144" s="58" t="n">
        <x:v>141000000</x:v>
      </x:c>
      <x:c r="E144" s="93" t="n">
        <x:v>24</x:v>
      </x:c>
      <x:c r="F144" s="59" t="n">
        <x:v>0.10798955083145742</x:v>
      </x:c>
      <x:c r="G144" s="59" t="n">
        <x:v>0.7991215576463973</x:v>
      </x:c>
      <x:c r="H144" s="59" t="n">
        <x:v>0.19271592298332998</x:v>
      </x:c>
      <x:c r="I144" s="58" t="n">
        <x:v>7126234.356964558</x:v>
      </x:c>
      <x:c r="J144" s="59" t="n">
        <x:v>0.34075508637044455</x:v>
      </x:c>
      <x:c r="K144" s="2" t="str">
        <x:v>D</x:v>
      </x:c>
      <x:c r="L144" s="59" t="n">
        <x:v>0.1724139785766602</x:v>
      </x:c>
      <x:c r="M144" s="59" t="n">
        <x:v>0.29030353395788117</x:v>
      </x:c>
      <x:c r="N144" s="58" t="n">
        <x:v>13153155.018131109</x:v>
      </x:c>
      <x:c r="O144" s="58" t="n">
        <x:v>9003113.04116043</x:v>
      </x:c>
      <x:c r="P144" s="2" t="str">
        <x:v>approve</x:v>
      </x:c>
      <x:c r="Q144" s="2" t="str">
        <x:v>eligibility and RAROC conditions are met</x:v>
      </x:c>
      <x:c r="R144" s="2"/>
      <x:c r="S144" s="2"/>
      <x:c r="T144" s="2"/>
    </x:row>
    <x:row r="145">
      <x:c r="A145" s="2"/>
      <x:c r="B145" s="2"/>
      <x:c r="C145" s="2" t="str">
        <x:v>SYN-00140</x:v>
      </x:c>
      <x:c r="D145" s="58" t="n">
        <x:v>229000000</x:v>
      </x:c>
      <x:c r="E145" s="93" t="n">
        <x:v>18</x:v>
      </x:c>
      <x:c r="F145" s="59" t="n">
        <x:v>0.038852005346809326</x:v>
      </x:c>
      <x:c r="G145" s="59" t="n">
        <x:v>0.7644952465397523</x:v>
      </x:c>
      <x:c r="H145" s="59" t="n">
        <x:v>0.12526259277115187</x:v>
      </x:c>
      <x:c r="I145" s="58" t="n">
        <x:v>14020935.209362445</x:v>
      </x:c>
      <x:c r="J145" s="59" t="n">
        <x:v>0.37841870418724893</x:v>
      </x:c>
      <x:c r="K145" s="2" t="str">
        <x:v>B</x:v>
      </x:c>
      <x:c r="L145" s="59" t="n">
        <x:v>0.10301319122314455</x:v>
      </x:c>
      <x:c r="M145" s="59" t="n">
        <x:v>0.38572968869961877</x:v>
      </x:c>
      <x:c r="N145" s="58" t="n">
        <x:v>5538493.143728512</x:v>
      </x:c>
      <x:c r="O145" s="58" t="n">
        <x:v>9613977.881586302</x:v>
      </x:c>
      <x:c r="P145" s="2" t="str">
        <x:v>approve</x:v>
      </x:c>
      <x:c r="Q145" s="2" t="str">
        <x:v>eligibility and RAROC conditions are met</x:v>
      </x:c>
      <x:c r="R145" s="2"/>
      <x:c r="S145" s="2"/>
      <x:c r="T145" s="2"/>
    </x:row>
    <x:row r="146">
      <x:c r="A146" s="2"/>
      <x:c r="B146" s="2"/>
      <x:c r="C146" s="2" t="str">
        <x:v>SYN-00141</x:v>
      </x:c>
      <x:c r="D146" s="58" t="n">
        <x:v>225000000</x:v>
      </x:c>
      <x:c r="E146" s="93" t="n">
        <x:v>48</x:v>
      </x:c>
      <x:c r="F146" s="59" t="n">
        <x:v>0.033608525503866574</x:v>
      </x:c>
      <x:c r="G146" s="59" t="n">
        <x:v>0.6889337427402682</x:v>
      </x:c>
      <x:c r="H146" s="59" t="n">
        <x:v>0.14537496291644045</x:v>
      </x:c>
      <x:c r="I146" s="58" t="n">
        <x:v>6209294.609087181</x:v>
      </x:c>
      <x:c r="J146" s="59" t="n">
        <x:v>0.2220202282669872</x:v>
      </x:c>
      <x:c r="K146" s="2" t="str">
        <x:v>B</x:v>
      </x:c>
      <x:c r="L146" s="59" t="n">
        <x:v>0.10002220153808594</x:v>
      </x:c>
      <x:c r="M146" s="59" t="n">
        <x:v>0.6201394295157564</x:v>
      </x:c>
      <x:c r="N146" s="58" t="n">
        <x:v>11283373.117944695</x:v>
      </x:c>
      <x:c r="O146" s="58" t="n">
        <x:v>9445365.601087186</x:v>
      </x:c>
      <x:c r="P146" s="2" t="str">
        <x:v>approve</x:v>
      </x:c>
      <x:c r="Q146" s="2" t="str">
        <x:v>eligibility and RAROC conditions are met</x:v>
      </x:c>
      <x:c r="R146" s="2"/>
      <x:c r="S146" s="2"/>
      <x:c r="T146" s="2"/>
    </x:row>
    <x:row r="147">
      <x:c r="A147" s="2"/>
      <x:c r="B147" s="2"/>
      <x:c r="C147" s="2" t="str">
        <x:v>SYN-00142</x:v>
      </x:c>
      <x:c r="D147" s="58" t="n">
        <x:v>240000000</x:v>
      </x:c>
      <x:c r="E147" s="93" t="n">
        <x:v>24</x:v>
      </x:c>
      <x:c r="F147" s="59" t="n">
        <x:v>0.18576810902071358</x:v>
      </x:c>
      <x:c r="G147" s="59" t="n">
        <x:v>0.8707150520827472</x:v>
      </x:c>
      <x:c r="H147" s="59" t="n">
        <x:v>0.2505356457752237</x:v>
      </x:c>
      <x:c r="I147" s="58" t="n">
        <x:v>12815615.84359322</x:v>
      </x:c>
      <x:c r="J147" s="59" t="n">
        <x:v>0.5206246337437288</x:v>
      </x:c>
      <x:c r="K147" s="2" t="str">
        <x:v>E</x:v>
      </x:c>
      <x:c r="L147" s="59"/>
      <x:c r="M147" s="59" t="n">
        <x:v>0.04568474095733787</x:v>
      </x:c>
      <x:c r="N147" s="58" t="n">
        <x:v>41934364.750706136</x:v>
      </x:c>
      <x:c r="O147" s="58" t="n">
        <x:v>20940079.03284131</x:v>
      </x:c>
      <x:c r="P147" s="2" t="str">
        <x:v>decline</x:v>
      </x:c>
      <x:c r="Q147" s="2" t="str">
        <x:v>debt service to income exceeds policy maximum</x:v>
      </x:c>
      <x:c r="R147" s="2"/>
      <x:c r="S147" s="2"/>
      <x:c r="T147" s="2"/>
    </x:row>
    <x:row r="148">
      <x:c r="A148" s="2"/>
      <x:c r="B148" s="2"/>
      <x:c r="C148" s="2" t="str">
        <x:v>SYN-00143</x:v>
      </x:c>
      <x:c r="D148" s="58" t="n">
        <x:v>161000000</x:v>
      </x:c>
      <x:c r="E148" s="93" t="n">
        <x:v>12</x:v>
      </x:c>
      <x:c r="F148" s="59" t="n">
        <x:v>0.0617723081196493</x:v>
      </x:c>
      <x:c r="G148" s="59" t="n">
        <x:v>0.7579032041108522</x:v>
      </x:c>
      <x:c r="H148" s="59" t="n">
        <x:v>0.15117506317243803</x:v>
      </x:c>
      <x:c r="I148" s="58" t="n">
        <x:v>14540516.87841145</x:v>
      </x:c>
      <x:c r="J148" s="59" t="n">
        <x:v>0.71783697739678</x:v>
      </x:c>
      <x:c r="K148" s="2" t="str">
        <x:v>C</x:v>
      </x:c>
      <x:c r="L148" s="59"/>
      <x:c r="M148" s="59" t="n">
        <x:v>0.3354901127534058</x:v>
      </x:c>
      <x:c r="N148" s="58" t="n">
        <x:v>4216045.378021952</x:v>
      </x:c>
      <x:c r="O148" s="58" t="n">
        <x:v>7396880.073031107</x:v>
      </x:c>
      <x:c r="P148" s="2" t="str">
        <x:v>decline</x:v>
      </x:c>
      <x:c r="Q148" s="2" t="str">
        <x:v>debt service to income exceeds policy maximum</x:v>
      </x:c>
      <x:c r="R148" s="2"/>
      <x:c r="S148" s="2"/>
      <x:c r="T148" s="2"/>
    </x:row>
    <x:row r="149">
      <x:c r="A149" s="2"/>
      <x:c r="B149" s="2"/>
      <x:c r="C149" s="2" t="str">
        <x:v>SYN-00144</x:v>
      </x:c>
      <x:c r="D149" s="58" t="n">
        <x:v>238000000</x:v>
      </x:c>
      <x:c r="E149" s="93" t="n">
        <x:v>12</x:v>
      </x:c>
      <x:c r="F149" s="59" t="n">
        <x:v>0.08347506258775914</x:v>
      </x:c>
      <x:c r="G149" s="59" t="n">
        <x:v>0.6901442956146543</x:v>
      </x:c>
      <x:c r="H149" s="59" t="n">
        <x:v>0.18672369459910296</x:v>
      </x:c>
      <x:c r="I149" s="58" t="n">
        <x:v>21896068.154277176</x:v>
      </x:c>
      <x:c r="J149" s="59" t="n">
        <x:v>0.6425618174473914</x:v>
      </x:c>
      <x:c r="K149" s="2" t="str">
        <x:v>C</x:v>
      </x:c>
      <x:c r="L149" s="59"/>
      <x:c r="M149" s="59" t="n">
        <x:v>0.6295316158870191</x:v>
      </x:c>
      <x:c r="N149" s="58" t="n">
        <x:v>7735031.372355587</x:v>
      </x:c>
      <x:c r="O149" s="58" t="n">
        <x:v>11959709.338716345</x:v>
      </x:c>
      <x:c r="P149" s="2" t="str">
        <x:v>decline</x:v>
      </x:c>
      <x:c r="Q149" s="2" t="str">
        <x:v>debt service to income exceeds policy maximum</x:v>
      </x:c>
      <x:c r="R149" s="2"/>
      <x:c r="S149" s="2"/>
      <x:c r="T149" s="2"/>
    </x:row>
    <x:row r="150">
      <x:c r="A150" s="2"/>
      <x:c r="B150" s="2"/>
      <x:c r="C150" s="2" t="str">
        <x:v>SYN-00145</x:v>
      </x:c>
      <x:c r="D150" s="58" t="n">
        <x:v>157000000</x:v>
      </x:c>
      <x:c r="E150" s="93" t="n">
        <x:v>18</x:v>
      </x:c>
      <x:c r="F150" s="59" t="n">
        <x:v>0.054103351448296144</x:v>
      </x:c>
      <x:c r="G150" s="59" t="n">
        <x:v>0.6161277187898346</x:v>
      </x:c>
      <x:c r="H150" s="59" t="n">
        <x:v>0.14978328083154505</x:v>
      </x:c>
      <x:c r="I150" s="58" t="n">
        <x:v>9792810.367638025</x:v>
      </x:c>
      <x:c r="J150" s="59" t="n">
        <x:v>0.5228557036196315</x:v>
      </x:c>
      <x:c r="K150" s="2" t="str">
        <x:v>C</x:v>
      </x:c>
      <x:c r="L150" s="59"/>
      <x:c r="M150" s="59" t="n">
        <x:v>0.6279284107363958</x:v>
      </x:c>
      <x:c r="N150" s="58" t="n">
        <x:v>4283436.728987503</x:v>
      </x:c>
      <x:c r="O150" s="58" t="n">
        <x:v>6577194.638306845</x:v>
      </x:c>
      <x:c r="P150" s="2" t="str">
        <x:v>decline</x:v>
      </x:c>
      <x:c r="Q150" s="2" t="str">
        <x:v>debt service to income exceeds policy maximum</x:v>
      </x:c>
      <x:c r="R150" s="2"/>
      <x:c r="S150" s="2"/>
      <x:c r="T150" s="2"/>
    </x:row>
    <x:row r="151">
      <x:c r="A151" s="2"/>
      <x:c r="B151" s="2"/>
      <x:c r="C151" s="2" t="str">
        <x:v>SYN-00146</x:v>
      </x:c>
      <x:c r="D151" s="58" t="n">
        <x:v>247000000</x:v>
      </x:c>
      <x:c r="E151" s="93" t="n">
        <x:v>12</x:v>
      </x:c>
      <x:c r="F151" s="59" t="n">
        <x:v>0.012707294746360792</x:v>
      </x:c>
      <x:c r="G151" s="59" t="n">
        <x:v>0.6137439902892833</x:v>
      </x:c>
      <x:c r="H151" s="59" t="n">
        <x:v>0.11303440096882388</x:v>
      </x:c>
      <x:c r="I151" s="58" t="n">
        <x:v>21865245.473118313</x:v>
      </x:c>
      <x:c r="J151" s="59" t="n">
        <x:v>1.317040295844233</x:v>
      </x:c>
      <x:c r="K151" s="2" t="str">
        <x:v>A</x:v>
      </x:c>
      <x:c r="L151" s="59"/>
      <x:c r="M151" s="59" t="n">
        <x:v>0.4312155211684205</x:v>
      </x:c>
      <x:c r="N151" s="58" t="n">
        <x:v>1063404.598486916</x:v>
      </x:c>
      <x:c r="O151" s="58" t="n">
        <x:v>10674955.249879237</x:v>
      </x:c>
      <x:c r="P151" s="2" t="str">
        <x:v>decline</x:v>
      </x:c>
      <x:c r="Q151" s="2" t="str">
        <x:v>debt service to income exceeds policy maximum</x:v>
      </x:c>
      <x:c r="R151" s="2"/>
      <x:c r="S151" s="2"/>
      <x:c r="T151" s="2"/>
    </x:row>
    <x:row r="152">
      <x:c r="A152" s="2"/>
      <x:c r="B152" s="2"/>
      <x:c r="C152" s="2" t="str">
        <x:v>SYN-00147</x:v>
      </x:c>
      <x:c r="D152" s="58" t="n">
        <x:v>144000000</x:v>
      </x:c>
      <x:c r="E152" s="93" t="n">
        <x:v>36</x:v>
      </x:c>
      <x:c r="F152" s="59" t="n">
        <x:v>0.10118946402680788</x:v>
      </x:c>
      <x:c r="G152" s="59" t="n">
        <x:v>0.6098491603467033</x:v>
      </x:c>
      <x:c r="H152" s="59" t="n">
        <x:v>0.1819493497378566</x:v>
      </x:c>
      <x:c r="I152" s="58" t="n">
        <x:v>5220037.389507624</x:v>
      </x:c>
      <x:c r="J152" s="59" t="n">
        <x:v>0.3384077414072146</x:v>
      </x:c>
      <x:c r="K152" s="2" t="str">
        <x:v>D</x:v>
      </x:c>
      <x:c r="L152" s="59" t="n">
        <x:v>0.14832637786865233</x:v>
      </x:c>
      <x:c r="M152" s="59" t="n">
        <x:v>0.4540368319055983</x:v>
      </x:c>
      <x:c r="N152" s="58" t="n">
        <x:v>14070132.18192444</x:v>
      </x:c>
      <x:c r="O152" s="58" t="n">
        <x:v>6630077.990591842</x:v>
      </x:c>
      <x:c r="P152" s="2" t="str">
        <x:v>approve</x:v>
      </x:c>
      <x:c r="Q152" s="2" t="str">
        <x:v>eligibility and RAROC conditions are met</x:v>
      </x:c>
      <x:c r="R152" s="2"/>
      <x:c r="S152" s="2"/>
      <x:c r="T152" s="2"/>
    </x:row>
    <x:row r="153">
      <x:c r="A153" s="2"/>
      <x:c r="B153" s="2"/>
      <x:c r="C153" s="2" t="str">
        <x:v>SYN-00148</x:v>
      </x:c>
      <x:c r="D153" s="58" t="n">
        <x:v>184000000</x:v>
      </x:c>
      <x:c r="E153" s="93" t="n">
        <x:v>36</x:v>
      </x:c>
      <x:c r="F153" s="59" t="n">
        <x:v>0.035520276653953284</x:v>
      </x:c>
      <x:c r="G153" s="59" t="n">
        <x:v>0.7380594970368175</x:v>
      </x:c>
      <x:c r="H153" s="59" t="n">
        <x:v>0.1464772868810132</x:v>
      </x:c>
      <x:c r="I153" s="58" t="n">
        <x:v>6346724.589141232</x:v>
      </x:c>
      <x:c r="J153" s="59" t="n">
        <x:v>0.23507611872326542</x:v>
      </x:c>
      <x:c r="K153" s="2" t="str">
        <x:v>B</x:v>
      </x:c>
      <x:c r="L153" s="59" t="n">
        <x:v>0.10317638397216798</x:v>
      </x:c>
      <x:c r="M153" s="59" t="n">
        <x:v>0.5994614293625485</x:v>
      </x:c>
      <x:c r="N153" s="58" t="n">
        <x:v>7806705.486606524</x:v>
      </x:c>
      <x:c r="O153" s="58" t="n">
        <x:v>7688717.43083398</x:v>
      </x:c>
      <x:c r="P153" s="2" t="str">
        <x:v>approve</x:v>
      </x:c>
      <x:c r="Q153" s="2" t="str">
        <x:v>eligibility and RAROC conditions are met</x:v>
      </x:c>
      <x:c r="R153" s="2"/>
      <x:c r="S153" s="2"/>
      <x:c r="T153" s="2"/>
    </x:row>
    <x:row r="154">
      <x:c r="A154" s="2"/>
      <x:c r="B154" s="2"/>
      <x:c r="C154" s="2" t="str">
        <x:v>SYN-00149</x:v>
      </x:c>
      <x:c r="D154" s="58" t="n">
        <x:v>97000000</x:v>
      </x:c>
      <x:c r="E154" s="93" t="n">
        <x:v>24</x:v>
      </x:c>
      <x:c r="F154" s="59" t="n">
        <x:v>0.05911184208402153</x:v>
      </x:c>
      <x:c r="G154" s="59" t="n">
        <x:v>0.8241701897924681</x:v>
      </x:c>
      <x:c r="H154" s="59" t="n">
        <x:v>0.16326814016475405</x:v>
      </x:c>
      <x:c r="I154" s="58" t="n">
        <x:v>4764582.664869778</x:v>
      </x:c>
      <x:c r="J154" s="59" t="n">
        <x:v>0.3674144956343476</x:v>
      </x:c>
      <x:c r="K154" s="2" t="str">
        <x:v>C</x:v>
      </x:c>
      <x:c r="L154" s="59" t="n">
        <x:v>0.13802505493164063</x:v>
      </x:c>
      <x:c r="M154" s="59" t="n">
        <x:v>0.38632685894626073</x:v>
      </x:c>
      <x:c r="N154" s="58" t="n">
        <x:v>5116224.325493262</x:v>
      </x:c>
      <x:c r="O154" s="58" t="n">
        <x:v>4566266.297632234</x:v>
      </x:c>
      <x:c r="P154" s="2" t="str">
        <x:v>approve</x:v>
      </x:c>
      <x:c r="Q154" s="2" t="str">
        <x:v>eligibility and RAROC conditions are met</x:v>
      </x:c>
      <x:c r="R154" s="2"/>
      <x:c r="S154" s="2"/>
      <x:c r="T154" s="2"/>
    </x:row>
    <x:row r="155">
      <x:c r="A155" s="2"/>
      <x:c r="B155" s="2"/>
      <x:c r="C155" s="2" t="str">
        <x:v>SYN-00150</x:v>
      </x:c>
      <x:c r="D155" s="58" t="n">
        <x:v>182000000</x:v>
      </x:c>
      <x:c r="E155" s="93" t="n">
        <x:v>36</x:v>
      </x:c>
      <x:c r="F155" s="59" t="n">
        <x:v>0.025072596215249297</x:v>
      </x:c>
      <x:c r="G155" s="59" t="n">
        <x:v>0.7572719787573252</x:v>
      </x:c>
      <x:c r="H155" s="59" t="n">
        <x:v>0.13108448423773525</x:v>
      </x:c>
      <x:c r="I155" s="58" t="n">
        <x:v>6141810.448279256</x:v>
      </x:c>
      <x:c r="J155" s="59" t="n">
        <x:v>0.5662466896553464</x:v>
      </x:c>
      <x:c r="K155" s="2" t="str">
        <x:v>B</x:v>
      </x:c>
      <x:c r="L155" s="59"/>
      <x:c r="M155" s="59" t="n">
        <x:v>0.5181725368228205</x:v>
      </x:c>
      <x:c r="N155" s="58" t="n">
        <x:v>5586890.211124937</x:v>
      </x:c>
      <x:c r="O155" s="58" t="n">
        <x:v>7634937.126422426</x:v>
      </x:c>
      <x:c r="P155" s="2" t="str">
        <x:v>decline</x:v>
      </x:c>
      <x:c r="Q155" s="2" t="str">
        <x:v>debt service to income exceeds policy maximum</x:v>
      </x:c>
      <x:c r="R155" s="2"/>
      <x:c r="S155" s="2"/>
      <x:c r="T155" s="2"/>
    </x:row>
    <x:row r="156">
      <x:c r="A156" s="2"/>
      <x:c r="B156" s="2"/>
      <x:c r="C156" s="2" t="str">
        <x:v>SYN-00151</x:v>
      </x:c>
      <x:c r="D156" s="58" t="n">
        <x:v>122000000</x:v>
      </x:c>
      <x:c r="E156" s="93" t="n">
        <x:v>12</x:v>
      </x:c>
      <x:c r="F156" s="59" t="n">
        <x:v>0.13581212821497216</x:v>
      </x:c>
      <x:c r="G156" s="59" t="n">
        <x:v>0.5359291863774418</x:v>
      </x:c>
      <x:c r="H156" s="59" t="n">
        <x:v>0.21785624539884776</x:v>
      </x:c>
      <x:c r="I156" s="58" t="n">
        <x:v>11405930.910614751</x:v>
      </x:c>
      <x:c r="J156" s="59" t="n">
        <x:v>0.4714045724874208</x:v>
      </x:c>
      <x:c r="K156" s="2" t="str">
        <x:v>D</x:v>
      </x:c>
      <x:c r="L156" s="59" t="n">
        <x:v>0.14985301971435544</x:v>
      </x:c>
      <x:c r="M156" s="59" t="n">
        <x:v>0.7365380626379436</x:v>
      </x:c>
      <x:c r="N156" s="58" t="n">
        <x:v>5074577.243886781</x:v>
      </x:c>
      <x:c r="O156" s="58" t="n">
        <x:v>6150022.129702526</x:v>
      </x:c>
      <x:c r="P156" s="2" t="str">
        <x:v>approve</x:v>
      </x:c>
      <x:c r="Q156" s="2" t="str">
        <x:v>eligibility and RAROC conditions are met</x:v>
      </x:c>
      <x:c r="R156" s="2"/>
      <x:c r="S156" s="2"/>
      <x:c r="T156" s="2"/>
    </x:row>
    <x:row r="157">
      <x:c r="A157" s="2"/>
      <x:c r="B157" s="2"/>
      <x:c r="C157" s="2" t="str">
        <x:v>SYN-00152</x:v>
      </x:c>
      <x:c r="D157" s="58" t="n">
        <x:v>194000000</x:v>
      </x:c>
      <x:c r="E157" s="93" t="n">
        <x:v>36</x:v>
      </x:c>
      <x:c r="F157" s="59" t="n">
        <x:v>0.08155808700516916</x:v>
      </x:c>
      <x:c r="G157" s="59" t="n">
        <x:v>0.5322019547671639</x:v>
      </x:c>
      <x:c r="H157" s="59" t="n">
        <x:v>0.185061789123832</x:v>
      </x:c>
      <x:c r="I157" s="58" t="n">
        <x:v>7062924.29048284</x:v>
      </x:c>
      <x:c r="J157" s="59" t="n">
        <x:v>0.36477046126744633</x:v>
      </x:c>
      <x:c r="K157" s="2" t="str">
        <x:v>C</x:v>
      </x:c>
      <x:c r="L157" s="59" t="n">
        <x:v>0.12465641021728516</x:v>
      </x:c>
      <x:c r="M157" s="59" t="n">
        <x:v>0.7738442110288023</x:v>
      </x:c>
      <x:c r="N157" s="58" t="n">
        <x:v>13499844.775241304</x:v>
      </x:c>
      <x:c r="O157" s="58" t="n">
        <x:v>7854345.580648962</x:v>
      </x:c>
      <x:c r="P157" s="2" t="str">
        <x:v>approve</x:v>
      </x:c>
      <x:c r="Q157" s="2" t="str">
        <x:v>eligibility and RAROC conditions are met</x:v>
      </x:c>
      <x:c r="R157" s="2"/>
      <x:c r="S157" s="2"/>
      <x:c r="T157" s="2"/>
    </x:row>
    <x:row r="158">
      <x:c r="A158" s="2"/>
      <x:c r="B158" s="2"/>
      <x:c r="C158" s="2" t="str">
        <x:v>SYN-00153</x:v>
      </x:c>
      <x:c r="D158" s="58" t="n">
        <x:v>228000000</x:v>
      </x:c>
      <x:c r="E158" s="93" t="n">
        <x:v>36</x:v>
      </x:c>
      <x:c r="F158" s="59" t="n">
        <x:v>0.13845692527547476</x:v>
      </x:c>
      <x:c r="G158" s="59" t="n">
        <x:v>0.7473820202681893</x:v>
      </x:c>
      <x:c r="H158" s="59" t="n">
        <x:v>0.22744905230202317</x:v>
      </x:c>
      <x:c r="I158" s="58" t="n">
        <x:v>8795531.174226832</x:v>
      </x:c>
      <x:c r="J158" s="59" t="n">
        <x:v>0.31646505786183987</x:v>
      </x:c>
      <x:c r="K158" s="2" t="str">
        <x:v>D</x:v>
      </x:c>
      <x:c r="L158" s="59" t="n">
        <x:v>0.19354393005371093</x:v>
      </x:c>
      <x:c r="M158" s="59" t="n">
        <x:v>0.3638786486197087</x:v>
      </x:c>
      <x:c r="N158" s="58" t="n">
        <x:v>37231303.689370066</x:v>
      </x:c>
      <x:c r="O158" s="58" t="n">
        <x:v>14877008.670812018</x:v>
      </x:c>
      <x:c r="P158" s="2" t="str">
        <x:v>approve</x:v>
      </x:c>
      <x:c r="Q158" s="2" t="str">
        <x:v>eligibility and RAROC conditions are met</x:v>
      </x:c>
      <x:c r="R158" s="2"/>
      <x:c r="S158" s="2"/>
      <x:c r="T158" s="2"/>
    </x:row>
    <x:row r="159">
      <x:c r="A159" s="2"/>
      <x:c r="B159" s="2"/>
      <x:c r="C159" s="2" t="str">
        <x:v>SYN-00154</x:v>
      </x:c>
      <x:c r="D159" s="58" t="n">
        <x:v>173000000</x:v>
      </x:c>
      <x:c r="E159" s="93" t="n">
        <x:v>24</x:v>
      </x:c>
      <x:c r="F159" s="59" t="n">
        <x:v>0.08935295734138235</x:v>
      </x:c>
      <x:c r="G159" s="59" t="n">
        <x:v>0.681952413345343</x:v>
      </x:c>
      <x:c r="H159" s="59" t="n">
        <x:v>0.1973063941839141</x:v>
      </x:c>
      <x:c r="I159" s="58" t="n">
        <x:v>8782225.932309393</x:v>
      </x:c>
      <x:c r="J159" s="59" t="n">
        <x:v>0.34955564830773483</x:v>
      </x:c>
      <x:c r="K159" s="2" t="str">
        <x:v>C</x:v>
      </x:c>
      <x:c r="L159" s="59" t="n">
        <x:v>0.14753410339355466</x:v>
      </x:c>
      <x:c r="M159" s="59" t="n">
        <x:v>0.5779235420240357</x:v>
      </x:c>
      <x:c r="N159" s="58" t="n">
        <x:v>11454209.774539817</x:v>
      </x:c>
      <x:c r="O159" s="58" t="n">
        <x:v>8586434.765694672</x:v>
      </x:c>
      <x:c r="P159" s="2" t="str">
        <x:v>approve</x:v>
      </x:c>
      <x:c r="Q159" s="2" t="str">
        <x:v>eligibility and RAROC conditions are met</x:v>
      </x:c>
      <x:c r="R159" s="2"/>
      <x:c r="S159" s="2"/>
      <x:c r="T159" s="2"/>
    </x:row>
    <x:row r="160">
      <x:c r="A160" s="2"/>
      <x:c r="B160" s="2"/>
      <x:c r="C160" s="2" t="str">
        <x:v>SYN-00155</x:v>
      </x:c>
      <x:c r="D160" s="58" t="n">
        <x:v>194000000</x:v>
      </x:c>
      <x:c r="E160" s="93" t="n">
        <x:v>36</x:v>
      </x:c>
      <x:c r="F160" s="59" t="n">
        <x:v>0.24628962520875064</x:v>
      </x:c>
      <x:c r="G160" s="59" t="n">
        <x:v>0.7394054477177708</x:v>
      </x:c>
      <x:c r="H160" s="59" t="n">
        <x:v>0.3</x:v>
      </x:c>
      <x:c r="I160" s="58" t="n">
        <x:v>8235605.888235641</x:v>
      </x:c>
      <x:c r="J160" s="59" t="n">
        <x:v>0.30924963596639315</x:v>
      </x:c>
      <x:c r="K160" s="2" t="str">
        <x:v>E</x:v>
      </x:c>
      <x:c r="L160" s="59"/>
      <x:c r="M160" s="59" t="n">
        <x:v>0.1590936370670496</x:v>
      </x:c>
      <x:c r="N160" s="58" t="n">
        <x:v>53658497.663862295</x:v>
      </x:c>
      <x:c r="O160" s="58" t="n">
        <x:v>14464093.162067538</x:v>
      </x:c>
      <x:c r="P160" s="2" t="str">
        <x:v>decline</x:v>
      </x:c>
      <x:c r="Q160" s="2" t="str">
        <x:v>PD exceeds policy maximum</x:v>
      </x:c>
      <x:c r="R160" s="2"/>
      <x:c r="S160" s="2"/>
      <x:c r="T160" s="2"/>
    </x:row>
    <x:row r="161">
      <x:c r="A161" s="2"/>
      <x:c r="B161" s="2"/>
      <x:c r="C161" s="2" t="str">
        <x:v>SYN-00156</x:v>
      </x:c>
      <x:c r="D161" s="58" t="n">
        <x:v>218000000</x:v>
      </x:c>
      <x:c r="E161" s="93" t="n">
        <x:v>48</x:v>
      </x:c>
      <x:c r="F161" s="59" t="n">
        <x:v>0.08929293702959949</x:v>
      </x:c>
      <x:c r="G161" s="59" t="n">
        <x:v>0.8540471849375036</x:v>
      </x:c>
      <x:c r="H161" s="59" t="n">
        <x:v>0.19267156904499003</x:v>
      </x:c>
      <x:c r="I161" s="58" t="n">
        <x:v>6548998.245532856</x:v>
      </x:c>
      <x:c r="J161" s="59" t="n">
        <x:v>0.3678332915603061</x:v>
      </x:c>
      <x:c r="K161" s="2" t="str">
        <x:v>C</x:v>
      </x:c>
      <x:c r="L161" s="59" t="n">
        <x:v>0.1641841506958008</x:v>
      </x:c>
      <x:c r="M161" s="59" t="n">
        <x:v>0.3507524834500507</x:v>
      </x:c>
      <x:c r="N161" s="58" t="n">
        <x:v>35092671.38313598</x:v>
      </x:c>
      <x:c r="O161" s="58" t="n">
        <x:v>13157345.028524576</x:v>
      </x:c>
      <x:c r="P161" s="2" t="str">
        <x:v>approve</x:v>
      </x:c>
      <x:c r="Q161" s="2" t="str">
        <x:v>eligibility and RAROC conditions are met</x:v>
      </x:c>
      <x:c r="R161" s="2"/>
      <x:c r="S161" s="2"/>
      <x:c r="T161" s="2"/>
    </x:row>
    <x:row r="162">
      <x:c r="A162" s="2"/>
      <x:c r="B162" s="2"/>
      <x:c r="C162" s="2" t="str">
        <x:v>SYN-00157</x:v>
      </x:c>
      <x:c r="D162" s="58" t="n">
        <x:v>82000000</x:v>
      </x:c>
      <x:c r="E162" s="93" t="n">
        <x:v>36</x:v>
      </x:c>
      <x:c r="F162" s="59" t="n">
        <x:v>0.042632048199045834</x:v>
      </x:c>
      <x:c r="G162" s="59" t="n">
        <x:v>0.7222959275533233</x:v>
      </x:c>
      <x:c r="H162" s="59" t="n">
        <x:v>0.14705547432452387</x:v>
      </x:c>
      <x:c r="I162" s="58" t="n">
        <x:v>2830747.2200158765</x:v>
      </x:c>
      <x:c r="J162" s="59" t="n">
        <x:v>0.37889984114376435</x:v>
      </x:c>
      <x:c r="K162" s="2" t="str">
        <x:v>B</x:v>
      </x:c>
      <x:c r="L162" s="59" t="n">
        <x:v>0.10992694854736328</x:v>
      </x:c>
      <x:c r="M162" s="59" t="n">
        <x:v>0.5371466583232966</x:v>
      </x:c>
      <x:c r="N162" s="58" t="n">
        <x:v>4071409.4746462204</x:v>
      </x:c>
      <x:c r="O162" s="58" t="n">
        <x:v>3402394.418661621</x:v>
      </x:c>
      <x:c r="P162" s="2" t="str">
        <x:v>approve</x:v>
      </x:c>
      <x:c r="Q162" s="2" t="str">
        <x:v>eligibility and RAROC conditions are met</x:v>
      </x:c>
      <x:c r="R162" s="2"/>
      <x:c r="S162" s="2"/>
      <x:c r="T162" s="2"/>
    </x:row>
    <x:row r="163">
      <x:c r="A163" s="2"/>
      <x:c r="B163" s="2"/>
      <x:c r="C163" s="2" t="str">
        <x:v>SYN-00158</x:v>
      </x:c>
      <x:c r="D163" s="58" t="n">
        <x:v>110000000</x:v>
      </x:c>
      <x:c r="E163" s="93" t="n">
        <x:v>48</x:v>
      </x:c>
      <x:c r="F163" s="59" t="n">
        <x:v>0.0944124587100851</x:v>
      </x:c>
      <x:c r="G163" s="59" t="n">
        <x:v>0.8067016855661671</x:v>
      </x:c>
      <x:c r="H163" s="59" t="n">
        <x:v>0.1750118813839364</x:v>
      </x:c>
      <x:c r="I163" s="58" t="n">
        <x:v>3202649.0534231826</x:v>
      </x:c>
      <x:c r="J163" s="59" t="n">
        <x:v>0.3247881516865201</x:v>
      </x:c>
      <x:c r="K163" s="2" t="str">
        <x:v>C</x:v>
      </x:c>
      <x:c r="L163" s="59" t="n">
        <x:v>0.16389022827148442</x:v>
      </x:c>
      <x:c r="M163" s="59" t="n">
        <x:v>0.2363413770025082</x:v>
      </x:c>
      <x:c r="N163" s="58" t="n">
        <x:v>17438975.565784354</x:v>
      </x:c>
      <x:c r="O163" s="58" t="n">
        <x:v>6371038.37521705</x:v>
      </x:c>
      <x:c r="P163" s="2" t="str">
        <x:v>approve</x:v>
      </x:c>
      <x:c r="Q163" s="2" t="str">
        <x:v>eligibility and RAROC conditions are met</x:v>
      </x:c>
      <x:c r="R163" s="2"/>
      <x:c r="S163" s="2"/>
      <x:c r="T163" s="2"/>
    </x:row>
    <x:row r="164">
      <x:c r="A164" s="2"/>
      <x:c r="B164" s="2"/>
      <x:c r="C164" s="2" t="str">
        <x:v>SYN-00159</x:v>
      </x:c>
      <x:c r="D164" s="58" t="n">
        <x:v>230000000</x:v>
      </x:c>
      <x:c r="E164" s="93" t="n">
        <x:v>36</x:v>
      </x:c>
      <x:c r="F164" s="59" t="n">
        <x:v>0.03750045907286953</x:v>
      </x:c>
      <x:c r="G164" s="59" t="n">
        <x:v>0.7563282477301406</x:v>
      </x:c>
      <x:c r="H164" s="59" t="n">
        <x:v>0.15333250070435336</x:v>
      </x:c>
      <x:c r="I164" s="58" t="n">
        <x:v>8010611.306577735</x:v>
      </x:c>
      <x:c r="J164" s="59" t="n">
        <x:v>0.42768798100212974</x:v>
      </x:c>
      <x:c r="K164" s="2" t="str">
        <x:v>B</x:v>
      </x:c>
      <x:c r="L164" s="59" t="n">
        <x:v>0.10775192260742186</x:v>
      </x:c>
      <x:c r="M164" s="59" t="n">
        <x:v>0.6230746587306915</x:v>
      </x:c>
      <x:c r="N164" s="58" t="n">
        <x:v>10577274.368570205</x:v>
      </x:c>
      <x:c r="O164" s="58" t="n">
        <x:v>9619983.65899691</x:v>
      </x:c>
      <x:c r="P164" s="2" t="str">
        <x:v>approve</x:v>
      </x:c>
      <x:c r="Q164" s="2" t="str">
        <x:v>eligibility and RAROC conditions are met</x:v>
      </x:c>
      <x:c r="R164" s="2"/>
      <x:c r="S164" s="2"/>
      <x:c r="T164" s="2"/>
    </x:row>
    <x:row r="165">
      <x:c r="A165" s="2"/>
      <x:c r="B165" s="2"/>
      <x:c r="C165" s="2" t="str">
        <x:v>SYN-00160</x:v>
      </x:c>
      <x:c r="D165" s="58" t="n">
        <x:v>60000000</x:v>
      </x:c>
      <x:c r="E165" s="93" t="n">
        <x:v>36</x:v>
      </x:c>
      <x:c r="F165" s="59" t="n">
        <x:v>0.0764564631481552</x:v>
      </x:c>
      <x:c r="G165" s="59" t="n">
        <x:v>0.8348432058073294</x:v>
      </x:c>
      <x:c r="H165" s="59" t="n">
        <x:v>0.1639105808188638</x:v>
      </x:c>
      <x:c r="I165" s="58" t="n">
        <x:v>2121024.251965074</x:v>
      </x:c>
      <x:c r="J165" s="59" t="n">
        <x:v>0.06965491980160676</x:v>
      </x:c>
      <x:c r="K165" s="2" t="str">
        <x:v>C</x:v>
      </x:c>
      <x:c r="L165" s="59" t="n">
        <x:v>0.16022453308105472</x:v>
      </x:c>
      <x:c r="M165" s="59" t="n">
        <x:v>0.18784754379710605</x:v>
      </x:c>
      <x:c r="N165" s="58" t="n">
        <x:v>6103427.420562585</x:v>
      </x:c>
      <x:c r="O165" s="58" t="n">
        <x:v>3269014.0671019107</x:v>
      </x:c>
      <x:c r="P165" s="2" t="str">
        <x:v>approve</x:v>
      </x:c>
      <x:c r="Q165" s="2" t="str">
        <x:v>eligibility and RAROC conditions are met</x:v>
      </x:c>
      <x:c r="R165" s="2"/>
      <x:c r="S165" s="2"/>
      <x:c r="T165" s="2"/>
    </x:row>
    <x:row r="166">
      <x:c r="A166" s="2"/>
      <x:c r="B166" s="2"/>
      <x:c r="C166" s="2" t="str">
        <x:v>SYN-00161</x:v>
      </x:c>
      <x:c r="D166" s="58" t="n">
        <x:v>178000000</x:v>
      </x:c>
      <x:c r="E166" s="93" t="n">
        <x:v>18</x:v>
      </x:c>
      <x:c r="F166" s="59" t="n">
        <x:v>0.04445639159523056</x:v>
      </x:c>
      <x:c r="G166" s="59" t="n">
        <x:v>0.8545268145487479</x:v>
      </x:c>
      <x:c r="H166" s="59" t="n">
        <x:v>0.1432720916745814</x:v>
      </x:c>
      <x:c r="I166" s="58" t="n">
        <x:v>11048212.985593157</x:v>
      </x:c>
      <x:c r="J166" s="59" t="n">
        <x:v>0.3793093055469943</x:v>
      </x:c>
      <x:c r="K166" s="2" t="str">
        <x:v>B</x:v>
      </x:c>
      <x:c r="L166" s="59" t="n">
        <x:v>0.11343910217285155</x:v>
      </x:c>
      <x:c r="M166" s="59" t="n">
        <x:v>0.4627891818433777</x:v>
      </x:c>
      <x:c r="N166" s="58" t="n">
        <x:v>5527669.158892003</x:v>
      </x:c>
      <x:c r="O166" s="58" t="n">
        <x:v>7482155.89252628</x:v>
      </x:c>
      <x:c r="P166" s="2" t="str">
        <x:v>approve</x:v>
      </x:c>
      <x:c r="Q166" s="2" t="str">
        <x:v>eligibility and RAROC conditions are met</x:v>
      </x:c>
      <x:c r="R166" s="2"/>
      <x:c r="S166" s="2"/>
      <x:c r="T166" s="2"/>
    </x:row>
    <x:row r="167">
      <x:c r="A167" s="2"/>
      <x:c r="B167" s="2"/>
      <x:c r="C167" s="2" t="str">
        <x:v>SYN-00162</x:v>
      </x:c>
      <x:c r="D167" s="58" t="n">
        <x:v>129000000</x:v>
      </x:c>
      <x:c r="E167" s="93" t="n">
        <x:v>18</x:v>
      </x:c>
      <x:c r="F167" s="59" t="n">
        <x:v>0.1316449889086937</x:v>
      </x:c>
      <x:c r="G167" s="59" t="n">
        <x:v>0.8456031881344405</x:v>
      </x:c>
      <x:c r="H167" s="59" t="n">
        <x:v>0.21991250004067067</x:v>
      </x:c>
      <x:c r="I167" s="58" t="n">
        <x:v>8478449.007594177</x:v>
      </x:c>
      <x:c r="J167" s="59" t="n">
        <x:v>0.3563731788426492</x:v>
      </x:c>
      <x:c r="K167" s="2" t="str">
        <x:v>D</x:v>
      </x:c>
      <x:c r="L167" s="59" t="n">
        <x:v>0.20358203887939452</x:v>
      </x:c>
      <x:c r="M167" s="59" t="n">
        <x:v>0.24913946525923683</x:v>
      </x:c>
      <x:c r="N167" s="58" t="n">
        <x:v>11911439.166432679</x:v>
      </x:c>
      <x:c r="O167" s="58" t="n">
        <x:v>9793052.569318702</x:v>
      </x:c>
      <x:c r="P167" s="2" t="str">
        <x:v>approve</x:v>
      </x:c>
      <x:c r="Q167" s="2" t="str">
        <x:v>eligibility and RAROC conditions are met</x:v>
      </x:c>
      <x:c r="R167" s="2"/>
      <x:c r="S167" s="2"/>
      <x:c r="T167" s="2"/>
    </x:row>
    <x:row r="168">
      <x:c r="A168" s="2"/>
      <x:c r="B168" s="2"/>
      <x:c r="C168" s="2" t="str">
        <x:v>SYN-00163</x:v>
      </x:c>
      <x:c r="D168" s="58" t="n">
        <x:v>132000000</x:v>
      </x:c>
      <x:c r="E168" s="93" t="n">
        <x:v>48</x:v>
      </x:c>
      <x:c r="F168" s="59" t="n">
        <x:v>0.09101955997963429</x:v>
      </x:c>
      <x:c r="G168" s="59" t="n">
        <x:v>0.5775888357133039</x:v>
      </x:c>
      <x:c r="H168" s="59" t="n">
        <x:v>0.206989046007465</x:v>
      </x:c>
      <x:c r="I168" s="58" t="n">
        <x:v>4066124.7829167135</x:v>
      </x:c>
      <x:c r="J168" s="59" t="n">
        <x:v>0.18591388406481585</x:v>
      </x:c>
      <x:c r="K168" s="2" t="str">
        <x:v>C</x:v>
      </x:c>
      <x:c r="L168" s="59" t="n">
        <x:v>0.13631328582763674</x:v>
      </x:c>
      <x:c r="M168" s="59" t="n">
        <x:v>0.853539792476567</x:v>
      </x:c>
      <x:c r="N168" s="58" t="n">
        <x:v>14732985.302229116</x:v>
      </x:c>
      <x:c r="O168" s="58" t="n">
        <x:v>5475264.6668352885</x:v>
      </x:c>
      <x:c r="P168" s="2" t="str">
        <x:v>approve</x:v>
      </x:c>
      <x:c r="Q168" s="2" t="str">
        <x:v>eligibility and RAROC conditions are met</x:v>
      </x:c>
      <x:c r="R168" s="2"/>
      <x:c r="S168" s="2"/>
      <x:c r="T168" s="2"/>
    </x:row>
    <x:row r="169">
      <x:c r="A169" s="2"/>
      <x:c r="B169" s="2"/>
      <x:c r="C169" s="2" t="str">
        <x:v>SYN-00164</x:v>
      </x:c>
      <x:c r="D169" s="58" t="n">
        <x:v>168000000</x:v>
      </x:c>
      <x:c r="E169" s="93" t="n">
        <x:v>36</x:v>
      </x:c>
      <x:c r="F169" s="59" t="n">
        <x:v>0.1134175215190237</x:v>
      </x:c>
      <x:c r="G169" s="59" t="n">
        <x:v>0.9</x:v>
      </x:c>
      <x:c r="H169" s="59" t="n">
        <x:v>0.22714406588727104</x:v>
      </x:c>
      <x:c r="I169" s="58" t="n">
        <x:v>6478252.536085366</x:v>
      </x:c>
      <x:c r="J169" s="59" t="n">
        <x:v>0.2318347887472096</x:v>
      </x:c>
      <x:c r="K169" s="2" t="str">
        <x:v>D</x:v>
      </x:c>
      <x:c r="L169" s="59" t="n">
        <x:v>0.20102008819580078</x:v>
      </x:c>
      <x:c r="M169" s="59" t="n">
        <x:v>0.305271834233114</x:v>
      </x:c>
      <x:c r="N169" s="58" t="n">
        <x:v>27456143.85263253</x:v>
      </x:c>
      <x:c r="O169" s="58" t="n">
        <x:v>12220825.50835009</x:v>
      </x:c>
      <x:c r="P169" s="2" t="str">
        <x:v>approve</x:v>
      </x:c>
      <x:c r="Q169" s="2" t="str">
        <x:v>eligibility and RAROC conditions are met</x:v>
      </x:c>
      <x:c r="R169" s="2"/>
      <x:c r="S169" s="2"/>
      <x:c r="T169" s="2"/>
    </x:row>
    <x:row r="170">
      <x:c r="A170" s="2"/>
      <x:c r="B170" s="2"/>
      <x:c r="C170" s="2" t="str">
        <x:v>SYN-00165</x:v>
      </x:c>
      <x:c r="D170" s="58" t="n">
        <x:v>176000000</x:v>
      </x:c>
      <x:c r="E170" s="93" t="n">
        <x:v>12</x:v>
      </x:c>
      <x:c r="F170" s="59" t="n">
        <x:v>0.03852692506874439</x:v>
      </x:c>
      <x:c r="G170" s="59" t="n">
        <x:v>0.8266528048788719</x:v>
      </x:c>
      <x:c r="H170" s="59" t="n">
        <x:v>0.13883050275694436</x:v>
      </x:c>
      <x:c r="I170" s="58" t="n">
        <x:v>15792849.571179293</x:v>
      </x:c>
      <x:c r="J170" s="59" t="n">
        <x:v>0.45087448104447536</x:v>
      </x:c>
      <x:c r="K170" s="2" t="str">
        <x:v>B</x:v>
      </x:c>
      <x:c r="L170" s="59" t="n">
        <x:v>0.09610733032226562</x:v>
      </x:c>
      <x:c r="M170" s="59" t="n">
        <x:v>0.5930552103933393</x:v>
      </x:c>
      <x:c r="N170" s="58" t="n">
        <x:v>3118334.0725763775</x:v>
      </x:c>
      <x:c r="O170" s="58" t="n">
        <x:v>7573436.094564369</x:v>
      </x:c>
      <x:c r="P170" s="2" t="str">
        <x:v>approve</x:v>
      </x:c>
      <x:c r="Q170" s="2" t="str">
        <x:v>eligibility and RAROC conditions are met</x:v>
      </x:c>
      <x:c r="R170" s="2"/>
      <x:c r="S170" s="2"/>
      <x:c r="T170" s="2"/>
    </x:row>
    <x:row r="171">
      <x:c r="A171" s="2"/>
      <x:c r="B171" s="2"/>
      <x:c r="C171" s="2" t="str">
        <x:v>SYN-00166</x:v>
      </x:c>
      <x:c r="D171" s="58" t="n">
        <x:v>58000000</x:v>
      </x:c>
      <x:c r="E171" s="93" t="n">
        <x:v>24</x:v>
      </x:c>
      <x:c r="F171" s="59" t="n">
        <x:v>0.025382265523509112</x:v>
      </x:c>
      <x:c r="G171" s="59" t="n">
        <x:v>0.7470014318013932</x:v>
      </x:c>
      <x:c r="H171" s="59" t="n">
        <x:v>0.12362204433206561</x:v>
      </x:c>
      <x:c r="I171" s="58" t="n">
        <x:v>2740082.2468623486</x:v>
      </x:c>
      <x:c r="J171" s="59" t="n">
        <x:v>0.080409841772701</x:v>
      </x:c>
      <x:c r="K171" s="2" t="str">
        <x:v>B</x:v>
      </x:c>
      <x:c r="L171" s="59" t="n">
        <x:v>0.10802303314208983</x:v>
      </x:c>
      <x:c r="M171" s="59" t="n">
        <x:v>0.3189472074640019</x:v>
      </x:c>
      <x:c r="N171" s="58" t="n">
        <x:v>1184617.2120167017</x:v>
      </x:c>
      <x:c r="O171" s="58" t="n">
        <x:v>2431314.040716726</x:v>
      </x:c>
      <x:c r="P171" s="2" t="str">
        <x:v>approve</x:v>
      </x:c>
      <x:c r="Q171" s="2" t="str">
        <x:v>eligibility and RAROC conditions are met</x:v>
      </x:c>
      <x:c r="R171" s="2"/>
      <x:c r="S171" s="2"/>
      <x:c r="T171" s="2"/>
    </x:row>
    <x:row r="172">
      <x:c r="A172" s="2"/>
      <x:c r="B172" s="2"/>
      <x:c r="C172" s="2" t="str">
        <x:v>SYN-00167</x:v>
      </x:c>
      <x:c r="D172" s="58" t="n">
        <x:v>102000000</x:v>
      </x:c>
      <x:c r="E172" s="93" t="n">
        <x:v>36</x:v>
      </x:c>
      <x:c r="F172" s="59" t="n">
        <x:v>0.07704132337757678</x:v>
      </x:c>
      <x:c r="G172" s="59" t="n">
        <x:v>0.6842924474071777</x:v>
      </x:c>
      <x:c r="H172" s="59" t="n">
        <x:v>0.1563398356482133</x:v>
      </x:c>
      <x:c r="I172" s="58" t="n">
        <x:v>3567612.9261414246</x:v>
      </x:c>
      <x:c r="J172" s="59" t="n">
        <x:v>0.28088172085447083</x:v>
      </x:c>
      <x:c r="K172" s="2" t="str">
        <x:v>C</x:v>
      </x:c>
      <x:c r="L172" s="59" t="n">
        <x:v>0.13964118957519533</x:v>
      </x:c>
      <x:c r="M172" s="59" t="n">
        <x:v>0.31284815741227034</x:v>
      </x:c>
      <x:c r="N172" s="58" t="n">
        <x:v>8539639.531639574</x:v>
      </x:c>
      <x:c r="O172" s="58" t="n">
        <x:v>4558869.67155873</x:v>
      </x:c>
      <x:c r="P172" s="2" t="str">
        <x:v>approve</x:v>
      </x:c>
      <x:c r="Q172" s="2" t="str">
        <x:v>eligibility and RAROC conditions are met</x:v>
      </x:c>
      <x:c r="R172" s="2"/>
      <x:c r="S172" s="2"/>
      <x:c r="T172" s="2"/>
    </x:row>
    <x:row r="173">
      <x:c r="A173" s="2"/>
      <x:c r="B173" s="2"/>
      <x:c r="C173" s="2" t="str">
        <x:v>SYN-00168</x:v>
      </x:c>
      <x:c r="D173" s="58" t="n">
        <x:v>59000000</x:v>
      </x:c>
      <x:c r="E173" s="93" t="n">
        <x:v>36</x:v>
      </x:c>
      <x:c r="F173" s="59" t="n">
        <x:v>0.14908121426793375</x:v>
      </x:c>
      <x:c r="G173" s="59" t="n">
        <x:v>0.750493779375613</x:v>
      </x:c>
      <x:c r="H173" s="59" t="n">
        <x:v>0.24371147435676307</x:v>
      </x:c>
      <x:c r="I173" s="58" t="n">
        <x:v>2326251.4162855563</x:v>
      </x:c>
      <x:c r="J173" s="59" t="n">
        <x:v>0.05868112466591427</x:v>
      </x:c>
      <x:c r="K173" s="2" t="str">
        <x:v>D</x:v>
      </x:c>
      <x:c r="L173" s="59" t="n">
        <x:v>0.214666862487793</x:v>
      </x:c>
      <x:c r="M173" s="59" t="n">
        <x:v>0.3283798823473738</x:v>
      </x:c>
      <x:c r="N173" s="58" t="n">
        <x:v>10416973.84085779</x:v>
      </x:c>
      <x:c r="O173" s="58" t="n">
        <x:v>3987233.001262439</x:v>
      </x:c>
      <x:c r="P173" s="2" t="str">
        <x:v>approve</x:v>
      </x:c>
      <x:c r="Q173" s="2" t="str">
        <x:v>eligibility and RAROC conditions are met</x:v>
      </x:c>
      <x:c r="R173" s="2"/>
      <x:c r="S173" s="2"/>
      <x:c r="T173" s="2"/>
    </x:row>
    <x:row r="174">
      <x:c r="A174" s="2"/>
      <x:c r="B174" s="2"/>
      <x:c r="C174" s="2" t="str">
        <x:v>SYN-00169</x:v>
      </x:c>
      <x:c r="D174" s="58" t="n">
        <x:v>233000000</x:v>
      </x:c>
      <x:c r="E174" s="93" t="n">
        <x:v>36</x:v>
      </x:c>
      <x:c r="F174" s="59" t="n">
        <x:v>0.17348911128622538</x:v>
      </x:c>
      <x:c r="G174" s="59" t="n">
        <x:v>0.7442298912807372</x:v>
      </x:c>
      <x:c r="H174" s="59" t="n">
        <x:v>0.2404667329619409</x:v>
      </x:c>
      <x:c r="I174" s="58" t="n">
        <x:v>9146965.546098113</x:v>
      </x:c>
      <x:c r="J174" s="59" t="n">
        <x:v>0.20843331219053043</x:v>
      </x:c>
      <x:c r="K174" s="2" t="str">
        <x:v>E</x:v>
      </x:c>
      <x:c r="L174" s="59" t="n">
        <x:v>0.23319976806640624</x:v>
      </x:c>
      <x:c r="M174" s="59" t="n">
        <x:v>0.19954333082540351</x:v>
      </x:c>
      <x:c r="N174" s="58" t="n">
        <x:v>46736710.96075155</x:v>
      </x:c>
      <x:c r="O174" s="58" t="n">
        <x:v>16281491.949751599</x:v>
      </x:c>
      <x:c r="P174" s="2" t="str">
        <x:v>approve</x:v>
      </x:c>
      <x:c r="Q174" s="2" t="str">
        <x:v>eligibility and RAROC conditions are met</x:v>
      </x:c>
      <x:c r="R174" s="2"/>
      <x:c r="S174" s="2"/>
      <x:c r="T174" s="2"/>
    </x:row>
    <x:row r="175">
      <x:c r="A175" s="2"/>
      <x:c r="B175" s="2"/>
      <x:c r="C175" s="2" t="str">
        <x:v>SYN-00170</x:v>
      </x:c>
      <x:c r="D175" s="58" t="n">
        <x:v>189000000</x:v>
      </x:c>
      <x:c r="E175" s="93" t="n">
        <x:v>24</x:v>
      </x:c>
      <x:c r="F175" s="59" t="n">
        <x:v>0.04419889571439819</x:v>
      </x:c>
      <x:c r="G175" s="59" t="n">
        <x:v>0.8235165043172978</x:v>
      </x:c>
      <x:c r="H175" s="59" t="n">
        <x:v>0.13419002544332015</x:v>
      </x:c>
      <x:c r="I175" s="58" t="n">
        <x:v>9022646.178004757</x:v>
      </x:c>
      <x:c r="J175" s="59" t="n">
        <x:v>0.5930449481570492</x:v>
      </x:c>
      <x:c r="K175" s="2" t="str">
        <x:v>B</x:v>
      </x:c>
      <x:c r="L175" s="59"/>
      <x:c r="M175" s="59" t="n">
        <x:v>0.38089453121472727</x:v>
      </x:c>
      <x:c r="N175" s="58" t="n">
        <x:v>7406421.644225118</x:v>
      </x:c>
      <x:c r="O175" s="58" t="n">
        <x:v>7848447.874996372</x:v>
      </x:c>
      <x:c r="P175" s="2" t="str">
        <x:v>decline</x:v>
      </x:c>
      <x:c r="Q175" s="2" t="str">
        <x:v>debt service to income exceeds policy maximum</x:v>
      </x:c>
      <x:c r="R175" s="2"/>
      <x:c r="S175" s="2"/>
      <x:c r="T175" s="2"/>
    </x:row>
    <x:row r="176">
      <x:c r="A176" s="2"/>
      <x:c r="B176" s="2"/>
      <x:c r="C176" s="2" t="str">
        <x:v>SYN-00171</x:v>
      </x:c>
      <x:c r="D176" s="58" t="n">
        <x:v>153000000</x:v>
      </x:c>
      <x:c r="E176" s="93" t="n">
        <x:v>24</x:v>
      </x:c>
      <x:c r="F176" s="59" t="n">
        <x:v>0.18417510569666337</x:v>
      </x:c>
      <x:c r="G176" s="59" t="n">
        <x:v>0.7635331067489783</x:v>
      </x:c>
      <x:c r="H176" s="59" t="n">
        <x:v>0.2663444699121779</x:v>
      </x:c>
      <x:c r="I176" s="58" t="n">
        <x:v>8291847.2285084585</x:v>
      </x:c>
      <x:c r="J176" s="59" t="n">
        <x:v>0.2695778425234525</x:v>
      </x:c>
      <x:c r="K176" s="2" t="str">
        <x:v>E</x:v>
      </x:c>
      <x:c r="L176" s="59" t="n">
        <x:v>0.24588317871093748</x:v>
      </x:c>
      <x:c r="M176" s="59" t="n">
        <x:v>0.26567715158177435</x:v>
      </x:c>
      <x:c r="N176" s="58" t="n">
        <x:v>23346950.532920655</x:v>
      </x:c>
      <x:c r="O176" s="58" t="n">
        <x:v>11726521.285988757</x:v>
      </x:c>
      <x:c r="P176" s="2" t="str">
        <x:v>approve</x:v>
      </x:c>
      <x:c r="Q176" s="2" t="str">
        <x:v>eligibility and RAROC conditions are met</x:v>
      </x:c>
      <x:c r="R176" s="2"/>
      <x:c r="S176" s="2"/>
      <x:c r="T176" s="2"/>
    </x:row>
    <x:row r="177">
      <x:c r="A177" s="2"/>
      <x:c r="B177" s="2"/>
      <x:c r="C177" s="2" t="str">
        <x:v>SYN-00172</x:v>
      </x:c>
      <x:c r="D177" s="58" t="n">
        <x:v>139000000</x:v>
      </x:c>
      <x:c r="E177" s="93" t="n">
        <x:v>18</x:v>
      </x:c>
      <x:c r="F177" s="59" t="n">
        <x:v>0.03173630422722167</x:v>
      </x:c>
      <x:c r="G177" s="59" t="n">
        <x:v>0.8038740966221372</x:v>
      </x:c>
      <x:c r="H177" s="59" t="n">
        <x:v>0.13840101152063186</x:v>
      </x:c>
      <x:c r="I177" s="58" t="n">
        <x:v>8595797.775439598</x:v>
      </x:c>
      <x:c r="J177" s="59" t="n">
        <x:v>0.4339413548994926</x:v>
      </x:c>
      <x:c r="K177" s="2" t="str">
        <x:v>B</x:v>
      </x:c>
      <x:c r="L177" s="59" t="n">
        <x:v>0.10918468475341796</x:v>
      </x:c>
      <x:c r="M177" s="59" t="n">
        <x:v>0.4571039792770634</x:v>
      </x:c>
      <x:c r="N177" s="58" t="n">
        <x:v>2896478.11975584</x:v>
      </x:c>
      <x:c r="O177" s="58" t="n">
        <x:v>5873328.382638027</x:v>
      </x:c>
      <x:c r="P177" s="2" t="str">
        <x:v>approve</x:v>
      </x:c>
      <x:c r="Q177" s="2" t="str">
        <x:v>eligibility and RAROC conditions are met</x:v>
      </x:c>
      <x:c r="R177" s="2"/>
      <x:c r="S177" s="2"/>
      <x:c r="T177" s="2"/>
    </x:row>
    <x:row r="178">
      <x:c r="A178" s="2"/>
      <x:c r="B178" s="2"/>
      <x:c r="C178" s="2" t="str">
        <x:v>SYN-00173</x:v>
      </x:c>
      <x:c r="D178" s="58" t="n">
        <x:v>222000000</x:v>
      </x:c>
      <x:c r="E178" s="93" t="n">
        <x:v>48</x:v>
      </x:c>
      <x:c r="F178" s="59" t="n">
        <x:v>0.09145555728721877</x:v>
      </x:c>
      <x:c r="G178" s="59" t="n">
        <x:v>0.6949621425367393</x:v>
      </x:c>
      <x:c r="H178" s="59" t="n">
        <x:v>0.20894697218904998</x:v>
      </x:c>
      <x:c r="I178" s="58" t="n">
        <x:v>6861816.731373852</x:v>
      </x:c>
      <x:c r="J178" s="59" t="n">
        <x:v>0.434252152624963</x:v>
      </x:c>
      <x:c r="K178" s="2" t="str">
        <x:v>C</x:v>
      </x:c>
      <x:c r="L178" s="59" t="n">
        <x:v>0.1492897415161133</x:v>
      </x:c>
      <x:c r="M178" s="59" t="n">
        <x:v>0.6447244581520855</x:v>
      </x:c>
      <x:c r="N178" s="58" t="n">
        <x:v>29973952.138277825</x:v>
      </x:c>
      <x:c r="O178" s="58" t="n">
        <x:v>11114649.333478292</x:v>
      </x:c>
      <x:c r="P178" s="2" t="str">
        <x:v>approve</x:v>
      </x:c>
      <x:c r="Q178" s="2" t="str">
        <x:v>eligibility and RAROC conditions are met</x:v>
      </x:c>
      <x:c r="R178" s="2"/>
      <x:c r="S178" s="2"/>
      <x:c r="T178" s="2"/>
    </x:row>
    <x:row r="179">
      <x:c r="A179" s="2"/>
      <x:c r="B179" s="2"/>
      <x:c r="C179" s="2" t="str">
        <x:v>SYN-00174</x:v>
      </x:c>
      <x:c r="D179" s="58" t="n">
        <x:v>81000000</x:v>
      </x:c>
      <x:c r="E179" s="93" t="n">
        <x:v>48</x:v>
      </x:c>
      <x:c r="F179" s="59" t="n">
        <x:v>0.043099680422648466</x:v>
      </x:c>
      <x:c r="G179" s="59" t="n">
        <x:v>0.7942716459928622</x:v>
      </x:c>
      <x:c r="H179" s="59" t="n">
        <x:v>0.12464596873783237</x:v>
      </x:c>
      <x:c r="I179" s="58" t="n">
        <x:v>2151564.5307230204</x:v>
      </x:c>
      <x:c r="J179" s="59" t="n">
        <x:v>0.08398444752582215</x:v>
      </x:c>
      <x:c r="K179" s="2" t="str">
        <x:v>B</x:v>
      </x:c>
      <x:c r="L179" s="59" t="n">
        <x:v>0.1135891342163086</x:v>
      </x:c>
      <x:c r="M179" s="59" t="n">
        <x:v>0.2723219291714816</x:v>
      </x:c>
      <x:c r="N179" s="58" t="n">
        <x:v>5884267.666147019</x:v>
      </x:c>
      <x:c r="O179" s="58" t="n">
        <x:v>3316693.4288300113</x:v>
      </x:c>
      <x:c r="P179" s="2" t="str">
        <x:v>approve</x:v>
      </x:c>
      <x:c r="Q179" s="2" t="str">
        <x:v>eligibility and RAROC conditions are met</x:v>
      </x:c>
      <x:c r="R179" s="2"/>
      <x:c r="S179" s="2"/>
      <x:c r="T179" s="2"/>
    </x:row>
    <x:row r="180">
      <x:c r="A180" s="2"/>
      <x:c r="B180" s="2"/>
      <x:c r="C180" s="2" t="str">
        <x:v>SYN-00175</x:v>
      </x:c>
      <x:c r="D180" s="58" t="n">
        <x:v>67000000</x:v>
      </x:c>
      <x:c r="E180" s="93" t="n">
        <x:v>18</x:v>
      </x:c>
      <x:c r="F180" s="59" t="n">
        <x:v>0.011679532722922516</x:v>
      </x:c>
      <x:c r="G180" s="59" t="n">
        <x:v>0.6149612794347485</x:v>
      </x:c>
      <x:c r="H180" s="59" t="n">
        <x:v>0.12140139947804307</x:v>
      </x:c>
      <x:c r="I180" s="58" t="n">
        <x:v>4090160.159401056</x:v>
      </x:c>
      <x:c r="J180" s="59" t="n">
        <x:v>0.2247763672591149</x:v>
      </x:c>
      <x:c r="K180" s="2" t="str">
        <x:v>A</x:v>
      </x:c>
      <x:c r="L180" s="59" t="n">
        <x:v>0.09579849243164062</x:v>
      </x:c>
      <x:c r="M180" s="59" t="n">
        <x:v>0.4206743194333177</x:v>
      </x:c>
      <x:c r="N180" s="58" t="n">
        <x:v>391730.45808577427</x:v>
      </x:c>
      <x:c r="O180" s="58" t="n">
        <x:v>2847982.8611508706</x:v>
      </x:c>
      <x:c r="P180" s="2" t="str">
        <x:v>approve</x:v>
      </x:c>
      <x:c r="Q180" s="2" t="str">
        <x:v>eligibility and RAROC conditions are met</x:v>
      </x:c>
      <x:c r="R180" s="2"/>
      <x:c r="S180" s="2"/>
      <x:c r="T180" s="2"/>
    </x:row>
    <x:row r="181">
      <x:c r="A181" s="2"/>
      <x:c r="B181" s="2"/>
      <x:c r="C181" s="2" t="str">
        <x:v>SYN-00176</x:v>
      </x:c>
      <x:c r="D181" s="58" t="n">
        <x:v>231000000</x:v>
      </x:c>
      <x:c r="E181" s="93" t="n">
        <x:v>12</x:v>
      </x:c>
      <x:c r="F181" s="59" t="n">
        <x:v>0.06865456750350628</x:v>
      </x:c>
      <x:c r="G181" s="59" t="n">
        <x:v>0.8189692037047078</x:v>
      </x:c>
      <x:c r="H181" s="59" t="n">
        <x:v>0.15570070029983274</x:v>
      </x:c>
      <x:c r="I181" s="58" t="n">
        <x:v>20911859.65675449</x:v>
      </x:c>
      <x:c r="J181" s="59" t="n">
        <x:v>0.5155670716423768</x:v>
      </x:c>
      <x:c r="K181" s="2" t="str">
        <x:v>C</x:v>
      </x:c>
      <x:c r="L181" s="59"/>
      <x:c r="M181" s="59" t="n">
        <x:v>0.43177755141420276</x:v>
      </x:c>
      <x:c r="N181" s="58" t="n">
        <x:v>7277389.9396358775</x:v>
      </x:c>
      <x:c r="O181" s="58" t="n">
        <x:v>12235128.374044588</x:v>
      </x:c>
      <x:c r="P181" s="2" t="str">
        <x:v>decline</x:v>
      </x:c>
      <x:c r="Q181" s="2" t="str">
        <x:v>debt service to income exceeds policy maximum</x:v>
      </x:c>
      <x:c r="R181" s="2"/>
      <x:c r="S181" s="2"/>
      <x:c r="T181" s="2"/>
    </x:row>
    <x:row r="182">
      <x:c r="A182" s="2"/>
      <x:c r="B182" s="2"/>
      <x:c r="C182" s="2" t="str">
        <x:v>SYN-00177</x:v>
      </x:c>
      <x:c r="D182" s="58" t="n">
        <x:v>153000000</x:v>
      </x:c>
      <x:c r="E182" s="93" t="n">
        <x:v>12</x:v>
      </x:c>
      <x:c r="F182" s="59" t="n">
        <x:v>0.16737138078772515</x:v>
      </x:c>
      <x:c r="G182" s="59" t="n">
        <x:v>0.7506172657048513</x:v>
      </x:c>
      <x:c r="H182" s="59" t="n">
        <x:v>0.2537263018625164</x:v>
      </x:c>
      <x:c r="I182" s="58" t="n">
        <x:v>14569443.720003726</x:v>
      </x:c>
      <x:c r="J182" s="59" t="n">
        <x:v>1.0629084541178662</x:v>
      </x:c>
      <x:c r="K182" s="2" t="str">
        <x:v>E</x:v>
      </x:c>
      <x:c r="L182" s="59"/>
      <x:c r="M182" s="59" t="n">
        <x:v>0.37138489816614606</x:v>
      </x:c>
      <x:c r="N182" s="58" t="n">
        <x:v>11098350.862707851</x:v>
      </x:c>
      <x:c r="O182" s="58" t="n">
        <x:v>11869595.582134012</x:v>
      </x:c>
      <x:c r="P182" s="2" t="str">
        <x:v>decline</x:v>
      </x:c>
      <x:c r="Q182" s="2" t="str">
        <x:v>debt service to income exceeds policy maximum</x:v>
      </x:c>
      <x:c r="R182" s="2"/>
      <x:c r="S182" s="2"/>
      <x:c r="T182" s="2"/>
    </x:row>
    <x:row r="183">
      <x:c r="A183" s="2"/>
      <x:c r="B183" s="2"/>
      <x:c r="C183" s="2" t="str">
        <x:v>SYN-00178</x:v>
      </x:c>
      <x:c r="D183" s="58" t="n">
        <x:v>244000000</x:v>
      </x:c>
      <x:c r="E183" s="93" t="n">
        <x:v>36</x:v>
      </x:c>
      <x:c r="F183" s="59" t="n">
        <x:v>0.04347736268657582</x:v>
      </x:c>
      <x:c r="G183" s="59" t="n">
        <x:v>0.7059037810588341</x:v>
      </x:c>
      <x:c r="H183" s="59" t="n">
        <x:v>0.14335069734609154</x:v>
      </x:c>
      <x:c r="I183" s="58" t="n">
        <x:v>8379105.339549162</x:v>
      </x:c>
      <x:c r="J183" s="59" t="n">
        <x:v>0.5060048995139145</x:v>
      </x:c>
      <x:c r="K183" s="2" t="str">
        <x:v>B</x:v>
      </x:c>
      <x:c r="L183" s="59"/>
      <x:c r="M183" s="59" t="n">
        <x:v>0.5308321277553675</x:v>
      </x:c>
      <x:c r="N183" s="58" t="n">
        <x:v>12049687.018639043</x:v>
      </x:c>
      <x:c r="O183" s="58" t="n">
        <x:v>10099127.859979333</x:v>
      </x:c>
      <x:c r="P183" s="2" t="str">
        <x:v>decline</x:v>
      </x:c>
      <x:c r="Q183" s="2" t="str">
        <x:v>debt service to income exceeds policy maximum</x:v>
      </x:c>
      <x:c r="R183" s="2"/>
      <x:c r="S183" s="2"/>
      <x:c r="T183" s="2"/>
    </x:row>
    <x:row r="184">
      <x:c r="A184" s="2"/>
      <x:c r="B184" s="2"/>
      <x:c r="C184" s="2" t="str">
        <x:v>SYN-00179</x:v>
      </x:c>
      <x:c r="D184" s="58" t="n">
        <x:v>47000000</x:v>
      </x:c>
      <x:c r="E184" s="93" t="n">
        <x:v>48</x:v>
      </x:c>
      <x:c r="F184" s="59" t="n">
        <x:v>0.043650952774256783</x:v>
      </x:c>
      <x:c r="G184" s="59" t="n">
        <x:v>0.6475819382518243</x:v>
      </x:c>
      <x:c r="H184" s="59" t="n">
        <x:v>0.1563666992481982</x:v>
      </x:c>
      <x:c r="I184" s="58" t="n">
        <x:v>1323263.6536608078</x:v>
      </x:c>
      <x:c r="J184" s="59" t="n">
        <x:v>0.20066467581888023</x:v>
      </x:c>
      <x:c r="K184" s="2" t="str">
        <x:v>B</x:v>
      </x:c>
      <x:c r="L184" s="59"/>
      <x:c r="M184" s="59" t="n">
        <x:v>0.6048460233792321</x:v>
      </x:c>
      <x:c r="N184" s="58" t="n">
        <x:v>2868846.60286978</x:v>
      </x:c>
      <x:c r="O184" s="58" t="n">
        <x:v>1957767.448492753</x:v>
      </x:c>
      <x:c r="P184" s="2" t="str">
        <x:v>manual_review</x:v>
      </x:c>
      <x:c r="Q184" s="2" t="str">
        <x:v>data quality flag</x:v>
      </x:c>
      <x:c r="R184" s="2"/>
      <x:c r="S184" s="2"/>
      <x:c r="T184" s="2"/>
    </x:row>
    <x:row r="185">
      <x:c r="A185" s="2"/>
      <x:c r="B185" s="2"/>
      <x:c r="C185" s="2" t="str">
        <x:v>SYN-00180</x:v>
      </x:c>
      <x:c r="D185" s="58" t="n">
        <x:v>66000000</x:v>
      </x:c>
      <x:c r="E185" s="93" t="n">
        <x:v>24</x:v>
      </x:c>
      <x:c r="F185" s="59" t="n">
        <x:v>0.12352627675626554</x:v>
      </x:c>
      <x:c r="G185" s="59" t="n">
        <x:v>0.735643928347138</x:v>
      </x:c>
      <x:c r="H185" s="59" t="n">
        <x:v>0.19159325788039233</x:v>
      </x:c>
      <x:c r="I185" s="58" t="n">
        <x:v>3332079.9448798224</x:v>
      </x:c>
      <x:c r="J185" s="59" t="n">
        <x:v>0.1494879984251378</x:v>
      </x:c>
      <x:c r="K185" s="2" t="str">
        <x:v>D</x:v>
      </x:c>
      <x:c r="L185" s="59" t="n">
        <x:v>0.19215766906738282</x:v>
      </x:c>
      <x:c r="M185" s="59" t="n">
        <x:v>0.15632907945863975</x:v>
      </x:c>
      <x:c r="N185" s="58" t="n">
        <x:v>6460255.290394056</x:v>
      </x:c>
      <x:c r="O185" s="58" t="n">
        <x:v>4124208.9277122794</x:v>
      </x:c>
      <x:c r="P185" s="2" t="str">
        <x:v>reprice</x:v>
      </x:c>
      <x:c r="Q185" s="2" t="str">
        <x:v>quoted APR is below the RAROC price floor</x:v>
      </x:c>
      <x:c r="R185" s="2"/>
      <x:c r="S185" s="2"/>
      <x:c r="T185" s="2"/>
    </x:row>
    <x:row r="186">
      <x:c r="A186" s="2"/>
      <x:c r="B186" s="2"/>
      <x:c r="C186" s="2" t="str">
        <x:v>SYN-00181</x:v>
      </x:c>
      <x:c r="D186" s="58" t="n">
        <x:v>73000000</x:v>
      </x:c>
      <x:c r="E186" s="93" t="n">
        <x:v>24</x:v>
      </x:c>
      <x:c r="F186" s="59" t="n">
        <x:v>0.05201986698870923</x:v>
      </x:c>
      <x:c r="G186" s="59" t="n">
        <x:v>0.839504600801499</x:v>
      </x:c>
      <x:c r="H186" s="59" t="n">
        <x:v>0.1472308943909811</x:v>
      </x:c>
      <x:c r="I186" s="58" t="n">
        <x:v>3529928.666985355</x:v>
      </x:c>
      <x:c r="J186" s="59" t="n">
        <x:v>0.3644868843667492</x:v>
      </x:c>
      <x:c r="K186" s="2" t="str">
        <x:v>C</x:v>
      </x:c>
      <x:c r="L186" s="59" t="n">
        <x:v>0.12589351654052733</x:v>
      </x:c>
      <x:c r="M186" s="59" t="n">
        <x:v>0.36365852400349097</x:v>
      </x:c>
      <x:c r="N186" s="58" t="n">
        <x:v>3440159.772745185</x:v>
      </x:c>
      <x:c r="O186" s="58" t="n">
        <x:v>3223210.609885281</x:v>
      </x:c>
      <x:c r="P186" s="2" t="str">
        <x:v>approve</x:v>
      </x:c>
      <x:c r="Q186" s="2" t="str">
        <x:v>eligibility and RAROC conditions are met</x:v>
      </x:c>
      <x:c r="R186" s="2"/>
      <x:c r="S186" s="2"/>
      <x:c r="T186" s="2"/>
    </x:row>
    <x:row r="187">
      <x:c r="A187" s="2"/>
      <x:c r="B187" s="2"/>
      <x:c r="C187" s="2" t="str">
        <x:v>SYN-00182</x:v>
      </x:c>
      <x:c r="D187" s="58" t="n">
        <x:v>119000000</x:v>
      </x:c>
      <x:c r="E187" s="93" t="n">
        <x:v>12</x:v>
      </x:c>
      <x:c r="F187" s="59" t="n">
        <x:v>0.07961236224631128</x:v>
      </x:c>
      <x:c r="G187" s="59" t="n">
        <x:v>0.6727003159000954</x:v>
      </x:c>
      <x:c r="H187" s="59" t="n">
        <x:v>0.19006019862691895</x:v>
      </x:c>
      <x:c r="I187" s="58" t="n">
        <x:v>10966974.701167116</x:v>
      </x:c>
      <x:c r="J187" s="59" t="n">
        <x:v>0.5908617529869458</x:v>
      </x:c>
      <x:c r="K187" s="2" t="str">
        <x:v>C</x:v>
      </x:c>
      <x:c r="L187" s="59"/>
      <x:c r="M187" s="59" t="n">
        <x:v>0.6495054770746879</x:v>
      </x:c>
      <x:c r="N187" s="58" t="n">
        <x:v>3594844.762283616</x:v>
      </x:c>
      <x:c r="O187" s="58" t="n">
        <x:v>5675800.317669415</x:v>
      </x:c>
      <x:c r="P187" s="2" t="str">
        <x:v>decline</x:v>
      </x:c>
      <x:c r="Q187" s="2" t="str">
        <x:v>debt service to income exceeds policy maximum</x:v>
      </x:c>
      <x:c r="R187" s="2"/>
      <x:c r="S187" s="2"/>
      <x:c r="T187" s="2"/>
    </x:row>
    <x:row r="188">
      <x:c r="A188" s="2"/>
      <x:c r="B188" s="2"/>
      <x:c r="C188" s="2" t="str">
        <x:v>SYN-00183</x:v>
      </x:c>
      <x:c r="D188" s="58" t="n">
        <x:v>109000000</x:v>
      </x:c>
      <x:c r="E188" s="93" t="n">
        <x:v>36</x:v>
      </x:c>
      <x:c r="F188" s="59" t="n">
        <x:v>0.042830065059187065</x:v>
      </x:c>
      <x:c r="G188" s="59" t="n">
        <x:v>0.7214358624523056</x:v>
      </x:c>
      <x:c r="H188" s="59" t="n">
        <x:v>0.15044816424156546</x:v>
      </x:c>
      <x:c r="I188" s="58" t="n">
        <x:v>3780913.4457855937</x:v>
      </x:c>
      <x:c r="J188" s="59" t="n">
        <x:v>0.35894360664285385</x:v>
      </x:c>
      <x:c r="K188" s="2" t="str">
        <x:v>B</x:v>
      </x:c>
      <x:c r="L188" s="59" t="n">
        <x:v>0.10770366668701171</x:v>
      </x:c>
      <x:c r="M188" s="59" t="n">
        <x:v>0.5937462091945124</x:v>
      </x:c>
      <x:c r="N188" s="58" t="n">
        <x:v>5438052.258849302</x:v>
      </x:c>
      <x:c r="O188" s="58" t="n">
        <x:v>4528426.298622567</x:v>
      </x:c>
      <x:c r="P188" s="2" t="str">
        <x:v>approve</x:v>
      </x:c>
      <x:c r="Q188" s="2" t="str">
        <x:v>eligibility and RAROC conditions are met</x:v>
      </x:c>
      <x:c r="R188" s="2"/>
      <x:c r="S188" s="2"/>
      <x:c r="T188" s="2"/>
    </x:row>
    <x:row r="189">
      <x:c r="A189" s="2"/>
      <x:c r="B189" s="2"/>
      <x:c r="C189" s="2" t="str">
        <x:v>SYN-00184</x:v>
      </x:c>
      <x:c r="D189" s="58" t="n">
        <x:v>167000000</x:v>
      </x:c>
      <x:c r="E189" s="93" t="n">
        <x:v>48</x:v>
      </x:c>
      <x:c r="F189" s="59" t="n">
        <x:v>0.0564681382656161</x:v>
      </x:c>
      <x:c r="G189" s="59" t="n">
        <x:v>0.8225011988591888</x:v>
      </x:c>
      <x:c r="H189" s="59" t="n">
        <x:v>0.1550879897180264</x:v>
      </x:c>
      <x:c r="I189" s="58" t="n">
        <x:v>4690920.192856024</x:v>
      </x:c>
      <x:c r="J189" s="59" t="n">
        <x:v>0.21163680771424095</x:v>
      </x:c>
      <x:c r="K189" s="2" t="str">
        <x:v>C</x:v>
      </x:c>
      <x:c r="L189" s="59" t="n">
        <x:v>0.1290898132324219</x:v>
      </x:c>
      <x:c r="M189" s="59" t="n">
        <x:v>0.40017958389739655</x:v>
      </x:c>
      <x:c r="N189" s="58" t="n">
        <x:v>16541206.218105227</x:v>
      </x:c>
      <x:c r="O189" s="58" t="n">
        <x:v>7513010.979855846</x:v>
      </x:c>
      <x:c r="P189" s="2" t="str">
        <x:v>approve</x:v>
      </x:c>
      <x:c r="Q189" s="2" t="str">
        <x:v>eligibility and RAROC conditions are met</x:v>
      </x:c>
      <x:c r="R189" s="2"/>
      <x:c r="S189" s="2"/>
      <x:c r="T189" s="2"/>
    </x:row>
    <x:row r="190">
      <x:c r="A190" s="2"/>
      <x:c r="B190" s="2"/>
      <x:c r="C190" s="2" t="str">
        <x:v>SYN-00185</x:v>
      </x:c>
      <x:c r="D190" s="58" t="n">
        <x:v>165000000</x:v>
      </x:c>
      <x:c r="E190" s="93" t="n">
        <x:v>12</x:v>
      </x:c>
      <x:c r="F190" s="59" t="n">
        <x:v>0.14616275858570327</x:v>
      </x:c>
      <x:c r="G190" s="59" t="n">
        <x:v>0.8116640738776383</x:v>
      </x:c>
      <x:c r="H190" s="59" t="n">
        <x:v>0.23529217359804463</x:v>
      </x:c>
      <x:c r="I190" s="58" t="n">
        <x:v>15564765.648136618</x:v>
      </x:c>
      <x:c r="J190" s="59" t="n">
        <x:v>0.9268936022922198</x:v>
      </x:c>
      <x:c r="K190" s="2" t="str">
        <x:v>D</x:v>
      </x:c>
      <x:c r="L190" s="59"/>
      <x:c r="M190" s="59" t="n">
        <x:v>0.32069944942805645</x:v>
      </x:c>
      <x:c r="N190" s="58" t="n">
        <x:v>11233130.96345158</x:v>
      </x:c>
      <x:c r="O190" s="58" t="n">
        <x:v>13050365.009829603</x:v>
      </x:c>
      <x:c r="P190" s="2" t="str">
        <x:v>decline</x:v>
      </x:c>
      <x:c r="Q190" s="2" t="str">
        <x:v>debt service to income exceeds policy maximum</x:v>
      </x:c>
      <x:c r="R190" s="2"/>
      <x:c r="S190" s="2"/>
      <x:c r="T190" s="2"/>
    </x:row>
    <x:row r="191">
      <x:c r="A191" s="2"/>
      <x:c r="B191" s="2"/>
      <x:c r="C191" s="2" t="str">
        <x:v>SYN-00186</x:v>
      </x:c>
      <x:c r="D191" s="58" t="n">
        <x:v>176000000</x:v>
      </x:c>
      <x:c r="E191" s="93" t="n">
        <x:v>12</x:v>
      </x:c>
      <x:c r="F191" s="59" t="n">
        <x:v>0.05817470464359573</x:v>
      </x:c>
      <x:c r="G191" s="59" t="n">
        <x:v>0.6482402799471699</x:v>
      </x:c>
      <x:c r="H191" s="59" t="n">
        <x:v>0.16234374571738786</x:v>
      </x:c>
      <x:c r="I191" s="58" t="n">
        <x:v>15988157.800206015</x:v>
      </x:c>
      <x:c r="J191" s="59" t="n">
        <x:v>0.5129206196755084</x:v>
      </x:c>
      <x:c r="K191" s="2" t="str">
        <x:v>C</x:v>
      </x:c>
      <x:c r="L191" s="59"/>
      <x:c r="M191" s="59" t="n">
        <x:v>0.7680507664706678</x:v>
      </x:c>
      <x:c r="N191" s="58" t="n">
        <x:v>3716342.9970182823</x:v>
      </x:c>
      <x:c r="O191" s="58" t="n">
        <x:v>7551451.662403868</x:v>
      </x:c>
      <x:c r="P191" s="2" t="str">
        <x:v>decline</x:v>
      </x:c>
      <x:c r="Q191" s="2" t="str">
        <x:v>debt service to income exceeds policy maximum</x:v>
      </x:c>
      <x:c r="R191" s="2"/>
      <x:c r="S191" s="2"/>
      <x:c r="T191" s="2"/>
    </x:row>
    <x:row r="192">
      <x:c r="A192" s="2"/>
      <x:c r="B192" s="2"/>
      <x:c r="C192" s="2" t="str">
        <x:v>SYN-00187</x:v>
      </x:c>
      <x:c r="D192" s="58" t="n">
        <x:v>85000000</x:v>
      </x:c>
      <x:c r="E192" s="93" t="n">
        <x:v>12</x:v>
      </x:c>
      <x:c r="F192" s="59" t="n">
        <x:v>0.0243776008552111</x:v>
      </x:c>
      <x:c r="G192" s="59" t="n">
        <x:v>0.794760090715976</x:v>
      </x:c>
      <x:c r="H192" s="59" t="n">
        <x:v>0.12292624265410242</x:v>
      </x:c>
      <x:c r="I192" s="58" t="n">
        <x:v>7563787.815682838</x:v>
      </x:c>
      <x:c r="J192" s="59" t="n">
        <x:v>0.31960934495621296</x:v>
      </x:c>
      <x:c r="K192" s="2" t="str">
        <x:v>B</x:v>
      </x:c>
      <x:c r="L192" s="59" t="n">
        <x:v>0.1058831024169922</x:v>
      </x:c>
      <x:c r="M192" s="59" t="n">
        <x:v>0.3333340034524845</x:v>
      </x:c>
      <x:c r="N192" s="58" t="n">
        <x:v>912035.5609183898</x:v>
      </x:c>
      <x:c r="O192" s="58" t="n">
        <x:v>3665504.3711476056</x:v>
      </x:c>
      <x:c r="P192" s="2" t="str">
        <x:v>approve</x:v>
      </x:c>
      <x:c r="Q192" s="2" t="str">
        <x:v>eligibility and RAROC conditions are met</x:v>
      </x:c>
      <x:c r="R192" s="2"/>
      <x:c r="S192" s="2"/>
      <x:c r="T192" s="2"/>
    </x:row>
    <x:row r="193">
      <x:c r="A193" s="2"/>
      <x:c r="B193" s="2"/>
      <x:c r="C193" s="2" t="str">
        <x:v>SYN-00188</x:v>
      </x:c>
      <x:c r="D193" s="58" t="n">
        <x:v>113000000</x:v>
      </x:c>
      <x:c r="E193" s="93" t="n">
        <x:v>48</x:v>
      </x:c>
      <x:c r="F193" s="59" t="n">
        <x:v>0.21048724426098023</x:v>
      </x:c>
      <x:c r="G193" s="59" t="n">
        <x:v>0.519764918278421</x:v>
      </x:c>
      <x:c r="H193" s="59" t="n">
        <x:v>0.3</x:v>
      </x:c>
      <x:c r="I193" s="58" t="n">
        <x:v>4068677.29831767</x:v>
      </x:c>
      <x:c r="J193" s="59" t="n">
        <x:v>0.3376583922645557</x:v>
      </x:c>
      <x:c r="K193" s="2" t="str">
        <x:v>E</x:v>
      </x:c>
      <x:c r="L193" s="59"/>
      <x:c r="M193" s="59" t="n">
        <x:v>0.8071386978087357</x:v>
      </x:c>
      <x:c r="N193" s="58" t="n">
        <x:v>24437020.436005678</x:v>
      </x:c>
      <x:c r="O193" s="58" t="n">
        <x:v>5585345.767882285</x:v>
      </x:c>
      <x:c r="P193" s="2" t="str">
        <x:v>decline</x:v>
      </x:c>
      <x:c r="Q193" s="2" t="str">
        <x:v>PD exceeds policy maximum</x:v>
      </x:c>
      <x:c r="R193" s="2"/>
      <x:c r="S193" s="2"/>
      <x:c r="T193" s="2"/>
    </x:row>
    <x:row r="194">
      <x:c r="A194" s="2"/>
      <x:c r="B194" s="2"/>
      <x:c r="C194" s="2" t="str">
        <x:v>SYN-00189</x:v>
      </x:c>
      <x:c r="D194" s="58" t="n">
        <x:v>76000000</x:v>
      </x:c>
      <x:c r="E194" s="93" t="n">
        <x:v>24</x:v>
      </x:c>
      <x:c r="F194" s="59" t="n">
        <x:v>0.07345629507970884</x:v>
      </x:c>
      <x:c r="G194" s="59" t="n">
        <x:v>0.9</x:v>
      </x:c>
      <x:c r="H194" s="59" t="n">
        <x:v>0.14392837745452414</x:v>
      </x:c>
      <x:c r="I194" s="58" t="n">
        <x:v>3663099.210369357</x:v>
      </x:c>
      <x:c r="J194" s="59" t="n">
        <x:v>0.12854351083222015</x:v>
      </x:c>
      <x:c r="K194" s="2" t="str">
        <x:v>C</x:v>
      </x:c>
      <x:c r="L194" s="59" t="n">
        <x:v>0.16416748046875002</x:v>
      </x:c>
      <x:c r="M194" s="59" t="n">
        <x:v>0.014839321360283458</x:v>
      </x:c>
      <x:c r="N194" s="58" t="n">
        <x:v>5393474.2712932</x:v>
      </x:c>
      <x:c r="O194" s="58" t="n">
        <x:v>4407758.345005049</x:v>
      </x:c>
      <x:c r="P194" s="2" t="str">
        <x:v>reprice</x:v>
      </x:c>
      <x:c r="Q194" s="2" t="str">
        <x:v>quoted APR is below the RAROC price floor</x:v>
      </x:c>
      <x:c r="R194" s="2"/>
      <x:c r="S194" s="2"/>
      <x:c r="T194" s="2"/>
    </x:row>
    <x:row r="195">
      <x:c r="A195" s="2"/>
      <x:c r="B195" s="2"/>
      <x:c r="C195" s="2" t="str">
        <x:v>SYN-00190</x:v>
      </x:c>
      <x:c r="D195" s="58" t="n">
        <x:v>99000000</x:v>
      </x:c>
      <x:c r="E195" s="93" t="n">
        <x:v>18</x:v>
      </x:c>
      <x:c r="F195" s="59" t="n">
        <x:v>0.1489685892213749</x:v>
      </x:c>
      <x:c r="G195" s="59" t="n">
        <x:v>0.7251884009519651</x:v>
      </x:c>
      <x:c r="H195" s="59" t="n">
        <x:v>0.22902250144149627</x:v>
      </x:c>
      <x:c r="I195" s="58" t="n">
        <x:v>6550514.362880884</x:v>
      </x:c>
      <x:c r="J195" s="59" t="n">
        <x:v>0.32353805651900647</x:v>
      </x:c>
      <x:c r="K195" s="2" t="str">
        <x:v>D</x:v>
      </x:c>
      <x:c r="L195" s="59" t="n">
        <x:v>0.20865066528320309</x:v>
      </x:c>
      <x:c r="M195" s="59" t="n">
        <x:v>0.28216704041245844</x:v>
      </x:c>
      <x:c r="N195" s="58" t="n">
        <x:v>8884515.933954984</x:v>
      </x:c>
      <x:c r="O195" s="58" t="n">
        <x:v>6804381.918139971</x:v>
      </x:c>
      <x:c r="P195" s="2" t="str">
        <x:v>approve</x:v>
      </x:c>
      <x:c r="Q195" s="2" t="str">
        <x:v>eligibility and RAROC conditions are met</x:v>
      </x:c>
      <x:c r="R195" s="2"/>
      <x:c r="S195" s="2"/>
      <x:c r="T195" s="2"/>
    </x:row>
    <x:row r="196">
      <x:c r="A196" s="2"/>
      <x:c r="B196" s="2"/>
      <x:c r="C196" s="2" t="str">
        <x:v>SYN-00191</x:v>
      </x:c>
      <x:c r="D196" s="58" t="n">
        <x:v>102000000</x:v>
      </x:c>
      <x:c r="E196" s="93" t="n">
        <x:v>48</x:v>
      </x:c>
      <x:c r="F196" s="59" t="n">
        <x:v>0.06188014536246422</x:v>
      </x:c>
      <x:c r="G196" s="59" t="n">
        <x:v>0.7027253235708001</x:v>
      </x:c>
      <x:c r="H196" s="59" t="n">
        <x:v>0.1830839926935662</x:v>
      </x:c>
      <x:c r="I196" s="58" t="n">
        <x:v>3012712.495694101</x:v>
      </x:c>
      <x:c r="J196" s="59" t="n">
        <x:v>0.2608474997129401</x:v>
      </x:c>
      <x:c r="K196" s="2" t="str">
        <x:v>C</x:v>
      </x:c>
      <x:c r="L196" s="59" t="n">
        <x:v>0.12192073822021485</x:v>
      </x:c>
      <x:c r="M196" s="59" t="n">
        <x:v>0.7808087504031206</x:v>
      </x:c>
      <x:c r="N196" s="58" t="n">
        <x:v>9556231.093230352</x:v>
      </x:c>
      <x:c r="O196" s="58" t="n">
        <x:v>4202412.436965732</x:v>
      </x:c>
      <x:c r="P196" s="2" t="str">
        <x:v>approve</x:v>
      </x:c>
      <x:c r="Q196" s="2" t="str">
        <x:v>eligibility and RAROC conditions are met</x:v>
      </x:c>
      <x:c r="R196" s="2"/>
      <x:c r="S196" s="2"/>
      <x:c r="T196" s="2"/>
    </x:row>
    <x:row r="197">
      <x:c r="A197" s="2"/>
      <x:c r="B197" s="2"/>
      <x:c r="C197" s="2" t="str">
        <x:v>SYN-00192</x:v>
      </x:c>
      <x:c r="D197" s="58" t="n">
        <x:v>54000000</x:v>
      </x:c>
      <x:c r="E197" s="93" t="n">
        <x:v>36</x:v>
      </x:c>
      <x:c r="F197" s="59" t="n">
        <x:v>0.055960123509300276</x:v>
      </x:c>
      <x:c r="G197" s="59" t="n">
        <x:v>0.7951656835551185</x:v>
      </x:c>
      <x:c r="H197" s="59" t="n">
        <x:v>0.15370428804660613</x:v>
      </x:c>
      <x:c r="I197" s="58" t="n">
        <x:v>1881738.2029693099</x:v>
      </x:c>
      <x:c r="J197" s="59" t="n">
        <x:v>0.20583844306923643</x:v>
      </x:c>
      <x:c r="K197" s="2" t="str">
        <x:v>C</x:v>
      </x:c>
      <x:c r="L197" s="59" t="n">
        <x:v>0.13643524169921878</x:v>
      </x:c>
      <x:c r="M197" s="59" t="n">
        <x:v>0.32668078308168685</x:v>
      </x:c>
      <x:c r="N197" s="58" t="n">
        <x:v>3856875.7212790805</x:v>
      </x:c>
      <x:c r="O197" s="58" t="n">
        <x:v>2343797.9811703</x:v>
      </x:c>
      <x:c r="P197" s="2" t="str">
        <x:v>approve</x:v>
      </x:c>
      <x:c r="Q197" s="2" t="str">
        <x:v>eligibility and RAROC conditions are met</x:v>
      </x:c>
      <x:c r="R197" s="2"/>
      <x:c r="S197" s="2"/>
      <x:c r="T197" s="2"/>
    </x:row>
    <x:row r="198">
      <x:c r="A198" s="2"/>
      <x:c r="B198" s="2"/>
      <x:c r="C198" s="2" t="str">
        <x:v>SYN-00193</x:v>
      </x:c>
      <x:c r="D198" s="58" t="n">
        <x:v>193000000</x:v>
      </x:c>
      <x:c r="E198" s="93" t="n">
        <x:v>48</x:v>
      </x:c>
      <x:c r="F198" s="59" t="n">
        <x:v>0.10920024811710435</x:v>
      </x:c>
      <x:c r="G198" s="59" t="n">
        <x:v>0.7282683648179148</x:v>
      </x:c>
      <x:c r="H198" s="59" t="n">
        <x:v>0.18522574827847496</x:v>
      </x:c>
      <x:c r="I198" s="58" t="n">
        <x:v>5722212.949876856</x:v>
      </x:c>
      <x:c r="J198" s="59" t="n">
        <x:v>0.09865884396339407</x:v>
      </x:c>
      <x:c r="K198" s="2" t="str">
        <x:v>D</x:v>
      </x:c>
      <x:c r="L198" s="59" t="n">
        <x:v>0.17025474548339845</x:v>
      </x:c>
      <x:c r="M198" s="59" t="n">
        <x:v>0.2650157137880325</x:v>
      </x:c>
      <x:c r="N198" s="58" t="n">
        <x:v>31681217.45777438</x:v>
      </x:c>
      <x:c r="O198" s="58" t="n">
        <x:v>10782008.36848719</x:v>
      </x:c>
      <x:c r="P198" s="2" t="str">
        <x:v>approve</x:v>
      </x:c>
      <x:c r="Q198" s="2" t="str">
        <x:v>eligibility and RAROC conditions are met</x:v>
      </x:c>
      <x:c r="R198" s="2"/>
      <x:c r="S198" s="2"/>
      <x:c r="T198" s="2"/>
    </x:row>
    <x:row r="199">
      <x:c r="A199" s="2"/>
      <x:c r="B199" s="2"/>
      <x:c r="C199" s="2" t="str">
        <x:v>SYN-00194</x:v>
      </x:c>
      <x:c r="D199" s="58" t="n">
        <x:v>92000000</x:v>
      </x:c>
      <x:c r="E199" s="93" t="n">
        <x:v>18</x:v>
      </x:c>
      <x:c r="F199" s="59" t="n">
        <x:v>0.01636380823965943</x:v>
      </x:c>
      <x:c r="G199" s="59" t="n">
        <x:v>0.6375528290627025</x:v>
      </x:c>
      <x:c r="H199" s="59" t="n">
        <x:v>0.14002777371905287</x:v>
      </x:c>
      <x:c r="I199" s="58" t="n">
        <x:v>5696315.746402531</x:v>
      </x:c>
      <x:c r="J199" s="59" t="n">
        <x:v>0.3122278286685625</x:v>
      </x:c>
      <x:c r="K199" s="2" t="str">
        <x:v>A</x:v>
      </x:c>
      <x:c r="L199" s="59"/>
      <x:c r="M199" s="59" t="n">
        <x:v>0.7002182820288297</x:v>
      </x:c>
      <x:c r="N199" s="58" t="n">
        <x:v>784522.8615814903</x:v>
      </x:c>
      <x:c r="O199" s="58" t="n">
        <x:v>3918186.036860983</x:v>
      </x:c>
      <x:c r="P199" s="2" t="str">
        <x:v>manual_review</x:v>
      </x:c>
      <x:c r="Q199" s="2" t="str">
        <x:v>data quality flag</x:v>
      </x:c>
      <x:c r="R199" s="2"/>
      <x:c r="S199" s="2"/>
      <x:c r="T199" s="2"/>
    </x:row>
    <x:row r="200">
      <x:c r="A200" s="2"/>
      <x:c r="B200" s="2"/>
      <x:c r="C200" s="2" t="str">
        <x:v>SYN-00195</x:v>
      </x:c>
      <x:c r="D200" s="58" t="n">
        <x:v>43000000</x:v>
      </x:c>
      <x:c r="E200" s="93" t="n">
        <x:v>18</x:v>
      </x:c>
      <x:c r="F200" s="59" t="n">
        <x:v>0.125222574984997</x:v>
      </x:c>
      <x:c r="G200" s="59" t="n">
        <x:v>0.7154843885077558</x:v>
      </x:c>
      <x:c r="H200" s="59" t="n">
        <x:v>0.20170416276162598</x:v>
      </x:c>
      <x:c r="I200" s="58" t="n">
        <x:v>2788341.5509998407</x:v>
      </x:c>
      <x:c r="J200" s="59" t="n">
        <x:v>0.24302134693749006</x:v>
      </x:c>
      <x:c r="K200" s="2" t="str">
        <x:v>D</x:v>
      </x:c>
      <x:c r="L200" s="59" t="n">
        <x:v>0.21170745849609374</x:v>
      </x:c>
      <x:c r="M200" s="59" t="n">
        <x:v>0.09325811707214447</x:v>
      </x:c>
      <x:c r="N200" s="58" t="n">
        <x:v>3183804.0709843477</x:v>
      </x:c>
      <x:c r="O200" s="58" t="n">
        <x:v>2690220.9558885763</x:v>
      </x:c>
      <x:c r="P200" s="2" t="str">
        <x:v>reprice</x:v>
      </x:c>
      <x:c r="Q200" s="2" t="str">
        <x:v>quoted APR is below the RAROC price floor</x:v>
      </x:c>
      <x:c r="R200" s="2"/>
      <x:c r="S200" s="2"/>
      <x:c r="T200" s="2"/>
    </x:row>
    <x:row r="201">
      <x:c r="A201" s="2"/>
      <x:c r="B201" s="2"/>
      <x:c r="C201" s="2" t="str">
        <x:v>SYN-00196</x:v>
      </x:c>
      <x:c r="D201" s="58" t="n">
        <x:v>85000000</x:v>
      </x:c>
      <x:c r="E201" s="93" t="n">
        <x:v>48</x:v>
      </x:c>
      <x:c r="F201" s="59" t="n">
        <x:v>0.08589992356324196</x:v>
      </x:c>
      <x:c r="G201" s="59" t="n">
        <x:v>0.7655404665292821</x:v>
      </x:c>
      <x:c r="H201" s="59" t="n">
        <x:v>0.17354080309661082</x:v>
      </x:c>
      <x:c r="I201" s="58" t="n">
        <x:v>2468277.3061672756</x:v>
      </x:c>
      <x:c r="J201" s="59" t="n">
        <x:v>0.21064266604925624</x:v>
      </x:c>
      <x:c r="K201" s="2" t="str">
        <x:v>C</x:v>
      </x:c>
      <x:c r="L201" s="59" t="n">
        <x:v>0.15698348999023437</x:v>
      </x:c>
      <x:c r="M201" s="59" t="n">
        <x:v>0.2869889213222207</x:v>
      </x:c>
      <x:c r="N201" s="58" t="n">
        <x:v>11717944.075946087</x:v>
      </x:c>
      <x:c r="O201" s="58" t="n">
        <x:v>4471644.524668943</x:v>
      </x:c>
      <x:c r="P201" s="2" t="str">
        <x:v>approve</x:v>
      </x:c>
      <x:c r="Q201" s="2" t="str">
        <x:v>eligibility and RAROC conditions are met</x:v>
      </x:c>
      <x:c r="R201" s="2"/>
      <x:c r="S201" s="2"/>
      <x:c r="T201" s="2"/>
    </x:row>
    <x:row r="202">
      <x:c r="A202" s="2"/>
      <x:c r="B202" s="2"/>
      <x:c r="C202" s="2" t="str">
        <x:v>SYN-00197</x:v>
      </x:c>
      <x:c r="D202" s="58" t="n">
        <x:v>46000000</x:v>
      </x:c>
      <x:c r="E202" s="93" t="n">
        <x:v>36</x:v>
      </x:c>
      <x:c r="F202" s="59" t="n">
        <x:v>0.10722513828143027</x:v>
      </x:c>
      <x:c r="G202" s="59" t="n">
        <x:v>0.5070102237939239</x:v>
      </x:c>
      <x:c r="H202" s="59" t="n">
        <x:v>0.2087737676015989</x:v>
      </x:c>
      <x:c r="I202" s="58" t="n">
        <x:v>1730158.312859524</x:v>
      </x:c>
      <x:c r="J202" s="59" t="n">
        <x:v>0.115873006801294</x:v>
      </x:c>
      <x:c r="K202" s="2" t="str">
        <x:v>D</x:v>
      </x:c>
      <x:c r="L202" s="59" t="n">
        <x:v>0.15023994445800778</x:v>
      </x:c>
      <x:c r="M202" s="59" t="n">
        <x:v>0.7580603680077603</x:v>
      </x:c>
      <x:c r="N202" s="58" t="n">
        <x:v>3989024.8664072887</x:v>
      </x:c>
      <x:c r="O202" s="58" t="n">
        <x:v>1829520.415573567</x:v>
      </x:c>
      <x:c r="P202" s="2" t="str">
        <x:v>approve</x:v>
      </x:c>
      <x:c r="Q202" s="2" t="str">
        <x:v>eligibility and RAROC conditions are met</x:v>
      </x:c>
      <x:c r="R202" s="2"/>
      <x:c r="S202" s="2"/>
      <x:c r="T202" s="2"/>
    </x:row>
    <x:row r="203">
      <x:c r="A203" s="2"/>
      <x:c r="B203" s="2"/>
      <x:c r="C203" s="2" t="str">
        <x:v>SYN-00198</x:v>
      </x:c>
      <x:c r="D203" s="58" t="n">
        <x:v>166000000</x:v>
      </x:c>
      <x:c r="E203" s="93" t="n">
        <x:v>18</x:v>
      </x:c>
      <x:c r="F203" s="59" t="n">
        <x:v>0.2279213812117469</x:v>
      </x:c>
      <x:c r="G203" s="59" t="n">
        <x:v>0.7802929500233606</x:v>
      </x:c>
      <x:c r="H203" s="59" t="n">
        <x:v>0.3</x:v>
      </x:c>
      <x:c r="I203" s="58" t="n">
        <x:v>11565233.371163797</x:v>
      </x:c>
      <x:c r="J203" s="59" t="n">
        <x:v>0.41638820571021223</x:v>
      </x:c>
      <x:c r="K203" s="2" t="str">
        <x:v>E</x:v>
      </x:c>
      <x:c r="L203" s="59"/>
      <x:c r="M203" s="59" t="n">
        <x:v>0.159888525447725</x:v>
      </x:c>
      <x:c r="N203" s="58" t="n">
        <x:v>24832469.491346642</x:v>
      </x:c>
      <x:c r="O203" s="58" t="n">
        <x:v>14248281.938007044</x:v>
      </x:c>
      <x:c r="P203" s="2" t="str">
        <x:v>decline</x:v>
      </x:c>
      <x:c r="Q203" s="2" t="str">
        <x:v>PD exceeds policy maximum</x:v>
      </x:c>
      <x:c r="R203" s="2"/>
      <x:c r="S203" s="2"/>
      <x:c r="T203" s="2"/>
    </x:row>
    <x:row r="204">
      <x:c r="A204" s="2"/>
      <x:c r="B204" s="2"/>
      <x:c r="C204" s="2" t="str">
        <x:v>SYN-00199</x:v>
      </x:c>
      <x:c r="D204" s="58" t="n">
        <x:v>210000000</x:v>
      </x:c>
      <x:c r="E204" s="93" t="n">
        <x:v>48</x:v>
      </x:c>
      <x:c r="F204" s="59" t="n">
        <x:v>0.14475584307339334</x:v>
      </x:c>
      <x:c r="G204" s="59" t="n">
        <x:v>0.6799305879402369</x:v>
      </x:c>
      <x:c r="H204" s="59" t="n">
        <x:v>0.22113887844151903</x:v>
      </x:c>
      <x:c r="I204" s="58" t="n">
        <x:v>6629267.286411198</x:v>
      </x:c>
      <x:c r="J204" s="59" t="n">
        <x:v>0.25681139722954144</x:v>
      </x:c>
      <x:c r="K204" s="2" t="str">
        <x:v>D</x:v>
      </x:c>
      <x:c r="L204" s="59" t="n">
        <x:v>0.1936957168579102</x:v>
      </x:c>
      <x:c r="M204" s="59" t="n">
        <x:v>0.3379280063973938</x:v>
      </x:c>
      <x:c r="N204" s="58" t="n">
        <x:v>42007452.46512613</x:v>
      </x:c>
      <x:c r="O204" s="58" t="n">
        <x:v>12270106.250755168</x:v>
      </x:c>
      <x:c r="P204" s="2" t="str">
        <x:v>approve</x:v>
      </x:c>
      <x:c r="Q204" s="2" t="str">
        <x:v>eligibility and RAROC conditions are met</x:v>
      </x:c>
      <x:c r="R204" s="2"/>
      <x:c r="S204" s="2"/>
      <x:c r="T204" s="2"/>
    </x:row>
    <x:row r="205">
      <x:c r="A205" s="2"/>
      <x:c r="B205" s="2"/>
      <x:c r="C205" s="2" t="str">
        <x:v>SYN-00200</x:v>
      </x:c>
      <x:c r="D205" s="58" t="n">
        <x:v>64000000</x:v>
      </x:c>
      <x:c r="E205" s="93" t="n">
        <x:v>18</x:v>
      </x:c>
      <x:c r="F205" s="59" t="n">
        <x:v>0.01951088234057026</x:v>
      </x:c>
      <x:c r="G205" s="59" t="n">
        <x:v>0.7053690476075278</x:v>
      </x:c>
      <x:c r="H205" s="59" t="n">
        <x:v>0.11030449284111288</x:v>
      </x:c>
      <x:c r="I205" s="58" t="n">
        <x:v>3874088.04150615</x:v>
      </x:c>
      <x:c r="J205" s="59" t="n">
        <x:v>0.1708590778353</x:v>
      </x:c>
      <x:c r="K205" s="2" t="str">
        <x:v>A</x:v>
      </x:c>
      <x:c r="L205" s="59"/>
      <x:c r="M205" s="59" t="n">
        <x:v>0.16586731198098742</x:v>
      </x:c>
      <x:c r="N205" s="58" t="n">
        <x:v>715073.629061293</x:v>
      </x:c>
      <x:c r="O205" s="58" t="n">
        <x:v>2703346.244106248</x:v>
      </x:c>
      <x:c r="P205" s="2" t="str">
        <x:v>manual_review</x:v>
      </x:c>
      <x:c r="Q205" s="2" t="str">
        <x:v>data quality flag</x:v>
      </x:c>
      <x:c r="R205" s="2"/>
      <x:c r="S205" s="2"/>
      <x:c r="T205" s="2"/>
    </x:row>
    <x:row r="206">
      <x:c r="A206" s="2"/>
      <x:c r="B206" s="2"/>
      <x:c r="C206" s="2" t="str">
        <x:v>SYN-00201</x:v>
      </x:c>
      <x:c r="D206" s="58" t="n">
        <x:v>112000000</x:v>
      </x:c>
      <x:c r="E206" s="93" t="n">
        <x:v>12</x:v>
      </x:c>
      <x:c r="F206" s="59" t="n">
        <x:v>0.014904689788580514</x:v>
      </x:c>
      <x:c r="G206" s="59" t="n">
        <x:v>0.8455932010537691</x:v>
      </x:c>
      <x:c r="H206" s="59" t="n">
        <x:v>0.11874589152728475</x:v>
      </x:c>
      <x:c r="I206" s="58" t="n">
        <x:v>9944494.675959066</x:v>
      </x:c>
      <x:c r="J206" s="59" t="n">
        <x:v>0.46917724761158275</x:v>
      </x:c>
      <x:c r="K206" s="2" t="str">
        <x:v>A</x:v>
      </x:c>
      <x:c r="L206" s="59" t="n">
        <x:v>0.09274696350097655</x:v>
      </x:c>
      <x:c r="M206" s="59" t="n">
        <x:v>0.4241710883258032</x:v>
      </x:c>
      <x:c r="N206" s="58" t="n">
        <x:v>780145.3199913189</x:v>
      </x:c>
      <x:c r="O206" s="58" t="n">
        <x:v>4841239.451773244</x:v>
      </x:c>
      <x:c r="P206" s="2" t="str">
        <x:v>approve</x:v>
      </x:c>
      <x:c r="Q206" s="2" t="str">
        <x:v>eligibility and RAROC conditions are met</x:v>
      </x:c>
      <x:c r="R206" s="2"/>
      <x:c r="S206" s="2"/>
      <x:c r="T206" s="2"/>
    </x:row>
    <x:row r="207">
      <x:c r="A207" s="2"/>
      <x:c r="B207" s="2"/>
      <x:c r="C207" s="2" t="str">
        <x:v>SYN-00202</x:v>
      </x:c>
      <x:c r="D207" s="58" t="n">
        <x:v>108000000</x:v>
      </x:c>
      <x:c r="E207" s="93" t="n">
        <x:v>12</x:v>
      </x:c>
      <x:c r="F207" s="59" t="n">
        <x:v>0.14310719429110744</x:v>
      </x:c>
      <x:c r="G207" s="59" t="n">
        <x:v>0.7343307460625894</x:v>
      </x:c>
      <x:c r="H207" s="59" t="n">
        <x:v>0.20312349248998762</x:v>
      </x:c>
      <x:c r="I207" s="58" t="n">
        <x:v>10020678.591100542</x:v>
      </x:c>
      <x:c r="J207" s="59" t="n">
        <x:v>0.2761296813805931</x:v>
      </x:c>
      <x:c r="K207" s="2" t="str">
        <x:v>D</x:v>
      </x:c>
      <x:c r="L207" s="59" t="n">
        <x:v>0.20427955627441405</x:v>
      </x:c>
      <x:c r="M207" s="59" t="n">
        <x:v>0.1530213435213889</x:v>
      </x:c>
      <x:c r="N207" s="58" t="n">
        <x:v>6480316.224569775</x:v>
      </x:c>
      <x:c r="O207" s="58" t="n">
        <x:v>7622096.109200457</x:v>
      </x:c>
      <x:c r="P207" s="2" t="str">
        <x:v>reprice</x:v>
      </x:c>
      <x:c r="Q207" s="2" t="str">
        <x:v>quoted APR is below the RAROC price floor</x:v>
      </x:c>
      <x:c r="R207" s="2"/>
      <x:c r="S207" s="2"/>
      <x:c r="T207" s="2"/>
    </x:row>
    <x:row r="208">
      <x:c r="A208" s="2"/>
      <x:c r="B208" s="2"/>
      <x:c r="C208" s="2" t="str">
        <x:v>SYN-00203</x:v>
      </x:c>
      <x:c r="D208" s="58" t="n">
        <x:v>34000000</x:v>
      </x:c>
      <x:c r="E208" s="93" t="n">
        <x:v>18</x:v>
      </x:c>
      <x:c r="F208" s="59" t="n">
        <x:v>0.006745827997733546</x:v>
      </x:c>
      <x:c r="G208" s="59" t="n">
        <x:v>0.7162098985978428</x:v>
      </x:c>
      <x:c r="H208" s="59" t="n">
        <x:v>0.10184613093355509</x:v>
      </x:c>
      <x:c r="I208" s="58" t="n">
        <x:v>2044832.014293905</x:v>
      </x:c>
      <x:c r="J208" s="59" t="n">
        <x:v>0.28890983861048136</x:v>
      </x:c>
      <x:c r="K208" s="2" t="str">
        <x:v>A</x:v>
      </x:c>
      <x:c r="L208" s="59" t="n">
        <x:v>0.1148095703125</x:v>
      </x:c>
      <x:c r="M208" s="59" t="n">
        <x:v>0.02737713141417243</x:v>
      </x:c>
      <x:c r="N208" s="58" t="n">
        <x:v>133140.47646109734</x:v>
      </x:c>
      <x:c r="O208" s="58" t="n">
        <x:v>1442272.5348040971</x:v>
      </x:c>
      <x:c r="P208" s="2" t="str">
        <x:v>reprice</x:v>
      </x:c>
      <x:c r="Q208" s="2" t="str">
        <x:v>quoted APR is below the RAROC price floor</x:v>
      </x:c>
      <x:c r="R208" s="2"/>
      <x:c r="S208" s="2"/>
      <x:c r="T208" s="2"/>
    </x:row>
    <x:row r="209">
      <x:c r="A209" s="2"/>
      <x:c r="B209" s="2"/>
      <x:c r="C209" s="2" t="str">
        <x:v>SYN-00204</x:v>
      </x:c>
      <x:c r="D209" s="58" t="n">
        <x:v>45000000</x:v>
      </x:c>
      <x:c r="E209" s="93" t="n">
        <x:v>36</x:v>
      </x:c>
      <x:c r="F209" s="59" t="n">
        <x:v>0.06659482449405883</x:v>
      </x:c>
      <x:c r="G209" s="59" t="n">
        <x:v>0.6634819029327232</x:v>
      </x:c>
      <x:c r="H209" s="59" t="n">
        <x:v>0.15895236580005173</x:v>
      </x:c>
      <x:c r="I209" s="58" t="n">
        <x:v>1579739.9851966861</x:v>
      </x:c>
      <x:c r="J209" s="59" t="n">
        <x:v>0.0525238550649804</x:v>
      </x:c>
      <x:c r="K209" s="2" t="str">
        <x:v>C</x:v>
      </x:c>
      <x:c r="L209" s="59" t="n">
        <x:v>0.13844795227050785</x:v>
      </x:c>
      <x:c r="M209" s="59" t="n">
        <x:v>0.3695572878947541</x:v>
      </x:c>
      <x:c r="N209" s="58" t="n">
        <x:v>3179646.6468236377</x:v>
      </x:c>
      <x:c r="O209" s="58" t="n">
        <x:v>1830653.4030579664</x:v>
      </x:c>
      <x:c r="P209" s="2" t="str">
        <x:v>approve</x:v>
      </x:c>
      <x:c r="Q209" s="2" t="str">
        <x:v>eligibility and RAROC conditions are met</x:v>
      </x:c>
      <x:c r="R209" s="2"/>
      <x:c r="S209" s="2"/>
      <x:c r="T209" s="2"/>
    </x:row>
    <x:row r="210">
      <x:c r="A210" s="2"/>
      <x:c r="B210" s="2"/>
      <x:c r="C210" s="2" t="str">
        <x:v>SYN-00205</x:v>
      </x:c>
      <x:c r="D210" s="58" t="n">
        <x:v>36000000</x:v>
      </x:c>
      <x:c r="E210" s="93" t="n">
        <x:v>24</x:v>
      </x:c>
      <x:c r="F210" s="59" t="n">
        <x:v>0.17020441642192893</x:v>
      </x:c>
      <x:c r="G210" s="59" t="n">
        <x:v>0.7815434904739016</x:v>
      </x:c>
      <x:c r="H210" s="59" t="n">
        <x:v>0.24906349464681626</x:v>
      </x:c>
      <x:c r="I210" s="58" t="n">
        <x:v>1919683.5816457323</x:v>
      </x:c>
      <x:c r="J210" s="59" t="n">
        <x:v>0.06576314580087947</x:v>
      </x:c>
      <x:c r="K210" s="2" t="str">
        <x:v>E</x:v>
      </x:c>
      <x:c r="L210" s="59" t="n">
        <x:v>0.25667671203613274</x:v>
      </x:c>
      <x:c r="M210" s="59" t="n">
        <x:v>0.12002470200863262</x:v>
      </x:c>
      <x:c r="N210" s="58" t="n">
        <x:v>5188454.613744693</x:v>
      </x:c>
      <x:c r="O210" s="58" t="n">
        <x:v>2744909.230569068</x:v>
      </x:c>
      <x:c r="P210" s="2" t="str">
        <x:v>reprice</x:v>
      </x:c>
      <x:c r="Q210" s="2" t="str">
        <x:v>quoted APR is below the RAROC price floor</x:v>
      </x:c>
      <x:c r="R210" s="2"/>
      <x:c r="S210" s="2"/>
      <x:c r="T210" s="2"/>
    </x:row>
    <x:row r="211">
      <x:c r="A211" s="2"/>
      <x:c r="B211" s="2"/>
      <x:c r="C211" s="2" t="str">
        <x:v>SYN-00206</x:v>
      </x:c>
      <x:c r="D211" s="58" t="n">
        <x:v>152000000</x:v>
      </x:c>
      <x:c r="E211" s="93" t="n">
        <x:v>48</x:v>
      </x:c>
      <x:c r="F211" s="59" t="n">
        <x:v>0.03610293027128081</x:v>
      </x:c>
      <x:c r="G211" s="59" t="n">
        <x:v>0.6017030742314554</x:v>
      </x:c>
      <x:c r="H211" s="59" t="n">
        <x:v>0.1356996999190566</x:v>
      </x:c>
      <x:c r="I211" s="58" t="n">
        <x:v>4120909.9534040024</x:v>
      </x:c>
      <x:c r="J211" s="59" t="n">
        <x:v>0.36446972092788893</x:v>
      </x:c>
      <x:c r="K211" s="2" t="str">
        <x:v>B</x:v>
      </x:c>
      <x:c r="L211" s="59" t="n">
        <x:v>0.10223846435546875</x:v>
      </x:c>
      <x:c r="M211" s="59" t="n">
        <x:v>0.5002028244642058</x:v>
      </x:c>
      <x:c r="N211" s="58" t="n">
        <x:v>7096201.384095404</x:v>
      </x:c>
      <x:c r="O211" s="58" t="n">
        <x:v>6324072.439125439</x:v>
      </x:c>
      <x:c r="P211" s="2" t="str">
        <x:v>approve</x:v>
      </x:c>
      <x:c r="Q211" s="2" t="str">
        <x:v>eligibility and RAROC conditions are met</x:v>
      </x:c>
      <x:c r="R211" s="2"/>
      <x:c r="S211" s="2"/>
      <x:c r="T211" s="2"/>
    </x:row>
    <x:row r="212">
      <x:c r="A212" s="2"/>
      <x:c r="B212" s="2"/>
      <x:c r="C212" s="2" t="str">
        <x:v>SYN-00207</x:v>
      </x:c>
      <x:c r="D212" s="58" t="n">
        <x:v>203000000</x:v>
      </x:c>
      <x:c r="E212" s="93" t="n">
        <x:v>18</x:v>
      </x:c>
      <x:c r="F212" s="59" t="n">
        <x:v>0.08672324727528119</x:v>
      </x:c>
      <x:c r="G212" s="59" t="n">
        <x:v>0.6891516298295384</x:v>
      </x:c>
      <x:c r="H212" s="59" t="n">
        <x:v>0.17595398299930803</x:v>
      </x:c>
      <x:c r="I212" s="58" t="n">
        <x:v>12913454.224404767</x:v>
      </x:c>
      <x:c r="J212" s="59" t="n">
        <x:v>0.27952169773702285</x:v>
      </x:c>
      <x:c r="K212" s="2" t="str">
        <x:v>C</x:v>
      </x:c>
      <x:c r="L212" s="59" t="n">
        <x:v>0.13258968353271483</x:v>
      </x:c>
      <x:c r="M212" s="59" t="n">
        <x:v>0.5255654386215697</x:v>
      </x:c>
      <x:c r="N212" s="58" t="n">
        <x:v>9979758.552189719</x:v>
      </x:c>
      <x:c r="O212" s="58" t="n">
        <x:v>10111823.449435113</x:v>
      </x:c>
      <x:c r="P212" s="2" t="str">
        <x:v>approve</x:v>
      </x:c>
      <x:c r="Q212" s="2" t="str">
        <x:v>eligibility and RAROC conditions are met</x:v>
      </x:c>
      <x:c r="R212" s="2"/>
      <x:c r="S212" s="2"/>
      <x:c r="T212" s="2"/>
    </x:row>
    <x:row r="213">
      <x:c r="A213" s="2"/>
      <x:c r="B213" s="2"/>
      <x:c r="C213" s="2" t="str">
        <x:v>SYN-00208</x:v>
      </x:c>
      <x:c r="D213" s="58" t="n">
        <x:v>147000000</x:v>
      </x:c>
      <x:c r="E213" s="93" t="n">
        <x:v>48</x:v>
      </x:c>
      <x:c r="F213" s="59" t="n">
        <x:v>0.09418686418519831</x:v>
      </x:c>
      <x:c r="G213" s="59" t="n">
        <x:v>0.8946979271171592</x:v>
      </x:c>
      <x:c r="H213" s="59" t="n">
        <x:v>0.20264252051532855</x:v>
      </x:c>
      <x:c r="I213" s="58" t="n">
        <x:v>4493985.80004593</x:v>
      </x:c>
      <x:c r="J213" s="59" t="n">
        <x:v>0.10645878360731033</x:v>
      </x:c>
      <x:c r="K213" s="2" t="str">
        <x:v>C</x:v>
      </x:c>
      <x:c r="L213" s="59" t="n">
        <x:v>0.17349491119384763</x:v>
      </x:c>
      <x:c r="M213" s="59" t="n">
        <x:v>0.3405148860560267</x:v>
      </x:c>
      <x:c r="N213" s="58" t="n">
        <x:v>26163145.86976557</x:v>
      </x:c>
      <x:c r="O213" s="58" t="n">
        <x:v>9569038.716049835</x:v>
      </x:c>
      <x:c r="P213" s="2" t="str">
        <x:v>approve</x:v>
      </x:c>
      <x:c r="Q213" s="2" t="str">
        <x:v>eligibility and RAROC conditions are met</x:v>
      </x:c>
      <x:c r="R213" s="2"/>
      <x:c r="S213" s="2"/>
      <x:c r="T213" s="2"/>
    </x:row>
    <x:row r="214">
      <x:c r="A214" s="2"/>
      <x:c r="B214" s="2"/>
      <x:c r="C214" s="2" t="str">
        <x:v>SYN-00209</x:v>
      </x:c>
      <x:c r="D214" s="58" t="n">
        <x:v>55000000</x:v>
      </x:c>
      <x:c r="E214" s="93" t="n">
        <x:v>48</x:v>
      </x:c>
      <x:c r="F214" s="59" t="n">
        <x:v>0.056881299235978865</x:v>
      </x:c>
      <x:c r="G214" s="59" t="n">
        <x:v>0.6132124940179571</x:v>
      </x:c>
      <x:c r="H214" s="59" t="n">
        <x:v>0.16388138013455913</x:v>
      </x:c>
      <x:c r="I214" s="58" t="n">
        <x:v>1569670.3109476373</x:v>
      </x:c>
      <x:c r="J214" s="59" t="n">
        <x:v>0.11521977979426448</x:v>
      </x:c>
      <x:c r="K214" s="2" t="str">
        <x:v>C</x:v>
      </x:c>
      <x:c r="L214" s="59" t="n">
        <x:v>0.1179286575317383</x:v>
      </x:c>
      <x:c r="M214" s="59" t="n">
        <x:v>0.6276894731894872</x:v>
      </x:c>
      <x:c r="N214" s="58" t="n">
        <x:v>4109478.409729529</x:v>
      </x:c>
      <x:c r="O214" s="58" t="n">
        <x:v>2258402.332688646</x:v>
      </x:c>
      <x:c r="P214" s="2" t="str">
        <x:v>approve</x:v>
      </x:c>
      <x:c r="Q214" s="2" t="str">
        <x:v>eligibility and RAROC conditions are met</x:v>
      </x:c>
      <x:c r="R214" s="2"/>
      <x:c r="S214" s="2"/>
      <x:c r="T214" s="2"/>
    </x:row>
    <x:row r="215">
      <x:c r="A215" s="2"/>
      <x:c r="B215" s="2"/>
      <x:c r="C215" s="2" t="str">
        <x:v>SYN-00210</x:v>
      </x:c>
      <x:c r="D215" s="58" t="n">
        <x:v>140000000</x:v>
      </x:c>
      <x:c r="E215" s="93" t="n">
        <x:v>48</x:v>
      </x:c>
      <x:c r="F215" s="59" t="n">
        <x:v>0.24297892983674313</x:v>
      </x:c>
      <x:c r="G215" s="59" t="n">
        <x:v>0.7819467018037052</x:v>
      </x:c>
      <x:c r="H215" s="59" t="n">
        <x:v>0.29956899686570676</x:v>
      </x:c>
      <x:c r="I215" s="58" t="n">
        <x:v>5037330.254195056</x:v>
      </x:c>
      <x:c r="J215" s="59" t="n">
        <x:v>0.3977617947926806</x:v>
      </x:c>
      <x:c r="K215" s="2" t="str">
        <x:v>E</x:v>
      </x:c>
      <x:c r="L215" s="59"/>
      <x:c r="M215" s="59" t="n">
        <x:v>0.08773473261218492</x:v>
      </x:c>
      <x:c r="N215" s="58" t="n">
        <x:v>50922844.90816774</x:v>
      </x:c>
      <x:c r="O215" s="58" t="n">
        <x:v>10410379.345627801</x:v>
      </x:c>
      <x:c r="P215" s="2" t="str">
        <x:v>decline</x:v>
      </x:c>
      <x:c r="Q215" s="2" t="str">
        <x:v>PD exceeds policy maximum</x:v>
      </x:c>
      <x:c r="R215" s="2"/>
      <x:c r="S215" s="2"/>
      <x:c r="T215" s="2"/>
    </x:row>
    <x:row r="216">
      <x:c r="A216" s="2"/>
      <x:c r="B216" s="2"/>
      <x:c r="C216" s="2" t="str">
        <x:v>SYN-00211</x:v>
      </x:c>
      <x:c r="D216" s="58" t="n">
        <x:v>128000000</x:v>
      </x:c>
      <x:c r="E216" s="93" t="n">
        <x:v>18</x:v>
      </x:c>
      <x:c r="F216" s="59" t="n">
        <x:v>0.10568554762532711</x:v>
      </x:c>
      <x:c r="G216" s="59" t="n">
        <x:v>0.6814234763020321</x:v>
      </x:c>
      <x:c r="H216" s="59" t="n">
        <x:v>0.18819744765926566</x:v>
      </x:c>
      <x:c r="I216" s="58" t="n">
        <x:v>8217245.143085395</x:v>
      </x:c>
      <x:c r="J216" s="59" t="n">
        <x:v>0.8218789753851996</x:v>
      </x:c>
      <x:c r="K216" s="2" t="str">
        <x:v>D</x:v>
      </x:c>
      <x:c r="L216" s="59"/>
      <x:c r="M216" s="59" t="n">
        <x:v>0.43202908810813406</x:v>
      </x:c>
      <x:c r="N216" s="58" t="n">
        <x:v>7599379.695766856</x:v>
      </x:c>
      <x:c r="O216" s="58" t="n">
        <x:v>7010562.557365044</x:v>
      </x:c>
      <x:c r="P216" s="2" t="str">
        <x:v>decline</x:v>
      </x:c>
      <x:c r="Q216" s="2" t="str">
        <x:v>debt service to income exceeds policy maximum</x:v>
      </x:c>
      <x:c r="R216" s="2"/>
      <x:c r="S216" s="2"/>
      <x:c r="T216" s="2"/>
    </x:row>
    <x:row r="217">
      <x:c r="A217" s="2"/>
      <x:c r="B217" s="2"/>
      <x:c r="C217" s="2" t="str">
        <x:v>SYN-00212</x:v>
      </x:c>
      <x:c r="D217" s="58" t="n">
        <x:v>65000000</x:v>
      </x:c>
      <x:c r="E217" s="93" t="n">
        <x:v>36</x:v>
      </x:c>
      <x:c r="F217" s="59" t="n">
        <x:v>0.09145727213993178</x:v>
      </x:c>
      <x:c r="G217" s="59" t="n">
        <x:v>0.6721669085967821</x:v>
      </x:c>
      <x:c r="H217" s="59" t="n">
        <x:v>0.18043625616934345</x:v>
      </x:c>
      <x:c r="I217" s="58" t="n">
        <x:v>2351328.4634987256</x:v>
      </x:c>
      <x:c r="J217" s="59" t="n">
        <x:v>0.1246562604153454</x:v>
      </x:c>
      <x:c r="K217" s="2" t="str">
        <x:v>C</x:v>
      </x:c>
      <x:c r="L217" s="59" t="n">
        <x:v>0.1551918792724609</x:v>
      </x:c>
      <x:c r="M217" s="59" t="n">
        <x:v>0.37282886947086435</x:v>
      </x:c>
      <x:c r="N217" s="58" t="n">
        <x:v>6357997.569605831</x:v>
      </x:c>
      <x:c r="O217" s="58" t="n">
        <x:v>3143453.7064438285</x:v>
      </x:c>
      <x:c r="P217" s="2" t="str">
        <x:v>approve</x:v>
      </x:c>
      <x:c r="Q217" s="2" t="str">
        <x:v>eligibility and RAROC conditions are met</x:v>
      </x:c>
      <x:c r="R217" s="2"/>
      <x:c r="S217" s="2"/>
      <x:c r="T217" s="2"/>
    </x:row>
    <x:row r="218">
      <x:c r="A218" s="2"/>
      <x:c r="B218" s="2"/>
      <x:c r="C218" s="2" t="str">
        <x:v>SYN-00213</x:v>
      </x:c>
      <x:c r="D218" s="58" t="n">
        <x:v>31000000</x:v>
      </x:c>
      <x:c r="E218" s="93" t="n">
        <x:v>48</x:v>
      </x:c>
      <x:c r="F218" s="59" t="n">
        <x:v>0.017943140862257505</x:v>
      </x:c>
      <x:c r="G218" s="59" t="n">
        <x:v>0.6930769472177734</x:v>
      </x:c>
      <x:c r="H218" s="59" t="n">
        <x:v>0.14454484481108307</x:v>
      </x:c>
      <x:c r="I218" s="58" t="n">
        <x:v>854205.1881166538</x:v>
      </x:c>
      <x:c r="J218" s="59" t="n">
        <x:v>0.2317184732268705</x:v>
      </x:c>
      <x:c r="K218" s="2" t="str">
        <x:v>A</x:v>
      </x:c>
      <x:c r="L218" s="59" t="n">
        <x:v>0.10244728088378907</x:v>
      </x:c>
      <x:c r="M218" s="59" t="n">
        <x:v>0.5904111654141637</x:v>
      </x:c>
      <x:c r="N218" s="58" t="n">
        <x:v>846573.8687130227</x:v>
      </x:c>
      <x:c r="O218" s="58" t="n">
        <x:v>1329160.2896283895</x:v>
      </x:c>
      <x:c r="P218" s="2" t="str">
        <x:v>approve</x:v>
      </x:c>
      <x:c r="Q218" s="2" t="str">
        <x:v>eligibility and RAROC conditions are met</x:v>
      </x:c>
      <x:c r="R218" s="2"/>
      <x:c r="S218" s="2"/>
      <x:c r="T218" s="2"/>
    </x:row>
    <x:row r="219">
      <x:c r="A219" s="2"/>
      <x:c r="B219" s="2"/>
      <x:c r="C219" s="2" t="str">
        <x:v>SYN-00214</x:v>
      </x:c>
      <x:c r="D219" s="58" t="n">
        <x:v>92000000</x:v>
      </x:c>
      <x:c r="E219" s="93" t="n">
        <x:v>48</x:v>
      </x:c>
      <x:c r="F219" s="59" t="n">
        <x:v>0.0953943983339132</x:v>
      </x:c>
      <x:c r="G219" s="59" t="n">
        <x:v>0.6225711949065305</x:v>
      </x:c>
      <x:c r="H219" s="59" t="n">
        <x:v>0.1906810234142224</x:v>
      </x:c>
      <x:c r="I219" s="58" t="n">
        <x:v>2754118.1500569847</x:v>
      </x:c>
      <x:c r="J219" s="59" t="n">
        <x:v>0.24833219176604668</x:v>
      </x:c>
      <x:c r="K219" s="2" t="str">
        <x:v>C</x:v>
      </x:c>
      <x:c r="L219" s="59" t="n">
        <x:v>0.14479141235351561</x:v>
      </x:c>
      <x:c r="M219" s="59" t="n">
        <x:v>0.566487325470049</x:v>
      </x:c>
      <x:c r="N219" s="58" t="n">
        <x:v>11456176.387769252</x:v>
      </x:c>
      <x:c r="O219" s="58" t="n">
        <x:v>4164927.714728863</x:v>
      </x:c>
      <x:c r="P219" s="2" t="str">
        <x:v>approve</x:v>
      </x:c>
      <x:c r="Q219" s="2" t="str">
        <x:v>eligibility and RAROC conditions are met</x:v>
      </x:c>
      <x:c r="R219" s="2"/>
      <x:c r="S219" s="2"/>
      <x:c r="T219" s="2"/>
    </x:row>
    <x:row r="220">
      <x:c r="A220" s="2"/>
      <x:c r="B220" s="2"/>
      <x:c r="C220" s="2" t="str">
        <x:v>SYN-00215</x:v>
      </x:c>
      <x:c r="D220" s="58" t="n">
        <x:v>132000000</x:v>
      </x:c>
      <x:c r="E220" s="93" t="n">
        <x:v>24</x:v>
      </x:c>
      <x:c r="F220" s="59" t="n">
        <x:v>0.1412209461672708</x:v>
      </x:c>
      <x:c r="G220" s="59" t="n">
        <x:v>0.6737227193262928</x:v>
      </x:c>
      <x:c r="H220" s="59" t="n">
        <x:v>0.22209607767298634</x:v>
      </x:c>
      <x:c r="I220" s="58" t="n">
        <x:v>6861587.456896993</x:v>
      </x:c>
      <x:c r="J220" s="59" t="n">
        <x:v>0.4320907118226853</x:v>
      </x:c>
      <x:c r="K220" s="2" t="str">
        <x:v>D</x:v>
      </x:c>
      <x:c r="L220" s="59" t="n">
        <x:v>0.18317066192626957</x:v>
      </x:c>
      <x:c r="M220" s="59" t="n">
        <x:v>0.41735889233767676</x:v>
      </x:c>
      <x:c r="N220" s="58" t="n">
        <x:v>13592326.538830575</x:v>
      </x:c>
      <x:c r="O220" s="58" t="n">
        <x:v>8055154.611045425</x:v>
      </x:c>
      <x:c r="P220" s="2" t="str">
        <x:v>approve</x:v>
      </x:c>
      <x:c r="Q220" s="2" t="str">
        <x:v>eligibility and RAROC conditions are met</x:v>
      </x:c>
      <x:c r="R220" s="2"/>
      <x:c r="S220" s="2"/>
      <x:c r="T220" s="2"/>
    </x:row>
    <x:row r="221">
      <x:c r="A221" s="2"/>
      <x:c r="B221" s="2"/>
      <x:c r="C221" s="2" t="str">
        <x:v>SYN-00216</x:v>
      </x:c>
      <x:c r="D221" s="58" t="n">
        <x:v>108000000</x:v>
      </x:c>
      <x:c r="E221" s="93" t="n">
        <x:v>36</x:v>
      </x:c>
      <x:c r="F221" s="59" t="n">
        <x:v>0.07505746920023677</x:v>
      </x:c>
      <x:c r="G221" s="59" t="n">
        <x:v>0.6622224669299409</x:v>
      </x:c>
      <x:c r="H221" s="59" t="n">
        <x:v>0.15762815969004976</x:v>
      </x:c>
      <x:c r="I221" s="58" t="n">
        <x:v>3784325.078766885</x:v>
      </x:c>
      <x:c r="J221" s="59" t="n">
        <x:v>0.24353644334803</x:v>
      </x:c>
      <x:c r="K221" s="2" t="str">
        <x:v>C</x:v>
      </x:c>
      <x:c r="L221" s="59" t="n">
        <x:v>0.13520252227783203</x:v>
      </x:c>
      <x:c r="M221" s="59" t="n">
        <x:v>0.3754566620809972</x:v>
      </x:c>
      <x:c r="N221" s="58" t="n">
        <x:v>8539158.54010198</x:v>
      </x:c>
      <x:c r="O221" s="58" t="n">
        <x:v>4609924.833759639</x:v>
      </x:c>
      <x:c r="P221" s="2" t="str">
        <x:v>approve</x:v>
      </x:c>
      <x:c r="Q221" s="2" t="str">
        <x:v>eligibility and RAROC conditions are met</x:v>
      </x:c>
      <x:c r="R221" s="2"/>
      <x:c r="S221" s="2"/>
      <x:c r="T221" s="2"/>
    </x:row>
    <x:row r="222">
      <x:c r="A222" s="2"/>
      <x:c r="B222" s="2"/>
      <x:c r="C222" s="2" t="str">
        <x:v>SYN-00217</x:v>
      </x:c>
      <x:c r="D222" s="58" t="n">
        <x:v>202000000</x:v>
      </x:c>
      <x:c r="E222" s="93" t="n">
        <x:v>48</x:v>
      </x:c>
      <x:c r="F222" s="59" t="n">
        <x:v>0.05659129632719308</x:v>
      </x:c>
      <x:c r="G222" s="59" t="n">
        <x:v>0.7515122043389563</x:v>
      </x:c>
      <x:c r="H222" s="59" t="n">
        <x:v>0.16087311224867099</x:v>
      </x:c>
      <x:c r="I222" s="58" t="n">
        <x:v>5733773.5125680445</x:v>
      </x:c>
      <x:c r="J222" s="59" t="n">
        <x:v>0.13797866978379209</x:v>
      </x:c>
      <x:c r="K222" s="2" t="str">
        <x:v>C</x:v>
      </x:c>
      <x:c r="L222" s="59" t="n">
        <x:v>0.12299114227294923</x:v>
      </x:c>
      <x:c r="M222" s="59" t="n">
        <x:v>0.5423572713701271</x:v>
      </x:c>
      <x:c r="N222" s="58" t="n">
        <x:v>18377257.87159258</x:v>
      </x:c>
      <x:c r="O222" s="58" t="n">
        <x:v>8339988.745314408</x:v>
      </x:c>
      <x:c r="P222" s="2" t="str">
        <x:v>approve</x:v>
      </x:c>
      <x:c r="Q222" s="2" t="str">
        <x:v>eligibility and RAROC conditions are met</x:v>
      </x:c>
      <x:c r="R222" s="2"/>
      <x:c r="S222" s="2"/>
      <x:c r="T222" s="2"/>
    </x:row>
    <x:row r="223">
      <x:c r="A223" s="2"/>
      <x:c r="B223" s="2"/>
      <x:c r="C223" s="2" t="str">
        <x:v>SYN-00218</x:v>
      </x:c>
      <x:c r="D223" s="58" t="n">
        <x:v>107000000</x:v>
      </x:c>
      <x:c r="E223" s="93" t="n">
        <x:v>12</x:v>
      </x:c>
      <x:c r="F223" s="59" t="n">
        <x:v>0.2590452979248874</x:v>
      </x:c>
      <x:c r="G223" s="59" t="n">
        <x:v>0.5150628326702874</x:v>
      </x:c>
      <x:c r="H223" s="59" t="n">
        <x:v>0.3</x:v>
      </x:c>
      <x:c r="I223" s="58" t="n">
        <x:v>10431122.587752191</x:v>
      </x:c>
      <x:c r="J223" s="59" t="n">
        <x:v>0.2106071023151629</x:v>
      </x:c>
      <x:c r="K223" s="2" t="str">
        <x:v>E</x:v>
      </x:c>
      <x:c r="L223" s="59"/>
      <x:c r="M223" s="59" t="n">
        <x:v>0.6215072824846227</x:v>
      </x:c>
      <x:c r="N223" s="58" t="n">
        <x:v>8430945.195890127</x:v>
      </x:c>
      <x:c r="O223" s="58" t="n">
        <x:v>6533334.010647519</x:v>
      </x:c>
      <x:c r="P223" s="2" t="str">
        <x:v>decline</x:v>
      </x:c>
      <x:c r="Q223" s="2" t="str">
        <x:v>PD exceeds policy maximum</x:v>
      </x:c>
      <x:c r="R223" s="2"/>
      <x:c r="S223" s="2"/>
      <x:c r="T223" s="2"/>
    </x:row>
    <x:row r="224">
      <x:c r="A224" s="2"/>
      <x:c r="B224" s="2"/>
      <x:c r="C224" s="2" t="str">
        <x:v>SYN-00219</x:v>
      </x:c>
      <x:c r="D224" s="58" t="n">
        <x:v>90000000</x:v>
      </x:c>
      <x:c r="E224" s="93" t="n">
        <x:v>24</x:v>
      </x:c>
      <x:c r="F224" s="59" t="n">
        <x:v>0.10486254064057572</x:v>
      </x:c>
      <x:c r="G224" s="59" t="n">
        <x:v>0.6096699704660804</x:v>
      </x:c>
      <x:c r="H224" s="59" t="n">
        <x:v>0.19208483711250657</x:v>
      </x:c>
      <x:c r="I224" s="58" t="n">
        <x:v>4545897.062172647</x:v>
      </x:c>
      <x:c r="J224" s="59" t="n">
        <x:v>0.5630598041448431</x:v>
      </x:c>
      <x:c r="K224" s="2" t="str">
        <x:v>D</x:v>
      </x:c>
      <x:c r="L224" s="59"/>
      <x:c r="M224" s="59" t="n">
        <x:v>0.5021306843783017</x:v>
      </x:c>
      <x:c r="N224" s="58" t="n">
        <x:v>6222685.254267583</x:v>
      </x:c>
      <x:c r="O224" s="58" t="n">
        <x:v>4322111.717037955</x:v>
      </x:c>
      <x:c r="P224" s="2" t="str">
        <x:v>decline</x:v>
      </x:c>
      <x:c r="Q224" s="2" t="str">
        <x:v>debt service to income exceeds policy maximum</x:v>
      </x:c>
      <x:c r="R224" s="2"/>
      <x:c r="S224" s="2"/>
      <x:c r="T224" s="2"/>
    </x:row>
    <x:row r="225">
      <x:c r="A225" s="2"/>
      <x:c r="B225" s="2"/>
      <x:c r="C225" s="2" t="str">
        <x:v>SYN-00220</x:v>
      </x:c>
      <x:c r="D225" s="58" t="n">
        <x:v>91000000</x:v>
      </x:c>
      <x:c r="E225" s="93" t="n">
        <x:v>18</x:v>
      </x:c>
      <x:c r="F225" s="59" t="n">
        <x:v>0.07785005650959975</x:v>
      </x:c>
      <x:c r="G225" s="59" t="n">
        <x:v>0.6527860589322397</x:v>
      </x:c>
      <x:c r="H225" s="59" t="n">
        <x:v>0.160714490368774</x:v>
      </x:c>
      <x:c r="I225" s="58" t="n">
        <x:v>5723008.635321149</x:v>
      </x:c>
      <x:c r="J225" s="59" t="n">
        <x:v>0.26194689694189727</x:v>
      </x:c>
      <x:c r="K225" s="2" t="str">
        <x:v>C</x:v>
      </x:c>
      <x:c r="L225" s="59" t="n">
        <x:v>0.13023216247558592</x:v>
      </x:c>
      <x:c r="M225" s="59" t="n">
        <x:v>0.4499332100390907</x:v>
      </x:c>
      <x:c r="N225" s="58" t="n">
        <x:v>3792169.9164960436</x:v>
      </x:c>
      <x:c r="O225" s="58" t="n">
        <x:v>4030648.0221889606</x:v>
      </x:c>
      <x:c r="P225" s="2" t="str">
        <x:v>approve</x:v>
      </x:c>
      <x:c r="Q225" s="2" t="str">
        <x:v>eligibility and RAROC conditions are met</x:v>
      </x:c>
      <x:c r="R225" s="2"/>
      <x:c r="S225" s="2"/>
      <x:c r="T225" s="2"/>
    </x:row>
    <x:row r="226">
      <x:c r="A226" s="2"/>
      <x:c r="B226" s="2"/>
      <x:c r="C226" s="2" t="str">
        <x:v>SYN-00221</x:v>
      </x:c>
      <x:c r="D226" s="58" t="n">
        <x:v>96000000</x:v>
      </x:c>
      <x:c r="E226" s="93" t="n">
        <x:v>12</x:v>
      </x:c>
      <x:c r="F226" s="59" t="n">
        <x:v>0.04848873221498148</x:v>
      </x:c>
      <x:c r="G226" s="59" t="n">
        <x:v>0.8184898666834944</x:v>
      </x:c>
      <x:c r="H226" s="59" t="n">
        <x:v>0.14963923134328974</x:v>
      </x:c>
      <x:c r="I226" s="58" t="n">
        <x:v>8663163.803206425</x:v>
      </x:c>
      <x:c r="J226" s="59" t="n">
        <x:v>0.3177193967201071</x:v>
      </x:c>
      <x:c r="K226" s="2" t="str">
        <x:v>B</x:v>
      </x:c>
      <x:c r="L226" s="59" t="n">
        <x:v>0.11474201202392577</x:v>
      </x:c>
      <x:c r="M226" s="59" t="n">
        <x:v>0.5142751342693597</x:v>
      </x:c>
      <x:c r="N226" s="58" t="n">
        <x:v>2126189.467020725</x:v>
      </x:c>
      <x:c r="O226" s="58" t="n">
        <x:v>4124289.750530142</x:v>
      </x:c>
      <x:c r="P226" s="2" t="str">
        <x:v>approve</x:v>
      </x:c>
      <x:c r="Q226" s="2" t="str">
        <x:v>eligibility and RAROC conditions are met</x:v>
      </x:c>
      <x:c r="R226" s="2"/>
      <x:c r="S226" s="2"/>
      <x:c r="T226" s="2"/>
    </x:row>
    <x:row r="227">
      <x:c r="A227" s="2"/>
      <x:c r="B227" s="2"/>
      <x:c r="C227" s="2" t="str">
        <x:v>SYN-00222</x:v>
      </x:c>
      <x:c r="D227" s="58" t="n">
        <x:v>99000000</x:v>
      </x:c>
      <x:c r="E227" s="93" t="n">
        <x:v>24</x:v>
      </x:c>
      <x:c r="F227" s="59" t="n">
        <x:v>0.12359764677749759</x:v>
      </x:c>
      <x:c r="G227" s="59" t="n">
        <x:v>0.7613407089964879</x:v>
      </x:c>
      <x:c r="H227" s="59" t="n">
        <x:v>0.21205159845517987</x:v>
      </x:c>
      <x:c r="I227" s="58" t="n">
        <x:v>5097161.191701652</x:v>
      </x:c>
      <x:c r="J227" s="59" t="n">
        <x:v>0.3248817163209021</x:v>
      </x:c>
      <x:c r="K227" s="2" t="str">
        <x:v>D</x:v>
      </x:c>
      <x:c r="L227" s="59" t="n">
        <x:v>0.1904862594604492</x:v>
      </x:c>
      <x:c r="M227" s="59" t="n">
        <x:v>0.2953909762448354</x:v>
      </x:c>
      <x:c r="N227" s="58" t="n">
        <x:v>10091985.019298492</x:v>
      </x:c>
      <x:c r="O227" s="58" t="n">
        <x:v>6440699.166372359</x:v>
      </x:c>
      <x:c r="P227" s="2" t="str">
        <x:v>approve</x:v>
      </x:c>
      <x:c r="Q227" s="2" t="str">
        <x:v>eligibility and RAROC conditions are met</x:v>
      </x:c>
      <x:c r="R227" s="2"/>
      <x:c r="S227" s="2"/>
      <x:c r="T227" s="2"/>
    </x:row>
    <x:row r="228">
      <x:c r="A228" s="2"/>
      <x:c r="B228" s="2"/>
      <x:c r="C228" s="2" t="str">
        <x:v>SYN-00223</x:v>
      </x:c>
      <x:c r="D228" s="58" t="n">
        <x:v>104000000</x:v>
      </x:c>
      <x:c r="E228" s="93" t="n">
        <x:v>18</x:v>
      </x:c>
      <x:c r="F228" s="59" t="n">
        <x:v>0.08833534299370299</x:v>
      </x:c>
      <x:c r="G228" s="59" t="n">
        <x:v>0.7819548375998269</x:v>
      </x:c>
      <x:c r="H228" s="59" t="n">
        <x:v>0.19920900608063902</x:v>
      </x:c>
      <x:c r="I228" s="58" t="n">
        <x:v>6731418.948298476</x:v>
      </x:c>
      <x:c r="J228" s="59" t="n">
        <x:v>0.5110360371881756</x:v>
      </x:c>
      <x:c r="K228" s="2" t="str">
        <x:v>C</x:v>
      </x:c>
      <x:c r="L228" s="59"/>
      <x:c r="M228" s="59" t="n">
        <x:v>0.5049889427484663</x:v>
      </x:c>
      <x:c r="N228" s="58" t="n">
        <x:v>5938686.656795153</x:v>
      </x:c>
      <x:c r="O228" s="58" t="n">
        <x:v>5967015.011225702</x:v>
      </x:c>
      <x:c r="P228" s="2" t="str">
        <x:v>decline</x:v>
      </x:c>
      <x:c r="Q228" s="2" t="str">
        <x:v>debt service to income exceeds policy maximum</x:v>
      </x:c>
      <x:c r="R228" s="2"/>
      <x:c r="S228" s="2"/>
      <x:c r="T228" s="2"/>
    </x:row>
    <x:row r="229">
      <x:c r="A229" s="2"/>
      <x:c r="B229" s="2"/>
      <x:c r="C229" s="2" t="str">
        <x:v>SYN-00224</x:v>
      </x:c>
      <x:c r="D229" s="58" t="n">
        <x:v>148000000</x:v>
      </x:c>
      <x:c r="E229" s="93" t="n">
        <x:v>24</x:v>
      </x:c>
      <x:c r="F229" s="59" t="n">
        <x:v>0.1373251995448467</x:v>
      </x:c>
      <x:c r="G229" s="59" t="n">
        <x:v>0.7866744098495981</x:v>
      </x:c>
      <x:c r="H229" s="59" t="n">
        <x:v>0.21676367640604985</x:v>
      </x:c>
      <x:c r="I229" s="58" t="n">
        <x:v>7654334.20526569</x:v>
      </x:c>
      <x:c r="J229" s="59" t="n">
        <x:v>0.49117415538106535</x:v>
      </x:c>
      <x:c r="K229" s="2" t="str">
        <x:v>D</x:v>
      </x:c>
      <x:c r="L229" s="59" t="n">
        <x:v>0.2044366073608398</x:v>
      </x:c>
      <x:c r="M229" s="59" t="n">
        <x:v>0.2308661123300795</x:v>
      </x:c>
      <x:c r="N229" s="58" t="n">
        <x:v>17292913.56088193</x:v>
      </x:c>
      <x:c r="O229" s="58" t="n">
        <x:v>10413422.265355585</x:v>
      </x:c>
      <x:c r="P229" s="2" t="str">
        <x:v>approve</x:v>
      </x:c>
      <x:c r="Q229" s="2" t="str">
        <x:v>eligibility and RAROC conditions are met</x:v>
      </x:c>
      <x:c r="R229" s="2"/>
      <x:c r="S229" s="2"/>
      <x:c r="T229" s="2"/>
    </x:row>
    <x:row r="230">
      <x:c r="A230" s="2"/>
      <x:c r="B230" s="2"/>
      <x:c r="C230" s="2" t="str">
        <x:v>SYN-00225</x:v>
      </x:c>
      <x:c r="D230" s="58" t="n">
        <x:v>80000000</x:v>
      </x:c>
      <x:c r="E230" s="93" t="n">
        <x:v>48</x:v>
      </x:c>
      <x:c r="F230" s="59" t="n">
        <x:v>0.11623608642133917</x:v>
      </x:c>
      <x:c r="G230" s="59" t="n">
        <x:v>0.7466976406011709</x:v>
      </x:c>
      <x:c r="H230" s="59" t="n">
        <x:v>0.19004966232917622</x:v>
      </x:c>
      <x:c r="I230" s="58" t="n">
        <x:v>2392219.111691704</x:v>
      </x:c>
      <x:c r="J230" s="59" t="n">
        <x:v>0.34880796769788014</x:v>
      </x:c>
      <x:c r="K230" s="2" t="str">
        <x:v>D</x:v>
      </x:c>
      <x:c r="L230" s="59" t="n">
        <x:v>0.17899784088134763</x:v>
      </x:c>
      <x:c r="M230" s="59" t="n">
        <x:v>0.23305450749514997</x:v>
      </x:c>
      <x:c r="N230" s="58" t="n">
        <x:v>14273473.635891493</x:v>
      </x:c>
      <x:c r="O230" s="58" t="n">
        <x:v>4704808.542349241</x:v>
      </x:c>
      <x:c r="P230" s="2" t="str">
        <x:v>approve</x:v>
      </x:c>
      <x:c r="Q230" s="2" t="str">
        <x:v>eligibility and RAROC conditions are met</x:v>
      </x:c>
      <x:c r="R230" s="2"/>
      <x:c r="S230" s="2"/>
      <x:c r="T230" s="2"/>
    </x:row>
    <x:row r="231">
      <x:c r="A231" s="2"/>
      <x:c r="B231" s="2"/>
      <x:c r="C231" s="2" t="str">
        <x:v>SYN-00226</x:v>
      </x:c>
      <x:c r="D231" s="58" t="n">
        <x:v>159000000</x:v>
      </x:c>
      <x:c r="E231" s="93" t="n">
        <x:v>18</x:v>
      </x:c>
      <x:c r="F231" s="59" t="n">
        <x:v>0.12660331727678892</x:v>
      </x:c>
      <x:c r="G231" s="59" t="n">
        <x:v>0.7257611509214448</x:v>
      </x:c>
      <x:c r="H231" s="59" t="n">
        <x:v>0.1986881181478044</x:v>
      </x:c>
      <x:c r="I231" s="58" t="n">
        <x:v>10287324.334632186</x:v>
      </x:c>
      <x:c r="J231" s="59" t="n">
        <x:v>0.8554577709145116</x:v>
      </x:c>
      <x:c r="K231" s="2" t="str">
        <x:v>D</x:v>
      </x:c>
      <x:c r="L231" s="59"/>
      <x:c r="M231" s="59" t="n">
        <x:v>0.2674881765238735</x:v>
      </x:c>
      <x:c r="N231" s="58" t="n">
        <x:v>12065316.585000534</x:v>
      </x:c>
      <x:c r="O231" s="58" t="n">
        <x:v>10134459.921913106</x:v>
      </x:c>
      <x:c r="P231" s="2" t="str">
        <x:v>manual_review</x:v>
      </x:c>
      <x:c r="Q231" s="2" t="str">
        <x:v>data quality flag</x:v>
      </x:c>
      <x:c r="R231" s="2"/>
      <x:c r="S231" s="2"/>
      <x:c r="T231" s="2"/>
    </x:row>
    <x:row r="232">
      <x:c r="A232" s="2"/>
      <x:c r="B232" s="2"/>
      <x:c r="C232" s="2" t="str">
        <x:v>SYN-00227</x:v>
      </x:c>
      <x:c r="D232" s="58" t="n">
        <x:v>239000000</x:v>
      </x:c>
      <x:c r="E232" s="93" t="n">
        <x:v>12</x:v>
      </x:c>
      <x:c r="F232" s="59" t="n">
        <x:v>0.04816339286549915</x:v>
      </x:c>
      <x:c r="G232" s="59" t="n">
        <x:v>0.7922570605251773</x:v>
      </x:c>
      <x:c r="H232" s="59" t="n">
        <x:v>0.1416817588332676</x:v>
      </x:c>
      <x:c r="I232" s="58" t="n">
        <x:v>21478037.725001633</x:v>
      </x:c>
      <x:c r="J232" s="59" t="n">
        <x:v>0.7912983168919361</x:v>
      </x:c>
      <x:c r="K232" s="2" t="str">
        <x:v>B</x:v>
      </x:c>
      <x:c r="L232" s="59"/>
      <x:c r="M232" s="59" t="n">
        <x:v>0.4956576670927835</x:v>
      </x:c>
      <x:c r="N232" s="58" t="n">
        <x:v>5083126.069984727</x:v>
      </x:c>
      <x:c r="O232" s="58" t="n">
        <x:v>10256908.272238666</x:v>
      </x:c>
      <x:c r="P232" s="2" t="str">
        <x:v>decline</x:v>
      </x:c>
      <x:c r="Q232" s="2" t="str">
        <x:v>debt service to income exceeds policy maximum</x:v>
      </x:c>
      <x:c r="R232" s="2"/>
      <x:c r="S232" s="2"/>
      <x:c r="T232" s="2"/>
    </x:row>
    <x:row r="233">
      <x:c r="A233" s="2"/>
      <x:c r="B233" s="2"/>
      <x:c r="C233" s="2" t="str">
        <x:v>SYN-00228</x:v>
      </x:c>
      <x:c r="D233" s="58" t="n">
        <x:v>102000000</x:v>
      </x:c>
      <x:c r="E233" s="93" t="n">
        <x:v>24</x:v>
      </x:c>
      <x:c r="F233" s="59" t="n">
        <x:v>0.1254253654561018</x:v>
      </x:c>
      <x:c r="G233" s="59" t="n">
        <x:v>0.7057415614271193</x:v>
      </x:c>
      <x:c r="H233" s="59" t="n">
        <x:v>0.20518925222278314</x:v>
      </x:c>
      <x:c r="I233" s="58" t="n">
        <x:v>5217265.868431891</x:v>
      </x:c>
      <x:c r="J233" s="59" t="n">
        <x:v>0.2956455720227311</x:v>
      </x:c>
      <x:c r="K233" s="2" t="str">
        <x:v>D</x:v>
      </x:c>
      <x:c r="L233" s="59" t="n">
        <x:v>0.182623176574707</x:v>
      </x:c>
      <x:c r="M233" s="59" t="n">
        <x:v>0.31164363570551873</x:v>
      </x:c>
      <x:c r="N233" s="58" t="n">
        <x:v>9758607.80916732</x:v>
      </x:c>
      <x:c r="O233" s="58" t="n">
        <x:v>6178897.738418171</x:v>
      </x:c>
      <x:c r="P233" s="2" t="str">
        <x:v>approve</x:v>
      </x:c>
      <x:c r="Q233" s="2" t="str">
        <x:v>eligibility and RAROC conditions are met</x:v>
      </x:c>
      <x:c r="R233" s="2"/>
      <x:c r="S233" s="2"/>
      <x:c r="T233" s="2"/>
    </x:row>
    <x:row r="234">
      <x:c r="A234" s="2"/>
      <x:c r="B234" s="2"/>
      <x:c r="C234" s="2" t="str">
        <x:v>SYN-00229</x:v>
      </x:c>
      <x:c r="D234" s="58" t="n">
        <x:v>173000000</x:v>
      </x:c>
      <x:c r="E234" s="93" t="n">
        <x:v>36</x:v>
      </x:c>
      <x:c r="F234" s="59" t="n">
        <x:v>0.00798456939512334</x:v>
      </x:c>
      <x:c r="G234" s="59" t="n">
        <x:v>0.7825232429234723</x:v>
      </x:c>
      <x:c r="H234" s="59" t="n">
        <x:v>0.11790083760632644</x:v>
      </x:c>
      <x:c r="I234" s="58" t="n">
        <x:v>5728746.033431399</x:v>
      </x:c>
      <x:c r="J234" s="59" t="n">
        <x:v>0.216574920668628</x:v>
      </x:c>
      <x:c r="K234" s="2" t="str">
        <x:v>A</x:v>
      </x:c>
      <x:c r="L234" s="59" t="n">
        <x:v>0.08623680114746096</x:v>
      </x:c>
      <x:c r="M234" s="59" t="n">
        <x:v>0.4818465406461965</x:v>
      </x:c>
      <x:c r="N234" s="58" t="n">
        <x:v>1753640.0500826577</x:v>
      </x:c>
      <x:c r="O234" s="58" t="n">
        <x:v>7340513.665843544</x:v>
      </x:c>
      <x:c r="P234" s="2" t="str">
        <x:v>approve</x:v>
      </x:c>
      <x:c r="Q234" s="2" t="str">
        <x:v>eligibility and RAROC conditions are met</x:v>
      </x:c>
      <x:c r="R234" s="2"/>
      <x:c r="S234" s="2"/>
      <x:c r="T234" s="2"/>
    </x:row>
    <x:row r="235">
      <x:c r="A235" s="2"/>
      <x:c r="B235" s="2"/>
      <x:c r="C235" s="2" t="str">
        <x:v>SYN-00230</x:v>
      </x:c>
      <x:c r="D235" s="58" t="n">
        <x:v>199000000</x:v>
      </x:c>
      <x:c r="E235" s="93" t="n">
        <x:v>24</x:v>
      </x:c>
      <x:c r="F235" s="59" t="n">
        <x:v>0.1385884166722712</x:v>
      </x:c>
      <x:c r="G235" s="59" t="n">
        <x:v>0.6722593880897267</x:v>
      </x:c>
      <x:c r="H235" s="59" t="n">
        <x:v>0.21578989215979194</x:v>
      </x:c>
      <x:c r="I235" s="58" t="n">
        <x:v>10282425.944770535</x:v>
      </x:c>
      <x:c r="J235" s="59" t="n">
        <x:v>0.18944317854308607</x:v>
      </x:c>
      <x:c r="K235" s="2" t="str">
        <x:v>D</x:v>
      </x:c>
      <x:c r="L235" s="59" t="n">
        <x:v>0.17757999420166015</x:v>
      </x:c>
      <x:c r="M235" s="59" t="n">
        <x:v>0.41534964835695604</x:v>
      </x:c>
      <x:c r="N235" s="58" t="n">
        <x:v>20042206.07932057</x:v>
      </x:c>
      <x:c r="O235" s="58" t="n">
        <x:v>12006299.422392713</x:v>
      </x:c>
      <x:c r="P235" s="2" t="str">
        <x:v>approve</x:v>
      </x:c>
      <x:c r="Q235" s="2" t="str">
        <x:v>eligibility and RAROC conditions are met</x:v>
      </x:c>
      <x:c r="R235" s="2"/>
      <x:c r="S235" s="2"/>
      <x:c r="T235" s="2"/>
    </x:row>
    <x:row r="236">
      <x:c r="A236" s="2"/>
      <x:c r="B236" s="2"/>
      <x:c r="C236" s="2" t="str">
        <x:v>SYN-00231</x:v>
      </x:c>
      <x:c r="D236" s="58" t="n">
        <x:v>234000000</x:v>
      </x:c>
      <x:c r="E236" s="93" t="n">
        <x:v>48</x:v>
      </x:c>
      <x:c r="F236" s="59" t="n">
        <x:v>0.06869073052156123</x:v>
      </x:c>
      <x:c r="G236" s="59" t="n">
        <x:v>0.773932495697179</x:v>
      </x:c>
      <x:c r="H236" s="59" t="n">
        <x:v>0.16671416376651535</x:v>
      </x:c>
      <x:c r="I236" s="58" t="n">
        <x:v>6712366.12508179</x:v>
      </x:c>
      <x:c r="J236" s="59" t="n">
        <x:v>0.3605831734248971</x:v>
      </x:c>
      <x:c r="K236" s="2" t="str">
        <x:v>C</x:v>
      </x:c>
      <x:c r="L236" s="59" t="n">
        <x:v>0.1339601516723633</x:v>
      </x:c>
      <x:c r="M236" s="59" t="n">
        <x:v>0.44351799170360906</x:v>
      </x:c>
      <x:c r="N236" s="58" t="n">
        <x:v>26400071.459998243</x:v>
      </x:c>
      <x:c r="O236" s="58" t="n">
        <x:v>11093888.795120843</x:v>
      </x:c>
      <x:c r="P236" s="2" t="str">
        <x:v>approve</x:v>
      </x:c>
      <x:c r="Q236" s="2" t="str">
        <x:v>eligibility and RAROC conditions are met</x:v>
      </x:c>
      <x:c r="R236" s="2"/>
      <x:c r="S236" s="2"/>
      <x:c r="T236" s="2"/>
    </x:row>
    <x:row r="237">
      <x:c r="A237" s="2"/>
      <x:c r="B237" s="2"/>
      <x:c r="C237" s="2" t="str">
        <x:v>SYN-00232</x:v>
      </x:c>
      <x:c r="D237" s="58" t="n">
        <x:v>32000000</x:v>
      </x:c>
      <x:c r="E237" s="93" t="n">
        <x:v>24</x:v>
      </x:c>
      <x:c r="F237" s="59" t="n">
        <x:v>0.11017730635248874</x:v>
      </x:c>
      <x:c r="G237" s="59" t="n">
        <x:v>0.6195015192926914</x:v>
      </x:c>
      <x:c r="H237" s="59" t="n">
        <x:v>0.20389643886111009</x:v>
      </x:c>
      <x:c r="I237" s="58" t="n">
        <x:v>1634763.289897971</x:v>
      </x:c>
      <x:c r="J237" s="59" t="n">
        <x:v>0.12762931806232194</x:v>
      </x:c>
      <x:c r="K237" s="2" t="str">
        <x:v>D</x:v>
      </x:c>
      <x:c r="L237" s="59" t="n">
        <x:v>0.1862441253662109</x:v>
      </x:c>
      <x:c r="M237" s="59" t="n">
        <x:v>0.30609495394634956</x:v>
      </x:c>
      <x:c r="N237" s="58" t="n">
        <x:v>2367384.838116197</x:v>
      </x:c>
      <x:c r="O237" s="58" t="n">
        <x:v>1604137.9280259302</x:v>
      </x:c>
      <x:c r="P237" s="2" t="str">
        <x:v>approve</x:v>
      </x:c>
      <x:c r="Q237" s="2" t="str">
        <x:v>eligibility and RAROC conditions are met</x:v>
      </x:c>
      <x:c r="R237" s="2"/>
      <x:c r="S237" s="2"/>
      <x:c r="T237" s="2"/>
    </x:row>
    <x:row r="238">
      <x:c r="A238" s="2"/>
      <x:c r="B238" s="2"/>
      <x:c r="C238" s="2" t="str">
        <x:v>SYN-00233</x:v>
      </x:c>
      <x:c r="D238" s="58" t="n">
        <x:v>97000000</x:v>
      </x:c>
      <x:c r="E238" s="93" t="n">
        <x:v>12</x:v>
      </x:c>
      <x:c r="F238" s="59" t="n">
        <x:v>0.07171147098761711</x:v>
      </x:c>
      <x:c r="G238" s="59" t="n">
        <x:v>0.7238940510204993</x:v>
      </x:c>
      <x:c r="H238" s="59" t="n">
        <x:v>0.1713581266990588</x:v>
      </x:c>
      <x:c r="I238" s="58" t="n">
        <x:v>8853114.032197393</x:v>
      </x:c>
      <x:c r="J238" s="59" t="n">
        <x:v>0.31168446470137373</x:v>
      </x:c>
      <x:c r="K238" s="2" t="str">
        <x:v>C</x:v>
      </x:c>
      <x:c r="L238" s="59" t="n">
        <x:v>0.1295635986328125</x:v>
      </x:c>
      <x:c r="M238" s="59" t="n">
        <x:v>0.5368367089659314</x:v>
      </x:c>
      <x:c r="N238" s="58" t="n">
        <x:v>2829147.908623788</x:v>
      </x:c>
      <x:c r="O238" s="58" t="n">
        <x:v>4671218.928486397</x:v>
      </x:c>
      <x:c r="P238" s="2" t="str">
        <x:v>approve</x:v>
      </x:c>
      <x:c r="Q238" s="2" t="str">
        <x:v>eligibility and RAROC conditions are met</x:v>
      </x:c>
      <x:c r="R238" s="2"/>
      <x:c r="S238" s="2"/>
      <x:c r="T238" s="2"/>
    </x:row>
    <x:row r="239">
      <x:c r="A239" s="2"/>
      <x:c r="B239" s="2"/>
      <x:c r="C239" s="2" t="str">
        <x:v>SYN-00234</x:v>
      </x:c>
      <x:c r="D239" s="58" t="n">
        <x:v>145000000</x:v>
      </x:c>
      <x:c r="E239" s="93" t="n">
        <x:v>12</x:v>
      </x:c>
      <x:c r="F239" s="59" t="n">
        <x:v>0.055772558429254826</x:v>
      </x:c>
      <x:c r="G239" s="59" t="n">
        <x:v>0.6009440673543823</x:v>
      </x:c>
      <x:c r="H239" s="59" t="n">
        <x:v>0.1532351604660452</x:v>
      </x:c>
      <x:c r="I239" s="58" t="n">
        <x:v>13109600.900051875</x:v>
      </x:c>
      <x:c r="J239" s="59" t="n">
        <x:v>0.32937346725755534</x:v>
      </x:c>
      <x:c r="K239" s="2" t="str">
        <x:v>C</x:v>
      </x:c>
      <x:c r="L239" s="59" t="n">
        <x:v>0.11920085906982424</x:v>
      </x:c>
      <x:c r="M239" s="59" t="n">
        <x:v>0.5060528467884783</x:v>
      </x:c>
      <x:c r="N239" s="58" t="n">
        <x:v>2716551.174733501</x:v>
      </x:c>
      <x:c r="O239" s="58" t="n">
        <x:v>6217986.830370436</x:v>
      </x:c>
      <x:c r="P239" s="2" t="str">
        <x:v>approve</x:v>
      </x:c>
      <x:c r="Q239" s="2" t="str">
        <x:v>eligibility and RAROC conditions are met</x:v>
      </x:c>
      <x:c r="R239" s="2"/>
      <x:c r="S239" s="2"/>
      <x:c r="T239" s="2"/>
    </x:row>
    <x:row r="240">
      <x:c r="A240" s="2"/>
      <x:c r="B240" s="2"/>
      <x:c r="C240" s="2" t="str">
        <x:v>SYN-00235</x:v>
      </x:c>
      <x:c r="D240" s="58" t="n">
        <x:v>83000000</x:v>
      </x:c>
      <x:c r="E240" s="93" t="n">
        <x:v>36</x:v>
      </x:c>
      <x:c r="F240" s="59" t="n">
        <x:v>0.048308815479780665</x:v>
      </x:c>
      <x:c r="G240" s="59" t="n">
        <x:v>0.7476817927106918</x:v>
      </x:c>
      <x:c r="H240" s="59" t="n">
        <x:v>0.1556114177904407</x:v>
      </x:c>
      <x:c r="I240" s="58" t="n">
        <x:v>2900082.434614814</x:v>
      </x:c>
      <x:c r="J240" s="59" t="n">
        <x:v>0.35789907550604283</x:v>
      </x:c>
      <x:c r="K240" s="2" t="str">
        <x:v>B</x:v>
      </x:c>
      <x:c r="L240" s="59" t="n">
        <x:v>0.12178035736083984</x:v>
      </x:c>
      <x:c r="M240" s="59" t="n">
        <x:v>0.5045849339542785</x:v>
      </x:c>
      <x:c r="N240" s="58" t="n">
        <x:v>4836544.927573489</x:v>
      </x:c>
      <x:c r="O240" s="58" t="n">
        <x:v>3436445.159934592</x:v>
      </x:c>
      <x:c r="P240" s="2" t="str">
        <x:v>approve</x:v>
      </x:c>
      <x:c r="Q240" s="2" t="str">
        <x:v>eligibility and RAROC conditions are met</x:v>
      </x:c>
      <x:c r="R240" s="2"/>
      <x:c r="S240" s="2"/>
      <x:c r="T240" s="2"/>
    </x:row>
    <x:row r="241">
      <x:c r="A241" s="2"/>
      <x:c r="B241" s="2"/>
      <x:c r="C241" s="2" t="str">
        <x:v>SYN-00236</x:v>
      </x:c>
      <x:c r="D241" s="58" t="n">
        <x:v>111000000</x:v>
      </x:c>
      <x:c r="E241" s="93" t="n">
        <x:v>24</x:v>
      </x:c>
      <x:c r="F241" s="59" t="n">
        <x:v>0.12556466245236647</x:v>
      </x:c>
      <x:c r="G241" s="59" t="n">
        <x:v>0.6693921289631758</x:v>
      </x:c>
      <x:c r="H241" s="59" t="n">
        <x:v>0.19324173766491146</x:v>
      </x:c>
      <x:c r="I241" s="58" t="n">
        <x:v>5612854.614998617</x:v>
      </x:c>
      <x:c r="J241" s="59" t="n">
        <x:v>0.18625709229997234</x:v>
      </x:c>
      <x:c r="K241" s="2" t="str">
        <x:v>D</x:v>
      </x:c>
      <x:c r="L241" s="59" t="n">
        <x:v>0.17572872161865233</x:v>
      </x:c>
      <x:c r="M241" s="59" t="n">
        <x:v>0.2839761170907661</x:v>
      </x:c>
      <x:c r="N241" s="58" t="n">
        <x:v>10050003.777980343</x:v>
      </x:c>
      <x:c r="O241" s="58" t="n">
        <x:v>6359583.834208416</x:v>
      </x:c>
      <x:c r="P241" s="2" t="str">
        <x:v>approve</x:v>
      </x:c>
      <x:c r="Q241" s="2" t="str">
        <x:v>eligibility and RAROC conditions are met</x:v>
      </x:c>
      <x:c r="R241" s="2"/>
      <x:c r="S241" s="2"/>
      <x:c r="T241" s="2"/>
    </x:row>
    <x:row r="242">
      <x:c r="A242" s="2"/>
      <x:c r="B242" s="2"/>
      <x:c r="C242" s="2" t="str">
        <x:v>SYN-00237</x:v>
      </x:c>
      <x:c r="D242" s="58" t="n">
        <x:v>127000000</x:v>
      </x:c>
      <x:c r="E242" s="93" t="n">
        <x:v>48</x:v>
      </x:c>
      <x:c r="F242" s="59" t="n">
        <x:v>0.11306912663578071</x:v>
      </x:c>
      <x:c r="G242" s="59" t="n">
        <x:v>0.7985351961355024</x:v>
      </x:c>
      <x:c r="H242" s="59" t="n">
        <x:v>0.20424029923995604</x:v>
      </x:c>
      <x:c r="I242" s="58" t="n">
        <x:v>3893406.006244919</x:v>
      </x:c>
      <x:c r="J242" s="59" t="n">
        <x:v>0.25611262513010247</x:v>
      </x:c>
      <x:c r="K242" s="2" t="str">
        <x:v>D</x:v>
      </x:c>
      <x:c r="L242" s="59" t="n">
        <x:v>0.18098247528076167</x:v>
      </x:c>
      <x:c r="M242" s="59" t="n">
        <x:v>0.3057136842096357</x:v>
      </x:c>
      <x:c r="N242" s="58" t="n">
        <x:v>23812491.82474571</x:v>
      </x:c>
      <x:c r="O242" s="58" t="n">
        <x:v>7961830.948009816</x:v>
      </x:c>
      <x:c r="P242" s="2" t="str">
        <x:v>approve</x:v>
      </x:c>
      <x:c r="Q242" s="2" t="str">
        <x:v>eligibility and RAROC conditions are met</x:v>
      </x:c>
      <x:c r="R242" s="2"/>
      <x:c r="S242" s="2"/>
      <x:c r="T242" s="2"/>
    </x:row>
    <x:row r="243">
      <x:c r="A243" s="2"/>
      <x:c r="B243" s="2"/>
      <x:c r="C243" s="2" t="str">
        <x:v>SYN-00238</x:v>
      </x:c>
      <x:c r="D243" s="58" t="n">
        <x:v>163000000</x:v>
      </x:c>
      <x:c r="E243" s="93" t="n">
        <x:v>24</x:v>
      </x:c>
      <x:c r="F243" s="59" t="n">
        <x:v>0.09300080932613358</x:v>
      </x:c>
      <x:c r="G243" s="59" t="n">
        <x:v>0.7011226165366607</x:v>
      </x:c>
      <x:c r="H243" s="59" t="n">
        <x:v>0.18512757209184502</x:v>
      </x:c>
      <x:c r="I243" s="58" t="n">
        <x:v>8178069.682996484</x:v>
      </x:c>
      <x:c r="J243" s="59" t="n">
        <x:v>0.4043431629999143</x:v>
      </x:c>
      <x:c r="K243" s="2" t="str">
        <x:v>C</x:v>
      </x:c>
      <x:c r="L243" s="59" t="n">
        <x:v>0.1437569808959961</x:v>
      </x:c>
      <x:c r="M243" s="59" t="n">
        <x:v>0.4892277958246761</x:v>
      </x:c>
      <x:c r="N243" s="58" t="n">
        <x:v>11499902.949602615</x:v>
      </x:c>
      <x:c r="O243" s="58" t="n">
        <x:v>8462224.867119268</x:v>
      </x:c>
      <x:c r="P243" s="2" t="str">
        <x:v>approve</x:v>
      </x:c>
      <x:c r="Q243" s="2" t="str">
        <x:v>eligibility and RAROC conditions are met</x:v>
      </x:c>
      <x:c r="R243" s="2"/>
      <x:c r="S243" s="2"/>
      <x:c r="T243" s="2"/>
    </x:row>
    <x:row r="244">
      <x:c r="A244" s="2"/>
      <x:c r="B244" s="2"/>
      <x:c r="C244" s="2" t="str">
        <x:v>SYN-00239</x:v>
      </x:c>
      <x:c r="D244" s="58" t="n">
        <x:v>186000000</x:v>
      </x:c>
      <x:c r="E244" s="93" t="n">
        <x:v>18</x:v>
      </x:c>
      <x:c r="F244" s="59" t="n">
        <x:v>0.027357467837003605</x:v>
      </x:c>
      <x:c r="G244" s="59" t="n">
        <x:v>0.8930737693068236</x:v>
      </x:c>
      <x:c r="H244" s="59" t="n">
        <x:v>0.1277543169825516</x:v>
      </x:c>
      <x:c r="I244" s="58" t="n">
        <x:v>11409773.6199854</x:v>
      </x:c>
      <x:c r="J244" s="59" t="n">
        <x:v>0.1917609011762252</x:v>
      </x:c>
      <x:c r="K244" s="2" t="str">
        <x:v>B</x:v>
      </x:c>
      <x:c r="L244" s="59" t="n">
        <x:v>0.09278644561767578</x:v>
      </x:c>
      <x:c r="M244" s="59" t="n">
        <x:v>0.514376811965577</x:v>
      </x:c>
      <x:c r="N244" s="58" t="n">
        <x:v>3703326.7652283846</x:v>
      </x:c>
      <x:c r="O244" s="58" t="n">
        <x:v>7857429.78562723</x:v>
      </x:c>
      <x:c r="P244" s="2" t="str">
        <x:v>approve</x:v>
      </x:c>
      <x:c r="Q244" s="2" t="str">
        <x:v>eligibility and RAROC conditions are met</x:v>
      </x:c>
      <x:c r="R244" s="2"/>
      <x:c r="S244" s="2"/>
      <x:c r="T244" s="2"/>
    </x:row>
    <x:row r="245">
      <x:c r="A245" s="2"/>
      <x:c r="B245" s="2"/>
      <x:c r="C245" s="2" t="str">
        <x:v>SYN-00240</x:v>
      </x:c>
      <x:c r="D245" s="58" t="n">
        <x:v>207000000</x:v>
      </x:c>
      <x:c r="E245" s="93" t="n">
        <x:v>24</x:v>
      </x:c>
      <x:c r="F245" s="59" t="n">
        <x:v>0.14325468952896306</x:v>
      </x:c>
      <x:c r="G245" s="59" t="n">
        <x:v>0.7443320206230358</x:v>
      </x:c>
      <x:c r="H245" s="59" t="n">
        <x:v>0.21296032132173745</x:v>
      </x:c>
      <x:c r="I245" s="58" t="n">
        <x:v>10666952.507221002</x:v>
      </x:c>
      <x:c r="J245" s="59" t="n">
        <x:v>0.3401178391054407</x:v>
      </x:c>
      <x:c r="K245" s="2" t="str">
        <x:v>D</x:v>
      </x:c>
      <x:c r="L245" s="59" t="n">
        <x:v>0.19503810882568362</x:v>
      </x:c>
      <x:c r="M245" s="59" t="n">
        <x:v>0.26640014101014536</x:v>
      </x:c>
      <x:c r="N245" s="58" t="n">
        <x:v>23818128.686272856</x:v>
      </x:c>
      <x:c r="O245" s="58" t="n">
        <x:v>13998972.286616497</x:v>
      </x:c>
      <x:c r="P245" s="2" t="str">
        <x:v>approve</x:v>
      </x:c>
      <x:c r="Q245" s="2" t="str">
        <x:v>eligibility and RAROC conditions are met</x:v>
      </x:c>
      <x:c r="R245" s="2"/>
      <x:c r="S245" s="2"/>
      <x:c r="T245" s="2"/>
    </x:row>
    <x:row r="246">
      <x:c r="A246" s="2"/>
      <x:c r="B246" s="2"/>
      <x:c r="C246" s="2" t="str">
        <x:v>SYN-00241</x:v>
      </x:c>
      <x:c r="D246" s="58" t="n">
        <x:v>32000000</x:v>
      </x:c>
      <x:c r="E246" s="93" t="n">
        <x:v>36</x:v>
      </x:c>
      <x:c r="F246" s="59" t="n">
        <x:v>0.060901949420291715</x:v>
      </x:c>
      <x:c r="G246" s="59" t="n">
        <x:v>0.5997377141784022</x:v>
      </x:c>
      <x:c r="H246" s="59" t="n">
        <x:v>0.1642372927862434</x:v>
      </x:c>
      <x:c r="I246" s="58" t="n">
        <x:v>1131730.787338362</x:v>
      </x:c>
      <x:c r="J246" s="59" t="n">
        <x:v>0.05626068416307471</x:v>
      </x:c>
      <x:c r="K246" s="2" t="str">
        <x:v>C</x:v>
      </x:c>
      <x:c r="L246" s="59" t="n">
        <x:v>0.13737754821777345</x:v>
      </x:c>
      <x:c r="M246" s="59" t="n">
        <x:v>0.4353123183185356</x:v>
      </x:c>
      <x:c r="N246" s="58" t="n">
        <x:v>1879314.870990416</x:v>
      </x:c>
      <x:c r="O246" s="58" t="n">
        <x:v>1312501.370538075</x:v>
      </x:c>
      <x:c r="P246" s="2" t="str">
        <x:v>approve</x:v>
      </x:c>
      <x:c r="Q246" s="2" t="str">
        <x:v>eligibility and RAROC conditions are met</x:v>
      </x:c>
      <x:c r="R246" s="2"/>
      <x:c r="S246" s="2"/>
      <x:c r="T246" s="2"/>
    </x:row>
    <x:row r="247">
      <x:c r="A247" s="2"/>
      <x:c r="B247" s="2"/>
      <x:c r="C247" s="2" t="str">
        <x:v>SYN-00242</x:v>
      </x:c>
      <x:c r="D247" s="58" t="n">
        <x:v>189000000</x:v>
      </x:c>
      <x:c r="E247" s="93" t="n">
        <x:v>36</x:v>
      </x:c>
      <x:c r="F247" s="59" t="n">
        <x:v>0.06099546749676247</x:v>
      </x:c>
      <x:c r="G247" s="59" t="n">
        <x:v>0.6259153290358541</x:v>
      </x:c>
      <x:c r="H247" s="59" t="n">
        <x:v>0.1586854138771372</x:v>
      </x:c>
      <x:c r="I247" s="58" t="n">
        <x:v>6632419.39529829</x:v>
      </x:c>
      <x:c r="J247" s="59" t="n">
        <x:v>0.3482620161346241</x:v>
      </x:c>
      <x:c r="K247" s="2" t="str">
        <x:v>C</x:v>
      </x:c>
      <x:c r="L247" s="59" t="n">
        <x:v>0.11892009735107424</x:v>
      </x:c>
      <x:c r="M247" s="59" t="n">
        <x:v>0.5641239310017746</x:v>
      </x:c>
      <x:c r="N247" s="58" t="n">
        <x:v>11574005.493803577</x:v>
      </x:c>
      <x:c r="O247" s="58" t="n">
        <x:v>7732923.317594014</x:v>
      </x:c>
      <x:c r="P247" s="2" t="str">
        <x:v>approve</x:v>
      </x:c>
      <x:c r="Q247" s="2" t="str">
        <x:v>eligibility and RAROC conditions are met</x:v>
      </x:c>
      <x:c r="R247" s="2"/>
      <x:c r="S247" s="2"/>
      <x:c r="T247" s="2"/>
    </x:row>
    <x:row r="248">
      <x:c r="A248" s="2"/>
      <x:c r="B248" s="2"/>
      <x:c r="C248" s="2" t="str">
        <x:v>SYN-00243</x:v>
      </x:c>
      <x:c r="D248" s="58" t="n">
        <x:v>112000000</x:v>
      </x:c>
      <x:c r="E248" s="93" t="n">
        <x:v>24</x:v>
      </x:c>
      <x:c r="F248" s="59" t="n">
        <x:v>0.08886151099747487</x:v>
      </x:c>
      <x:c r="G248" s="59" t="n">
        <x:v>0.7666746753986371</x:v>
      </x:c>
      <x:c r="H248" s="59" t="n">
        <x:v>0.18392981696791738</x:v>
      </x:c>
      <x:c r="I248" s="58" t="n">
        <x:v>5612789.128052794</x:v>
      </x:c>
      <x:c r="J248" s="59" t="n">
        <x:v>0.3191860194491861</x:v>
      </x:c>
      <x:c r="K248" s="2" t="str">
        <x:v>C</x:v>
      </x:c>
      <x:c r="L248" s="59" t="n">
        <x:v>0.15613067626953125</x:v>
      </x:c>
      <x:c r="M248" s="59" t="n">
        <x:v>0.36823370453083126</x:v>
      </x:c>
      <x:c r="N248" s="58" t="n">
        <x:v>8260184.500578893</x:v>
      </x:c>
      <x:c r="O248" s="58" t="n">
        <x:v>6207788.094617291</x:v>
      </x:c>
      <x:c r="P248" s="2" t="str">
        <x:v>approve</x:v>
      </x:c>
      <x:c r="Q248" s="2" t="str">
        <x:v>eligibility and RAROC conditions are met</x:v>
      </x:c>
      <x:c r="R248" s="2"/>
      <x:c r="S248" s="2"/>
      <x:c r="T248" s="2"/>
    </x:row>
    <x:row r="249">
      <x:c r="A249" s="2"/>
      <x:c r="B249" s="2"/>
      <x:c r="C249" s="2" t="str">
        <x:v>SYN-00244</x:v>
      </x:c>
      <x:c r="D249" s="58" t="n">
        <x:v>117000000</x:v>
      </x:c>
      <x:c r="E249" s="93" t="n">
        <x:v>18</x:v>
      </x:c>
      <x:c r="F249" s="59" t="n">
        <x:v>0.12097301313259329</x:v>
      </x:c>
      <x:c r="G249" s="59" t="n">
        <x:v>0.7222909008601467</x:v>
      </x:c>
      <x:c r="H249" s="59" t="n">
        <x:v>0.2163037986823544</x:v>
      </x:c>
      <x:c r="I249" s="58" t="n">
        <x:v>7669305.948994168</x:v>
      </x:c>
      <x:c r="J249" s="59" t="n">
        <x:v>0.426479346464845</x:v>
      </x:c>
      <x:c r="K249" s="2" t="str">
        <x:v>D</x:v>
      </x:c>
      <x:c r="L249" s="59" t="n">
        <x:v>0.1734317398071289</x:v>
      </x:c>
      <x:c r="M249" s="59" t="n">
        <x:v>0.4463999134813002</x:v>
      </x:c>
      <x:c r="N249" s="58" t="n">
        <x:v>8475603.806231065</x:v>
      </x:c>
      <x:c r="O249" s="58" t="n">
        <x:v>7295236.238026258</x:v>
      </x:c>
      <x:c r="P249" s="2" t="str">
        <x:v>approve</x:v>
      </x:c>
      <x:c r="Q249" s="2" t="str">
        <x:v>eligibility and RAROC conditions are met</x:v>
      </x:c>
      <x:c r="R249" s="2"/>
      <x:c r="S249" s="2"/>
      <x:c r="T249" s="2"/>
    </x:row>
    <x:row r="250">
      <x:c r="A250" s="2"/>
      <x:c r="B250" s="2"/>
      <x:c r="C250" s="2" t="str">
        <x:v>SYN-00245</x:v>
      </x:c>
      <x:c r="D250" s="58" t="n">
        <x:v>72000000</x:v>
      </x:c>
      <x:c r="E250" s="93" t="n">
        <x:v>36</x:v>
      </x:c>
      <x:c r="F250" s="59" t="n">
        <x:v>0.1576956474652284</x:v>
      </x:c>
      <x:c r="G250" s="59" t="n">
        <x:v>0.7521116728943171</x:v>
      </x:c>
      <x:c r="H250" s="59" t="n">
        <x:v>0.24014732842811187</x:v>
      </x:c>
      <x:c r="I250" s="58" t="n">
        <x:v>2825322.377518958</x:v>
      </x:c>
      <x:c r="J250" s="59" t="n">
        <x:v>0.2019892440876025</x:v>
      </x:c>
      <x:c r="K250" s="2" t="str">
        <x:v>E</x:v>
      </x:c>
      <x:c r="L250" s="59" t="n">
        <x:v>0.22422767639160154</x:v>
      </x:c>
      <x:c r="M250" s="59" t="n">
        <x:v>0.24969064602390376</x:v>
      </x:c>
      <x:c r="N250" s="58" t="n">
        <x:v>13389317.208791565</x:v>
      </x:c>
      <x:c r="O250" s="58" t="n">
        <x:v>4954085.751545703</x:v>
      </x:c>
      <x:c r="P250" s="2" t="str">
        <x:v>approve</x:v>
      </x:c>
      <x:c r="Q250" s="2" t="str">
        <x:v>eligibility and RAROC conditions are met</x:v>
      </x:c>
      <x:c r="R250" s="2"/>
      <x:c r="S250" s="2"/>
      <x:c r="T250" s="2"/>
    </x:row>
    <x:row r="251">
      <x:c r="A251" s="2"/>
      <x:c r="B251" s="2"/>
      <x:c r="C251" s="2" t="str">
        <x:v>SYN-00246</x:v>
      </x:c>
      <x:c r="D251" s="58" t="n">
        <x:v>158000000</x:v>
      </x:c>
      <x:c r="E251" s="93" t="n">
        <x:v>24</x:v>
      </x:c>
      <x:c r="F251" s="59" t="n">
        <x:v>0.1256034139007765</x:v>
      </x:c>
      <x:c r="G251" s="59" t="n">
        <x:v>0.6984768468319918</x:v>
      </x:c>
      <x:c r="H251" s="59" t="n">
        <x:v>0.21825988814394984</x:v>
      </x:c>
      <x:c r="I251" s="58" t="n">
        <x:v>8183177.554086991</x:v>
      </x:c>
      <x:c r="J251" s="59" t="n">
        <x:v>0.4307128452583134</x:v>
      </x:c>
      <x:c r="K251" s="2" t="str">
        <x:v>D</x:v>
      </x:c>
      <x:c r="L251" s="59" t="n">
        <x:v>0.17743873596191403</x:v>
      </x:c>
      <x:c r="M251" s="59" t="n">
        <x:v>0.4366444728479874</x:v>
      </x:c>
      <x:c r="N251" s="58" t="n">
        <x:v>15035809.503815388</x:v>
      </x:c>
      <x:c r="O251" s="58" t="n">
        <x:v>9512984.61014838</x:v>
      </x:c>
      <x:c r="P251" s="2" t="str">
        <x:v>approve</x:v>
      </x:c>
      <x:c r="Q251" s="2" t="str">
        <x:v>eligibility and RAROC conditions are met</x:v>
      </x:c>
      <x:c r="R251" s="2"/>
      <x:c r="S251" s="2"/>
      <x:c r="T251" s="2"/>
    </x:row>
    <x:row r="252">
      <x:c r="A252" s="2"/>
      <x:c r="B252" s="2"/>
      <x:c r="C252" s="2" t="str">
        <x:v>SYN-00247</x:v>
      </x:c>
      <x:c r="D252" s="58" t="n">
        <x:v>146000000</x:v>
      </x:c>
      <x:c r="E252" s="93" t="n">
        <x:v>48</x:v>
      </x:c>
      <x:c r="F252" s="59" t="n">
        <x:v>0.02663637262801036</x:v>
      </x:c>
      <x:c r="G252" s="59" t="n">
        <x:v>0.683150037020978</x:v>
      </x:c>
      <x:c r="H252" s="59" t="n">
        <x:v>0.13028450639392716</x:v>
      </x:c>
      <x:c r="I252" s="58" t="n">
        <x:v>3918876.347319112</x:v>
      </x:c>
      <x:c r="J252" s="59" t="n">
        <x:v>0.5162955362011583</x:v>
      </x:c>
      <x:c r="K252" s="2" t="str">
        <x:v>B</x:v>
      </x:c>
      <x:c r="L252" s="59"/>
      <x:c r="M252" s="59" t="n">
        <x:v>0.5048503400922937</x:v>
      </x:c>
      <x:c r="N252" s="58" t="n">
        <x:v>5740902.047844267</x:v>
      </x:c>
      <x:c r="O252" s="58" t="n">
        <x:v>6135058.685590611</x:v>
      </x:c>
      <x:c r="P252" s="2" t="str">
        <x:v>decline</x:v>
      </x:c>
      <x:c r="Q252" s="2" t="str">
        <x:v>debt service to income exceeds policy maximum</x:v>
      </x:c>
      <x:c r="R252" s="2"/>
      <x:c r="S252" s="2"/>
      <x:c r="T252" s="2"/>
    </x:row>
    <x:row r="253">
      <x:c r="A253" s="2"/>
      <x:c r="B253" s="2"/>
      <x:c r="C253" s="2" t="str">
        <x:v>SYN-00248</x:v>
      </x:c>
      <x:c r="D253" s="58" t="n">
        <x:v>63000000</x:v>
      </x:c>
      <x:c r="E253" s="93" t="n">
        <x:v>18</x:v>
      </x:c>
      <x:c r="F253" s="59" t="n">
        <x:v>0.03347199995751338</x:v>
      </x:c>
      <x:c r="G253" s="59" t="n">
        <x:v>0.657943418804954</x:v>
      </x:c>
      <x:c r="H253" s="59" t="n">
        <x:v>0.15131538040451056</x:v>
      </x:c>
      <x:c r="I253" s="58" t="n">
        <x:v>3934142.749348196</x:v>
      </x:c>
      <x:c r="J253" s="59" t="n">
        <x:v>0.28863762803288284</x:v>
      </x:c>
      <x:c r="K253" s="2" t="str">
        <x:v>B</x:v>
      </x:c>
      <x:c r="L253" s="59" t="n">
        <x:v>0.10618843078613283</x:v>
      </x:c>
      <x:c r="M253" s="59" t="n">
        <x:v>0.6189563320339214</x:v>
      </x:c>
      <x:c r="N253" s="58" t="n">
        <x:v>1136464.6253673476</x:v>
      </x:c>
      <x:c r="O253" s="58" t="n">
        <x:v>2667406.032450536</x:v>
      </x:c>
      <x:c r="P253" s="2" t="str">
        <x:v>approve</x:v>
      </x:c>
      <x:c r="Q253" s="2" t="str">
        <x:v>eligibility and RAROC conditions are met</x:v>
      </x:c>
      <x:c r="R253" s="2"/>
      <x:c r="S253" s="2"/>
      <x:c r="T253" s="2"/>
    </x:row>
    <x:row r="254">
      <x:c r="A254" s="2"/>
      <x:c r="B254" s="2"/>
      <x:c r="C254" s="2" t="str">
        <x:v>SYN-00249</x:v>
      </x:c>
      <x:c r="D254" s="58" t="n">
        <x:v>211000000</x:v>
      </x:c>
      <x:c r="E254" s="93" t="n">
        <x:v>12</x:v>
      </x:c>
      <x:c r="F254" s="59" t="n">
        <x:v>0.1795988347018686</x:v>
      </x:c>
      <x:c r="G254" s="59" t="n">
        <x:v>0.731894493160723</x:v>
      </x:c>
      <x:c r="H254" s="59" t="n">
        <x:v>0.26376738698708146</x:v>
      </x:c>
      <x:c r="I254" s="58" t="n">
        <x:v>20195559.895684477</x:v>
      </x:c>
      <x:c r="J254" s="59" t="n">
        <x:v>1.0358223958273791</x:v>
      </x:c>
      <x:c r="K254" s="2" t="str">
        <x:v>E</x:v>
      </x:c>
      <x:c r="L254" s="59"/>
      <x:c r="M254" s="59" t="n">
        <x:v>0.4067486213045838</x:v>
      </x:c>
      <x:c r="N254" s="58" t="n">
        <x:v>16069773.195364712</x:v>
      </x:c>
      <x:c r="O254" s="58" t="n">
        <x:v>16416982.486756893</x:v>
      </x:c>
      <x:c r="P254" s="2" t="str">
        <x:v>decline</x:v>
      </x:c>
      <x:c r="Q254" s="2" t="str">
        <x:v>debt service to income exceeds policy maximum</x:v>
      </x:c>
      <x:c r="R254" s="2"/>
      <x:c r="S254" s="2"/>
      <x:c r="T254" s="2"/>
    </x:row>
    <x:row r="255">
      <x:c r="A255" s="2"/>
      <x:c r="B255" s="2"/>
      <x:c r="C255" s="2" t="str">
        <x:v>SYN-00250</x:v>
      </x:c>
      <x:c r="D255" s="58" t="n">
        <x:v>205000000</x:v>
      </x:c>
      <x:c r="E255" s="93" t="n">
        <x:v>18</x:v>
      </x:c>
      <x:c r="F255" s="59" t="n">
        <x:v>0.0357999014673954</x:v>
      </x:c>
      <x:c r="G255" s="59" t="n">
        <x:v>0.7806611243107819</x:v>
      </x:c>
      <x:c r="H255" s="59" t="n">
        <x:v>0.14027501908829687</x:v>
      </x:c>
      <x:c r="I255" s="58" t="n">
        <x:v>12695252.736192478</x:v>
      </x:c>
      <x:c r="J255" s="59" t="n">
        <x:v>0.5339615985976369</x:v>
      </x:c>
      <x:c r="K255" s="2" t="str">
        <x:v>B</x:v>
      </x:c>
      <x:c r="L255" s="59"/>
      <x:c r="M255" s="59" t="n">
        <x:v>0.5487544206101599</x:v>
      </x:c>
      <x:c r="N255" s="58" t="n">
        <x:v>4681149.456734968</x:v>
      </x:c>
      <x:c r="O255" s="58" t="n">
        <x:v>8648376.670936825</x:v>
      </x:c>
      <x:c r="P255" s="2" t="str">
        <x:v>decline</x:v>
      </x:c>
      <x:c r="Q255" s="2" t="str">
        <x:v>debt service to income exceeds policy maximum</x:v>
      </x:c>
      <x:c r="R255" s="2"/>
      <x:c r="S255" s="2"/>
      <x:c r="T255" s="2"/>
    </x:row>
    <x:row r="256">
      <x:c r="A256" s="2"/>
      <x:c r="B256" s="2"/>
      <x:c r="C256" s="2" t="str">
        <x:v>SYN-00251</x:v>
      </x:c>
      <x:c r="D256" s="58" t="n">
        <x:v>64000000</x:v>
      </x:c>
      <x:c r="E256" s="93" t="n">
        <x:v>18</x:v>
      </x:c>
      <x:c r="F256" s="59" t="n">
        <x:v>0.22050470961509477</x:v>
      </x:c>
      <x:c r="G256" s="59" t="n">
        <x:v>0.7948317511895798</x:v>
      </x:c>
      <x:c r="H256" s="59" t="n">
        <x:v>0.29370923487417255</x:v>
      </x:c>
      <x:c r="I256" s="58" t="n">
        <x:v>4438756.255945861</x:v>
      </x:c>
      <x:c r="J256" s="59" t="n">
        <x:v>0.2639447224864827</x:v>
      </x:c>
      <x:c r="K256" s="2" t="str">
        <x:v>E</x:v>
      </x:c>
      <x:c r="L256" s="59"/>
      <x:c r="M256" s="59" t="n">
        <x:v>0.13761081599352828</x:v>
      </x:c>
      <x:c r="N256" s="58" t="n">
        <x:v>9425034.418419925</x:v>
      </x:c>
      <x:c r="O256" s="58" t="n">
        <x:v>5547671.596597212</x:v>
      </x:c>
      <x:c r="P256" s="2" t="str">
        <x:v>decline</x:v>
      </x:c>
      <x:c r="Q256" s="2" t="str">
        <x:v>PD exceeds policy maximum</x:v>
      </x:c>
      <x:c r="R256" s="2"/>
      <x:c r="S256" s="2"/>
      <x:c r="T256" s="2"/>
    </x:row>
    <x:row r="257">
      <x:c r="A257" s="2"/>
      <x:c r="B257" s="2"/>
      <x:c r="C257" s="2" t="str">
        <x:v>SYN-00252</x:v>
      </x:c>
      <x:c r="D257" s="58" t="n">
        <x:v>141000000</x:v>
      </x:c>
      <x:c r="E257" s="93" t="n">
        <x:v>48</x:v>
      </x:c>
      <x:c r="F257" s="59" t="n">
        <x:v>0.22473495549265632</x:v>
      </x:c>
      <x:c r="G257" s="59" t="n">
        <x:v>0.6702470413591116</x:v>
      </x:c>
      <x:c r="H257" s="59" t="n">
        <x:v>0.29769193908198877</x:v>
      </x:c>
      <x:c r="I257" s="58" t="n">
        <x:v>5057934.797443742</x:v>
      </x:c>
      <x:c r="J257" s="59" t="n">
        <x:v>0.3491675510948167</x:v>
      </x:c>
      <x:c r="K257" s="2" t="str">
        <x:v>E</x:v>
      </x:c>
      <x:c r="L257" s="59"/>
      <x:c r="M257" s="59" t="n">
        <x:v>0.3634498922771061</x:v>
      </x:c>
      <x:c r="N257" s="58" t="n">
        <x:v>41360460.62210375</x:v>
      </x:c>
      <x:c r="O257" s="58" t="n">
        <x:v>8997242.690443426</x:v>
      </x:c>
      <x:c r="P257" s="2" t="str">
        <x:v>decline</x:v>
      </x:c>
      <x:c r="Q257" s="2" t="str">
        <x:v>PD exceeds policy maximum</x:v>
      </x:c>
      <x:c r="R257" s="2"/>
      <x:c r="S257" s="2"/>
      <x:c r="T257" s="2"/>
    </x:row>
    <x:row r="258">
      <x:c r="A258" s="2"/>
      <x:c r="B258" s="2"/>
      <x:c r="C258" s="2" t="str">
        <x:v>SYN-00253</x:v>
      </x:c>
      <x:c r="D258" s="58" t="n">
        <x:v>212000000</x:v>
      </x:c>
      <x:c r="E258" s="93" t="n">
        <x:v>24</x:v>
      </x:c>
      <x:c r="F258" s="59" t="n">
        <x:v>0.07192726264670715</x:v>
      </x:c>
      <x:c r="G258" s="59" t="n">
        <x:v>0.582258941000804</x:v>
      </x:c>
      <x:c r="H258" s="59" t="n">
        <x:v>0.15002643695238066</x:v>
      </x:c>
      <x:c r="I258" s="58" t="n">
        <x:v>10279435.67235234</x:v>
      </x:c>
      <x:c r="J258" s="59" t="n">
        <x:v>0.5926478557450781</x:v>
      </x:c>
      <x:c r="K258" s="2" t="str">
        <x:v>C</x:v>
      </x:c>
      <x:c r="L258" s="59"/>
      <x:c r="M258" s="59" t="n">
        <x:v>0.43746938419349657</x:v>
      </x:c>
      <x:c r="N258" s="58" t="n">
        <x:v>9550708.442448191</x:v>
      </x:c>
      <x:c r="O258" s="58" t="n">
        <x:v>8679372.635157915</x:v>
      </x:c>
      <x:c r="P258" s="2" t="str">
        <x:v>decline</x:v>
      </x:c>
      <x:c r="Q258" s="2" t="str">
        <x:v>debt service to income exceeds policy maximum</x:v>
      </x:c>
      <x:c r="R258" s="2"/>
      <x:c r="S258" s="2"/>
      <x:c r="T258" s="2"/>
    </x:row>
    <x:row r="259">
      <x:c r="A259" s="2"/>
      <x:c r="B259" s="2"/>
      <x:c r="C259" s="2" t="str">
        <x:v>SYN-00254</x:v>
      </x:c>
      <x:c r="D259" s="58" t="n">
        <x:v>123000000</x:v>
      </x:c>
      <x:c r="E259" s="93" t="n">
        <x:v>48</x:v>
      </x:c>
      <x:c r="F259" s="59" t="n">
        <x:v>0.05998900094269646</x:v>
      </x:c>
      <x:c r="G259" s="59" t="n">
        <x:v>0.6078444399586054</x:v>
      </x:c>
      <x:c r="H259" s="59" t="n">
        <x:v>0.16271215396294467</x:v>
      </x:c>
      <x:c r="I259" s="58" t="n">
        <x:v>3502963.326963123</x:v>
      </x:c>
      <x:c r="J259" s="59" t="n">
        <x:v>0.4128920564665159</x:v>
      </x:c>
      <x:c r="K259" s="2" t="str">
        <x:v>C</x:v>
      </x:c>
      <x:c r="L259" s="59" t="n">
        <x:v>0.11613616943359377</x:v>
      </x:c>
      <x:c r="M259" s="59" t="n">
        <x:v>0.633121886456662</x:v>
      </x:c>
      <x:c r="N259" s="58" t="n">
        <x:v>9573994.974007547</x:v>
      </x:c>
      <x:c r="O259" s="58" t="n">
        <x:v>5025443.423815372</x:v>
      </x:c>
      <x:c r="P259" s="2" t="str">
        <x:v>approve</x:v>
      </x:c>
      <x:c r="Q259" s="2" t="str">
        <x:v>eligibility and RAROC conditions are met</x:v>
      </x:c>
      <x:c r="R259" s="2"/>
      <x:c r="S259" s="2"/>
      <x:c r="T259" s="2"/>
    </x:row>
    <x:row r="260">
      <x:c r="A260" s="2"/>
      <x:c r="B260" s="2"/>
      <x:c r="C260" s="2" t="str">
        <x:v>SYN-00255</x:v>
      </x:c>
      <x:c r="D260" s="58" t="n">
        <x:v>159000000</x:v>
      </x:c>
      <x:c r="E260" s="93" t="n">
        <x:v>24</x:v>
      </x:c>
      <x:c r="F260" s="59" t="n">
        <x:v>0.24050293239314963</x:v>
      </x:c>
      <x:c r="G260" s="59" t="n">
        <x:v>0.6486203370637615</x:v>
      </x:c>
      <x:c r="H260" s="59" t="n">
        <x:v>0.3</x:v>
      </x:c>
      <x:c r="I260" s="58" t="n">
        <x:v>8890138.437256329</x:v>
      </x:c>
      <x:c r="J260" s="59" t="n">
        <x:v>0.20914943313575704</x:v>
      </x:c>
      <x:c r="K260" s="2" t="str">
        <x:v>E</x:v>
      </x:c>
      <x:c r="L260" s="59"/>
      <x:c r="M260" s="59" t="n">
        <x:v>0.3185964109455402</x:v>
      </x:c>
      <x:c r="N260" s="58" t="n">
        <x:v>26809898.438278276</x:v>
      </x:c>
      <x:c r="O260" s="58" t="n">
        <x:v>11053729.87577225</x:v>
      </x:c>
      <x:c r="P260" s="2" t="str">
        <x:v>decline</x:v>
      </x:c>
      <x:c r="Q260" s="2" t="str">
        <x:v>PD exceeds policy maximum</x:v>
      </x:c>
      <x:c r="R260" s="2"/>
      <x:c r="S260" s="2"/>
      <x:c r="T260" s="2"/>
    </x:row>
    <x:row r="261">
      <x:c r="A261" s="2"/>
      <x:c r="B261" s="2"/>
      <x:c r="C261" s="2" t="str">
        <x:v>SYN-00256</x:v>
      </x:c>
      <x:c r="D261" s="58" t="n">
        <x:v>239000000</x:v>
      </x:c>
      <x:c r="E261" s="93" t="n">
        <x:v>24</x:v>
      </x:c>
      <x:c r="F261" s="59" t="n">
        <x:v>0.08705393545096317</x:v>
      </x:c>
      <x:c r="G261" s="59" t="n">
        <x:v>0.78602995566953</x:v>
      </x:c>
      <x:c r="H261" s="59" t="n">
        <x:v>0.17522765576495553</x:v>
      </x:c>
      <x:c r="I261" s="58" t="n">
        <x:v>11876822.487070251</x:v>
      </x:c>
      <x:c r="J261" s="59" t="n">
        <x:v>0.5500473373265</x:v>
      </x:c>
      <x:c r="K261" s="2" t="str">
        <x:v>C</x:v>
      </x:c>
      <x:c r="L261" s="59"/>
      <x:c r="M261" s="59" t="n">
        <x:v>0.3379592537369516</x:v>
      </x:c>
      <x:c r="N261" s="58" t="n">
        <x:v>17666550.301763438</x:v>
      </x:c>
      <x:c r="O261" s="58" t="n">
        <x:v>13402078.067583386</x:v>
      </x:c>
      <x:c r="P261" s="2" t="str">
        <x:v>decline</x:v>
      </x:c>
      <x:c r="Q261" s="2" t="str">
        <x:v>debt service to income exceeds policy maximum</x:v>
      </x:c>
      <x:c r="R261" s="2"/>
      <x:c r="S261" s="2"/>
      <x:c r="T261" s="2"/>
    </x:row>
    <x:row r="262">
      <x:c r="A262" s="2"/>
      <x:c r="B262" s="2"/>
      <x:c r="C262" s="2" t="str">
        <x:v>SYN-00257</x:v>
      </x:c>
      <x:c r="D262" s="58" t="n">
        <x:v>177000000</x:v>
      </x:c>
      <x:c r="E262" s="93" t="n">
        <x:v>24</x:v>
      </x:c>
      <x:c r="F262" s="59" t="n">
        <x:v>0.052701969091613336</x:v>
      </x:c>
      <x:c r="G262" s="59" t="n">
        <x:v>0.6362773401930082</x:v>
      </x:c>
      <x:c r="H262" s="59" t="n">
        <x:v>0.1573520834685414</x:v>
      </x:c>
      <x:c r="I262" s="58" t="n">
        <x:v>8644093.246939728</x:v>
      </x:c>
      <x:c r="J262" s="59" t="n">
        <x:v>0.485170551955822</x:v>
      </x:c>
      <x:c r="K262" s="2" t="str">
        <x:v>C</x:v>
      </x:c>
      <x:c r="L262" s="59"/>
      <x:c r="M262" s="59" t="n">
        <x:v>0.6884239553767139</x:v>
      </x:c>
      <x:c r="N262" s="58" t="n">
        <x:v>6423057.517380234</x:v>
      </x:c>
      <x:c r="O262" s="58" t="n">
        <x:v>7358084.888463115</x:v>
      </x:c>
      <x:c r="P262" s="2" t="str">
        <x:v>manual_review</x:v>
      </x:c>
      <x:c r="Q262" s="2" t="str">
        <x:v>data quality flag</x:v>
      </x:c>
      <x:c r="R262" s="2"/>
      <x:c r="S262" s="2"/>
      <x:c r="T262" s="2"/>
    </x:row>
    <x:row r="263">
      <x:c r="A263" s="2"/>
      <x:c r="B263" s="2"/>
      <x:c r="C263" s="2" t="str">
        <x:v>SYN-00258</x:v>
      </x:c>
      <x:c r="D263" s="58" t="n">
        <x:v>52000000</x:v>
      </x:c>
      <x:c r="E263" s="93" t="n">
        <x:v>24</x:v>
      </x:c>
      <x:c r="F263" s="59" t="n">
        <x:v>0.06431120348409837</x:v>
      </x:c>
      <x:c r="G263" s="59" t="n">
        <x:v>0.810810583285134</x:v>
      </x:c>
      <x:c r="H263" s="59" t="n">
        <x:v>0.14996325752326953</x:v>
      </x:c>
      <x:c r="I263" s="58" t="n">
        <x:v>2521214.923554605</x:v>
      </x:c>
      <x:c r="J263" s="59" t="n">
        <x:v>0.17464978330224956</x:v>
      </x:c>
      <x:c r="K263" s="2" t="str">
        <x:v>C</x:v>
      </x:c>
      <x:c r="L263" s="59" t="n">
        <x:v>0.15258956909179688</x:v>
      </x:c>
      <x:c r="M263" s="59" t="n">
        <x:v>0.13724956162068555</x:v>
      </x:c>
      <x:c r="N263" s="58" t="n">
        <x:v>2921153.5639164415</x:v>
      </x:c>
      <x:c r="O263" s="58" t="n">
        <x:v>2521725.422347332</x:v>
      </x:c>
      <x:c r="P263" s="2" t="str">
        <x:v>reprice</x:v>
      </x:c>
      <x:c r="Q263" s="2" t="str">
        <x:v>quoted APR is below the RAROC price floor</x:v>
      </x:c>
      <x:c r="R263" s="2"/>
      <x:c r="S263" s="2"/>
      <x:c r="T263" s="2"/>
    </x:row>
    <x:row r="264">
      <x:c r="A264" s="2"/>
      <x:c r="B264" s="2"/>
      <x:c r="C264" s="2" t="str">
        <x:v>SYN-00259</x:v>
      </x:c>
      <x:c r="D264" s="58" t="n">
        <x:v>227000000</x:v>
      </x:c>
      <x:c r="E264" s="93" t="n">
        <x:v>48</x:v>
      </x:c>
      <x:c r="F264" s="59" t="n">
        <x:v>0.05325576296082036</x:v>
      </x:c>
      <x:c r="G264" s="59" t="n">
        <x:v>0.674584427590082</x:v>
      </x:c>
      <x:c r="H264" s="59" t="n">
        <x:v>0.14844768908548325</x:v>
      </x:c>
      <x:c r="I264" s="58" t="n">
        <x:v>6299732.12329103</x:v>
      </x:c>
      <x:c r="J264" s="59" t="n">
        <x:v>0.22749330308227575</x:v>
      </x:c>
      <x:c r="K264" s="2" t="str">
        <x:v>C</x:v>
      </x:c>
      <x:c r="L264" s="59" t="n">
        <x:v>0.1157238006591797</x:v>
      </x:c>
      <x:c r="M264" s="59" t="n">
        <x:v>0.4924593699238532</x:v>
      </x:c>
      <x:c r="N264" s="58" t="n">
        <x:v>17378768.090721495</x:v>
      </x:c>
      <x:c r="O264" s="58" t="n">
        <x:v>9288960.050533962</x:v>
      </x:c>
      <x:c r="P264" s="2" t="str">
        <x:v>approve</x:v>
      </x:c>
      <x:c r="Q264" s="2" t="str">
        <x:v>eligibility and RAROC conditions are met</x:v>
      </x:c>
      <x:c r="R264" s="2"/>
      <x:c r="S264" s="2"/>
      <x:c r="T264" s="2"/>
    </x:row>
    <x:row r="265">
      <x:c r="A265" s="2"/>
      <x:c r="B265" s="2"/>
      <x:c r="C265" s="2" t="str">
        <x:v>SYN-00260</x:v>
      </x:c>
      <x:c r="D265" s="58" t="n">
        <x:v>235000000</x:v>
      </x:c>
      <x:c r="E265" s="93" t="n">
        <x:v>36</x:v>
      </x:c>
      <x:c r="F265" s="59" t="n">
        <x:v>0.131006821016513</x:v>
      </x:c>
      <x:c r="G265" s="59" t="n">
        <x:v>0.6699683890608041</x:v>
      </x:c>
      <x:c r="H265" s="59" t="n">
        <x:v>0.21936703837916613</x:v>
      </x:c>
      <x:c r="I265" s="58" t="n">
        <x:v>8967063.24334613</x:v>
      </x:c>
      <x:c r="J265" s="59" t="n">
        <x:v>0.19770798695424363</x:v>
      </x:c>
      <x:c r="K265" s="2" t="str">
        <x:v>D</x:v>
      </x:c>
      <x:c r="L265" s="59" t="n">
        <x:v>0.17286231994628906</x:v>
      </x:c>
      <x:c r="M265" s="59" t="n">
        <x:v>0.4808245590987596</x:v>
      </x:c>
      <x:c r="N265" s="58" t="n">
        <x:v>32587524.225137606</x:v>
      </x:c>
      <x:c r="O265" s="58" t="n">
        <x:v>13432103.295706693</x:v>
      </x:c>
      <x:c r="P265" s="2" t="str">
        <x:v>approve</x:v>
      </x:c>
      <x:c r="Q265" s="2" t="str">
        <x:v>eligibility and RAROC conditions are met</x:v>
      </x:c>
      <x:c r="R265" s="2"/>
      <x:c r="S265" s="2"/>
      <x:c r="T265" s="2"/>
    </x:row>
    <x:row r="266">
      <x:c r="A266" s="2"/>
      <x:c r="B266" s="2"/>
      <x:c r="C266" s="2" t="str">
        <x:v>SYN-00261</x:v>
      </x:c>
      <x:c r="D266" s="58" t="n">
        <x:v>102000000</x:v>
      </x:c>
      <x:c r="E266" s="93" t="n">
        <x:v>36</x:v>
      </x:c>
      <x:c r="F266" s="59" t="n">
        <x:v>0.0773756902224423</x:v>
      </x:c>
      <x:c r="G266" s="59" t="n">
        <x:v>0.7332177791766076</x:v>
      </x:c>
      <x:c r="H266" s="59" t="n">
        <x:v>0.16844037066162942</x:v>
      </x:c>
      <x:c r="I266" s="58" t="n">
        <x:v>3628665.871373946</x:v>
      </x:c>
      <x:c r="J266" s="59" t="n">
        <x:v>0.23854259866855562</x:v>
      </x:c>
      <x:c r="K266" s="2" t="str">
        <x:v>C</x:v>
      </x:c>
      <x:c r="L266" s="59" t="n">
        <x:v>0.14182586669921876</x:v>
      </x:c>
      <x:c r="M266" s="59" t="n">
        <x:v>0.38643441648649085</x:v>
      </x:c>
      <x:c r="N266" s="58" t="n">
        <x:v>9235124.588898484</x:v>
      </x:c>
      <x:c r="O266" s="58" t="n">
        <x:v>4920943.311155533</x:v>
      </x:c>
      <x:c r="P266" s="2" t="str">
        <x:v>approve</x:v>
      </x:c>
      <x:c r="Q266" s="2" t="str">
        <x:v>eligibility and RAROC conditions are met</x:v>
      </x:c>
      <x:c r="R266" s="2"/>
      <x:c r="S266" s="2"/>
      <x:c r="T266" s="2"/>
    </x:row>
    <x:row r="267">
      <x:c r="A267" s="2"/>
      <x:c r="B267" s="2"/>
      <x:c r="C267" s="2" t="str">
        <x:v>SYN-00262</x:v>
      </x:c>
      <x:c r="D267" s="58" t="n">
        <x:v>246000000</x:v>
      </x:c>
      <x:c r="E267" s="93" t="n">
        <x:v>18</x:v>
      </x:c>
      <x:c r="F267" s="59" t="n">
        <x:v>0.05841615025374424</x:v>
      </x:c>
      <x:c r="G267" s="59" t="n">
        <x:v>0.7674623378547936</x:v>
      </x:c>
      <x:c r="H267" s="59" t="n">
        <x:v>0.14462581339807498</x:v>
      </x:c>
      <x:c r="I267" s="58" t="n">
        <x:v>15284510.36941961</x:v>
      </x:c>
      <x:c r="J267" s="59" t="n">
        <x:v>0.588415963357744</x:v>
      </x:c>
      <x:c r="K267" s="2" t="str">
        <x:v>C</x:v>
      </x:c>
      <x:c r="L267" s="59"/>
      <x:c r="M267" s="59" t="n">
        <x:v>0.4064962971854199</x:v>
      </x:c>
      <x:c r="N267" s="58" t="n">
        <x:v>9015432.753771152</x:v>
      </x:c>
      <x:c r="O267" s="58" t="n">
        <x:v>10777862.539657418</x:v>
      </x:c>
      <x:c r="P267" s="2" t="str">
        <x:v>decline</x:v>
      </x:c>
      <x:c r="Q267" s="2" t="str">
        <x:v>debt service to income exceeds policy maximum</x:v>
      </x:c>
      <x:c r="R267" s="2"/>
      <x:c r="S267" s="2"/>
      <x:c r="T267" s="2"/>
    </x:row>
    <x:row r="268">
      <x:c r="A268" s="2"/>
      <x:c r="B268" s="2"/>
      <x:c r="C268" s="2" t="str">
        <x:v>SYN-00263</x:v>
      </x:c>
      <x:c r="D268" s="58" t="n">
        <x:v>93000000</x:v>
      </x:c>
      <x:c r="E268" s="93" t="n">
        <x:v>24</x:v>
      </x:c>
      <x:c r="F268" s="59" t="n">
        <x:v>0.056136563888678284</x:v>
      </x:c>
      <x:c r="G268" s="59" t="n">
        <x:v>0.6222531743677288</x:v>
      </x:c>
      <x:c r="H268" s="59" t="n">
        <x:v>0.14835863113350076</x:v>
      </x:c>
      <x:c r="I268" s="58" t="n">
        <x:v>4502009.150415663</x:v>
      </x:c>
      <x:c r="J268" s="59" t="n">
        <x:v>0.14437132268898273</x:v>
      </x:c>
      <x:c r="K268" s="2" t="str">
        <x:v>C</x:v>
      </x:c>
      <x:c r="L268" s="59" t="n">
        <x:v>0.11740310668945314</x:v>
      </x:c>
      <x:c r="M268" s="59" t="n">
        <x:v>0.47473312010841856</x:v>
      </x:c>
      <x:c r="N268" s="58" t="n">
        <x:v>3503858.642040283</x:v>
      </x:c>
      <x:c r="O268" s="58" t="n">
        <x:v>3846929.3307181373</x:v>
      </x:c>
      <x:c r="P268" s="2" t="str">
        <x:v>approve</x:v>
      </x:c>
      <x:c r="Q268" s="2" t="str">
        <x:v>eligibility and RAROC conditions are met</x:v>
      </x:c>
      <x:c r="R268" s="2"/>
      <x:c r="S268" s="2"/>
      <x:c r="T268" s="2"/>
    </x:row>
    <x:row r="269">
      <x:c r="A269" s="2"/>
      <x:c r="B269" s="2"/>
      <x:c r="C269" s="2" t="str">
        <x:v>SYN-00264</x:v>
      </x:c>
      <x:c r="D269" s="58" t="n">
        <x:v>205000000</x:v>
      </x:c>
      <x:c r="E269" s="93" t="n">
        <x:v>36</x:v>
      </x:c>
      <x:c r="F269" s="59" t="n">
        <x:v>0.02496048651135499</x:v>
      </x:c>
      <x:c r="G269" s="59" t="n">
        <x:v>0.7395690999300121</x:v>
      </x:c>
      <x:c r="H269" s="59" t="n">
        <x:v>0.1380503667008522</x:v>
      </x:c>
      <x:c r="I269" s="58" t="n">
        <x:v>6987017.934626451</x:v>
      </x:c>
      <x:c r="J269" s="59" t="n">
        <x:v>0.3116538115900387</x:v>
      </x:c>
      <x:c r="K269" s="2" t="str">
        <x:v>B</x:v>
      </x:c>
      <x:c r="L269" s="59" t="n">
        <x:v>0.09796737670898437</x:v>
      </x:c>
      <x:c r="M269" s="59" t="n">
        <x:v>0.5672967869408573</x:v>
      </x:c>
      <x:c r="N269" s="58" t="n">
        <x:v>6137570.441199342</x:v>
      </x:c>
      <x:c r="O269" s="58" t="n">
        <x:v>8627281.939617433</x:v>
      </x:c>
      <x:c r="P269" s="2" t="str">
        <x:v>approve</x:v>
      </x:c>
      <x:c r="Q269" s="2" t="str">
        <x:v>eligibility and RAROC conditions are met</x:v>
      </x:c>
      <x:c r="R269" s="2"/>
      <x:c r="S269" s="2"/>
      <x:c r="T269" s="2"/>
    </x:row>
    <x:row r="270">
      <x:c r="A270" s="2"/>
      <x:c r="B270" s="2"/>
      <x:c r="C270" s="2" t="str">
        <x:v>SYN-00265</x:v>
      </x:c>
      <x:c r="D270" s="58" t="n">
        <x:v>124000000</x:v>
      </x:c>
      <x:c r="E270" s="93" t="n">
        <x:v>12</x:v>
      </x:c>
      <x:c r="F270" s="59" t="n">
        <x:v>0.11009794223305841</x:v>
      </x:c>
      <x:c r="G270" s="59" t="n">
        <x:v>0.6798942283175771</x:v>
      </x:c>
      <x:c r="H270" s="59" t="n">
        <x:v>0.19116392295180995</x:v>
      </x:c>
      <x:c r="I270" s="58" t="n">
        <x:v>11434304.905890163</x:v>
      </x:c>
      <x:c r="J270" s="59" t="n">
        <x:v>0.4597488784942426</x:v>
      </x:c>
      <x:c r="K270" s="2" t="str">
        <x:v>D</x:v>
      </x:c>
      <x:c r="L270" s="59" t="n">
        <x:v>0.17204284667968747</x:v>
      </x:c>
      <x:c r="M270" s="59" t="n">
        <x:v>0.303150966040854</x:v>
      </x:c>
      <x:c r="N270" s="58" t="n">
        <x:v>5262137.070382796</x:v>
      </x:c>
      <x:c r="O270" s="58" t="n">
        <x:v>7133841.581897188</x:v>
      </x:c>
      <x:c r="P270" s="2" t="str">
        <x:v>approve</x:v>
      </x:c>
      <x:c r="Q270" s="2" t="str">
        <x:v>eligibility and RAROC conditions are met</x:v>
      </x:c>
      <x:c r="R270" s="2"/>
      <x:c r="S270" s="2"/>
      <x:c r="T270" s="2"/>
    </x:row>
    <x:row r="271">
      <x:c r="A271" s="2"/>
      <x:c r="B271" s="2"/>
      <x:c r="C271" s="2" t="str">
        <x:v>SYN-00266</x:v>
      </x:c>
      <x:c r="D271" s="58" t="n">
        <x:v>124000000</x:v>
      </x:c>
      <x:c r="E271" s="93" t="n">
        <x:v>48</x:v>
      </x:c>
      <x:c r="F271" s="59" t="n">
        <x:v>0.0316539022392967</x:v>
      </x:c>
      <x:c r="G271" s="59" t="n">
        <x:v>0.8766549255173332</x:v>
      </x:c>
      <x:c r="H271" s="59" t="n">
        <x:v>0.14058192592816346</x:v>
      </x:c>
      <x:c r="I271" s="58" t="n">
        <x:v>3392103.9070327594</x:v>
      </x:c>
      <x:c r="J271" s="59" t="n">
        <x:v>0.32657631499074774</x:v>
      </x:c>
      <x:c r="K271" s="2" t="str">
        <x:v>B</x:v>
      </x:c>
      <x:c r="L271" s="59" t="n">
        <x:v>0.10436172485351564</x:v>
      </x:c>
      <x:c r="M271" s="59" t="n">
        <x:v>0.5274177493082318</x:v>
      </x:c>
      <x:c r="N271" s="58" t="n">
        <x:v>7445581.341544916</x:v>
      </x:c>
      <x:c r="O271" s="58" t="n">
        <x:v>5205341.216252392</x:v>
      </x:c>
      <x:c r="P271" s="2" t="str">
        <x:v>approve</x:v>
      </x:c>
      <x:c r="Q271" s="2" t="str">
        <x:v>eligibility and RAROC conditions are met</x:v>
      </x:c>
      <x:c r="R271" s="2"/>
      <x:c r="S271" s="2"/>
      <x:c r="T271" s="2"/>
    </x:row>
    <x:row r="272">
      <x:c r="A272" s="2"/>
      <x:c r="B272" s="2"/>
      <x:c r="C272" s="2" t="str">
        <x:v>SYN-00267</x:v>
      </x:c>
      <x:c r="D272" s="58" t="n">
        <x:v>75000000</x:v>
      </x:c>
      <x:c r="E272" s="93" t="n">
        <x:v>48</x:v>
      </x:c>
      <x:c r="F272" s="59" t="n">
        <x:v>0.14537110423939698</x:v>
      </x:c>
      <x:c r="G272" s="59" t="n">
        <x:v>0.6391626966664523</x:v>
      </x:c>
      <x:c r="H272" s="59" t="n">
        <x:v>0.2100666087171334</x:v>
      </x:c>
      <x:c r="I272" s="58" t="n">
        <x:v>2322695.8291387823</x:v>
      </x:c>
      <x:c r="J272" s="59" t="n">
        <x:v>0.2205495097334249</x:v>
      </x:c>
      <x:c r="K272" s="2" t="str">
        <x:v>D</x:v>
      </x:c>
      <x:c r="L272" s="59" t="n">
        <x:v>0.19189971923828125</x:v>
      </x:c>
      <x:c r="M272" s="59" t="n">
        <x:v>0.2853744812214631</x:v>
      </x:c>
      <x:c r="N272" s="58" t="n">
        <x:v>14079030.838765608</x:v>
      </x:c>
      <x:c r="O272" s="58" t="n">
        <x:v>4102207.358656461</x:v>
      </x:c>
      <x:c r="P272" s="2" t="str">
        <x:v>approve</x:v>
      </x:c>
      <x:c r="Q272" s="2" t="str">
        <x:v>eligibility and RAROC conditions are met</x:v>
      </x:c>
      <x:c r="R272" s="2"/>
      <x:c r="S272" s="2"/>
      <x:c r="T272" s="2"/>
    </x:row>
    <x:row r="273">
      <x:c r="A273" s="2"/>
      <x:c r="B273" s="2"/>
      <x:c r="C273" s="2" t="str">
        <x:v>SYN-00268</x:v>
      </x:c>
      <x:c r="D273" s="58" t="n">
        <x:v>179000000</x:v>
      </x:c>
      <x:c r="E273" s="93" t="n">
        <x:v>48</x:v>
      </x:c>
      <x:c r="F273" s="59" t="n">
        <x:v>0.07296471466428918</x:v>
      </x:c>
      <x:c r="G273" s="59" t="n">
        <x:v>0.757678656341479</x:v>
      </x:c>
      <x:c r="H273" s="59" t="n">
        <x:v>0.1830404884521819</x:v>
      </x:c>
      <x:c r="I273" s="58" t="n">
        <x:v>5286606.918036474</x:v>
      </x:c>
      <x:c r="J273" s="59" t="n">
        <x:v>0.21466517295091184</x:v>
      </x:c>
      <x:c r="K273" s="2" t="str">
        <x:v>C</x:v>
      </x:c>
      <x:c r="L273" s="59" t="n">
        <x:v>0.13982982635498048</x:v>
      </x:c>
      <x:c r="M273" s="59" t="n">
        <x:v>0.5287165357477848</x:v>
      </x:c>
      <x:c r="N273" s="58" t="n">
        <x:v>21101802.355965648</x:v>
      </x:c>
      <x:c r="O273" s="58" t="n">
        <x:v>8647104.32033922</x:v>
      </x:c>
      <x:c r="P273" s="2" t="str">
        <x:v>approve</x:v>
      </x:c>
      <x:c r="Q273" s="2" t="str">
        <x:v>eligibility and RAROC conditions are met</x:v>
      </x:c>
      <x:c r="R273" s="2"/>
      <x:c r="S273" s="2"/>
      <x:c r="T273" s="2"/>
    </x:row>
    <x:row r="274">
      <x:c r="A274" s="2"/>
      <x:c r="B274" s="2"/>
      <x:c r="C274" s="2" t="str">
        <x:v>SYN-00269</x:v>
      </x:c>
      <x:c r="D274" s="58" t="n">
        <x:v>240000000</x:v>
      </x:c>
      <x:c r="E274" s="93" t="n">
        <x:v>18</x:v>
      </x:c>
      <x:c r="F274" s="59" t="n">
        <x:v>0.01672114869195996</x:v>
      </x:c>
      <x:c r="G274" s="59" t="n">
        <x:v>0.7401712922004916</x:v>
      </x:c>
      <x:c r="H274" s="59" t="n">
        <x:v>0.1338536563199237</x:v>
      </x:c>
      <x:c r="I274" s="58" t="n">
        <x:v>14790610.017936852</x:v>
      </x:c>
      <x:c r="J274" s="59" t="n">
        <x:v>0.44762141624666996</x:v>
      </x:c>
      <x:c r="K274" s="2" t="str">
        <x:v>A</x:v>
      </x:c>
      <x:c r="L274" s="59" t="n">
        <x:v>0.08498126983642577</x:v>
      </x:c>
      <x:c r="M274" s="59" t="n">
        <x:v>0.6557913395300559</x:v>
      </x:c>
      <x:c r="N274" s="58" t="n">
        <x:v>2424493.132574954</x:v>
      </x:c>
      <x:c r="O274" s="58" t="n">
        <x:v>10205411.300433889</x:v>
      </x:c>
      <x:c r="P274" s="2" t="str">
        <x:v>approve</x:v>
      </x:c>
      <x:c r="Q274" s="2" t="str">
        <x:v>eligibility and RAROC conditions are met</x:v>
      </x:c>
      <x:c r="R274" s="2"/>
      <x:c r="S274" s="2"/>
      <x:c r="T274" s="2"/>
    </x:row>
    <x:row r="275">
      <x:c r="A275" s="2"/>
      <x:c r="B275" s="2"/>
      <x:c r="C275" s="2" t="str">
        <x:v>SYN-00270</x:v>
      </x:c>
      <x:c r="D275" s="58" t="n">
        <x:v>213000000</x:v>
      </x:c>
      <x:c r="E275" s="93" t="n">
        <x:v>24</x:v>
      </x:c>
      <x:c r="F275" s="59" t="n">
        <x:v>0.05981145147517773</x:v>
      </x:c>
      <x:c r="G275" s="59" t="n">
        <x:v>0.6915210648712797</x:v>
      </x:c>
      <x:c r="H275" s="59" t="n">
        <x:v>0.15900051337763524</x:v>
      </x:c>
      <x:c r="I275" s="58" t="n">
        <x:v>10418973.293842493</x:v>
      </x:c>
      <x:c r="J275" s="59" t="n">
        <x:v>0.2825377767651921</x:v>
      </x:c>
      <x:c r="K275" s="2" t="str">
        <x:v>C</x:v>
      </x:c>
      <x:c r="L275" s="59" t="n">
        <x:v>0.11225639343261717</x:v>
      </x:c>
      <x:c r="M275" s="59" t="n">
        <x:v>0.6336067369905972</x:v>
      </x:c>
      <x:c r="N275" s="58" t="n">
        <x:v>9524756.540939378</x:v>
      </x:c>
      <x:c r="O275" s="58" t="n">
        <x:v>8816101.231230604</x:v>
      </x:c>
      <x:c r="P275" s="2" t="str">
        <x:v>approve</x:v>
      </x:c>
      <x:c r="Q275" s="2" t="str">
        <x:v>eligibility and RAROC conditions are met</x:v>
      </x:c>
      <x:c r="R275" s="2"/>
      <x:c r="S275" s="2"/>
      <x:c r="T275" s="2"/>
    </x:row>
    <x:row r="276">
      <x:c r="A276" s="2"/>
      <x:c r="B276" s="2"/>
      <x:c r="C276" s="2" t="str">
        <x:v>SYN-00271</x:v>
      </x:c>
      <x:c r="D276" s="58" t="n">
        <x:v>214000000</x:v>
      </x:c>
      <x:c r="E276" s="93" t="n">
        <x:v>48</x:v>
      </x:c>
      <x:c r="F276" s="59" t="n">
        <x:v>0.08022670223191873</x:v>
      </x:c>
      <x:c r="G276" s="59" t="n">
        <x:v>0.7789013891727884</x:v>
      </x:c>
      <x:c r="H276" s="59" t="n">
        <x:v>0.18312038657958116</x:v>
      </x:c>
      <x:c r="I276" s="58" t="n">
        <x:v>6321197.17962619</x:v>
      </x:c>
      <x:c r="J276" s="59" t="n">
        <x:v>0.5221682726119047</x:v>
      </x:c>
      <x:c r="K276" s="2" t="str">
        <x:v>C</x:v>
      </x:c>
      <x:c r="L276" s="59"/>
      <x:c r="M276" s="59" t="n">
        <x:v>0.4492777882008379</x:v>
      </x:c>
      <x:c r="N276" s="58" t="n">
        <x:v>28325132.154861003</x:v>
      </x:c>
      <x:c r="O276" s="58" t="n">
        <x:v>11142860.373524712</x:v>
      </x:c>
      <x:c r="P276" s="2" t="str">
        <x:v>decline</x:v>
      </x:c>
      <x:c r="Q276" s="2" t="str">
        <x:v>debt service to income exceeds policy maximum</x:v>
      </x:c>
      <x:c r="R276" s="2"/>
      <x:c r="S276" s="2"/>
      <x:c r="T276" s="2"/>
    </x:row>
    <x:row r="277">
      <x:c r="A277" s="2"/>
      <x:c r="B277" s="2"/>
      <x:c r="C277" s="2" t="str">
        <x:v>SYN-00272</x:v>
      </x:c>
      <x:c r="D277" s="58" t="n">
        <x:v>54000000</x:v>
      </x:c>
      <x:c r="E277" s="93" t="n">
        <x:v>24</x:v>
      </x:c>
      <x:c r="F277" s="59" t="n">
        <x:v>0.07066862485120001</x:v>
      </x:c>
      <x:c r="G277" s="59" t="n">
        <x:v>0.7029987926128596</x:v>
      </x:c>
      <x:c r="H277" s="59" t="n">
        <x:v>0.16441437641352116</x:v>
      </x:c>
      <x:c r="I277" s="58" t="n">
        <x:v>2655411.960420723</x:v>
      </x:c>
      <x:c r="J277" s="59" t="n">
        <x:v>0.3486066237631476</x:v>
      </x:c>
      <x:c r="K277" s="2" t="str">
        <x:v>C</x:v>
      </x:c>
      <x:c r="L277" s="59" t="n">
        <x:v>0.13839618682861332</x:v>
      </x:c>
      <x:c r="M277" s="59" t="n">
        <x:v>0.404427511635743</x:v>
      </x:c>
      <x:c r="N277" s="58" t="n">
        <x:v>2898630.961683191</x:v>
      </x:c>
      <x:c r="O277" s="58" t="n">
        <x:v>2407660.2786230748</x:v>
      </x:c>
      <x:c r="P277" s="2" t="str">
        <x:v>approve</x:v>
      </x:c>
      <x:c r="Q277" s="2" t="str">
        <x:v>eligibility and RAROC conditions are met</x:v>
      </x:c>
      <x:c r="R277" s="2"/>
      <x:c r="S277" s="2"/>
      <x:c r="T277" s="2"/>
    </x:row>
    <x:row r="278">
      <x:c r="A278" s="2"/>
      <x:c r="B278" s="2"/>
      <x:c r="C278" s="2" t="str">
        <x:v>SYN-00273</x:v>
      </x:c>
      <x:c r="D278" s="58" t="n">
        <x:v>87000000</x:v>
      </x:c>
      <x:c r="E278" s="93" t="n">
        <x:v>48</x:v>
      </x:c>
      <x:c r="F278" s="59" t="n">
        <x:v>0.13735312874484487</x:v>
      </x:c>
      <x:c r="G278" s="59" t="n">
        <x:v>0.6775853807653948</x:v>
      </x:c>
      <x:c r="H278" s="59" t="n">
        <x:v>0.22131199365998377</x:v>
      </x:c>
      <x:c r="I278" s="58" t="n">
        <x:v>2747229.312714718</x:v>
      </x:c>
      <x:c r="J278" s="59" t="n">
        <x:v>0.17552590879539015</x:v>
      </x:c>
      <x:c r="K278" s="2" t="str">
        <x:v>D</x:v>
      </x:c>
      <x:c r="L278" s="59" t="n">
        <x:v>0.19112499237060543</x:v>
      </x:c>
      <x:c r="M278" s="59" t="n">
        <x:v>0.3620121996692624</x:v>
      </x:c>
      <x:c r="N278" s="58" t="n">
        <x:v>16573268.124810953</x:v>
      </x:c>
      <x:c r="O278" s="58" t="n">
        <x:v>4989457.909374844</x:v>
      </x:c>
      <x:c r="P278" s="2" t="str">
        <x:v>approve</x:v>
      </x:c>
      <x:c r="Q278" s="2" t="str">
        <x:v>eligibility and RAROC conditions are met</x:v>
      </x:c>
      <x:c r="R278" s="2"/>
      <x:c r="S278" s="2"/>
      <x:c r="T278" s="2"/>
    </x:row>
    <x:row r="279">
      <x:c r="A279" s="2"/>
      <x:c r="B279" s="2"/>
      <x:c r="C279" s="2" t="str">
        <x:v>SYN-00274</x:v>
      </x:c>
      <x:c r="D279" s="58" t="n">
        <x:v>106000000</x:v>
      </x:c>
      <x:c r="E279" s="93" t="n">
        <x:v>48</x:v>
      </x:c>
      <x:c r="F279" s="59" t="n">
        <x:v>0.012787071876619678</x:v>
      </x:c>
      <x:c r="G279" s="59" t="n">
        <x:v>0.7869144845088141</x:v>
      </x:c>
      <x:c r="H279" s="59" t="n">
        <x:v>0.12073558879276383</x:v>
      </x:c>
      <x:c r="I279" s="58" t="n">
        <x:v>2795216.4652609797</x:v>
      </x:c>
      <x:c r="J279" s="59" t="n">
        <x:v>0.16282607202033836</x:v>
      </x:c>
      <x:c r="K279" s="2" t="str">
        <x:v>A</x:v>
      </x:c>
      <x:c r="L279" s="59" t="n">
        <x:v>0.08949451446533206</x:v>
      </x:c>
      <x:c r="M279" s="59" t="n">
        <x:v>0.47749321196070077</x:v>
      </x:c>
      <x:c r="N279" s="58" t="n">
        <x:v>2320904.786537546</x:v>
      </x:c>
      <x:c r="O279" s="58" t="n">
        <x:v>4514301.121622875</x:v>
      </x:c>
      <x:c r="P279" s="2" t="str">
        <x:v>approve</x:v>
      </x:c>
      <x:c r="Q279" s="2" t="str">
        <x:v>eligibility and RAROC conditions are met</x:v>
      </x:c>
      <x:c r="R279" s="2"/>
      <x:c r="S279" s="2"/>
      <x:c r="T279" s="2"/>
    </x:row>
    <x:row r="280">
      <x:c r="A280" s="2"/>
      <x:c r="B280" s="2"/>
      <x:c r="C280" s="2" t="str">
        <x:v>SYN-00275</x:v>
      </x:c>
      <x:c r="D280" s="58" t="n">
        <x:v>46000000</x:v>
      </x:c>
      <x:c r="E280" s="93" t="n">
        <x:v>24</x:v>
      </x:c>
      <x:c r="F280" s="59" t="n">
        <x:v>0.0729270941002553</x:v>
      </x:c>
      <x:c r="G280" s="59" t="n">
        <x:v>0.8352851244870115</x:v>
      </x:c>
      <x:c r="H280" s="59" t="n">
        <x:v>0.1680727951415203</x:v>
      </x:c>
      <x:c r="I280" s="58" t="n">
        <x:v>2270086.7682278873</x:v>
      </x:c>
      <x:c r="J280" s="59" t="n">
        <x:v>0.18881650061789448</x:v>
      </x:c>
      <x:c r="K280" s="2" t="str">
        <x:v>C</x:v>
      </x:c>
      <x:c r="L280" s="59" t="n">
        <x:v>0.16215389251708984</x:v>
      </x:c>
      <x:c r="M280" s="59" t="n">
        <x:v>0.2060154551762192</x:v>
      </x:c>
      <x:c r="N280" s="58" t="n">
        <x:v>3029431.3295560563</x:v>
      </x:c>
      <x:c r="O280" s="58" t="n">
        <x:v>2483343.192436924</x:v>
      </x:c>
      <x:c r="P280" s="2" t="str">
        <x:v>approve</x:v>
      </x:c>
      <x:c r="Q280" s="2" t="str">
        <x:v>eligibility and RAROC conditions are met</x:v>
      </x:c>
      <x:c r="R280" s="2"/>
      <x:c r="S280" s="2"/>
      <x:c r="T280" s="2"/>
    </x:row>
    <x:row r="281">
      <x:c r="A281" s="2"/>
      <x:c r="B281" s="2"/>
      <x:c r="C281" s="2" t="str">
        <x:v>SYN-00276</x:v>
      </x:c>
      <x:c r="D281" s="58" t="n">
        <x:v>163000000</x:v>
      </x:c>
      <x:c r="E281" s="93" t="n">
        <x:v>48</x:v>
      </x:c>
      <x:c r="F281" s="59" t="n">
        <x:v>0.12331160942611841</x:v>
      </x:c>
      <x:c r="G281" s="59" t="n">
        <x:v>0.6568469901728597</x:v>
      </x:c>
      <x:c r="H281" s="59" t="n">
        <x:v>0.2106979315867261</x:v>
      </x:c>
      <x:c r="I281" s="58" t="n">
        <x:v>5053529.180502612</x:v>
      </x:c>
      <x:c r="J281" s="59" t="n">
        <x:v>0.3719485245938044</x:v>
      </x:c>
      <x:c r="K281" s="2" t="str">
        <x:v>D</x:v>
      </x:c>
      <x:c r="L281" s="59" t="n">
        <x:v>0.16955986022949218</x:v>
      </x:c>
      <x:c r="M281" s="59" t="n">
        <x:v>0.4593340998591251</x:v>
      </x:c>
      <x:c r="N281" s="58" t="n">
        <x:v>27241920.220004108</x:v>
      </x:c>
      <x:c r="O281" s="58" t="n">
        <x:v>8703694.87106338</x:v>
      </x:c>
      <x:c r="P281" s="2" t="str">
        <x:v>approve</x:v>
      </x:c>
      <x:c r="Q281" s="2" t="str">
        <x:v>eligibility and RAROC conditions are met</x:v>
      </x:c>
      <x:c r="R281" s="2"/>
      <x:c r="S281" s="2"/>
      <x:c r="T281" s="2"/>
    </x:row>
    <x:row r="282">
      <x:c r="A282" s="2"/>
      <x:c r="B282" s="2"/>
      <x:c r="C282" s="2" t="str">
        <x:v>SYN-00277</x:v>
      </x:c>
      <x:c r="D282" s="58" t="n">
        <x:v>239000000</x:v>
      </x:c>
      <x:c r="E282" s="93" t="n">
        <x:v>18</x:v>
      </x:c>
      <x:c r="F282" s="59" t="n">
        <x:v>0.19190092282612423</x:v>
      </x:c>
      <x:c r="G282" s="59" t="n">
        <x:v>0.72501239608355</x:v>
      </x:c>
      <x:c r="H282" s="59" t="n">
        <x:v>0.2610692231035916</x:v>
      </x:c>
      <x:c r="I282" s="58" t="n">
        <x:v>16188953.196298687</x:v>
      </x:c>
      <x:c r="J282" s="59" t="n">
        <x:v>0.33379284940822035</x:v>
      </x:c>
      <x:c r="K282" s="2" t="str">
        <x:v>E</x:v>
      </x:c>
      <x:c r="L282" s="59" t="n">
        <x:v>0.2328031921386719</x:v>
      </x:c>
      <x:c r="M282" s="59" t="n">
        <x:v>0.3108029771782361</x:v>
      </x:c>
      <x:c r="N282" s="58" t="n">
        <x:v>27777287.842262726</x:v>
      </x:c>
      <x:c r="O282" s="58" t="n">
        <x:v>18086900.381817255</x:v>
      </x:c>
      <x:c r="P282" s="2" t="str">
        <x:v>approve</x:v>
      </x:c>
      <x:c r="Q282" s="2" t="str">
        <x:v>eligibility and RAROC conditions are met</x:v>
      </x:c>
      <x:c r="R282" s="2"/>
      <x:c r="S282" s="2"/>
      <x:c r="T282" s="2"/>
    </x:row>
    <x:row r="283">
      <x:c r="A283" s="2"/>
      <x:c r="B283" s="2"/>
      <x:c r="C283" s="2" t="str">
        <x:v>SYN-00278</x:v>
      </x:c>
      <x:c r="D283" s="58" t="n">
        <x:v>144000000</x:v>
      </x:c>
      <x:c r="E283" s="93" t="n">
        <x:v>48</x:v>
      </x:c>
      <x:c r="F283" s="59" t="n">
        <x:v>0.023902969350729594</x:v>
      </x:c>
      <x:c r="G283" s="59" t="n">
        <x:v>0.7189033261597398</x:v>
      </x:c>
      <x:c r="H283" s="59" t="n">
        <x:v>0.12100052035914023</x:v>
      </x:c>
      <x:c r="I283" s="58" t="n">
        <x:v>3799150.106886933</x:v>
      </x:c>
      <x:c r="J283" s="59" t="n">
        <x:v>0.17549285932422312</x:v>
      </x:c>
      <x:c r="K283" s="2" t="str">
        <x:v>B</x:v>
      </x:c>
      <x:c r="L283" s="59" t="n">
        <x:v>0.09294525146484374</x:v>
      </x:c>
      <x:c r="M283" s="59" t="n">
        <x:v>0.4444846227594821</x:v>
      </x:c>
      <x:c r="N283" s="58" t="n">
        <x:v>5331587.337598577</x:v>
      </x:c>
      <x:c r="O283" s="58" t="n">
        <x:v>6041149.137272591</x:v>
      </x:c>
      <x:c r="P283" s="2" t="str">
        <x:v>approve</x:v>
      </x:c>
      <x:c r="Q283" s="2" t="str">
        <x:v>eligibility and RAROC conditions are met</x:v>
      </x:c>
      <x:c r="R283" s="2"/>
      <x:c r="S283" s="2"/>
      <x:c r="T283" s="2"/>
    </x:row>
    <x:row r="284">
      <x:c r="A284" s="2"/>
      <x:c r="B284" s="2"/>
      <x:c r="C284" s="2" t="str">
        <x:v>SYN-00279</x:v>
      </x:c>
      <x:c r="D284" s="58" t="n">
        <x:v>161000000</x:v>
      </x:c>
      <x:c r="E284" s="93" t="n">
        <x:v>18</x:v>
      </x:c>
      <x:c r="F284" s="59" t="n">
        <x:v>0.08880951881328536</x:v>
      </x:c>
      <x:c r="G284" s="59" t="n">
        <x:v>0.6022359209148138</x:v>
      </x:c>
      <x:c r="H284" s="59" t="n">
        <x:v>0.1818116477202199</x:v>
      </x:c>
      <x:c r="I284" s="58" t="n">
        <x:v>10286640.224996926</x:v>
      </x:c>
      <x:c r="J284" s="59" t="n">
        <x:v>0.4517866731883167</x:v>
      </x:c>
      <x:c r="K284" s="2" t="str">
        <x:v>C</x:v>
      </x:c>
      <x:c r="L284" s="59" t="n">
        <x:v>0.12589439392089843</x:v>
      </x:c>
      <x:c r="M284" s="59" t="n">
        <x:v>0.6921688575018148</x:v>
      </x:c>
      <x:c r="N284" s="58" t="n">
        <x:v>7091804.123560477</x:v>
      </x:c>
      <x:c r="O284" s="58" t="n">
        <x:v>7108191.3845446855</x:v>
      </x:c>
      <x:c r="P284" s="2" t="str">
        <x:v>approve</x:v>
      </x:c>
      <x:c r="Q284" s="2" t="str">
        <x:v>eligibility and RAROC conditions are met</x:v>
      </x:c>
      <x:c r="R284" s="2"/>
      <x:c r="S284" s="2"/>
      <x:c r="T284" s="2"/>
    </x:row>
    <x:row r="285">
      <x:c r="A285" s="2"/>
      <x:c r="B285" s="2"/>
      <x:c r="C285" s="2" t="str">
        <x:v>SYN-00280</x:v>
      </x:c>
      <x:c r="D285" s="58" t="n">
        <x:v>130000000</x:v>
      </x:c>
      <x:c r="E285" s="93" t="n">
        <x:v>18</x:v>
      </x:c>
      <x:c r="F285" s="59" t="n">
        <x:v>0.046369424509889776</x:v>
      </x:c>
      <x:c r="G285" s="59" t="n">
        <x:v>0.714045853789489</x:v>
      </x:c>
      <x:c r="H285" s="59" t="n">
        <x:v>0.14659283210482876</x:v>
      </x:c>
      <x:c r="I285" s="58" t="n">
        <x:v>8089192.038045771</x:v>
      </x:c>
      <x:c r="J285" s="59" t="n">
        <x:v>0.30745477006694005</x:v>
      </x:c>
      <x:c r="K285" s="2" t="str">
        <x:v>B</x:v>
      </x:c>
      <x:c r="L285" s="59" t="n">
        <x:v>0.11161678314208984</x:v>
      </x:c>
      <x:c r="M285" s="59" t="n">
        <x:v>0.5152369753374685</x:v>
      </x:c>
      <x:c r="N285" s="58" t="n">
        <x:v>3520996.199071979</x:v>
      </x:c>
      <x:c r="O285" s="58" t="n">
        <x:v>5463322.0663241735</x:v>
      </x:c>
      <x:c r="P285" s="2" t="str">
        <x:v>approve</x:v>
      </x:c>
      <x:c r="Q285" s="2" t="str">
        <x:v>eligibility and RAROC conditions are met</x:v>
      </x:c>
      <x:c r="R285" s="2"/>
      <x:c r="S285" s="2"/>
      <x:c r="T285" s="2"/>
    </x:row>
    <x:row r="286">
      <x:c r="A286" s="2"/>
      <x:c r="B286" s="2"/>
      <x:c r="C286" s="2" t="str">
        <x:v>SYN-00281</x:v>
      </x:c>
      <x:c r="D286" s="58" t="n">
        <x:v>184000000</x:v>
      </x:c>
      <x:c r="E286" s="93" t="n">
        <x:v>24</x:v>
      </x:c>
      <x:c r="F286" s="59" t="n">
        <x:v>0.0833236538685411</x:v>
      </x:c>
      <x:c r="G286" s="59" t="n">
        <x:v>0.7035219164189254</x:v>
      </x:c>
      <x:c r="H286" s="59" t="n">
        <x:v>0.17289080217771025</x:v>
      </x:c>
      <x:c r="I286" s="58" t="n">
        <x:v>9122955.218110483</x:v>
      </x:c>
      <x:c r="J286" s="59" t="n">
        <x:v>0.5163935583713285</x:v>
      </x:c>
      <x:c r="K286" s="2" t="str">
        <x:v>C</x:v>
      </x:c>
      <x:c r="L286" s="59"/>
      <x:c r="M286" s="59" t="n">
        <x:v>0.44297290935442346</x:v>
      </x:c>
      <x:c r="N286" s="58" t="n">
        <x:v>11652769.733321585</x:v>
      </x:c>
      <x:c r="O286" s="58" t="n">
        <x:v>9015905.453914387</x:v>
      </x:c>
      <x:c r="P286" s="2" t="str">
        <x:v>decline</x:v>
      </x:c>
      <x:c r="Q286" s="2" t="str">
        <x:v>debt service to income exceeds policy maximum</x:v>
      </x:c>
      <x:c r="R286" s="2"/>
      <x:c r="S286" s="2"/>
      <x:c r="T286" s="2"/>
    </x:row>
    <x:row r="287">
      <x:c r="A287" s="2"/>
      <x:c r="B287" s="2"/>
      <x:c r="C287" s="2" t="str">
        <x:v>SYN-00282</x:v>
      </x:c>
      <x:c r="D287" s="58" t="n">
        <x:v>208000000</x:v>
      </x:c>
      <x:c r="E287" s="93" t="n">
        <x:v>18</x:v>
      </x:c>
      <x:c r="F287" s="59" t="n">
        <x:v>0.09683539581291979</x:v>
      </x:c>
      <x:c r="G287" s="59" t="n">
        <x:v>0.7472014053444543</x:v>
      </x:c>
      <x:c r="H287" s="59" t="n">
        <x:v>0.1994636451022554</x:v>
      </x:c>
      <x:c r="I287" s="58" t="n">
        <x:v>13465383.32236624</x:v>
      </x:c>
      <x:c r="J287" s="59" t="n">
        <x:v>0.27684455759931104</x:v>
      </x:c>
      <x:c r="K287" s="2" t="str">
        <x:v>C</x:v>
      </x:c>
      <x:c r="L287" s="59" t="n">
        <x:v>0.14883964538574215</x:v>
      </x:c>
      <x:c r="M287" s="59" t="n">
        <x:v>0.5291867126049631</x:v>
      </x:c>
      <x:c r="N287" s="58" t="n">
        <x:v>12439740.527249962</x:v>
      </x:c>
      <x:c r="O287" s="58" t="n">
        <x:v>11974461.302375136</x:v>
      </x:c>
      <x:c r="P287" s="2" t="str">
        <x:v>approve</x:v>
      </x:c>
      <x:c r="Q287" s="2" t="str">
        <x:v>eligibility and RAROC conditions are met</x:v>
      </x:c>
      <x:c r="R287" s="2"/>
      <x:c r="S287" s="2"/>
      <x:c r="T287" s="2"/>
    </x:row>
    <x:row r="288">
      <x:c r="A288" s="2"/>
      <x:c r="B288" s="2"/>
      <x:c r="C288" s="2" t="str">
        <x:v>SYN-00283</x:v>
      </x:c>
      <x:c r="D288" s="58" t="n">
        <x:v>141000000</x:v>
      </x:c>
      <x:c r="E288" s="93" t="n">
        <x:v>24</x:v>
      </x:c>
      <x:c r="F288" s="59" t="n">
        <x:v>0.014187708392473679</x:v>
      </x:c>
      <x:c r="G288" s="59" t="n">
        <x:v>0.7477470597794924</x:v>
      </x:c>
      <x:c r="H288" s="59" t="n">
        <x:v>0.11231633814669087</x:v>
      </x:c>
      <x:c r="I288" s="58" t="n">
        <x:v>6586878.837332669</x:v>
      </x:c>
      <x:c r="J288" s="59" t="n">
        <x:v>0.36833996366664595</x:v>
      </x:c>
      <x:c r="K288" s="2" t="str">
        <x:v>A</x:v>
      </x:c>
      <x:c r="L288" s="59" t="n">
        <x:v>0.08802490234375002</x:v>
      </x:c>
      <x:c r="M288" s="59" t="n">
        <x:v>0.4066672817556775</x:v>
      </x:c>
      <x:c r="N288" s="58" t="n">
        <x:v>1609343.6039370908</x:v>
      </x:c>
      <x:c r="O288" s="58" t="n">
        <x:v>5934193.92870198</x:v>
      </x:c>
      <x:c r="P288" s="2" t="str">
        <x:v>approve</x:v>
      </x:c>
      <x:c r="Q288" s="2" t="str">
        <x:v>eligibility and RAROC conditions are met</x:v>
      </x:c>
      <x:c r="R288" s="2"/>
      <x:c r="S288" s="2"/>
      <x:c r="T288" s="2"/>
    </x:row>
    <x:row r="289">
      <x:c r="A289" s="2"/>
      <x:c r="B289" s="2"/>
      <x:c r="C289" s="2" t="str">
        <x:v>SYN-00284</x:v>
      </x:c>
      <x:c r="D289" s="58" t="n">
        <x:v>60000000</x:v>
      </x:c>
      <x:c r="E289" s="93" t="n">
        <x:v>12</x:v>
      </x:c>
      <x:c r="F289" s="59" t="n">
        <x:v>0.19647489314960231</x:v>
      </x:c>
      <x:c r="G289" s="59" t="n">
        <x:v>0.8139351649091917</x:v>
      </x:c>
      <x:c r="H289" s="59" t="n">
        <x:v>0.26534307911127386</x:v>
      </x:c>
      <x:c r="I289" s="58" t="n">
        <x:v>5747419.338471408</x:v>
      </x:c>
      <x:c r="J289" s="59" t="n">
        <x:v>0.2854324445933742</x:v>
      </x:c>
      <x:c r="K289" s="2" t="str">
        <x:v>E</x:v>
      </x:c>
      <x:c r="L289" s="59" t="n">
        <x:v>0.2922483444213867</x:v>
      </x:c>
      <x:c r="M289" s="59" t="n">
        <x:v>0.032696809965538254</x:v>
      </x:c>
      <x:c r="N289" s="58" t="n">
        <x:v>5576790.468580598</x:v>
      </x:c>
      <x:c r="O289" s="58" t="n">
        <x:v>5358026.506534574</x:v>
      </x:c>
      <x:c r="P289" s="2" t="str">
        <x:v>reprice</x:v>
      </x:c>
      <x:c r="Q289" s="2" t="str">
        <x:v>quoted APR is below the RAROC price floor</x:v>
      </x:c>
      <x:c r="R289" s="2"/>
      <x:c r="S289" s="2"/>
      <x:c r="T289" s="2"/>
    </x:row>
    <x:row r="290">
      <x:c r="A290" s="2"/>
      <x:c r="B290" s="2"/>
      <x:c r="C290" s="2" t="str">
        <x:v>SYN-00285</x:v>
      </x:c>
      <x:c r="D290" s="58" t="n">
        <x:v>94000000</x:v>
      </x:c>
      <x:c r="E290" s="93" t="n">
        <x:v>12</x:v>
      </x:c>
      <x:c r="F290" s="59" t="n">
        <x:v>0.06506162087802562</x:v>
      </x:c>
      <x:c r="G290" s="59" t="n">
        <x:v>0.8232916936449028</x:v>
      </x:c>
      <x:c r="H290" s="59" t="n">
        <x:v>0.15039141139428</x:v>
      </x:c>
      <x:c r="I290" s="58" t="n">
        <x:v>8486017.595197633</x:v>
      </x:c>
      <x:c r="J290" s="59" t="n">
        <x:v>0.2062177738086442</x:v>
      </x:c>
      <x:c r="K290" s="2" t="str">
        <x:v>C</x:v>
      </x:c>
      <x:c r="L290" s="59" t="n">
        <x:v>0.15152355194091793</x:v>
      </x:c>
      <x:c r="M290" s="59" t="n">
        <x:v>0.15044286366773763</x:v>
      </x:c>
      <x:c r="N290" s="58" t="n">
        <x:v>2817427.807262681</x:v>
      </x:c>
      <x:c r="O290" s="58" t="n">
        <x:v>4841710.833855652</x:v>
      </x:c>
      <x:c r="P290" s="2" t="str">
        <x:v>reprice</x:v>
      </x:c>
      <x:c r="Q290" s="2" t="str">
        <x:v>quoted APR is below the RAROC price floor</x:v>
      </x:c>
      <x:c r="R290" s="2"/>
      <x:c r="S290" s="2"/>
      <x:c r="T290" s="2"/>
    </x:row>
    <x:row r="291">
      <x:c r="A291" s="2"/>
      <x:c r="B291" s="2"/>
      <x:c r="C291" s="2" t="str">
        <x:v>SYN-00286</x:v>
      </x:c>
      <x:c r="D291" s="58" t="n">
        <x:v>223000000</x:v>
      </x:c>
      <x:c r="E291" s="93" t="n">
        <x:v>36</x:v>
      </x:c>
      <x:c r="F291" s="59" t="n">
        <x:v>0.07776878066903264</x:v>
      </x:c>
      <x:c r="G291" s="59" t="n">
        <x:v>0.603695669235462</x:v>
      </x:c>
      <x:c r="H291" s="59" t="n">
        <x:v>0.1656185496754645</x:v>
      </x:c>
      <x:c r="I291" s="58" t="n">
        <x:v>7902016.456790869</x:v>
      </x:c>
      <x:c r="J291" s="59" t="n">
        <x:v>0.4604534511996554</x:v>
      </x:c>
      <x:c r="K291" s="2" t="str">
        <x:v>C</x:v>
      </x:c>
      <x:c r="L291" s="59" t="n">
        <x:v>0.12440021514892578</x:v>
      </x:c>
      <x:c r="M291" s="59" t="n">
        <x:v>0.5781869467639018</x:v>
      </x:c>
      <x:c r="N291" s="58" t="n">
        <x:v>16684869.513976892</x:v>
      </x:c>
      <x:c r="O291" s="58" t="n">
        <x:v>8991485.857122825</x:v>
      </x:c>
      <x:c r="P291" s="2" t="str">
        <x:v>approve</x:v>
      </x:c>
      <x:c r="Q291" s="2" t="str">
        <x:v>eligibility and RAROC conditions are met</x:v>
      </x:c>
      <x:c r="R291" s="2"/>
      <x:c r="S291" s="2"/>
      <x:c r="T291" s="2"/>
    </x:row>
    <x:row r="292">
      <x:c r="A292" s="2"/>
      <x:c r="B292" s="2"/>
      <x:c r="C292" s="2" t="str">
        <x:v>SYN-00287</x:v>
      </x:c>
      <x:c r="D292" s="58" t="n">
        <x:v>179000000</x:v>
      </x:c>
      <x:c r="E292" s="93" t="n">
        <x:v>12</x:v>
      </x:c>
      <x:c r="F292" s="59" t="n">
        <x:v>0.05167515432034185</x:v>
      </x:c>
      <x:c r="G292" s="59" t="n">
        <x:v>0.5014773018296009</x:v>
      </x:c>
      <x:c r="H292" s="59" t="n">
        <x:v>0.14729888720847015</x:v>
      </x:c>
      <x:c r="I292" s="58" t="n">
        <x:v>16133431.832617024</x:v>
      </x:c>
      <x:c r="J292" s="59" t="n">
        <x:v>0.2775972431576561</x:v>
      </x:c>
      <x:c r="K292" s="2" t="str">
        <x:v>C</x:v>
      </x:c>
      <x:c r="L292" s="59" t="n">
        <x:v>0.10844505310058594</x:v>
      </x:c>
      <x:c r="M292" s="59" t="n">
        <x:v>0.554895533971158</x:v>
      </x:c>
      <x:c r="N292" s="58" t="n">
        <x:v>2588981.0498220916</x:v>
      </x:c>
      <x:c r="O292" s="58" t="n">
        <x:v>7679547.707123337</x:v>
      </x:c>
      <x:c r="P292" s="2" t="str">
        <x:v>approve</x:v>
      </x:c>
      <x:c r="Q292" s="2" t="str">
        <x:v>eligibility and RAROC conditions are met</x:v>
      </x:c>
      <x:c r="R292" s="2"/>
      <x:c r="S292" s="2"/>
      <x:c r="T292" s="2"/>
    </x:row>
    <x:row r="293">
      <x:c r="A293" s="2"/>
      <x:c r="B293" s="2"/>
      <x:c r="C293" s="2" t="str">
        <x:v>SYN-00288</x:v>
      </x:c>
      <x:c r="D293" s="58" t="n">
        <x:v>136000000</x:v>
      </x:c>
      <x:c r="E293" s="93" t="n">
        <x:v>48</x:v>
      </x:c>
      <x:c r="F293" s="59" t="n">
        <x:v>0.0602273044904695</x:v>
      </x:c>
      <x:c r="G293" s="59" t="n">
        <x:v>0.6489435322681231</x:v>
      </x:c>
      <x:c r="H293" s="59" t="n">
        <x:v>0.16506255640885972</x:v>
      </x:c>
      <x:c r="I293" s="58" t="n">
        <x:v>3889631.3140888293</x:v>
      </x:c>
      <x:c r="J293" s="59" t="n">
        <x:v>0.10447908998296876</x:v>
      </x:c>
      <x:c r="K293" s="2" t="str">
        <x:v>C</x:v>
      </x:c>
      <x:c r="L293" s="59" t="n">
        <x:v>0.12084331512451173</x:v>
      </x:c>
      <x:c r="M293" s="59" t="n">
        <x:v>0.6096808892576692</x:v>
      </x:c>
      <x:c r="N293" s="58" t="n">
        <x:v>11358603.912317798</x:v>
      </x:c>
      <x:c r="O293" s="58" t="n">
        <x:v>5561859.167546072</x:v>
      </x:c>
      <x:c r="P293" s="2" t="str">
        <x:v>approve</x:v>
      </x:c>
      <x:c r="Q293" s="2" t="str">
        <x:v>eligibility and RAROC conditions are met</x:v>
      </x:c>
      <x:c r="R293" s="2"/>
      <x:c r="S293" s="2"/>
      <x:c r="T293" s="2"/>
    </x:row>
    <x:row r="294">
      <x:c r="A294" s="2"/>
      <x:c r="B294" s="2"/>
      <x:c r="C294" s="2" t="str">
        <x:v>SYN-00289</x:v>
      </x:c>
      <x:c r="D294" s="58" t="n">
        <x:v>203000000</x:v>
      </x:c>
      <x:c r="E294" s="93" t="n">
        <x:v>36</x:v>
      </x:c>
      <x:c r="F294" s="59" t="n">
        <x:v>0.15218575468093554</x:v>
      </x:c>
      <x:c r="G294" s="59" t="n">
        <x:v>0.6624430775441161</x:v>
      </x:c>
      <x:c r="H294" s="59" t="n">
        <x:v>0.23140895162138023</x:v>
      </x:c>
      <x:c r="I294" s="58" t="n">
        <x:v>7872988.560096854</x:v>
      </x:c>
      <x:c r="J294" s="59" t="n">
        <x:v>0.5374226369268021</x:v>
      </x:c>
      <x:c r="K294" s="2" t="str">
        <x:v>E</x:v>
      </x:c>
      <x:c r="L294" s="59"/>
      <x:c r="M294" s="59" t="n">
        <x:v>0.38420733114106215</x:v>
      </x:c>
      <x:c r="N294" s="58" t="n">
        <x:v>32085124.553979035</x:v>
      </x:c>
      <x:c r="O294" s="58" t="n">
        <x:v>12130721.31738805</x:v>
      </x:c>
      <x:c r="P294" s="2" t="str">
        <x:v>manual_review</x:v>
      </x:c>
      <x:c r="Q294" s="2" t="str">
        <x:v>data quality flag</x:v>
      </x:c>
      <x:c r="R294" s="2"/>
      <x:c r="S294" s="2"/>
      <x:c r="T294" s="2"/>
    </x:row>
    <x:row r="295">
      <x:c r="A295" s="2"/>
      <x:c r="B295" s="2"/>
      <x:c r="C295" s="2" t="str">
        <x:v>SYN-00290</x:v>
      </x:c>
      <x:c r="D295" s="58" t="n">
        <x:v>44000000</x:v>
      </x:c>
      <x:c r="E295" s="93" t="n">
        <x:v>18</x:v>
      </x:c>
      <x:c r="F295" s="59" t="n">
        <x:v>0.14787613653655862</x:v>
      </x:c>
      <x:c r="G295" s="59" t="n">
        <x:v>0.8840474992399884</x:v>
      </x:c>
      <x:c r="H295" s="59" t="n">
        <x:v>0.21588120835867008</x:v>
      </x:c>
      <x:c r="I295" s="58" t="n">
        <x:v>2883283.584706848</x:v>
      </x:c>
      <x:c r="J295" s="59" t="n">
        <x:v>0.2954850746813927</x:v>
      </x:c>
      <x:c r="K295" s="2" t="str">
        <x:v>D</x:v>
      </x:c>
      <x:c r="L295" s="59" t="n">
        <x:v>0.26456699371337894</x:v>
      </x:c>
      <x:c r="M295" s="59" t="n">
        <x:v>-0.10205590416053938</x:v>
      </x:c>
      <x:c r="N295" s="58" t="n">
        <x:v>4765353.704113596</x:v>
      </x:c>
      <x:c r="O295" s="58" t="n">
        <x:v>3665587.7715486498</x:v>
      </x:c>
      <x:c r="P295" s="2" t="str">
        <x:v>reprice</x:v>
      </x:c>
      <x:c r="Q295" s="2" t="str">
        <x:v>quoted APR is below the RAROC price floor</x:v>
      </x:c>
      <x:c r="R295" s="2"/>
      <x:c r="S295" s="2"/>
      <x:c r="T295" s="2"/>
    </x:row>
    <x:row r="296">
      <x:c r="A296" s="2"/>
      <x:c r="B296" s="2"/>
      <x:c r="C296" s="2" t="str">
        <x:v>SYN-00291</x:v>
      </x:c>
      <x:c r="D296" s="58" t="n">
        <x:v>38000000</x:v>
      </x:c>
      <x:c r="E296" s="93" t="n">
        <x:v>36</x:v>
      </x:c>
      <x:c r="F296" s="59" t="n">
        <x:v>0.057579494280412535</x:v>
      </x:c>
      <x:c r="G296" s="59" t="n">
        <x:v>0.7709977615889932</x:v>
      </x:c>
      <x:c r="H296" s="59" t="n">
        <x:v>0.1497771845592642</x:v>
      </x:c>
      <x:c r="I296" s="58" t="n">
        <x:v>1316867.8890281736</x:v>
      </x:c>
      <x:c r="J296" s="59" t="n">
        <x:v>0.03963571478784526</x:v>
      </x:c>
      <x:c r="K296" s="2" t="str">
        <x:v>C</x:v>
      </x:c>
      <x:c r="L296" s="59" t="n">
        <x:v>0.1421724319458008</x:v>
      </x:c>
      <x:c r="M296" s="59" t="n">
        <x:v>0.23451492976717736</x:v>
      </x:c>
      <x:c r="N296" s="58" t="n">
        <x:v>2700762.1185718523</x:v>
      </x:c>
      <x:c r="O296" s="58" t="n">
        <x:v>1623388.5094564238</x:v>
      </x:c>
      <x:c r="P296" s="2" t="str">
        <x:v>approve</x:v>
      </x:c>
      <x:c r="Q296" s="2" t="str">
        <x:v>eligibility and RAROC conditions are met</x:v>
      </x:c>
      <x:c r="R296" s="2"/>
      <x:c r="S296" s="2"/>
      <x:c r="T296" s="2"/>
    </x:row>
    <x:row r="297">
      <x:c r="A297" s="2"/>
      <x:c r="B297" s="2"/>
      <x:c r="C297" s="2" t="str">
        <x:v>SYN-00292</x:v>
      </x:c>
      <x:c r="D297" s="58" t="n">
        <x:v>180000000</x:v>
      </x:c>
      <x:c r="E297" s="93" t="n">
        <x:v>36</x:v>
      </x:c>
      <x:c r="F297" s="59" t="n">
        <x:v>0.1462606690863037</x:v>
      </x:c>
      <x:c r="G297" s="59" t="n">
        <x:v>0.8532751325704824</x:v>
      </x:c>
      <x:c r="H297" s="59" t="n">
        <x:v>0.23877582008508152</x:v>
      </x:c>
      <x:c r="I297" s="58" t="n">
        <x:v>7050348.925346873</x:v>
      </x:c>
      <x:c r="J297" s="59" t="n">
        <x:v>0.48159731186036175</x:v>
      </x:c>
      <x:c r="K297" s="2" t="str">
        <x:v>D</x:v>
      </x:c>
      <x:c r="L297" s="59" t="n">
        <x:v>0.2258955764770508</x:v>
      </x:c>
      <x:c r="M297" s="59" t="n">
        <x:v>0.22613682282069617</x:v>
      </x:c>
      <x:c r="N297" s="58" t="n">
        <x:v>35441513.26702181</x:v>
      </x:c>
      <x:c r="O297" s="58" t="n">
        <x:v>13719617.988826022</x:v>
      </x:c>
      <x:c r="P297" s="2" t="str">
        <x:v>approve</x:v>
      </x:c>
      <x:c r="Q297" s="2" t="str">
        <x:v>eligibility and RAROC conditions are met</x:v>
      </x:c>
      <x:c r="R297" s="2"/>
      <x:c r="S297" s="2"/>
      <x:c r="T297" s="2"/>
    </x:row>
    <x:row r="298">
      <x:c r="A298" s="2"/>
      <x:c r="B298" s="2"/>
      <x:c r="C298" s="2" t="str">
        <x:v>SYN-00293</x:v>
      </x:c>
      <x:c r="D298" s="58" t="n">
        <x:v>225000000</x:v>
      </x:c>
      <x:c r="E298" s="93" t="n">
        <x:v>36</x:v>
      </x:c>
      <x:c r="F298" s="59" t="n">
        <x:v>0.10535195160550598</x:v>
      </x:c>
      <x:c r="G298" s="59" t="n">
        <x:v>0.8083464595833232</x:v>
      </x:c>
      <x:c r="H298" s="59" t="n">
        <x:v>0.1855618854188376</x:v>
      </x:c>
      <x:c r="I298" s="58" t="n">
        <x:v>8197204.163934089</x:v>
      </x:c>
      <x:c r="J298" s="59" t="n">
        <x:v>0.37059090209053375</x:v>
      </x:c>
      <x:c r="K298" s="2" t="str">
        <x:v>D</x:v>
      </x:c>
      <x:c r="L298" s="59" t="n">
        <x:v>0.17093647003173829</x:v>
      </x:c>
      <x:c r="M298" s="59" t="n">
        <x:v>0.2540041337274454</x:v>
      </x:c>
      <x:c r="N298" s="58" t="n">
        <x:v>30311755.858249545</x:v>
      </x:c>
      <x:c r="O298" s="58" t="n">
        <x:v>14003507.881287897</x:v>
      </x:c>
      <x:c r="P298" s="2" t="str">
        <x:v>approve</x:v>
      </x:c>
      <x:c r="Q298" s="2" t="str">
        <x:v>eligibility and RAROC conditions are met</x:v>
      </x:c>
      <x:c r="R298" s="2"/>
      <x:c r="S298" s="2"/>
      <x:c r="T298" s="2"/>
    </x:row>
    <x:row r="299">
      <x:c r="A299" s="2"/>
      <x:c r="B299" s="2"/>
      <x:c r="C299" s="2" t="str">
        <x:v>SYN-00294</x:v>
      </x:c>
      <x:c r="D299" s="58" t="n">
        <x:v>185000000</x:v>
      </x:c>
      <x:c r="E299" s="93" t="n">
        <x:v>18</x:v>
      </x:c>
      <x:c r="F299" s="59" t="n">
        <x:v>0.10777068479205285</x:v>
      </x:c>
      <x:c r="G299" s="59" t="n">
        <x:v>0.790310097329147</x:v>
      </x:c>
      <x:c r="H299" s="59" t="n">
        <x:v>0.19252671454011946</x:v>
      </x:c>
      <x:c r="I299" s="58" t="n">
        <x:v>11914833.53490414</x:v>
      </x:c>
      <x:c r="J299" s="59" t="n">
        <x:v>0.37073497598203503</x:v>
      </x:c>
      <x:c r="K299" s="2" t="str">
        <x:v>D</x:v>
      </x:c>
      <x:c r="L299" s="59" t="n">
        <x:v>0.17917945861816406</x:v>
      </x:c>
      <x:c r="M299" s="59" t="n">
        <x:v>0.246910975690148</x:v>
      </x:c>
      <x:c r="N299" s="58" t="n">
        <x:v>13001346.517714798</x:v>
      </x:c>
      <x:c r="O299" s="58" t="n">
        <x:v>11877677.322692014</x:v>
      </x:c>
      <x:c r="P299" s="2" t="str">
        <x:v>approve</x:v>
      </x:c>
      <x:c r="Q299" s="2" t="str">
        <x:v>eligibility and RAROC conditions are met</x:v>
      </x:c>
      <x:c r="R299" s="2"/>
      <x:c r="S299" s="2"/>
      <x:c r="T299" s="2"/>
    </x:row>
    <x:row r="300">
      <x:c r="A300" s="2"/>
      <x:c r="B300" s="2"/>
      <x:c r="C300" s="2" t="str">
        <x:v>SYN-00295</x:v>
      </x:c>
      <x:c r="D300" s="58" t="n">
        <x:v>152000000</x:v>
      </x:c>
      <x:c r="E300" s="93" t="n">
        <x:v>48</x:v>
      </x:c>
      <x:c r="F300" s="59" t="n">
        <x:v>0.08488829584749964</x:v>
      </x:c>
      <x:c r="G300" s="59" t="n">
        <x:v>0.7641337035477898</x:v>
      </x:c>
      <x:c r="H300" s="59" t="n">
        <x:v>0.17655074660385492</x:v>
      </x:c>
      <x:c r="I300" s="58" t="n">
        <x:v>4437650.378862591</x:v>
      </x:c>
      <x:c r="J300" s="59" t="n">
        <x:v>0.20964715368178832</x:v>
      </x:c>
      <x:c r="K300" s="2" t="str">
        <x:v>C</x:v>
      </x:c>
      <x:c r="L300" s="59" t="n">
        <x:v>0.15020660400390623</x:v>
      </x:c>
      <x:c r="M300" s="59" t="n">
        <x:v>0.363241754283458</x:v>
      </x:c>
      <x:c r="N300" s="58" t="n">
        <x:v>20721986.395847186</x:v>
      </x:c>
      <x:c r="O300" s="58" t="n">
        <x:v>7949965.383999456</x:v>
      </x:c>
      <x:c r="P300" s="2" t="str">
        <x:v>approve</x:v>
      </x:c>
      <x:c r="Q300" s="2" t="str">
        <x:v>eligibility and RAROC conditions are met</x:v>
      </x:c>
      <x:c r="R300" s="2"/>
      <x:c r="S300" s="2"/>
      <x:c r="T300" s="2"/>
    </x:row>
    <x:row r="301">
      <x:c r="A301" s="2"/>
      <x:c r="B301" s="2"/>
      <x:c r="C301" s="2" t="str">
        <x:v>SYN-00296</x:v>
      </x:c>
      <x:c r="D301" s="58" t="n">
        <x:v>61000000</x:v>
      </x:c>
      <x:c r="E301" s="93" t="n">
        <x:v>36</x:v>
      </x:c>
      <x:c r="F301" s="59" t="n">
        <x:v>0.12543381018586194</x:v>
      </x:c>
      <x:c r="G301" s="59" t="n">
        <x:v>0.6308359398466357</x:v>
      </x:c>
      <x:c r="H301" s="59" t="n">
        <x:v>0.20860526259501475</x:v>
      </x:c>
      <x:c r="I301" s="58" t="n">
        <x:v>2293813.1441488317</x:v>
      </x:c>
      <x:c r="J301" s="59" t="n">
        <x:v>0.21795684160541207</x:v>
      </x:c>
      <x:c r="K301" s="2" t="str">
        <x:v>D</x:v>
      </x:c>
      <x:c r="L301" s="59" t="n">
        <x:v>0.17497329711914061</x:v>
      </x:c>
      <x:c r="M301" s="59" t="n">
        <x:v>0.41337746041884127</x:v>
      </x:c>
      <x:c r="N301" s="58" t="n">
        <x:v>7618317.822600075</x:v>
      </x:c>
      <x:c r="O301" s="58" t="n">
        <x:v>3215697.3222309463</x:v>
      </x:c>
      <x:c r="P301" s="2" t="str">
        <x:v>approve</x:v>
      </x:c>
      <x:c r="Q301" s="2" t="str">
        <x:v>eligibility and RAROC conditions are met</x:v>
      </x:c>
      <x:c r="R301" s="2"/>
      <x:c r="S301" s="2"/>
      <x:c r="T301" s="2"/>
    </x:row>
    <x:row r="302">
      <x:c r="A302" s="2"/>
      <x:c r="B302" s="2"/>
      <x:c r="C302" s="2" t="str">
        <x:v>SYN-00297</x:v>
      </x:c>
      <x:c r="D302" s="58" t="n">
        <x:v>126000000</x:v>
      </x:c>
      <x:c r="E302" s="93" t="n">
        <x:v>18</x:v>
      </x:c>
      <x:c r="F302" s="59" t="n">
        <x:v>0.19521527712517997</x:v>
      </x:c>
      <x:c r="G302" s="59" t="n">
        <x:v>0.8109182545445447</x:v>
      </x:c>
      <x:c r="H302" s="59" t="n">
        <x:v>0.2781802828663457</x:v>
      </x:c>
      <x:c r="I302" s="58" t="n">
        <x:v>8641396.384724496</x:v>
      </x:c>
      <x:c r="J302" s="59" t="n">
        <x:v>0.3406899397454083</x:v>
      </x:c>
      <x:c r="K302" s="2" t="str">
        <x:v>E</x:v>
      </x:c>
      <x:c r="L302" s="59" t="n">
        <x:v>0.26399669647216795</x:v>
      </x:c>
      <x:c r="M302" s="59" t="n">
        <x:v>0.22726536025766936</x:v>
      </x:c>
      <x:c r="N302" s="58" t="n">
        <x:v>16718672.974564025</x:v>
      </x:c>
      <x:c r="O302" s="58" t="n">
        <x:v>10757047.443862034</x:v>
      </x:c>
      <x:c r="P302" s="2" t="str">
        <x:v>approve</x:v>
      </x:c>
      <x:c r="Q302" s="2" t="str">
        <x:v>eligibility and RAROC conditions are met</x:v>
      </x:c>
      <x:c r="R302" s="2"/>
      <x:c r="S302" s="2"/>
      <x:c r="T302" s="2"/>
    </x:row>
    <x:row r="303">
      <x:c r="A303" s="2"/>
      <x:c r="B303" s="2"/>
      <x:c r="C303" s="2" t="str">
        <x:v>SYN-00298</x:v>
      </x:c>
      <x:c r="D303" s="58" t="n">
        <x:v>228000000</x:v>
      </x:c>
      <x:c r="E303" s="93" t="n">
        <x:v>24</x:v>
      </x:c>
      <x:c r="F303" s="59" t="n">
        <x:v>0.12768679562502777</x:v>
      </x:c>
      <x:c r="G303" s="59" t="n">
        <x:v>0.6730980934151218</x:v>
      </x:c>
      <x:c r="H303" s="59" t="n">
        <x:v>0.18916532056440905</x:v>
      </x:c>
      <x:c r="I303" s="58" t="n">
        <x:v>11483920.752881402</x:v>
      </x:c>
      <x:c r="J303" s="59" t="n">
        <x:v>0.3800956281190586</x:v>
      </x:c>
      <x:c r="K303" s="2" t="str">
        <x:v>D</x:v>
      </x:c>
      <x:c r="L303" s="59" t="n">
        <x:v>0.17762210845947263</x:v>
      </x:c>
      <x:c r="M303" s="59" t="n">
        <x:v>0.24054502933626803</x:v>
      </x:c>
      <x:c r="N303" s="58" t="n">
        <x:v>21074965.61754794</x:v>
      </x:c>
      <x:c r="O303" s="58" t="n">
        <x:v>13215241.162132492</x:v>
      </x:c>
      <x:c r="P303" s="2" t="str">
        <x:v>approve</x:v>
      </x:c>
      <x:c r="Q303" s="2" t="str">
        <x:v>eligibility and RAROC conditions are met</x:v>
      </x:c>
      <x:c r="R303" s="2"/>
      <x:c r="S303" s="2"/>
      <x:c r="T303" s="2"/>
    </x:row>
    <x:row r="304">
      <x:c r="A304" s="2"/>
      <x:c r="B304" s="2"/>
      <x:c r="C304" s="2" t="str">
        <x:v>SYN-00299</x:v>
      </x:c>
      <x:c r="D304" s="58" t="n">
        <x:v>93000000</x:v>
      </x:c>
      <x:c r="E304" s="93" t="n">
        <x:v>48</x:v>
      </x:c>
      <x:c r="F304" s="59" t="n">
        <x:v>0.11392898266514204</x:v>
      </x:c>
      <x:c r="G304" s="59" t="n">
        <x:v>0.6521911818126068</x:v>
      </x:c>
      <x:c r="H304" s="59" t="n">
        <x:v>0.1982536197182025</x:v>
      </x:c>
      <x:c r="I304" s="58" t="n">
        <x:v>2821377.620354568</x:v>
      </x:c>
      <x:c r="J304" s="59" t="n">
        <x:v>0.2830344405088642</x:v>
      </x:c>
      <x:c r="K304" s="2" t="str">
        <x:v>D</x:v>
      </x:c>
      <x:c r="L304" s="59" t="n">
        <x:v>0.16650745391845706</x:v>
      </x:c>
      <x:c r="M304" s="59" t="n">
        <x:v>0.40338240862814867</x:v>
      </x:c>
      <x:c r="N304" s="58" t="n">
        <x:v>14295254.86286199</x:v>
      </x:c>
      <x:c r="O304" s="58" t="n">
        <x:v>4761121.252308407</x:v>
      </x:c>
      <x:c r="P304" s="2" t="str">
        <x:v>approve</x:v>
      </x:c>
      <x:c r="Q304" s="2" t="str">
        <x:v>eligibility and RAROC conditions are met</x:v>
      </x:c>
      <x:c r="R304" s="2"/>
      <x:c r="S304" s="2"/>
      <x:c r="T304" s="2"/>
    </x:row>
    <x:row r="305">
      <x:c r="A305" s="2"/>
      <x:c r="B305" s="2"/>
      <x:c r="C305" s="2" t="str">
        <x:v>SYN-00300</x:v>
      </x:c>
      <x:c r="D305" s="58" t="n">
        <x:v>59000000</x:v>
      </x:c>
      <x:c r="E305" s="93" t="n">
        <x:v>24</x:v>
      </x:c>
      <x:c r="F305" s="59" t="n">
        <x:v>0.2419886094921254</x:v>
      </x:c>
      <x:c r="G305" s="59" t="n">
        <x:v>0.6508429213202209</x:v>
      </x:c>
      <x:c r="H305" s="59" t="n">
        <x:v>0.3</x:v>
      </x:c>
      <x:c r="I305" s="58" t="n">
        <x:v>3298856.4012460588</x:v>
      </x:c>
      <x:c r="J305" s="59" t="n">
        <x:v>0.19338145936804527</x:v>
      </x:c>
      <x:c r="K305" s="2" t="str">
        <x:v>E</x:v>
      </x:c>
      <x:c r="L305" s="59"/>
      <x:c r="M305" s="59" t="n">
        <x:v>0.26209706619814016</x:v>
      </x:c>
      <x:c r="N305" s="58" t="n">
        <x:v>10040692.069029693</x:v>
      </x:c>
      <x:c r="O305" s="58" t="n">
        <x:v>4119061.5425610146</x:v>
      </x:c>
      <x:c r="P305" s="2" t="str">
        <x:v>decline</x:v>
      </x:c>
      <x:c r="Q305" s="2" t="str">
        <x:v>PD exceeds policy maximum</x:v>
      </x:c>
      <x:c r="R305" s="2"/>
      <x:c r="S305" s="2"/>
      <x:c r="T305" s="2"/>
    </x:row>
    <x:row r="306">
      <x:c r="A306" s="2"/>
      <x:c r="B306" s="2"/>
      <x:c r="C306" s="2" t="str">
        <x:v>SYN-00301</x:v>
      </x:c>
      <x:c r="D306" s="58" t="n">
        <x:v>238000000</x:v>
      </x:c>
      <x:c r="E306" s="93" t="n">
        <x:v>48</x:v>
      </x:c>
      <x:c r="F306" s="59" t="n">
        <x:v>0.05501385018870564</x:v>
      </x:c>
      <x:c r="G306" s="59" t="n">
        <x:v>0.787334441420142</x:v>
      </x:c>
      <x:c r="H306" s="59" t="n">
        <x:v>0.1403521638564644</x:v>
      </x:c>
      <x:c r="I306" s="58" t="n">
        <x:v>6507906.607925752</x:v>
      </x:c>
      <x:c r="J306" s="59" t="n">
        <x:v>0.6692441629953595</x:v>
      </x:c>
      <x:c r="K306" s="2" t="str">
        <x:v>C</x:v>
      </x:c>
      <x:c r="L306" s="59"/>
      <x:c r="M306" s="59" t="n">
        <x:v>0.32257760480435543</x:v>
      </x:c>
      <x:c r="N306" s="58" t="n">
        <x:v>21834369.728696957</x:v>
      </x:c>
      <x:c r="O306" s="58" t="n">
        <x:v>10016174.928075807</x:v>
      </x:c>
      <x:c r="P306" s="2" t="str">
        <x:v>decline</x:v>
      </x:c>
      <x:c r="Q306" s="2" t="str">
        <x:v>debt service to income exceeds policy maximum</x:v>
      </x:c>
      <x:c r="R306" s="2"/>
      <x:c r="S306" s="2"/>
      <x:c r="T306" s="2"/>
    </x:row>
    <x:row r="307">
      <x:c r="A307" s="2"/>
      <x:c r="B307" s="2"/>
      <x:c r="C307" s="2" t="str">
        <x:v>SYN-00302</x:v>
      </x:c>
      <x:c r="D307" s="58" t="n">
        <x:v>189000000</x:v>
      </x:c>
      <x:c r="E307" s="93" t="n">
        <x:v>12</x:v>
      </x:c>
      <x:c r="F307" s="59" t="n">
        <x:v>0.06332763611225659</x:v>
      </x:c>
      <x:c r="G307" s="59" t="n">
        <x:v>0.7402315605866139</x:v>
      </x:c>
      <x:c r="H307" s="59" t="n">
        <x:v>0.1473602754941411</x:v>
      </x:c>
      <x:c r="I307" s="58" t="n">
        <x:v>17035287.9372749</x:v>
      </x:c>
      <x:c r="J307" s="59" t="n">
        <x:v>0.8975110745105731</x:v>
      </x:c>
      <x:c r="K307" s="2" t="str">
        <x:v>C</x:v>
      </x:c>
      <x:c r="L307" s="59"/>
      <x:c r="M307" s="59" t="n">
        <x:v>0.40802576548076286</x:v>
      </x:c>
      <x:c r="N307" s="58" t="n">
        <x:v>4954036.973274587</x:v>
      </x:c>
      <x:c r="O307" s="58" t="n">
        <x:v>8606214.23772392</x:v>
      </x:c>
      <x:c r="P307" s="2" t="str">
        <x:v>decline</x:v>
      </x:c>
      <x:c r="Q307" s="2" t="str">
        <x:v>debt service to income exceeds policy maximum</x:v>
      </x:c>
      <x:c r="R307" s="2"/>
      <x:c r="S307" s="2"/>
      <x:c r="T307" s="2"/>
    </x:row>
    <x:row r="308">
      <x:c r="A308" s="2"/>
      <x:c r="B308" s="2"/>
      <x:c r="C308" s="2" t="str">
        <x:v>SYN-00303</x:v>
      </x:c>
      <x:c r="D308" s="58" t="n">
        <x:v>195000000</x:v>
      </x:c>
      <x:c r="E308" s="93" t="n">
        <x:v>24</x:v>
      </x:c>
      <x:c r="F308" s="59" t="n">
        <x:v>0.06902285340661372</x:v>
      </x:c>
      <x:c r="G308" s="59" t="n">
        <x:v>0.6418922445108122</x:v>
      </x:c>
      <x:c r="H308" s="59" t="n">
        <x:v>0.1714626920252429</x:v>
      </x:c>
      <x:c r="I308" s="58" t="n">
        <x:v>9654952.064809348</x:v>
      </x:c>
      <x:c r="J308" s="59" t="n">
        <x:v>0.3467110154742287</x:v>
      </x:c>
      <x:c r="K308" s="2" t="str">
        <x:v>C</x:v>
      </x:c>
      <x:c r="L308" s="59" t="n">
        <x:v>0.11594577789306641</x:v>
      </x:c>
      <x:c r="M308" s="59" t="n">
        <x:v>0.722579646581852</x:v>
      </x:c>
      <x:c r="N308" s="58" t="n">
        <x:v>9357054.551913531</x:v>
      </x:c>
      <x:c r="O308" s="58" t="n">
        <x:v>8049340.959987502</x:v>
      </x:c>
      <x:c r="P308" s="2" t="str">
        <x:v>approve</x:v>
      </x:c>
      <x:c r="Q308" s="2" t="str">
        <x:v>eligibility and RAROC conditions are met</x:v>
      </x:c>
      <x:c r="R308" s="2"/>
      <x:c r="S308" s="2"/>
      <x:c r="T308" s="2"/>
    </x:row>
    <x:row r="309">
      <x:c r="A309" s="2"/>
      <x:c r="B309" s="2"/>
      <x:c r="C309" s="2" t="str">
        <x:v>SYN-00304</x:v>
      </x:c>
      <x:c r="D309" s="58" t="n">
        <x:v>143000000</x:v>
      </x:c>
      <x:c r="E309" s="93" t="n">
        <x:v>24</x:v>
      </x:c>
      <x:c r="F309" s="59" t="n">
        <x:v>0.09743734527259842</x:v>
      </x:c>
      <x:c r="G309" s="59" t="n">
        <x:v>0.659415633820434</x:v>
      </x:c>
      <x:c r="H309" s="59" t="n">
        <x:v>0.20912485710060655</x:v>
      </x:c>
      <x:c r="I309" s="58" t="n">
        <x:v>7342002.682097688</x:v>
      </x:c>
      <x:c r="J309" s="59" t="n">
        <x:v>0.20795355074645785</x:v>
      </x:c>
      <x:c r="K309" s="2" t="str">
        <x:v>C</x:v>
      </x:c>
      <x:c r="L309" s="59" t="n">
        <x:v>0.14812019348144528</x:v>
      </x:c>
      <x:c r="M309" s="59" t="n">
        <x:v>0.6633976546446826</x:v>
      </x:c>
      <x:c r="N309" s="58" t="n">
        <x:v>9999932.132247666</x:v>
      </x:c>
      <x:c r="O309" s="58" t="n">
        <x:v>7198115.514336641</x:v>
      </x:c>
      <x:c r="P309" s="2" t="str">
        <x:v>approve</x:v>
      </x:c>
      <x:c r="Q309" s="2" t="str">
        <x:v>eligibility and RAROC conditions are met</x:v>
      </x:c>
      <x:c r="R309" s="2"/>
      <x:c r="S309" s="2"/>
      <x:c r="T309" s="2"/>
    </x:row>
    <x:row r="310">
      <x:c r="A310" s="2"/>
      <x:c r="B310" s="2"/>
      <x:c r="C310" s="2" t="str">
        <x:v>SYN-00305</x:v>
      </x:c>
      <x:c r="D310" s="58" t="n">
        <x:v>186000000</x:v>
      </x:c>
      <x:c r="E310" s="93" t="n">
        <x:v>48</x:v>
      </x:c>
      <x:c r="F310" s="59" t="n">
        <x:v>0.07105458884707432</x:v>
      </x:c>
      <x:c r="G310" s="59" t="n">
        <x:v>0.7037645834801045</x:v>
      </x:c>
      <x:c r="H310" s="59" t="n">
        <x:v>0.17009205433935748</x:v>
      </x:c>
      <x:c r="I310" s="58" t="n">
        <x:v>5367923.7480896</x:v>
      </x:c>
      <x:c r="J310" s="59" t="n">
        <x:v>0.22791681118550206</x:v>
      </x:c>
      <x:c r="K310" s="2" t="str">
        <x:v>C</x:v>
      </x:c>
      <x:c r="L310" s="59" t="n">
        <x:v>0.13257740020751957</x:v>
      </x:c>
      <x:c r="M310" s="59" t="n">
        <x:v>0.5102909311540196</x:v>
      </x:c>
      <x:c r="N310" s="58" t="n">
        <x:v>19731695.023161367</x:v>
      </x:c>
      <x:c r="O310" s="58" t="n">
        <x:v>8176177.562116212</x:v>
      </x:c>
      <x:c r="P310" s="2" t="str">
        <x:v>approve</x:v>
      </x:c>
      <x:c r="Q310" s="2" t="str">
        <x:v>eligibility and RAROC conditions are met</x:v>
      </x:c>
      <x:c r="R310" s="2"/>
      <x:c r="S310" s="2"/>
      <x:c r="T310" s="2"/>
    </x:row>
    <x:row r="311">
      <x:c r="A311" s="2"/>
      <x:c r="B311" s="2"/>
      <x:c r="C311" s="2" t="str">
        <x:v>SYN-00306</x:v>
      </x:c>
      <x:c r="D311" s="58" t="n">
        <x:v>232000000</x:v>
      </x:c>
      <x:c r="E311" s="93" t="n">
        <x:v>36</x:v>
      </x:c>
      <x:c r="F311" s="59" t="n">
        <x:v>0.26818100804786277</x:v>
      </x:c>
      <x:c r="G311" s="59" t="n">
        <x:v>0.6279009954007886</x:v>
      </x:c>
      <x:c r="H311" s="59" t="n">
        <x:v>0.3</x:v>
      </x:c>
      <x:c r="I311" s="58" t="n">
        <x:v>9848765.80448798</x:v>
      </x:c>
      <x:c r="J311" s="59" t="n">
        <x:v>0.6190964172122545</x:v>
      </x:c>
      <x:c r="K311" s="2" t="str">
        <x:v>E</x:v>
      </x:c>
      <x:c r="L311" s="59"/>
      <x:c r="M311" s="59" t="n">
        <x:v>0.23837834953459008</x:v>
      </x:c>
      <x:c r="N311" s="58" t="n">
        <x:v>58540398.3475557</x:v>
      </x:c>
      <x:c r="O311" s="58" t="n">
        <x:v>14670534.400391433</x:v>
      </x:c>
      <x:c r="P311" s="2" t="str">
        <x:v>decline</x:v>
      </x:c>
      <x:c r="Q311" s="2" t="str">
        <x:v>PD exceeds policy maximum</x:v>
      </x:c>
      <x:c r="R311" s="2"/>
      <x:c r="S311" s="2"/>
      <x:c r="T311" s="2"/>
    </x:row>
    <x:row r="312">
      <x:c r="A312" s="2"/>
      <x:c r="B312" s="2"/>
      <x:c r="C312" s="2" t="str">
        <x:v>SYN-00307</x:v>
      </x:c>
      <x:c r="D312" s="58" t="n">
        <x:v>106000000</x:v>
      </x:c>
      <x:c r="E312" s="93" t="n">
        <x:v>36</x:v>
      </x:c>
      <x:c r="F312" s="59" t="n">
        <x:v>0.12725237600438172</x:v>
      </x:c>
      <x:c r="G312" s="59" t="n">
        <x:v>0.7976021302690193</x:v>
      </x:c>
      <x:c r="H312" s="59" t="n">
        <x:v>0.1969995411451279</x:v>
      </x:c>
      <x:c r="I312" s="58" t="n">
        <x:v>3923153.123783054</x:v>
      </x:c>
      <x:c r="J312" s="59" t="n">
        <x:v>0.26511420452086976</x:v>
      </x:c>
      <x:c r="K312" s="2" t="str">
        <x:v>D</x:v>
      </x:c>
      <x:c r="L312" s="59" t="n">
        <x:v>0.1989678955078125</x:v>
      </x:c>
      <x:c r="M312" s="59" t="n">
        <x:v>0.14838636407661904</x:v>
      </x:c>
      <x:c r="N312" s="58" t="n">
        <x:v>16884819.46531436</x:v>
      </x:c>
      <x:c r="O312" s="58" t="n">
        <x:v>7071642.285167059</x:v>
      </x:c>
      <x:c r="P312" s="2" t="str">
        <x:v>reprice</x:v>
      </x:c>
      <x:c r="Q312" s="2" t="str">
        <x:v>quoted APR is below the RAROC price floor</x:v>
      </x:c>
      <x:c r="R312" s="2"/>
      <x:c r="S312" s="2"/>
      <x:c r="T312" s="2"/>
    </x:row>
    <x:row r="313">
      <x:c r="A313" s="2"/>
      <x:c r="B313" s="2"/>
      <x:c r="C313" s="2" t="str">
        <x:v>SYN-00308</x:v>
      </x:c>
      <x:c r="D313" s="58" t="n">
        <x:v>140000000</x:v>
      </x:c>
      <x:c r="E313" s="93" t="n">
        <x:v>48</x:v>
      </x:c>
      <x:c r="F313" s="59" t="n">
        <x:v>0.21203471339470545</x:v>
      </x:c>
      <x:c r="G313" s="59" t="n">
        <x:v>0.8915389456457633</x:v>
      </x:c>
      <x:c r="H313" s="59" t="n">
        <x:v>0.2837458511737689</x:v>
      </x:c>
      <x:c r="I313" s="58" t="n">
        <x:v>4909354.5215626</x:v>
      </x:c>
      <x:c r="J313" s="59" t="n">
        <x:v>0.4672336073674303</x:v>
      </x:c>
      <x:c r="K313" s="2" t="str">
        <x:v>E</x:v>
      </x:c>
      <x:c r="L313" s="59"/>
      <x:c r="M313" s="59" t="n">
        <x:v>0.034960796948610914</x:v>
      </x:c>
      <x:c r="N313" s="58" t="n">
        <x:v>51876899.86190582</x:v>
      </x:c>
      <x:c r="O313" s="58" t="n">
        <x:v>11792962.632937377</x:v>
      </x:c>
      <x:c r="P313" s="2" t="str">
        <x:v>decline</x:v>
      </x:c>
      <x:c r="Q313" s="2" t="str">
        <x:v>PD exceeds policy maximum</x:v>
      </x:c>
      <x:c r="R313" s="2"/>
      <x:c r="S313" s="2"/>
      <x:c r="T313" s="2"/>
    </x:row>
    <x:row r="314">
      <x:c r="A314" s="2"/>
      <x:c r="B314" s="2"/>
      <x:c r="C314" s="2" t="str">
        <x:v>SYN-00309</x:v>
      </x:c>
      <x:c r="D314" s="58" t="n">
        <x:v>190000000</x:v>
      </x:c>
      <x:c r="E314" s="93" t="n">
        <x:v>12</x:v>
      </x:c>
      <x:c r="F314" s="59" t="n">
        <x:v>0.10307113637234984</x:v>
      </x:c>
      <x:c r="G314" s="59" t="n">
        <x:v>0.6412949965266506</x:v>
      </x:c>
      <x:c r="H314" s="59" t="n">
        <x:v>0.1933183105167629</x:v>
      </x:c>
      <x:c r="I314" s="58" t="n">
        <x:v>17539853.94447009</x:v>
      </x:c>
      <x:c r="J314" s="59" t="n">
        <x:v>0.4149465443327291</x:v>
      </x:c>
      <x:c r="K314" s="2" t="str">
        <x:v>D</x:v>
      </x:c>
      <x:c r="L314" s="59" t="n">
        <x:v>0.1543566131591797</x:v>
      </x:c>
      <x:c r="M314" s="59" t="n">
        <x:v>0.4804916622642797</x:v>
      </x:c>
      <x:c r="N314" s="58" t="n">
        <x:v>7113904.177153986</x:v>
      </x:c>
      <x:c r="O314" s="58" t="n">
        <x:v>9966479.47173398</x:v>
      </x:c>
      <x:c r="P314" s="2" t="str">
        <x:v>approve</x:v>
      </x:c>
      <x:c r="Q314" s="2" t="str">
        <x:v>eligibility and RAROC conditions are met</x:v>
      </x:c>
      <x:c r="R314" s="2"/>
      <x:c r="S314" s="2"/>
      <x:c r="T314" s="2"/>
    </x:row>
    <x:row r="315">
      <x:c r="A315" s="2"/>
      <x:c r="B315" s="2"/>
      <x:c r="C315" s="2" t="str">
        <x:v>SYN-00310</x:v>
      </x:c>
      <x:c r="D315" s="58" t="n">
        <x:v>70000000</x:v>
      </x:c>
      <x:c r="E315" s="93" t="n">
        <x:v>36</x:v>
      </x:c>
      <x:c r="F315" s="59" t="n">
        <x:v>0.046467371606305166</x:v>
      </x:c>
      <x:c r="G315" s="59" t="n">
        <x:v>0.7396121997187762</x:v>
      </x:c>
      <x:c r="H315" s="59" t="n">
        <x:v>0.12279331124040944</x:v>
      </x:c>
      <x:c r="I315" s="58" t="n">
        <x:v>2334351.7259127228</x:v>
      </x:c>
      <x:c r="J315" s="59" t="n">
        <x:v>0.3197432602687601</x:v>
      </x:c>
      <x:c r="K315" s="2" t="str">
        <x:v>B</x:v>
      </x:c>
      <x:c r="L315" s="59" t="n">
        <x:v>0.12167156219482421</x:v>
      </x:c>
      <x:c r="M315" s="59" t="n">
        <x:v>0.17144295010688307</x:v>
      </x:c>
      <x:c r="N315" s="58" t="n">
        <x:v>3830071.3644006476</x:v>
      </x:c>
      <x:c r="O315" s="58" t="n">
        <x:v>2862552.6360442005</x:v>
      </x:c>
      <x:c r="P315" s="2" t="str">
        <x:v>approve</x:v>
      </x:c>
      <x:c r="Q315" s="2" t="str">
        <x:v>eligibility and RAROC conditions are met</x:v>
      </x:c>
      <x:c r="R315" s="2"/>
      <x:c r="S315" s="2"/>
      <x:c r="T315" s="2"/>
    </x:row>
    <x:row r="316">
      <x:c r="A316" s="2"/>
      <x:c r="B316" s="2"/>
      <x:c r="C316" s="2" t="str">
        <x:v>SYN-00311</x:v>
      </x:c>
      <x:c r="D316" s="58" t="n">
        <x:v>146000000</x:v>
      </x:c>
      <x:c r="E316" s="93" t="n">
        <x:v>36</x:v>
      </x:c>
      <x:c r="F316" s="59" t="n">
        <x:v>0.06331303121873297</x:v>
      </x:c>
      <x:c r="G316" s="59" t="n">
        <x:v>0.7381640197213826</x:v>
      </x:c>
      <x:c r="H316" s="59" t="n">
        <x:v>0.15441250980765792</x:v>
      </x:c>
      <x:c r="I316" s="58" t="n">
        <x:v>5092742.905705433</x:v>
      </x:c>
      <x:c r="J316" s="59" t="n">
        <x:v>0.32783296952335556</x:v>
      </x:c>
      <x:c r="K316" s="2" t="str">
        <x:v>C</x:v>
      </x:c>
      <x:c r="L316" s="59" t="n">
        <x:v>0.12345264434814453</x:v>
      </x:c>
      <x:c r="M316" s="59" t="n">
        <x:v>0.4555227838392733</x:v>
      </x:c>
      <x:c r="N316" s="58" t="n">
        <x:v>10910723.419108452</x:v>
      </x:c>
      <x:c r="O316" s="58" t="n">
        <x:v>6318662.847413378</x:v>
      </x:c>
      <x:c r="P316" s="2" t="str">
        <x:v>approve</x:v>
      </x:c>
      <x:c r="Q316" s="2" t="str">
        <x:v>eligibility and RAROC conditions are met</x:v>
      </x:c>
      <x:c r="R316" s="2"/>
      <x:c r="S316" s="2"/>
      <x:c r="T316" s="2"/>
    </x:row>
    <x:row r="317">
      <x:c r="A317" s="2"/>
      <x:c r="B317" s="2"/>
      <x:c r="C317" s="2" t="str">
        <x:v>SYN-00312</x:v>
      </x:c>
      <x:c r="D317" s="58" t="n">
        <x:v>167000000</x:v>
      </x:c>
      <x:c r="E317" s="93" t="n">
        <x:v>24</x:v>
      </x:c>
      <x:c r="F317" s="59" t="n">
        <x:v>0.052810807007599235</x:v>
      </x:c>
      <x:c r="G317" s="59" t="n">
        <x:v>0.7299756213339831</x:v>
      </x:c>
      <x:c r="H317" s="59" t="n">
        <x:v>0.15696664964886795</x:v>
      </x:c>
      <x:c r="I317" s="58" t="n">
        <x:v>8152655.783658905</x:v>
      </x:c>
      <x:c r="J317" s="59" t="n">
        <x:v>0.5697377065592466</x:v>
      </x:c>
      <x:c r="K317" s="2" t="str">
        <x:v>C</x:v>
      </x:c>
      <x:c r="L317" s="59"/>
      <x:c r="M317" s="59" t="n">
        <x:v>0.5802298645199022</x:v>
      </x:c>
      <x:c r="N317" s="58" t="n">
        <x:v>6966014.0244629355</x:v>
      </x:c>
      <x:c r="O317" s="58" t="n">
        <x:v>6941076.302316613</x:v>
      </x:c>
      <x:c r="P317" s="2" t="str">
        <x:v>decline</x:v>
      </x:c>
      <x:c r="Q317" s="2" t="str">
        <x:v>debt service to income exceeds policy maximum</x:v>
      </x:c>
      <x:c r="R317" s="2"/>
      <x:c r="S317" s="2"/>
      <x:c r="T317" s="2"/>
    </x:row>
    <x:row r="318">
      <x:c r="A318" s="2"/>
      <x:c r="B318" s="2"/>
      <x:c r="C318" s="2" t="str">
        <x:v>SYN-00313</x:v>
      </x:c>
      <x:c r="D318" s="58" t="n">
        <x:v>220000000</x:v>
      </x:c>
      <x:c r="E318" s="93" t="n">
        <x:v>24</x:v>
      </x:c>
      <x:c r="F318" s="59" t="n">
        <x:v>0.07201299434926595</x:v>
      </x:c>
      <x:c r="G318" s="59" t="n">
        <x:v>0.7814494600206879</x:v>
      </x:c>
      <x:c r="H318" s="59" t="n">
        <x:v>0.17239382321973085</x:v>
      </x:c>
      <x:c r="I318" s="58" t="n">
        <x:v>10902619.956336575</x:v>
      </x:c>
      <x:c r="J318" s="59" t="n">
        <x:v>0.5375654989084143</x:v>
      </x:c>
      <x:c r="K318" s="2" t="str">
        <x:v>C</x:v>
      </x:c>
      <x:c r="L318" s="59"/>
      <x:c r="M318" s="59" t="n">
        <x:v>0.5026439203213885</x:v>
      </x:c>
      <x:c r="N318" s="58" t="n">
        <x:v>13404084.803648084</x:v>
      </x:c>
      <x:c r="O318" s="58" t="n">
        <x:v>11046320.326167634</x:v>
      </x:c>
      <x:c r="P318" s="2" t="str">
        <x:v>decline</x:v>
      </x:c>
      <x:c r="Q318" s="2" t="str">
        <x:v>debt service to income exceeds policy maximum</x:v>
      </x:c>
      <x:c r="R318" s="2"/>
      <x:c r="S318" s="2"/>
      <x:c r="T318" s="2"/>
    </x:row>
    <x:row r="319">
      <x:c r="A319" s="2"/>
      <x:c r="B319" s="2"/>
      <x:c r="C319" s="2" t="str">
        <x:v>SYN-00314</x:v>
      </x:c>
      <x:c r="D319" s="58" t="n">
        <x:v>249000000</x:v>
      </x:c>
      <x:c r="E319" s="93" t="n">
        <x:v>48</x:v>
      </x:c>
      <x:c r="F319" s="59" t="n">
        <x:v>0.13220840430222522</x:v>
      </x:c>
      <x:c r="G319" s="59" t="n">
        <x:v>0.6742981761553813</x:v>
      </x:c>
      <x:c r="H319" s="59" t="n">
        <x:v>0.2164537071367433</x:v>
      </x:c>
      <x:c r="I319" s="58" t="n">
        <x:v>7797152.826935702</x:v>
      </x:c>
      <x:c r="J319" s="59" t="n">
        <x:v>0.26834612702462374</x:v>
      </x:c>
      <x:c r="K319" s="2" t="str">
        <x:v>D</x:v>
      </x:c>
      <x:c r="L319" s="59" t="n">
        <x:v>0.1813492202758789</x:v>
      </x:c>
      <x:c r="M319" s="59" t="n">
        <x:v>0.40012702603734096</x:v>
      </x:c>
      <x:c r="N319" s="58" t="n">
        <x:v>45549173.66899733</x:v>
      </x:c>
      <x:c r="O319" s="58" t="n">
        <x:v>14009928.629128208</x:v>
      </x:c>
      <x:c r="P319" s="2" t="str">
        <x:v>approve</x:v>
      </x:c>
      <x:c r="Q319" s="2" t="str">
        <x:v>eligibility and RAROC conditions are met</x:v>
      </x:c>
      <x:c r="R319" s="2"/>
      <x:c r="S319" s="2"/>
      <x:c r="T319" s="2"/>
    </x:row>
    <x:row r="320">
      <x:c r="A320" s="2"/>
      <x:c r="B320" s="2"/>
      <x:c r="C320" s="2" t="str">
        <x:v>SYN-00315</x:v>
      </x:c>
      <x:c r="D320" s="58" t="n">
        <x:v>49000000</x:v>
      </x:c>
      <x:c r="E320" s="93" t="n">
        <x:v>36</x:v>
      </x:c>
      <x:c r="F320" s="59" t="n">
        <x:v>0.16612192987189733</x:v>
      </x:c>
      <x:c r="G320" s="59" t="n">
        <x:v>0.7476357801977217</x:v>
      </x:c>
      <x:c r="H320" s="59" t="n">
        <x:v>0.2772022995438766</x:v>
      </x:c>
      <x:c r="I320" s="58" t="n">
        <x:v>2019416.8025924694</x:v>
      </x:c>
      <x:c r="J320" s="59" t="n">
        <x:v>0.21096312924942423</x:v>
      </x:c>
      <x:c r="K320" s="2" t="str">
        <x:v>E</x:v>
      </x:c>
      <x:c r="L320" s="59" t="n">
        <x:v>0.2333884048461914</x:v>
      </x:c>
      <x:c r="M320" s="59" t="n">
        <x:v>0.4025733425845607</x:v>
      </x:c>
      <x:c r="N320" s="58" t="n">
        <x:v>9626500.700566107</x:v>
      </x:c>
      <x:c r="O320" s="58" t="n">
        <x:v>3448169.208880826</x:v>
      </x:c>
      <x:c r="P320" s="2" t="str">
        <x:v>approve</x:v>
      </x:c>
      <x:c r="Q320" s="2" t="str">
        <x:v>eligibility and RAROC conditions are met</x:v>
      </x:c>
      <x:c r="R320" s="2"/>
      <x:c r="S320" s="2"/>
      <x:c r="T320" s="2"/>
    </x:row>
    <x:row r="321">
      <x:c r="A321" s="2"/>
      <x:c r="B321" s="2"/>
      <x:c r="C321" s="2" t="str">
        <x:v>SYN-00316</x:v>
      </x:c>
      <x:c r="D321" s="58" t="n">
        <x:v>30000000</x:v>
      </x:c>
      <x:c r="E321" s="93" t="n">
        <x:v>24</x:v>
      </x:c>
      <x:c r="F321" s="59" t="n">
        <x:v>0.023034042492498113</x:v>
      </x:c>
      <x:c r="G321" s="59" t="n">
        <x:v>0.8672801307348594</x:v>
      </x:c>
      <x:c r="H321" s="59" t="n">
        <x:v>0.1134942094316364</x:v>
      </x:c>
      <x:c r="I321" s="58" t="n">
        <x:v>1403106.940846344</x:v>
      </x:c>
      <x:c r="J321" s="59" t="n">
        <x:v>0.1333908692749323</x:v>
      </x:c>
      <x:c r="K321" s="2" t="str">
        <x:v>B</x:v>
      </x:c>
      <x:c r="L321" s="59" t="n">
        <x:v>0.1270481491088867</x:v>
      </x:c>
      <x:c r="M321" s="59" t="n">
        <x:v>0.021148461385666794</x:v>
      </x:c>
      <x:c r="N321" s="58" t="n">
        <x:v>643906.2457837852</x:v>
      </x:c>
      <x:c r="O321" s="58" t="n">
        <x:v>1255696.8602780518</x:v>
      </x:c>
      <x:c r="P321" s="2" t="str">
        <x:v>reprice</x:v>
      </x:c>
      <x:c r="Q321" s="2" t="str">
        <x:v>quoted APR is below the RAROC price floor</x:v>
      </x:c>
      <x:c r="R321" s="2"/>
      <x:c r="S321" s="2"/>
      <x:c r="T321" s="2"/>
    </x:row>
    <x:row r="322">
      <x:c r="A322" s="2"/>
      <x:c r="B322" s="2"/>
      <x:c r="C322" s="2" t="str">
        <x:v>SYN-00317</x:v>
      </x:c>
      <x:c r="D322" s="58" t="n">
        <x:v>33000000</x:v>
      </x:c>
      <x:c r="E322" s="93" t="n">
        <x:v>24</x:v>
      </x:c>
      <x:c r="F322" s="59" t="n">
        <x:v>0.10774700943502181</x:v>
      </x:c>
      <x:c r="G322" s="59" t="n">
        <x:v>0.8637314264367617</x:v>
      </x:c>
      <x:c r="H322" s="59" t="n">
        <x:v>0.2049679329211908</x:v>
      </x:c>
      <x:c r="I322" s="58" t="n">
        <x:v>1687581.179414484</x:v>
      </x:c>
      <x:c r="J322" s="59" t="n">
        <x:v>0.16421886978096015</x:v>
      </x:c>
      <x:c r="K322" s="2" t="str">
        <x:v>D</x:v>
      </x:c>
      <x:c r="L322" s="59" t="n">
        <x:v>0.2182027053833008</x:v>
      </x:c>
      <x:c r="M322" s="59" t="n">
        <x:v>0.0805065539573096</x:v>
      </x:c>
      <x:c r="N322" s="58" t="n">
        <x:v>3331447.568794363</x:v>
      </x:c>
      <x:c r="O322" s="58" t="n">
        <x:v>2282891.3460274623</x:v>
      </x:c>
      <x:c r="P322" s="2" t="str">
        <x:v>reprice</x:v>
      </x:c>
      <x:c r="Q322" s="2" t="str">
        <x:v>quoted APR is below the RAROC price floor</x:v>
      </x:c>
      <x:c r="R322" s="2"/>
      <x:c r="S322" s="2"/>
      <x:c r="T322" s="2"/>
    </x:row>
    <x:row r="323">
      <x:c r="A323" s="2"/>
      <x:c r="B323" s="2"/>
      <x:c r="C323" s="2" t="str">
        <x:v>SYN-00318</x:v>
      </x:c>
      <x:c r="D323" s="58" t="n">
        <x:v>51000000</x:v>
      </x:c>
      <x:c r="E323" s="93" t="n">
        <x:v>36</x:v>
      </x:c>
      <x:c r="F323" s="59" t="n">
        <x:v>0.01720915730230628</x:v>
      </x:c>
      <x:c r="G323" s="59" t="n">
        <x:v>0.797691701991014</x:v>
      </x:c>
      <x:c r="H323" s="59" t="n">
        <x:v>0.13150298359614546</x:v>
      </x:c>
      <x:c r="I323" s="58" t="n">
        <x:v>1722085.9225136135</x:v>
      </x:c>
      <x:c r="J323" s="59" t="n">
        <x:v>0.27589833564970423</x:v>
      </x:c>
      <x:c r="K323" s="2" t="str">
        <x:v>A</x:v>
      </x:c>
      <x:c r="L323" s="59" t="n">
        <x:v>0.10109962463378908</x:v>
      </x:c>
      <x:c r="M323" s="59" t="n">
        <x:v>0.4700327068739592</x:v>
      </x:c>
      <x:c r="N323" s="58" t="n">
        <x:v>1137016.3484260747</x:v>
      </x:c>
      <x:c r="O323" s="58" t="n">
        <x:v>2157006.3548503243</x:v>
      </x:c>
      <x:c r="P323" s="2" t="str">
        <x:v>approve</x:v>
      </x:c>
      <x:c r="Q323" s="2" t="str">
        <x:v>eligibility and RAROC conditions are met</x:v>
      </x:c>
      <x:c r="R323" s="2"/>
      <x:c r="S323" s="2"/>
      <x:c r="T323" s="2"/>
    </x:row>
    <x:row r="324">
      <x:c r="A324" s="2"/>
      <x:c r="B324" s="2"/>
      <x:c r="C324" s="2" t="str">
        <x:v>SYN-00319</x:v>
      </x:c>
      <x:c r="D324" s="58" t="n">
        <x:v>78000000</x:v>
      </x:c>
      <x:c r="E324" s="93" t="n">
        <x:v>48</x:v>
      </x:c>
      <x:c r="F324" s="59" t="n">
        <x:v>0.12136173445343792</x:v>
      </x:c>
      <x:c r="G324" s="59" t="n">
        <x:v>0.9</x:v>
      </x:c>
      <x:c r="H324" s="59" t="n">
        <x:v>0.20804335929596987</x:v>
      </x:c>
      <x:c r="I324" s="58" t="n">
        <x:v>2407122.976918948</x:v>
      </x:c>
      <x:c r="J324" s="59" t="n">
        <x:v>0.24174345394594668</x:v>
      </x:c>
      <x:c r="K324" s="2" t="str">
        <x:v>D</x:v>
      </x:c>
      <x:c r="L324" s="59" t="n">
        <x:v>0.21143547058105466</x:v>
      </x:c>
      <x:c r="M324" s="59" t="n">
        <x:v>0.14179869575306456</x:v>
      </x:c>
      <x:c r="N324" s="58" t="n">
        <x:v>17588327.406931255</x:v>
      </x:c>
      <x:c r="O324" s="58" t="n">
        <x:v>5667409.821963846</x:v>
      </x:c>
      <x:c r="P324" s="2" t="str">
        <x:v>reprice</x:v>
      </x:c>
      <x:c r="Q324" s="2" t="str">
        <x:v>quoted APR is below the RAROC price floor</x:v>
      </x:c>
      <x:c r="R324" s="2"/>
      <x:c r="S324" s="2"/>
      <x:c r="T324" s="2"/>
    </x:row>
    <x:row r="325">
      <x:c r="A325" s="2"/>
      <x:c r="B325" s="2"/>
      <x:c r="C325" s="2" t="str">
        <x:v>SYN-00320</x:v>
      </x:c>
      <x:c r="D325" s="58" t="n">
        <x:v>174000000</x:v>
      </x:c>
      <x:c r="E325" s="93" t="n">
        <x:v>48</x:v>
      </x:c>
      <x:c r="F325" s="59" t="n">
        <x:v>0.06707075677887847</x:v>
      </x:c>
      <x:c r="G325" s="59" t="n">
        <x:v>0.6301012655486937</x:v>
      </x:c>
      <x:c r="H325" s="59" t="n">
        <x:v>0.15226820428583507</x:v>
      </x:c>
      <x:c r="I325" s="58" t="n">
        <x:v>4862579.722748153</x:v>
      </x:c>
      <x:c r="J325" s="59" t="n">
        <x:v>0.38920816921582513</x:v>
      </x:c>
      <x:c r="K325" s="2" t="str">
        <x:v>C</x:v>
      </x:c>
      <x:c r="L325" s="59" t="n">
        <x:v>0.12331314086914064</x:v>
      </x:c>
      <x:c r="M325" s="59" t="n">
        <x:v>0.4543071952549809</x:v>
      </x:c>
      <x:c r="N325" s="58" t="n">
        <x:v>15506393.602588195</x:v>
      </x:c>
      <x:c r="O325" s="58" t="n">
        <x:v>6998824.189731739</x:v>
      </x:c>
      <x:c r="P325" s="2" t="str">
        <x:v>approve</x:v>
      </x:c>
      <x:c r="Q325" s="2" t="str">
        <x:v>eligibility and RAROC conditions are met</x:v>
      </x:c>
      <x:c r="R325" s="2"/>
      <x:c r="S325" s="2"/>
      <x:c r="T325" s="2"/>
    </x:row>
    <x:row r="326">
      <x:c r="A326" s="2"/>
      <x:c r="B326" s="2"/>
      <x:c r="C326" s="2" t="str">
        <x:v>SYN-00321</x:v>
      </x:c>
      <x:c r="D326" s="58" t="n">
        <x:v>106000000</x:v>
      </x:c>
      <x:c r="E326" s="93" t="n">
        <x:v>24</x:v>
      </x:c>
      <x:c r="F326" s="59" t="n">
        <x:v>0.03178012798323574</x:v>
      </x:c>
      <x:c r="G326" s="59" t="n">
        <x:v>0.7130278846685535</x:v>
      </x:c>
      <x:c r="H326" s="59" t="n">
        <x:v>0.12012645905934252</x:v>
      </x:c>
      <x:c r="I326" s="58" t="n">
        <x:v>4990414.06718754</x:v>
      </x:c>
      <x:c r="J326" s="59" t="n">
        <x:v>0.09677560103365447</x:v>
      </x:c>
      <x:c r="K326" s="2" t="str">
        <x:v>B</x:v>
      </x:c>
      <x:c r="L326" s="59" t="n">
        <x:v>0.09824989318847654</x:v>
      </x:c>
      <x:c r="M326" s="59" t="n">
        <x:v>0.38200619085500914</x:v>
      </x:c>
      <x:c r="N326" s="58" t="n">
        <x:v>2581469.381447943</x:v>
      </x:c>
      <x:c r="O326" s="58" t="n">
        <x:v>4419931.564600556</x:v>
      </x:c>
      <x:c r="P326" s="2" t="str">
        <x:v>approve</x:v>
      </x:c>
      <x:c r="Q326" s="2" t="str">
        <x:v>eligibility and RAROC conditions are met</x:v>
      </x:c>
      <x:c r="R326" s="2"/>
      <x:c r="S326" s="2"/>
      <x:c r="T326" s="2"/>
    </x:row>
    <x:row r="327">
      <x:c r="A327" s="2"/>
      <x:c r="B327" s="2"/>
      <x:c r="C327" s="2" t="str">
        <x:v>SYN-00322</x:v>
      </x:c>
      <x:c r="D327" s="58" t="n">
        <x:v>116000000</x:v>
      </x:c>
      <x:c r="E327" s="93" t="n">
        <x:v>48</x:v>
      </x:c>
      <x:c r="F327" s="59" t="n">
        <x:v>0.0921023353402227</x:v>
      </x:c>
      <x:c r="G327" s="59" t="n">
        <x:v>0.7192012142431334</x:v>
      </x:c>
      <x:c r="H327" s="59" t="n">
        <x:v>0.1997088128220564</x:v>
      </x:c>
      <x:c r="I327" s="58" t="n">
        <x:v>3528122.6236958047</x:v>
      </x:c>
      <x:c r="J327" s="59" t="n">
        <x:v>0.25987887894811645</x:v>
      </x:c>
      <x:c r="K327" s="2" t="str">
        <x:v>C</x:v>
      </x:c>
      <x:c r="L327" s="59" t="n">
        <x:v>0.15031539916992187</x:v>
      </x:c>
      <x:c r="M327" s="59" t="n">
        <x:v>0.5457052217159948</x:v>
      </x:c>
      <x:c r="N327" s="58" t="n">
        <x:v>16236001.384608936</x:v>
      </x:c>
      <x:c r="O327" s="58" t="n">
        <x:v>6000777.595434663</x:v>
      </x:c>
      <x:c r="P327" s="2" t="str">
        <x:v>approve</x:v>
      </x:c>
      <x:c r="Q327" s="2" t="str">
        <x:v>eligibility and RAROC conditions are met</x:v>
      </x:c>
      <x:c r="R327" s="2"/>
      <x:c r="S327" s="2"/>
      <x:c r="T327" s="2"/>
    </x:row>
    <x:row r="328">
      <x:c r="A328" s="2"/>
      <x:c r="B328" s="2"/>
      <x:c r="C328" s="2" t="str">
        <x:v>SYN-00323</x:v>
      </x:c>
      <x:c r="D328" s="58" t="n">
        <x:v>183000000</x:v>
      </x:c>
      <x:c r="E328" s="93" t="n">
        <x:v>36</x:v>
      </x:c>
      <x:c r="F328" s="59" t="n">
        <x:v>0.11432599694434359</x:v>
      </x:c>
      <x:c r="G328" s="59" t="n">
        <x:v>0.7542300853748948</x:v>
      </x:c>
      <x:c r="H328" s="59" t="n">
        <x:v>0.2077808516025944</x:v>
      </x:c>
      <x:c r="I328" s="58" t="n">
        <x:v>6873703.97693178</x:v>
      </x:c>
      <x:c r="J328" s="59" t="n">
        <x:v>0.3015354995194121</x:v>
      </x:c>
      <x:c r="K328" s="2" t="str">
        <x:v>D</x:v>
      </x:c>
      <x:c r="L328" s="59" t="n">
        <x:v>0.17938652038574218</x:v>
      </x:c>
      <x:c r="M328" s="59" t="n">
        <x:v>0.34756827613282143</x:v>
      </x:c>
      <x:c r="N328" s="58" t="n">
        <x:v>25057848.44050415</x:v>
      </x:c>
      <x:c r="O328" s="58" t="n">
        <x:v>11107628.94288822</x:v>
      </x:c>
      <x:c r="P328" s="2" t="str">
        <x:v>approve</x:v>
      </x:c>
      <x:c r="Q328" s="2" t="str">
        <x:v>eligibility and RAROC conditions are met</x:v>
      </x:c>
      <x:c r="R328" s="2"/>
      <x:c r="S328" s="2"/>
      <x:c r="T328" s="2"/>
    </x:row>
    <x:row r="329">
      <x:c r="A329" s="2"/>
      <x:c r="B329" s="2"/>
      <x:c r="C329" s="2" t="str">
        <x:v>SYN-00324</x:v>
      </x:c>
      <x:c r="D329" s="58" t="n">
        <x:v>181000000</x:v>
      </x:c>
      <x:c r="E329" s="93" t="n">
        <x:v>36</x:v>
      </x:c>
      <x:c r="F329" s="59" t="n">
        <x:v>0.05505214653159629</x:v>
      </x:c>
      <x:c r="G329" s="59" t="n">
        <x:v>0.6967480054686612</x:v>
      </x:c>
      <x:c r="H329" s="59" t="n">
        <x:v>0.14200244658943537</x:v>
      </x:c>
      <x:c r="I329" s="58" t="n">
        <x:v>6203769.086885544</x:v>
      </x:c>
      <x:c r="J329" s="59" t="n">
        <x:v>0.2984478884981539</x:v>
      </x:c>
      <x:c r="K329" s="2" t="str">
        <x:v>C</x:v>
      </x:c>
      <x:c r="L329" s="59" t="n">
        <x:v>0.11266613006591795</x:v>
      </x:c>
      <x:c r="M329" s="59" t="n">
        <x:v>0.45731617109656975</x:v>
      </x:c>
      <x:c r="N329" s="58" t="n">
        <x:v>11093421.271008259</x:v>
      </x:c>
      <x:c r="O329" s="58" t="n">
        <x:v>7398284.615196023</x:v>
      </x:c>
      <x:c r="P329" s="2" t="str">
        <x:v>approve</x:v>
      </x:c>
      <x:c r="Q329" s="2" t="str">
        <x:v>eligibility and RAROC conditions are met</x:v>
      </x:c>
      <x:c r="R329" s="2"/>
      <x:c r="S329" s="2"/>
      <x:c r="T329" s="2"/>
    </x:row>
    <x:row r="330">
      <x:c r="A330" s="2"/>
      <x:c r="B330" s="2"/>
      <x:c r="C330" s="2" t="str">
        <x:v>SYN-00325</x:v>
      </x:c>
      <x:c r="D330" s="58" t="n">
        <x:v>163000000</x:v>
      </x:c>
      <x:c r="E330" s="93" t="n">
        <x:v>36</x:v>
      </x:c>
      <x:c r="F330" s="59" t="n">
        <x:v>0.03808727975013485</x:v>
      </x:c>
      <x:c r="G330" s="59" t="n">
        <x:v>0.7050613784996069</x:v>
      </x:c>
      <x:c r="H330" s="59" t="n">
        <x:v>0.1579836915739336</x:v>
      </x:c>
      <x:c r="I330" s="58" t="n">
        <x:v>5714383.67765366</x:v>
      </x:c>
      <x:c r="J330" s="59" t="n">
        <x:v>0.36033843947420374</x:v>
      </x:c>
      <x:c r="K330" s="2" t="str">
        <x:v>B</x:v>
      </x:c>
      <x:c r="L330" s="59" t="n">
        <x:v>0.10439243316650391</x:v>
      </x:c>
      <x:c r="M330" s="59" t="n">
        <x:v>0.7040265187376318</x:v>
      </x:c>
      <x:c r="N330" s="58" t="n">
        <x:v>7109280.429253378</x:v>
      </x:c>
      <x:c r="O330" s="58" t="n">
        <x:v>6827248.056320428</x:v>
      </x:c>
      <x:c r="P330" s="2" t="str">
        <x:v>approve</x:v>
      </x:c>
      <x:c r="Q330" s="2" t="str">
        <x:v>eligibility and RAROC conditions are met</x:v>
      </x:c>
      <x:c r="R330" s="2"/>
      <x:c r="S330" s="2"/>
      <x:c r="T330" s="2"/>
    </x:row>
    <x:row r="331">
      <x:c r="A331" s="2"/>
      <x:c r="B331" s="2"/>
      <x:c r="C331" s="2" t="str">
        <x:v>SYN-00326</x:v>
      </x:c>
      <x:c r="D331" s="58" t="n">
        <x:v>86000000</x:v>
      </x:c>
      <x:c r="E331" s="93" t="n">
        <x:v>24</x:v>
      </x:c>
      <x:c r="F331" s="59" t="n">
        <x:v>0.1655583147829452</x:v>
      </x:c>
      <x:c r="G331" s="59" t="n">
        <x:v>0.6254013759452084</x:v>
      </x:c>
      <x:c r="H331" s="59" t="n">
        <x:v>0.23369737941061558</x:v>
      </x:c>
      <x:c r="I331" s="58" t="n">
        <x:v>4519906.400750961</x:v>
      </x:c>
      <x:c r="J331" s="59" t="n">
        <x:v>0.34519537638977893</x:v>
      </x:c>
      <x:c r="K331" s="2" t="str">
        <x:v>E</x:v>
      </x:c>
      <x:c r="L331" s="59" t="n">
        <x:v>0.1984791946411133</x:v>
      </x:c>
      <x:c r="M331" s="59" t="n">
        <x:v>0.392817998782719</x:v>
      </x:c>
      <x:c r="N331" s="58" t="n">
        <x:v>9617487.590367187</x:v>
      </x:c>
      <x:c r="O331" s="58" t="n">
        <x:v>5178524.444360323</x:v>
      </x:c>
      <x:c r="P331" s="2" t="str">
        <x:v>approve</x:v>
      </x:c>
      <x:c r="Q331" s="2" t="str">
        <x:v>eligibility and RAROC conditions are met</x:v>
      </x:c>
      <x:c r="R331" s="2"/>
      <x:c r="S331" s="2"/>
      <x:c r="T331" s="2"/>
    </x:row>
    <x:row r="332">
      <x:c r="A332" s="2"/>
      <x:c r="B332" s="2"/>
      <x:c r="C332" s="2" t="str">
        <x:v>SYN-00327</x:v>
      </x:c>
      <x:c r="D332" s="58" t="n">
        <x:v>227000000</x:v>
      </x:c>
      <x:c r="E332" s="93" t="n">
        <x:v>36</x:v>
      </x:c>
      <x:c r="F332" s="59" t="n">
        <x:v>0.08889993404698798</x:v>
      </x:c>
      <x:c r="G332" s="59" t="n">
        <x:v>0.7025063816541299</x:v>
      </x:c>
      <x:c r="H332" s="59" t="n">
        <x:v>0.18519416380563064</x:v>
      </x:c>
      <x:c r="I332" s="58" t="n">
        <x:v>8265863.054287938</x:v>
      </x:c>
      <x:c r="J332" s="59" t="n">
        <x:v>0.2048782211795952</x:v>
      </x:c>
      <x:c r="K332" s="2" t="str">
        <x:v>C</x:v>
      </x:c>
      <x:c r="L332" s="59" t="n">
        <x:v>0.1412696075439453</x:v>
      </x:c>
      <x:c r="M332" s="59" t="n">
        <x:v>0.5179465707198969</x:v>
      </x:c>
      <x:c r="N332" s="58" t="n">
        <x:v>22634564.158558793</x:v>
      </x:c>
      <x:c r="O332" s="58" t="n">
        <x:v>11338143.157009544</x:v>
      </x:c>
      <x:c r="P332" s="2" t="str">
        <x:v>approve</x:v>
      </x:c>
      <x:c r="Q332" s="2" t="str">
        <x:v>eligibility and RAROC conditions are met</x:v>
      </x:c>
      <x:c r="R332" s="2"/>
      <x:c r="S332" s="2"/>
      <x:c r="T332" s="2"/>
    </x:row>
    <x:row r="333">
      <x:c r="A333" s="2"/>
      <x:c r="B333" s="2"/>
      <x:c r="C333" s="2" t="str">
        <x:v>SYN-00328</x:v>
      </x:c>
      <x:c r="D333" s="58" t="n">
        <x:v>154000000</x:v>
      </x:c>
      <x:c r="E333" s="93" t="n">
        <x:v>48</x:v>
      </x:c>
      <x:c r="F333" s="59" t="n">
        <x:v>0.08667295852705846</x:v>
      </x:c>
      <x:c r="G333" s="59" t="n">
        <x:v>0.5775835836083022</x:v>
      </x:c>
      <x:c r="H333" s="59" t="n">
        <x:v>0.18095872641859725</x:v>
      </x:c>
      <x:c r="I333" s="58" t="n">
        <x:v>4531468.6308215</x:v>
      </x:c>
      <x:c r="J333" s="59" t="n">
        <x:v>0.2600481518302131</x:v>
      </x:c>
      <x:c r="K333" s="2" t="str">
        <x:v>C</x:v>
      </x:c>
      <x:c r="L333" s="59" t="n">
        <x:v>0.129904899597168</x:v>
      </x:c>
      <x:c r="M333" s="59" t="n">
        <x:v>0.6746991533356269</x:v>
      </x:c>
      <x:c r="N333" s="58" t="n">
        <x:v>16213649.545089575</x:v>
      </x:c>
      <x:c r="O333" s="58" t="n">
        <x:v>6162199.266565492</x:v>
      </x:c>
      <x:c r="P333" s="2" t="str">
        <x:v>approve</x:v>
      </x:c>
      <x:c r="Q333" s="2" t="str">
        <x:v>eligibility and RAROC conditions are met</x:v>
      </x:c>
      <x:c r="R333" s="2"/>
      <x:c r="S333" s="2"/>
      <x:c r="T333" s="2"/>
    </x:row>
    <x:row r="334">
      <x:c r="A334" s="2"/>
      <x:c r="B334" s="2"/>
      <x:c r="C334" s="2" t="str">
        <x:v>SYN-00329</x:v>
      </x:c>
      <x:c r="D334" s="58" t="n">
        <x:v>246000000</x:v>
      </x:c>
      <x:c r="E334" s="93" t="n">
        <x:v>36</x:v>
      </x:c>
      <x:c r="F334" s="59" t="n">
        <x:v>0.10552874691129441</x:v>
      </x:c>
      <x:c r="G334" s="59" t="n">
        <x:v>0.7284032903517966</x:v>
      </x:c>
      <x:c r="H334" s="59" t="n">
        <x:v>0.19568622301629848</x:v>
      </x:c>
      <x:c r="I334" s="58" t="n">
        <x:v>9088260.882418083</x:v>
      </x:c>
      <x:c r="J334" s="59" t="n">
        <x:v>0.4014121741186893</x:v>
      </x:c>
      <x:c r="K334" s="2" t="str">
        <x:v>D</x:v>
      </x:c>
      <x:c r="L334" s="59" t="n">
        <x:v>0.16281368255615236</x:v>
      </x:c>
      <x:c r="M334" s="59" t="n">
        <x:v>0.3945419181853576</x:v>
      </x:c>
      <x:c r="N334" s="58" t="n">
        <x:v>30033654.132277742</x:v>
      </x:c>
      <x:c r="O334" s="58" t="n">
        <x:v>13863499.26018782</x:v>
      </x:c>
      <x:c r="P334" s="2" t="str">
        <x:v>approve</x:v>
      </x:c>
      <x:c r="Q334" s="2" t="str">
        <x:v>eligibility and RAROC conditions are met</x:v>
      </x:c>
      <x:c r="R334" s="2"/>
      <x:c r="S334" s="2"/>
      <x:c r="T334" s="2"/>
    </x:row>
    <x:row r="335">
      <x:c r="A335" s="2"/>
      <x:c r="B335" s="2"/>
      <x:c r="C335" s="2" t="str">
        <x:v>SYN-00330</x:v>
      </x:c>
      <x:c r="D335" s="58" t="n">
        <x:v>83000000</x:v>
      </x:c>
      <x:c r="E335" s="93" t="n">
        <x:v>24</x:v>
      </x:c>
      <x:c r="F335" s="59" t="n">
        <x:v>0.02596304614489504</x:v>
      </x:c>
      <x:c r="G335" s="59" t="n">
        <x:v>0.7843683005742049</x:v>
      </x:c>
      <x:c r="H335" s="59" t="n">
        <x:v>0.10572417364462208</x:v>
      </x:c>
      <x:c r="I335" s="58" t="n">
        <x:v>3851994.4476314867</x:v>
      </x:c>
      <x:c r="J335" s="59" t="n">
        <x:v>0.3151696017974146</x:v>
      </x:c>
      <x:c r="K335" s="2" t="str">
        <x:v>B</x:v>
      </x:c>
      <x:c r="L335" s="59" t="n">
        <x:v>0.10828975677490234</x:v>
      </x:c>
      <x:c r="M335" s="59" t="n">
        <x:v>0.1338698916269901</x:v>
      </x:c>
      <x:c r="N335" s="58" t="n">
        <x:v>1810749.2145930973</x:v>
      </x:c>
      <x:c r="O335" s="58" t="n">
        <x:v>3459229.445271885</x:v>
      </x:c>
      <x:c r="P335" s="2" t="str">
        <x:v>reprice</x:v>
      </x:c>
      <x:c r="Q335" s="2" t="str">
        <x:v>quoted APR is below the RAROC price floor</x:v>
      </x:c>
      <x:c r="R335" s="2"/>
      <x:c r="S335" s="2"/>
      <x:c r="T335" s="2"/>
    </x:row>
    <x:row r="336">
      <x:c r="A336" s="2"/>
      <x:c r="B336" s="2"/>
      <x:c r="C336" s="2" t="str">
        <x:v>SYN-00331</x:v>
      </x:c>
      <x:c r="D336" s="58" t="n">
        <x:v>184000000</x:v>
      </x:c>
      <x:c r="E336" s="93" t="n">
        <x:v>18</x:v>
      </x:c>
      <x:c r="F336" s="59" t="n">
        <x:v>0.017944703224935705</x:v>
      </x:c>
      <x:c r="G336" s="59" t="n">
        <x:v>0.8280370652958982</x:v>
      </x:c>
      <x:c r="H336" s="59" t="n">
        <x:v>0.11543055944726584</x:v>
      </x:c>
      <x:c r="I336" s="58" t="n">
        <x:v>11181679.72966297</x:v>
      </x:c>
      <x:c r="J336" s="59" t="n">
        <x:v>0.5904979023779992</x:v>
      </x:c>
      <x:c r="K336" s="2" t="str">
        <x:v>A</x:v>
      </x:c>
      <x:c r="L336" s="59"/>
      <x:c r="M336" s="59" t="n">
        <x:v>0.42425799453505997</x:v>
      </x:c>
      <x:c r="N336" s="58" t="n">
        <x:v>2222282.602962541</x:v>
      </x:c>
      <x:c r="O336" s="58" t="n">
        <x:v>7787069.745007454</x:v>
      </x:c>
      <x:c r="P336" s="2" t="str">
        <x:v>decline</x:v>
      </x:c>
      <x:c r="Q336" s="2" t="str">
        <x:v>debt service to income exceeds policy maximum</x:v>
      </x:c>
      <x:c r="R336" s="2"/>
      <x:c r="S336" s="2"/>
      <x:c r="T336" s="2"/>
    </x:row>
    <x:row r="337">
      <x:c r="A337" s="2"/>
      <x:c r="B337" s="2"/>
      <x:c r="C337" s="2" t="str">
        <x:v>SYN-00332</x:v>
      </x:c>
      <x:c r="D337" s="58" t="n">
        <x:v>79000000</x:v>
      </x:c>
      <x:c r="E337" s="93" t="n">
        <x:v>24</x:v>
      </x:c>
      <x:c r="F337" s="59" t="n">
        <x:v>0.02394025140532728</x:v>
      </x:c>
      <x:c r="G337" s="59" t="n">
        <x:v>0.6777407123026307</x:v>
      </x:c>
      <x:c r="H337" s="59" t="n">
        <x:v>0.15363738867901694</x:v>
      </x:c>
      <x:c r="I337" s="58" t="n">
        <x:v>3844111.8872292815</x:v>
      </x:c>
      <x:c r="J337" s="59" t="n">
        <x:v>0.0951057901956685</x:v>
      </x:c>
      <x:c r="K337" s="2" t="str">
        <x:v>B</x:v>
      </x:c>
      <x:c r="L337" s="59" t="n">
        <x:v>0.09533611297607424</x:v>
      </x:c>
      <x:c r="M337" s="59" t="n">
        <x:v>0.7523018340889595</x:v>
      </x:c>
      <x:c r="N337" s="58" t="n">
        <x:v>1393585.8983275844</x:v>
      </x:c>
      <x:c r="O337" s="58" t="n">
        <x:v>3344639.1151634995</x:v>
      </x:c>
      <x:c r="P337" s="2" t="str">
        <x:v>approve</x:v>
      </x:c>
      <x:c r="Q337" s="2" t="str">
        <x:v>eligibility and RAROC conditions are met</x:v>
      </x:c>
      <x:c r="R337" s="2"/>
      <x:c r="S337" s="2"/>
      <x:c r="T337" s="2"/>
    </x:row>
    <x:row r="338">
      <x:c r="A338" s="2"/>
      <x:c r="B338" s="2"/>
      <x:c r="C338" s="2" t="str">
        <x:v>SYN-00333</x:v>
      </x:c>
      <x:c r="D338" s="58" t="n">
        <x:v>129000000</x:v>
      </x:c>
      <x:c r="E338" s="93" t="n">
        <x:v>18</x:v>
      </x:c>
      <x:c r="F338" s="59" t="n">
        <x:v>0.04653299066817351</x:v>
      </x:c>
      <x:c r="G338" s="59" t="n">
        <x:v>0.710821699042564</x:v>
      </x:c>
      <x:c r="H338" s="59" t="n">
        <x:v>0.14262835407120944</x:v>
      </x:c>
      <x:c r="I338" s="58" t="n">
        <x:v>8002954.669918154</x:v>
      </x:c>
      <x:c r="J338" s="59" t="n">
        <x:v>0.5868636446612102</x:v>
      </x:c>
      <x:c r="K338" s="2" t="str">
        <x:v>B</x:v>
      </x:c>
      <x:c r="L338" s="59"/>
      <x:c r="M338" s="59" t="n">
        <x:v>0.41086705955819275</x:v>
      </x:c>
      <x:c r="N338" s="58" t="n">
        <x:v>3487319.324179657</x:v>
      </x:c>
      <x:c r="O338" s="58" t="n">
        <x:v>5416082.581300946</x:v>
      </x:c>
      <x:c r="P338" s="2" t="str">
        <x:v>decline</x:v>
      </x:c>
      <x:c r="Q338" s="2" t="str">
        <x:v>debt service to income exceeds policy maximum</x:v>
      </x:c>
      <x:c r="R338" s="2"/>
      <x:c r="S338" s="2"/>
      <x:c r="T338" s="2"/>
    </x:row>
    <x:row r="339">
      <x:c r="A339" s="2"/>
      <x:c r="B339" s="2"/>
      <x:c r="C339" s="2" t="str">
        <x:v>SYN-00334</x:v>
      </x:c>
      <x:c r="D339" s="58" t="n">
        <x:v>136000000</x:v>
      </x:c>
      <x:c r="E339" s="93" t="n">
        <x:v>48</x:v>
      </x:c>
      <x:c r="F339" s="59" t="n">
        <x:v>0.18109040490983672</x:v>
      </x:c>
      <x:c r="G339" s="59" t="n">
        <x:v>0.45</x:v>
      </x:c>
      <x:c r="H339" s="59" t="n">
        <x:v>0.2410625871142617</x:v>
      </x:c>
      <x:c r="I339" s="58" t="n">
        <x:v>4441842.543463204</x:v>
      </x:c>
      <x:c r="J339" s="59" t="n">
        <x:v>0.2647802586281073</x:v>
      </x:c>
      <x:c r="K339" s="2" t="str">
        <x:v>E</x:v>
      </x:c>
      <x:c r="L339" s="59" t="n">
        <x:v>0.17245521545410156</x:v>
      </x:c>
      <x:c r="M339" s="59" t="n">
        <x:v>0.7665336508481274</x:v>
      </x:c>
      <x:c r="N339" s="58" t="n">
        <x:v>21964116.094808303</x:v>
      </x:c>
      <x:c r="O339" s="58" t="n">
        <x:v>5578865.398395552</x:v>
      </x:c>
      <x:c r="P339" s="2" t="str">
        <x:v>approve</x:v>
      </x:c>
      <x:c r="Q339" s="2" t="str">
        <x:v>eligibility and RAROC conditions are met</x:v>
      </x:c>
      <x:c r="R339" s="2"/>
      <x:c r="S339" s="2"/>
      <x:c r="T339" s="2"/>
    </x:row>
    <x:row r="340">
      <x:c r="A340" s="2"/>
      <x:c r="B340" s="2"/>
      <x:c r="C340" s="2" t="str">
        <x:v>SYN-00335</x:v>
      </x:c>
      <x:c r="D340" s="58" t="n">
        <x:v>212000000</x:v>
      </x:c>
      <x:c r="E340" s="93" t="n">
        <x:v>18</x:v>
      </x:c>
      <x:c r="F340" s="59" t="n">
        <x:v>0.023179247459469136</x:v>
      </x:c>
      <x:c r="G340" s="59" t="n">
        <x:v>0.7334450804919959</x:v>
      </x:c>
      <x:c r="H340" s="59" t="n">
        <x:v>0.12700780800133132</x:v>
      </x:c>
      <x:c r="I340" s="58" t="n">
        <x:v>12997312.820134044</x:v>
      </x:c>
      <x:c r="J340" s="59" t="n">
        <x:v>0.7766192009364672</x:v>
      </x:c>
      <x:c r="K340" s="2" t="str">
        <x:v>B</x:v>
      </x:c>
      <x:c r="L340" s="59"/>
      <x:c r="M340" s="59" t="n">
        <x:v>0.5933616054060517</x:v>
      </x:c>
      <x:c r="N340" s="58" t="n">
        <x:v>2936868.584989466</x:v>
      </x:c>
      <x:c r="O340" s="58" t="n">
        <x:v>8972605.791185405</x:v>
      </x:c>
      <x:c r="P340" s="2" t="str">
        <x:v>decline</x:v>
      </x:c>
      <x:c r="Q340" s="2" t="str">
        <x:v>debt service to income exceeds policy maximum</x:v>
      </x:c>
      <x:c r="R340" s="2"/>
      <x:c r="S340" s="2"/>
      <x:c r="T340" s="2"/>
    </x:row>
    <x:row r="341">
      <x:c r="A341" s="2"/>
      <x:c r="B341" s="2"/>
      <x:c r="C341" s="2" t="str">
        <x:v>SYN-00336</x:v>
      </x:c>
      <x:c r="D341" s="58" t="n">
        <x:v>83000000</x:v>
      </x:c>
      <x:c r="E341" s="93" t="n">
        <x:v>12</x:v>
      </x:c>
      <x:c r="F341" s="59" t="n">
        <x:v>0.05108006546239713</x:v>
      </x:c>
      <x:c r="G341" s="59" t="n">
        <x:v>0.7444581781952938</x:v>
      </x:c>
      <x:c r="H341" s="59" t="n">
        <x:v>0.1565922696022611</x:v>
      </x:c>
      <x:c r="I341" s="58" t="n">
        <x:v>7517283.065853127</x:v>
      </x:c>
      <x:c r="J341" s="59" t="n">
        <x:v>0.45179927939800535</x:v>
      </x:c>
      <x:c r="K341" s="2" t="str">
        <x:v>C</x:v>
      </x:c>
      <x:c r="L341" s="59" t="n">
        <x:v>0.11669857025146485</x:v>
      </x:c>
      <x:c r="M341" s="59" t="n">
        <x:v>0.5652163365052663</x:v>
      </x:c>
      <x:c r="N341" s="58" t="n">
        <x:v>1763847.1621578485</x:v>
      </x:c>
      <x:c r="O341" s="58" t="n">
        <x:v>3566421.8667639266</x:v>
      </x:c>
      <x:c r="P341" s="2" t="str">
        <x:v>approve</x:v>
      </x:c>
      <x:c r="Q341" s="2" t="str">
        <x:v>eligibility and RAROC conditions are met</x:v>
      </x:c>
      <x:c r="R341" s="2"/>
      <x:c r="S341" s="2"/>
      <x:c r="T341" s="2"/>
    </x:row>
    <x:row r="342">
      <x:c r="A342" s="2"/>
      <x:c r="B342" s="2"/>
      <x:c r="C342" s="2" t="str">
        <x:v>SYN-00337</x:v>
      </x:c>
      <x:c r="D342" s="58" t="n">
        <x:v>40000000</x:v>
      </x:c>
      <x:c r="E342" s="93" t="n">
        <x:v>24</x:v>
      </x:c>
      <x:c r="F342" s="59" t="n">
        <x:v>0.06354647674361126</x:v>
      </x:c>
      <x:c r="G342" s="59" t="n">
        <x:v>0.6967445988382278</x:v>
      </x:c>
      <x:c r="H342" s="59" t="n">
        <x:v>0.15860067422810226</x:v>
      </x:c>
      <x:c r="I342" s="58" t="n">
        <x:v>1955851.0321857615</x:v>
      </x:c>
      <x:c r="J342" s="59" t="n">
        <x:v>0.33854685243343663</x:v>
      </x:c>
      <x:c r="K342" s="2" t="str">
        <x:v>C</x:v>
      </x:c>
      <x:c r="L342" s="59" t="n">
        <x:v>0.13884014129638672</x:v>
      </x:c>
      <x:c r="M342" s="59" t="n">
        <x:v>0.36059090732244703</x:v>
      </x:c>
      <x:c r="N342" s="58" t="n">
        <x:v>1913077.7727264757</x:v>
      </x:c>
      <x:c r="O342" s="58" t="n">
        <x:v>1659423.1354607227</x:v>
      </x:c>
      <x:c r="P342" s="2" t="str">
        <x:v>approve</x:v>
      </x:c>
      <x:c r="Q342" s="2" t="str">
        <x:v>eligibility and RAROC conditions are met</x:v>
      </x:c>
      <x:c r="R342" s="2"/>
      <x:c r="S342" s="2"/>
      <x:c r="T342" s="2"/>
    </x:row>
    <x:row r="343">
      <x:c r="A343" s="2"/>
      <x:c r="B343" s="2"/>
      <x:c r="C343" s="2" t="str">
        <x:v>SYN-00338</x:v>
      </x:c>
      <x:c r="D343" s="58" t="n">
        <x:v>61000000</x:v>
      </x:c>
      <x:c r="E343" s="93" t="n">
        <x:v>12</x:v>
      </x:c>
      <x:c r="F343" s="59" t="n">
        <x:v>0.1599107380592606</x:v>
      </x:c>
      <x:c r="G343" s="59" t="n">
        <x:v>0.637242622368427</x:v>
      </x:c>
      <x:c r="H343" s="59" t="n">
        <x:v>0.22753456619040324</x:v>
      </x:c>
      <x:c r="I343" s="58" t="n">
        <x:v>5731400.04891209</x:v>
      </x:c>
      <x:c r="J343" s="59" t="n">
        <x:v>0.5015700024456045</x:v>
      </x:c>
      <x:c r="K343" s="2" t="str">
        <x:v>E</x:v>
      </x:c>
      <x:c r="L343" s="59"/>
      <x:c r="M343" s="59" t="n">
        <x:v>0.23798138917231532</x:v>
      </x:c>
      <x:c r="N343" s="58" t="n">
        <x:v>3571477.157284126</x:v>
      </x:c>
      <x:c r="O343" s="58" t="n">
        <x:v>3930452.918545922</x:v>
      </x:c>
      <x:c r="P343" s="2" t="str">
        <x:v>decline</x:v>
      </x:c>
      <x:c r="Q343" s="2" t="str">
        <x:v>debt service to income exceeds policy maximum</x:v>
      </x:c>
      <x:c r="R343" s="2"/>
      <x:c r="S343" s="2"/>
      <x:c r="T343" s="2"/>
    </x:row>
    <x:row r="344">
      <x:c r="A344" s="2"/>
      <x:c r="B344" s="2"/>
      <x:c r="C344" s="2" t="str">
        <x:v>SYN-00339</x:v>
      </x:c>
      <x:c r="D344" s="58" t="n">
        <x:v>223000000</x:v>
      </x:c>
      <x:c r="E344" s="93" t="n">
        <x:v>18</x:v>
      </x:c>
      <x:c r="F344" s="59" t="n">
        <x:v>0.09623270613556537</x:v>
      </x:c>
      <x:c r="G344" s="59" t="n">
        <x:v>0.7366729431811866</x:v>
      </x:c>
      <x:c r="H344" s="59" t="n">
        <x:v>0.20241279594277684</x:v>
      </x:c>
      <x:c r="I344" s="58" t="n">
        <x:v>14468072.099070916</x:v>
      </x:c>
      <x:c r="J344" s="59" t="n">
        <x:v>0.5216867403182778</x:v>
      </x:c>
      <x:c r="K344" s="2" t="str">
        <x:v>C</x:v>
      </x:c>
      <x:c r="L344" s="59"/>
      <x:c r="M344" s="59" t="n">
        <x:v>0.5286602957492517</x:v>
      </x:c>
      <x:c r="N344" s="58" t="n">
        <x:v>13075538.724600123</x:v>
      </x:c>
      <x:c r="O344" s="58" t="n">
        <x:v>12623923.112150567</x:v>
      </x:c>
      <x:c r="P344" s="2" t="str">
        <x:v>decline</x:v>
      </x:c>
      <x:c r="Q344" s="2" t="str">
        <x:v>debt service to income exceeds policy maximum</x:v>
      </x:c>
      <x:c r="R344" s="2"/>
      <x:c r="S344" s="2"/>
      <x:c r="T344" s="2"/>
    </x:row>
    <x:row r="345">
      <x:c r="A345" s="2"/>
      <x:c r="B345" s="2"/>
      <x:c r="C345" s="2" t="str">
        <x:v>SYN-00340</x:v>
      </x:c>
      <x:c r="D345" s="58" t="n">
        <x:v>51000000</x:v>
      </x:c>
      <x:c r="E345" s="93" t="n">
        <x:v>18</x:v>
      </x:c>
      <x:c r="F345" s="59" t="n">
        <x:v>0.07153650808004942</x:v>
      </x:c>
      <x:c r="G345" s="59" t="n">
        <x:v>0.7094614219333254</x:v>
      </x:c>
      <x:c r="H345" s="59" t="n">
        <x:v>0.15155267042518755</x:v>
      </x:c>
      <x:c r="I345" s="58" t="n">
        <x:v>3185352.121898711</x:v>
      </x:c>
      <x:c r="J345" s="59" t="n">
        <x:v>0.1874669557215186</x:v>
      </x:c>
      <x:c r="K345" s="2" t="str">
        <x:v>C</x:v>
      </x:c>
      <x:c r="L345" s="59" t="n">
        <x:v>0.15624298095703126</x:v>
      </x:c>
      <x:c r="M345" s="59" t="n">
        <x:v>0.1165321372807072</x:v>
      </x:c>
      <x:c r="N345" s="58" t="n">
        <x:v>2118505.952725115</x:v>
      </x:c>
      <x:c r="O345" s="58" t="n">
        <x:v>2334303.2002275684</x:v>
      </x:c>
      <x:c r="P345" s="2" t="str">
        <x:v>reprice</x:v>
      </x:c>
      <x:c r="Q345" s="2" t="str">
        <x:v>quoted APR is below the RAROC price floor</x:v>
      </x:c>
      <x:c r="R345" s="2"/>
      <x:c r="S345" s="2"/>
      <x:c r="T345" s="2"/>
    </x:row>
    <x:row r="346">
      <x:c r="A346" s="2"/>
      <x:c r="B346" s="2"/>
      <x:c r="C346" s="2" t="str">
        <x:v>SYN-00341</x:v>
      </x:c>
      <x:c r="D346" s="58" t="n">
        <x:v>129000000</x:v>
      </x:c>
      <x:c r="E346" s="93" t="n">
        <x:v>24</x:v>
      </x:c>
      <x:c r="F346" s="59" t="n">
        <x:v>0.1347961523572326</x:v>
      </x:c>
      <x:c r="G346" s="59" t="n">
        <x:v>0.6518422254350704</x:v>
      </x:c>
      <x:c r="H346" s="59" t="n">
        <x:v>0.20722188375376566</x:v>
      </x:c>
      <x:c r="I346" s="58" t="n">
        <x:v>6611159.532549485</x:v>
      </x:c>
      <x:c r="J346" s="59" t="n">
        <x:v>0.20449275601169117</x:v>
      </x:c>
      <x:c r="K346" s="2" t="str">
        <x:v>D</x:v>
      </x:c>
      <x:c r="L346" s="59" t="n">
        <x:v>0.17895309448242186</x:v>
      </x:c>
      <x:c r="M346" s="59" t="n">
        <x:v>0.35803446680842177</x:v>
      </x:c>
      <x:c r="N346" s="58" t="n">
        <x:v>12233686.622174485</x:v>
      </x:c>
      <x:c r="O346" s="58" t="n">
        <x:v>7444565.639034977</x:v>
      </x:c>
      <x:c r="P346" s="2" t="str">
        <x:v>approve</x:v>
      </x:c>
      <x:c r="Q346" s="2" t="str">
        <x:v>eligibility and RAROC conditions are met</x:v>
      </x:c>
      <x:c r="R346" s="2"/>
      <x:c r="S346" s="2"/>
      <x:c r="T346" s="2"/>
    </x:row>
    <x:row r="347">
      <x:c r="A347" s="2"/>
      <x:c r="B347" s="2"/>
      <x:c r="C347" s="2" t="str">
        <x:v>SYN-00342</x:v>
      </x:c>
      <x:c r="D347" s="58" t="n">
        <x:v>139000000</x:v>
      </x:c>
      <x:c r="E347" s="93" t="n">
        <x:v>12</x:v>
      </x:c>
      <x:c r="F347" s="59" t="n">
        <x:v>0.1650830930657223</x:v>
      </x:c>
      <x:c r="G347" s="59" t="n">
        <x:v>0.7937733349835223</x:v>
      </x:c>
      <x:c r="H347" s="59" t="n">
        <x:v>0.24563544015904318</x:v>
      </x:c>
      <x:c r="I347" s="58" t="n">
        <x:v>13181721.698999427</x:v>
      </x:c>
      <x:c r="J347" s="59" t="n">
        <x:v>0.32290754718399084</x:v>
      </x:c>
      <x:c r="K347" s="2" t="str">
        <x:v>E</x:v>
      </x:c>
      <x:c r="L347" s="59" t="n">
        <x:v>0.2426535415649414</x:v>
      </x:c>
      <x:c r="M347" s="59" t="n">
        <x:v>0.17557395960458133</x:v>
      </x:c>
      <x:c r="N347" s="58" t="n">
        <x:v>10500866.841683451</x:v>
      </x:c>
      <x:c r="O347" s="58" t="n">
        <x:v>11328886.075923817</x:v>
      </x:c>
      <x:c r="P347" s="2" t="str">
        <x:v>approve</x:v>
      </x:c>
      <x:c r="Q347" s="2" t="str">
        <x:v>eligibility and RAROC conditions are met</x:v>
      </x:c>
      <x:c r="R347" s="2"/>
      <x:c r="S347" s="2"/>
      <x:c r="T347" s="2"/>
    </x:row>
    <x:row r="348">
      <x:c r="A348" s="2"/>
      <x:c r="B348" s="2"/>
      <x:c r="C348" s="2" t="str">
        <x:v>SYN-00343</x:v>
      </x:c>
      <x:c r="D348" s="58" t="n">
        <x:v>80000000</x:v>
      </x:c>
      <x:c r="E348" s="93" t="n">
        <x:v>18</x:v>
      </x:c>
      <x:c r="F348" s="59" t="n">
        <x:v>0.23015822630679506</x:v>
      </x:c>
      <x:c r="G348" s="59" t="n">
        <x:v>0.7109369136943083</x:v>
      </x:c>
      <x:c r="H348" s="59" t="n">
        <x:v>0.3</x:v>
      </x:c>
      <x:c r="I348" s="58" t="n">
        <x:v>5573606.44393436</x:v>
      </x:c>
      <x:c r="J348" s="59" t="n">
        <x:v>0.3912925555359369</x:v>
      </x:c>
      <x:c r="K348" s="2" t="str">
        <x:v>E</x:v>
      </x:c>
      <x:c r="L348" s="59"/>
      <x:c r="M348" s="59" t="n">
        <x:v>0.20208159530377445</x:v>
      </x:c>
      <x:c r="N348" s="58" t="n">
        <x:v>11010103.977739304</x:v>
      </x:c>
      <x:c r="O348" s="58" t="n">
        <x:v>6269169.700291294</x:v>
      </x:c>
      <x:c r="P348" s="2" t="str">
        <x:v>decline</x:v>
      </x:c>
      <x:c r="Q348" s="2" t="str">
        <x:v>PD exceeds policy maximum</x:v>
      </x:c>
      <x:c r="R348" s="2"/>
      <x:c r="S348" s="2"/>
      <x:c r="T348" s="2"/>
    </x:row>
    <x:row r="349">
      <x:c r="A349" s="2"/>
      <x:c r="B349" s="2"/>
      <x:c r="C349" s="2" t="str">
        <x:v>SYN-00344</x:v>
      </x:c>
      <x:c r="D349" s="58" t="n">
        <x:v>184000000</x:v>
      </x:c>
      <x:c r="E349" s="93" t="n">
        <x:v>36</x:v>
      </x:c>
      <x:c r="F349" s="59" t="n">
        <x:v>0.25640374109470854</x:v>
      </x:c>
      <x:c r="G349" s="59" t="n">
        <x:v>0.8640756591358753</x:v>
      </x:c>
      <x:c r="H349" s="59" t="n">
        <x:v>0.3</x:v>
      </x:c>
      <x:c r="I349" s="58" t="n">
        <x:v>7811090.120800814</x:v>
      </x:c>
      <x:c r="J349" s="59" t="n">
        <x:v>0.2273998081708896</x:v>
      </x:c>
      <x:c r="K349" s="2" t="str">
        <x:v>E</x:v>
      </x:c>
      <x:c r="L349" s="59"/>
      <x:c r="M349" s="59" t="n">
        <x:v>-0.06690058021679024</x:v>
      </x:c>
      <x:c r="N349" s="58" t="n">
        <x:v>61531526.17456739</x:v>
      </x:c>
      <x:c r="O349" s="58" t="n">
        <x:v>16034418.955509638</x:v>
      </x:c>
      <x:c r="P349" s="2" t="str">
        <x:v>decline</x:v>
      </x:c>
      <x:c r="Q349" s="2" t="str">
        <x:v>PD exceeds policy maximum</x:v>
      </x:c>
      <x:c r="R349" s="2"/>
      <x:c r="S349" s="2"/>
      <x:c r="T349" s="2"/>
    </x:row>
    <x:row r="350">
      <x:c r="A350" s="2"/>
      <x:c r="B350" s="2"/>
      <x:c r="C350" s="2" t="str">
        <x:v>SYN-00345</x:v>
      </x:c>
      <x:c r="D350" s="58" t="n">
        <x:v>129000000</x:v>
      </x:c>
      <x:c r="E350" s="93" t="n">
        <x:v>48</x:v>
      </x:c>
      <x:c r="F350" s="59" t="n">
        <x:v>0.0533966313535734</x:v>
      </x:c>
      <x:c r="G350" s="59" t="n">
        <x:v>0.7793964279085845</x:v>
      </x:c>
      <x:c r="H350" s="59" t="n">
        <x:v>0.15227062279523015</x:v>
      </x:c>
      <x:c r="I350" s="58" t="n">
        <x:v>3605031.853457384</x:v>
      </x:c>
      <x:c r="J350" s="59" t="n">
        <x:v>0.3132622544981471</x:v>
      </x:c>
      <x:c r="K350" s="2" t="str">
        <x:v>C</x:v>
      </x:c>
      <x:c r="L350" s="59" t="n">
        <x:v>0.11872093200683595</x:v>
      </x:c>
      <x:c r="M350" s="59" t="n">
        <x:v>0.49842073512460755</x:v>
      </x:c>
      <x:c r="N350" s="58" t="n">
        <x:v>11463522.422088368</x:v>
      </x:c>
      <x:c r="O350" s="58" t="n">
        <x:v>5318191.176820921</x:v>
      </x:c>
      <x:c r="P350" s="2" t="str">
        <x:v>approve</x:v>
      </x:c>
      <x:c r="Q350" s="2" t="str">
        <x:v>eligibility and RAROC conditions are met</x:v>
      </x:c>
      <x:c r="R350" s="2"/>
      <x:c r="S350" s="2"/>
      <x:c r="T350" s="2"/>
    </x:row>
    <x:row r="351">
      <x:c r="A351" s="2"/>
      <x:c r="B351" s="2"/>
      <x:c r="C351" s="2" t="str">
        <x:v>SYN-00346</x:v>
      </x:c>
      <x:c r="D351" s="58" t="n">
        <x:v>75000000</x:v>
      </x:c>
      <x:c r="E351" s="93" t="n">
        <x:v>48</x:v>
      </x:c>
      <x:c r="F351" s="59" t="n">
        <x:v>0.11922321376170238</x:v>
      </x:c>
      <x:c r="G351" s="59" t="n">
        <x:v>0.7628468782274027</x:v>
      </x:c>
      <x:c r="H351" s="59" t="n">
        <x:v>0.2158262946626559</x:v>
      </x:c>
      <x:c r="I351" s="58" t="n">
        <x:v>2345994.480763821</x:v>
      </x:c>
      <x:c r="J351" s="59" t="n">
        <x:v>0.2742976374793115</x:v>
      </x:c>
      <x:c r="K351" s="2" t="str">
        <x:v>D</x:v>
      </x:c>
      <x:c r="L351" s="59" t="n">
        <x:v>0.18492015838623044</x:v>
      </x:c>
      <x:c r="M351" s="59" t="n">
        <x:v>0.3573211024164893</x:v>
      </x:c>
      <x:c r="N351" s="58" t="n">
        <x:v>14165122.567349583</x:v>
      </x:c>
      <x:c r="O351" s="58" t="n">
        <x:v>4607501.305927765</x:v>
      </x:c>
      <x:c r="P351" s="2" t="str">
        <x:v>approve</x:v>
      </x:c>
      <x:c r="Q351" s="2" t="str">
        <x:v>eligibility and RAROC conditions are met</x:v>
      </x:c>
      <x:c r="R351" s="2"/>
      <x:c r="S351" s="2"/>
      <x:c r="T351" s="2"/>
    </x:row>
    <x:row r="352">
      <x:c r="A352" s="2"/>
      <x:c r="B352" s="2"/>
      <x:c r="C352" s="2" t="str">
        <x:v>SYN-00347</x:v>
      </x:c>
      <x:c r="D352" s="58" t="n">
        <x:v>162000000</x:v>
      </x:c>
      <x:c r="E352" s="93" t="n">
        <x:v>24</x:v>
      </x:c>
      <x:c r="F352" s="59" t="n">
        <x:v>0.04748924551391643</x:v>
      </x:c>
      <x:c r="G352" s="59" t="n">
        <x:v>0.6823892388960906</x:v>
      </x:c>
      <x:c r="H352" s="59" t="n">
        <x:v>0.14557577974994396</x:v>
      </x:c>
      <x:c r="I352" s="58" t="n">
        <x:v>7820827.173924553</x:v>
      </x:c>
      <x:c r="J352" s="59" t="n">
        <x:v>0.1754005225754722</x:v>
      </x:c>
      <x:c r="K352" s="2" t="str">
        <x:v>B</x:v>
      </x:c>
      <x:c r="L352" s="59" t="n">
        <x:v>0.11418575286865235</x:v>
      </x:c>
      <x:c r="M352" s="59" t="n">
        <x:v>0.47910644141004893</x:v>
      </x:c>
      <x:c r="N352" s="58" t="n">
        <x:v>5667427.644981249</x:v>
      </x:c>
      <x:c r="O352" s="58" t="n">
        <x:v>6734990.9216846535</x:v>
      </x:c>
      <x:c r="P352" s="2" t="str">
        <x:v>approve</x:v>
      </x:c>
      <x:c r="Q352" s="2" t="str">
        <x:v>eligibility and RAROC conditions are met</x:v>
      </x:c>
      <x:c r="R352" s="2"/>
      <x:c r="S352" s="2"/>
      <x:c r="T352" s="2"/>
    </x:row>
    <x:row r="353">
      <x:c r="A353" s="2"/>
      <x:c r="B353" s="2"/>
      <x:c r="C353" s="2" t="str">
        <x:v>SYN-00348</x:v>
      </x:c>
      <x:c r="D353" s="58" t="n">
        <x:v>193000000</x:v>
      </x:c>
      <x:c r="E353" s="93" t="n">
        <x:v>18</x:v>
      </x:c>
      <x:c r="F353" s="59" t="n">
        <x:v>0.07651496137255133</x:v>
      </x:c>
      <x:c r="G353" s="59" t="n">
        <x:v>0.7324924533461279</x:v>
      </x:c>
      <x:c r="H353" s="59" t="n">
        <x:v>0.17042326310495326</x:v>
      </x:c>
      <x:c r="I353" s="58" t="n">
        <x:v>12226586.322256805</x:v>
      </x:c>
      <x:c r="J353" s="59" t="n">
        <x:v>0.4776047774937642</x:v>
      </x:c>
      <x:c r="K353" s="2" t="str">
        <x:v>C</x:v>
      </x:c>
      <x:c r="L353" s="59" t="n">
        <x:v>0.1349744033813477</x:v>
      </x:c>
      <x:c r="M353" s="59" t="n">
        <x:v>0.46348913949704706</x:v>
      </x:c>
      <x:c r="N353" s="58" t="n">
        <x:v>8889100.008858938</x:v>
      </x:c>
      <x:c r="O353" s="58" t="n">
        <x:v>9518925.73708211</x:v>
      </x:c>
      <x:c r="P353" s="2" t="str">
        <x:v>approve</x:v>
      </x:c>
      <x:c r="Q353" s="2" t="str">
        <x:v>eligibility and RAROC conditions are met</x:v>
      </x:c>
      <x:c r="R353" s="2"/>
      <x:c r="S353" s="2"/>
      <x:c r="T353" s="2"/>
    </x:row>
    <x:row r="354">
      <x:c r="A354" s="2"/>
      <x:c r="B354" s="2"/>
      <x:c r="C354" s="2" t="str">
        <x:v>SYN-00349</x:v>
      </x:c>
      <x:c r="D354" s="58" t="n">
        <x:v>39000000</x:v>
      </x:c>
      <x:c r="E354" s="93" t="n">
        <x:v>48</x:v>
      </x:c>
      <x:c r="F354" s="59" t="n">
        <x:v>0.05275393752848199</x:v>
      </x:c>
      <x:c r="G354" s="59" t="n">
        <x:v>0.8659454374230486</x:v>
      </x:c>
      <x:c r="H354" s="59" t="n">
        <x:v>0.15240817237972276</x:v>
      </x:c>
      <x:c r="I354" s="58" t="n">
        <x:v>1090165.9378902055</x:v>
      </x:c>
      <x:c r="J354" s="59" t="n">
        <x:v>0.30613438509323243</x:v>
      </x:c>
      <x:c r="K354" s="2" t="str">
        <x:v>C</x:v>
      </x:c>
      <x:c r="L354" s="59" t="n">
        <x:v>0.13733104705810545</x:v>
      </x:c>
      <x:c r="M354" s="59" t="n">
        <x:v>0.2989592413075192</x:v>
      </x:c>
      <x:c r="N354" s="58" t="n">
        <x:v>3806753.3504321366</x:v>
      </x:c>
      <x:c r="O354" s="58" t="n">
        <x:v>1774059.9011686386</x:v>
      </x:c>
      <x:c r="P354" s="2" t="str">
        <x:v>approve</x:v>
      </x:c>
      <x:c r="Q354" s="2" t="str">
        <x:v>eligibility and RAROC conditions are met</x:v>
      </x:c>
      <x:c r="R354" s="2"/>
      <x:c r="S354" s="2"/>
      <x:c r="T354" s="2"/>
    </x:row>
    <x:row r="355">
      <x:c r="A355" s="2"/>
      <x:c r="B355" s="2"/>
      <x:c r="C355" s="2" t="str">
        <x:v>SYN-00350</x:v>
      </x:c>
      <x:c r="D355" s="58" t="n">
        <x:v>37000000</x:v>
      </x:c>
      <x:c r="E355" s="93" t="n">
        <x:v>36</x:v>
      </x:c>
      <x:c r="F355" s="59" t="n">
        <x:v>0.044726254845209354</x:v>
      </x:c>
      <x:c r="G355" s="59" t="n">
        <x:v>0.786397870765295</x:v>
      </x:c>
      <x:c r="H355" s="59" t="n">
        <x:v>0.14972535925562522</x:v>
      </x:c>
      <x:c r="I355" s="58" t="n">
        <x:v>1282119.5874427317</x:v>
      </x:c>
      <x:c r="J355" s="59" t="n">
        <x:v>0.18600323209304678</x:v>
      </x:c>
      <x:c r="K355" s="2" t="str">
        <x:v>B</x:v>
      </x:c>
      <x:c r="L355" s="59" t="n">
        <x:v>0.12582069396972653</x:v>
      </x:c>
      <x:c r="M355" s="59" t="n">
        <x:v>0.404021387319168</x:v>
      </x:c>
      <x:c r="N355" s="58" t="n">
        <x:v>2098377.638531755</x:v>
      </x:c>
      <x:c r="O355" s="58" t="n">
        <x:v>1533690.2100241764</x:v>
      </x:c>
      <x:c r="P355" s="2" t="str">
        <x:v>approve</x:v>
      </x:c>
      <x:c r="Q355" s="2" t="str">
        <x:v>eligibility and RAROC conditions are met</x:v>
      </x:c>
      <x:c r="R355" s="2"/>
      <x:c r="S355" s="2"/>
      <x:c r="T355" s="2"/>
    </x:row>
    <x:row r="356">
      <x:c r="A356" s="2"/>
      <x:c r="B356" s="2"/>
      <x:c r="C356" s="2" t="str">
        <x:v>SYN-00351</x:v>
      </x:c>
      <x:c r="D356" s="58" t="n">
        <x:v>242000000</x:v>
      </x:c>
      <x:c r="E356" s="93" t="n">
        <x:v>36</x:v>
      </x:c>
      <x:c r="F356" s="59" t="n">
        <x:v>0.08586276436251879</x:v>
      </x:c>
      <x:c r="G356" s="59" t="n">
        <x:v>0.8803117283683033</x:v>
      </x:c>
      <x:c r="H356" s="59" t="n">
        <x:v>0.18355442559721716</x:v>
      </x:c>
      <x:c r="I356" s="58" t="n">
        <x:v>8792090.57569691</x:v>
      </x:c>
      <x:c r="J356" s="59" t="n">
        <x:v>0.49781473870554377</x:v>
      </x:c>
      <x:c r="K356" s="2" t="str">
        <x:v>C</x:v>
      </x:c>
      <x:c r="L356" s="59" t="n">
        <x:v>0.16574939727783206</x:v>
      </x:c>
      <x:c r="M356" s="59" t="n">
        <x:v>0.27849889716622633</x:v>
      </x:c>
      <x:c r="N356" s="58" t="n">
        <x:v>29235300.83168408</x:v>
      </x:c>
      <x:c r="O356" s="58" t="n">
        <x:v>14878084.632580338</x:v>
      </x:c>
      <x:c r="P356" s="2" t="str">
        <x:v>approve</x:v>
      </x:c>
      <x:c r="Q356" s="2" t="str">
        <x:v>eligibility and RAROC conditions are met</x:v>
      </x:c>
      <x:c r="R356" s="2"/>
      <x:c r="S356" s="2"/>
      <x:c r="T356" s="2"/>
    </x:row>
    <x:row r="357">
      <x:c r="A357" s="2"/>
      <x:c r="B357" s="2"/>
      <x:c r="C357" s="2" t="str">
        <x:v>SYN-00352</x:v>
      </x:c>
      <x:c r="D357" s="58" t="n">
        <x:v>167000000</x:v>
      </x:c>
      <x:c r="E357" s="93" t="n">
        <x:v>12</x:v>
      </x:c>
      <x:c r="F357" s="59" t="n">
        <x:v>0.03115151171938252</x:v>
      </x:c>
      <x:c r="G357" s="59" t="n">
        <x:v>0.6059269440228578</x:v>
      </x:c>
      <x:c r="H357" s="59" t="n">
        <x:v>0.1307067527389063</x:v>
      </x:c>
      <x:c r="I357" s="58" t="n">
        <x:v>14921523.053547159</x:v>
      </x:c>
      <x:c r="J357" s="59" t="n">
        <x:v>0.6925634605644649</x:v>
      </x:c>
      <x:c r="K357" s="2" t="str">
        <x:v>B</x:v>
      </x:c>
      <x:c r="L357" s="59"/>
      <x:c r="M357" s="59" t="n">
        <x:v>0.6383810881089494</x:v>
      </x:c>
      <x:c r="N357" s="58" t="n">
        <x:v>1749559.9735662856</x:v>
      </x:c>
      <x:c r="O357" s="58" t="n">
        <x:v>7194466.71358915</x:v>
      </x:c>
      <x:c r="P357" s="2" t="str">
        <x:v>decline</x:v>
      </x:c>
      <x:c r="Q357" s="2" t="str">
        <x:v>debt service to income exceeds policy maximum</x:v>
      </x:c>
      <x:c r="R357" s="2"/>
      <x:c r="S357" s="2"/>
      <x:c r="T357" s="2"/>
    </x:row>
    <x:row r="358">
      <x:c r="A358" s="2"/>
      <x:c r="B358" s="2"/>
      <x:c r="C358" s="2" t="str">
        <x:v>SYN-00353</x:v>
      </x:c>
      <x:c r="D358" s="58" t="n">
        <x:v>43000000</x:v>
      </x:c>
      <x:c r="E358" s="93" t="n">
        <x:v>48</x:v>
      </x:c>
      <x:c r="F358" s="59" t="n">
        <x:v>0.08187206572518402</x:v>
      </x:c>
      <x:c r="G358" s="59" t="n">
        <x:v>0.5997179226123157</x:v>
      </x:c>
      <x:c r="H358" s="59" t="n">
        <x:v>0.1613435708707887</x:v>
      </x:c>
      <x:c r="I358" s="58" t="n">
        <x:v>1221592.989824712</x:v>
      </x:c>
      <x:c r="J358" s="59" t="n">
        <x:v>0.10201670393872429</x:v>
      </x:c>
      <x:c r="K358" s="2" t="str">
        <x:v>C</x:v>
      </x:c>
      <x:c r="L358" s="59" t="n">
        <x:v>0.13898139953613284</x:v>
      </x:c>
      <x:c r="M358" s="59" t="n">
        <x:v>0.3858263586445881</x:v>
      </x:c>
      <x:c r="N358" s="58" t="n">
        <x:v>4413760.633904304</x:v>
      </x:c>
      <x:c r="O358" s="58" t="n">
        <x:v>1720873.3807662257</x:v>
      </x:c>
      <x:c r="P358" s="2" t="str">
        <x:v>approve</x:v>
      </x:c>
      <x:c r="Q358" s="2" t="str">
        <x:v>eligibility and RAROC conditions are met</x:v>
      </x:c>
      <x:c r="R358" s="2"/>
      <x:c r="S358" s="2"/>
      <x:c r="T358" s="2"/>
    </x:row>
    <x:row r="359">
      <x:c r="A359" s="2"/>
      <x:c r="B359" s="2"/>
      <x:c r="C359" s="2" t="str">
        <x:v>SYN-00354</x:v>
      </x:c>
      <x:c r="D359" s="58" t="n">
        <x:v>75000000</x:v>
      </x:c>
      <x:c r="E359" s="93" t="n">
        <x:v>18</x:v>
      </x:c>
      <x:c r="F359" s="59" t="n">
        <x:v>0.16509466942826123</x:v>
      </x:c>
      <x:c r="G359" s="59" t="n">
        <x:v>0.676109244766549</x:v>
      </x:c>
      <x:c r="H359" s="59" t="n">
        <x:v>0.24362883704262586</x:v>
      </x:c>
      <x:c r="I359" s="58" t="n">
        <x:v>5015968.592375935</x:v>
      </x:c>
      <x:c r="J359" s="59" t="n">
        <x:v>0.46025398265429507</x:v>
      </x:c>
      <x:c r="K359" s="2" t="str">
        <x:v>E</x:v>
      </x:c>
      <x:c r="L359" s="59" t="n">
        <x:v>0.2180632019042969</x:v>
      </x:c>
      <x:c r="M359" s="59" t="n">
        <x:v>0.31683048754883275</x:v>
      </x:c>
      <x:c r="N359" s="58" t="n">
        <x:v>6972888.960317807</x:v>
      </x:c>
      <x:c r="O359" s="58" t="n">
        <x:v>5014923.936326971</x:v>
      </x:c>
      <x:c r="P359" s="2" t="str">
        <x:v>approve</x:v>
      </x:c>
      <x:c r="Q359" s="2" t="str">
        <x:v>eligibility and RAROC conditions are met</x:v>
      </x:c>
      <x:c r="R359" s="2"/>
      <x:c r="S359" s="2"/>
      <x:c r="T359" s="2"/>
    </x:row>
    <x:row r="360">
      <x:c r="A360" s="2"/>
      <x:c r="B360" s="2"/>
      <x:c r="C360" s="2" t="str">
        <x:v>SYN-00355</x:v>
      </x:c>
      <x:c r="D360" s="58" t="n">
        <x:v>38000000</x:v>
      </x:c>
      <x:c r="E360" s="93" t="n">
        <x:v>24</x:v>
      </x:c>
      <x:c r="F360" s="59" t="n">
        <x:v>0.07669702031174912</x:v>
      </x:c>
      <x:c r="G360" s="59" t="n">
        <x:v>0.7766351174654451</x:v>
      </x:c>
      <x:c r="H360" s="59" t="n">
        <x:v>0.17551369987905097</x:v>
      </x:c>
      <x:c r="I360" s="58" t="n">
        <x:v>1888888.9321370602</x:v>
      </x:c>
      <x:c r="J360" s="59" t="n">
        <x:v>0.29426129521180355</x:v>
      </x:c>
      <x:c r="K360" s="2" t="str">
        <x:v>C</x:v>
      </x:c>
      <x:c r="L360" s="59" t="n">
        <x:v>0.1700897979736328</x:v>
      </x:c>
      <x:c r="M360" s="59" t="n">
        <x:v>0.20410336028121476</x:v>
      </x:c>
      <x:c r="N360" s="58" t="n">
        <x:v>2450522.4443861814</x:v>
      </x:c>
      <x:c r="O360" s="58" t="n">
        <x:v>1966101.3970444123</x:v>
      </x:c>
      <x:c r="P360" s="2" t="str">
        <x:v>approve</x:v>
      </x:c>
      <x:c r="Q360" s="2" t="str">
        <x:v>eligibility and RAROC conditions are met</x:v>
      </x:c>
      <x:c r="R360" s="2"/>
      <x:c r="S360" s="2"/>
      <x:c r="T360" s="2"/>
    </x:row>
    <x:row r="361">
      <x:c r="A361" s="2"/>
      <x:c r="B361" s="2"/>
      <x:c r="C361" s="2" t="str">
        <x:v>SYN-00356</x:v>
      </x:c>
      <x:c r="D361" s="58" t="n">
        <x:v>88000000</x:v>
      </x:c>
      <x:c r="E361" s="93" t="n">
        <x:v>48</x:v>
      </x:c>
      <x:c r="F361" s="59" t="n">
        <x:v>0.06200366573262909</x:v>
      </x:c>
      <x:c r="G361" s="59" t="n">
        <x:v>0.776203130574142</x:v>
      </x:c>
      <x:c r="H361" s="59" t="n">
        <x:v>0.16918023582971278</x:v>
      </x:c>
      <x:c r="I361" s="58" t="n">
        <x:v>2535513.027232546</x:v>
      </x:c>
      <x:c r="J361" s="59" t="n">
        <x:v>0.2451628663368944</x:v>
      </x:c>
      <x:c r="K361" s="2" t="str">
        <x:v>C</x:v>
      </x:c>
      <x:c r="L361" s="59" t="n">
        <x:v>0.13170177459716798</x:v>
      </x:c>
      <x:c r="M361" s="59" t="n">
        <x:v>0.5057336196613352</x:v>
      </x:c>
      <x:c r="N361" s="58" t="n">
        <x:v>9055700.871641388</x:v>
      </x:c>
      <x:c r="O361" s="58" t="n">
        <x:v>3966093.500868265</x:v>
      </x:c>
      <x:c r="P361" s="2" t="str">
        <x:v>approve</x:v>
      </x:c>
      <x:c r="Q361" s="2" t="str">
        <x:v>eligibility and RAROC conditions are met</x:v>
      </x:c>
      <x:c r="R361" s="2"/>
      <x:c r="S361" s="2"/>
      <x:c r="T361" s="2"/>
    </x:row>
    <x:row r="362">
      <x:c r="A362" s="2"/>
      <x:c r="B362" s="2"/>
      <x:c r="C362" s="2" t="str">
        <x:v>SYN-00357</x:v>
      </x:c>
      <x:c r="D362" s="58" t="n">
        <x:v>142000000</x:v>
      </x:c>
      <x:c r="E362" s="93" t="n">
        <x:v>48</x:v>
      </x:c>
      <x:c r="F362" s="59" t="n">
        <x:v>0.16988282323327603</x:v>
      </x:c>
      <x:c r="G362" s="59" t="n">
        <x:v>0.6477766153766296</x:v>
      </x:c>
      <x:c r="H362" s="59" t="n">
        <x:v>0.25162072084598974</x:v>
      </x:c>
      <x:c r="I362" s="58" t="n">
        <x:v>4721157.340824863</x:v>
      </x:c>
      <x:c r="J362" s="59" t="n">
        <x:v>0.39615401662560307</x:v>
      </x:c>
      <x:c r="K362" s="2" t="str">
        <x:v>E</x:v>
      </x:c>
      <x:c r="L362" s="59" t="n">
        <x:v>0.20718017578124998</x:v>
      </x:c>
      <x:c r="M362" s="59" t="n">
        <x:v>0.44031287097922145</x:v>
      </x:c>
      <x:c r="N362" s="58" t="n">
        <x:v>31455046.725471657</x:v>
      </x:c>
      <x:c r="O362" s="58" t="n">
        <x:v>8330622.919018851</x:v>
      </x:c>
      <x:c r="P362" s="2" t="str">
        <x:v>approve</x:v>
      </x:c>
      <x:c r="Q362" s="2" t="str">
        <x:v>eligibility and RAROC conditions are met</x:v>
      </x:c>
      <x:c r="R362" s="2"/>
      <x:c r="S362" s="2"/>
      <x:c r="T362" s="2"/>
    </x:row>
    <x:row r="363">
      <x:c r="A363" s="2"/>
      <x:c r="B363" s="2"/>
      <x:c r="C363" s="2" t="str">
        <x:v>SYN-00358</x:v>
      </x:c>
      <x:c r="D363" s="58" t="n">
        <x:v>224000000</x:v>
      </x:c>
      <x:c r="E363" s="93" t="n">
        <x:v>24</x:v>
      </x:c>
      <x:c r="F363" s="59" t="n">
        <x:v>0.06571238509739209</x:v>
      </x:c>
      <x:c r="G363" s="59" t="n">
        <x:v>0.6574879391159436</x:v>
      </x:c>
      <x:c r="H363" s="59" t="n">
        <x:v>0.16854807216849074</x:v>
      </x:c>
      <x:c r="I363" s="58" t="n">
        <x:v>11059446.205930162</x:v>
      </x:c>
      <x:c r="J363" s="59" t="n">
        <x:v>0.3259288469676588</x:v>
      </x:c>
      <x:c r="K363" s="2" t="str">
        <x:v>C</x:v>
      </x:c>
      <x:c r="L363" s="59" t="n">
        <x:v>0.11882709503173829</x:v>
      </x:c>
      <x:c r="M363" s="59" t="n">
        <x:v>0.6644492172635296</x:v>
      </x:c>
      <x:c r="N363" s="58" t="n">
        <x:v>10479902.913729556</x:v>
      </x:c>
      <x:c r="O363" s="58" t="n">
        <x:v>9259682.485077554</x:v>
      </x:c>
      <x:c r="P363" s="2" t="str">
        <x:v>approve</x:v>
      </x:c>
      <x:c r="Q363" s="2" t="str">
        <x:v>eligibility and RAROC conditions are met</x:v>
      </x:c>
      <x:c r="R363" s="2"/>
      <x:c r="S363" s="2"/>
      <x:c r="T363" s="2"/>
    </x:row>
    <x:row r="364">
      <x:c r="A364" s="2"/>
      <x:c r="B364" s="2"/>
      <x:c r="C364" s="2" t="str">
        <x:v>SYN-00359</x:v>
      </x:c>
      <x:c r="D364" s="58" t="n">
        <x:v>197000000</x:v>
      </x:c>
      <x:c r="E364" s="93" t="n">
        <x:v>36</x:v>
      </x:c>
      <x:c r="F364" s="59" t="n">
        <x:v>0.0610895206953818</x:v>
      </x:c>
      <x:c r="G364" s="59" t="n">
        <x:v>0.8745849422350224</x:v>
      </x:c>
      <x:c r="H364" s="59" t="n">
        <x:v>0.13943584415480578</x:v>
      </x:c>
      <x:c r="I364" s="58" t="n">
        <x:v>6727596.419274866</x:v>
      </x:c>
      <x:c r="J364" s="59" t="n">
        <x:v>0.20052068715612956</x:v>
      </x:c>
      <x:c r="K364" s="2" t="str">
        <x:v>C</x:v>
      </x:c>
      <x:c r="L364" s="59" t="n">
        <x:v>0.13158069610595702</x:v>
      </x:c>
      <x:c r="M364" s="59" t="n">
        <x:v>0.22469553938553558</x:v>
      </x:c>
      <x:c r="N364" s="58" t="n">
        <x:v>16743102.22537745</x:v>
      </x:c>
      <x:c r="O364" s="58" t="n">
        <x:v>9834736.645583149</x:v>
      </x:c>
      <x:c r="P364" s="2" t="str">
        <x:v>approve</x:v>
      </x:c>
      <x:c r="Q364" s="2" t="str">
        <x:v>eligibility and RAROC conditions are met</x:v>
      </x:c>
      <x:c r="R364" s="2"/>
      <x:c r="S364" s="2"/>
      <x:c r="T364" s="2"/>
    </x:row>
    <x:row r="365">
      <x:c r="A365" s="2"/>
      <x:c r="B365" s="2"/>
      <x:c r="C365" s="2" t="str">
        <x:v>SYN-00360</x:v>
      </x:c>
      <x:c r="D365" s="58" t="n">
        <x:v>214000000</x:v>
      </x:c>
      <x:c r="E365" s="93" t="n">
        <x:v>12</x:v>
      </x:c>
      <x:c r="F365" s="59" t="n">
        <x:v>0.07343059979092352</x:v>
      </x:c>
      <x:c r="G365" s="59" t="n">
        <x:v>0.6168549275120081</x:v>
      </x:c>
      <x:c r="H365" s="59" t="n">
        <x:v>0.17353838537893526</x:v>
      </x:c>
      <x:c r="I365" s="58" t="n">
        <x:v>19553769.947641145</x:v>
      </x:c>
      <x:c r="J365" s="59" t="n">
        <x:v>0.5678615543920255</x:v>
      </x:c>
      <x:c r="K365" s="2" t="str">
        <x:v>C</x:v>
      </x:c>
      <x:c r="L365" s="59"/>
      <x:c r="M365" s="59" t="n">
        <x:v>0.7287029739911476</x:v>
      </x:c>
      <x:c r="N365" s="58" t="n">
        <x:v>5449397.226012415</x:v>
      </x:c>
      <x:c r="O365" s="58" t="n">
        <x:v>9150872.30333226</x:v>
      </x:c>
      <x:c r="P365" s="2" t="str">
        <x:v>decline</x:v>
      </x:c>
      <x:c r="Q365" s="2" t="str">
        <x:v>debt service to income exceeds policy maximum</x:v>
      </x:c>
      <x:c r="R365" s="2"/>
      <x:c r="S365" s="2"/>
      <x:c r="T365" s="2"/>
    </x:row>
    <x:row r="366">
      <x:c r="A366" s="2"/>
      <x:c r="B366" s="2"/>
      <x:c r="C366" s="2" t="str">
        <x:v>SYN-00361</x:v>
      </x:c>
      <x:c r="D366" s="58" t="n">
        <x:v>235000000</x:v>
      </x:c>
      <x:c r="E366" s="93" t="n">
        <x:v>18</x:v>
      </x:c>
      <x:c r="F366" s="59" t="n">
        <x:v>0.014811018060277858</x:v>
      </x:c>
      <x:c r="G366" s="59" t="n">
        <x:v>0.768620564489397</x:v>
      </x:c>
      <x:c r="H366" s="59" t="n">
        <x:v>0.13775581470900417</x:v>
      </x:c>
      <x:c r="I366" s="58" t="n">
        <x:v>14525364.849036818</x:v>
      </x:c>
      <x:c r="J366" s="59" t="n">
        <x:v>0.6500112261242098</x:v>
      </x:c>
      <x:c r="K366" s="2" t="str">
        <x:v>A</x:v>
      </x:c>
      <x:c r="L366" s="59"/>
      <x:c r="M366" s="59" t="n">
        <x:v>0.7042508126154366</x:v>
      </x:c>
      <x:c r="N366" s="58" t="n">
        <x:v>2185624.236193825</x:v>
      </x:c>
      <x:c r="O366" s="58" t="n">
        <x:v>10010866.804711014</x:v>
      </x:c>
      <x:c r="P366" s="2" t="str">
        <x:v>decline</x:v>
      </x:c>
      <x:c r="Q366" s="2" t="str">
        <x:v>debt service to income exceeds policy maximum</x:v>
      </x:c>
      <x:c r="R366" s="2"/>
      <x:c r="S366" s="2"/>
      <x:c r="T366" s="2"/>
    </x:row>
    <x:row r="367">
      <x:c r="A367" s="2"/>
      <x:c r="B367" s="2"/>
      <x:c r="C367" s="2" t="str">
        <x:v>SYN-00362</x:v>
      </x:c>
      <x:c r="D367" s="58" t="n">
        <x:v>91000000</x:v>
      </x:c>
      <x:c r="E367" s="93" t="n">
        <x:v>48</x:v>
      </x:c>
      <x:c r="F367" s="59" t="n">
        <x:v>0.036618338430672</x:v>
      </x:c>
      <x:c r="G367" s="59" t="n">
        <x:v>0.7029063214838008</x:v>
      </x:c>
      <x:c r="H367" s="59" t="n">
        <x:v>0.13221939081677386</x:v>
      </x:c>
      <x:c r="I367" s="58" t="n">
        <x:v>2451338.056419142</x:v>
      </x:c>
      <x:c r="J367" s="59" t="n">
        <x:v>0.16237241704984784</x:v>
      </x:c>
      <x:c r="K367" s="2" t="str">
        <x:v>B</x:v>
      </x:c>
      <x:c r="L367" s="59" t="n">
        <x:v>0.10886882781982422</x:v>
      </x:c>
      <x:c r="M367" s="59" t="n">
        <x:v>0.3977483891540553</x:v>
      </x:c>
      <x:c r="N367" s="58" t="n">
        <x:v>5021455.963251448</x:v>
      </x:c>
      <x:c r="O367" s="58" t="n">
        <x:v>3775925.440812014</x:v>
      </x:c>
      <x:c r="P367" s="2" t="str">
        <x:v>approve</x:v>
      </x:c>
      <x:c r="Q367" s="2" t="str">
        <x:v>eligibility and RAROC conditions are met</x:v>
      </x:c>
      <x:c r="R367" s="2"/>
      <x:c r="S367" s="2"/>
      <x:c r="T367" s="2"/>
    </x:row>
    <x:row r="368">
      <x:c r="A368" s="2"/>
      <x:c r="B368" s="2"/>
      <x:c r="C368" s="2" t="str">
        <x:v>SYN-00363</x:v>
      </x:c>
      <x:c r="D368" s="58" t="n">
        <x:v>61000000</x:v>
      </x:c>
      <x:c r="E368" s="93" t="n">
        <x:v>24</x:v>
      </x:c>
      <x:c r="F368" s="59" t="n">
        <x:v>0.08025625068712593</x:v>
      </x:c>
      <x:c r="G368" s="59" t="n">
        <x:v>0.6969251485380513</x:v>
      </x:c>
      <x:c r="H368" s="59" t="n">
        <x:v>0.1742423927267602</x:v>
      </x:c>
      <x:c r="I368" s="58" t="n">
        <x:v>3028427.4233633233</x:v>
      </x:c>
      <x:c r="J368" s="59" t="n">
        <x:v>0.3250561872682512</x:v>
      </x:c>
      <x:c r="K368" s="2" t="str">
        <x:v>C</x:v>
      </x:c>
      <x:c r="L368" s="59" t="n">
        <x:v>0.14391227722167968</x:v>
      </x:c>
      <x:c r="M368" s="59" t="n">
        <x:v>0.4257828826114613</x:v>
      </x:c>
      <x:c r="N368" s="58" t="n">
        <x:v>3689780.415175444</x:v>
      </x:c>
      <x:c r="O368" s="58" t="n">
        <x:v>2902585.988585763</x:v>
      </x:c>
      <x:c r="P368" s="2" t="str">
        <x:v>approve</x:v>
      </x:c>
      <x:c r="Q368" s="2" t="str">
        <x:v>eligibility and RAROC conditions are met</x:v>
      </x:c>
      <x:c r="R368" s="2"/>
      <x:c r="S368" s="2"/>
      <x:c r="T368" s="2"/>
    </x:row>
    <x:row r="369">
      <x:c r="A369" s="2"/>
      <x:c r="B369" s="2"/>
      <x:c r="C369" s="2" t="str">
        <x:v>SYN-00364</x:v>
      </x:c>
      <x:c r="D369" s="58" t="n">
        <x:v>214000000</x:v>
      </x:c>
      <x:c r="E369" s="93" t="n">
        <x:v>24</x:v>
      </x:c>
      <x:c r="F369" s="59" t="n">
        <x:v>0.005920791300770977</x:v>
      </x:c>
      <x:c r="G369" s="59" t="n">
        <x:v>0.6265387301768068</x:v>
      </x:c>
      <x:c r="H369" s="59" t="n">
        <x:v>0.11444131996562858</x:v>
      </x:c>
      <x:c r="I369" s="58" t="n">
        <x:v>10018261.373928698</x:v>
      </x:c>
      <x:c r="J369" s="59" t="n">
        <x:v>0.6225331032142912</x:v>
      </x:c>
      <x:c r="K369" s="2" t="str">
        <x:v>A</x:v>
      </x:c>
      <x:c r="L369" s="59"/>
      <x:c r="M369" s="59" t="n">
        <x:v>0.4790522804937496</x:v>
      </x:c>
      <x:c r="N369" s="58" t="n">
        <x:v>856012.3958815313</x:v>
      </x:c>
      <x:c r="O369" s="58" t="n">
        <x:v>9061321.35232339</x:v>
      </x:c>
      <x:c r="P369" s="2" t="str">
        <x:v>decline</x:v>
      </x:c>
      <x:c r="Q369" s="2" t="str">
        <x:v>debt service to income exceeds policy maximum</x:v>
      </x:c>
      <x:c r="R369" s="2"/>
      <x:c r="S369" s="2"/>
      <x:c r="T369" s="2"/>
    </x:row>
    <x:row r="370">
      <x:c r="A370" s="2"/>
      <x:c r="B370" s="2"/>
      <x:c r="C370" s="2" t="str">
        <x:v>SYN-00365</x:v>
      </x:c>
      <x:c r="D370" s="58" t="n">
        <x:v>224000000</x:v>
      </x:c>
      <x:c r="E370" s="93" t="n">
        <x:v>12</x:v>
      </x:c>
      <x:c r="F370" s="59" t="n">
        <x:v>0.009910261317921646</x:v>
      </x:c>
      <x:c r="G370" s="59" t="n">
        <x:v>0.7084177848625277</x:v>
      </x:c>
      <x:c r="H370" s="59" t="n">
        <x:v>0.11366959650642072</x:v>
      </x:c>
      <x:c r="I370" s="58" t="n">
        <x:v>19835853.79173909</x:v>
      </x:c>
      <x:c r="J370" s="59" t="n">
        <x:v>1.24925546272311</x:v>
      </x:c>
      <x:c r="K370" s="2" t="str">
        <x:v>A</x:v>
      </x:c>
      <x:c r="L370" s="59"/>
      <x:c r="M370" s="59" t="n">
        <x:v>0.4364877543523894</x:v>
      </x:c>
      <x:c r="N370" s="58" t="n">
        <x:v>867843.5294738493</x:v>
      </x:c>
      <x:c r="O370" s="58" t="n">
        <x:v>9690288.771743894</x:v>
      </x:c>
      <x:c r="P370" s="2" t="str">
        <x:v>decline</x:v>
      </x:c>
      <x:c r="Q370" s="2" t="str">
        <x:v>debt service to income exceeds policy maximum</x:v>
      </x:c>
      <x:c r="R370" s="2"/>
      <x:c r="S370" s="2"/>
      <x:c r="T370" s="2"/>
    </x:row>
    <x:row r="371">
      <x:c r="A371" s="2"/>
      <x:c r="B371" s="2"/>
      <x:c r="C371" s="2" t="str">
        <x:v>SYN-00366</x:v>
      </x:c>
      <x:c r="D371" s="58" t="n">
        <x:v>54000000</x:v>
      </x:c>
      <x:c r="E371" s="93" t="n">
        <x:v>48</x:v>
      </x:c>
      <x:c r="F371" s="59" t="n">
        <x:v>0.22123055533454852</x:v>
      </x:c>
      <x:c r="G371" s="59" t="n">
        <x:v>0.5722271815401189</x:v>
      </x:c>
      <x:c r="H371" s="59" t="n">
        <x:v>0.2920374127789102</x:v>
      </x:c>
      <x:c r="I371" s="58" t="n">
        <x:v>1919395.421370434</x:v>
      </x:c>
      <x:c r="J371" s="59" t="n">
        <x:v>0.23536136236040128</x:v>
      </x:c>
      <x:c r="K371" s="2" t="str">
        <x:v>E</x:v>
      </x:c>
      <x:c r="L371" s="59"/>
      <x:c r="M371" s="59" t="n">
        <x:v>0.4975286207964334</x:v>
      </x:c>
      <x:c r="N371" s="58" t="n">
        <x:v>13327026.539811688</x:v>
      </x:c>
      <x:c r="O371" s="58" t="n">
        <x:v>2934289.394902263</x:v>
      </x:c>
      <x:c r="P371" s="2" t="str">
        <x:v>decline</x:v>
      </x:c>
      <x:c r="Q371" s="2" t="str">
        <x:v>PD exceeds policy maximum</x:v>
      </x:c>
      <x:c r="R371" s="2"/>
      <x:c r="S371" s="2"/>
      <x:c r="T371" s="2"/>
    </x:row>
    <x:row r="372">
      <x:c r="A372" s="2"/>
      <x:c r="B372" s="2"/>
      <x:c r="C372" s="2" t="str">
        <x:v>SYN-00367</x:v>
      </x:c>
      <x:c r="D372" s="58" t="n">
        <x:v>200000000</x:v>
      </x:c>
      <x:c r="E372" s="93" t="n">
        <x:v>36</x:v>
      </x:c>
      <x:c r="F372" s="59" t="n">
        <x:v>0.04595212899193998</x:v>
      </x:c>
      <x:c r="G372" s="59" t="n">
        <x:v>0.7769365204904574</x:v>
      </x:c>
      <x:c r="H372" s="59" t="n">
        <x:v>0.15174172770860506</x:v>
      </x:c>
      <x:c r="I372" s="58" t="n">
        <x:v>6950136.47864747</x:v>
      </x:c>
      <x:c r="J372" s="59" t="n">
        <x:v>0.3416699161582731</x:v>
      </x:c>
      <x:c r="K372" s="2" t="str">
        <x:v>B</x:v>
      </x:c>
      <x:c r="L372" s="59" t="n">
        <x:v>0.11264945983886718</x:v>
      </x:c>
      <x:c r="M372" s="59" t="n">
        <x:v>0.5566899758298547</x:v>
      </x:c>
      <x:c r="N372" s="58" t="n">
        <x:v>11515446.096517652</x:v>
      </x:c>
      <x:c r="O372" s="58" t="n">
        <x:v>8286955.222104331</x:v>
      </x:c>
      <x:c r="P372" s="2" t="str">
        <x:v>approve</x:v>
      </x:c>
      <x:c r="Q372" s="2" t="str">
        <x:v>eligibility and RAROC conditions are met</x:v>
      </x:c>
      <x:c r="R372" s="2"/>
      <x:c r="S372" s="2"/>
      <x:c r="T372" s="2"/>
    </x:row>
    <x:row r="373">
      <x:c r="A373" s="2"/>
      <x:c r="B373" s="2"/>
      <x:c r="C373" s="2" t="str">
        <x:v>SYN-00368</x:v>
      </x:c>
      <x:c r="D373" s="58" t="n">
        <x:v>137000000</x:v>
      </x:c>
      <x:c r="E373" s="93" t="n">
        <x:v>48</x:v>
      </x:c>
      <x:c r="F373" s="59" t="n">
        <x:v>0.12046199060952018</x:v>
      </x:c>
      <x:c r="G373" s="59" t="n">
        <x:v>0.7578661643078602</x:v>
      </x:c>
      <x:c r="H373" s="59" t="n">
        <x:v>0.1980805898455772</x:v>
      </x:c>
      <x:c r="I373" s="58" t="n">
        <x:v>4154962.163902933</x:v>
      </x:c>
      <x:c r="J373" s="59" t="n">
        <x:v>0.2395607397175953</x:v>
      </x:c>
      <x:c r="K373" s="2" t="str">
        <x:v>D</x:v>
      </x:c>
      <x:c r="L373" s="59" t="n">
        <x:v>0.18675125122070313</x:v>
      </x:c>
      <x:c r="M373" s="59" t="n">
        <x:v>0.2324619759830166</x:v>
      </x:c>
      <x:c r="N373" s="58" t="n">
        <x:v>25713883.473194566</x:v>
      </x:c>
      <x:c r="O373" s="58" t="n">
        <x:v>8318444.436219693</x:v>
      </x:c>
      <x:c r="P373" s="2" t="str">
        <x:v>approve</x:v>
      </x:c>
      <x:c r="Q373" s="2" t="str">
        <x:v>eligibility and RAROC conditions are met</x:v>
      </x:c>
      <x:c r="R373" s="2"/>
      <x:c r="S373" s="2"/>
      <x:c r="T373" s="2"/>
    </x:row>
    <x:row r="374">
      <x:c r="A374" s="2"/>
      <x:c r="B374" s="2"/>
      <x:c r="C374" s="2" t="str">
        <x:v>SYN-00369</x:v>
      </x:c>
      <x:c r="D374" s="58" t="n">
        <x:v>102000000</x:v>
      </x:c>
      <x:c r="E374" s="93" t="n">
        <x:v>18</x:v>
      </x:c>
      <x:c r="F374" s="59" t="n">
        <x:v>0.04113983078620531</x:v>
      </x:c>
      <x:c r="G374" s="59" t="n">
        <x:v>0.7948272423074969</x:v>
      </x:c>
      <x:c r="H374" s="59" t="n">
        <x:v>0.1104195221176294</x:v>
      </x:c>
      <x:c r="I374" s="58" t="n">
        <x:v>6174870.535390294</x:v>
      </x:c>
      <x:c r="J374" s="59" t="n">
        <x:v>0.2818602065762803</x:v>
      </x:c>
      <x:c r="K374" s="2" t="str">
        <x:v>B</x:v>
      </x:c>
      <x:c r="L374" s="59" t="n">
        <x:v>0.11429718017578126</x:v>
      </x:c>
      <x:c r="M374" s="59" t="n">
        <x:v>0.12058932269326944</x:v>
      </x:c>
      <x:c r="N374" s="58" t="n">
        <x:v>2706670.601779922</x:v>
      </x:c>
      <x:c r="O374" s="58" t="n">
        <x:v>4263134.29708496</x:v>
      </x:c>
      <x:c r="P374" s="2" t="str">
        <x:v>reprice</x:v>
      </x:c>
      <x:c r="Q374" s="2" t="str">
        <x:v>quoted APR is below the RAROC price floor</x:v>
      </x:c>
      <x:c r="R374" s="2"/>
      <x:c r="S374" s="2"/>
      <x:c r="T374" s="2"/>
    </x:row>
    <x:row r="375">
      <x:c r="A375" s="2"/>
      <x:c r="B375" s="2"/>
      <x:c r="C375" s="2" t="str">
        <x:v>SYN-00370</x:v>
      </x:c>
      <x:c r="D375" s="58" t="n">
        <x:v>50000000</x:v>
      </x:c>
      <x:c r="E375" s="93" t="n">
        <x:v>36</x:v>
      </x:c>
      <x:c r="F375" s="59" t="n">
        <x:v>0.05463921718155002</x:v>
      </x:c>
      <x:c r="G375" s="59" t="n">
        <x:v>0.9</x:v>
      </x:c>
      <x:c r="H375" s="59" t="n">
        <x:v>0.14209978613365573</x:v>
      </x:c>
      <x:c r="I375" s="58" t="n">
        <x:v>1713985.1523728678</x:v>
      </x:c>
      <x:c r="J375" s="59" t="n">
        <x:v>0.07181624132794252</x:v>
      </x:c>
      <x:c r="K375" s="2" t="str">
        <x:v>C</x:v>
      </x:c>
      <x:c r="L375" s="59" t="n">
        <x:v>0.1410063934326172</x:v>
      </x:c>
      <x:c r="M375" s="59" t="n">
        <x:v>0.1694679111164905</x:v>
      </x:c>
      <x:c r="N375" s="58" t="n">
        <x:v>3929811.144522671</x:v>
      </x:c>
      <x:c r="O375" s="58" t="n">
        <x:v>2409877.0302557573</x:v>
      </x:c>
      <x:c r="P375" s="2" t="str">
        <x:v>approve</x:v>
      </x:c>
      <x:c r="Q375" s="2" t="str">
        <x:v>eligibility and RAROC conditions are met</x:v>
      </x:c>
      <x:c r="R375" s="2"/>
      <x:c r="S375" s="2"/>
      <x:c r="T375" s="2"/>
    </x:row>
    <x:row r="376">
      <x:c r="A376" s="2"/>
      <x:c r="B376" s="2"/>
      <x:c r="C376" s="2" t="str">
        <x:v>SYN-00371</x:v>
      </x:c>
      <x:c r="D376" s="58" t="n">
        <x:v>158000000</x:v>
      </x:c>
      <x:c r="E376" s="93" t="n">
        <x:v>24</x:v>
      </x:c>
      <x:c r="F376" s="59" t="n">
        <x:v>0.034496741838165326</x:v>
      </x:c>
      <x:c r="G376" s="59" t="n">
        <x:v>0.673445710024738</x:v>
      </x:c>
      <x:c r="H376" s="59" t="n">
        <x:v>0.1332677142610489</x:v>
      </x:c>
      <x:c r="I376" s="58" t="n">
        <x:v>7535881.721496007</x:v>
      </x:c>
      <x:c r="J376" s="59" t="n">
        <x:v>0.6134789555140576</x:v>
      </x:c>
      <x:c r="K376" s="2" t="str">
        <x:v>B</x:v>
      </x:c>
      <x:c r="L376" s="59"/>
      <x:c r="M376" s="59" t="n">
        <x:v>0.4491702216341194</x:v>
      </x:c>
      <x:c r="N376" s="58" t="n">
        <x:v>3958338.198197858</x:v>
      </x:c>
      <x:c r="O376" s="58" t="n">
        <x:v>6602175.635899987</x:v>
      </x:c>
      <x:c r="P376" s="2" t="str">
        <x:v>decline</x:v>
      </x:c>
      <x:c r="Q376" s="2" t="str">
        <x:v>debt service to income exceeds policy maximum</x:v>
      </x:c>
      <x:c r="R376" s="2"/>
      <x:c r="S376" s="2"/>
      <x:c r="T376" s="2"/>
    </x:row>
    <x:row r="377">
      <x:c r="A377" s="2"/>
      <x:c r="B377" s="2"/>
      <x:c r="C377" s="2" t="str">
        <x:v>SYN-00372</x:v>
      </x:c>
      <x:c r="D377" s="58" t="n">
        <x:v>84000000</x:v>
      </x:c>
      <x:c r="E377" s="93" t="n">
        <x:v>24</x:v>
      </x:c>
      <x:c r="F377" s="59" t="n">
        <x:v>0.03756044475051484</x:v>
      </x:c>
      <x:c r="G377" s="59" t="n">
        <x:v>0.7235642343067014</x:v>
      </x:c>
      <x:c r="H377" s="59" t="n">
        <x:v>0.15218837138681543</x:v>
      </x:c>
      <x:c r="I377" s="58" t="n">
        <x:v>4081617.571504149</x:v>
      </x:c>
      <x:c r="J377" s="59" t="n">
        <x:v>0.4618067183716657</x:v>
      </x:c>
      <x:c r="K377" s="2" t="str">
        <x:v>B</x:v>
      </x:c>
      <x:c r="L377" s="59" t="n">
        <x:v>0.11522281646728516</x:v>
      </x:c>
      <x:c r="M377" s="59" t="n">
        <x:v>0.5365101713288175</x:v>
      </x:c>
      <x:c r="N377" s="58" t="n">
        <x:v>2474215.089275555</x:v>
      </x:c>
      <x:c r="O377" s="58" t="n">
        <x:v>3522540.88162057</x:v>
      </x:c>
      <x:c r="P377" s="2" t="str">
        <x:v>approve</x:v>
      </x:c>
      <x:c r="Q377" s="2" t="str">
        <x:v>eligibility and RAROC conditions are met</x:v>
      </x:c>
      <x:c r="R377" s="2"/>
      <x:c r="S377" s="2"/>
      <x:c r="T377" s="2"/>
    </x:row>
    <x:row r="378">
      <x:c r="A378" s="2"/>
      <x:c r="B378" s="2"/>
      <x:c r="C378" s="2" t="str">
        <x:v>SYN-00373</x:v>
      </x:c>
      <x:c r="D378" s="58" t="n">
        <x:v>234000000</x:v>
      </x:c>
      <x:c r="E378" s="93" t="n">
        <x:v>24</x:v>
      </x:c>
      <x:c r="F378" s="59" t="n">
        <x:v>0.12295810027959209</x:v>
      </x:c>
      <x:c r="G378" s="59" t="n">
        <x:v>0.8120177762367512</x:v>
      </x:c>
      <x:c r="H378" s="59" t="n">
        <x:v>0.20703543444025818</x:v>
      </x:c>
      <x:c r="I378" s="58" t="n">
        <x:v>11990196.259982996</x:v>
      </x:c>
      <x:c r="J378" s="59" t="n">
        <x:v>0.781776250587235</x:v>
      </x:c>
      <x:c r="K378" s="2" t="str">
        <x:v>D</x:v>
      </x:c>
      <x:c r="L378" s="59"/>
      <x:c r="M378" s="59" t="n">
        <x:v>0.2238780276230242</x:v>
      </x:c>
      <x:c r="N378" s="58" t="n">
        <x:v>25278018.638399586</x:v>
      </x:c>
      <x:c r="O378" s="58" t="n">
        <x:v>16177320.430960717</x:v>
      </x:c>
      <x:c r="P378" s="2" t="str">
        <x:v>decline</x:v>
      </x:c>
      <x:c r="Q378" s="2" t="str">
        <x:v>debt service to income exceeds policy maximum</x:v>
      </x:c>
      <x:c r="R378" s="2"/>
      <x:c r="S378" s="2"/>
      <x:c r="T378" s="2"/>
    </x:row>
    <x:row r="379">
      <x:c r="A379" s="2"/>
      <x:c r="B379" s="2"/>
      <x:c r="C379" s="2" t="str">
        <x:v>SYN-00374</x:v>
      </x:c>
      <x:c r="D379" s="58" t="n">
        <x:v>129000000</x:v>
      </x:c>
      <x:c r="E379" s="93" t="n">
        <x:v>48</x:v>
      </x:c>
      <x:c r="F379" s="59" t="n">
        <x:v>0.03395347745398266</x:v>
      </x:c>
      <x:c r="G379" s="59" t="n">
        <x:v>0.7013258677899584</x:v>
      </x:c>
      <x:c r="H379" s="59" t="n">
        <x:v>0.14277132502365897</x:v>
      </x:c>
      <x:c r="I379" s="58" t="n">
        <x:v>3543075.0256240102</x:v>
      </x:c>
      <x:c r="J379" s="59" t="n">
        <x:v>0.19346145940100046</x:v>
      </x:c>
      <x:c r="K379" s="2" t="str">
        <x:v>B</x:v>
      </x:c>
      <x:c r="L379" s="59" t="n">
        <x:v>0.10500747680664063</x:v>
      </x:c>
      <x:c r="M379" s="59" t="n">
        <x:v>0.5440854660525248</x:v>
      </x:c>
      <x:c r="N379" s="58" t="n">
        <x:v>6641194.1720997235</x:v>
      </x:c>
      <x:c r="O379" s="58" t="n">
        <x:v>5404781.925189994</x:v>
      </x:c>
      <x:c r="P379" s="2" t="str">
        <x:v>approve</x:v>
      </x:c>
      <x:c r="Q379" s="2" t="str">
        <x:v>eligibility and RAROC conditions are met</x:v>
      </x:c>
      <x:c r="R379" s="2"/>
      <x:c r="S379" s="2"/>
      <x:c r="T379" s="2"/>
    </x:row>
    <x:row r="380">
      <x:c r="A380" s="2"/>
      <x:c r="B380" s="2"/>
      <x:c r="C380" s="2" t="str">
        <x:v>SYN-00375</x:v>
      </x:c>
      <x:c r="D380" s="58" t="n">
        <x:v>171000000</x:v>
      </x:c>
      <x:c r="E380" s="93" t="n">
        <x:v>18</x:v>
      </x:c>
      <x:c r="F380" s="59" t="n">
        <x:v>0.0775073662306912</x:v>
      </x:c>
      <x:c r="G380" s="59" t="n">
        <x:v>0.6898869514185354</x:v>
      </x:c>
      <x:c r="H380" s="59" t="n">
        <x:v>0.16384733944184562</x:v>
      </x:c>
      <x:c r="I380" s="58" t="n">
        <x:v>10779570.666654918</x:v>
      </x:c>
      <x:c r="J380" s="59" t="n">
        <x:v>0.6515563508765746</x:v>
      </x:c>
      <x:c r="K380" s="2" t="str">
        <x:v>C</x:v>
      </x:c>
      <x:c r="L380" s="59"/>
      <x:c r="M380" s="59" t="n">
        <x:v>0.44373028507474144</x:v>
      </x:c>
      <x:c r="N380" s="58" t="n">
        <x:v>7502992.702364978</x:v>
      </x:c>
      <x:c r="O380" s="58" t="n">
        <x:v>7990075.863307153</x:v>
      </x:c>
      <x:c r="P380" s="2" t="str">
        <x:v>decline</x:v>
      </x:c>
      <x:c r="Q380" s="2" t="str">
        <x:v>debt service to income exceeds policy maximum</x:v>
      </x:c>
      <x:c r="R380" s="2"/>
      <x:c r="S380" s="2"/>
      <x:c r="T380" s="2"/>
    </x:row>
    <x:row r="381">
      <x:c r="A381" s="2"/>
      <x:c r="B381" s="2"/>
      <x:c r="C381" s="2" t="str">
        <x:v>SYN-00376</x:v>
      </x:c>
      <x:c r="D381" s="58" t="n">
        <x:v>216000000</x:v>
      </x:c>
      <x:c r="E381" s="93" t="n">
        <x:v>24</x:v>
      </x:c>
      <x:c r="F381" s="59" t="n">
        <x:v>0.15085621832015764</x:v>
      </x:c>
      <x:c r="G381" s="59" t="n">
        <x:v>0.631597017899969</x:v>
      </x:c>
      <x:c r="H381" s="59" t="n">
        <x:v>0.2309268287866578</x:v>
      </x:c>
      <x:c r="I381" s="58" t="n">
        <x:v>11322575.68592246</x:v>
      </x:c>
      <x:c r="J381" s="59" t="n">
        <x:v>0.4456652450925384</x:v>
      </x:c>
      <x:c r="K381" s="2" t="str">
        <x:v>E</x:v>
      </x:c>
      <x:c r="L381" s="59" t="n">
        <x:v>0.18953517913818363</x:v>
      </x:c>
      <x:c r="M381" s="59" t="n">
        <x:v>0.44314848139486435</x:v>
      </x:c>
      <x:c r="N381" s="58" t="n">
        <x:v>22281946.15344315</x:v>
      </x:c>
      <x:c r="O381" s="58" t="n">
        <x:v>12703150.915830296</x:v>
      </x:c>
      <x:c r="P381" s="2" t="str">
        <x:v>approve</x:v>
      </x:c>
      <x:c r="Q381" s="2" t="str">
        <x:v>eligibility and RAROC conditions are met</x:v>
      </x:c>
      <x:c r="R381" s="2"/>
      <x:c r="S381" s="2"/>
      <x:c r="T381" s="2"/>
    </x:row>
    <x:row r="382">
      <x:c r="A382" s="2"/>
      <x:c r="B382" s="2"/>
      <x:c r="C382" s="2" t="str">
        <x:v>SYN-00377</x:v>
      </x:c>
      <x:c r="D382" s="58" t="n">
        <x:v>72000000</x:v>
      </x:c>
      <x:c r="E382" s="93" t="n">
        <x:v>18</x:v>
      </x:c>
      <x:c r="F382" s="59" t="n">
        <x:v>0.09407608452760181</x:v>
      </x:c>
      <x:c r="G382" s="59" t="n">
        <x:v>0.7057434423975055</x:v>
      </x:c>
      <x:c r="H382" s="59" t="n">
        <x:v>0.15094417148908262</x:v>
      </x:c>
      <x:c r="I382" s="58" t="n">
        <x:v>4494904.680048156</x:v>
      </x:c>
      <x:c r="J382" s="59" t="n">
        <x:v>0.18585788562575245</x:v>
      </x:c>
      <x:c r="K382" s="2" t="str">
        <x:v>C</x:v>
      </x:c>
      <x:c r="L382" s="59" t="n">
        <x:v>0.1612765121459961</x:v>
      </x:c>
      <x:c r="M382" s="59" t="n">
        <x:v>0.07853563639156645</x:v>
      </x:c>
      <x:c r="N382" s="58" t="n">
        <x:v>3910185.0183137134</x:v>
      </x:c>
      <x:c r="O382" s="58" t="n">
        <x:v>3815792.922059677</x:v>
      </x:c>
      <x:c r="P382" s="2" t="str">
        <x:v>reprice</x:v>
      </x:c>
      <x:c r="Q382" s="2" t="str">
        <x:v>quoted APR is below the RAROC price floor</x:v>
      </x:c>
      <x:c r="R382" s="2"/>
      <x:c r="S382" s="2"/>
      <x:c r="T382" s="2"/>
    </x:row>
    <x:row r="383">
      <x:c r="A383" s="2"/>
      <x:c r="B383" s="2"/>
      <x:c r="C383" s="2" t="str">
        <x:v>SYN-00378</x:v>
      </x:c>
      <x:c r="D383" s="58" t="n">
        <x:v>148000000</x:v>
      </x:c>
      <x:c r="E383" s="93" t="n">
        <x:v>12</x:v>
      </x:c>
      <x:c r="F383" s="59" t="n">
        <x:v>0.11836807384933715</x:v>
      </x:c>
      <x:c r="G383" s="59" t="n">
        <x:v>0.7159995134900584</x:v>
      </x:c>
      <x:c r="H383" s="59" t="n">
        <x:v>0.1869941157211974</x:v>
      </x:c>
      <x:c r="I383" s="58" t="n">
        <x:v>13617950.786642116</x:v>
      </x:c>
      <x:c r="J383" s="59" t="n">
        <x:v>0.433371665272899</x:v>
      </x:c>
      <x:c r="K383" s="2" t="str">
        <x:v>D</x:v>
      </x:c>
      <x:c r="L383" s="59" t="n">
        <x:v>0.1726306915283203</x:v>
      </x:c>
      <x:c r="M383" s="59" t="n">
        <x:v>0.2580061788758603</x:v>
      </x:c>
      <x:c r="N383" s="58" t="n">
        <x:v>7116339.722999894</x:v>
      </x:c>
      <x:c r="O383" s="58" t="n">
        <x:v>9294058.250006272</x:v>
      </x:c>
      <x:c r="P383" s="2" t="str">
        <x:v>approve</x:v>
      </x:c>
      <x:c r="Q383" s="2" t="str">
        <x:v>eligibility and RAROC conditions are met</x:v>
      </x:c>
      <x:c r="R383" s="2"/>
      <x:c r="S383" s="2"/>
      <x:c r="T383" s="2"/>
    </x:row>
    <x:row r="384">
      <x:c r="A384" s="2"/>
      <x:c r="B384" s="2"/>
      <x:c r="C384" s="2" t="str">
        <x:v>SYN-00379</x:v>
      </x:c>
      <x:c r="D384" s="58" t="n">
        <x:v>122000000</x:v>
      </x:c>
      <x:c r="E384" s="93" t="n">
        <x:v>24</x:v>
      </x:c>
      <x:c r="F384" s="59" t="n">
        <x:v>0.17496261197317933</x:v>
      </x:c>
      <x:c r="G384" s="59" t="n">
        <x:v>0.6911318446140194</x:v>
      </x:c>
      <x:c r="H384" s="59" t="n">
        <x:v>0.2542482298698994</x:v>
      </x:c>
      <x:c r="I384" s="58" t="n">
        <x:v>6537358.535120847</x:v>
      </x:c>
      <x:c r="J384" s="59" t="n">
        <x:v>0.17923854527001512</x:v>
      </x:c>
      <x:c r="K384" s="2" t="str">
        <x:v>E</x:v>
      </x:c>
      <x:c r="L384" s="59" t="n">
        <x:v>0.21702701568603516</x:v>
      </x:c>
      <x:c r="M384" s="59" t="n">
        <x:v>0.37696536836959327</x:v>
      </x:c>
      <x:c r="N384" s="58" t="n">
        <x:v>15989293.758259147</x:v>
      </x:c>
      <x:c r="O384" s="58" t="n">
        <x:v>8309282.718029432</x:v>
      </x:c>
      <x:c r="P384" s="2" t="str">
        <x:v>approve</x:v>
      </x:c>
      <x:c r="Q384" s="2" t="str">
        <x:v>eligibility and RAROC conditions are met</x:v>
      </x:c>
      <x:c r="R384" s="2"/>
      <x:c r="S384" s="2"/>
      <x:c r="T384" s="2"/>
    </x:row>
    <x:row r="385">
      <x:c r="A385" s="2"/>
      <x:c r="B385" s="2"/>
      <x:c r="C385" s="2" t="str">
        <x:v>SYN-00380</x:v>
      </x:c>
      <x:c r="D385" s="58" t="n">
        <x:v>41000000</x:v>
      </x:c>
      <x:c r="E385" s="93" t="n">
        <x:v>18</x:v>
      </x:c>
      <x:c r="F385" s="59" t="n">
        <x:v>0.07401317216727632</x:v>
      </x:c>
      <x:c r="G385" s="59" t="n">
        <x:v>0.6236944562900159</x:v>
      </x:c>
      <x:c r="H385" s="59" t="n">
        <x:v>0.17629729610121395</x:v>
      </x:c>
      <x:c r="I385" s="58" t="n">
        <x:v>2608805.963769441</x:v>
      </x:c>
      <x:c r="J385" s="59" t="n">
        <x:v>0.059422332662397055</x:v>
      </x:c>
      <x:c r="K385" s="2" t="str">
        <x:v>C</x:v>
      </x:c>
      <x:c r="L385" s="59" t="n">
        <x:v>0.15094097137451168</x:v>
      </x:c>
      <x:c r="M385" s="59" t="n">
        <x:v>0.41896142701281014</x:v>
      </x:c>
      <x:c r="N385" s="58" t="n">
        <x:v>1557388.1172416178</x:v>
      </x:c>
      <x:c r="O385" s="58" t="n">
        <x:v>1710312.137045817</x:v>
      </x:c>
      <x:c r="P385" s="2" t="str">
        <x:v>approve</x:v>
      </x:c>
      <x:c r="Q385" s="2" t="str">
        <x:v>eligibility and RAROC conditions are met</x:v>
      </x:c>
      <x:c r="R385" s="2"/>
      <x:c r="S385" s="2"/>
      <x:c r="T385" s="2"/>
    </x:row>
    <x:row r="386">
      <x:c r="A386" s="2"/>
      <x:c r="B386" s="2"/>
      <x:c r="C386" s="2" t="str">
        <x:v>SYN-00381</x:v>
      </x:c>
      <x:c r="D386" s="58" t="n">
        <x:v>142000000</x:v>
      </x:c>
      <x:c r="E386" s="93" t="n">
        <x:v>48</x:v>
      </x:c>
      <x:c r="F386" s="59" t="n">
        <x:v>0.047133102993341294</x:v>
      </x:c>
      <x:c r="G386" s="59" t="n">
        <x:v>0.7026600185394468</x:v>
      </x:c>
      <x:c r="H386" s="59" t="n">
        <x:v>0.1460558456944788</x:v>
      </x:c>
      <x:c r="I386" s="58" t="n">
        <x:v>3923634.0504394425</x:v>
      </x:c>
      <x:c r="J386" s="59" t="n">
        <x:v>0.13944492737767247</x:v>
      </x:c>
      <x:c r="K386" s="2" t="str">
        <x:v>B</x:v>
      </x:c>
      <x:c r="L386" s="59" t="n">
        <x:v>0.10941280364990233</x:v>
      </x:c>
      <x:c r="M386" s="59" t="n">
        <x:v>0.5315855406628424</x:v>
      </x:c>
      <x:c r="N386" s="58" t="n">
        <x:v>10064638.477400994</x:v>
      </x:c>
      <x:c r="O386" s="58" t="n">
        <x:v>5852603.983083916</x:v>
      </x:c>
      <x:c r="P386" s="2" t="str">
        <x:v>approve</x:v>
      </x:c>
      <x:c r="Q386" s="2" t="str">
        <x:v>eligibility and RAROC conditions are met</x:v>
      </x:c>
      <x:c r="R386" s="2"/>
      <x:c r="S386" s="2"/>
      <x:c r="T386" s="2"/>
    </x:row>
    <x:row r="387">
      <x:c r="A387" s="2"/>
      <x:c r="B387" s="2"/>
      <x:c r="C387" s="2" t="str">
        <x:v>SYN-00382</x:v>
      </x:c>
      <x:c r="D387" s="58" t="n">
        <x:v>180000000</x:v>
      </x:c>
      <x:c r="E387" s="93" t="n">
        <x:v>24</x:v>
      </x:c>
      <x:c r="F387" s="59" t="n">
        <x:v>0.08794427442388121</x:v>
      </x:c>
      <x:c r="G387" s="59" t="n">
        <x:v>0.7516083715431572</x:v>
      </x:c>
      <x:c r="H387" s="59" t="n">
        <x:v>0.17987903582466647</x:v>
      </x:c>
      <x:c r="I387" s="58" t="n">
        <x:v>8985286.340236615</x:v>
      </x:c>
      <x:c r="J387" s="59" t="n">
        <x:v>0.469747697149003</x:v>
      </x:c>
      <x:c r="K387" s="2" t="str">
        <x:v>C</x:v>
      </x:c>
      <x:c r="L387" s="59" t="n">
        <x:v>0.14950031280517578</x:v>
      </x:c>
      <x:c r="M387" s="59" t="n">
        <x:v>0.39326677002965277</x:v>
      </x:c>
      <x:c r="N387" s="58" t="n">
        <x:v>12867600.155095268</x:v>
      </x:c>
      <x:c r="O387" s="58" t="n">
        <x:v>9716408.129445324</x:v>
      </x:c>
      <x:c r="P387" s="2" t="str">
        <x:v>approve</x:v>
      </x:c>
      <x:c r="Q387" s="2" t="str">
        <x:v>eligibility and RAROC conditions are met</x:v>
      </x:c>
      <x:c r="R387" s="2"/>
      <x:c r="S387" s="2"/>
      <x:c r="T387" s="2"/>
    </x:row>
    <x:row r="388">
      <x:c r="A388" s="2"/>
      <x:c r="B388" s="2"/>
      <x:c r="C388" s="2" t="str">
        <x:v>SYN-00383</x:v>
      </x:c>
      <x:c r="D388" s="58" t="n">
        <x:v>96000000</x:v>
      </x:c>
      <x:c r="E388" s="93" t="n">
        <x:v>48</x:v>
      </x:c>
      <x:c r="F388" s="59" t="n">
        <x:v>0.09187232562686283</x:v>
      </x:c>
      <x:c r="G388" s="59" t="n">
        <x:v>0.624385100241932</x:v>
      </x:c>
      <x:c r="H388" s="59" t="n">
        <x:v>0.19120754903786003</x:v>
      </x:c>
      <x:c r="I388" s="58" t="n">
        <x:v>2876532.136272247</x:v>
      </x:c>
      <x:c r="J388" s="59" t="n">
        <x:v>0.22590407256617978</x:v>
      </x:c>
      <x:c r="K388" s="2" t="str">
        <x:v>C</x:v>
      </x:c>
      <x:c r="L388" s="59" t="n">
        <x:v>0.14448959350585938</x:v>
      </x:c>
      <x:c r="M388" s="59" t="n">
        <x:v>0.5821783278573118</x:v>
      </x:c>
      <x:c r="N388" s="58" t="n">
        <x:v>11587612.79722863</x:v>
      </x:c>
      <x:c r="O388" s="58" t="n">
        <x:v>4287735.153633672</x:v>
      </x:c>
      <x:c r="P388" s="2" t="str">
        <x:v>approve</x:v>
      </x:c>
      <x:c r="Q388" s="2" t="str">
        <x:v>eligibility and RAROC conditions are met</x:v>
      </x:c>
      <x:c r="R388" s="2"/>
      <x:c r="S388" s="2"/>
      <x:c r="T388" s="2"/>
    </x:row>
    <x:row r="389">
      <x:c r="A389" s="2"/>
      <x:c r="B389" s="2"/>
      <x:c r="C389" s="2" t="str">
        <x:v>SYN-00384</x:v>
      </x:c>
      <x:c r="D389" s="58" t="n">
        <x:v>65000000</x:v>
      </x:c>
      <x:c r="E389" s="93" t="n">
        <x:v>18</x:v>
      </x:c>
      <x:c r="F389" s="59" t="n">
        <x:v>0.13355653625469968</x:v>
      </x:c>
      <x:c r="G389" s="59" t="n">
        <x:v>0.7058378761000282</x:v>
      </x:c>
      <x:c r="H389" s="59" t="n">
        <x:v>0.22392912338493035</x:v>
      </x:c>
      <x:c r="I389" s="58" t="n">
        <x:v>4284752.0457663555</x:v>
      </x:c>
      <x:c r="J389" s="59" t="n">
        <x:v>0.27843855812731727</x:v>
      </x:c>
      <x:c r="K389" s="2" t="str">
        <x:v>D</x:v>
      </x:c>
      <x:c r="L389" s="59" t="n">
        <x:v>0.20556667327880856</x:v>
      </x:c>
      <x:c r="M389" s="59" t="n">
        <x:v>0.27981679762745526</x:v>
      </x:c>
      <x:c r="N389" s="58" t="n">
        <x:v>5086679.398398073</x:v>
      </x:c>
      <x:c r="O389" s="58" t="n">
        <x:v>4148613.0777082476</x:v>
      </x:c>
      <x:c r="P389" s="2" t="str">
        <x:v>approve</x:v>
      </x:c>
      <x:c r="Q389" s="2" t="str">
        <x:v>eligibility and RAROC conditions are met</x:v>
      </x:c>
      <x:c r="R389" s="2"/>
      <x:c r="S389" s="2"/>
      <x:c r="T389" s="2"/>
    </x:row>
    <x:row r="390">
      <x:c r="A390" s="2"/>
      <x:c r="B390" s="2"/>
      <x:c r="C390" s="2" t="str">
        <x:v>SYN-00385</x:v>
      </x:c>
      <x:c r="D390" s="58" t="n">
        <x:v>231000000</x:v>
      </x:c>
      <x:c r="E390" s="93" t="n">
        <x:v>12</x:v>
      </x:c>
      <x:c r="F390" s="59" t="n">
        <x:v>0.19085984317935312</x:v>
      </x:c>
      <x:c r="G390" s="59" t="n">
        <x:v>0.7484440061975509</x:v>
      </x:c>
      <x:c r="H390" s="59" t="n">
        <x:v>0.2568263840146305</x:v>
      </x:c>
      <x:c r="I390" s="58" t="n">
        <x:v>22031804.67769371</x:v>
      </x:c>
      <x:c r="J390" s="59" t="n">
        <x:v>0.6852270130325714</x:v>
      </x:c>
      <x:c r="K390" s="2" t="str">
        <x:v>E</x:v>
      </x:c>
      <x:c r="L390" s="59"/>
      <x:c r="M390" s="59" t="n">
        <x:v>0.1887325958621089</x:v>
      </x:c>
      <x:c r="N390" s="58" t="n">
        <x:v>19137689.808415055</x:v>
      </x:c>
      <x:c r="O390" s="58" t="n">
        <x:v>18762444.216543008</x:v>
      </x:c>
      <x:c r="P390" s="2" t="str">
        <x:v>decline</x:v>
      </x:c>
      <x:c r="Q390" s="2" t="str">
        <x:v>debt service to income exceeds policy maximum</x:v>
      </x:c>
      <x:c r="R390" s="2"/>
      <x:c r="S390" s="2"/>
      <x:c r="T390" s="2"/>
    </x:row>
    <x:row r="391">
      <x:c r="A391" s="2"/>
      <x:c r="B391" s="2"/>
      <x:c r="C391" s="2" t="str">
        <x:v>SYN-00386</x:v>
      </x:c>
      <x:c r="D391" s="58" t="n">
        <x:v>45000000</x:v>
      </x:c>
      <x:c r="E391" s="93" t="n">
        <x:v>12</x:v>
      </x:c>
      <x:c r="F391" s="59" t="n">
        <x:v>0.040739719616473914</x:v>
      </x:c>
      <x:c r="G391" s="59" t="n">
        <x:v>0.7673433736076476</x:v>
      </x:c>
      <x:c r="H391" s="59" t="n">
        <x:v>0.12470396230337644</x:v>
      </x:c>
      <x:c r="I391" s="58" t="n">
        <x:v>4008104.7444015704</x:v>
      </x:c>
      <x:c r="J391" s="59" t="n">
        <x:v>0.2972447523184771</x:v>
      </x:c>
      <x:c r="K391" s="2" t="str">
        <x:v>B</x:v>
      </x:c>
      <x:c r="L391" s="59" t="n">
        <x:v>0.14112396240234376</x:v>
      </x:c>
      <x:c r="M391" s="59" t="n">
        <x:v>-0.009436118843613292</x:v>
      </x:c>
      <x:c r="N391" s="58" t="n">
        <x:v>781249.689067237</x:v>
      </x:c>
      <x:c r="O391" s="58" t="n">
        <x:v>1931010.354357065</x:v>
      </x:c>
      <x:c r="P391" s="2" t="str">
        <x:v>reprice</x:v>
      </x:c>
      <x:c r="Q391" s="2" t="str">
        <x:v>quoted APR is below the RAROC price floor</x:v>
      </x:c>
      <x:c r="R391" s="2"/>
      <x:c r="S391" s="2"/>
      <x:c r="T391" s="2"/>
    </x:row>
    <x:row r="392">
      <x:c r="A392" s="2"/>
      <x:c r="B392" s="2"/>
      <x:c r="C392" s="2" t="str">
        <x:v>SYN-00387</x:v>
      </x:c>
      <x:c r="D392" s="58" t="n">
        <x:v>122000000</x:v>
      </x:c>
      <x:c r="E392" s="93" t="n">
        <x:v>48</x:v>
      </x:c>
      <x:c r="F392" s="59" t="n">
        <x:v>0.06958498627317157</x:v>
      </x:c>
      <x:c r="G392" s="59" t="n">
        <x:v>0.6204360341938093</x:v>
      </x:c>
      <x:c r="H392" s="59" t="n">
        <x:v>0.16615074599998952</x:v>
      </x:c>
      <x:c r="I392" s="58" t="n">
        <x:v>3496066.235028584</x:v>
      </x:c>
      <x:c r="J392" s="59" t="n">
        <x:v>0.14518034179007544</x:v>
      </x:c>
      <x:c r="K392" s="2" t="str">
        <x:v>C</x:v>
      </x:c>
      <x:c r="L392" s="59" t="n">
        <x:v>0.12078365325927734</x:v>
      </x:c>
      <x:c r="M392" s="59" t="n">
        <x:v>0.6202276071438132</x:v>
      </x:c>
      <x:c r="N392" s="58" t="n">
        <x:v>11165292.506161302</x:v>
      </x:c>
      <x:c r="O392" s="58" t="n">
        <x:v>4927028.606335059</x:v>
      </x:c>
      <x:c r="P392" s="2" t="str">
        <x:v>approve</x:v>
      </x:c>
      <x:c r="Q392" s="2" t="str">
        <x:v>eligibility and RAROC conditions are met</x:v>
      </x:c>
      <x:c r="R392" s="2"/>
      <x:c r="S392" s="2"/>
      <x:c r="T392" s="2"/>
    </x:row>
    <x:row r="393">
      <x:c r="A393" s="2"/>
      <x:c r="B393" s="2"/>
      <x:c r="C393" s="2" t="str">
        <x:v>SYN-00388</x:v>
      </x:c>
      <x:c r="D393" s="58" t="n">
        <x:v>136000000</x:v>
      </x:c>
      <x:c r="E393" s="93" t="n">
        <x:v>12</x:v>
      </x:c>
      <x:c r="F393" s="59" t="n">
        <x:v>0.16791241499341966</x:v>
      </x:c>
      <x:c r="G393" s="59" t="n">
        <x:v>0.6006875044661734</x:v>
      </x:c>
      <x:c r="H393" s="59" t="n">
        <x:v>0.2419857277949518</x:v>
      </x:c>
      <x:c r="I393" s="58" t="n">
        <x:v>12873177.980558023</x:v>
      </x:c>
      <x:c r="J393" s="59" t="n">
        <x:v>0.27917129169129246</x:v>
      </x:c>
      <x:c r="K393" s="2" t="str">
        <x:v>E</x:v>
      </x:c>
      <x:c r="L393" s="59" t="n">
        <x:v>0.18423229217529297</x:v>
      </x:c>
      <x:c r="M393" s="59" t="n">
        <x:v>0.5544220732828535</x:v>
      </x:c>
      <x:c r="N393" s="58" t="n">
        <x:v>7908060.496153894</x:v>
      </x:c>
      <x:c r="O393" s="58" t="n">
        <x:v>8440256.1898958</x:v>
      </x:c>
      <x:c r="P393" s="2" t="str">
        <x:v>approve</x:v>
      </x:c>
      <x:c r="Q393" s="2" t="str">
        <x:v>eligibility and RAROC conditions are met</x:v>
      </x:c>
      <x:c r="R393" s="2"/>
      <x:c r="S393" s="2"/>
      <x:c r="T393" s="2"/>
    </x:row>
    <x:row r="394">
      <x:c r="A394" s="2"/>
      <x:c r="B394" s="2"/>
      <x:c r="C394" s="2" t="str">
        <x:v>SYN-00389</x:v>
      </x:c>
      <x:c r="D394" s="58" t="n">
        <x:v>106000000</x:v>
      </x:c>
      <x:c r="E394" s="93" t="n">
        <x:v>18</x:v>
      </x:c>
      <x:c r="F394" s="59" t="n">
        <x:v>0.13368502046459774</x:v>
      </x:c>
      <x:c r="G394" s="59" t="n">
        <x:v>0.6317552651649077</x:v>
      </x:c>
      <x:c r="H394" s="59" t="n">
        <x:v>0.2062102726739115</x:v>
      </x:c>
      <x:c r="I394" s="58" t="n">
        <x:v>6896585.588128272</x:v>
      </x:c>
      <x:c r="J394" s="59" t="n">
        <x:v>0.2782764264688045</x:v>
      </x:c>
      <x:c r="K394" s="2" t="str">
        <x:v>D</x:v>
      </x:c>
      <x:c r="L394" s="59" t="n">
        <x:v>0.1833549118041992</x:v>
      </x:c>
      <x:c r="M394" s="59" t="n">
        <x:v>0.3262196397090803</x:v>
      </x:c>
      <x:c r="N394" s="58" t="n">
        <x:v>7403943.684802461</x:v>
      </x:c>
      <x:c r="O394" s="58" t="n">
        <x:v>6035291.398683301</x:v>
      </x:c>
      <x:c r="P394" s="2" t="str">
        <x:v>approve</x:v>
      </x:c>
      <x:c r="Q394" s="2" t="str">
        <x:v>eligibility and RAROC conditions are met</x:v>
      </x:c>
      <x:c r="R394" s="2"/>
      <x:c r="S394" s="2"/>
      <x:c r="T394" s="2"/>
    </x:row>
    <x:row r="395">
      <x:c r="A395" s="2"/>
      <x:c r="B395" s="2"/>
      <x:c r="C395" s="2" t="str">
        <x:v>SYN-00390</x:v>
      </x:c>
      <x:c r="D395" s="58" t="n">
        <x:v>132000000</x:v>
      </x:c>
      <x:c r="E395" s="93" t="n">
        <x:v>18</x:v>
      </x:c>
      <x:c r="F395" s="59" t="n">
        <x:v>0.16766021695983588</x:v>
      </x:c>
      <x:c r="G395" s="59" t="n">
        <x:v>0.7479736765292698</x:v>
      </x:c>
      <x:c r="H395" s="59" t="n">
        <x:v>0.258703483552651</x:v>
      </x:c>
      <x:c r="I395" s="58" t="n">
        <x:v>8925794.238329554</x:v>
      </x:c>
      <x:c r="J395" s="59" t="n">
        <x:v>0.23933581045300104</x:v>
      </x:c>
      <x:c r="K395" s="2" t="str">
        <x:v>E</x:v>
      </x:c>
      <x:c r="L395" s="59" t="n">
        <x:v>0.22713619232177734</x:v>
      </x:c>
      <x:c r="M395" s="59" t="n">
        <x:v>0.33349673789037554</x:v>
      </x:c>
      <x:c r="N395" s="58" t="n">
        <x:v>13829717.949613787</x:v>
      </x:c>
      <x:c r="O395" s="58" t="n">
        <x:v>9849706.408046817</x:v>
      </x:c>
      <x:c r="P395" s="2" t="str">
        <x:v>approve</x:v>
      </x:c>
      <x:c r="Q395" s="2" t="str">
        <x:v>eligibility and RAROC conditions are met</x:v>
      </x:c>
      <x:c r="R395" s="2"/>
      <x:c r="S395" s="2"/>
      <x:c r="T395" s="2"/>
    </x:row>
    <x:row r="396">
      <x:c r="A396" s="2"/>
      <x:c r="B396" s="2"/>
      <x:c r="C396" s="2" t="str">
        <x:v>SYN-00391</x:v>
      </x:c>
      <x:c r="D396" s="58" t="n">
        <x:v>170000000</x:v>
      </x:c>
      <x:c r="E396" s="93" t="n">
        <x:v>12</x:v>
      </x:c>
      <x:c r="F396" s="59" t="n">
        <x:v>0.09894697720668137</x:v>
      </x:c>
      <x:c r="G396" s="59" t="n">
        <x:v>0.7832565651887435</x:v>
      </x:c>
      <x:c r="H396" s="59" t="n">
        <x:v>0.20546254149175658</x:v>
      </x:c>
      <x:c r="I396" s="58" t="n">
        <x:v>15792344.140909672</x:v>
      </x:c>
      <x:c r="J396" s="59" t="n">
        <x:v>0.5290680378922066</x:v>
      </x:c>
      <x:c r="K396" s="2" t="str">
        <x:v>C</x:v>
      </x:c>
      <x:c r="L396" s="59"/>
      <x:c r="M396" s="59" t="n">
        <x:v>0.39546384880617047</x:v>
      </x:c>
      <x:c r="N396" s="58" t="n">
        <x:v>7471005.363358129</x:v>
      </x:c>
      <x:c r="O396" s="58" t="n">
        <x:v>10676501.134785403</x:v>
      </x:c>
      <x:c r="P396" s="2" t="str">
        <x:v>decline</x:v>
      </x:c>
      <x:c r="Q396" s="2" t="str">
        <x:v>debt service to income exceeds policy maximum</x:v>
      </x:c>
      <x:c r="R396" s="2"/>
      <x:c r="S396" s="2"/>
      <x:c r="T396" s="2"/>
    </x:row>
    <x:row r="397">
      <x:c r="A397" s="2"/>
      <x:c r="B397" s="2"/>
      <x:c r="C397" s="2" t="str">
        <x:v>SYN-00392</x:v>
      </x:c>
      <x:c r="D397" s="58" t="n">
        <x:v>193000000</x:v>
      </x:c>
      <x:c r="E397" s="93" t="n">
        <x:v>12</x:v>
      </x:c>
      <x:c r="F397" s="59" t="n">
        <x:v>0.2432312804522735</x:v>
      </x:c>
      <x:c r="G397" s="59" t="n">
        <x:v>0.5381205321514526</x:v>
      </x:c>
      <x:c r="H397" s="59" t="n">
        <x:v>0.3</x:v>
      </x:c>
      <x:c r="I397" s="58" t="n">
        <x:v>18815015.508749276</x:v>
      </x:c>
      <x:c r="J397" s="59" t="n">
        <x:v>0.6034853184469477</x:v>
      </x:c>
      <x:c r="K397" s="2" t="str">
        <x:v>E</x:v>
      </x:c>
      <x:c r="L397" s="59"/>
      <x:c r="M397" s="59" t="n">
        <x:v>0.5707504904332215</x:v>
      </x:c>
      <x:c r="N397" s="58" t="n">
        <x:v>14874840.245291153</x:v>
      </x:c>
      <x:c r="O397" s="58" t="n">
        <x:v>12153370.7740123</x:v>
      </x:c>
      <x:c r="P397" s="2" t="str">
        <x:v>decline</x:v>
      </x:c>
      <x:c r="Q397" s="2" t="str">
        <x:v>PD exceeds policy maximum</x:v>
      </x:c>
      <x:c r="R397" s="2"/>
      <x:c r="S397" s="2"/>
      <x:c r="T397" s="2"/>
    </x:row>
    <x:row r="398">
      <x:c r="A398" s="2"/>
      <x:c r="B398" s="2"/>
      <x:c r="C398" s="2" t="str">
        <x:v>SYN-00393</x:v>
      </x:c>
      <x:c r="D398" s="58" t="n">
        <x:v>204000000</x:v>
      </x:c>
      <x:c r="E398" s="93" t="n">
        <x:v>18</x:v>
      </x:c>
      <x:c r="F398" s="59" t="n">
        <x:v>0.09859899223727205</x:v>
      </x:c>
      <x:c r="G398" s="59" t="n">
        <x:v>0.5548127273655067</x:v>
      </x:c>
      <x:c r="H398" s="59" t="n">
        <x:v>0.2010654016697903</x:v>
      </x:c>
      <x:c r="I398" s="58" t="n">
        <x:v>13222143.31961409</x:v>
      </x:c>
      <x:c r="J398" s="59" t="n">
        <x:v>0.30266888867618746</x:v>
      </x:c>
      <x:c r="K398" s="2" t="str">
        <x:v>C</x:v>
      </x:c>
      <x:c r="L398" s="59" t="n">
        <x:v>0.12500911712646484</x:v>
      </x:c>
      <x:c r="M398" s="59" t="n">
        <x:v>0.8993508362328141</x:v>
      </x:c>
      <x:c r="N398" s="58" t="n">
        <x:v>9226908.586456921</x:v>
      </x:c>
      <x:c r="O398" s="58" t="n">
        <x:v>8805430.099190073</x:v>
      </x:c>
      <x:c r="P398" s="2" t="str">
        <x:v>approve</x:v>
      </x:c>
      <x:c r="Q398" s="2" t="str">
        <x:v>eligibility and RAROC conditions are met</x:v>
      </x:c>
      <x:c r="R398" s="2"/>
      <x:c r="S398" s="2"/>
      <x:c r="T398" s="2"/>
    </x:row>
    <x:row r="399">
      <x:c r="A399" s="2"/>
      <x:c r="B399" s="2"/>
      <x:c r="C399" s="2" t="str">
        <x:v>SYN-00394</x:v>
      </x:c>
      <x:c r="D399" s="58" t="n">
        <x:v>198000000</x:v>
      </x:c>
      <x:c r="E399" s="93" t="n">
        <x:v>48</x:v>
      </x:c>
      <x:c r="F399" s="59" t="n">
        <x:v>0.033271295870670146</x:v>
      </x:c>
      <x:c r="G399" s="59" t="n">
        <x:v>0.6267355295733475</x:v>
      </x:c>
      <x:c r="H399" s="59" t="n">
        <x:v>0.13841417203413384</x:v>
      </x:c>
      <x:c r="I399" s="58" t="n">
        <x:v>5394904.61013489</x:v>
      </x:c>
      <x:c r="J399" s="59" t="n">
        <x:v>0.31295486278495466</x:v>
      </x:c>
      <x:c r="K399" s="2" t="str">
        <x:v>B</x:v>
      </x:c>
      <x:c r="L399" s="59" t="n">
        <x:v>0.09802967071533204</x:v>
      </x:c>
      <x:c r="M399" s="59" t="n">
        <x:v>0.5698123884042281</x:v>
      </x:c>
      <x:c r="N399" s="58" t="n">
        <x:v>8909749.184332065</x:v>
      </x:c>
      <x:c r="O399" s="58" t="n">
        <x:v>8282991.339583626</x:v>
      </x:c>
      <x:c r="P399" s="2" t="str">
        <x:v>approve</x:v>
      </x:c>
      <x:c r="Q399" s="2" t="str">
        <x:v>eligibility and RAROC conditions are met</x:v>
      </x:c>
      <x:c r="R399" s="2"/>
      <x:c r="S399" s="2"/>
      <x:c r="T399" s="2"/>
    </x:row>
    <x:row r="400">
      <x:c r="A400" s="2"/>
      <x:c r="B400" s="2"/>
      <x:c r="C400" s="2" t="str">
        <x:v>SYN-00395</x:v>
      </x:c>
      <x:c r="D400" s="58" t="n">
        <x:v>226000000</x:v>
      </x:c>
      <x:c r="E400" s="93" t="n">
        <x:v>48</x:v>
      </x:c>
      <x:c r="F400" s="59" t="n">
        <x:v>0.05649572103286915</x:v>
      </x:c>
      <x:c r="G400" s="59" t="n">
        <x:v>0.6031283566123614</x:v>
      </x:c>
      <x:c r="H400" s="59" t="n">
        <x:v>0.13534464648114541</x:v>
      </x:c>
      <x:c r="I400" s="58" t="n">
        <x:v>6123136.274170418</x:v>
      </x:c>
      <x:c r="J400" s="59" t="n">
        <x:v>0.4678531422651496</x:v>
      </x:c>
      <x:c r="K400" s="2" t="str">
        <x:v>C</x:v>
      </x:c>
      <x:c r="L400" s="59" t="n">
        <x:v>0.11389270782470705</x:v>
      </x:c>
      <x:c r="M400" s="59" t="n">
        <x:v>0.3779469427725488</x:v>
      </x:c>
      <x:c r="N400" s="58" t="n">
        <x:v>16242844.066424588</x:v>
      </x:c>
      <x:c r="O400" s="58" t="n">
        <x:v>9139288.559743034</x:v>
      </x:c>
      <x:c r="P400" s="2" t="str">
        <x:v>approve</x:v>
      </x:c>
      <x:c r="Q400" s="2" t="str">
        <x:v>eligibility and RAROC conditions are met</x:v>
      </x:c>
      <x:c r="R400" s="2"/>
      <x:c r="S400" s="2"/>
      <x:c r="T400" s="2"/>
    </x:row>
    <x:row r="401">
      <x:c r="A401" s="2"/>
      <x:c r="B401" s="2"/>
      <x:c r="C401" s="2" t="str">
        <x:v>SYN-00396</x:v>
      </x:c>
      <x:c r="D401" s="58" t="n">
        <x:v>186000000</x:v>
      </x:c>
      <x:c r="E401" s="93" t="n">
        <x:v>48</x:v>
      </x:c>
      <x:c r="F401" s="59" t="n">
        <x:v>0.14587595794209732</x:v>
      </x:c>
      <x:c r="G401" s="59" t="n">
        <x:v>0.7342130623848008</x:v>
      </x:c>
      <x:c r="H401" s="59" t="n">
        <x:v>0.22856392000061262</x:v>
      </x:c>
      <x:c r="I401" s="58" t="n">
        <x:v>5946948.620697678</x:v>
      </x:c>
      <x:c r="J401" s="59" t="n">
        <x:v>0.27152155956131085</x:v>
      </x:c>
      <x:c r="K401" s="2" t="str">
        <x:v>D</x:v>
      </x:c>
      <x:c r="L401" s="59" t="n">
        <x:v>0.20287399291992186</x:v>
      </x:c>
      <x:c r="M401" s="59" t="n">
        <x:v>0.3134955698343036</x:v>
      </x:c>
      <x:c r="N401" s="58" t="n">
        <x:v>40589454.19968264</x:v>
      </x:c>
      <x:c r="O401" s="58" t="n">
        <x:v>11802546.279838875</x:v>
      </x:c>
      <x:c r="P401" s="2" t="str">
        <x:v>approve</x:v>
      </x:c>
      <x:c r="Q401" s="2" t="str">
        <x:v>eligibility and RAROC conditions are met</x:v>
      </x:c>
      <x:c r="R401" s="2"/>
      <x:c r="S401" s="2"/>
      <x:c r="T401" s="2"/>
    </x:row>
    <x:row r="402">
      <x:c r="A402" s="2"/>
      <x:c r="B402" s="2"/>
      <x:c r="C402" s="2" t="str">
        <x:v>SYN-00397</x:v>
      </x:c>
      <x:c r="D402" s="58" t="n">
        <x:v>200000000</x:v>
      </x:c>
      <x:c r="E402" s="93" t="n">
        <x:v>24</x:v>
      </x:c>
      <x:c r="F402" s="59" t="n">
        <x:v>0.08967068299855696</x:v>
      </x:c>
      <x:c r="G402" s="59" t="n">
        <x:v>0.5977627255469703</x:v>
      </x:c>
      <x:c r="H402" s="59" t="n">
        <x:v>0.18913259025349397</x:v>
      </x:c>
      <x:c r="I402" s="58" t="n">
        <x:v>10073296.8028435</x:v>
      </x:c>
      <x:c r="J402" s="59" t="n">
        <x:v>0.2723980710811869</x:v>
      </x:c>
      <x:c r="K402" s="2" t="str">
        <x:v>C</x:v>
      </x:c>
      <x:c r="L402" s="59" t="n">
        <x:v>0.1268647766113281</x:v>
      </x:c>
      <x:c r="M402" s="59" t="n">
        <x:v>0.753431549590912</x:v>
      </x:c>
      <x:c r="N402" s="58" t="n">
        <x:v>11620587.21387605</x:v>
      </x:c>
      <x:c r="O402" s="58" t="n">
        <x:v>8696947.396630825</x:v>
      </x:c>
      <x:c r="P402" s="2" t="str">
        <x:v>approve</x:v>
      </x:c>
      <x:c r="Q402" s="2" t="str">
        <x:v>eligibility and RAROC conditions are met</x:v>
      </x:c>
      <x:c r="R402" s="2"/>
      <x:c r="S402" s="2"/>
      <x:c r="T402" s="2"/>
    </x:row>
    <x:row r="403">
      <x:c r="A403" s="2"/>
      <x:c r="B403" s="2"/>
      <x:c r="C403" s="2" t="str">
        <x:v>SYN-00398</x:v>
      </x:c>
      <x:c r="D403" s="58" t="n">
        <x:v>138000000</x:v>
      </x:c>
      <x:c r="E403" s="93" t="n">
        <x:v>48</x:v>
      </x:c>
      <x:c r="F403" s="59" t="n">
        <x:v>0.10217372285663426</x:v>
      </x:c>
      <x:c r="G403" s="59" t="n">
        <x:v>0.6964603123779759</x:v>
      </x:c>
      <x:c r="H403" s="59" t="n">
        <x:v>0.1860435004211354</x:v>
      </x:c>
      <x:c r="I403" s="58" t="n">
        <x:v>4097460.1554218153</x:v>
      </x:c>
      <x:c r="J403" s="59" t="n">
        <x:v>0.12639588692417106</x:v>
      </x:c>
      <x:c r="K403" s="2" t="str">
        <x:v>D</x:v>
      </x:c>
      <x:c r="L403" s="59" t="n">
        <x:v>0.160648307800293</x:v>
      </x:c>
      <x:c r="M403" s="59" t="n">
        <x:v>0.3534205121785728</x:v>
      </x:c>
      <x:c r="N403" s="58" t="n">
        <x:v>20411199.888405003</x:v>
      </x:c>
      <x:c r="O403" s="58" t="n">
        <x:v>7179618.081119534</x:v>
      </x:c>
      <x:c r="P403" s="2" t="str">
        <x:v>approve</x:v>
      </x:c>
      <x:c r="Q403" s="2" t="str">
        <x:v>eligibility and RAROC conditions are met</x:v>
      </x:c>
      <x:c r="R403" s="2"/>
      <x:c r="S403" s="2"/>
      <x:c r="T403" s="2"/>
    </x:row>
    <x:row r="404">
      <x:c r="A404" s="2"/>
      <x:c r="B404" s="2"/>
      <x:c r="C404" s="2" t="str">
        <x:v>SYN-00399</x:v>
      </x:c>
      <x:c r="D404" s="58" t="n">
        <x:v>46000000</x:v>
      </x:c>
      <x:c r="E404" s="93" t="n">
        <x:v>24</x:v>
      </x:c>
      <x:c r="F404" s="59" t="n">
        <x:v>0.23004694555033914</x:v>
      </x:c>
      <x:c r="G404" s="59" t="n">
        <x:v>0.6065996390838156</x:v>
      </x:c>
      <x:c r="H404" s="59" t="n">
        <x:v>0.27811606234351927</x:v>
      </x:c>
      <x:c r="I404" s="58" t="n">
        <x:v>2520457.0266012917</x:v>
      </x:c>
      <x:c r="J404" s="59" t="n">
        <x:v>0.3844698348111829</x:v>
      </x:c>
      <x:c r="K404" s="2" t="str">
        <x:v>E</x:v>
      </x:c>
      <x:c r="L404" s="59"/>
      <x:c r="M404" s="59" t="n">
        <x:v>0.2786407524794149</x:v>
      </x:c>
      <x:c r="N404" s="58" t="n">
        <x:v>6916196.284070521</x:v>
      </x:c>
      <x:c r="O404" s="58" t="n">
        <x:v>2954692.8529117275</x:v>
      </x:c>
      <x:c r="P404" s="2" t="str">
        <x:v>decline</x:v>
      </x:c>
      <x:c r="Q404" s="2" t="str">
        <x:v>PD exceeds policy maximum</x:v>
      </x:c>
      <x:c r="R404" s="2"/>
      <x:c r="S404" s="2"/>
      <x:c r="T404" s="2"/>
    </x:row>
    <x:row r="405">
      <x:c r="A405" s="2"/>
      <x:c r="B405" s="2"/>
      <x:c r="C405" s="2" t="str">
        <x:v>SYN-00400</x:v>
      </x:c>
      <x:c r="D405" s="58" t="n">
        <x:v>182000000</x:v>
      </x:c>
      <x:c r="E405" s="93" t="n">
        <x:v>12</x:v>
      </x:c>
      <x:c r="F405" s="59" t="n">
        <x:v>0.07123459397386646</x:v>
      </x:c>
      <x:c r="G405" s="59" t="n">
        <x:v>0.6969870218595191</x:v>
      </x:c>
      <x:c r="H405" s="59" t="n">
        <x:v>0.15956286004862527</x:v>
      </x:c>
      <x:c r="I405" s="58" t="n">
        <x:v>16509251.449913623</x:v>
      </x:c>
      <x:c r="J405" s="59" t="n">
        <x:v>0.5818224065766743</x:v>
      </x:c>
      <x:c r="K405" s="2" t="str">
        <x:v>C</x:v>
      </x:c>
      <x:c r="L405" s="59"/>
      <x:c r="M405" s="59" t="n">
        <x:v>0.5713224156483683</x:v>
      </x:c>
      <x:c r="N405" s="58" t="n">
        <x:v>5067963.192912184</x:v>
      </x:c>
      <x:c r="O405" s="58" t="n">
        <x:v>8391129.940445779</x:v>
      </x:c>
      <x:c r="P405" s="2" t="str">
        <x:v>decline</x:v>
      </x:c>
      <x:c r="Q405" s="2" t="str">
        <x:v>debt service to income exceeds policy maximum</x:v>
      </x:c>
      <x:c r="R405" s="2"/>
      <x:c r="S405" s="2"/>
      <x:c r="T405" s="2"/>
    </x:row>
    <x:row r="406">
      <x:c r="A406" s="2"/>
      <x:c r="B406" s="2"/>
      <x:c r="C406" s="2" t="str">
        <x:v>SYN-00401</x:v>
      </x:c>
      <x:c r="D406" s="58" t="n">
        <x:v>212000000</x:v>
      </x:c>
      <x:c r="E406" s="93" t="n">
        <x:v>18</x:v>
      </x:c>
      <x:c r="F406" s="59" t="n">
        <x:v>0.03459537902721823</x:v>
      </x:c>
      <x:c r="G406" s="59" t="n">
        <x:v>0.6667740920730449</x:v>
      </x:c>
      <x:c r="H406" s="59" t="n">
        <x:v>0.1287726911240006</x:v>
      </x:c>
      <x:c r="I406" s="58" t="n">
        <x:v>13014753.469432592</x:v>
      </x:c>
      <x:c r="J406" s="59" t="n">
        <x:v>1.038422091839537</x:v>
      </x:c>
      <x:c r="K406" s="2" t="str">
        <x:v>B</x:v>
      </x:c>
      <x:c r="L406" s="59"/>
      <x:c r="M406" s="59" t="n">
        <x:v>0.5483384907765105</x:v>
      </x:c>
      <x:c r="N406" s="58" t="n">
        <x:v>3985483.4218127537</x:v>
      </x:c>
      <x:c r="O406" s="58" t="n">
        <x:v>8926014.170589726</x:v>
      </x:c>
      <x:c r="P406" s="2" t="str">
        <x:v>decline</x:v>
      </x:c>
      <x:c r="Q406" s="2" t="str">
        <x:v>debt service to income exceeds policy maximum</x:v>
      </x:c>
      <x:c r="R406" s="2"/>
      <x:c r="S406" s="2"/>
      <x:c r="T406" s="2"/>
    </x:row>
    <x:row r="407">
      <x:c r="A407" s="2"/>
      <x:c r="B407" s="2"/>
      <x:c r="C407" s="2" t="str">
        <x:v>SYN-00402</x:v>
      </x:c>
      <x:c r="D407" s="58" t="n">
        <x:v>123000000</x:v>
      </x:c>
      <x:c r="E407" s="93" t="n">
        <x:v>36</x:v>
      </x:c>
      <x:c r="F407" s="59" t="n">
        <x:v>0.1357418365495785</x:v>
      </x:c>
      <x:c r="G407" s="59" t="n">
        <x:v>0.7919899448722008</x:v>
      </x:c>
      <x:c r="H407" s="59" t="n">
        <x:v>0.22579344795287162</x:v>
      </x:c>
      <x:c r="I407" s="58" t="n">
        <x:v>4734370.4635945475</x:v>
      </x:c>
      <x:c r="J407" s="59" t="n">
        <x:v>0.28335587964335973</x:v>
      </x:c>
      <x:c r="K407" s="2" t="str">
        <x:v>D</x:v>
      </x:c>
      <x:c r="L407" s="59" t="n">
        <x:v>0.20210365295410151</x:v>
      </x:c>
      <x:c r="M407" s="59" t="n">
        <x:v>0.29594507823058724</x:v>
      </x:c>
      <x:c r="N407" s="58" t="n">
        <x:v>20886440.799247533</x:v>
      </x:c>
      <x:c r="O407" s="58" t="n">
        <x:v>8440083.87908078</x:v>
      </x:c>
      <x:c r="P407" s="2" t="str">
        <x:v>approve</x:v>
      </x:c>
      <x:c r="Q407" s="2" t="str">
        <x:v>eligibility and RAROC conditions are met</x:v>
      </x:c>
      <x:c r="R407" s="2"/>
      <x:c r="S407" s="2"/>
      <x:c r="T407" s="2"/>
    </x:row>
    <x:row r="408">
      <x:c r="A408" s="2"/>
      <x:c r="B408" s="2"/>
      <x:c r="C408" s="2" t="str">
        <x:v>SYN-00403</x:v>
      </x:c>
      <x:c r="D408" s="58" t="n">
        <x:v>250000000</x:v>
      </x:c>
      <x:c r="E408" s="93" t="n">
        <x:v>48</x:v>
      </x:c>
      <x:c r="F408" s="59" t="n">
        <x:v>0.08022774953668807</x:v>
      </x:c>
      <x:c r="G408" s="59" t="n">
        <x:v>0.7535147767881093</x:v>
      </x:c>
      <x:c r="H408" s="59" t="n">
        <x:v>0.1605486304865126</x:v>
      </x:c>
      <x:c r="I408" s="58" t="n">
        <x:v>7092096.729384531</x:v>
      </x:c>
      <x:c r="J408" s="59" t="n">
        <x:v>0.3615349454897422</x:v>
      </x:c>
      <x:c r="K408" s="2" t="str">
        <x:v>C</x:v>
      </x:c>
      <x:c r="L408" s="59" t="n">
        <x:v>0.14044136047363284</x:v>
      </x:c>
      <x:c r="M408" s="59" t="n">
        <x:v>0.3223397186345497</x:v>
      </x:c>
      <x:c r="N408" s="58" t="n">
        <x:v>31628970.748260688</x:v>
      </x:c>
      <x:c r="O408" s="58" t="n">
        <x:v>12442490.452520926</x:v>
      </x:c>
      <x:c r="P408" s="2" t="str">
        <x:v>approve</x:v>
      </x:c>
      <x:c r="Q408" s="2" t="str">
        <x:v>eligibility and RAROC conditions are met</x:v>
      </x:c>
      <x:c r="R408" s="2"/>
      <x:c r="S408" s="2"/>
      <x:c r="T408" s="2"/>
    </x:row>
    <x:row r="409">
      <x:c r="A409" s="2"/>
      <x:c r="B409" s="2"/>
      <x:c r="C409" s="2" t="str">
        <x:v>SYN-00404</x:v>
      </x:c>
      <x:c r="D409" s="58" t="n">
        <x:v>240000000</x:v>
      </x:c>
      <x:c r="E409" s="93" t="n">
        <x:v>48</x:v>
      </x:c>
      <x:c r="F409" s="59" t="n">
        <x:v>0.18329532476366342</x:v>
      </x:c>
      <x:c r="G409" s="59" t="n">
        <x:v>0.7027979377555021</x:v>
      </x:c>
      <x:c r="H409" s="59" t="n">
        <x:v>0.25884845637405984</x:v>
      </x:c>
      <x:c r="I409" s="58" t="n">
        <x:v>8076612.558199109</x:v>
      </x:c>
      <x:c r="J409" s="59" t="n">
        <x:v>0.5734728748169833</x:v>
      </x:c>
      <x:c r="K409" s="2" t="str">
        <x:v>E</x:v>
      </x:c>
      <x:c r="L409" s="59"/>
      <x:c r="M409" s="59" t="n">
        <x:v>0.3234089499664379</x:v>
      </x:c>
      <x:c r="N409" s="58" t="n">
        <x:v>61637383.08362895</x:v>
      </x:c>
      <x:c r="O409" s="58" t="n">
        <x:v>15529385.976126255</x:v>
      </x:c>
      <x:c r="P409" s="2" t="str">
        <x:v>decline</x:v>
      </x:c>
      <x:c r="Q409" s="2" t="str">
        <x:v>debt service to income exceeds policy maximum</x:v>
      </x:c>
      <x:c r="R409" s="2"/>
      <x:c r="S409" s="2"/>
      <x:c r="T409" s="2"/>
    </x:row>
    <x:row r="410">
      <x:c r="A410" s="2"/>
      <x:c r="B410" s="2"/>
      <x:c r="C410" s="2" t="str">
        <x:v>SYN-00405</x:v>
      </x:c>
      <x:c r="D410" s="58" t="n">
        <x:v>49000000</x:v>
      </x:c>
      <x:c r="E410" s="93" t="n">
        <x:v>12</x:v>
      </x:c>
      <x:c r="F410" s="59" t="n">
        <x:v>0.024232579981202453</x:v>
      </x:c>
      <x:c r="G410" s="59" t="n">
        <x:v>0.7822695620044783</x:v>
      </x:c>
      <x:c r="H410" s="59" t="n">
        <x:v>0.12694979601542772</x:v>
      </x:c>
      <x:c r="I410" s="58" t="n">
        <x:v>4369537.461724711</x:v>
      </x:c>
      <x:c r="J410" s="59" t="n">
        <x:v>0.260264929492353</x:v>
      </x:c>
      <x:c r="K410" s="2" t="str">
        <x:v>B</x:v>
      </x:c>
      <x:c r="L410" s="59" t="n">
        <x:v>0.11526931762695314</x:v>
      </x:c>
      <x:c r="M410" s="59" t="n">
        <x:v>0.2789672849777441</x:v>
      </x:c>
      <x:c r="N410" s="58" t="n">
        <x:v>514714.3330012742</x:v>
      </x:c>
      <x:c r="O410" s="58" t="n">
        <x:v>2114407.1143935714</x:v>
      </x:c>
      <x:c r="P410" s="2" t="str">
        <x:v>approve</x:v>
      </x:c>
      <x:c r="Q410" s="2" t="str">
        <x:v>eligibility and RAROC conditions are met</x:v>
      </x:c>
      <x:c r="R410" s="2"/>
      <x:c r="S410" s="2"/>
      <x:c r="T410" s="2"/>
    </x:row>
    <x:row r="411">
      <x:c r="A411" s="2"/>
      <x:c r="B411" s="2"/>
      <x:c r="C411" s="2" t="str">
        <x:v>SYN-00406</x:v>
      </x:c>
      <x:c r="D411" s="58" t="n">
        <x:v>88000000</x:v>
      </x:c>
      <x:c r="E411" s="93" t="n">
        <x:v>48</x:v>
      </x:c>
      <x:c r="F411" s="59" t="n">
        <x:v>0.1191960641195441</x:v>
      </x:c>
      <x:c r="G411" s="59" t="n">
        <x:v>0.7192923021456108</x:v>
      </x:c>
      <x:c r="H411" s="59" t="n">
        <x:v>0.2099535159998347</x:v>
      </x:c>
      <x:c r="I411" s="58" t="n">
        <x:v>2724761.1434364486</x:v>
      </x:c>
      <x:c r="J411" s="59" t="n">
        <x:v>0.18980596827542404</x:v>
      </x:c>
      <x:c r="K411" s="2" t="str">
        <x:v>D</x:v>
      </x:c>
      <x:c r="L411" s="59" t="n">
        <x:v>0.17673595428466793</x:v>
      </x:c>
      <x:c r="M411" s="59" t="n">
        <x:v>0.3848050069888428</x:v>
      </x:c>
      <x:c r="N411" s="58" t="n">
        <x:v>15622637.471268965</x:v>
      </x:c>
      <x:c r="O411" s="58" t="n">
        <x:v>5082197.961933419</x:v>
      </x:c>
      <x:c r="P411" s="2" t="str">
        <x:v>approve</x:v>
      </x:c>
      <x:c r="Q411" s="2" t="str">
        <x:v>eligibility and RAROC conditions are met</x:v>
      </x:c>
      <x:c r="R411" s="2"/>
      <x:c r="S411" s="2"/>
      <x:c r="T411" s="2"/>
    </x:row>
    <x:row r="412">
      <x:c r="A412" s="2"/>
      <x:c r="B412" s="2"/>
      <x:c r="C412" s="2" t="str">
        <x:v>SYN-00407</x:v>
      </x:c>
      <x:c r="D412" s="58" t="n">
        <x:v>149000000</x:v>
      </x:c>
      <x:c r="E412" s="93" t="n">
        <x:v>48</x:v>
      </x:c>
      <x:c r="F412" s="59" t="n">
        <x:v>0.06211667964872258</x:v>
      </x:c>
      <x:c r="G412" s="59" t="n">
        <x:v>0.814155481957233</x:v>
      </x:c>
      <x:c r="H412" s="59" t="n">
        <x:v>0.16087718053259112</x:v>
      </x:c>
      <x:c r="I412" s="58" t="n">
        <x:v>4229398.664050583</x:v>
      </x:c>
      <x:c r="J412" s="59" t="n">
        <x:v>0.24808569308016798</x:v>
      </x:c>
      <x:c r="K412" s="2" t="str">
        <x:v>C</x:v>
      </x:c>
      <x:c r="L412" s="59" t="n">
        <x:v>0.1348033142089844</x:v>
      </x:c>
      <x:c r="M412" s="59" t="n">
        <x:v>0.3890176002913282</x:v>
      </x:c>
      <x:c r="N412" s="58" t="n">
        <x:v>16037649.388955206</x:v>
      </x:c>
      <x:c r="O412" s="58" t="n">
        <x:v>7018888.178778094</x:v>
      </x:c>
      <x:c r="P412" s="2" t="str">
        <x:v>approve</x:v>
      </x:c>
      <x:c r="Q412" s="2" t="str">
        <x:v>eligibility and RAROC conditions are met</x:v>
      </x:c>
      <x:c r="R412" s="2"/>
      <x:c r="S412" s="2"/>
      <x:c r="T412" s="2"/>
    </x:row>
    <x:row r="413">
      <x:c r="A413" s="2"/>
      <x:c r="B413" s="2"/>
      <x:c r="C413" s="2" t="str">
        <x:v>SYN-00408</x:v>
      </x:c>
      <x:c r="D413" s="58" t="n">
        <x:v>207000000</x:v>
      </x:c>
      <x:c r="E413" s="93" t="n">
        <x:v>18</x:v>
      </x:c>
      <x:c r="F413" s="59" t="n">
        <x:v>0.05288467059856327</x:v>
      </x:c>
      <x:c r="G413" s="59" t="n">
        <x:v>0.8303691351260605</x:v>
      </x:c>
      <x:c r="H413" s="59" t="n">
        <x:v>0.17257629212590392</x:v>
      </x:c>
      <x:c r="I413" s="58" t="n">
        <x:v>13134657.727251245</x:v>
      </x:c>
      <x:c r="J413" s="59" t="n">
        <x:v>0.6346169528611573</x:v>
      </x:c>
      <x:c r="K413" s="2" t="str">
        <x:v>C</x:v>
      </x:c>
      <x:c r="L413" s="59"/>
      <x:c r="M413" s="59" t="n">
        <x:v>0.606581008610102</x:v>
      </x:c>
      <x:c r="N413" s="58" t="n">
        <x:v>7477617.008947593</x:v>
      </x:c>
      <x:c r="O413" s="58" t="n">
        <x:v>9284189.260068292</x:v>
      </x:c>
      <x:c r="P413" s="2" t="str">
        <x:v>decline</x:v>
      </x:c>
      <x:c r="Q413" s="2" t="str">
        <x:v>debt service to income exceeds policy maximum</x:v>
      </x:c>
      <x:c r="R413" s="2"/>
      <x:c r="S413" s="2"/>
      <x:c r="T413" s="2"/>
    </x:row>
    <x:row r="414">
      <x:c r="A414" s="2"/>
      <x:c r="B414" s="2"/>
      <x:c r="C414" s="2" t="str">
        <x:v>SYN-00409</x:v>
      </x:c>
      <x:c r="D414" s="58" t="n">
        <x:v>243000000</x:v>
      </x:c>
      <x:c r="E414" s="93" t="n">
        <x:v>12</x:v>
      </x:c>
      <x:c r="F414" s="59" t="n">
        <x:v>0.1182932570670804</x:v>
      </x:c>
      <x:c r="G414" s="59" t="n">
        <x:v>0.8380387746585432</x:v>
      </x:c>
      <x:c r="H414" s="59" t="n">
        <x:v>0.20883479862322546</x:v>
      </x:c>
      <x:c r="I414" s="58" t="n">
        <x:v>22613060.099857755</x:v>
      </x:c>
      <x:c r="J414" s="59" t="n">
        <x:v>1.1339137822159002</x:v>
      </x:c>
      <x:c r="K414" s="2" t="str">
        <x:v>D</x:v>
      </x:c>
      <x:c r="L414" s="59"/>
      <x:c r="M414" s="59" t="n">
        <x:v>0.3477241272611484</x:v>
      </x:c>
      <x:c r="N414" s="58" t="n">
        <x:v>13709465.883511119</x:v>
      </x:c>
      <x:c r="O414" s="58" t="n">
        <x:v>17910731.813212246</x:v>
      </x:c>
      <x:c r="P414" s="2" t="str">
        <x:v>decline</x:v>
      </x:c>
      <x:c r="Q414" s="2" t="str">
        <x:v>debt service to income exceeds policy maximum</x:v>
      </x:c>
      <x:c r="R414" s="2"/>
      <x:c r="S414" s="2"/>
      <x:c r="T414" s="2"/>
    </x:row>
    <x:row r="415">
      <x:c r="A415" s="2"/>
      <x:c r="B415" s="2"/>
      <x:c r="C415" s="2" t="str">
        <x:v>SYN-00410</x:v>
      </x:c>
      <x:c r="D415" s="58" t="n">
        <x:v>46000000</x:v>
      </x:c>
      <x:c r="E415" s="93" t="n">
        <x:v>18</x:v>
      </x:c>
      <x:c r="F415" s="59" t="n">
        <x:v>0.06174768184560547</x:v>
      </x:c>
      <x:c r="G415" s="59" t="n">
        <x:v>0.829724297606139</x:v>
      </x:c>
      <x:c r="H415" s="59" t="n">
        <x:v>0.1645809558828524</x:v>
      </x:c>
      <x:c r="I415" s="58" t="n">
        <x:v>2901365.4625744373</x:v>
      </x:c>
      <x:c r="J415" s="59" t="n">
        <x:v>0.20563141458746872</x:v>
      </x:c>
      <x:c r="K415" s="2" t="str">
        <x:v>C</x:v>
      </x:c>
      <x:c r="L415" s="59" t="n">
        <x:v>0.1607176208496094</x:v>
      </x:c>
      <x:c r="M415" s="59" t="n">
        <x:v>0.19358856549905326</x:v>
      </x:c>
      <x:c r="N415" s="58" t="n">
        <x:v>1934874.507561353</x:v>
      </x:c>
      <x:c r="O415" s="58" t="n">
        <x:v>2263462.5570980073</x:v>
      </x:c>
      <x:c r="P415" s="2" t="str">
        <x:v>approve</x:v>
      </x:c>
      <x:c r="Q415" s="2" t="str">
        <x:v>eligibility and RAROC conditions are met</x:v>
      </x:c>
      <x:c r="R415" s="2"/>
      <x:c r="S415" s="2"/>
      <x:c r="T415" s="2"/>
    </x:row>
    <x:row r="416">
      <x:c r="A416" s="2"/>
      <x:c r="B416" s="2"/>
      <x:c r="C416" s="2" t="str">
        <x:v>SYN-00411</x:v>
      </x:c>
      <x:c r="D416" s="58" t="n">
        <x:v>47000000</x:v>
      </x:c>
      <x:c r="E416" s="93" t="n">
        <x:v>48</x:v>
      </x:c>
      <x:c r="F416" s="59" t="n">
        <x:v>0.010155863807989654</x:v>
      </x:c>
      <x:c r="G416" s="59" t="n">
        <x:v>0.7997843657764101</x:v>
      </x:c>
      <x:c r="H416" s="59" t="n">
        <x:v>0.10782879917514632</x:v>
      </x:c>
      <x:c r="I416" s="58" t="n">
        <x:v>1209789.8346024498</x:v>
      </x:c>
      <x:c r="J416" s="59" t="n">
        <x:v>0.1335097267495937</x:v>
      </x:c>
      <x:c r="K416" s="2" t="str">
        <x:v>A</x:v>
      </x:c>
      <x:c r="L416" s="59" t="n">
        <x:v>0.09184677124023438</x:v>
      </x:c>
      <x:c r="M416" s="59" t="n">
        <x:v>0.3228422643323063</x:v>
      </x:c>
      <x:c r="N416" s="58" t="n">
        <x:v>826329.3310871731</x:v>
      </x:c>
      <x:c r="O416" s="58" t="n">
        <x:v>1993535.4230201738</x:v>
      </x:c>
      <x:c r="P416" s="2" t="str">
        <x:v>approve</x:v>
      </x:c>
      <x:c r="Q416" s="2" t="str">
        <x:v>eligibility and RAROC conditions are met</x:v>
      </x:c>
      <x:c r="R416" s="2"/>
      <x:c r="S416" s="2"/>
      <x:c r="T416" s="2"/>
    </x:row>
    <x:row r="417">
      <x:c r="A417" s="2"/>
      <x:c r="B417" s="2"/>
      <x:c r="C417" s="2" t="str">
        <x:v>SYN-00412</x:v>
      </x:c>
      <x:c r="D417" s="58" t="n">
        <x:v>194000000</x:v>
      </x:c>
      <x:c r="E417" s="93" t="n">
        <x:v>48</x:v>
      </x:c>
      <x:c r="F417" s="59" t="n">
        <x:v>0.07278608890204295</x:v>
      </x:c>
      <x:c r="G417" s="59" t="n">
        <x:v>0.741708370662849</x:v>
      </x:c>
      <x:c r="H417" s="59" t="n">
        <x:v>0.18726627557612907</x:v>
      </x:c>
      <x:c r="I417" s="58" t="n">
        <x:v>5772674.604028033</x:v>
      </x:c>
      <x:c r="J417" s="59" t="n">
        <x:v>0.3319702158208547</x:v>
      </x:c>
      <x:c r="K417" s="2" t="str">
        <x:v>C</x:v>
      </x:c>
      <x:c r="L417" s="59" t="n">
        <x:v>0.13780220031738286</x:v>
      </x:c>
      <x:c r="M417" s="59" t="n">
        <x:v>0.5917594950769216</x:v>
      </x:c>
      <x:c r="N417" s="58" t="n">
        <x:v>22387016.787160613</x:v>
      </x:c>
      <x:c r="O417" s="58" t="n">
        <x:v>9183246.93755446</x:v>
      </x:c>
      <x:c r="P417" s="2" t="str">
        <x:v>approve</x:v>
      </x:c>
      <x:c r="Q417" s="2" t="str">
        <x:v>eligibility and RAROC conditions are met</x:v>
      </x:c>
      <x:c r="R417" s="2"/>
      <x:c r="S417" s="2"/>
      <x:c r="T417" s="2"/>
    </x:row>
    <x:row r="418">
      <x:c r="A418" s="2"/>
      <x:c r="B418" s="2"/>
      <x:c r="C418" s="2" t="str">
        <x:v>SYN-00413</x:v>
      </x:c>
      <x:c r="D418" s="58" t="n">
        <x:v>189000000</x:v>
      </x:c>
      <x:c r="E418" s="93" t="n">
        <x:v>36</x:v>
      </x:c>
      <x:c r="F418" s="59" t="n">
        <x:v>0.07035781899235076</x:v>
      </x:c>
      <x:c r="G418" s="59" t="n">
        <x:v>0.6917770584101761</x:v>
      </x:c>
      <x:c r="H418" s="59" t="n">
        <x:v>0.1598584334797471</x:v>
      </x:c>
      <x:c r="I418" s="58" t="n">
        <x:v>6643358.366258972</x:v>
      </x:c>
      <x:c r="J418" s="59" t="n">
        <x:v>0.14782364012773413</x:v>
      </x:c>
      <x:c r="K418" s="2" t="str">
        <x:v>C</x:v>
      </x:c>
      <x:c r="L418" s="59" t="n">
        <x:v>0.12437652587890625</x:v>
      </x:c>
      <x:c r="M418" s="59" t="n">
        <x:v>0.49815505881093314</x:v>
      </x:c>
      <x:c r="N418" s="58" t="n">
        <x:v>14685479.396828435</x:v>
      </x:c>
      <x:c r="O418" s="58" t="n">
        <x:v>8146964.105492604</x:v>
      </x:c>
      <x:c r="P418" s="2" t="str">
        <x:v>approve</x:v>
      </x:c>
      <x:c r="Q418" s="2" t="str">
        <x:v>eligibility and RAROC conditions are met</x:v>
      </x:c>
      <x:c r="R418" s="2"/>
      <x:c r="S418" s="2"/>
      <x:c r="T418" s="2"/>
    </x:row>
    <x:row r="419">
      <x:c r="A419" s="2"/>
      <x:c r="B419" s="2"/>
      <x:c r="C419" s="2" t="str">
        <x:v>SYN-00414</x:v>
      </x:c>
      <x:c r="D419" s="58" t="n">
        <x:v>215000000</x:v>
      </x:c>
      <x:c r="E419" s="93" t="n">
        <x:v>18</x:v>
      </x:c>
      <x:c r="F419" s="59" t="n">
        <x:v>0.02223568312371365</x:v>
      </x:c>
      <x:c r="G419" s="59" t="n">
        <x:v>0.644925980229208</x:v>
      </x:c>
      <x:c r="H419" s="59" t="n">
        <x:v>0.13339734562629418</x:v>
      </x:c>
      <x:c r="I419" s="58" t="n">
        <x:v>13245336.928302485</x:v>
      </x:c>
      <x:c r="J419" s="59" t="n">
        <x:v>0.8067598571303481</x:v>
      </x:c>
      <x:c r="K419" s="2" t="str">
        <x:v>B</x:v>
      </x:c>
      <x:c r="L419" s="59"/>
      <x:c r="M419" s="59" t="n">
        <x:v>0.5606491148981073</x:v>
      </x:c>
      <x:c r="N419" s="58" t="n">
        <x:v>2516014.429266778</x:v>
      </x:c>
      <x:c r="O419" s="58" t="n">
        <x:v>9116857.557435695</x:v>
      </x:c>
      <x:c r="P419" s="2" t="str">
        <x:v>decline</x:v>
      </x:c>
      <x:c r="Q419" s="2" t="str">
        <x:v>debt service to income exceeds policy maximum</x:v>
      </x:c>
      <x:c r="R419" s="2"/>
      <x:c r="S419" s="2"/>
      <x:c r="T419" s="2"/>
    </x:row>
    <x:row r="420">
      <x:c r="A420" s="2"/>
      <x:c r="B420" s="2"/>
      <x:c r="C420" s="2" t="str">
        <x:v>SYN-00415</x:v>
      </x:c>
      <x:c r="D420" s="58" t="n">
        <x:v>93000000</x:v>
      </x:c>
      <x:c r="E420" s="93" t="n">
        <x:v>18</x:v>
      </x:c>
      <x:c r="F420" s="59" t="n">
        <x:v>0.16617928042842725</x:v>
      </x:c>
      <x:c r="G420" s="59" t="n">
        <x:v>0.6717609347727695</x:v>
      </x:c>
      <x:c r="H420" s="59" t="n">
        <x:v>0.24713942367309435</x:v>
      </x:c>
      <x:c r="I420" s="58" t="n">
        <x:v>6235791.9358660765</x:v>
      </x:c>
      <x:c r="J420" s="59" t="n">
        <x:v>0.17014851117605323</x:v>
      </x:c>
      <x:c r="K420" s="2" t="str">
        <x:v>E</x:v>
      </x:c>
      <x:c r="L420" s="59" t="n">
        <x:v>0.2140053176879883</x:v>
      </x:c>
      <x:c r="M420" s="59" t="n">
        <x:v>0.36379336208324003</x:v>
      </x:c>
      <x:c r="N420" s="58" t="n">
        <x:v>8653255.014921095</x:v>
      </x:c>
      <x:c r="O420" s="58" t="n">
        <x:v>6197759.969912027</x:v>
      </x:c>
      <x:c r="P420" s="2" t="str">
        <x:v>approve</x:v>
      </x:c>
      <x:c r="Q420" s="2" t="str">
        <x:v>eligibility and RAROC conditions are met</x:v>
      </x:c>
      <x:c r="R420" s="2"/>
      <x:c r="S420" s="2"/>
      <x:c r="T420" s="2"/>
    </x:row>
    <x:row r="421">
      <x:c r="A421" s="2"/>
      <x:c r="B421" s="2"/>
      <x:c r="C421" s="2" t="str">
        <x:v>SYN-00416</x:v>
      </x:c>
      <x:c r="D421" s="58" t="n">
        <x:v>115000000</x:v>
      </x:c>
      <x:c r="E421" s="93" t="n">
        <x:v>18</x:v>
      </x:c>
      <x:c r="F421" s="59" t="n">
        <x:v>0.02444959590701852</x:v>
      </x:c>
      <x:c r="G421" s="59" t="n">
        <x:v>0.8306723764769101</x:v>
      </x:c>
      <x:c r="H421" s="59" t="n">
        <x:v>0.12936794319279382</x:v>
      </x:c>
      <x:c r="I421" s="58" t="n">
        <x:v>7063082.372358057</x:v>
      </x:c>
      <x:c r="J421" s="59" t="n">
        <x:v>0.2614431375559389</x:v>
      </x:c>
      <x:c r="K421" s="2" t="str">
        <x:v>B</x:v>
      </x:c>
      <x:c r="L421" s="59" t="n">
        <x:v>0.09983444213867188</x:v>
      </x:c>
      <x:c r="M421" s="59" t="n">
        <x:v>0.46006610581622365</x:v>
      </x:c>
      <x:c r="N421" s="58" t="n">
        <x:v>1904143.4297347206</x:v>
      </x:c>
      <x:c r="O421" s="58" t="n">
        <x:v>4866775.394695513</x:v>
      </x:c>
      <x:c r="P421" s="2" t="str">
        <x:v>approve</x:v>
      </x:c>
      <x:c r="Q421" s="2" t="str">
        <x:v>eligibility and RAROC conditions are met</x:v>
      </x:c>
      <x:c r="R421" s="2"/>
      <x:c r="S421" s="2"/>
      <x:c r="T421" s="2"/>
    </x:row>
    <x:row r="422">
      <x:c r="A422" s="2"/>
      <x:c r="B422" s="2"/>
      <x:c r="C422" s="2" t="str">
        <x:v>SYN-00417</x:v>
      </x:c>
      <x:c r="D422" s="58" t="n">
        <x:v>130000000</x:v>
      </x:c>
      <x:c r="E422" s="93" t="n">
        <x:v>18</x:v>
      </x:c>
      <x:c r="F422" s="59" t="n">
        <x:v>0.06967901890572765</x:v>
      </x:c>
      <x:c r="G422" s="59" t="n">
        <x:v>0.6706145337120026</x:v>
      </x:c>
      <x:c r="H422" s="59" t="n">
        <x:v>0.16913150510952785</x:v>
      </x:c>
      <x:c r="I422" s="58" t="n">
        <x:v>8227554.038023795</x:v>
      </x:c>
      <x:c r="J422" s="59" t="n">
        <x:v>0.34026978707227845</x:v>
      </x:c>
      <x:c r="K422" s="2" t="str">
        <x:v>C</x:v>
      </x:c>
      <x:c r="L422" s="59" t="n">
        <x:v>0.13279323577880864</x:v>
      </x:c>
      <x:c r="M422" s="59" t="n">
        <x:v>0.520694270220915</x:v>
      </x:c>
      <x:c r="N422" s="58" t="n">
        <x:v>4991303.00740571</x:v>
      </x:c>
      <x:c r="O422" s="58" t="n">
        <x:v>5560308.754154968</x:v>
      </x:c>
      <x:c r="P422" s="2" t="str">
        <x:v>approve</x:v>
      </x:c>
      <x:c r="Q422" s="2" t="str">
        <x:v>eligibility and RAROC conditions are met</x:v>
      </x:c>
      <x:c r="R422" s="2"/>
      <x:c r="S422" s="2"/>
      <x:c r="T422" s="2"/>
    </x:row>
    <x:row r="423">
      <x:c r="A423" s="2"/>
      <x:c r="B423" s="2"/>
      <x:c r="C423" s="2" t="str">
        <x:v>SYN-00418</x:v>
      </x:c>
      <x:c r="D423" s="58" t="n">
        <x:v>176000000</x:v>
      </x:c>
      <x:c r="E423" s="93" t="n">
        <x:v>18</x:v>
      </x:c>
      <x:c r="F423" s="59" t="n">
        <x:v>0.01576911186806469</x:v>
      </x:c>
      <x:c r="G423" s="59" t="n">
        <x:v>0.7270902038596269</x:v>
      </x:c>
      <x:c r="H423" s="59" t="n">
        <x:v>0.10411969403376967</x:v>
      </x:c>
      <x:c r="I423" s="58" t="n">
        <x:v>10603461.560517142</x:v>
      </x:c>
      <x:c r="J423" s="59" t="n">
        <x:v>0.8326195438117374</x:v>
      </x:c>
      <x:c r="K423" s="2" t="str">
        <x:v>A</x:v>
      </x:c>
      <x:c r="L423" s="59"/>
      <x:c r="M423" s="59" t="n">
        <x:v>0.4036615159370402</x:v>
      </x:c>
      <x:c r="N423" s="58" t="n">
        <x:v>1636098.035164374</x:v>
      </x:c>
      <x:c r="O423" s="58" t="n">
        <x:v>7437273.618377927</x:v>
      </x:c>
      <x:c r="P423" s="2" t="str">
        <x:v>decline</x:v>
      </x:c>
      <x:c r="Q423" s="2" t="str">
        <x:v>debt service to income exceeds policy maximum</x:v>
      </x:c>
      <x:c r="R423" s="2"/>
      <x:c r="S423" s="2"/>
      <x:c r="T423" s="2"/>
    </x:row>
    <x:row r="424">
      <x:c r="A424" s="2"/>
      <x:c r="B424" s="2"/>
      <x:c r="C424" s="2" t="str">
        <x:v>SYN-00419</x:v>
      </x:c>
      <x:c r="D424" s="58" t="n">
        <x:v>105000000</x:v>
      </x:c>
      <x:c r="E424" s="93" t="n">
        <x:v>48</x:v>
      </x:c>
      <x:c r="F424" s="59" t="n">
        <x:v>0.0836384048016102</x:v>
      </x:c>
      <x:c r="G424" s="59" t="n">
        <x:v>0.755037432216177</x:v>
      </x:c>
      <x:c r="H424" s="59" t="n">
        <x:v>0.17068553936617187</x:v>
      </x:c>
      <x:c r="I424" s="58" t="n">
        <x:v>3033504.8021544986</x:v>
      </x:c>
      <x:c r="J424" s="59" t="n">
        <x:v>0.11784858186170703</x:v>
      </x:c>
      <x:c r="K424" s="2" t="str">
        <x:v>C</x:v>
      </x:c>
      <x:c r="L424" s="59" t="n">
        <x:v>0.14721649169921874</x:v>
      </x:c>
      <x:c r="M424" s="59" t="n">
        <x:v>0.3447859357758255</x:v>
      </x:c>
      <x:c r="N424" s="58" t="n">
        <x:v>13908638.648547158</x:v>
      </x:c>
      <x:c r="O424" s="58" t="n">
        <x:v>5371607.087221957</x:v>
      </x:c>
      <x:c r="P424" s="2" t="str">
        <x:v>approve</x:v>
      </x:c>
      <x:c r="Q424" s="2" t="str">
        <x:v>eligibility and RAROC conditions are met</x:v>
      </x:c>
      <x:c r="R424" s="2"/>
      <x:c r="S424" s="2"/>
      <x:c r="T424" s="2"/>
    </x:row>
    <x:row r="425">
      <x:c r="A425" s="2"/>
      <x:c r="B425" s="2"/>
      <x:c r="C425" s="2" t="str">
        <x:v>SYN-00420</x:v>
      </x:c>
      <x:c r="D425" s="58" t="n">
        <x:v>162000000</x:v>
      </x:c>
      <x:c r="E425" s="93" t="n">
        <x:v>48</x:v>
      </x:c>
      <x:c r="F425" s="59" t="n">
        <x:v>0.004219830350931966</x:v>
      </x:c>
      <x:c r="G425" s="59" t="n">
        <x:v>0.8983772690809001</x:v>
      </x:c>
      <x:c r="H425" s="59" t="n">
        <x:v>0.12690866962869524</x:v>
      </x:c>
      <x:c r="I425" s="58" t="n">
        <x:v>4321239.793760221</x:v>
      </x:c>
      <x:c r="J425" s="59" t="n">
        <x:v>0.09518399565810992</x:v>
      </x:c>
      <x:c r="K425" s="2" t="str">
        <x:v>A</x:v>
      </x:c>
      <x:c r="L425" s="59" t="n">
        <x:v>0.08133575439453125</x:v>
      </x:c>
      <x:c r="M425" s="59" t="n">
        <x:v>0.6226348820778949</x:v>
      </x:c>
      <x:c r="N425" s="58" t="n">
        <x:v>1351608.3671132706</x:v>
      </x:c>
      <x:c r="O425" s="58" t="n">
        <x:v>7005615.159116277</x:v>
      </x:c>
      <x:c r="P425" s="2" t="str">
        <x:v>approve</x:v>
      </x:c>
      <x:c r="Q425" s="2" t="str">
        <x:v>eligibility and RAROC conditions are met</x:v>
      </x:c>
      <x:c r="R425" s="2"/>
      <x:c r="S425" s="2"/>
      <x:c r="T425" s="2"/>
    </x:row>
    <x:row r="426">
      <x:c r="A426" s="2"/>
      <x:c r="B426" s="2"/>
      <x:c r="C426" s="2" t="str">
        <x:v>SYN-00421</x:v>
      </x:c>
      <x:c r="D426" s="58" t="n">
        <x:v>134000000</x:v>
      </x:c>
      <x:c r="E426" s="93" t="n">
        <x:v>12</x:v>
      </x:c>
      <x:c r="F426" s="59" t="n">
        <x:v>0.06521836512517253</x:v>
      </x:c>
      <x:c r="G426" s="59" t="n">
        <x:v>0.8455341007578964</x:v>
      </x:c>
      <x:c r="H426" s="59" t="n">
        <x:v>0.16724976001030398</x:v>
      </x:c>
      <x:c r="I426" s="58" t="n">
        <x:v>12203954.25145174</x:v>
      </x:c>
      <x:c r="J426" s="59" t="n">
        <x:v>0.2762532420865355</x:v>
      </x:c>
      <x:c r="K426" s="2" t="str">
        <x:v>C</x:v>
      </x:c>
      <x:c r="L426" s="59" t="n">
        <x:v>0.13746177673339846</x:v>
      </x:c>
      <x:c r="M426" s="59" t="n">
        <x:v>0.4040338030422252</x:v>
      </x:c>
      <x:c r="N426" s="58" t="n">
        <x:v>4145008.206635537</x:v>
      </x:c>
      <x:c r="O426" s="58" t="n">
        <x:v>7116227.166189667</x:v>
      </x:c>
      <x:c r="P426" s="2" t="str">
        <x:v>approve</x:v>
      </x:c>
      <x:c r="Q426" s="2" t="str">
        <x:v>eligibility and RAROC conditions are met</x:v>
      </x:c>
      <x:c r="R426" s="2"/>
      <x:c r="S426" s="2"/>
      <x:c r="T426" s="2"/>
    </x:row>
    <x:row r="427">
      <x:c r="A427" s="2"/>
      <x:c r="B427" s="2"/>
      <x:c r="C427" s="2" t="str">
        <x:v>SYN-00422</x:v>
      </x:c>
      <x:c r="D427" s="58" t="n">
        <x:v>52000000</x:v>
      </x:c>
      <x:c r="E427" s="93" t="n">
        <x:v>36</x:v>
      </x:c>
      <x:c r="F427" s="59" t="n">
        <x:v>0.034407646700880076</x:v>
      </x:c>
      <x:c r="G427" s="59" t="n">
        <x:v>0.7890195576589023</x:v>
      </x:c>
      <x:c r="H427" s="59" t="n">
        <x:v>0.15147858651558507</x:v>
      </x:c>
      <x:c r="I427" s="58" t="n">
        <x:v>1806364.5231037869</x:v>
      </x:c>
      <x:c r="J427" s="59" t="n">
        <x:v>0.2118716726572065</x:v>
      </x:c>
      <x:c r="K427" s="2" t="str">
        <x:v>B</x:v>
      </x:c>
      <x:c r="L427" s="59" t="n">
        <x:v>0.11465778350830079</x:v>
      </x:c>
      <x:c r="M427" s="59" t="n">
        <x:v>0.5354146009297801</x:v>
      </x:c>
      <x:c r="N427" s="58" t="n">
        <x:v>2291086.8527425556</x:v>
      </x:c>
      <x:c r="O427" s="58" t="n">
        <x:v>2180121.2705805786</x:v>
      </x:c>
      <x:c r="P427" s="2" t="str">
        <x:v>approve</x:v>
      </x:c>
      <x:c r="Q427" s="2" t="str">
        <x:v>eligibility and RAROC conditions are met</x:v>
      </x:c>
      <x:c r="R427" s="2"/>
      <x:c r="S427" s="2"/>
      <x:c r="T427" s="2"/>
    </x:row>
    <x:row r="428">
      <x:c r="A428" s="2"/>
      <x:c r="B428" s="2"/>
      <x:c r="C428" s="2" t="str">
        <x:v>SYN-00423</x:v>
      </x:c>
      <x:c r="D428" s="58" t="n">
        <x:v>111000000</x:v>
      </x:c>
      <x:c r="E428" s="93" t="n">
        <x:v>48</x:v>
      </x:c>
      <x:c r="F428" s="59" t="n">
        <x:v>0.031706966526935845</x:v>
      </x:c>
      <x:c r="G428" s="59" t="n">
        <x:v>0.8402442934548264</x:v>
      </x:c>
      <x:c r="H428" s="59" t="n">
        <x:v>0.12153880138167426</x:v>
      </x:c>
      <x:c r="I428" s="58" t="n">
        <x:v>2931449.2285240293</x:v>
      </x:c>
      <x:c r="J428" s="59" t="n">
        <x:v>0.36751138448708737</x:v>
      </x:c>
      <x:c r="K428" s="2" t="str">
        <x:v>B</x:v>
      </x:c>
      <x:c r="L428" s="59" t="n">
        <x:v>0.1085634994506836</x:v>
      </x:c>
      <x:c r="M428" s="59" t="n">
        <x:v>0.2920294173250762</x:v>
      </x:c>
      <x:c r="N428" s="58" t="n">
        <x:v>6329012.053036486</x:v>
      </x:c>
      <x:c r="O428" s="58" t="n">
        <x:v>4608624.635098471</x:v>
      </x:c>
      <x:c r="P428" s="2" t="str">
        <x:v>approve</x:v>
      </x:c>
      <x:c r="Q428" s="2" t="str">
        <x:v>eligibility and RAROC conditions are met</x:v>
      </x:c>
      <x:c r="R428" s="2"/>
      <x:c r="S428" s="2"/>
      <x:c r="T428" s="2"/>
    </x:row>
    <x:row r="429">
      <x:c r="A429" s="2"/>
      <x:c r="B429" s="2"/>
      <x:c r="C429" s="2" t="str">
        <x:v>SYN-00424</x:v>
      </x:c>
      <x:c r="D429" s="58" t="n">
        <x:v>215000000</x:v>
      </x:c>
      <x:c r="E429" s="93" t="n">
        <x:v>36</x:v>
      </x:c>
      <x:c r="F429" s="59" t="n">
        <x:v>0.04451759669831734</x:v>
      </x:c>
      <x:c r="G429" s="59" t="n">
        <x:v>0.6487819846443201</x:v>
      </x:c>
      <x:c r="H429" s="59" t="n">
        <x:v>0.14953099582102378</x:v>
      </x:c>
      <x:c r="I429" s="58" t="n">
        <x:v>7448108.599130806</x:v>
      </x:c>
      <x:c r="J429" s="59" t="n">
        <x:v>0.2330478246020124</x:v>
      </x:c>
      <x:c r="K429" s="2" t="str">
        <x:v>B</x:v>
      </x:c>
      <x:c r="L429" s="59" t="n">
        <x:v>0.10214984893798827</x:v>
      </x:c>
      <x:c r="M429" s="59" t="n">
        <x:v>0.6400604020292988</x:v>
      </x:c>
      <x:c r="N429" s="58" t="n">
        <x:v>10012898.940948872</x:v>
      </x:c>
      <x:c r="O429" s="58" t="n">
        <x:v>8913152.032969177</x:v>
      </x:c>
      <x:c r="P429" s="2" t="str">
        <x:v>approve</x:v>
      </x:c>
      <x:c r="Q429" s="2" t="str">
        <x:v>eligibility and RAROC conditions are met</x:v>
      </x:c>
      <x:c r="R429" s="2"/>
      <x:c r="S429" s="2"/>
      <x:c r="T429" s="2"/>
    </x:row>
    <x:row r="430">
      <x:c r="A430" s="2"/>
      <x:c r="B430" s="2"/>
      <x:c r="C430" s="2" t="str">
        <x:v>SYN-00425</x:v>
      </x:c>
      <x:c r="D430" s="58" t="n">
        <x:v>71000000</x:v>
      </x:c>
      <x:c r="E430" s="93" t="n">
        <x:v>36</x:v>
      </x:c>
      <x:c r="F430" s="59" t="n">
        <x:v>0.07613078843885154</x:v>
      </x:c>
      <x:c r="G430" s="59" t="n">
        <x:v>0.695368974023876</x:v>
      </x:c>
      <x:c r="H430" s="59" t="n">
        <x:v>0.17150854508836502</x:v>
      </x:c>
      <x:c r="I430" s="58" t="n">
        <x:v>2536677.3934519743</x:v>
      </x:c>
      <x:c r="J430" s="59" t="n">
        <x:v>0.10493077903024946</x:v>
      </x:c>
      <x:c r="K430" s="2" t="str">
        <x:v>C</x:v>
      </x:c>
      <x:c r="L430" s="59" t="n">
        <x:v>0.14335865020751953</x:v>
      </x:c>
      <x:c r="M430" s="59" t="n">
        <x:v>0.41574319539815713</x:v>
      </x:c>
      <x:c r="N430" s="58" t="n">
        <x:v>6010384.89572925</x:v>
      </x:c>
      <x:c r="O430" s="58" t="n">
        <x:v>3225089.52560999</x:v>
      </x:c>
      <x:c r="P430" s="2" t="str">
        <x:v>approve</x:v>
      </x:c>
      <x:c r="Q430" s="2" t="str">
        <x:v>eligibility and RAROC conditions are met</x:v>
      </x:c>
      <x:c r="R430" s="2"/>
      <x:c r="S430" s="2"/>
      <x:c r="T430" s="2"/>
    </x:row>
    <x:row r="431">
      <x:c r="A431" s="2"/>
      <x:c r="B431" s="2"/>
      <x:c r="C431" s="2" t="str">
        <x:v>SYN-00426</x:v>
      </x:c>
      <x:c r="D431" s="58" t="n">
        <x:v>114000000</x:v>
      </x:c>
      <x:c r="E431" s="93" t="n">
        <x:v>36</x:v>
      </x:c>
      <x:c r="F431" s="59" t="n">
        <x:v>0.056803822759157</x:v>
      </x:c>
      <x:c r="G431" s="59" t="n">
        <x:v>0.7036925905259246</x:v>
      </x:c>
      <x:c r="H431" s="59" t="n">
        <x:v>0.13302524278179928</x:v>
      </x:c>
      <x:c r="I431" s="58" t="n">
        <x:v>3857743.0326125273</x:v>
      </x:c>
      <x:c r="J431" s="59" t="n">
        <x:v>0.1446356304348772</x:v>
      </x:c>
      <x:c r="K431" s="2" t="str">
        <x:v>C</x:v>
      </x:c>
      <x:c r="L431" s="59" t="n">
        <x:v>0.12338771820068357</x:v>
      </x:c>
      <x:c r="M431" s="59" t="n">
        <x:v>0.25806603323189337</x:v>
      </x:c>
      <x:c r="N431" s="58" t="n">
        <x:v>7245886.428464186</x:v>
      </x:c>
      <x:c r="O431" s="58" t="n">
        <x:v>4633199.588054557</x:v>
      </x:c>
      <x:c r="P431" s="2" t="str">
        <x:v>approve</x:v>
      </x:c>
      <x:c r="Q431" s="2" t="str">
        <x:v>eligibility and RAROC conditions are met</x:v>
      </x:c>
      <x:c r="R431" s="2"/>
      <x:c r="S431" s="2"/>
      <x:c r="T431" s="2"/>
    </x:row>
    <x:row r="432">
      <x:c r="A432" s="2"/>
      <x:c r="B432" s="2"/>
      <x:c r="C432" s="2" t="str">
        <x:v>SYN-00427</x:v>
      </x:c>
      <x:c r="D432" s="58" t="n">
        <x:v>191000000</x:v>
      </x:c>
      <x:c r="E432" s="93" t="n">
        <x:v>36</x:v>
      </x:c>
      <x:c r="F432" s="59" t="n">
        <x:v>0.1496049267382547</x:v>
      </x:c>
      <x:c r="G432" s="59" t="n">
        <x:v>0.8346692711216644</x:v>
      </x:c>
      <x:c r="H432" s="59" t="n">
        <x:v>0.2528479347108046</x:v>
      </x:c>
      <x:c r="I432" s="58" t="n">
        <x:v>7622925.459237029</x:v>
      </x:c>
      <x:c r="J432" s="59" t="n">
        <x:v>0.23455155259190857</x:v>
      </x:c>
      <x:c r="K432" s="2" t="str">
        <x:v>D</x:v>
      </x:c>
      <x:c r="L432" s="59" t="n">
        <x:v>0.22559112548828125</x:v>
      </x:c>
      <x:c r="M432" s="59" t="n">
        <x:v>0.30150241471274364</x:v>
      </x:c>
      <x:c r="N432" s="58" t="n">
        <x:v>37755829.16355478</x:v>
      </x:c>
      <x:c r="O432" s="58" t="n">
        <x:v>14421442.775891727</x:v>
      </x:c>
      <x:c r="P432" s="2" t="str">
        <x:v>approve</x:v>
      </x:c>
      <x:c r="Q432" s="2" t="str">
        <x:v>eligibility and RAROC conditions are met</x:v>
      </x:c>
      <x:c r="R432" s="2"/>
      <x:c r="S432" s="2"/>
      <x:c r="T432" s="2"/>
    </x:row>
    <x:row r="433">
      <x:c r="A433" s="2"/>
      <x:c r="B433" s="2"/>
      <x:c r="C433" s="2" t="str">
        <x:v>SYN-00428</x:v>
      </x:c>
      <x:c r="D433" s="58" t="n">
        <x:v>59000000</x:v>
      </x:c>
      <x:c r="E433" s="93" t="n">
        <x:v>24</x:v>
      </x:c>
      <x:c r="F433" s="59" t="n">
        <x:v>0.011625848207779113</x:v>
      </x:c>
      <x:c r="G433" s="59" t="n">
        <x:v>0.5412951328631915</x:v>
      </x:c>
      <x:c r="H433" s="59" t="n">
        <x:v>0.10718564432992438</x:v>
      </x:c>
      <x:c r="I433" s="58" t="n">
        <x:v>2742159.687361165</x:v>
      </x:c>
      <x:c r="J433" s="59" t="n">
        <x:v>0.17691352821684936</x:v>
      </x:c>
      <x:c r="K433" s="2" t="str">
        <x:v>A</x:v>
      </x:c>
      <x:c r="L433" s="59" t="n">
        <x:v>0.09478599548339844</x:v>
      </x:c>
      <x:c r="M433" s="59" t="n">
        <x:v>0.286345831550149</x:v>
      </x:c>
      <x:c r="N433" s="58" t="n">
        <x:v>399035.9518212082</x:v>
      </x:c>
      <x:c r="O433" s="58" t="n">
        <x:v>2483410.874266842</x:v>
      </x:c>
      <x:c r="P433" s="2" t="str">
        <x:v>approve</x:v>
      </x:c>
      <x:c r="Q433" s="2" t="str">
        <x:v>eligibility and RAROC conditions are met</x:v>
      </x:c>
      <x:c r="R433" s="2"/>
      <x:c r="S433" s="2"/>
      <x:c r="T433" s="2"/>
    </x:row>
    <x:row r="434">
      <x:c r="A434" s="2"/>
      <x:c r="B434" s="2"/>
      <x:c r="C434" s="2" t="str">
        <x:v>SYN-00429</x:v>
      </x:c>
      <x:c r="D434" s="58" t="n">
        <x:v>132000000</x:v>
      </x:c>
      <x:c r="E434" s="93" t="n">
        <x:v>36</x:v>
      </x:c>
      <x:c r="F434" s="59" t="n">
        <x:v>0.14472939337597907</x:v>
      </x:c>
      <x:c r="G434" s="59" t="n">
        <x:v>0.6686240346128595</x:v>
      </x:c>
      <x:c r="H434" s="59" t="n">
        <x:v>0.23764944104910254</x:v>
      </x:c>
      <x:c r="I434" s="58" t="n">
        <x:v>5162459.460926231</x:v>
      </x:c>
      <x:c r="J434" s="59" t="n">
        <x:v>0.23499914654581538</x:v>
      </x:c>
      <x:c r="K434" s="2" t="str">
        <x:v>D</x:v>
      </x:c>
      <x:c r="L434" s="59" t="n">
        <x:v>0.18702587127685544</x:v>
      </x:c>
      <x:c r="M434" s="59" t="n">
        <x:v>0.4932040970840514</x:v>
      </x:c>
      <x:c r="N434" s="58" t="n">
        <x:v>20162275.48321266</x:v>
      </x:c>
      <x:c r="O434" s="58" t="n">
        <x:v>7853199.13268535</x:v>
      </x:c>
      <x:c r="P434" s="2" t="str">
        <x:v>approve</x:v>
      </x:c>
      <x:c r="Q434" s="2" t="str">
        <x:v>eligibility and RAROC conditions are met</x:v>
      </x:c>
      <x:c r="R434" s="2"/>
      <x:c r="S434" s="2"/>
      <x:c r="T434" s="2"/>
    </x:row>
    <x:row r="435">
      <x:c r="A435" s="2"/>
      <x:c r="B435" s="2"/>
      <x:c r="C435" s="2" t="str">
        <x:v>SYN-00430</x:v>
      </x:c>
      <x:c r="D435" s="58" t="n">
        <x:v>123000000</x:v>
      </x:c>
      <x:c r="E435" s="93" t="n">
        <x:v>12</x:v>
      </x:c>
      <x:c r="F435" s="59" t="n">
        <x:v>0.010599428566579756</x:v>
      </x:c>
      <x:c r="G435" s="59" t="n">
        <x:v>0.7194496057372669</x:v>
      </x:c>
      <x:c r="H435" s="59" t="n">
        <x:v>0.12987875135115878</x:v>
      </x:c>
      <x:c r="I435" s="58" t="n">
        <x:v>10985325.231933441</x:v>
      </x:c>
      <x:c r="J435" s="59" t="n">
        <x:v>0.5776481902521251</x:v>
      </x:c>
      <x:c r="K435" s="2" t="str">
        <x:v>A</x:v>
      </x:c>
      <x:c r="L435" s="59"/>
      <x:c r="M435" s="59" t="n">
        <x:v>0.6983187089082812</x:v>
      </x:c>
      <x:c r="N435" s="58" t="n">
        <x:v>518912.7133253305</x:v>
      </x:c>
      <x:c r="O435" s="58" t="n">
        <x:v>5332648.8646291755</x:v>
      </x:c>
      <x:c r="P435" s="2" t="str">
        <x:v>decline</x:v>
      </x:c>
      <x:c r="Q435" s="2" t="str">
        <x:v>debt service to income exceeds policy maximum</x:v>
      </x:c>
      <x:c r="R435" s="2"/>
      <x:c r="S435" s="2"/>
      <x:c r="T435" s="2"/>
    </x:row>
    <x:row r="436">
      <x:c r="A436" s="2"/>
      <x:c r="B436" s="2"/>
      <x:c r="C436" s="2" t="str">
        <x:v>SYN-00431</x:v>
      </x:c>
      <x:c r="D436" s="58" t="n">
        <x:v>118000000</x:v>
      </x:c>
      <x:c r="E436" s="93" t="n">
        <x:v>18</x:v>
      </x:c>
      <x:c r="F436" s="59" t="n">
        <x:v>0.06958200618660847</x:v>
      </x:c>
      <x:c r="G436" s="59" t="n">
        <x:v>0.71805193369682</x:v>
      </x:c>
      <x:c r="H436" s="59" t="n">
        <x:v>0.17343988458256718</x:v>
      </x:c>
      <x:c r="I436" s="58" t="n">
        <x:v>7492232.766157223</x:v>
      </x:c>
      <x:c r="J436" s="59" t="n">
        <x:v>0.6394821844104815</x:v>
      </x:c>
      <x:c r="K436" s="2" t="str">
        <x:v>C</x:v>
      </x:c>
      <x:c r="L436" s="59"/>
      <x:c r="M436" s="59" t="n">
        <x:v>0.543014293846698</x:v>
      </x:c>
      <x:c r="N436" s="58" t="n">
        <x:v>4848868.654328358</x:v>
      </x:c>
      <x:c r="O436" s="58" t="n">
        <x:v>5404754.255388028</x:v>
      </x:c>
      <x:c r="P436" s="2" t="str">
        <x:v>decline</x:v>
      </x:c>
      <x:c r="Q436" s="2" t="str">
        <x:v>debt service to income exceeds policy maximum</x:v>
      </x:c>
      <x:c r="R436" s="2"/>
      <x:c r="S436" s="2"/>
      <x:c r="T436" s="2"/>
    </x:row>
    <x:row r="437">
      <x:c r="A437" s="2"/>
      <x:c r="B437" s="2"/>
      <x:c r="C437" s="2" t="str">
        <x:v>SYN-00432</x:v>
      </x:c>
      <x:c r="D437" s="58" t="n">
        <x:v>152000000</x:v>
      </x:c>
      <x:c r="E437" s="93" t="n">
        <x:v>18</x:v>
      </x:c>
      <x:c r="F437" s="59" t="n">
        <x:v>0.051770447154535874</x:v>
      </x:c>
      <x:c r="G437" s="59" t="n">
        <x:v>0.6730305647373701</x:v>
      </x:c>
      <x:c r="H437" s="59" t="n">
        <x:v>0.13090402732463421</x:v>
      </x:c>
      <x:c r="I437" s="58" t="n">
        <x:v>9346446.551554285</x:v>
      </x:c>
      <x:c r="J437" s="59" t="n">
        <x:v>0.28961745467122235</x:v>
      </x:c>
      <x:c r="K437" s="2" t="str">
        <x:v>C</x:v>
      </x:c>
      <x:c r="L437" s="59" t="n">
        <x:v>0.10546634674072267</x:v>
      </x:c>
      <x:c r="M437" s="59" t="n">
        <x:v>0.41789961787328134</x:v>
      </x:c>
      <x:c r="N437" s="58" t="n">
        <x:v>4316772.141514688</x:v>
      </x:c>
      <x:c r="O437" s="58" t="n">
        <x:v>6348500.8983840505</x:v>
      </x:c>
      <x:c r="P437" s="2" t="str">
        <x:v>approve</x:v>
      </x:c>
      <x:c r="Q437" s="2" t="str">
        <x:v>eligibility and RAROC conditions are met</x:v>
      </x:c>
      <x:c r="R437" s="2"/>
      <x:c r="S437" s="2"/>
      <x:c r="T437" s="2"/>
    </x:row>
    <x:row r="438">
      <x:c r="A438" s="2"/>
      <x:c r="B438" s="2"/>
      <x:c r="C438" s="2" t="str">
        <x:v>SYN-00433</x:v>
      </x:c>
      <x:c r="D438" s="58" t="n">
        <x:v>223000000</x:v>
      </x:c>
      <x:c r="E438" s="93" t="n">
        <x:v>18</x:v>
      </x:c>
      <x:c r="F438" s="59" t="n">
        <x:v>0.06467996358074407</x:v>
      </x:c>
      <x:c r="G438" s="59" t="n">
        <x:v>0.6184401978068959</x:v>
      </x:c>
      <x:c r="H438" s="59" t="n">
        <x:v>0.18201086948094447</x:v>
      </x:c>
      <x:c r="I438" s="58" t="n">
        <x:v>14250074.595798591</x:v>
      </x:c>
      <x:c r="J438" s="59" t="n">
        <x:v>0.4580265332295948</x:v>
      </x:c>
      <x:c r="K438" s="2" t="str">
        <x:v>C</x:v>
      </x:c>
      <x:c r="L438" s="59" t="n">
        <x:v>0.10775630950927734</x:v>
      </x:c>
      <x:c r="M438" s="59" t="n">
        <x:v>0.9123170063750853</x:v>
      </x:c>
      <x:c r="N438" s="58" t="n">
        <x:v>7350895.26126285</x:v>
      </x:c>
      <x:c r="O438" s="58" t="n">
        <x:v>9358419.588863123</x:v>
      </x:c>
      <x:c r="P438" s="2" t="str">
        <x:v>approve</x:v>
      </x:c>
      <x:c r="Q438" s="2" t="str">
        <x:v>eligibility and RAROC conditions are met</x:v>
      </x:c>
      <x:c r="R438" s="2"/>
      <x:c r="S438" s="2"/>
      <x:c r="T438" s="2"/>
    </x:row>
    <x:row r="439">
      <x:c r="A439" s="2"/>
      <x:c r="B439" s="2"/>
      <x:c r="C439" s="2" t="str">
        <x:v>SYN-00434</x:v>
      </x:c>
      <x:c r="D439" s="58" t="n">
        <x:v>90000000</x:v>
      </x:c>
      <x:c r="E439" s="93" t="n">
        <x:v>36</x:v>
      </x:c>
      <x:c r="F439" s="59" t="n">
        <x:v>0.0868446329925987</x:v>
      </x:c>
      <x:c r="G439" s="59" t="n">
        <x:v>0.7244895625249711</x:v>
      </x:c>
      <x:c r="H439" s="59" t="n">
        <x:v>0.166234663175329</x:v>
      </x:c>
      <x:c r="I439" s="58" t="n">
        <x:v>3191905.3097183066</x:v>
      </x:c>
      <x:c r="J439" s="59" t="n">
        <x:v>0.19054115044174122</x:v>
      </x:c>
      <x:c r="K439" s="2" t="str">
        <x:v>C</x:v>
      </x:c>
      <x:c r="L439" s="59" t="n">
        <x:v>0.15399425506591796</x:v>
      </x:c>
      <x:c r="M439" s="59" t="n">
        <x:v>0.2585506581479168</x:v>
      </x:c>
      <x:c r="N439" s="58" t="n">
        <x:v>8980558.216546096</x:v>
      </x:c>
      <x:c r="O439" s="58" t="n">
        <x:v>4546813.851423837</x:v>
      </x:c>
      <x:c r="P439" s="2" t="str">
        <x:v>approve</x:v>
      </x:c>
      <x:c r="Q439" s="2" t="str">
        <x:v>eligibility and RAROC conditions are met</x:v>
      </x:c>
      <x:c r="R439" s="2"/>
      <x:c r="S439" s="2"/>
      <x:c r="T439" s="2"/>
    </x:row>
    <x:row r="440">
      <x:c r="A440" s="2"/>
      <x:c r="B440" s="2"/>
      <x:c r="C440" s="2" t="str">
        <x:v>SYN-00435</x:v>
      </x:c>
      <x:c r="D440" s="58" t="n">
        <x:v>176000000</x:v>
      </x:c>
      <x:c r="E440" s="93" t="n">
        <x:v>18</x:v>
      </x:c>
      <x:c r="F440" s="59" t="n">
        <x:v>0.02518891958497607</x:v>
      </x:c>
      <x:c r="G440" s="59" t="n">
        <x:v>0.7440685806251529</x:v>
      </x:c>
      <x:c r="H440" s="59" t="n">
        <x:v>0.13449360188529147</x:v>
      </x:c>
      <x:c r="I440" s="58" t="n">
        <x:v>10851711.839653585</x:v>
      </x:c>
      <x:c r="J440" s="59" t="n">
        <x:v>0.30635182820323337</x:v>
      </x:c>
      <x:c r="K440" s="2" t="str">
        <x:v>B</x:v>
      </x:c>
      <x:c r="L440" s="59" t="n">
        <x:v>0.09373226165771484</x:v>
      </x:c>
      <x:c r="M440" s="59" t="n">
        <x:v>0.5737193543701868</x:v>
      </x:c>
      <x:c r="N440" s="58" t="n">
        <x:v>2692330.3707070025</x:v>
      </x:c>
      <x:c r="O440" s="58" t="n">
        <x:v>7454160.150138262</x:v>
      </x:c>
      <x:c r="P440" s="2" t="str">
        <x:v>approve</x:v>
      </x:c>
      <x:c r="Q440" s="2" t="str">
        <x:v>eligibility and RAROC conditions are met</x:v>
      </x:c>
      <x:c r="R440" s="2"/>
      <x:c r="S440" s="2"/>
      <x:c r="T440" s="2"/>
    </x:row>
    <x:row r="441">
      <x:c r="A441" s="2"/>
      <x:c r="B441" s="2"/>
      <x:c r="C441" s="2" t="str">
        <x:v>SYN-00436</x:v>
      </x:c>
      <x:c r="D441" s="58" t="n">
        <x:v>173000000</x:v>
      </x:c>
      <x:c r="E441" s="93" t="n">
        <x:v>24</x:v>
      </x:c>
      <x:c r="F441" s="59" t="n">
        <x:v>0.1825585743058296</x:v>
      </x:c>
      <x:c r="G441" s="59" t="n">
        <x:v>0.6923562794435212</x:v>
      </x:c>
      <x:c r="H441" s="59" t="n">
        <x:v>0.26286202294800487</x:v>
      </x:c>
      <x:c r="I441" s="58" t="n">
        <x:v>9345290.772349356</x:v>
      </x:c>
      <x:c r="J441" s="59" t="n">
        <x:v>0.8513993636103004</x:v>
      </x:c>
      <x:c r="K441" s="2" t="str">
        <x:v>E</x:v>
      </x:c>
      <x:c r="L441" s="59"/>
      <x:c r="M441" s="59" t="n">
        <x:v>0.3692928603212375</x:v>
      </x:c>
      <x:c r="N441" s="58" t="n">
        <x:v>23714432.214817103</x:v>
      </x:c>
      <x:c r="O441" s="58" t="n">
        <x:v>11981962.659646848</x:v>
      </x:c>
      <x:c r="P441" s="2" t="str">
        <x:v>decline</x:v>
      </x:c>
      <x:c r="Q441" s="2" t="str">
        <x:v>debt service to income exceeds policy maximum</x:v>
      </x:c>
      <x:c r="R441" s="2"/>
      <x:c r="S441" s="2"/>
      <x:c r="T441" s="2"/>
    </x:row>
    <x:row r="442">
      <x:c r="A442" s="2"/>
      <x:c r="B442" s="2"/>
      <x:c r="C442" s="2" t="str">
        <x:v>SYN-00437</x:v>
      </x:c>
      <x:c r="D442" s="58" t="n">
        <x:v>146000000</x:v>
      </x:c>
      <x:c r="E442" s="93" t="n">
        <x:v>36</x:v>
      </x:c>
      <x:c r="F442" s="59" t="n">
        <x:v>0.025168869591283064</x:v>
      </x:c>
      <x:c r="G442" s="59" t="n">
        <x:v>0.7432423034486271</x:v>
      </x:c>
      <x:c r="H442" s="59" t="n">
        <x:v>0.1117485931395969</x:v>
      </x:c>
      <x:c r="I442" s="58" t="n">
        <x:v>4791951.585284664</x:v>
      </x:c>
      <x:c r="J442" s="59" t="n">
        <x:v>0.24701014798392507</x:v>
      </x:c>
      <x:c r="K442" s="2" t="str">
        <x:v>B</x:v>
      </x:c>
      <x:c r="L442" s="59" t="n">
        <x:v>0.09654426574707031</x:v>
      </x:c>
      <x:c r="M442" s="59" t="n">
        <x:v>0.314380001502206</x:v>
      </x:c>
      <x:c r="N442" s="58" t="n">
        <x:v>4377542.557105406</x:v>
      </x:c>
      <x:c r="O442" s="58" t="n">
        <x:v>6071600.671446733</x:v>
      </x:c>
      <x:c r="P442" s="2" t="str">
        <x:v>approve</x:v>
      </x:c>
      <x:c r="Q442" s="2" t="str">
        <x:v>eligibility and RAROC conditions are met</x:v>
      </x:c>
      <x:c r="R442" s="2"/>
      <x:c r="S442" s="2"/>
      <x:c r="T442" s="2"/>
    </x:row>
    <x:row r="443">
      <x:c r="A443" s="2"/>
      <x:c r="B443" s="2"/>
      <x:c r="C443" s="2" t="str">
        <x:v>SYN-00438</x:v>
      </x:c>
      <x:c r="D443" s="58" t="n">
        <x:v>91000000</x:v>
      </x:c>
      <x:c r="E443" s="93" t="n">
        <x:v>24</x:v>
      </x:c>
      <x:c r="F443" s="59" t="n">
        <x:v>0.12357633960737531</x:v>
      </x:c>
      <x:c r="G443" s="59" t="n">
        <x:v>0.7027020561370394</x:v>
      </x:c>
      <x:c r="H443" s="59" t="n">
        <x:v>0.18691163906853675</x:v>
      </x:c>
      <x:c r="I443" s="58" t="n">
        <x:v>4573541.344178913</x:v>
      </x:c>
      <x:c r="J443" s="59" t="n">
        <x:v>0.22006619334913857</x:v>
      </x:c>
      <x:c r="K443" s="2" t="str">
        <x:v>D</x:v>
      </x:c>
      <x:c r="L443" s="59" t="n">
        <x:v>0.1818668746948242</x:v>
      </x:c>
      <x:c r="M443" s="59" t="n">
        <x:v>0.19432844543571914</x:v>
      </x:c>
      <x:c r="N443" s="58" t="n">
        <x:v>8500636.000081278</x:v>
      </x:c>
      <x:c r="O443" s="58" t="n">
        <x:v>5425602.913744634</x:v>
      </x:c>
      <x:c r="P443" s="2" t="str">
        <x:v>approve</x:v>
      </x:c>
      <x:c r="Q443" s="2" t="str">
        <x:v>eligibility and RAROC conditions are met</x:v>
      </x:c>
      <x:c r="R443" s="2"/>
      <x:c r="S443" s="2"/>
      <x:c r="T443" s="2"/>
    </x:row>
    <x:row r="444">
      <x:c r="A444" s="2"/>
      <x:c r="B444" s="2"/>
      <x:c r="C444" s="2" t="str">
        <x:v>SYN-00439</x:v>
      </x:c>
      <x:c r="D444" s="58" t="n">
        <x:v>210000000</x:v>
      </x:c>
      <x:c r="E444" s="93" t="n">
        <x:v>12</x:v>
      </x:c>
      <x:c r="F444" s="59" t="n">
        <x:v>0.05836942535398205</x:v>
      </x:c>
      <x:c r="G444" s="59" t="n">
        <x:v>0.7461072100956383</x:v>
      </x:c>
      <x:c r="H444" s="59" t="n">
        <x:v>0.15091447548175507</x:v>
      </x:c>
      <x:c r="I444" s="58" t="n">
        <x:v>18963308.571964916</x:v>
      </x:c>
      <x:c r="J444" s="59" t="n">
        <x:v>0.5358765413674977</x:v>
      </x:c>
      <x:c r="K444" s="2" t="str">
        <x:v>C</x:v>
      </x:c>
      <x:c r="L444" s="59"/>
      <x:c r="M444" s="59" t="n">
        <x:v>0.6000866071974049</x:v>
      </x:c>
      <x:c r="N444" s="58" t="n">
        <x:v>5112464.046863924</x:v>
      </x:c>
      <x:c r="O444" s="58" t="n">
        <x:v>9170693.118797595</x:v>
      </x:c>
      <x:c r="P444" s="2" t="str">
        <x:v>decline</x:v>
      </x:c>
      <x:c r="Q444" s="2" t="str">
        <x:v>debt service to income exceeds policy maximum</x:v>
      </x:c>
      <x:c r="R444" s="2"/>
      <x:c r="S444" s="2"/>
      <x:c r="T444" s="2"/>
    </x:row>
    <x:row r="445">
      <x:c r="A445" s="2"/>
      <x:c r="B445" s="2"/>
      <x:c r="C445" s="2" t="str">
        <x:v>SYN-00440</x:v>
      </x:c>
      <x:c r="D445" s="58" t="n">
        <x:v>39000000</x:v>
      </x:c>
      <x:c r="E445" s="93" t="n">
        <x:v>36</x:v>
      </x:c>
      <x:c r="F445" s="59" t="n">
        <x:v>0.1477440523977054</x:v>
      </x:c>
      <x:c r="G445" s="59" t="n">
        <x:v>0.6613712850424583</x:v>
      </x:c>
      <x:c r="H445" s="59" t="n">
        <x:v>0.2193056483233164</x:v>
      </x:c>
      <x:c r="I445" s="58" t="n">
        <x:v>1488027.1230692884</x:v>
      </x:c>
      <x:c r="J445" s="59" t="n">
        <x:v>0.15614594769216888</x:v>
      </x:c>
      <x:c r="K445" s="2" t="str">
        <x:v>D</x:v>
      </x:c>
      <x:c r="L445" s="59" t="n">
        <x:v>0.20318458557128907</x:v>
      </x:c>
      <x:c r="M445" s="59" t="n">
        <x:v>0.2668209250783051</x:v>
      </x:c>
      <x:c r="N445" s="58" t="n">
        <x:v>5962224.097578601</x:v>
      </x:c>
      <x:c r="O445" s="58" t="n">
        <x:v>2294331.3274173196</x:v>
      </x:c>
      <x:c r="P445" s="2" t="str">
        <x:v>approve</x:v>
      </x:c>
      <x:c r="Q445" s="2" t="str">
        <x:v>eligibility and RAROC conditions are met</x:v>
      </x:c>
      <x:c r="R445" s="2"/>
      <x:c r="S445" s="2"/>
      <x:c r="T445" s="2"/>
    </x:row>
    <x:row r="446">
      <x:c r="A446" s="2"/>
      <x:c r="B446" s="2"/>
      <x:c r="C446" s="2" t="str">
        <x:v>SYN-00441</x:v>
      </x:c>
      <x:c r="D446" s="58" t="n">
        <x:v>106000000</x:v>
      </x:c>
      <x:c r="E446" s="93" t="n">
        <x:v>18</x:v>
      </x:c>
      <x:c r="F446" s="59" t="n">
        <x:v>0.037158119171481103</x:v>
      </x:c>
      <x:c r="G446" s="59" t="n">
        <x:v>0.7896800459378526</x:v>
      </x:c>
      <x:c r="H446" s="59" t="n">
        <x:v>0.1488279259297572</x:v>
      </x:c>
      <x:c r="I446" s="58" t="n">
        <x:v>6606941.850810129</x:v>
      </x:c>
      <x:c r="J446" s="59" t="n">
        <x:v>0.4793127289900068</x:v>
      </x:c>
      <x:c r="K446" s="2" t="str">
        <x:v>B</x:v>
      </x:c>
      <x:c r="L446" s="59" t="n">
        <x:v>0.1039862060546875</x:v>
      </x:c>
      <x:c r="M446" s="59" t="n">
        <x:v>0.6150702076325275</x:v>
      </x:c>
      <x:c r="N446" s="58" t="n">
        <x:v>2546123.9880387923</x:v>
      </x:c>
      <x:c r="O446" s="58" t="n">
        <x:v>4477364.237288066</x:v>
      </x:c>
      <x:c r="P446" s="2" t="str">
        <x:v>approve</x:v>
      </x:c>
      <x:c r="Q446" s="2" t="str">
        <x:v>eligibility and RAROC conditions are met</x:v>
      </x:c>
      <x:c r="R446" s="2"/>
      <x:c r="S446" s="2"/>
      <x:c r="T446" s="2"/>
    </x:row>
    <x:row r="447">
      <x:c r="A447" s="2"/>
      <x:c r="B447" s="2"/>
      <x:c r="C447" s="2" t="str">
        <x:v>SYN-00442</x:v>
      </x:c>
      <x:c r="D447" s="58" t="n">
        <x:v>55000000</x:v>
      </x:c>
      <x:c r="E447" s="93" t="n">
        <x:v>48</x:v>
      </x:c>
      <x:c r="F447" s="59" t="n">
        <x:v>0.05595429261803828</x:v>
      </x:c>
      <x:c r="G447" s="59" t="n">
        <x:v>0.6700898402866238</x:v>
      </x:c>
      <x:c r="H447" s="59" t="n">
        <x:v>0.15247676400055837</x:v>
      </x:c>
      <x:c r="I447" s="58" t="n">
        <x:v>1537605.2193337018</x:v>
      </x:c>
      <x:c r="J447" s="59" t="n">
        <x:v>0.16389148689712843</x:v>
      </x:c>
      <x:c r="K447" s="2" t="str">
        <x:v>C</x:v>
      </x:c>
      <x:c r="L447" s="59" t="n">
        <x:v>0.1254697418212891</x:v>
      </x:c>
      <x:c r="M447" s="59" t="n">
        <x:v>0.4356173534443508</x:v>
      </x:c>
      <x:c r="N447" s="58" t="n">
        <x:v>4393573.754903727</x:v>
      </x:c>
      <x:c r="O447" s="58" t="n">
        <x:v>2247191.565126893</x:v>
      </x:c>
      <x:c r="P447" s="2" t="str">
        <x:v>approve</x:v>
      </x:c>
      <x:c r="Q447" s="2" t="str">
        <x:v>eligibility and RAROC conditions are met</x:v>
      </x:c>
      <x:c r="R447" s="2"/>
      <x:c r="S447" s="2"/>
      <x:c r="T447" s="2"/>
    </x:row>
    <x:row r="448">
      <x:c r="A448" s="2"/>
      <x:c r="B448" s="2"/>
      <x:c r="C448" s="2" t="str">
        <x:v>SYN-00443</x:v>
      </x:c>
      <x:c r="D448" s="58" t="n">
        <x:v>53000000</x:v>
      </x:c>
      <x:c r="E448" s="93" t="n">
        <x:v>12</x:v>
      </x:c>
      <x:c r="F448" s="59" t="n">
        <x:v>0.23154050397414855</x:v>
      </x:c>
      <x:c r="G448" s="59" t="n">
        <x:v>0.8009083386255103</x:v>
      </x:c>
      <x:c r="H448" s="59" t="n">
        <x:v>0.29957683012333375</x:v>
      </x:c>
      <x:c r="I448" s="58" t="n">
        <x:v>5165714.585735819</x:v>
      </x:c>
      <x:c r="J448" s="59" t="n">
        <x:v>0.16776190976226368</x:v>
      </x:c>
      <x:c r="K448" s="2" t="str">
        <x:v>E</x:v>
      </x:c>
      <x:c r="L448" s="59"/>
      <x:c r="M448" s="59" t="n">
        <x:v>0.06003501331789121</x:v>
      </x:c>
      <x:c r="N448" s="58" t="n">
        <x:v>5774826.001637799</x:v>
      </x:c>
      <x:c r="O448" s="58" t="n">
        <x:v>4909066.695778797</x:v>
      </x:c>
      <x:c r="P448" s="2" t="str">
        <x:v>decline</x:v>
      </x:c>
      <x:c r="Q448" s="2" t="str">
        <x:v>PD exceeds policy maximum</x:v>
      </x:c>
      <x:c r="R448" s="2"/>
      <x:c r="S448" s="2"/>
      <x:c r="T448" s="2"/>
    </x:row>
    <x:row r="449">
      <x:c r="A449" s="2"/>
      <x:c r="B449" s="2"/>
      <x:c r="C449" s="2" t="str">
        <x:v>SYN-00444</x:v>
      </x:c>
      <x:c r="D449" s="58" t="n">
        <x:v>136000000</x:v>
      </x:c>
      <x:c r="E449" s="93" t="n">
        <x:v>12</x:v>
      </x:c>
      <x:c r="F449" s="59" t="n">
        <x:v>0.0425092239491094</x:v>
      </x:c>
      <x:c r="G449" s="59" t="n">
        <x:v>0.8640542155876652</x:v>
      </x:c>
      <x:c r="H449" s="59" t="n">
        <x:v>0.15278263900039424</x:v>
      </x:c>
      <x:c r="I449" s="58" t="n">
        <x:v>12292995.004473511</x:v>
      </x:c>
      <x:c r="J449" s="59" t="n">
        <x:v>0.33647146348737417</x:v>
      </x:c>
      <x:c r="K449" s="2" t="str">
        <x:v>B</x:v>
      </x:c>
      <x:c r="L449" s="59" t="n">
        <x:v>0.11405239105224609</x:v>
      </x:c>
      <x:c r="M449" s="59" t="n">
        <x:v>0.5533263561756415</x:v>
      </x:c>
      <x:c r="N449" s="58" t="n">
        <x:v>2786366.4824872096</x:v>
      </x:c>
      <x:c r="O449" s="58" t="n">
        <x:v>5856685.397642465</x:v>
      </x:c>
      <x:c r="P449" s="2" t="str">
        <x:v>approve</x:v>
      </x:c>
      <x:c r="Q449" s="2" t="str">
        <x:v>eligibility and RAROC conditions are met</x:v>
      </x:c>
      <x:c r="R449" s="2"/>
      <x:c r="S449" s="2"/>
      <x:c r="T449" s="2"/>
    </x:row>
    <x:row r="450">
      <x:c r="A450" s="2"/>
      <x:c r="B450" s="2"/>
      <x:c r="C450" s="2" t="str">
        <x:v>SYN-00445</x:v>
      </x:c>
      <x:c r="D450" s="58" t="n">
        <x:v>156000000</x:v>
      </x:c>
      <x:c r="E450" s="93" t="n">
        <x:v>24</x:v>
      </x:c>
      <x:c r="F450" s="59" t="n">
        <x:v>0.2576288858247626</x:v>
      </x:c>
      <x:c r="G450" s="59" t="n">
        <x:v>0.7919101381902625</x:v>
      </x:c>
      <x:c r="H450" s="59" t="n">
        <x:v>0.3</x:v>
      </x:c>
      <x:c r="I450" s="58" t="n">
        <x:v>8722399.97617602</x:v>
      </x:c>
      <x:c r="J450" s="59" t="n">
        <x:v>0.43880634845003236</x:v>
      </x:c>
      <x:c r="K450" s="2" t="str">
        <x:v>E</x:v>
      </x:c>
      <x:c r="L450" s="59"/>
      <x:c r="M450" s="59" t="n">
        <x:v>0.028386831424763653</x:v>
      </x:c>
      <x:c r="N450" s="58" t="n">
        <x:v>34268032.90671038</x:v>
      </x:c>
      <x:c r="O450" s="58" t="n">
        <x:v>13340254.61984857</x:v>
      </x:c>
      <x:c r="P450" s="2" t="str">
        <x:v>decline</x:v>
      </x:c>
      <x:c r="Q450" s="2" t="str">
        <x:v>PD exceeds policy maximum</x:v>
      </x:c>
      <x:c r="R450" s="2"/>
      <x:c r="S450" s="2"/>
      <x:c r="T450" s="2"/>
    </x:row>
    <x:row r="451">
      <x:c r="A451" s="2"/>
      <x:c r="B451" s="2"/>
      <x:c r="C451" s="2" t="str">
        <x:v>SYN-00446</x:v>
      </x:c>
      <x:c r="D451" s="58" t="n">
        <x:v>55000000</x:v>
      </x:c>
      <x:c r="E451" s="93" t="n">
        <x:v>48</x:v>
      </x:c>
      <x:c r="F451" s="59" t="n">
        <x:v>0.019041394516539127</x:v>
      </x:c>
      <x:c r="G451" s="59" t="n">
        <x:v>0.7761297508136995</x:v>
      </x:c>
      <x:c r="H451" s="59" t="n">
        <x:v>0.13125768022508486</x:v>
      </x:c>
      <x:c r="I451" s="58" t="n">
        <x:v>1478947.7892770462</x:v>
      </x:c>
      <x:c r="J451" s="59" t="n">
        <x:v>0.1266347814932438</x:v>
      </x:c>
      <x:c r="K451" s="2" t="str">
        <x:v>A</x:v>
      </x:c>
      <x:c r="L451" s="59" t="n">
        <x:v>0.09688381195068359</x:v>
      </x:c>
      <x:c r="M451" s="59" t="n">
        <x:v>0.5098563653220873</x:v>
      </x:c>
      <x:c r="N451" s="58" t="n">
        <x:v>1769544.8786919436</x:v>
      </x:c>
      <x:c r="O451" s="58" t="n">
        <x:v>2336678.3832348017</x:v>
      </x:c>
      <x:c r="P451" s="2" t="str">
        <x:v>approve</x:v>
      </x:c>
      <x:c r="Q451" s="2" t="str">
        <x:v>eligibility and RAROC conditions are met</x:v>
      </x:c>
      <x:c r="R451" s="2"/>
      <x:c r="S451" s="2"/>
      <x:c r="T451" s="2"/>
    </x:row>
    <x:row r="452">
      <x:c r="A452" s="2"/>
      <x:c r="B452" s="2"/>
      <x:c r="C452" s="2" t="str">
        <x:v>SYN-00447</x:v>
      </x:c>
      <x:c r="D452" s="58" t="n">
        <x:v>191000000</x:v>
      </x:c>
      <x:c r="E452" s="93" t="n">
        <x:v>48</x:v>
      </x:c>
      <x:c r="F452" s="59" t="n">
        <x:v>0.1768459482390679</x:v>
      </x:c>
      <x:c r="G452" s="59" t="n">
        <x:v>0.8117192066994439</x:v>
      </x:c>
      <x:c r="H452" s="59" t="n">
        <x:v>0.2593780118916323</x:v>
      </x:c>
      <x:c r="I452" s="58" t="n">
        <x:v>6433323.645360136</x:v>
      </x:c>
      <x:c r="J452" s="59" t="n">
        <x:v>0.3243586017446206</x:v>
      </x:c>
      <x:c r="K452" s="2" t="str">
        <x:v>E</x:v>
      </x:c>
      <x:c r="L452" s="59" t="n">
        <x:v>0.24727294921874998</x:v>
      </x:c>
      <x:c r="M452" s="59" t="n">
        <x:v>0.21975247973515946</x:v>
      </x:c>
      <x:c r="N452" s="58" t="n">
        <x:v>55015591.49008258</x:v>
      </x:c>
      <x:c r="O452" s="58" t="n">
        <x:v>14195229.730114447</x:v>
      </x:c>
      <x:c r="P452" s="2" t="str">
        <x:v>approve</x:v>
      </x:c>
      <x:c r="Q452" s="2" t="str">
        <x:v>eligibility and RAROC conditions are met</x:v>
      </x:c>
      <x:c r="R452" s="2"/>
      <x:c r="S452" s="2"/>
      <x:c r="T452" s="2"/>
    </x:row>
    <x:row r="453">
      <x:c r="A453" s="2"/>
      <x:c r="B453" s="2"/>
      <x:c r="C453" s="2" t="str">
        <x:v>SYN-00448</x:v>
      </x:c>
      <x:c r="D453" s="58" t="n">
        <x:v>44000000</x:v>
      </x:c>
      <x:c r="E453" s="93" t="n">
        <x:v>12</x:v>
      </x:c>
      <x:c r="F453" s="59" t="n">
        <x:v>0.045696261069489</x:v>
      </x:c>
      <x:c r="G453" s="59" t="n">
        <x:v>0.7588999813332347</x:v>
      </x:c>
      <x:c r="H453" s="59" t="n">
        <x:v>0.13680626383586653</x:v>
      </x:c>
      <x:c r="I453" s="58" t="n">
        <x:v>3944024.2763526277</x:v>
      </x:c>
      <x:c r="J453" s="59" t="n">
        <x:v>0.25848331669776153</x:v>
      </x:c>
      <x:c r="K453" s="2" t="str">
        <x:v>B</x:v>
      </x:c>
      <x:c r="L453" s="59" t="n">
        <x:v>0.14582847595214846</x:v>
      </x:c>
      <x:c r="M453" s="59" t="n">
        <x:v>0.06792642384792962</x:v>
      </x:c>
      <x:c r="N453" s="58" t="n">
        <x:v>849555.5885658034</x:v>
      </x:c>
      <x:c r="O453" s="58" t="n">
        <x:v>1888452.9567920004</x:v>
      </x:c>
      <x:c r="P453" s="2" t="str">
        <x:v>reprice</x:v>
      </x:c>
      <x:c r="Q453" s="2" t="str">
        <x:v>quoted APR is below the RAROC price floor</x:v>
      </x:c>
      <x:c r="R453" s="2"/>
      <x:c r="S453" s="2"/>
      <x:c r="T453" s="2"/>
    </x:row>
    <x:row r="454">
      <x:c r="A454" s="2"/>
      <x:c r="B454" s="2"/>
      <x:c r="C454" s="2" t="str">
        <x:v>SYN-00449</x:v>
      </x:c>
      <x:c r="D454" s="58" t="n">
        <x:v>40000000</x:v>
      </x:c>
      <x:c r="E454" s="93" t="n">
        <x:v>12</x:v>
      </x:c>
      <x:c r="F454" s="59" t="n">
        <x:v>0.27293129552567563</x:v>
      </x:c>
      <x:c r="G454" s="59" t="n">
        <x:v>0.7031352499242706</x:v>
      </x:c>
      <x:c r="H454" s="59" t="n">
        <x:v>0.3</x:v>
      </x:c>
      <x:c r="I454" s="58" t="n">
        <x:v>3899485.0795335285</x:v>
      </x:c>
      <x:c r="J454" s="59" t="n">
        <x:v>0.14855671655810082</x:v>
      </x:c>
      <x:c r="K454" s="2" t="str">
        <x:v>E</x:v>
      </x:c>
      <x:c r="L454" s="59"/>
      <x:c r="M454" s="59" t="n">
        <x:v>-0.2005253411633775</x:v>
      </x:c>
      <x:c r="N454" s="58" t="n">
        <x:v>4545001.4113456765</x:v>
      </x:c>
      <x:c r="O454" s="58" t="n">
        <x:v>3363891.531613378</x:v>
      </x:c>
      <x:c r="P454" s="2" t="str">
        <x:v>decline</x:v>
      </x:c>
      <x:c r="Q454" s="2" t="str">
        <x:v>PD exceeds policy maximum</x:v>
      </x:c>
      <x:c r="R454" s="2"/>
      <x:c r="S454" s="2"/>
      <x:c r="T454" s="2"/>
    </x:row>
    <x:row r="455">
      <x:c r="A455" s="2"/>
      <x:c r="B455" s="2"/>
      <x:c r="C455" s="2" t="str">
        <x:v>SYN-00450</x:v>
      </x:c>
      <x:c r="D455" s="58" t="n">
        <x:v>187000000</x:v>
      </x:c>
      <x:c r="E455" s="93" t="n">
        <x:v>48</x:v>
      </x:c>
      <x:c r="F455" s="59" t="n">
        <x:v>0.049820268260192396</x:v>
      </x:c>
      <x:c r="G455" s="59" t="n">
        <x:v>0.6633527476352011</x:v>
      </x:c>
      <x:c r="H455" s="59" t="n">
        <x:v>0.14137163880136308</x:v>
      </x:c>
      <x:c r="I455" s="58" t="n">
        <x:v>5122927.070934736</x:v>
      </x:c>
      <x:c r="J455" s="59" t="n">
        <x:v>0.27017813642549965</x:v>
      </x:c>
      <x:c r="K455" s="2" t="str">
        <x:v>B</x:v>
      </x:c>
      <x:c r="L455" s="59" t="n">
        <x:v>0.11327064514160157</x:v>
      </x:c>
      <x:c r="M455" s="59" t="n">
        <x:v>0.44558658500365594</x:v>
      </x:c>
      <x:c r="N455" s="58" t="n">
        <x:v>13159108.511358313</x:v>
      </x:c>
      <x:c r="O455" s="58" t="n">
        <x:v>7658452.377537532</x:v>
      </x:c>
      <x:c r="P455" s="2" t="str">
        <x:v>approve</x:v>
      </x:c>
      <x:c r="Q455" s="2" t="str">
        <x:v>eligibility and RAROC conditions are met</x:v>
      </x:c>
      <x:c r="R455" s="2"/>
      <x:c r="S455" s="2"/>
      <x:c r="T455" s="2"/>
    </x:row>
    <x:row r="456">
      <x:c r="A456" s="2"/>
      <x:c r="B456" s="2"/>
      <x:c r="C456" s="2" t="str">
        <x:v>SYN-00451</x:v>
      </x:c>
      <x:c r="D456" s="58" t="n">
        <x:v>153000000</x:v>
      </x:c>
      <x:c r="E456" s="93" t="n">
        <x:v>36</x:v>
      </x:c>
      <x:c r="F456" s="59" t="n">
        <x:v>0.05614302088570271</x:v>
      </x:c>
      <x:c r="G456" s="59" t="n">
        <x:v>0.7247980573474476</x:v>
      </x:c>
      <x:c r="H456" s="59" t="n">
        <x:v>0.16828347553516254</x:v>
      </x:c>
      <x:c r="I456" s="58" t="n">
        <x:v>5441805.681818313</x:v>
      </x:c>
      <x:c r="J456" s="59" t="n">
        <x:v>0.2290300946969719</x:v>
      </x:c>
      <x:c r="K456" s="2" t="str">
        <x:v>C</x:v>
      </x:c>
      <x:c r="L456" s="59" t="n">
        <x:v>0.11587471008300781</x:v>
      </x:c>
      <x:c r="M456" s="59" t="n">
        <x:v>0.691349806376975</x:v>
      </x:c>
      <x:c r="N456" s="58" t="n">
        <x:v>10054647.765003985</x:v>
      </x:c>
      <x:c r="O456" s="58" t="n">
        <x:v>6317453.223324555</x:v>
      </x:c>
      <x:c r="P456" s="2" t="str">
        <x:v>approve</x:v>
      </x:c>
      <x:c r="Q456" s="2" t="str">
        <x:v>eligibility and RAROC conditions are met</x:v>
      </x:c>
      <x:c r="R456" s="2"/>
      <x:c r="S456" s="2"/>
      <x:c r="T456" s="2"/>
    </x:row>
    <x:row r="457">
      <x:c r="A457" s="2"/>
      <x:c r="B457" s="2"/>
      <x:c r="C457" s="2" t="str">
        <x:v>SYN-00452</x:v>
      </x:c>
      <x:c r="D457" s="58" t="n">
        <x:v>161000000</x:v>
      </x:c>
      <x:c r="E457" s="93" t="n">
        <x:v>12</x:v>
      </x:c>
      <x:c r="F457" s="59" t="n">
        <x:v>0.11158275794844288</x:v>
      </x:c>
      <x:c r="G457" s="59" t="n">
        <x:v>0.794608887623577</x:v>
      </x:c>
      <x:c r="H457" s="59" t="n">
        <x:v>0.19675527557131312</x:v>
      </x:c>
      <x:c r="I457" s="58" t="n">
        <x:v>14889164.81326264</x:v>
      </x:c>
      <x:c r="J457" s="59" t="n">
        <x:v>0.5197832962652529</x:v>
      </x:c>
      <x:c r="K457" s="2" t="str">
        <x:v>D</x:v>
      </x:c>
      <x:c r="L457" s="59"/>
      <x:c r="M457" s="59" t="n">
        <x:v>0.2854002907385784</x:v>
      </x:c>
      <x:c r="N457" s="58" t="n">
        <x:v>8101156.315832245</x:v>
      </x:c>
      <x:c r="O457" s="58" t="n">
        <x:v>10908204.183630617</x:v>
      </x:c>
      <x:c r="P457" s="2" t="str">
        <x:v>decline</x:v>
      </x:c>
      <x:c r="Q457" s="2" t="str">
        <x:v>debt service to income exceeds policy maximum</x:v>
      </x:c>
      <x:c r="R457" s="2"/>
      <x:c r="S457" s="2"/>
      <x:c r="T457" s="2"/>
    </x:row>
    <x:row r="458">
      <x:c r="A458" s="2"/>
      <x:c r="B458" s="2"/>
      <x:c r="C458" s="2" t="str">
        <x:v>SYN-00453</x:v>
      </x:c>
      <x:c r="D458" s="58" t="n">
        <x:v>128000000</x:v>
      </x:c>
      <x:c r="E458" s="93" t="n">
        <x:v>12</x:v>
      </x:c>
      <x:c r="F458" s="59" t="n">
        <x:v>0.08024569863090271</x:v>
      </x:c>
      <x:c r="G458" s="59" t="n">
        <x:v>0.7444048152961096</x:v>
      </x:c>
      <x:c r="H458" s="59" t="n">
        <x:v>0.172204885414008</x:v>
      </x:c>
      <x:c r="I458" s="58" t="n">
        <x:v>11687605.963002846</x:v>
      </x:c>
      <x:c r="J458" s="59" t="n">
        <x:v>0.6857884691373665</x:v>
      </x:c>
      <x:c r="K458" s="2" t="str">
        <x:v>C</x:v>
      </x:c>
      <x:c r="L458" s="59"/>
      <x:c r="M458" s="59" t="n">
        <x:v>0.3201880412416956</x:v>
      </x:c>
      <x:c r="N458" s="58" t="n">
        <x:v>4302290.38832523</x:v>
      </x:c>
      <x:c r="O458" s="58" t="n">
        <x:v>6769231.1530743</x:v>
      </x:c>
      <x:c r="P458" s="2" t="str">
        <x:v>decline</x:v>
      </x:c>
      <x:c r="Q458" s="2" t="str">
        <x:v>debt service to income exceeds policy maximum</x:v>
      </x:c>
      <x:c r="R458" s="2"/>
      <x:c r="S458" s="2"/>
      <x:c r="T458" s="2"/>
    </x:row>
    <x:row r="459">
      <x:c r="A459" s="2"/>
      <x:c r="B459" s="2"/>
      <x:c r="C459" s="2" t="str">
        <x:v>SYN-00454</x:v>
      </x:c>
      <x:c r="D459" s="58" t="n">
        <x:v>219000000</x:v>
      </x:c>
      <x:c r="E459" s="93" t="n">
        <x:v>48</x:v>
      </x:c>
      <x:c r="F459" s="59" t="n">
        <x:v>0.003</x:v>
      </x:c>
      <x:c r="G459" s="59" t="n">
        <x:v>0.7481687362917274</x:v>
      </x:c>
      <x:c r="H459" s="59" t="n">
        <x:v>0.12248530446066422</x:v>
      </x:c>
      <x:c r="I459" s="58" t="n">
        <x:v>5793869.860288813</x:v>
      </x:c>
      <x:c r="J459" s="59" t="n">
        <x:v>0.5479916038896009</x:v>
      </x:c>
      <x:c r="K459" s="2" t="str">
        <x:v>A</x:v>
      </x:c>
      <x:c r="L459" s="59"/>
      <x:c r="M459" s="59" t="n">
        <x:v>0.6023890846186534</x:v>
      </x:c>
      <x:c r="N459" s="58" t="n">
        <x:v>1080172.5312134891</x:v>
      </x:c>
      <x:c r="O459" s="58" t="n">
        <x:v>9461609.040711088</x:v>
      </x:c>
      <x:c r="P459" s="2" t="str">
        <x:v>decline</x:v>
      </x:c>
      <x:c r="Q459" s="2" t="str">
        <x:v>debt service to income exceeds policy maximum</x:v>
      </x:c>
      <x:c r="R459" s="2"/>
      <x:c r="S459" s="2"/>
      <x:c r="T459" s="2"/>
    </x:row>
    <x:row r="460">
      <x:c r="A460" s="2"/>
      <x:c r="B460" s="2"/>
      <x:c r="C460" s="2" t="str">
        <x:v>SYN-00455</x:v>
      </x:c>
      <x:c r="D460" s="58" t="n">
        <x:v>168000000</x:v>
      </x:c>
      <x:c r="E460" s="93" t="n">
        <x:v>18</x:v>
      </x:c>
      <x:c r="F460" s="59" t="n">
        <x:v>0.07103574609715475</x:v>
      </x:c>
      <x:c r="G460" s="59" t="n">
        <x:v>0.8130779932834443</x:v>
      </x:c>
      <x:c r="H460" s="59" t="n">
        <x:v>0.1626267400450116</x:v>
      </x:c>
      <x:c r="I460" s="58" t="n">
        <x:v>10580749.670277007</x:v>
      </x:c>
      <x:c r="J460" s="59" t="n">
        <x:v>0.30977906465545746</x:v>
      </x:c>
      <x:c r="K460" s="2" t="str">
        <x:v>C</x:v>
      </x:c>
      <x:c r="L460" s="59" t="n">
        <x:v>0.1452415084838867</x:v>
      </x:c>
      <x:c r="M460" s="59" t="n">
        <x:v>0.3005622989318108</x:v>
      </x:c>
      <x:c r="N460" s="58" t="n">
        <x:v>7961267.059687645</x:v>
      </x:c>
      <x:c r="O460" s="58" t="n">
        <x:v>8798019.583198333</x:v>
      </x:c>
      <x:c r="P460" s="2" t="str">
        <x:v>approve</x:v>
      </x:c>
      <x:c r="Q460" s="2" t="str">
        <x:v>eligibility and RAROC conditions are met</x:v>
      </x:c>
      <x:c r="R460" s="2"/>
      <x:c r="S460" s="2"/>
      <x:c r="T460" s="2"/>
    </x:row>
    <x:row r="461">
      <x:c r="A461" s="2"/>
      <x:c r="B461" s="2"/>
      <x:c r="C461" s="2" t="str">
        <x:v>SYN-00456</x:v>
      </x:c>
      <x:c r="D461" s="58" t="n">
        <x:v>219000000</x:v>
      </x:c>
      <x:c r="E461" s="93" t="n">
        <x:v>36</x:v>
      </x:c>
      <x:c r="F461" s="59" t="n">
        <x:v>0.19979370429222135</x:v>
      </x:c>
      <x:c r="G461" s="59" t="n">
        <x:v>0.7951923254125735</x:v>
      </x:c>
      <x:c r="H461" s="59" t="n">
        <x:v>0.2632719840423224</x:v>
      </x:c>
      <x:c r="I461" s="58" t="n">
        <x:v>8861861.681922948</x:v>
      </x:c>
      <x:c r="J461" s="59" t="n">
        <x:v>0.18436436136538248</x:v>
      </x:c>
      <x:c r="K461" s="2" t="str">
        <x:v>E</x:v>
      </x:c>
      <x:c r="L461" s="59" t="n">
        <x:v>0.268713493347168</x:v>
      </x:c>
      <x:c r="M461" s="59" t="n">
        <x:v>0.13392405725658618</x:v>
      </x:c>
      <x:c r="N461" s="58" t="n">
        <x:v>53661827.668899916</x:v>
      </x:c>
      <x:c r="O461" s="58" t="n">
        <x:v>16983028.196616</x:v>
      </x:c>
      <x:c r="P461" s="2" t="str">
        <x:v>reprice</x:v>
      </x:c>
      <x:c r="Q461" s="2" t="str">
        <x:v>quoted APR is below the RAROC price floor</x:v>
      </x:c>
      <x:c r="R461" s="2"/>
      <x:c r="S461" s="2"/>
      <x:c r="T461" s="2"/>
    </x:row>
    <x:row r="462">
      <x:c r="A462" s="2"/>
      <x:c r="B462" s="2"/>
      <x:c r="C462" s="2" t="str">
        <x:v>SYN-00457</x:v>
      </x:c>
      <x:c r="D462" s="58" t="n">
        <x:v>226000000</x:v>
      </x:c>
      <x:c r="E462" s="93" t="n">
        <x:v>18</x:v>
      </x:c>
      <x:c r="F462" s="59" t="n">
        <x:v>0.09241376605197026</x:v>
      </x:c>
      <x:c r="G462" s="59" t="n">
        <x:v>0.5783967230874014</x:v>
      </x:c>
      <x:c r="H462" s="59" t="n">
        <x:v>0.19493425049678698</x:v>
      </x:c>
      <x:c r="I462" s="58" t="n">
        <x:v>14581505.861970237</x:v>
      </x:c>
      <x:c r="J462" s="59" t="n">
        <x:v>0.3653620164184807</x:v>
      </x:c>
      <x:c r="K462" s="2" t="str">
        <x:v>C</x:v>
      </x:c>
      <x:c r="L462" s="59" t="n">
        <x:v>0.12932933807373043</x:v>
      </x:c>
      <x:c r="M462" s="59" t="n">
        <x:v>0.7957152252194511</x:v>
      </x:c>
      <x:c r="N462" s="58" t="n">
        <x:v>9976306.75126001</x:v>
      </x:c>
      <x:c r="O462" s="58" t="n">
        <x:v>9817108.958289506</x:v>
      </x:c>
      <x:c r="P462" s="2" t="str">
        <x:v>approve</x:v>
      </x:c>
      <x:c r="Q462" s="2" t="str">
        <x:v>eligibility and RAROC conditions are met</x:v>
      </x:c>
      <x:c r="R462" s="2"/>
      <x:c r="S462" s="2"/>
      <x:c r="T462" s="2"/>
    </x:row>
    <x:row r="463">
      <x:c r="A463" s="2"/>
      <x:c r="B463" s="2"/>
      <x:c r="C463" s="2" t="str">
        <x:v>SYN-00458</x:v>
      </x:c>
      <x:c r="D463" s="58" t="n">
        <x:v>216000000</x:v>
      </x:c>
      <x:c r="E463" s="93" t="n">
        <x:v>36</x:v>
      </x:c>
      <x:c r="F463" s="59" t="n">
        <x:v>0.15508604076630456</x:v>
      </x:c>
      <x:c r="G463" s="59" t="n">
        <x:v>0.6916453065847832</x:v>
      </x:c>
      <x:c r="H463" s="59" t="n">
        <x:v>0.237192741838446</x:v>
      </x:c>
      <x:c r="I463" s="58" t="n">
        <x:v>8442491.200040529</x:v>
      </x:c>
      <x:c r="J463" s="59" t="n">
        <x:v>0.4428469777789036</x:v>
      </x:c>
      <x:c r="K463" s="2" t="str">
        <x:v>E</x:v>
      </x:c>
      <x:c r="L463" s="59" t="n">
        <x:v>0.19810455322265624</x:v>
      </x:c>
      <x:c r="M463" s="59" t="n">
        <x:v>0.4003262484990083</x:v>
      </x:c>
      <x:c r="N463" s="58" t="n">
        <x:v>36342435.587428845</x:v>
      </x:c>
      <x:c r="O463" s="58" t="n">
        <x:v>13584487.617650488</x:v>
      </x:c>
      <x:c r="P463" s="2" t="str">
        <x:v>approve</x:v>
      </x:c>
      <x:c r="Q463" s="2" t="str">
        <x:v>eligibility and RAROC conditions are met</x:v>
      </x:c>
      <x:c r="R463" s="2"/>
      <x:c r="S463" s="2"/>
      <x:c r="T463" s="2"/>
    </x:row>
    <x:row r="464">
      <x:c r="A464" s="2"/>
      <x:c r="B464" s="2"/>
      <x:c r="C464" s="2" t="str">
        <x:v>SYN-00459</x:v>
      </x:c>
      <x:c r="D464" s="58" t="n">
        <x:v>74000000</x:v>
      </x:c>
      <x:c r="E464" s="93" t="n">
        <x:v>48</x:v>
      </x:c>
      <x:c r="F464" s="59" t="n">
        <x:v>0.10613060340774108</x:v>
      </x:c>
      <x:c r="G464" s="59" t="n">
        <x:v>0.729656833461166</x:v>
      </x:c>
      <x:c r="H464" s="59" t="n">
        <x:v>0.19835767643510416</x:v>
      </x:c>
      <x:c r="I464" s="58" t="n">
        <x:v>2245376.7368395636</x:v>
      </x:c>
      <x:c r="J464" s="59" t="n">
        <x:v>0.2635162788789497</x:v>
      </x:c>
      <x:c r="K464" s="2" t="str">
        <x:v>D</x:v>
      </x:c>
      <x:c r="L464" s="59" t="n">
        <x:v>0.17272544860839842</x:v>
      </x:c>
      <x:c r="M464" s="59" t="n">
        <x:v>0.3427818434271419</x:v>
      </x:c>
      <x:c r="N464" s="58" t="n">
        <x:v>11942228.191436362</x:v>
      </x:c>
      <x:c r="O464" s="58" t="n">
        <x:v>4122726.7228245586</x:v>
      </x:c>
      <x:c r="P464" s="2" t="str">
        <x:v>approve</x:v>
      </x:c>
      <x:c r="Q464" s="2" t="str">
        <x:v>eligibility and RAROC conditions are met</x:v>
      </x:c>
      <x:c r="R464" s="2"/>
      <x:c r="S464" s="2"/>
      <x:c r="T464" s="2"/>
    </x:row>
    <x:row r="465">
      <x:c r="A465" s="2"/>
      <x:c r="B465" s="2"/>
      <x:c r="C465" s="2" t="str">
        <x:v>SYN-00460</x:v>
      </x:c>
      <x:c r="D465" s="58" t="n">
        <x:v>159000000</x:v>
      </x:c>
      <x:c r="E465" s="93" t="n">
        <x:v>36</x:v>
      </x:c>
      <x:c r="F465" s="59" t="n">
        <x:v>0.10621742657475847</x:v>
      </x:c>
      <x:c r="G465" s="59" t="n">
        <x:v>0.6902308040855701</x:v>
      </x:c>
      <x:c r="H465" s="59" t="n">
        <x:v>0.2035631352950153</x:v>
      </x:c>
      <x:c r="I465" s="58" t="n">
        <x:v>5937915.956540172</x:v>
      </x:c>
      <x:c r="J465" s="59" t="n">
        <x:v>0.18905646209157306</x:v>
      </x:c>
      <x:c r="K465" s="2" t="str">
        <x:v>D</x:v>
      </x:c>
      <x:c r="L465" s="59" t="n">
        <x:v>0.15979461669921874</x:v>
      </x:c>
      <x:c r="M465" s="59" t="n">
        <x:v>0.4886007890420202</x:v>
      </x:c>
      <x:c r="N465" s="58" t="n">
        <x:v>18566341.023164853</x:v>
      </x:c>
      <x:c r="O465" s="58" t="n">
        <x:v>8542550.803103365</x:v>
      </x:c>
      <x:c r="P465" s="2" t="str">
        <x:v>approve</x:v>
      </x:c>
      <x:c r="Q465" s="2" t="str">
        <x:v>eligibility and RAROC conditions are met</x:v>
      </x:c>
      <x:c r="R465" s="2"/>
      <x:c r="S465" s="2"/>
      <x:c r="T465" s="2"/>
    </x:row>
    <x:row r="466">
      <x:c r="A466" s="2"/>
      <x:c r="B466" s="2"/>
      <x:c r="C466" s="2" t="str">
        <x:v>SYN-00461</x:v>
      </x:c>
      <x:c r="D466" s="58" t="n">
        <x:v>164000000</x:v>
      </x:c>
      <x:c r="E466" s="93" t="n">
        <x:v>48</x:v>
      </x:c>
      <x:c r="F466" s="59" t="n">
        <x:v>0.04776453830880261</x:v>
      </x:c>
      <x:c r="G466" s="59" t="n">
        <x:v>0.7862146206625886</x:v>
      </x:c>
      <x:c r="H466" s="59" t="n">
        <x:v>0.15430120635410371</x:v>
      </x:c>
      <x:c r="I466" s="58" t="n">
        <x:v>4600079.591299512</x:v>
      </x:c>
      <x:c r="J466" s="59" t="n">
        <x:v>0.28125248722810975</x:v>
      </x:c>
      <x:c r="K466" s="2" t="str">
        <x:v>B</x:v>
      </x:c>
      <x:c r="L466" s="59" t="n">
        <x:v>0.11827697753906252</x:v>
      </x:c>
      <x:c r="M466" s="59" t="n">
        <x:v>0.5261940276865839</x:v>
      </x:c>
      <x:c r="N466" s="58" t="n">
        <x:v>13233532.801001446</x:v>
      </x:c>
      <x:c r="O466" s="58" t="n">
        <x:v>6784542.092255675</x:v>
      </x:c>
      <x:c r="P466" s="2" t="str">
        <x:v>approve</x:v>
      </x:c>
      <x:c r="Q466" s="2" t="str">
        <x:v>eligibility and RAROC conditions are met</x:v>
      </x:c>
      <x:c r="R466" s="2"/>
      <x:c r="S466" s="2"/>
      <x:c r="T466" s="2"/>
    </x:row>
    <x:row r="467">
      <x:c r="A467" s="2"/>
      <x:c r="B467" s="2"/>
      <x:c r="C467" s="2" t="str">
        <x:v>SYN-00462</x:v>
      </x:c>
      <x:c r="D467" s="58" t="n">
        <x:v>111000000</x:v>
      </x:c>
      <x:c r="E467" s="93" t="n">
        <x:v>36</x:v>
      </x:c>
      <x:c r="F467" s="59" t="n">
        <x:v>0.036474452516172325</x:v>
      </x:c>
      <x:c r="G467" s="59" t="n">
        <x:v>0.8722794415688198</x:v>
      </x:c>
      <x:c r="H467" s="59" t="n">
        <x:v>0.14189898690902136</x:v>
      </x:c>
      <x:c r="I467" s="58" t="n">
        <x:v>3803962.7048260844</x:v>
      </x:c>
      <x:c r="J467" s="59" t="n">
        <x:v>0.11383417807020339</x:v>
      </x:c>
      <x:c r="K467" s="2" t="str">
        <x:v>B</x:v>
      </x:c>
      <x:c r="L467" s="59" t="n">
        <x:v>0.11162906646728515</x:v>
      </x:c>
      <x:c r="M467" s="59" t="n">
        <x:v>0.4675818940215941</x:v>
      </x:c>
      <x:c r="N467" s="58" t="n">
        <x:v>5701022.534581158</x:v>
      </x:c>
      <x:c r="O467" s="58" t="n">
        <x:v>4624517.613478996</x:v>
      </x:c>
      <x:c r="P467" s="2" t="str">
        <x:v>approve</x:v>
      </x:c>
      <x:c r="Q467" s="2" t="str">
        <x:v>eligibility and RAROC conditions are met</x:v>
      </x:c>
      <x:c r="R467" s="2"/>
      <x:c r="S467" s="2"/>
      <x:c r="T467" s="2"/>
    </x:row>
    <x:row r="468">
      <x:c r="A468" s="2"/>
      <x:c r="B468" s="2"/>
      <x:c r="C468" s="2" t="str">
        <x:v>SYN-00463</x:v>
      </x:c>
      <x:c r="D468" s="58" t="n">
        <x:v>36000000</x:v>
      </x:c>
      <x:c r="E468" s="93" t="n">
        <x:v>36</x:v>
      </x:c>
      <x:c r="F468" s="59" t="n">
        <x:v>0.14377991005958118</x:v>
      </x:c>
      <x:c r="G468" s="59" t="n">
        <x:v>0.7797263448182918</x:v>
      </x:c>
      <x:c r="H468" s="59" t="n">
        <x:v>0.22354253201327035</x:v>
      </x:c>
      <x:c r="I468" s="58" t="n">
        <x:v>1381462.6535149317</x:v>
      </x:c>
      <x:c r="J468" s="59" t="n">
        <x:v>0.048601278643161876</x:v>
      </x:c>
      <x:c r="K468" s="2" t="str">
        <x:v>D</x:v>
      </x:c>
      <x:c r="L468" s="59" t="n">
        <x:v>0.2239855194091797</x:v>
      </x:c>
      <x:c r="M468" s="59" t="n">
        <x:v>0.15747696070200368</x:v>
      </x:c>
      <x:c r="N468" s="58" t="n">
        <x:v>6339426.565598455</x:v>
      </x:c>
      <x:c r="O468" s="58" t="n">
        <x:v>2478696.6745536793</x:v>
      </x:c>
      <x:c r="P468" s="2" t="str">
        <x:v>reprice</x:v>
      </x:c>
      <x:c r="Q468" s="2" t="str">
        <x:v>quoted APR is below the RAROC price floor</x:v>
      </x:c>
      <x:c r="R468" s="2"/>
      <x:c r="S468" s="2"/>
      <x:c r="T468" s="2"/>
    </x:row>
    <x:row r="469">
      <x:c r="A469" s="2"/>
      <x:c r="B469" s="2"/>
      <x:c r="C469" s="2" t="str">
        <x:v>SYN-00464</x:v>
      </x:c>
      <x:c r="D469" s="58" t="n">
        <x:v>178000000</x:v>
      </x:c>
      <x:c r="E469" s="93" t="n">
        <x:v>12</x:v>
      </x:c>
      <x:c r="F469" s="59" t="n">
        <x:v>0.22053103589345285</x:v>
      </x:c>
      <x:c r="G469" s="59" t="n">
        <x:v>0.8245534434860471</x:v>
      </x:c>
      <x:c r="H469" s="59" t="n">
        <x:v>0.29332908710420985</x:v>
      </x:c>
      <x:c r="I469" s="58" t="n">
        <x:v>17294352.886749215</x:v>
      </x:c>
      <x:c r="J469" s="59" t="n">
        <x:v>0.5300690934404637</x:v>
      </x:c>
      <x:c r="K469" s="2" t="str">
        <x:v>E</x:v>
      </x:c>
      <x:c r="L469" s="59"/>
      <x:c r="M469" s="59" t="n">
        <x:v>0.10559709717624795</x:v>
      </x:c>
      <x:c r="N469" s="58" t="n">
        <x:v>18964463.71659597</x:v>
      </x:c>
      <x:c r="O469" s="58" t="n">
        <x:v>16742491.812134204</x:v>
      </x:c>
      <x:c r="P469" s="2" t="str">
        <x:v>decline</x:v>
      </x:c>
      <x:c r="Q469" s="2" t="str">
        <x:v>PD exceeds policy maximum</x:v>
      </x:c>
      <x:c r="R469" s="2"/>
      <x:c r="S469" s="2"/>
      <x:c r="T469" s="2"/>
    </x:row>
    <x:row r="470">
      <x:c r="A470" s="2"/>
      <x:c r="B470" s="2"/>
      <x:c r="C470" s="2" t="str">
        <x:v>SYN-00465</x:v>
      </x:c>
      <x:c r="D470" s="58" t="n">
        <x:v>173000000</x:v>
      </x:c>
      <x:c r="E470" s="93" t="n">
        <x:v>12</x:v>
      </x:c>
      <x:c r="F470" s="59" t="n">
        <x:v>0.11258309098810389</x:v>
      </x:c>
      <x:c r="G470" s="59" t="n">
        <x:v>0.7121486773819482</x:v>
      </x:c>
      <x:c r="H470" s="59" t="n">
        <x:v>0.1976241653880917</x:v>
      </x:c>
      <x:c r="I470" s="58" t="n">
        <x:v>16006104.753579944</x:v>
      </x:c>
      <x:c r="J470" s="59" t="n">
        <x:v>0.498460733665245</x:v>
      </x:c>
      <x:c r="K470" s="2" t="str">
        <x:v>D</x:v>
      </x:c>
      <x:c r="L470" s="59" t="n">
        <x:v>0.1739406204223633</x:v>
      </x:c>
      <x:c r="M470" s="59" t="n">
        <x:v>0.3271039378193911</x:v>
      </x:c>
      <x:c r="N470" s="58" t="n">
        <x:v>7873809.1284058</x:v>
      </x:c>
      <x:c r="O470" s="58" t="n">
        <x:v>10553865.926878324</x:v>
      </x:c>
      <x:c r="P470" s="2" t="str">
        <x:v>approve</x:v>
      </x:c>
      <x:c r="Q470" s="2" t="str">
        <x:v>eligibility and RAROC conditions are met</x:v>
      </x:c>
      <x:c r="R470" s="2"/>
      <x:c r="S470" s="2"/>
      <x:c r="T470" s="2"/>
    </x:row>
    <x:row r="471">
      <x:c r="A471" s="2"/>
      <x:c r="B471" s="2"/>
      <x:c r="C471" s="2" t="str">
        <x:v>SYN-00466</x:v>
      </x:c>
      <x:c r="D471" s="58" t="n">
        <x:v>69000000</x:v>
      </x:c>
      <x:c r="E471" s="93" t="n">
        <x:v>18</x:v>
      </x:c>
      <x:c r="F471" s="59" t="n">
        <x:v>0.04607981588252825</x:v>
      </x:c>
      <x:c r="G471" s="59" t="n">
        <x:v>0.7293842387536283</x:v>
      </x:c>
      <x:c r="H471" s="59" t="n">
        <x:v>0.15952749450748918</x:v>
      </x:c>
      <x:c r="I471" s="58" t="n">
        <x:v>4335552.760411045</x:v>
      </x:c>
      <x:c r="J471" s="59" t="n">
        <x:v>0.3863397870709131</x:v>
      </x:c>
      <x:c r="K471" s="2" t="str">
        <x:v>B</x:v>
      </x:c>
      <x:c r="L471" s="59" t="n">
        <x:v>0.1223743438720703</x:v>
      </x:c>
      <x:c r="M471" s="59" t="n">
        <x:v>0.5382133410635712</x:v>
      </x:c>
      <x:c r="N471" s="58" t="n">
        <x:v>1902513.7780024281</x:v>
      </x:c>
      <x:c r="O471" s="58" t="n">
        <x:v>2908504.098337839</x:v>
      </x:c>
      <x:c r="P471" s="2" t="str">
        <x:v>approve</x:v>
      </x:c>
      <x:c r="Q471" s="2" t="str">
        <x:v>eligibility and RAROC conditions are met</x:v>
      </x:c>
      <x:c r="R471" s="2"/>
      <x:c r="S471" s="2"/>
      <x:c r="T471" s="2"/>
    </x:row>
    <x:row r="472">
      <x:c r="A472" s="2"/>
      <x:c r="B472" s="2"/>
      <x:c r="C472" s="2" t="str">
        <x:v>SYN-00467</x:v>
      </x:c>
      <x:c r="D472" s="58" t="n">
        <x:v>41000000</x:v>
      </x:c>
      <x:c r="E472" s="93" t="n">
        <x:v>24</x:v>
      </x:c>
      <x:c r="F472" s="59" t="n">
        <x:v>0.10728420028893411</x:v>
      </x:c>
      <x:c r="G472" s="59" t="n">
        <x:v>0.7880642445616319</x:v>
      </x:c>
      <x:c r="H472" s="59" t="n">
        <x:v>0.1871982948482151</x:v>
      </x:c>
      <x:c r="I472" s="58" t="n">
        <x:v>2061176.630910365</x:v>
      </x:c>
      <x:c r="J472" s="59" t="n">
        <x:v>0.2551012562444322</x:v>
      </x:c>
      <x:c r="K472" s="2" t="str">
        <x:v>D</x:v>
      </x:c>
      <x:c r="L472" s="59" t="n">
        <x:v>0.2000497055053711</x:v>
      </x:c>
      <x:c r="M472" s="59" t="n">
        <x:v>0.07534951505885358</x:v>
      </x:c>
      <x:c r="N472" s="58" t="n">
        <x:v>3741828.9871819075</x:v>
      </x:c>
      <x:c r="O472" s="58" t="n">
        <x:v>2569637.2385232053</x:v>
      </x:c>
      <x:c r="P472" s="2" t="str">
        <x:v>reprice</x:v>
      </x:c>
      <x:c r="Q472" s="2" t="str">
        <x:v>quoted APR is below the RAROC price floor</x:v>
      </x:c>
      <x:c r="R472" s="2"/>
      <x:c r="S472" s="2"/>
      <x:c r="T472" s="2"/>
    </x:row>
    <x:row r="473">
      <x:c r="A473" s="2"/>
      <x:c r="B473" s="2"/>
      <x:c r="C473" s="2" t="str">
        <x:v>SYN-00468</x:v>
      </x:c>
      <x:c r="D473" s="58" t="n">
        <x:v>109000000</x:v>
      </x:c>
      <x:c r="E473" s="93" t="n">
        <x:v>36</x:v>
      </x:c>
      <x:c r="F473" s="59" t="n">
        <x:v>0.04905478985819191</x:v>
      </x:c>
      <x:c r="G473" s="59" t="n">
        <x:v>0.8353209789676385</x:v>
      </x:c>
      <x:c r="H473" s="59" t="n">
        <x:v>0.14507299014398126</x:v>
      </x:c>
      <x:c r="I473" s="58" t="n">
        <x:v>3752274.562922584</x:v>
      </x:c>
      <x:c r="J473" s="59" t="n">
        <x:v>0.28650572006088715</x:v>
      </x:c>
      <x:c r="K473" s="2" t="str">
        <x:v>B</x:v>
      </x:c>
      <x:c r="L473" s="59" t="n">
        <x:v>0.12484855651855467</x:v>
      </x:c>
      <x:c r="M473" s="59" t="n">
        <x:v>0.36187757549034294</x:v>
      </x:c>
      <x:c r="N473" s="58" t="n">
        <x:v>7170017.312220993</x:v>
      </x:c>
      <x:c r="O473" s="58" t="n">
        <x:v>4576278.437022156</x:v>
      </x:c>
      <x:c r="P473" s="2" t="str">
        <x:v>approve</x:v>
      </x:c>
      <x:c r="Q473" s="2" t="str">
        <x:v>eligibility and RAROC conditions are met</x:v>
      </x:c>
      <x:c r="R473" s="2"/>
      <x:c r="S473" s="2"/>
      <x:c r="T473" s="2"/>
    </x:row>
    <x:row r="474">
      <x:c r="A474" s="2"/>
      <x:c r="B474" s="2"/>
      <x:c r="C474" s="2" t="str">
        <x:v>SYN-00469</x:v>
      </x:c>
      <x:c r="D474" s="58" t="n">
        <x:v>61000000</x:v>
      </x:c>
      <x:c r="E474" s="93" t="n">
        <x:v>12</x:v>
      </x:c>
      <x:c r="F474" s="59" t="n">
        <x:v>0.03209957760568797</x:v>
      </x:c>
      <x:c r="G474" s="59" t="n">
        <x:v>0.856970263295794</x:v>
      </x:c>
      <x:c r="H474" s="59" t="n">
        <x:v>0.13166701164974345</x:v>
      </x:c>
      <x:c r="I474" s="58" t="n">
        <x:v>5453125.796148101</x:v>
      </x:c>
      <x:c r="J474" s="59" t="n">
        <x:v>0.39332389982491367</x:v>
      </x:c>
      <x:c r="K474" s="2" t="str">
        <x:v>B</x:v>
      </x:c>
      <x:c r="L474" s="59" t="n">
        <x:v>0.12437389373779296</x:v>
      </x:c>
      <x:c r="M474" s="59" t="n">
        <x:v>0.23428320495421834</x:v>
      </x:c>
      <x:c r="N474" s="58" t="n">
        <x:v>931605.928408202</x:v>
      </x:c>
      <x:c r="O474" s="58" t="n">
        <x:v>2627499.1991532333</x:v>
      </x:c>
      <x:c r="P474" s="2" t="str">
        <x:v>approve</x:v>
      </x:c>
      <x:c r="Q474" s="2" t="str">
        <x:v>eligibility and RAROC conditions are met</x:v>
      </x:c>
      <x:c r="R474" s="2"/>
      <x:c r="S474" s="2"/>
      <x:c r="T474" s="2"/>
    </x:row>
    <x:row r="475">
      <x:c r="A475" s="2"/>
      <x:c r="B475" s="2"/>
      <x:c r="C475" s="2" t="str">
        <x:v>SYN-00470</x:v>
      </x:c>
      <x:c r="D475" s="58" t="n">
        <x:v>236000000</x:v>
      </x:c>
      <x:c r="E475" s="93" t="n">
        <x:v>18</x:v>
      </x:c>
      <x:c r="F475" s="59" t="n">
        <x:v>0.10611020510780708</x:v>
      </x:c>
      <x:c r="G475" s="59" t="n">
        <x:v>0.633619943552198</x:v>
      </x:c>
      <x:c r="H475" s="59" t="n">
        <x:v>0.1909708189245483</x:v>
      </x:c>
      <x:c r="I475" s="58" t="n">
        <x:v>15181872.578412693</x:v>
      </x:c>
      <x:c r="J475" s="59" t="n">
        <x:v>0.682829793844797</x:v>
      </x:c>
      <x:c r="K475" s="2" t="str">
        <x:v>D</x:v>
      </x:c>
      <x:c r="L475" s="59"/>
      <x:c r="M475" s="59" t="n">
        <x:v>0.4677152799108285</x:v>
      </x:c>
      <x:c r="N475" s="58" t="n">
        <x:v>13088443.45375868</x:v>
      </x:c>
      <x:c r="O475" s="58" t="n">
        <x:v>12050288.225370428</x:v>
      </x:c>
      <x:c r="P475" s="2" t="str">
        <x:v>decline</x:v>
      </x:c>
      <x:c r="Q475" s="2" t="str">
        <x:v>debt service to income exceeds policy maximum</x:v>
      </x:c>
      <x:c r="R475" s="2"/>
      <x:c r="S475" s="2"/>
      <x:c r="T475" s="2"/>
    </x:row>
    <x:row r="476">
      <x:c r="A476" s="2"/>
      <x:c r="B476" s="2"/>
      <x:c r="C476" s="2" t="str">
        <x:v>SYN-00471</x:v>
      </x:c>
      <x:c r="D476" s="58" t="n">
        <x:v>62000000</x:v>
      </x:c>
      <x:c r="E476" s="93" t="n">
        <x:v>48</x:v>
      </x:c>
      <x:c r="F476" s="59" t="n">
        <x:v>0.07725411136256961</x:v>
      </x:c>
      <x:c r="G476" s="59" t="n">
        <x:v>0.6065774105413826</x:v>
      </x:c>
      <x:c r="H476" s="59" t="n">
        <x:v>0.1792264751339332</x:v>
      </x:c>
      <x:c r="I476" s="58" t="n">
        <x:v>1818744.8893275787</x:v>
      </x:c>
      <x:c r="J476" s="59" t="n">
        <x:v>0.2674477037219824</x:v>
      </x:c>
      <x:c r="K476" s="2" t="str">
        <x:v>C</x:v>
      </x:c>
      <x:c r="L476" s="59" t="n">
        <x:v>0.12954605102539063</x:v>
      </x:c>
      <x:c r="M476" s="59" t="n">
        <x:v>0.6652824728093892</x:v>
      </x:c>
      <x:c r="N476" s="58" t="n">
        <x:v>6158283.723999061</x:v>
      </x:c>
      <x:c r="O476" s="58" t="n">
        <x:v>2494333.734167094</x:v>
      </x:c>
      <x:c r="P476" s="2" t="str">
        <x:v>approve</x:v>
      </x:c>
      <x:c r="Q476" s="2" t="str">
        <x:v>eligibility and RAROC conditions are met</x:v>
      </x:c>
      <x:c r="R476" s="2"/>
      <x:c r="S476" s="2"/>
      <x:c r="T476" s="2"/>
    </x:row>
    <x:row r="477">
      <x:c r="A477" s="2"/>
      <x:c r="B477" s="2"/>
      <x:c r="C477" s="2" t="str">
        <x:v>SYN-00472</x:v>
      </x:c>
      <x:c r="D477" s="58" t="n">
        <x:v>224000000</x:v>
      </x:c>
      <x:c r="E477" s="93" t="n">
        <x:v>12</x:v>
      </x:c>
      <x:c r="F477" s="59" t="n">
        <x:v>0.14662693037450839</x:v>
      </x:c>
      <x:c r="G477" s="59" t="n">
        <x:v>0.8629100211534566</x:v>
      </x:c>
      <x:c r="H477" s="59" t="n">
        <x:v>0.23796295483293725</x:v>
      </x:c>
      <x:c r="I477" s="58" t="n">
        <x:v>21159273.679522805</x:v>
      </x:c>
      <x:c r="J477" s="59" t="n">
        <x:v>1.002522284235013</x:v>
      </x:c>
      <x:c r="K477" s="2" t="str">
        <x:v>D</x:v>
      </x:c>
      <x:c r="L477" s="59"/>
      <x:c r="M477" s="59" t="n">
        <x:v>0.24225266034584797</x:v>
      </x:c>
      <x:c r="N477" s="58" t="n">
        <x:v>16271474.278867561</x:v>
      </x:c>
      <x:c r="O477" s="58" t="n">
        <x:v>18868586.370542422</x:v>
      </x:c>
      <x:c r="P477" s="2" t="str">
        <x:v>decline</x:v>
      </x:c>
      <x:c r="Q477" s="2" t="str">
        <x:v>debt service to income exceeds policy maximum</x:v>
      </x:c>
      <x:c r="R477" s="2"/>
      <x:c r="S477" s="2"/>
      <x:c r="T477" s="2"/>
    </x:row>
    <x:row r="478">
      <x:c r="A478" s="2"/>
      <x:c r="B478" s="2"/>
      <x:c r="C478" s="2" t="str">
        <x:v>SYN-00473</x:v>
      </x:c>
      <x:c r="D478" s="58" t="n">
        <x:v>221000000</x:v>
      </x:c>
      <x:c r="E478" s="93" t="n">
        <x:v>12</x:v>
      </x:c>
      <x:c r="F478" s="59" t="n">
        <x:v>0.009069433187422971</x:v>
      </x:c>
      <x:c r="G478" s="59" t="n">
        <x:v>0.8060706491833233</x:v>
      </x:c>
      <x:c r="H478" s="59" t="n">
        <x:v>0.08183931140067324</x:v>
      </x:c>
      <x:c r="I478" s="58" t="n">
        <x:v>19243242.52974311</x:v>
      </x:c>
      <x:c r="J478" s="59" t="n">
        <x:v>0.6553410326902575</x:v>
      </x:c>
      <x:c r="K478" s="2" t="str">
        <x:v>A</x:v>
      </x:c>
      <x:c r="L478" s="59"/>
      <x:c r="M478" s="59" t="n">
        <x:v>0.294579296973955</x:v>
      </x:c>
      <x:c r="N478" s="58" t="n">
        <x:v>887257.7718065438</x:v>
      </x:c>
      <x:c r="O478" s="58" t="n">
        <x:v>9517767.4820675</x:v>
      </x:c>
      <x:c r="P478" s="2" t="str">
        <x:v>decline</x:v>
      </x:c>
      <x:c r="Q478" s="2" t="str">
        <x:v>debt service to income exceeds policy maximum</x:v>
      </x:c>
      <x:c r="R478" s="2"/>
      <x:c r="S478" s="2"/>
      <x:c r="T478" s="2"/>
    </x:row>
    <x:row r="479">
      <x:c r="A479" s="2"/>
      <x:c r="B479" s="2"/>
      <x:c r="C479" s="2" t="str">
        <x:v>SYN-00474</x:v>
      </x:c>
      <x:c r="D479" s="58" t="n">
        <x:v>105000000</x:v>
      </x:c>
      <x:c r="E479" s="93" t="n">
        <x:v>12</x:v>
      </x:c>
      <x:c r="F479" s="59" t="n">
        <x:v>0.12375999019807575</x:v>
      </x:c>
      <x:c r="G479" s="59" t="n">
        <x:v>0.7346023280621389</x:v>
      </x:c>
      <x:c r="H479" s="59" t="n">
        <x:v>0.22396889458904207</x:v>
      </x:c>
      <x:c r="I479" s="58" t="n">
        <x:v>9847477.234100372</x:v>
      </x:c>
      <x:c r="J479" s="59" t="n">
        <x:v>0.23138051874476898</x:v>
      </x:c>
      <x:c r="K479" s="2" t="str">
        <x:v>D</x:v>
      </x:c>
      <x:c r="L479" s="59" t="n">
        <x:v>0.1868135452270508</x:v>
      </x:c>
      <x:c r="M479" s="59" t="n">
        <x:v>0.40153719978176716</x:v>
      </x:c>
      <x:c r="N479" s="58" t="n">
        <x:v>5449151.073854184</x:v>
      </x:c>
      <x:c r="O479" s="58" t="n">
        <x:v>6950392.344539574</x:v>
      </x:c>
      <x:c r="P479" s="2" t="str">
        <x:v>approve</x:v>
      </x:c>
      <x:c r="Q479" s="2" t="str">
        <x:v>eligibility and RAROC conditions are met</x:v>
      </x:c>
      <x:c r="R479" s="2"/>
      <x:c r="S479" s="2"/>
      <x:c r="T479" s="2"/>
    </x:row>
    <x:row r="480">
      <x:c r="A480" s="2"/>
      <x:c r="B480" s="2"/>
      <x:c r="C480" s="2" t="str">
        <x:v>SYN-00475</x:v>
      </x:c>
      <x:c r="D480" s="58" t="n">
        <x:v>137000000</x:v>
      </x:c>
      <x:c r="E480" s="93" t="n">
        <x:v>12</x:v>
      </x:c>
      <x:c r="F480" s="59" t="n">
        <x:v>0.08879312171633395</x:v>
      </x:c>
      <x:c r="G480" s="59" t="n">
        <x:v>0.7084652737505179</x:v>
      </x:c>
      <x:c r="H480" s="59" t="n">
        <x:v>0.17531949622730092</x:v>
      </x:c>
      <x:c r="I480" s="58" t="n">
        <x:v>12529662.259132052</x:v>
      </x:c>
      <x:c r="J480" s="59" t="n">
        <x:v>0.5637359274638355</x:v>
      </x:c>
      <x:c r="K480" s="2" t="str">
        <x:v>C</x:v>
      </x:c>
      <x:c r="L480" s="59"/>
      <x:c r="M480" s="59" t="n">
        <x:v>0.32221283183613864</x:v>
      </x:c>
      <x:c r="N480" s="58" t="n">
        <x:v>4858059.05483633</x:v>
      </x:c>
      <x:c r="O480" s="58" t="n">
        <x:v>7304545.208731264</x:v>
      </x:c>
      <x:c r="P480" s="2" t="str">
        <x:v>decline</x:v>
      </x:c>
      <x:c r="Q480" s="2" t="str">
        <x:v>debt service to income exceeds policy maximum</x:v>
      </x:c>
      <x:c r="R480" s="2"/>
      <x:c r="S480" s="2"/>
      <x:c r="T480" s="2"/>
    </x:row>
    <x:row r="481">
      <x:c r="A481" s="2"/>
      <x:c r="B481" s="2"/>
      <x:c r="C481" s="2" t="str">
        <x:v>SYN-00476</x:v>
      </x:c>
      <x:c r="D481" s="58" t="n">
        <x:v>119000000</x:v>
      </x:c>
      <x:c r="E481" s="93" t="n">
        <x:v>48</x:v>
      </x:c>
      <x:c r="F481" s="59" t="n">
        <x:v>0.034476032090433394</x:v>
      </x:c>
      <x:c r="G481" s="59" t="n">
        <x:v>0.6969147626299621</x:v>
      </x:c>
      <x:c r="H481" s="59" t="n">
        <x:v>0.12392773218707474</x:v>
      </x:c>
      <x:c r="I481" s="58" t="n">
        <x:v>3156724.402264872</x:v>
      </x:c>
      <x:c r="J481" s="59" t="n">
        <x:v>0.15888990179412057</x:v>
      </x:c>
      <x:c r="K481" s="2" t="str">
        <x:v>B</x:v>
      </x:c>
      <x:c r="L481" s="59" t="n">
        <x:v>0.10079692840576172</x:v>
      </x:c>
      <x:c r="M481" s="59" t="n">
        <x:v>0.39465995231174966</x:v>
      </x:c>
      <x:c r="N481" s="58" t="n">
        <x:v>6112388.803779821</x:v>
      </x:c>
      <x:c r="O481" s="58" t="n">
        <x:v>4928821.876974149</x:v>
      </x:c>
      <x:c r="P481" s="2" t="str">
        <x:v>approve</x:v>
      </x:c>
      <x:c r="Q481" s="2" t="str">
        <x:v>eligibility and RAROC conditions are met</x:v>
      </x:c>
      <x:c r="R481" s="2"/>
      <x:c r="S481" s="2"/>
      <x:c r="T481" s="2"/>
    </x:row>
    <x:row r="482">
      <x:c r="A482" s="2"/>
      <x:c r="B482" s="2"/>
      <x:c r="C482" s="2" t="str">
        <x:v>SYN-00477</x:v>
      </x:c>
      <x:c r="D482" s="58" t="n">
        <x:v>180000000</x:v>
      </x:c>
      <x:c r="E482" s="93" t="n">
        <x:v>12</x:v>
      </x:c>
      <x:c r="F482" s="59" t="n">
        <x:v>0.049094637409077546</x:v>
      </x:c>
      <x:c r="G482" s="59" t="n">
        <x:v>0.679749262872939</x:v>
      </x:c>
      <x:c r="H482" s="59" t="n">
        <x:v>0.15000655306775035</x:v>
      </x:c>
      <x:c r="I482" s="58" t="n">
        <x:v>16246551.881765187</x:v>
      </x:c>
      <x:c r="J482" s="59" t="n">
        <x:v>0.6163149815452295</x:v>
      </x:c>
      <x:c r="K482" s="2" t="str">
        <x:v>B</x:v>
      </x:c>
      <x:c r="L482" s="59"/>
      <x:c r="M482" s="59" t="n">
        <x:v>0.692182106941706</x:v>
      </x:c>
      <x:c r="N482" s="58" t="n">
        <x:v>3352709.4459566087</x:v>
      </x:c>
      <x:c r="O482" s="58" t="n">
        <x:v>7731945.975115287</x:v>
      </x:c>
      <x:c r="P482" s="2" t="str">
        <x:v>decline</x:v>
      </x:c>
      <x:c r="Q482" s="2" t="str">
        <x:v>debt service to income exceeds policy maximum</x:v>
      </x:c>
      <x:c r="R482" s="2"/>
      <x:c r="S482" s="2"/>
      <x:c r="T482" s="2"/>
    </x:row>
    <x:row r="483">
      <x:c r="A483" s="2"/>
      <x:c r="B483" s="2"/>
      <x:c r="C483" s="2" t="str">
        <x:v>SYN-00478</x:v>
      </x:c>
      <x:c r="D483" s="58" t="n">
        <x:v>226000000</x:v>
      </x:c>
      <x:c r="E483" s="93" t="n">
        <x:v>48</x:v>
      </x:c>
      <x:c r="F483" s="59" t="n">
        <x:v>0.1167402577533203</x:v>
      </x:c>
      <x:c r="G483" s="59" t="n">
        <x:v>0.7327753673201757</x:v>
      </x:c>
      <x:c r="H483" s="59" t="n">
        <x:v>0.18607372165460842</x:v>
      </x:c>
      <x:c r="I483" s="58" t="n">
        <x:v>6710692.326738034</x:v>
      </x:c>
      <x:c r="J483" s="59" t="n">
        <x:v>0.2553202515660823</x:v>
      </x:c>
      <x:c r="K483" s="2" t="str">
        <x:v>D</x:v>
      </x:c>
      <x:c r="L483" s="59" t="n">
        <x:v>0.17746505737304685</x:v>
      </x:c>
      <x:c r="M483" s="59" t="n">
        <x:v>0.21785732227764412</x:v>
      </x:c>
      <x:c r="N483" s="58" t="n">
        <x:v>39643215.403747134</x:v>
      </x:c>
      <x:c r="O483" s="58" t="n">
        <x:v>13037749.692963365</x:v>
      </x:c>
      <x:c r="P483" s="2" t="str">
        <x:v>approve</x:v>
      </x:c>
      <x:c r="Q483" s="2" t="str">
        <x:v>eligibility and RAROC conditions are met</x:v>
      </x:c>
      <x:c r="R483" s="2"/>
      <x:c r="S483" s="2"/>
      <x:c r="T483" s="2"/>
    </x:row>
    <x:row r="484">
      <x:c r="A484" s="2"/>
      <x:c r="B484" s="2"/>
      <x:c r="C484" s="2" t="str">
        <x:v>SYN-00479</x:v>
      </x:c>
      <x:c r="D484" s="58" t="n">
        <x:v>58000000</x:v>
      </x:c>
      <x:c r="E484" s="93" t="n">
        <x:v>18</x:v>
      </x:c>
      <x:c r="F484" s="59" t="n">
        <x:v>0.046049049537621546</x:v>
      </x:c>
      <x:c r="G484" s="59" t="n">
        <x:v>0.6101986468692306</x:v>
      </x:c>
      <x:c r="H484" s="59" t="n">
        <x:v>0.1395737391038266</x:v>
      </x:c>
      <x:c r="I484" s="58" t="n">
        <x:v>3589921.680173938</x:v>
      </x:c>
      <x:c r="J484" s="59" t="n">
        <x:v>0.1130173901919611</x:v>
      </x:c>
      <x:c r="K484" s="2" t="str">
        <x:v>B</x:v>
      </x:c>
      <x:c r="L484" s="59" t="n">
        <x:v>0.1208889389038086</x:v>
      </x:c>
      <x:c r="M484" s="59" t="n">
        <x:v>0.35038376252452724</x:v>
      </x:c>
      <x:c r="N484" s="58" t="n">
        <x:v>1331097.1134823589</x:v>
      </x:c>
      <x:c r="O484" s="58" t="n">
        <x:v>2434070.623344495</x:v>
      </x:c>
      <x:c r="P484" s="2" t="str">
        <x:v>approve</x:v>
      </x:c>
      <x:c r="Q484" s="2" t="str">
        <x:v>eligibility and RAROC conditions are met</x:v>
      </x:c>
      <x:c r="R484" s="2"/>
      <x:c r="S484" s="2"/>
      <x:c r="T484" s="2"/>
    </x:row>
    <x:row r="485">
      <x:c r="A485" s="2"/>
      <x:c r="B485" s="2"/>
      <x:c r="C485" s="2" t="str">
        <x:v>SYN-00480</x:v>
      </x:c>
      <x:c r="D485" s="58" t="n">
        <x:v>224000000</x:v>
      </x:c>
      <x:c r="E485" s="93" t="n">
        <x:v>48</x:v>
      </x:c>
      <x:c r="F485" s="59" t="n">
        <x:v>0.08102416479797998</x:v>
      </x:c>
      <x:c r="G485" s="59" t="n">
        <x:v>0.754218284977426</x:v>
      </x:c>
      <x:c r="H485" s="59" t="n">
        <x:v>0.16542892827608263</x:v>
      </x:c>
      <x:c r="I485" s="58" t="n">
        <x:v>6410677.147226795</x:v>
      </x:c>
      <x:c r="J485" s="59" t="n">
        <x:v>0.36486055313634824</x:v>
      </x:c>
      <x:c r="K485" s="2" t="str">
        <x:v>C</x:v>
      </x:c>
      <x:c r="L485" s="59" t="n">
        <x:v>0.14156177520751956</x:v>
      </x:c>
      <x:c r="M485" s="59" t="n">
        <x:v>0.3514076629835399</x:v>
      </x:c>
      <x:c r="N485" s="58" t="n">
        <x:v>28701790.653835427</x:v>
      </x:c>
      <x:c r="O485" s="58" t="n">
        <x:v>11242044.121067755</x:v>
      </x:c>
      <x:c r="P485" s="2" t="str">
        <x:v>approve</x:v>
      </x:c>
      <x:c r="Q485" s="2" t="str">
        <x:v>eligibility and RAROC conditions are met</x:v>
      </x:c>
      <x:c r="R485" s="2"/>
      <x:c r="S485" s="2"/>
      <x:c r="T485" s="2"/>
    </x:row>
    <x:row r="486">
      <x:c r="A486" s="2"/>
      <x:c r="B486" s="2"/>
      <x:c r="C486" s="2" t="str">
        <x:v>SYN-00481</x:v>
      </x:c>
      <x:c r="D486" s="58" t="n">
        <x:v>44000000</x:v>
      </x:c>
      <x:c r="E486" s="93" t="n">
        <x:v>24</x:v>
      </x:c>
      <x:c r="F486" s="59" t="n">
        <x:v>0.0752834724252417</x:v>
      </x:c>
      <x:c r="G486" s="59" t="n">
        <x:v>0.7473008715982287</x:v>
      </x:c>
      <x:c r="H486" s="59" t="n">
        <x:v>0.14511941329618788</x:v>
      </x:c>
      <x:c r="I486" s="58" t="n">
        <x:v>2123223.7672117786</x:v>
      </x:c>
      <x:c r="J486" s="59" t="n">
        <x:v>0.1579331640214474</x:v>
      </x:c>
      <x:c r="K486" s="2" t="str">
        <x:v>C</x:v>
      </x:c>
      <x:c r="L486" s="59" t="n">
        <x:v>0.15198329925537107</x:v>
      </x:c>
      <x:c r="M486" s="59" t="n">
        <x:v>0.10156848787512049</x:v>
      </x:c>
      <x:c r="N486" s="58" t="n">
        <x:v>2657196.457153728</x:v>
      </x:c>
      <x:c r="O486" s="58" t="n">
        <x:v>2148998.4810806694</x:v>
      </x:c>
      <x:c r="P486" s="2" t="str">
        <x:v>reprice</x:v>
      </x:c>
      <x:c r="Q486" s="2" t="str">
        <x:v>quoted APR is below the RAROC price floor</x:v>
      </x:c>
      <x:c r="R486" s="2"/>
      <x:c r="S486" s="2"/>
      <x:c r="T486" s="2"/>
    </x:row>
    <x:row r="487">
      <x:c r="A487" s="2"/>
      <x:c r="B487" s="2"/>
      <x:c r="C487" s="2" t="str">
        <x:v>SYN-00482</x:v>
      </x:c>
      <x:c r="D487" s="58" t="n">
        <x:v>84000000</x:v>
      </x:c>
      <x:c r="E487" s="93" t="n">
        <x:v>48</x:v>
      </x:c>
      <x:c r="F487" s="59" t="n">
        <x:v>0.1235410953351468</x:v>
      </x:c>
      <x:c r="G487" s="59" t="n">
        <x:v>0.7421658021094529</x:v>
      </x:c>
      <x:c r="H487" s="59" t="n">
        <x:v>0.21147647124848</x:v>
      </x:c>
      <x:c r="I487" s="58" t="n">
        <x:v>2607793.7842159024</x:v>
      </x:c>
      <x:c r="J487" s="59" t="n">
        <x:v>0.25134404149339307</x:v>
      </x:c>
      <x:c r="K487" s="2" t="str">
        <x:v>D</x:v>
      </x:c>
      <x:c r="L487" s="59" t="n">
        <x:v>0.1900115966796875</x:v>
      </x:c>
      <x:c r="M487" s="59" t="n">
        <x:v>0.2985276882563994</x:v>
      </x:c>
      <x:c r="N487" s="58" t="n">
        <x:v>15894521.565878319</x:v>
      </x:c>
      <x:c r="O487" s="58" t="n">
        <x:v>5073182.667614845</x:v>
      </x:c>
      <x:c r="P487" s="2" t="str">
        <x:v>approve</x:v>
      </x:c>
      <x:c r="Q487" s="2" t="str">
        <x:v>eligibility and RAROC conditions are met</x:v>
      </x:c>
      <x:c r="R487" s="2"/>
      <x:c r="S487" s="2"/>
      <x:c r="T487" s="2"/>
    </x:row>
    <x:row r="488">
      <x:c r="A488" s="2"/>
      <x:c r="B488" s="2"/>
      <x:c r="C488" s="2" t="str">
        <x:v>SYN-00483</x:v>
      </x:c>
      <x:c r="D488" s="58" t="n">
        <x:v>101000000</x:v>
      </x:c>
      <x:c r="E488" s="93" t="n">
        <x:v>36</x:v>
      </x:c>
      <x:c r="F488" s="59" t="n">
        <x:v>0.10399502326300028</x:v>
      </x:c>
      <x:c r="G488" s="59" t="n">
        <x:v>0.7780819368074855</x:v>
      </x:c>
      <x:c r="H488" s="59" t="n">
        <x:v>0.19641323622724632</x:v>
      </x:c>
      <x:c r="I488" s="58" t="n">
        <x:v>3735089.129753392</x:v>
      </x:c>
      <x:c r="J488" s="59" t="n">
        <x:v>0.2208772282438348</x:v>
      </x:c>
      <x:c r="K488" s="2" t="str">
        <x:v>D</x:v>
      </x:c>
      <x:c r="L488" s="59" t="n">
        <x:v>0.1763639450073242</x:v>
      </x:c>
      <x:c r="M488" s="59" t="n">
        <x:v>0.2954566943457533</x:v>
      </x:c>
      <x:c r="N488" s="58" t="n">
        <x:v>12995689.715303395</x:v>
      </x:c>
      <x:c r="O488" s="58" t="n">
        <x:v>6042363.912863463</x:v>
      </x:c>
      <x:c r="P488" s="2" t="str">
        <x:v>approve</x:v>
      </x:c>
      <x:c r="Q488" s="2" t="str">
        <x:v>eligibility and RAROC conditions are met</x:v>
      </x:c>
      <x:c r="R488" s="2"/>
      <x:c r="S488" s="2"/>
      <x:c r="T488" s="2"/>
    </x:row>
    <x:row r="489">
      <x:c r="A489" s="2"/>
      <x:c r="B489" s="2"/>
      <x:c r="C489" s="2" t="str">
        <x:v>SYN-00484</x:v>
      </x:c>
      <x:c r="D489" s="58" t="n">
        <x:v>190000000</x:v>
      </x:c>
      <x:c r="E489" s="93" t="n">
        <x:v>18</x:v>
      </x:c>
      <x:c r="F489" s="59" t="n">
        <x:v>0.030894055622289026</x:v>
      </x:c>
      <x:c r="G489" s="59" t="n">
        <x:v>0.7027810871183939</x:v>
      </x:c>
      <x:c r="H489" s="59" t="n">
        <x:v>0.13279633433305624</x:v>
      </x:c>
      <x:c r="I489" s="58" t="n">
        <x:v>11699846.48298453</x:v>
      </x:c>
      <x:c r="J489" s="59" t="n">
        <x:v>0.9352850872343841</x:v>
      </x:c>
      <x:c r="K489" s="2" t="str">
        <x:v>B</x:v>
      </x:c>
      <x:c r="L489" s="59"/>
      <x:c r="M489" s="59" t="n">
        <x:v>0.5318333265321915</x:v>
      </x:c>
      <x:c r="N489" s="58" t="n">
        <x:v>3365292.5146441334</x:v>
      </x:c>
      <x:c r="O489" s="58" t="n">
        <x:v>8021550.515190336</x:v>
      </x:c>
      <x:c r="P489" s="2" t="str">
        <x:v>decline</x:v>
      </x:c>
      <x:c r="Q489" s="2" t="str">
        <x:v>debt service to income exceeds policy maximum</x:v>
      </x:c>
      <x:c r="R489" s="2"/>
      <x:c r="S489" s="2"/>
      <x:c r="T489" s="2"/>
    </x:row>
    <x:row r="490">
      <x:c r="A490" s="2"/>
      <x:c r="B490" s="2"/>
      <x:c r="C490" s="2" t="str">
        <x:v>SYN-00485</x:v>
      </x:c>
      <x:c r="D490" s="58" t="n">
        <x:v>73000000</x:v>
      </x:c>
      <x:c r="E490" s="93" t="n">
        <x:v>24</x:v>
      </x:c>
      <x:c r="F490" s="59" t="n">
        <x:v>0.039052350845974707</x:v>
      </x:c>
      <x:c r="G490" s="59" t="n">
        <x:v>0.6998230303264323</x:v>
      </x:c>
      <x:c r="H490" s="59" t="n">
        <x:v>0.13931608399077663</x:v>
      </x:c>
      <x:c r="I490" s="58" t="n">
        <x:v>3502582.373438174</x:v>
      </x:c>
      <x:c r="J490" s="59" t="n">
        <x:v>0.4056990207465652</x:v>
      </x:c>
      <x:c r="K490" s="2" t="str">
        <x:v>B</x:v>
      </x:c>
      <x:c r="L490" s="59" t="n">
        <x:v>0.11744434356689455</x:v>
      </x:c>
      <x:c r="M490" s="59" t="n">
        <x:v>0.3829099668351559</x:v>
      </x:c>
      <x:c r="N490" s="58" t="n">
        <x:v>2153397.9443049794</x:v>
      </x:c>
      <x:c r="O490" s="58" t="n">
        <x:v>3046552.540803084</x:v>
      </x:c>
      <x:c r="P490" s="2" t="str">
        <x:v>approve</x:v>
      </x:c>
      <x:c r="Q490" s="2" t="str">
        <x:v>eligibility and RAROC conditions are met</x:v>
      </x:c>
      <x:c r="R490" s="2"/>
      <x:c r="S490" s="2"/>
      <x:c r="T490" s="2"/>
    </x:row>
    <x:row r="491">
      <x:c r="A491" s="2"/>
      <x:c r="B491" s="2"/>
      <x:c r="C491" s="2" t="str">
        <x:v>SYN-00486</x:v>
      </x:c>
      <x:c r="D491" s="58" t="n">
        <x:v>87000000</x:v>
      </x:c>
      <x:c r="E491" s="93" t="n">
        <x:v>24</x:v>
      </x:c>
      <x:c r="F491" s="59" t="n">
        <x:v>0.02093081537812176</x:v>
      </x:c>
      <x:c r="G491" s="59" t="n">
        <x:v>0.610544644292037</x:v>
      </x:c>
      <x:c r="H491" s="59" t="n">
        <x:v>0.10350500678031724</x:v>
      </x:c>
      <x:c r="I491" s="58" t="n">
        <x:v>4028697.433400839</x:v>
      </x:c>
      <x:c r="J491" s="59" t="n">
        <x:v>0.2979627838114526</x:v>
      </x:c>
      <x:c r="K491" s="2" t="str">
        <x:v>B</x:v>
      </x:c>
      <x:c r="L491" s="59" t="n">
        <x:v>0.09523696899414064</x:v>
      </x:c>
      <x:c r="M491" s="59" t="n">
        <x:v>0.2440887526542615</x:v>
      </x:c>
      <x:c r="N491" s="58" t="n">
        <x:v>1191400.3719338435</x:v>
      </x:c>
      <x:c r="O491" s="58" t="n">
        <x:v>3635567.667392701</x:v>
      </x:c>
      <x:c r="P491" s="2" t="str">
        <x:v>approve</x:v>
      </x:c>
      <x:c r="Q491" s="2" t="str">
        <x:v>eligibility and RAROC conditions are met</x:v>
      </x:c>
      <x:c r="R491" s="2"/>
      <x:c r="S491" s="2"/>
      <x:c r="T491" s="2"/>
    </x:row>
    <x:row r="492">
      <x:c r="A492" s="2"/>
      <x:c r="B492" s="2"/>
      <x:c r="C492" s="2" t="str">
        <x:v>SYN-00487</x:v>
      </x:c>
      <x:c r="D492" s="58" t="n">
        <x:v>96000000</x:v>
      </x:c>
      <x:c r="E492" s="93" t="n">
        <x:v>36</x:v>
      </x:c>
      <x:c r="F492" s="59" t="n">
        <x:v>0.0823536049790043</x:v>
      </x:c>
      <x:c r="G492" s="59" t="n">
        <x:v>0.7719654929194649</x:v>
      </x:c>
      <x:c r="H492" s="59" t="n">
        <x:v>0.1664372489827964</x:v>
      </x:c>
      <x:c r="I492" s="58" t="n">
        <x:v>3405664.071065021</x:v>
      </x:c>
      <x:c r="J492" s="59" t="n">
        <x:v>0.31236049124622495</x:v>
      </x:c>
      <x:c r="K492" s="2" t="str">
        <x:v>C</x:v>
      </x:c>
      <x:c r="L492" s="59" t="n">
        <x:v>0.15460403442382809</x:v>
      </x:c>
      <x:c r="M492" s="59" t="n">
        <x:v>0.2522523838750248</x:v>
      </x:c>
      <x:c r="N492" s="58" t="n">
        <x:v>9704516.367287856</x:v>
      </x:c>
      <x:c r="O492" s="58" t="n">
        <x:v>5031812.130904882</x:v>
      </x:c>
      <x:c r="P492" s="2" t="str">
        <x:v>approve</x:v>
      </x:c>
      <x:c r="Q492" s="2" t="str">
        <x:v>eligibility and RAROC conditions are met</x:v>
      </x:c>
      <x:c r="R492" s="2"/>
      <x:c r="S492" s="2"/>
      <x:c r="T492" s="2"/>
    </x:row>
    <x:row r="493">
      <x:c r="A493" s="2"/>
      <x:c r="B493" s="2"/>
      <x:c r="C493" s="2" t="str">
        <x:v>SYN-00488</x:v>
      </x:c>
      <x:c r="D493" s="58" t="n">
        <x:v>171000000</x:v>
      </x:c>
      <x:c r="E493" s="93" t="n">
        <x:v>48</x:v>
      </x:c>
      <x:c r="F493" s="59" t="n">
        <x:v>0.17719027391763947</x:v>
      </x:c>
      <x:c r="G493" s="59" t="n">
        <x:v>0.6778265122536028</x:v>
      </x:c>
      <x:c r="H493" s="59" t="n">
        <x:v>0.24623412801496888</x:v>
      </x:c>
      <x:c r="I493" s="58" t="n">
        <x:v>5634011.597871213</x:v>
      </x:c>
      <x:c r="J493" s="59" t="n">
        <x:v>0.2820617168903264</x:v>
      </x:c>
      <x:c r="K493" s="2" t="str">
        <x:v>E</x:v>
      </x:c>
      <x:c r="L493" s="59" t="n">
        <x:v>0.22227813720703127</x:v>
      </x:c>
      <x:c r="M493" s="59" t="n">
        <x:v>0.30186534563344986</x:v>
      </x:c>
      <x:c r="N493" s="58" t="n">
        <x:v>40951452.76007274</x:v>
      </x:c>
      <x:c r="O493" s="58" t="n">
        <x:v>10552857.6600508</x:v>
      </x:c>
      <x:c r="P493" s="2" t="str">
        <x:v>approve</x:v>
      </x:c>
      <x:c r="Q493" s="2" t="str">
        <x:v>eligibility and RAROC conditions are met</x:v>
      </x:c>
      <x:c r="R493" s="2"/>
      <x:c r="S493" s="2"/>
      <x:c r="T493" s="2"/>
    </x:row>
    <x:row r="494">
      <x:c r="A494" s="2"/>
      <x:c r="B494" s="2"/>
      <x:c r="C494" s="2" t="str">
        <x:v>SYN-00489</x:v>
      </x:c>
      <x:c r="D494" s="58" t="n">
        <x:v>216000000</x:v>
      </x:c>
      <x:c r="E494" s="93" t="n">
        <x:v>18</x:v>
      </x:c>
      <x:c r="F494" s="59" t="n">
        <x:v>0.11292982436826655</x:v>
      </x:c>
      <x:c r="G494" s="59" t="n">
        <x:v>0.7971172627467699</x:v>
      </x:c>
      <x:c r="H494" s="59" t="n">
        <x:v>0.19326921062791488</x:v>
      </x:c>
      <x:c r="I494" s="58" t="n">
        <x:v>13919060.0709471</x:v>
      </x:c>
      <x:c r="J494" s="59" t="n">
        <x:v>0.8520493056254465</x:v>
      </x:c>
      <x:c r="K494" s="2" t="str">
        <x:v>D</x:v>
      </x:c>
      <x:c r="L494" s="59"/>
      <x:c r="M494" s="59" t="n">
        <x:v>0.2170798538520397</x:v>
      </x:c>
      <x:c r="N494" s="58" t="n">
        <x:v>16044298.536330141</x:v>
      </x:c>
      <x:c r="O494" s="58" t="n">
        <x:v>14314365.483040253</x:v>
      </x:c>
      <x:c r="P494" s="2" t="str">
        <x:v>decline</x:v>
      </x:c>
      <x:c r="Q494" s="2" t="str">
        <x:v>debt service to income exceeds policy maximum</x:v>
      </x:c>
      <x:c r="R494" s="2"/>
      <x:c r="S494" s="2"/>
      <x:c r="T494" s="2"/>
    </x:row>
    <x:row r="495">
      <x:c r="A495" s="2"/>
      <x:c r="B495" s="2"/>
      <x:c r="C495" s="2" t="str">
        <x:v>SYN-00490</x:v>
      </x:c>
      <x:c r="D495" s="58" t="n">
        <x:v>131000000</x:v>
      </x:c>
      <x:c r="E495" s="93" t="n">
        <x:v>12</x:v>
      </x:c>
      <x:c r="F495" s="59" t="n">
        <x:v>0.008935072944716961</x:v>
      </x:c>
      <x:c r="G495" s="59" t="n">
        <x:v>0.5081389176565893</x:v>
      </x:c>
      <x:c r="H495" s="59" t="n">
        <x:v>0.12828126667840264</x:v>
      </x:c>
      <x:c r="I495" s="58" t="n">
        <x:v>11690002.303725215</x:v>
      </x:c>
      <x:c r="J495" s="59" t="n">
        <x:v>0.3664444956383381</x:v>
      </x:c>
      <x:c r="K495" s="2" t="str">
        <x:v>A</x:v>
      </x:c>
      <x:c r="L495" s="59" t="n">
        <x:v>0.09090621948242186</x:v>
      </x:c>
      <x:c r="M495" s="59" t="n">
        <x:v>0.5401157607385194</x:v>
      </x:c>
      <x:c r="N495" s="58" t="n">
        <x:v>328887.2668345724</x:v>
      </x:c>
      <x:c r="O495" s="58" t="n">
        <x:v>5681093.9959483845</x:v>
      </x:c>
      <x:c r="P495" s="2" t="str">
        <x:v>approve</x:v>
      </x:c>
      <x:c r="Q495" s="2" t="str">
        <x:v>eligibility and RAROC conditions are met</x:v>
      </x:c>
      <x:c r="R495" s="2"/>
      <x:c r="S495" s="2"/>
      <x:c r="T495" s="2"/>
    </x:row>
    <x:row r="496">
      <x:c r="A496" s="2"/>
      <x:c r="B496" s="2"/>
      <x:c r="C496" s="2" t="str">
        <x:v>SYN-00491</x:v>
      </x:c>
      <x:c r="D496" s="58" t="n">
        <x:v>189000000</x:v>
      </x:c>
      <x:c r="E496" s="93" t="n">
        <x:v>12</x:v>
      </x:c>
      <x:c r="F496" s="59" t="n">
        <x:v>0.0408448931683864</x:v>
      </x:c>
      <x:c r="G496" s="59" t="n">
        <x:v>0.5636701254596355</x:v>
      </x:c>
      <x:c r="H496" s="59" t="n">
        <x:v>0.14949705187882129</x:v>
      </x:c>
      <x:c r="I496" s="58" t="n">
        <x:v>17054335.88783503</x:v>
      </x:c>
      <x:c r="J496" s="59" t="n">
        <x:v>0.45707179462873493</x:v>
      </x:c>
      <x:c r="K496" s="2" t="str">
        <x:v>B</x:v>
      </x:c>
      <x:c r="L496" s="59" t="n">
        <x:v>0.10469951629638673</x:v>
      </x:c>
      <x:c r="M496" s="59" t="n">
        <x:v>0.6152561255076316</x:v>
      </x:c>
      <x:c r="N496" s="58" t="n">
        <x:v>2425381.694321148</x:v>
      </x:c>
      <x:c r="O496" s="58" t="n">
        <x:v>8139508.477287591</x:v>
      </x:c>
      <x:c r="P496" s="2" t="str">
        <x:v>approve</x:v>
      </x:c>
      <x:c r="Q496" s="2" t="str">
        <x:v>eligibility and RAROC conditions are met</x:v>
      </x:c>
      <x:c r="R496" s="2"/>
      <x:c r="S496" s="2"/>
      <x:c r="T496" s="2"/>
    </x:row>
    <x:row r="497">
      <x:c r="A497" s="2"/>
      <x:c r="B497" s="2"/>
      <x:c r="C497" s="2" t="str">
        <x:v>SYN-00492</x:v>
      </x:c>
      <x:c r="D497" s="58" t="n">
        <x:v>217000000</x:v>
      </x:c>
      <x:c r="E497" s="93" t="n">
        <x:v>24</x:v>
      </x:c>
      <x:c r="F497" s="59" t="n">
        <x:v>0.18935991092376425</x:v>
      </x:c>
      <x:c r="G497" s="59" t="n">
        <x:v>0.7573019088937372</x:v>
      </x:c>
      <x:c r="H497" s="59" t="n">
        <x:v>0.254134556059064</x:v>
      </x:c>
      <x:c r="I497" s="58" t="n">
        <x:v>11626684.253109975</x:v>
      </x:c>
      <x:c r="J497" s="59" t="n">
        <x:v>0.5539876177690186</x:v>
      </x:c>
      <x:c r="K497" s="2" t="str">
        <x:v>E</x:v>
      </x:c>
      <x:c r="L497" s="59"/>
      <x:c r="M497" s="59" t="n">
        <x:v>0.1961132341110362</x:v>
      </x:c>
      <x:c r="N497" s="58" t="n">
        <x:v>33620343.84649254</x:v>
      </x:c>
      <x:c r="O497" s="58" t="n">
        <x:v>16570367.527999366</x:v>
      </x:c>
      <x:c r="P497" s="2" t="str">
        <x:v>decline</x:v>
      </x:c>
      <x:c r="Q497" s="2" t="str">
        <x:v>debt service to income exceeds policy maximum</x:v>
      </x:c>
      <x:c r="R497" s="2"/>
      <x:c r="S497" s="2"/>
      <x:c r="T497" s="2"/>
    </x:row>
    <x:row r="498">
      <x:c r="A498" s="2"/>
      <x:c r="B498" s="2"/>
      <x:c r="C498" s="2" t="str">
        <x:v>SYN-00493</x:v>
      </x:c>
      <x:c r="D498" s="58" t="n">
        <x:v>223000000</x:v>
      </x:c>
      <x:c r="E498" s="93" t="n">
        <x:v>48</x:v>
      </x:c>
      <x:c r="F498" s="59" t="n">
        <x:v>0.07820311908558125</x:v>
      </x:c>
      <x:c r="G498" s="59" t="n">
        <x:v>0.8270159672042192</x:v>
      </x:c>
      <x:c r="H498" s="59" t="n">
        <x:v>0.17480303355051066</x:v>
      </x:c>
      <x:c r="I498" s="58" t="n">
        <x:v>6490221.696939919</x:v>
      </x:c>
      <x:c r="J498" s="59" t="n">
        <x:v>0.469674056564664</x:v>
      </x:c>
      <x:c r="K498" s="2" t="str">
        <x:v>C</x:v>
      </x:c>
      <x:c r="L498" s="59" t="n">
        <x:v>0.15166568756103516</x:v>
      </x:c>
      <x:c r="M498" s="59" t="n">
        <x:v>0.33334345037609003</x:v>
      </x:c>
      <x:c r="N498" s="58" t="n">
        <x:v>30471899.920290675</x:v>
      </x:c>
      <x:c r="O498" s="58" t="n">
        <x:v>12121761.229667986</x:v>
      </x:c>
      <x:c r="P498" s="2" t="str">
        <x:v>approve</x:v>
      </x:c>
      <x:c r="Q498" s="2" t="str">
        <x:v>eligibility and RAROC conditions are met</x:v>
      </x:c>
      <x:c r="R498" s="2"/>
      <x:c r="S498" s="2"/>
      <x:c r="T498" s="2"/>
    </x:row>
    <x:row r="499">
      <x:c r="A499" s="2"/>
      <x:c r="B499" s="2"/>
      <x:c r="C499" s="2" t="str">
        <x:v>SYN-00494</x:v>
      </x:c>
      <x:c r="D499" s="58" t="n">
        <x:v>165000000</x:v>
      </x:c>
      <x:c r="E499" s="93" t="n">
        <x:v>18</x:v>
      </x:c>
      <x:c r="F499" s="59" t="n">
        <x:v>0.013440775694997938</x:v>
      </x:c>
      <x:c r="G499" s="59" t="n">
        <x:v>0.7564002007558619</x:v>
      </x:c>
      <x:c r="H499" s="59" t="n">
        <x:v>0.1311796158859535</x:v>
      </x:c>
      <x:c r="I499" s="58" t="n">
        <x:v>10147936.218863824</x:v>
      </x:c>
      <x:c r="J499" s="59" t="n">
        <x:v>0.36214478582594695</x:v>
      </x:c>
      <x:c r="K499" s="2" t="str">
        <x:v>A</x:v>
      </x:c>
      <x:c r="L499" s="59" t="n">
        <x:v>0.09180816650390626</x:v>
      </x:c>
      <x:c r="M499" s="59" t="n">
        <x:v>0.5602196639005842</x:v>
      </x:c>
      <x:c r="N499" s="58" t="n">
        <x:v>1368488.6695313745</x:v>
      </x:c>
      <x:c r="O499" s="58" t="n">
        <x:v>7023187.775186745</x:v>
      </x:c>
      <x:c r="P499" s="2" t="str">
        <x:v>approve</x:v>
      </x:c>
      <x:c r="Q499" s="2" t="str">
        <x:v>eligibility and RAROC conditions are met</x:v>
      </x:c>
      <x:c r="R499" s="2"/>
      <x:c r="S499" s="2"/>
      <x:c r="T499" s="2"/>
    </x:row>
    <x:row r="500">
      <x:c r="A500" s="2"/>
      <x:c r="B500" s="2"/>
      <x:c r="C500" s="2" t="str">
        <x:v>SYN-00495</x:v>
      </x:c>
      <x:c r="D500" s="58" t="n">
        <x:v>39000000</x:v>
      </x:c>
      <x:c r="E500" s="93" t="n">
        <x:v>24</x:v>
      </x:c>
      <x:c r="F500" s="59" t="n">
        <x:v>0.15928131517113617</x:v>
      </x:c>
      <x:c r="G500" s="59" t="n">
        <x:v>0.7186890489860279</x:v>
      </x:c>
      <x:c r="H500" s="59" t="n">
        <x:v>0.2609415191755159</x:v>
      </x:c>
      <x:c r="I500" s="58" t="n">
        <x:v>2102960.519906999</x:v>
      </x:c>
      <x:c r="J500" s="59" t="n">
        <x:v>0.3759370012064848</x:v>
      </x:c>
      <x:c r="K500" s="2" t="str">
        <x:v>E</x:v>
      </x:c>
      <x:c r="L500" s="59" t="n">
        <x:v>0.23486854553222655</x:v>
      </x:c>
      <x:c r="M500" s="59" t="n">
        <x:v>0.31358121410106754</x:v>
      </x:c>
      <x:c r="N500" s="58" t="n">
        <x:v>4863998.617124352</x:v>
      </x:c>
      <x:c r="O500" s="58" t="n">
        <x:v>2682973.284169921</x:v>
      </x:c>
      <x:c r="P500" s="2" t="str">
        <x:v>approve</x:v>
      </x:c>
      <x:c r="Q500" s="2" t="str">
        <x:v>eligibility and RAROC conditions are met</x:v>
      </x:c>
      <x:c r="R500" s="2"/>
      <x:c r="S500" s="2"/>
      <x:c r="T500" s="2"/>
    </x:row>
    <x:row r="501">
      <x:c r="A501" s="2"/>
      <x:c r="B501" s="2"/>
      <x:c r="C501" s="2" t="str">
        <x:v>SYN-00496</x:v>
      </x:c>
      <x:c r="D501" s="58" t="n">
        <x:v>58000000</x:v>
      </x:c>
      <x:c r="E501" s="93" t="n">
        <x:v>12</x:v>
      </x:c>
      <x:c r="F501" s="59" t="n">
        <x:v>0.00916175158632793</x:v>
      </x:c>
      <x:c r="G501" s="59" t="n">
        <x:v>0.8078987556935819</x:v>
      </x:c>
      <x:c r="H501" s="59" t="n">
        <x:v>0.13334134028953554</x:v>
      </x:c>
      <x:c r="I501" s="58" t="n">
        <x:v>5189498.68494526</x:v>
      </x:c>
      <x:c r="J501" s="59" t="n">
        <x:v>0.6059665789963506</x:v>
      </x:c>
      <x:c r="K501" s="2" t="str">
        <x:v>A</x:v>
      </x:c>
      <x:c r="L501" s="59"/>
      <x:c r="M501" s="59" t="n">
        <x:v>0.3498350291167217</x:v>
      </x:c>
      <x:c r="N501" s="58" t="n">
        <x:v>237573.62197707317</x:v>
      </x:c>
      <x:c r="O501" s="58" t="n">
        <x:v>2516997.5065813814</x:v>
      </x:c>
      <x:c r="P501" s="2" t="str">
        <x:v>decline</x:v>
      </x:c>
      <x:c r="Q501" s="2" t="str">
        <x:v>debt service to income exceeds policy maximum</x:v>
      </x:c>
      <x:c r="R501" s="2"/>
      <x:c r="S501" s="2"/>
      <x:c r="T501" s="2"/>
    </x:row>
    <x:row r="502">
      <x:c r="A502" s="2"/>
      <x:c r="B502" s="2"/>
      <x:c r="C502" s="2" t="str">
        <x:v>SYN-00497</x:v>
      </x:c>
      <x:c r="D502" s="58" t="n">
        <x:v>132000000</x:v>
      </x:c>
      <x:c r="E502" s="93" t="n">
        <x:v>12</x:v>
      </x:c>
      <x:c r="F502" s="59" t="n">
        <x:v>0.09965208389898436</x:v>
      </x:c>
      <x:c r="G502" s="59" t="n">
        <x:v>0.7782488841214832</x:v>
      </x:c>
      <x:c r="H502" s="59" t="n">
        <x:v>0.1821112266642046</x:v>
      </x:c>
      <x:c r="I502" s="58" t="n">
        <x:v>12115025.865189752</x:v>
      </x:c>
      <x:c r="J502" s="59" t="n">
        <x:v>0.5922927443829064</x:v>
      </x:c>
      <x:c r="K502" s="2" t="str">
        <x:v>C</x:v>
      </x:c>
      <x:c r="L502" s="59"/>
      <x:c r="M502" s="59" t="n">
        <x:v>0.20842698170059026</x:v>
      </x:c>
      <x:c r="N502" s="58" t="n">
        <x:v>5786327.458018057</x:v>
      </x:c>
      <x:c r="O502" s="58" t="n">
        <x:v>8240743.84218324</x:v>
      </x:c>
      <x:c r="P502" s="2" t="str">
        <x:v>decline</x:v>
      </x:c>
      <x:c r="Q502" s="2" t="str">
        <x:v>debt service to income exceeds policy maximum</x:v>
      </x:c>
      <x:c r="R502" s="2"/>
      <x:c r="S502" s="2"/>
      <x:c r="T502" s="2"/>
    </x:row>
    <x:row r="503">
      <x:c r="A503" s="2"/>
      <x:c r="B503" s="2"/>
      <x:c r="C503" s="2" t="str">
        <x:v>SYN-00498</x:v>
      </x:c>
      <x:c r="D503" s="58" t="n">
        <x:v>217000000</x:v>
      </x:c>
      <x:c r="E503" s="93" t="n">
        <x:v>12</x:v>
      </x:c>
      <x:c r="F503" s="59" t="n">
        <x:v>0.014042191161578906</x:v>
      </x:c>
      <x:c r="G503" s="59" t="n">
        <x:v>0.6163958905647564</x:v>
      </x:c>
      <x:c r="H503" s="59" t="n">
        <x:v>0.10824775790515409</x:v>
      </x:c>
      <x:c r="I503" s="58" t="n">
        <x:v>19161088.25318763</x:v>
      </x:c>
      <x:c r="J503" s="59" t="n">
        <x:v>0.4826127454294006</x:v>
      </x:c>
      <x:c r="K503" s="2" t="str">
        <x:v>A</x:v>
      </x:c>
      <x:c r="L503" s="59" t="n">
        <x:v>0.08843200683593752</x:v>
      </x:c>
      <x:c r="M503" s="59" t="n">
        <x:v>0.3613384975986768</x:v>
      </x:c>
      <x:c r="N503" s="58" t="n">
        <x:v>1036322.1186694469</x:v>
      </x:c>
      <x:c r="O503" s="58" t="n">
        <x:v>9367838.103166997</x:v>
      </x:c>
      <x:c r="P503" s="2" t="str">
        <x:v>approve</x:v>
      </x:c>
      <x:c r="Q503" s="2" t="str">
        <x:v>eligibility and RAROC conditions are met</x:v>
      </x:c>
      <x:c r="R503" s="2"/>
      <x:c r="S503" s="2"/>
      <x:c r="T503" s="2"/>
    </x:row>
    <x:row r="504">
      <x:c r="A504" s="2"/>
      <x:c r="B504" s="2"/>
      <x:c r="C504" s="2" t="str">
        <x:v>SYN-00499</x:v>
      </x:c>
      <x:c r="D504" s="58" t="n">
        <x:v>58000000</x:v>
      </x:c>
      <x:c r="E504" s="93" t="n">
        <x:v>48</x:v>
      </x:c>
      <x:c r="F504" s="59" t="n">
        <x:v>0.023005409384235155</x:v>
      </x:c>
      <x:c r="G504" s="59" t="n">
        <x:v>0.6409491828900988</x:v>
      </x:c>
      <x:c r="H504" s="59" t="n">
        <x:v>0.14396875346747492</x:v>
      </x:c>
      <x:c r="I504" s="58" t="n">
        <x:v>1596506.7199710866</x:v>
      </x:c>
      <x:c r="J504" s="59" t="n">
        <x:v>0.19990684586589566</x:v>
      </x:c>
      <x:c r="K504" s="2" t="str">
        <x:v>B</x:v>
      </x:c>
      <x:c r="L504" s="59" t="n">
        <x:v>0.09635913848876955</x:v>
      </x:c>
      <x:c r="M504" s="59" t="n">
        <x:v>0.6444087628023912</x:v>
      </x:c>
      <x:c r="N504" s="58" t="n">
        <x:v>1868786.2892593269</x:v>
      </x:c>
      <x:c r="O504" s="58" t="n">
        <x:v>2468730.142633597</x:v>
      </x:c>
      <x:c r="P504" s="2" t="str">
        <x:v>approve</x:v>
      </x:c>
      <x:c r="Q504" s="2" t="str">
        <x:v>eligibility and RAROC conditions are met</x:v>
      </x:c>
      <x:c r="R504" s="2"/>
      <x:c r="S504" s="2"/>
      <x:c r="T504" s="2"/>
    </x:row>
    <x:row r="505">
      <x:c r="A505" s="2"/>
      <x:c r="B505" s="2"/>
      <x:c r="C505" s="2" t="str">
        <x:v>SYN-00500</x:v>
      </x:c>
      <x:c r="D505" s="58" t="n">
        <x:v>159000000</x:v>
      </x:c>
      <x:c r="E505" s="93" t="n">
        <x:v>24</x:v>
      </x:c>
      <x:c r="F505" s="59" t="n">
        <x:v>0.07107393183984706</x:v>
      </x:c>
      <x:c r="G505" s="59" t="n">
        <x:v>0.8049731680902289</x:v>
      </x:c>
      <x:c r="H505" s="59" t="n">
        <x:v>0.17344960854224334</x:v>
      </x:c>
      <x:c r="I505" s="58" t="n">
        <x:v>7887700.041978944</x:v>
      </x:c>
      <x:c r="J505" s="59" t="n">
        <x:v>0.24704731273072997</x:v>
      </x:c>
      <x:c r="K505" s="2" t="str">
        <x:v>C</x:v>
      </x:c>
      <x:c r="L505" s="59" t="n">
        <x:v>0.13941219329833981</x:v>
      </x:c>
      <x:c r="M505" s="59" t="n">
        <x:v>0.4375188671803816</x:v>
      </x:c>
      <x:c r="N505" s="58" t="n">
        <x:v>9853872.076590888</x:v>
      </x:c>
      <x:c r="O505" s="58" t="n">
        <x:v>8165325.236003545</x:v>
      </x:c>
      <x:c r="P505" s="2" t="str">
        <x:v>approve</x:v>
      </x:c>
      <x:c r="Q505" s="2" t="str">
        <x:v>eligibility and RAROC conditions are met</x:v>
      </x:c>
      <x:c r="R505" s="2"/>
      <x:c r="S505" s="2"/>
      <x:c r="T505" s="2"/>
    </x:row>
    <x:row r="506">
      <x:c r="A506" s="2"/>
      <x:c r="B506" s="2"/>
      <x:c r="C506" s="2" t="str">
        <x:v>SYN-00501</x:v>
      </x:c>
      <x:c r="D506" s="58" t="n">
        <x:v>243000000</x:v>
      </x:c>
      <x:c r="E506" s="93" t="n">
        <x:v>24</x:v>
      </x:c>
      <x:c r="F506" s="59" t="n">
        <x:v>0.09788335774532587</x:v>
      </x:c>
      <x:c r="G506" s="59" t="n">
        <x:v>0.581833625756305</x:v>
      </x:c>
      <x:c r="H506" s="59" t="n">
        <x:v>0.19153769649793065</x:v>
      </x:c>
      <x:c r="I506" s="58" t="n">
        <x:v>12267455.991691785</x:v>
      </x:c>
      <x:c r="J506" s="59" t="n">
        <x:v>0.6333636919881456</x:v>
      </x:c>
      <x:c r="K506" s="2" t="str">
        <x:v>C</x:v>
      </x:c>
      <x:c r="L506" s="59"/>
      <x:c r="M506" s="59" t="n">
        <x:v>0.7334352833813023</x:v>
      </x:c>
      <x:c r="N506" s="58" t="n">
        <x:v>14986274.969263384</x:v>
      </x:c>
      <x:c r="O506" s="58" t="n">
        <x:v>10763827.28083823</x:v>
      </x:c>
      <x:c r="P506" s="2" t="str">
        <x:v>decline</x:v>
      </x:c>
      <x:c r="Q506" s="2" t="str">
        <x:v>debt service to income exceeds policy maximum</x:v>
      </x:c>
      <x:c r="R506" s="2"/>
      <x:c r="S506" s="2"/>
      <x:c r="T506" s="2"/>
    </x:row>
    <x:row r="507">
      <x:c r="A507" s="2"/>
      <x:c r="B507" s="2"/>
      <x:c r="C507" s="2" t="str">
        <x:v>SYN-00502</x:v>
      </x:c>
      <x:c r="D507" s="58" t="n">
        <x:v>87000000</x:v>
      </x:c>
      <x:c r="E507" s="93" t="n">
        <x:v>18</x:v>
      </x:c>
      <x:c r="F507" s="59" t="n">
        <x:v>0.1692342392167208</x:v>
      </x:c>
      <x:c r="G507" s="59" t="n">
        <x:v>0.7323694966186384</x:v>
      </x:c>
      <x:c r="H507" s="59" t="n">
        <x:v>0.25896989624644867</x:v>
      </x:c>
      <x:c r="I507" s="58" t="n">
        <x:v>5884051.258964526</x:v>
      </x:c>
      <x:c r="J507" s="59" t="n">
        <x:v>0.32903893551720464</x:v>
      </x:c>
      <x:c r="K507" s="2" t="str">
        <x:v>E</x:v>
      </x:c>
      <x:c r="L507" s="59" t="n">
        <x:v>0.23132568359375</x:v>
      </x:c>
      <x:c r="M507" s="59" t="n">
        <x:v>0.31471042030897767</x:v>
      </x:c>
      <x:c r="N507" s="58" t="n">
        <x:v>9008804.882139858</x:v>
      </x:c>
      <x:c r="O507" s="58" t="n">
        <x:v>6378042.774112855</x:v>
      </x:c>
      <x:c r="P507" s="2" t="str">
        <x:v>approve</x:v>
      </x:c>
      <x:c r="Q507" s="2" t="str">
        <x:v>eligibility and RAROC conditions are met</x:v>
      </x:c>
      <x:c r="R507" s="2"/>
      <x:c r="S507" s="2"/>
      <x:c r="T507" s="2"/>
    </x:row>
    <x:row r="508">
      <x:c r="A508" s="2"/>
      <x:c r="B508" s="2"/>
      <x:c r="C508" s="2" t="str">
        <x:v>SYN-00503</x:v>
      </x:c>
      <x:c r="D508" s="58" t="n">
        <x:v>56000000</x:v>
      </x:c>
      <x:c r="E508" s="93" t="n">
        <x:v>24</x:v>
      </x:c>
      <x:c r="F508" s="59" t="n">
        <x:v>0.0470738977973896</x:v>
      </x:c>
      <x:c r="G508" s="59" t="n">
        <x:v>0.8007777391087786</x:v>
      </x:c>
      <x:c r="H508" s="59" t="n">
        <x:v>0.13335651597901982</x:v>
      </x:c>
      <x:c r="I508" s="58" t="n">
        <x:v>2671179.4467112096</x:v>
      </x:c>
      <x:c r="J508" s="59" t="n">
        <x:v>0.06361217885486264</x:v>
      </x:c>
      <x:c r="K508" s="2" t="str">
        <x:v>B</x:v>
      </x:c>
      <x:c r="L508" s="59" t="n">
        <x:v>0.12341140747070312</x:v>
      </x:c>
      <x:c r="M508" s="59" t="n">
        <x:v>0.26121412529319243</x:v>
      </x:c>
      <x:c r="N508" s="58" t="n">
        <x:v>2270852.2812989857</x:v>
      </x:c>
      <x:c r="O508" s="58" t="n">
        <x:v>2320391.2656101603</x:v>
      </x:c>
      <x:c r="P508" s="2" t="str">
        <x:v>approve</x:v>
      </x:c>
      <x:c r="Q508" s="2" t="str">
        <x:v>eligibility and RAROC conditions are met</x:v>
      </x:c>
      <x:c r="R508" s="2"/>
      <x:c r="S508" s="2"/>
      <x:c r="T508" s="2"/>
    </x:row>
    <x:row r="509">
      <x:c r="A509" s="2"/>
      <x:c r="B509" s="2"/>
      <x:c r="C509" s="2" t="str">
        <x:v>SYN-00504</x:v>
      </x:c>
      <x:c r="D509" s="58" t="n">
        <x:v>156000000</x:v>
      </x:c>
      <x:c r="E509" s="93" t="n">
        <x:v>24</x:v>
      </x:c>
      <x:c r="F509" s="59" t="n">
        <x:v>0.08617670351704945</x:v>
      </x:c>
      <x:c r="G509" s="59" t="n">
        <x:v>0.7476793091128598</x:v>
      </x:c>
      <x:c r="H509" s="59" t="n">
        <x:v>0.15978679346505859</x:v>
      </x:c>
      <x:c r="I509" s="58" t="n">
        <x:v>7636656.132500934</x:v>
      </x:c>
      <x:c r="J509" s="59" t="n">
        <x:v>0.6207931491667112</x:v>
      </x:c>
      <x:c r="K509" s="2" t="str">
        <x:v>C</x:v>
      </x:c>
      <x:c r="L509" s="59"/>
      <x:c r="M509" s="59" t="n">
        <x:v>0.21151925815501643</x:v>
      </x:c>
      <x:c r="N509" s="58" t="n">
        <x:v>10811937.664741335</x:v>
      </x:c>
      <x:c r="O509" s="58" t="n">
        <x:v>8239822.8935041325</x:v>
      </x:c>
      <x:c r="P509" s="2" t="str">
        <x:v>decline</x:v>
      </x:c>
      <x:c r="Q509" s="2" t="str">
        <x:v>debt service to income exceeds policy maximum</x:v>
      </x:c>
      <x:c r="R509" s="2"/>
      <x:c r="S509" s="2"/>
      <x:c r="T509" s="2"/>
    </x:row>
    <x:row r="510">
      <x:c r="A510" s="2"/>
      <x:c r="B510" s="2"/>
      <x:c r="C510" s="2" t="str">
        <x:v>SYN-00505</x:v>
      </x:c>
      <x:c r="D510" s="58" t="n">
        <x:v>138000000</x:v>
      </x:c>
      <x:c r="E510" s="93" t="n">
        <x:v>12</x:v>
      </x:c>
      <x:c r="F510" s="59" t="n">
        <x:v>0.18500768304201706</x:v>
      </x:c>
      <x:c r="G510" s="59" t="n">
        <x:v>0.6259526156637913</x:v>
      </x:c>
      <x:c r="H510" s="59" t="n">
        <x:v>0.26641147831564477</x:v>
      </x:c>
      <x:c r="I510" s="58" t="n">
        <x:v>13226250.349121908</x:v>
      </x:c>
      <x:c r="J510" s="59" t="n">
        <x:v>0.6284913913490312</x:v>
      </x:c>
      <x:c r="K510" s="2" t="str">
        <x:v>E</x:v>
      </x:c>
      <x:c r="L510" s="59"/>
      <x:c r="M510" s="59" t="n">
        <x:v>0.4964293989989585</x:v>
      </x:c>
      <x:c r="N510" s="58" t="n">
        <x:v>9271442.396585874</x:v>
      </x:c>
      <x:c r="O510" s="58" t="n">
        <x:v>9285229.82525256</x:v>
      </x:c>
      <x:c r="P510" s="2" t="str">
        <x:v>decline</x:v>
      </x:c>
      <x:c r="Q510" s="2" t="str">
        <x:v>debt service to income exceeds policy maximum</x:v>
      </x:c>
      <x:c r="R510" s="2"/>
      <x:c r="S510" s="2"/>
      <x:c r="T510" s="2"/>
    </x:row>
    <x:row r="511">
      <x:c r="A511" s="2"/>
      <x:c r="B511" s="2"/>
      <x:c r="C511" s="2" t="str">
        <x:v>SYN-00506</x:v>
      </x:c>
      <x:c r="D511" s="58" t="n">
        <x:v>81000000</x:v>
      </x:c>
      <x:c r="E511" s="93" t="n">
        <x:v>12</x:v>
      </x:c>
      <x:c r="F511" s="59" t="n">
        <x:v>0.08086447303517397</x:v>
      </x:c>
      <x:c r="G511" s="59" t="n">
        <x:v>0.7573218647838896</x:v>
      </x:c>
      <x:c r="H511" s="59" t="n">
        <x:v>0.1853445256631843</x:v>
      </x:c>
      <x:c r="I511" s="58" t="n">
        <x:v>7446697.58003998</x:v>
      </x:c>
      <x:c r="J511" s="59" t="n">
        <x:v>0.3853727685444656</x:v>
      </x:c>
      <x:c r="K511" s="2" t="str">
        <x:v>C</x:v>
      </x:c>
      <x:c r="L511" s="59" t="n">
        <x:v>0.16473514556884766</x:v>
      </x:c>
      <x:c r="M511" s="59" t="n">
        <x:v>0.3256629353282358</x:v>
      </x:c>
      <x:c r="N511" s="58" t="n">
        <x:v>2796701.3944931263</x:v>
      </x:c>
      <x:c r="O511" s="58" t="n">
        <x:v>4385505.716721755</x:v>
      </x:c>
      <x:c r="P511" s="2" t="str">
        <x:v>approve</x:v>
      </x:c>
      <x:c r="Q511" s="2" t="str">
        <x:v>eligibility and RAROC conditions are met</x:v>
      </x:c>
      <x:c r="R511" s="2"/>
      <x:c r="S511" s="2"/>
      <x:c r="T511" s="2"/>
    </x:row>
    <x:row r="512">
      <x:c r="A512" s="2"/>
      <x:c r="B512" s="2"/>
      <x:c r="C512" s="2" t="str">
        <x:v>SYN-00507</x:v>
      </x:c>
      <x:c r="D512" s="58" t="n">
        <x:v>38000000</x:v>
      </x:c>
      <x:c r="E512" s="93" t="n">
        <x:v>18</x:v>
      </x:c>
      <x:c r="F512" s="59" t="n">
        <x:v>0.06149966048609587</x:v>
      </x:c>
      <x:c r="G512" s="59" t="n">
        <x:v>0.589775037339089</x:v>
      </x:c>
      <x:c r="H512" s="59" t="n">
        <x:v>0.14526230060296164</x:v>
      </x:c>
      <x:c r="I512" s="58" t="n">
        <x:v>2362157.7306014886</x:v>
      </x:c>
      <x:c r="J512" s="59" t="n">
        <x:v>0.2724596893823162</x:v>
      </x:c>
      <x:c r="K512" s="2" t="str">
        <x:v>C</x:v>
      </x:c>
      <x:c r="L512" s="59" t="n">
        <x:v>0.14952049255371094</x:v>
      </x:c>
      <x:c r="M512" s="59" t="n">
        <x:v>0.11642663594584853</x:v>
      </x:c>
      <x:c r="N512" s="58" t="n">
        <x:v>1126773.5352401237</x:v>
      </x:c>
      <x:c r="O512" s="58" t="n">
        <x:v>1584437.132425578</x:v>
      </x:c>
      <x:c r="P512" s="2" t="str">
        <x:v>reprice</x:v>
      </x:c>
      <x:c r="Q512" s="2" t="str">
        <x:v>quoted APR is below the RAROC price floor</x:v>
      </x:c>
      <x:c r="R512" s="2"/>
      <x:c r="S512" s="2"/>
      <x:c r="T512" s="2"/>
    </x:row>
    <x:row r="513">
      <x:c r="A513" s="2"/>
      <x:c r="B513" s="2"/>
      <x:c r="C513" s="2" t="str">
        <x:v>SYN-00508</x:v>
      </x:c>
      <x:c r="D513" s="58" t="n">
        <x:v>61000000</x:v>
      </x:c>
      <x:c r="E513" s="93" t="n">
        <x:v>24</x:v>
      </x:c>
      <x:c r="F513" s="59" t="n">
        <x:v>0.1815745016632693</x:v>
      </x:c>
      <x:c r="G513" s="59" t="n">
        <x:v>0.7915579211230507</x:v>
      </x:c>
      <x:c r="H513" s="59" t="n">
        <x:v>0.27746781657025466</x:v>
      </x:c>
      <x:c r="I513" s="58" t="n">
        <x:v>3340332.467729357</x:v>
      </x:c>
      <x:c r="J513" s="59" t="n">
        <x:v>0.2493520087426048</x:v>
      </x:c>
      <x:c r="K513" s="2" t="str">
        <x:v>E</x:v>
      </x:c>
      <x:c r="L513" s="59" t="n">
        <x:v>0.2619550323486327</x:v>
      </x:c>
      <x:c r="M513" s="59" t="n">
        <x:v>0.2379996068857166</x:v>
      </x:c>
      <x:c r="N513" s="58" t="n">
        <x:v>9547018.651485683</x:v>
      </x:c>
      <x:c r="O513" s="58" t="n">
        <x:v>4841225.510509783</x:v>
      </x:c>
      <x:c r="P513" s="2" t="str">
        <x:v>approve</x:v>
      </x:c>
      <x:c r="Q513" s="2" t="str">
        <x:v>eligibility and RAROC conditions are met</x:v>
      </x:c>
      <x:c r="R513" s="2"/>
      <x:c r="S513" s="2"/>
      <x:c r="T513" s="2"/>
    </x:row>
    <x:row r="514">
      <x:c r="A514" s="2"/>
      <x:c r="B514" s="2"/>
      <x:c r="C514" s="2" t="str">
        <x:v>SYN-00509</x:v>
      </x:c>
      <x:c r="D514" s="58" t="n">
        <x:v>115000000</x:v>
      </x:c>
      <x:c r="E514" s="93" t="n">
        <x:v>18</x:v>
      </x:c>
      <x:c r="F514" s="59" t="n">
        <x:v>0.04042133894557926</x:v>
      </x:c>
      <x:c r="G514" s="59" t="n">
        <x:v>0.7679191701196545</x:v>
      </x:c>
      <x:c r="H514" s="59" t="n">
        <x:v>0.1541590750010235</x:v>
      </x:c>
      <x:c r="I514" s="58" t="n">
        <x:v>7196780.546348502</x:v>
      </x:c>
      <x:c r="J514" s="59" t="n">
        <x:v>0.43581488580380773</x:v>
      </x:c>
      <x:c r="K514" s="2" t="str">
        <x:v>B</x:v>
      </x:c>
      <x:c r="L514" s="59" t="n">
        <x:v>0.11092716217041015</x:v>
      </x:c>
      <x:c r="M514" s="59" t="n">
        <x:v>0.599240634392497</x:v>
      </x:c>
      <x:c r="N514" s="58" t="n">
        <x:v>2925332.437301233</x:v>
      </x:c>
      <x:c r="O514" s="58" t="n">
        <x:v>4855409.365356249</x:v>
      </x:c>
      <x:c r="P514" s="2" t="str">
        <x:v>approve</x:v>
      </x:c>
      <x:c r="Q514" s="2" t="str">
        <x:v>eligibility and RAROC conditions are met</x:v>
      </x:c>
      <x:c r="R514" s="2"/>
      <x:c r="S514" s="2"/>
      <x:c r="T514" s="2"/>
    </x:row>
    <x:row r="515">
      <x:c r="A515" s="2"/>
      <x:c r="B515" s="2"/>
      <x:c r="C515" s="2" t="str">
        <x:v>SYN-00510</x:v>
      </x:c>
      <x:c r="D515" s="58" t="n">
        <x:v>162000000</x:v>
      </x:c>
      <x:c r="E515" s="93" t="n">
        <x:v>36</x:v>
      </x:c>
      <x:c r="F515" s="59" t="n">
        <x:v>0.21592954049429694</x:v>
      </x:c>
      <x:c r="G515" s="59" t="n">
        <x:v>0.7887933105694923</x:v>
      </x:c>
      <x:c r="H515" s="59" t="n">
        <x:v>0.2990186914523008</x:v>
      </x:c>
      <x:c r="I515" s="58" t="n">
        <x:v>6868451.12013609</x:v>
      </x:c>
      <x:c r="J515" s="59" t="n">
        <x:v>0.26846816141833785</x:v>
      </x:c>
      <x:c r="K515" s="2" t="str">
        <x:v>E</x:v>
      </x:c>
      <x:c r="L515" s="59"/>
      <x:c r="M515" s="59" t="n">
        <x:v>0.2081621950940298</x:v>
      </x:c>
      <x:c r="N515" s="58" t="n">
        <x:v>42681214.712474905</x:v>
      </x:c>
      <x:c r="O515" s="58" t="n">
        <x:v>12762183.33427468</x:v>
      </x:c>
      <x:c r="P515" s="2" t="str">
        <x:v>decline</x:v>
      </x:c>
      <x:c r="Q515" s="2" t="str">
        <x:v>PD exceeds policy maximum</x:v>
      </x:c>
      <x:c r="R515" s="2"/>
      <x:c r="S515" s="2"/>
      <x:c r="T515" s="2"/>
    </x:row>
    <x:row r="516">
      <x:c r="A516" s="2"/>
      <x:c r="B516" s="2"/>
      <x:c r="C516" s="2" t="str">
        <x:v>SYN-00511</x:v>
      </x:c>
      <x:c r="D516" s="58" t="n">
        <x:v>82000000</x:v>
      </x:c>
      <x:c r="E516" s="93" t="n">
        <x:v>36</x:v>
      </x:c>
      <x:c r="F516" s="59" t="n">
        <x:v>0.05354574583093265</x:v>
      </x:c>
      <x:c r="G516" s="59" t="n">
        <x:v>0.7281016786839428</x:v>
      </x:c>
      <x:c r="H516" s="59" t="n">
        <x:v>0.16157575934738622</x:v>
      </x:c>
      <x:c r="I516" s="58" t="n">
        <x:v>2889260.008124759</x:v>
      </x:c>
      <x:c r="J516" s="59" t="n">
        <x:v>0.28540742880356457</x:v>
      </x:c>
      <x:c r="K516" s="2" t="str">
        <x:v>C</x:v>
      </x:c>
      <x:c r="L516" s="59" t="n">
        <x:v>0.12495121002197265</x:v>
      </x:c>
      <x:c r="M516" s="59" t="n">
        <x:v>0.5330528993603786</x:v>
      </x:c>
      <x:c r="N516" s="58" t="n">
        <x:v>5155668.952108873</x:v>
      </x:c>
      <x:c r="O516" s="58" t="n">
        <x:v>3385301.9505203483</x:v>
      </x:c>
      <x:c r="P516" s="2" t="str">
        <x:v>approve</x:v>
      </x:c>
      <x:c r="Q516" s="2" t="str">
        <x:v>eligibility and RAROC conditions are met</x:v>
      </x:c>
      <x:c r="R516" s="2"/>
      <x:c r="S516" s="2"/>
      <x:c r="T516" s="2"/>
    </x:row>
    <x:row r="517">
      <x:c r="A517" s="2"/>
      <x:c r="B517" s="2"/>
      <x:c r="C517" s="2" t="str">
        <x:v>SYN-00512</x:v>
      </x:c>
      <x:c r="D517" s="58" t="n">
        <x:v>235000000</x:v>
      </x:c>
      <x:c r="E517" s="93" t="n">
        <x:v>12</x:v>
      </x:c>
      <x:c r="F517" s="59" t="n">
        <x:v>0.2474573060135543</x:v>
      </x:c>
      <x:c r="G517" s="59" t="n">
        <x:v>0.8397510315277643</x:v>
      </x:c>
      <x:c r="H517" s="59" t="n">
        <x:v>0.3</x:v>
      </x:c>
      <x:c r="I517" s="58" t="n">
        <x:v>22909474.84225948</x:v>
      </x:c>
      <x:c r="J517" s="59" t="n">
        <x:v>1.536095151113515</x:v>
      </x:c>
      <x:c r="K517" s="2" t="str">
        <x:v>E</x:v>
      </x:c>
      <x:c r="L517" s="59"/>
      <x:c r="M517" s="59" t="n">
        <x:v>0.08473057469041594</x:v>
      </x:c>
      <x:c r="N517" s="58" t="n">
        <x:v>28777258.651805565</x:v>
      </x:c>
      <x:c r="O517" s="58" t="n">
        <x:v>23180345.349651568</x:v>
      </x:c>
      <x:c r="P517" s="2" t="str">
        <x:v>decline</x:v>
      </x:c>
      <x:c r="Q517" s="2" t="str">
        <x:v>PD exceeds policy maximum</x:v>
      </x:c>
      <x:c r="R517" s="2"/>
      <x:c r="S517" s="2"/>
      <x:c r="T517" s="2"/>
    </x:row>
    <x:row r="518">
      <x:c r="A518" s="2"/>
      <x:c r="B518" s="2"/>
      <x:c r="C518" s="2" t="str">
        <x:v>SYN-00513</x:v>
      </x:c>
      <x:c r="D518" s="58" t="n">
        <x:v>193000000</x:v>
      </x:c>
      <x:c r="E518" s="93" t="n">
        <x:v>12</x:v>
      </x:c>
      <x:c r="F518" s="59" t="n">
        <x:v>0.10007165555534395</x:v>
      </x:c>
      <x:c r="G518" s="59" t="n">
        <x:v>0.8261436002233093</x:v>
      </x:c>
      <x:c r="H518" s="59" t="n">
        <x:v>0.17357834124185217</x:v>
      </x:c>
      <x:c r="I518" s="58" t="n">
        <x:v>17635308.387133863</x:v>
      </x:c>
      <x:c r="J518" s="59" t="n">
        <x:v>0.3852943920602666</x:v>
      </x:c>
      <x:c r="K518" s="2" t="str">
        <x:v>D</x:v>
      </x:c>
      <x:c r="L518" s="59" t="n">
        <x:v>0.15802581787109377</x:v>
      </x:c>
      <x:c r="M518" s="59" t="n">
        <x:v>0.2607064036769351</x:v>
      </x:c>
      <x:c r="N518" s="58" t="n">
        <x:v>9008368.809666013</x:v>
      </x:c>
      <x:c r="O518" s="58" t="n">
        <x:v>12803470.460703831</x:v>
      </x:c>
      <x:c r="P518" s="2" t="str">
        <x:v>approve</x:v>
      </x:c>
      <x:c r="Q518" s="2" t="str">
        <x:v>eligibility and RAROC conditions are met</x:v>
      </x:c>
      <x:c r="R518" s="2"/>
      <x:c r="S518" s="2"/>
      <x:c r="T518" s="2"/>
    </x:row>
    <x:row r="519">
      <x:c r="A519" s="2"/>
      <x:c r="B519" s="2"/>
      <x:c r="C519" s="2" t="str">
        <x:v>SYN-00514</x:v>
      </x:c>
      <x:c r="D519" s="58" t="n">
        <x:v>124000000</x:v>
      </x:c>
      <x:c r="E519" s="93" t="n">
        <x:v>18</x:v>
      </x:c>
      <x:c r="F519" s="59" t="n">
        <x:v>0.03460834754633379</x:v>
      </x:c>
      <x:c r="G519" s="59" t="n">
        <x:v>0.7163560250397534</x:v>
      </x:c>
      <x:c r="H519" s="59" t="n">
        <x:v>0.159435507199859</x:v>
      </x:c>
      <x:c r="I519" s="58" t="n">
        <x:v>7790889.138963008</x:v>
      </x:c>
      <x:c r="J519" s="59" t="n">
        <x:v>0.24214815572615175</x:v>
      </x:c>
      <x:c r="K519" s="2" t="str">
        <x:v>B</x:v>
      </x:c>
      <x:c r="L519" s="59" t="n">
        <x:v>0.1035396194458008</x:v>
      </x:c>
      <x:c r="M519" s="59" t="n">
        <x:v>0.7277808619780373</x:v>
      </x:c>
      <x:c r="N519" s="58" t="n">
        <x:v>2522601.8034035787</x:v>
      </x:c>
      <x:c r="O519" s="58" t="n">
        <x:v>5256656.980832553</x:v>
      </x:c>
      <x:c r="P519" s="2" t="str">
        <x:v>approve</x:v>
      </x:c>
      <x:c r="Q519" s="2" t="str">
        <x:v>eligibility and RAROC conditions are met</x:v>
      </x:c>
      <x:c r="R519" s="2"/>
      <x:c r="S519" s="2"/>
      <x:c r="T519" s="2"/>
    </x:row>
    <x:row r="520">
      <x:c r="A520" s="2"/>
      <x:c r="B520" s="2"/>
      <x:c r="C520" s="2" t="str">
        <x:v>SYN-00515</x:v>
      </x:c>
      <x:c r="D520" s="58" t="n">
        <x:v>181000000</x:v>
      </x:c>
      <x:c r="E520" s="93" t="n">
        <x:v>48</x:v>
      </x:c>
      <x:c r="F520" s="59" t="n">
        <x:v>0.10718559242710628</x:v>
      </x:c>
      <x:c r="G520" s="59" t="n">
        <x:v>0.6806272822472137</x:v>
      </x:c>
      <x:c r="H520" s="59" t="n">
        <x:v>0.1874294817958084</x:v>
      </x:c>
      <x:c r="I520" s="58" t="n">
        <x:v>5387400.679905779</x:v>
      </x:c>
      <x:c r="J520" s="59" t="n">
        <x:v>0.10986056293405098</x:v>
      </x:c>
      <x:c r="K520" s="2" t="str">
        <x:v>D</x:v>
      </x:c>
      <x:c r="L520" s="59" t="n">
        <x:v>0.1591725540161133</x:v>
      </x:c>
      <x:c r="M520" s="59" t="n">
        <x:v>0.37401099038188146</x:v>
      </x:c>
      <x:c r="N520" s="58" t="n">
        <x:v>27337647.32261937</x:v>
      </x:c>
      <x:c r="O520" s="58" t="n">
        <x:v>9391147.04671555</x:v>
      </x:c>
      <x:c r="P520" s="2" t="str">
        <x:v>approve</x:v>
      </x:c>
      <x:c r="Q520" s="2" t="str">
        <x:v>eligibility and RAROC conditions are met</x:v>
      </x:c>
      <x:c r="R520" s="2"/>
      <x:c r="S520" s="2"/>
      <x:c r="T520" s="2"/>
    </x:row>
    <x:row r="521">
      <x:c r="A521" s="2"/>
      <x:c r="B521" s="2"/>
      <x:c r="C521" s="2" t="str">
        <x:v>SYN-00516</x:v>
      </x:c>
      <x:c r="D521" s="58" t="n">
        <x:v>46000000</x:v>
      </x:c>
      <x:c r="E521" s="93" t="n">
        <x:v>12</x:v>
      </x:c>
      <x:c r="F521" s="59" t="n">
        <x:v>0.05606833841718724</x:v>
      </x:c>
      <x:c r="G521" s="59" t="n">
        <x:v>0.6672086105912087</x:v>
      </x:c>
      <x:c r="H521" s="59" t="n">
        <x:v>0.14474873588516407</x:v>
      </x:c>
      <x:c r="I521" s="58" t="n">
        <x:v>4140492.521709846</x:v>
      </x:c>
      <x:c r="J521" s="59" t="n">
        <x:v>0.3351330009648821</x:v>
      </x:c>
      <x:c r="K521" s="2" t="str">
        <x:v>C</x:v>
      </x:c>
      <x:c r="L521" s="59" t="n">
        <x:v>0.15587009429931636</x:v>
      </x:c>
      <x:c r="M521" s="59" t="n">
        <x:v>0.04638814477075779</x:v>
      </x:c>
      <x:c r="N521" s="58" t="n">
        <x:v>960760.7207097659</x:v>
      </x:c>
      <x:c r="O521" s="58" t="n">
        <x:v>1969975.034125782</x:v>
      </x:c>
      <x:c r="P521" s="2" t="str">
        <x:v>reprice</x:v>
      </x:c>
      <x:c r="Q521" s="2" t="str">
        <x:v>quoted APR is below the RAROC price floor</x:v>
      </x:c>
      <x:c r="R521" s="2"/>
      <x:c r="S521" s="2"/>
      <x:c r="T521" s="2"/>
    </x:row>
    <x:row r="522">
      <x:c r="A522" s="2"/>
      <x:c r="B522" s="2"/>
      <x:c r="C522" s="2" t="str">
        <x:v>SYN-00517</x:v>
      </x:c>
      <x:c r="D522" s="58" t="n">
        <x:v>231000000</x:v>
      </x:c>
      <x:c r="E522" s="93" t="n">
        <x:v>18</x:v>
      </x:c>
      <x:c r="F522" s="59" t="n">
        <x:v>0.14648155215933503</x:v>
      </x:c>
      <x:c r="G522" s="59" t="n">
        <x:v>0.839275265267744</x:v>
      </x:c>
      <x:c r="H522" s="59" t="n">
        <x:v>0.2311602382728211</x:v>
      </x:c>
      <x:c r="I522" s="58" t="n">
        <x:v>15308569.766506094</x:v>
      </x:c>
      <x:c r="J522" s="59" t="n">
        <x:v>0.6960160497607351</x:v>
      </x:c>
      <x:c r="K522" s="2" t="str">
        <x:v>D</x:v>
      </x:c>
      <x:c r="L522" s="59"/>
      <x:c r="M522" s="59" t="n">
        <x:v>0.22091820932609268</x:v>
      </x:c>
      <x:c r="N522" s="58" t="n">
        <x:v>23603285.277304668</x:v>
      </x:c>
      <x:c r="O522" s="58" t="n">
        <x:v>18257740.587449487</x:v>
      </x:c>
      <x:c r="P522" s="2" t="str">
        <x:v>decline</x:v>
      </x:c>
      <x:c r="Q522" s="2" t="str">
        <x:v>debt service to income exceeds policy maximum</x:v>
      </x:c>
      <x:c r="R522" s="2"/>
      <x:c r="S522" s="2"/>
      <x:c r="T522" s="2"/>
    </x:row>
    <x:row r="523">
      <x:c r="A523" s="2"/>
      <x:c r="B523" s="2"/>
      <x:c r="C523" s="2" t="str">
        <x:v>SYN-00518</x:v>
      </x:c>
      <x:c r="D523" s="58" t="n">
        <x:v>118000000</x:v>
      </x:c>
      <x:c r="E523" s="93" t="n">
        <x:v>18</x:v>
      </x:c>
      <x:c r="F523" s="59" t="n">
        <x:v>0.10831369699732854</x:v>
      </x:c>
      <x:c r="G523" s="59" t="n">
        <x:v>0.7140208268609505</x:v>
      </x:c>
      <x:c r="H523" s="59" t="n">
        <x:v>0.19403931834070698</x:v>
      </x:c>
      <x:c r="I523" s="58" t="n">
        <x:v>7608287.813330047</x:v>
      </x:c>
      <x:c r="J523" s="59" t="n">
        <x:v>0.1637870511514554</x:v>
      </x:c>
      <x:c r="K523" s="2" t="str">
        <x:v>D</x:v>
      </x:c>
      <x:c r="L523" s="59" t="n">
        <x:v>0.1605281066894531</x:v>
      </x:c>
      <x:c r="M523" s="59" t="n">
        <x:v>0.40042751064347104</x:v>
      </x:c>
      <x:c r="N523" s="58" t="n">
        <x:v>7532343.296047402</x:v>
      </x:c>
      <x:c r="O523" s="58" t="n">
        <x:v>6864016.279193965</x:v>
      </x:c>
      <x:c r="P523" s="2" t="str">
        <x:v>approve</x:v>
      </x:c>
      <x:c r="Q523" s="2" t="str">
        <x:v>eligibility and RAROC conditions are met</x:v>
      </x:c>
      <x:c r="R523" s="2"/>
      <x:c r="S523" s="2"/>
      <x:c r="T523" s="2"/>
    </x:row>
    <x:row r="524">
      <x:c r="A524" s="2"/>
      <x:c r="B524" s="2"/>
      <x:c r="C524" s="2" t="str">
        <x:v>SYN-00519</x:v>
      </x:c>
      <x:c r="D524" s="58" t="n">
        <x:v>42000000</x:v>
      </x:c>
      <x:c r="E524" s="93" t="n">
        <x:v>18</x:v>
      </x:c>
      <x:c r="F524" s="59" t="n">
        <x:v>0.10131048294922344</x:v>
      </x:c>
      <x:c r="G524" s="59" t="n">
        <x:v>0.685612039362579</x:v>
      </x:c>
      <x:c r="H524" s="59" t="n">
        <x:v>0.205686206982347</x:v>
      </x:c>
      <x:c r="I524" s="58" t="n">
        <x:v>2731548.6542157684</x:v>
      </x:c>
      <x:c r="J524" s="59" t="n">
        <x:v>0.3634070787721794</x:v>
      </x:c>
      <x:c r="K524" s="2" t="str">
        <x:v>D</x:v>
      </x:c>
      <x:c r="L524" s="59" t="n">
        <x:v>0.1865336608886719</x:v>
      </x:c>
      <x:c r="M524" s="59" t="n">
        <x:v>0.30970398687360134</x:v>
      </x:c>
      <x:c r="N524" s="58" t="n">
        <x:v>2414297.836350557</x:v>
      </x:c>
      <x:c r="O524" s="58" t="n">
        <x:v>2273991.348343244</x:v>
      </x:c>
      <x:c r="P524" s="2" t="str">
        <x:v>approve</x:v>
      </x:c>
      <x:c r="Q524" s="2" t="str">
        <x:v>eligibility and RAROC conditions are met</x:v>
      </x:c>
      <x:c r="R524" s="2"/>
      <x:c r="S524" s="2"/>
      <x:c r="T524" s="2"/>
    </x:row>
    <x:row r="525">
      <x:c r="A525" s="2"/>
      <x:c r="B525" s="2"/>
      <x:c r="C525" s="2" t="str">
        <x:v>SYN-00520</x:v>
      </x:c>
      <x:c r="D525" s="58" t="n">
        <x:v>205000000</x:v>
      </x:c>
      <x:c r="E525" s="93" t="n">
        <x:v>18</x:v>
      </x:c>
      <x:c r="F525" s="59" t="n">
        <x:v>0.2613931503362389</x:v>
      </x:c>
      <x:c r="G525" s="59" t="n">
        <x:v>0.6774791913180983</x:v>
      </x:c>
      <x:c r="H525" s="59" t="n">
        <x:v>0.3</x:v>
      </x:c>
      <x:c r="I525" s="58" t="n">
        <x:v>14282366.512581797</x:v>
      </x:c>
      <x:c r="J525" s="59" t="n">
        <x:v>0.4753857575258601</x:v>
      </x:c>
      <x:c r="K525" s="2" t="str">
        <x:v>E</x:v>
      </x:c>
      <x:c r="L525" s="59"/>
      <x:c r="M525" s="59" t="n">
        <x:v>0.2050495283510953</x:v>
      </x:c>
      <x:c r="N525" s="58" t="n">
        <x:v>30510270.96191619</x:v>
      </x:c>
      <x:c r="O525" s="58" t="n">
        <x:v>15639622.773050085</x:v>
      </x:c>
      <x:c r="P525" s="2" t="str">
        <x:v>decline</x:v>
      </x:c>
      <x:c r="Q525" s="2" t="str">
        <x:v>PD exceeds policy maximum</x:v>
      </x:c>
      <x:c r="R525" s="2"/>
      <x:c r="S525" s="2"/>
      <x:c r="T525" s="2"/>
    </x:row>
    <x:row r="526">
      <x:c r="A526" s="2"/>
      <x:c r="B526" s="2"/>
      <x:c r="C526" s="2" t="str">
        <x:v>SYN-00521</x:v>
      </x:c>
      <x:c r="D526" s="58" t="n">
        <x:v>142000000</x:v>
      </x:c>
      <x:c r="E526" s="93" t="n">
        <x:v>24</x:v>
      </x:c>
      <x:c r="F526" s="59" t="n">
        <x:v>0.047595317618648915</x:v>
      </x:c>
      <x:c r="G526" s="59" t="n">
        <x:v>0.6869955657480361</x:v>
      </x:c>
      <x:c r="H526" s="59" t="n">
        <x:v>0.1346030438700184</x:v>
      </x:c>
      <x:c r="I526" s="58" t="n">
        <x:v>6781681.099681607</x:v>
      </x:c>
      <x:c r="J526" s="59" t="n">
        <x:v>0.21890689759490572</x:v>
      </x:c>
      <x:c r="K526" s="2" t="str">
        <x:v>B</x:v>
      </x:c>
      <x:c r="L526" s="59" t="n">
        <x:v>0.10590679168701174</x:v>
      </x:c>
      <x:c r="M526" s="59" t="n">
        <x:v>0.4509765669777213</x:v>
      </x:c>
      <x:c r="N526" s="58" t="n">
        <x:v>4996099.156496136</x:v>
      </x:c>
      <x:c r="O526" s="58" t="n">
        <x:v>5883955.544085975</x:v>
      </x:c>
      <x:c r="P526" s="2" t="str">
        <x:v>approve</x:v>
      </x:c>
      <x:c r="Q526" s="2" t="str">
        <x:v>eligibility and RAROC conditions are met</x:v>
      </x:c>
      <x:c r="R526" s="2"/>
      <x:c r="S526" s="2"/>
      <x:c r="T526" s="2"/>
    </x:row>
    <x:row r="527">
      <x:c r="A527" s="2"/>
      <x:c r="B527" s="2"/>
      <x:c r="C527" s="2" t="str">
        <x:v>SYN-00522</x:v>
      </x:c>
      <x:c r="D527" s="58" t="n">
        <x:v>88000000</x:v>
      </x:c>
      <x:c r="E527" s="93" t="n">
        <x:v>36</x:v>
      </x:c>
      <x:c r="F527" s="59" t="n">
        <x:v>0.10513928611108897</x:v>
      </x:c>
      <x:c r="G527" s="59" t="n">
        <x:v>0.5779003168728831</x:v>
      </x:c>
      <x:c r="H527" s="59" t="n">
        <x:v>0.20511005735161605</x:v>
      </x:c>
      <x:c r="I527" s="58" t="n">
        <x:v>3293353.001918381</x:v>
      </x:c>
      <x:c r="J527" s="59" t="n">
        <x:v>0.20471592687605808</x:v>
      </x:c>
      <x:c r="K527" s="2" t="str">
        <x:v>D</x:v>
      </x:c>
      <x:c r="L527" s="59" t="n">
        <x:v>0.14708751678466797</x:v>
      </x:c>
      <x:c r="M527" s="59" t="n">
        <x:v>0.6841179728479744</x:v>
      </x:c>
      <x:c r="N527" s="58" t="n">
        <x:v>8526669.062068472</x:v>
      </x:c>
      <x:c r="O527" s="58" t="n">
        <x:v>3943119.0201583337</x:v>
      </x:c>
      <x:c r="P527" s="2" t="str">
        <x:v>approve</x:v>
      </x:c>
      <x:c r="Q527" s="2" t="str">
        <x:v>eligibility and RAROC conditions are met</x:v>
      </x:c>
      <x:c r="R527" s="2"/>
      <x:c r="S527" s="2"/>
      <x:c r="T527" s="2"/>
    </x:row>
    <x:row r="528">
      <x:c r="A528" s="2"/>
      <x:c r="B528" s="2"/>
      <x:c r="C528" s="2" t="str">
        <x:v>SYN-00523</x:v>
      </x:c>
      <x:c r="D528" s="58" t="n">
        <x:v>65000000</x:v>
      </x:c>
      <x:c r="E528" s="93" t="n">
        <x:v>12</x:v>
      </x:c>
      <x:c r="F528" s="59" t="n">
        <x:v>0.10619189830548109</x:v>
      </x:c>
      <x:c r="G528" s="59" t="n">
        <x:v>0.6365013390491513</x:v>
      </x:c>
      <x:c r="H528" s="59" t="n">
        <x:v>0.1820444668810431</x:v>
      </x:c>
      <x:c r="I528" s="58" t="n">
        <x:v>5965525.795206676</x:v>
      </x:c>
      <x:c r="J528" s="59" t="n">
        <x:v>0.3304479061790075</x:v>
      </x:c>
      <x:c r="K528" s="2" t="str">
        <x:v>D</x:v>
      </x:c>
      <x:c r="L528" s="59" t="n">
        <x:v>0.16021839141845706</x:v>
      </x:c>
      <x:c r="M528" s="59" t="n">
        <x:v>0.33800675426441407</x:v>
      </x:c>
      <x:c r="N528" s="58" t="n">
        <x:v>2485896.8298530583</x:v>
      </x:c>
      <x:c r="O528" s="58" t="n">
        <x:v>3431765.000936124</x:v>
      </x:c>
      <x:c r="P528" s="2" t="str">
        <x:v>approve</x:v>
      </x:c>
      <x:c r="Q528" s="2" t="str">
        <x:v>eligibility and RAROC conditions are met</x:v>
      </x:c>
      <x:c r="R528" s="2"/>
      <x:c r="S528" s="2"/>
      <x:c r="T528" s="2"/>
    </x:row>
    <x:row r="529">
      <x:c r="A529" s="2"/>
      <x:c r="B529" s="2"/>
      <x:c r="C529" s="2" t="str">
        <x:v>SYN-00524</x:v>
      </x:c>
      <x:c r="D529" s="58" t="n">
        <x:v>31000000</x:v>
      </x:c>
      <x:c r="E529" s="93" t="n">
        <x:v>12</x:v>
      </x:c>
      <x:c r="F529" s="59" t="n">
        <x:v>0.10134132800644116</x:v>
      </x:c>
      <x:c r="G529" s="59" t="n">
        <x:v>0.569311314151456</x:v>
      </x:c>
      <x:c r="H529" s="59" t="n">
        <x:v>0.20574043097993994</x:v>
      </x:c>
      <x:c r="I529" s="58" t="n">
        <x:v>2880193.3404829055</x:v>
      </x:c>
      <x:c r="J529" s="59" t="n">
        <x:v>0.1995957824588348</x:v>
      </x:c>
      <x:c r="K529" s="2" t="str">
        <x:v>D</x:v>
      </x:c>
      <x:c r="L529" s="59" t="n">
        <x:v>0.18467624664306637</x:v>
      </x:c>
      <x:c r="M529" s="59" t="n">
        <x:v>0.3582139909741617</x:v>
      </x:c>
      <x:c r="N529" s="58" t="n">
        <x:v>1014625.3044790676</x:v>
      </x:c>
      <x:c r="O529" s="58" t="n">
        <x:v>1433278.4863196602</x:v>
      </x:c>
      <x:c r="P529" s="2" t="str">
        <x:v>approve</x:v>
      </x:c>
      <x:c r="Q529" s="2" t="str">
        <x:v>eligibility and RAROC conditions are met</x:v>
      </x:c>
      <x:c r="R529" s="2"/>
      <x:c r="S529" s="2"/>
      <x:c r="T529" s="2"/>
    </x:row>
    <x:row r="530">
      <x:c r="A530" s="2"/>
      <x:c r="B530" s="2"/>
      <x:c r="C530" s="2" t="str">
        <x:v>SYN-00525</x:v>
      </x:c>
      <x:c r="D530" s="58" t="n">
        <x:v>168000000</x:v>
      </x:c>
      <x:c r="E530" s="93" t="n">
        <x:v>48</x:v>
      </x:c>
      <x:c r="F530" s="59" t="n">
        <x:v>0.0660511014710291</x:v>
      </x:c>
      <x:c r="G530" s="59" t="n">
        <x:v>0.6781638275484019</x:v>
      </x:c>
      <x:c r="H530" s="59" t="n">
        <x:v>0.16361230569147558</x:v>
      </x:c>
      <x:c r="I530" s="58" t="n">
        <x:v>4792305.307292987</x:v>
      </x:c>
      <x:c r="J530" s="59" t="n">
        <x:v>0.24499265310539572</x:v>
      </x:c>
      <x:c r="K530" s="2" t="str">
        <x:v>C</x:v>
      </x:c>
      <x:c r="L530" s="59" t="n">
        <x:v>0.12108810424804686</x:v>
      </x:c>
      <x:c r="M530" s="59" t="n">
        <x:v>0.590104175302313</x:v>
      </x:c>
      <x:c r="N530" s="58" t="n">
        <x:v>15982254.590669362</x:v>
      </x:c>
      <x:c r="O530" s="58" t="n">
        <x:v>6824530.56282184</x:v>
      </x:c>
      <x:c r="P530" s="2" t="str">
        <x:v>approve</x:v>
      </x:c>
      <x:c r="Q530" s="2" t="str">
        <x:v>eligibility and RAROC conditions are met</x:v>
      </x:c>
      <x:c r="R530" s="2"/>
      <x:c r="S530" s="2"/>
      <x:c r="T530" s="2"/>
    </x:row>
    <x:row r="531">
      <x:c r="A531" s="2"/>
      <x:c r="B531" s="2"/>
      <x:c r="C531" s="2" t="str">
        <x:v>SYN-00526</x:v>
      </x:c>
      <x:c r="D531" s="58" t="n">
        <x:v>48000000</x:v>
      </x:c>
      <x:c r="E531" s="93" t="n">
        <x:v>36</x:v>
      </x:c>
      <x:c r="F531" s="59" t="n">
        <x:v>0.2275730469743269</x:v>
      </x:c>
      <x:c r="G531" s="59" t="n">
        <x:v>0.8939225541130281</x:v>
      </x:c>
      <x:c r="H531" s="59" t="n">
        <x:v>0.3</x:v>
      </x:c>
      <x:c r="I531" s="58" t="n">
        <x:v>2037675.6836871686</x:v>
      </x:c>
      <x:c r="J531" s="59" t="n">
        <x:v>0.2277250297255291</x:v>
      </x:c>
      <x:c r="K531" s="2" t="str">
        <x:v>E</x:v>
      </x:c>
      <x:c r="L531" s="59"/>
      <x:c r="M531" s="59" t="n">
        <x:v>0.005417879701851808</x:v>
      </x:c>
      <x:c r="N531" s="58" t="n">
        <x:v>15002410.971995695</x:v>
      </x:c>
      <x:c r="O531" s="58" t="n">
        <x:v>4309154.450639161</x:v>
      </x:c>
      <x:c r="P531" s="2" t="str">
        <x:v>decline</x:v>
      </x:c>
      <x:c r="Q531" s="2" t="str">
        <x:v>PD exceeds policy maximum</x:v>
      </x:c>
      <x:c r="R531" s="2"/>
      <x:c r="S531" s="2"/>
      <x:c r="T531" s="2"/>
    </x:row>
    <x:row r="532">
      <x:c r="A532" s="2"/>
      <x:c r="B532" s="2"/>
      <x:c r="C532" s="2" t="str">
        <x:v>SYN-00527</x:v>
      </x:c>
      <x:c r="D532" s="58" t="n">
        <x:v>80000000</x:v>
      </x:c>
      <x:c r="E532" s="93" t="n">
        <x:v>12</x:v>
      </x:c>
      <x:c r="F532" s="59" t="n">
        <x:v>0.03478216142629718</x:v>
      </x:c>
      <x:c r="G532" s="59" t="n">
        <x:v>0.7678888886475549</x:v>
      </x:c>
      <x:c r="H532" s="59" t="n">
        <x:v>0.14732237028563025</x:v>
      </x:c>
      <x:c r="I532" s="58" t="n">
        <x:v>7210560.906930858</x:v>
      </x:c>
      <x:c r="J532" s="59" t="n">
        <x:v>0.16286947048199688</x:v>
      </x:c>
      <x:c r="K532" s="2" t="str">
        <x:v>B</x:v>
      </x:c>
      <x:c r="L532" s="59" t="n">
        <x:v>0.10589450836181642</x:v>
      </x:c>
      <x:c r="M532" s="59" t="n">
        <x:v>0.5808562684687679</x:v>
      </x:c>
      <x:c r="N532" s="58" t="n">
        <x:v>1189483.6014135727</x:v>
      </x:c>
      <x:c r="O532" s="58" t="n">
        <x:v>3450880.1257651057</x:v>
      </x:c>
      <x:c r="P532" s="2" t="str">
        <x:v>approve</x:v>
      </x:c>
      <x:c r="Q532" s="2" t="str">
        <x:v>eligibility and RAROC conditions are met</x:v>
      </x:c>
      <x:c r="R532" s="2"/>
      <x:c r="S532" s="2"/>
      <x:c r="T532" s="2"/>
    </x:row>
    <x:row r="533">
      <x:c r="A533" s="2"/>
      <x:c r="B533" s="2"/>
      <x:c r="C533" s="2" t="str">
        <x:v>SYN-00528</x:v>
      </x:c>
      <x:c r="D533" s="58" t="n">
        <x:v>100000000</x:v>
      </x:c>
      <x:c r="E533" s="93" t="n">
        <x:v>18</x:v>
      </x:c>
      <x:c r="F533" s="59" t="n">
        <x:v>0.032895402990535255</x:v>
      </x:c>
      <x:c r="G533" s="59" t="n">
        <x:v>0.7053188667500925</x:v>
      </x:c>
      <x:c r="H533" s="59" t="n">
        <x:v>0.14091098325944892</x:v>
      </x:c>
      <x:c r="I533" s="58" t="n">
        <x:v>6195787.093016919</x:v>
      </x:c>
      <x:c r="J533" s="59" t="n">
        <x:v>0.39669165374656884</x:v>
      </x:c>
      <x:c r="K533" s="2" t="str">
        <x:v>B</x:v>
      </x:c>
      <x:c r="L533" s="59" t="n">
        <x:v>0.11106578826904297</x:v>
      </x:c>
      <x:c r="M533" s="59" t="n">
        <x:v>0.46379103169779085</x:v>
      </x:c>
      <x:c r="N533" s="58" t="n">
        <x:v>1896113.372061264</x:v>
      </x:c>
      <x:c r="O533" s="58" t="n">
        <x:v>4225372.425765827</x:v>
      </x:c>
      <x:c r="P533" s="2" t="str">
        <x:v>approve</x:v>
      </x:c>
      <x:c r="Q533" s="2" t="str">
        <x:v>eligibility and RAROC conditions are met</x:v>
      </x:c>
      <x:c r="R533" s="2"/>
      <x:c r="S533" s="2"/>
      <x:c r="T533" s="2"/>
    </x:row>
    <x:row r="534">
      <x:c r="A534" s="2"/>
      <x:c r="B534" s="2"/>
      <x:c r="C534" s="2" t="str">
        <x:v>SYN-00529</x:v>
      </x:c>
      <x:c r="D534" s="58" t="n">
        <x:v>91000000</x:v>
      </x:c>
      <x:c r="E534" s="93" t="n">
        <x:v>24</x:v>
      </x:c>
      <x:c r="F534" s="59" t="n">
        <x:v>0.06372897969621848</x:v>
      </x:c>
      <x:c r="G534" s="59" t="n">
        <x:v>0.7157165321825409</x:v>
      </x:c>
      <x:c r="H534" s="59" t="n">
        <x:v>0.16781300170543817</x:v>
      </x:c>
      <x:c r="I534" s="58" t="n">
        <x:v>4489689.177507339</x:v>
      </x:c>
      <x:c r="J534" s="59" t="n">
        <x:v>0.39403725283823454</x:v>
      </x:c>
      <x:c r="K534" s="2" t="str">
        <x:v>C</x:v>
      </x:c>
      <x:c r="L534" s="59" t="n">
        <x:v>0.12935653686523435</x:v>
      </x:c>
      <x:c r="M534" s="59" t="n">
        <x:v>0.5380805431521503</x:v>
      </x:c>
      <x:c r="N534" s="58" t="n">
        <x:v>4495471.880195134</x:v>
      </x:c>
      <x:c r="O534" s="58" t="n">
        <x:v>3894948.676287669</x:v>
      </x:c>
      <x:c r="P534" s="2" t="str">
        <x:v>approve</x:v>
      </x:c>
      <x:c r="Q534" s="2" t="str">
        <x:v>eligibility and RAROC conditions are met</x:v>
      </x:c>
      <x:c r="R534" s="2"/>
      <x:c r="S534" s="2"/>
      <x:c r="T534" s="2"/>
    </x:row>
    <x:row r="535">
      <x:c r="A535" s="2"/>
      <x:c r="B535" s="2"/>
      <x:c r="C535" s="2" t="str">
        <x:v>SYN-00530</x:v>
      </x:c>
      <x:c r="D535" s="58" t="n">
        <x:v>154000000</x:v>
      </x:c>
      <x:c r="E535" s="93" t="n">
        <x:v>24</x:v>
      </x:c>
      <x:c r="F535" s="59" t="n">
        <x:v>0.015435963983206813</x:v>
      </x:c>
      <x:c r="G535" s="59" t="n">
        <x:v>0.6136768692231453</x:v>
      </x:c>
      <x:c r="H535" s="59" t="n">
        <x:v>0.1297140458501283</x:v>
      </x:c>
      <x:c r="I535" s="58" t="n">
        <x:v>7319372.405434692</x:v>
      </x:c>
      <x:c r="J535" s="59" t="n">
        <x:v>0.2049857364871521</x:v>
      </x:c>
      <x:c r="K535" s="2" t="str">
        <x:v>A</x:v>
      </x:c>
      <x:c r="L535" s="59" t="n">
        <x:v>0.08620697021484376</x:v>
      </x:c>
      <x:c r="M535" s="59" t="n">
        <x:v>0.6017024320210652</x:v>
      </x:c>
      <x:c r="N535" s="58" t="n">
        <x:v>1577369.0996796149</x:v>
      </x:c>
      <x:c r="O535" s="58" t="n">
        <x:v>6510108.383162956</x:v>
      </x:c>
      <x:c r="P535" s="2" t="str">
        <x:v>approve</x:v>
      </x:c>
      <x:c r="Q535" s="2" t="str">
        <x:v>eligibility and RAROC conditions are met</x:v>
      </x:c>
      <x:c r="R535" s="2"/>
      <x:c r="S535" s="2"/>
      <x:c r="T535" s="2"/>
    </x:row>
    <x:row r="536">
      <x:c r="A536" s="2"/>
      <x:c r="B536" s="2"/>
      <x:c r="C536" s="2" t="str">
        <x:v>SYN-00531</x:v>
      </x:c>
      <x:c r="D536" s="58" t="n">
        <x:v>175000000</x:v>
      </x:c>
      <x:c r="E536" s="93" t="n">
        <x:v>24</x:v>
      </x:c>
      <x:c r="F536" s="59" t="n">
        <x:v>0.2328894501288748</x:v>
      </x:c>
      <x:c r="G536" s="59" t="n">
        <x:v>0.8866327121146622</x:v>
      </x:c>
      <x:c r="H536" s="59" t="n">
        <x:v>0.28155390781793377</x:v>
      </x:c>
      <x:c r="I536" s="58" t="n">
        <x:v>9619349.480190517</x:v>
      </x:c>
      <x:c r="J536" s="59" t="n">
        <x:v>0.6199593425119073</x:v>
      </x:c>
      <x:c r="K536" s="2" t="str">
        <x:v>E</x:v>
      </x:c>
      <x:c r="L536" s="59"/>
      <x:c r="M536" s="59" t="n">
        <x:v>-0.054149564241319004</x:v>
      </x:c>
      <x:c r="N536" s="58" t="n">
        <x:v>38942910.508229494</x:v>
      </x:c>
      <x:c r="O536" s="58" t="n">
        <x:v>16476353.202450378</x:v>
      </x:c>
      <x:c r="P536" s="2" t="str">
        <x:v>decline</x:v>
      </x:c>
      <x:c r="Q536" s="2" t="str">
        <x:v>PD exceeds policy maximum</x:v>
      </x:c>
      <x:c r="R536" s="2"/>
      <x:c r="S536" s="2"/>
      <x:c r="T536" s="2"/>
    </x:row>
    <x:row r="537">
      <x:c r="A537" s="2"/>
      <x:c r="B537" s="2"/>
      <x:c r="C537" s="2" t="str">
        <x:v>SYN-00532</x:v>
      </x:c>
      <x:c r="D537" s="58" t="n">
        <x:v>129000000</x:v>
      </x:c>
      <x:c r="E537" s="93" t="n">
        <x:v>36</x:v>
      </x:c>
      <x:c r="F537" s="59" t="n">
        <x:v>0.08263975210425055</x:v>
      </x:c>
      <x:c r="G537" s="59" t="n">
        <x:v>0.7866745079356288</x:v>
      </x:c>
      <x:c r="H537" s="59" t="n">
        <x:v>0.17507060953789924</x:v>
      </x:c>
      <x:c r="I537" s="58" t="n">
        <x:v>4631821.642657732</x:v>
      </x:c>
      <x:c r="J537" s="59" t="n">
        <x:v>0.1809191569814886</x:v>
      </x:c>
      <x:c r="K537" s="2" t="str">
        <x:v>C</x:v>
      </x:c>
      <x:c r="L537" s="59" t="n">
        <x:v>0.15115417480468749</x:v>
      </x:c>
      <x:c r="M537" s="59" t="n">
        <x:v>0.34217568486794414</x:v>
      </x:c>
      <x:c r="N537" s="58" t="n">
        <x:v>13381068.974630905</x:v>
      </x:c>
      <x:c r="O537" s="58" t="n">
        <x:v>6927437.531400277</x:v>
      </x:c>
      <x:c r="P537" s="2" t="str">
        <x:v>approve</x:v>
      </x:c>
      <x:c r="Q537" s="2" t="str">
        <x:v>eligibility and RAROC conditions are met</x:v>
      </x:c>
      <x:c r="R537" s="2"/>
      <x:c r="S537" s="2"/>
      <x:c r="T537" s="2"/>
    </x:row>
    <x:row r="538">
      <x:c r="A538" s="2"/>
      <x:c r="B538" s="2"/>
      <x:c r="C538" s="2" t="str">
        <x:v>SYN-00533</x:v>
      </x:c>
      <x:c r="D538" s="58" t="n">
        <x:v>99000000</x:v>
      </x:c>
      <x:c r="E538" s="93" t="n">
        <x:v>12</x:v>
      </x:c>
      <x:c r="F538" s="59" t="n">
        <x:v>0.16947521497575752</x:v>
      </x:c>
      <x:c r="G538" s="59" t="n">
        <x:v>0.6504000697109857</x:v>
      </x:c>
      <x:c r="H538" s="59" t="n">
        <x:v>0.26599840130607594</x:v>
      </x:c>
      <x:c r="I538" s="58" t="n">
        <x:v>9486403.694165744</x:v>
      </x:c>
      <x:c r="J538" s="59" t="n">
        <x:v>0.4118465392760756</x:v>
      </x:c>
      <x:c r="K538" s="2" t="str">
        <x:v>E</x:v>
      </x:c>
      <x:c r="L538" s="59" t="n">
        <x:v>0.22174556732177736</x:v>
      </x:c>
      <x:c r="M538" s="59" t="n">
        <x:v>0.43893385549267094</x:v>
      </x:c>
      <x:c r="N538" s="58" t="n">
        <x:v>6313662.802647574</x:v>
      </x:c>
      <x:c r="O538" s="58" t="n">
        <x:v>6698803.619257278</x:v>
      </x:c>
      <x:c r="P538" s="2" t="str">
        <x:v>approve</x:v>
      </x:c>
      <x:c r="Q538" s="2" t="str">
        <x:v>eligibility and RAROC conditions are met</x:v>
      </x:c>
      <x:c r="R538" s="2"/>
      <x:c r="S538" s="2"/>
      <x:c r="T538" s="2"/>
    </x:row>
    <x:row r="539">
      <x:c r="A539" s="2"/>
      <x:c r="B539" s="2"/>
      <x:c r="C539" s="2" t="str">
        <x:v>SYN-00534</x:v>
      </x:c>
      <x:c r="D539" s="58" t="n">
        <x:v>214000000</x:v>
      </x:c>
      <x:c r="E539" s="93" t="n">
        <x:v>36</x:v>
      </x:c>
      <x:c r="F539" s="59" t="n">
        <x:v>0.062488321911585785</x:v>
      </x:c>
      <x:c r="G539" s="59" t="n">
        <x:v>0.6948307087130569</x:v>
      </x:c>
      <x:c r="H539" s="59" t="n">
        <x:v>0.17073269492132706</x:v>
      </x:c>
      <x:c r="I539" s="58" t="n">
        <x:v>7637489.495157497</x:v>
      </x:c>
      <x:c r="J539" s="59" t="n">
        <x:v>0.3407497899031499</x:v>
      </x:c>
      <x:c r="K539" s="2" t="str">
        <x:v>C</x:v>
      </x:c>
      <x:c r="L539" s="59" t="n">
        <x:v>0.12059589385986329</x:v>
      </x:c>
      <x:c r="M539" s="59" t="n">
        <x:v>0.6687133446640814</x:v>
      </x:c>
      <x:c r="N539" s="58" t="n">
        <x:v>14967737.89486737</x:v>
      </x:c>
      <x:c r="O539" s="58" t="n">
        <x:v>8786955.142072108</x:v>
      </x:c>
      <x:c r="P539" s="2" t="str">
        <x:v>approve</x:v>
      </x:c>
      <x:c r="Q539" s="2" t="str">
        <x:v>eligibility and RAROC conditions are met</x:v>
      </x:c>
      <x:c r="R539" s="2"/>
      <x:c r="S539" s="2"/>
      <x:c r="T539" s="2"/>
    </x:row>
    <x:row r="540">
      <x:c r="A540" s="2"/>
      <x:c r="B540" s="2"/>
      <x:c r="C540" s="2" t="str">
        <x:v>SYN-00535</x:v>
      </x:c>
      <x:c r="D540" s="58" t="n">
        <x:v>235000000</x:v>
      </x:c>
      <x:c r="E540" s="93" t="n">
        <x:v>36</x:v>
      </x:c>
      <x:c r="F540" s="59" t="n">
        <x:v>0.0614959817064361</x:v>
      </x:c>
      <x:c r="G540" s="59" t="n">
        <x:v>0.6519712910489713</x:v>
      </x:c>
      <x:c r="H540" s="59" t="n">
        <x:v>0.14497658433599056</x:v>
      </x:c>
      <x:c r="I540" s="58" t="n">
        <x:v>8088661.336233769</x:v>
      </x:c>
      <x:c r="J540" s="59" t="n">
        <x:v>0.4358482425560804</x:v>
      </x:c>
      <x:c r="K540" s="2" t="str">
        <x:v>C</x:v>
      </x:c>
      <x:c r="L540" s="59" t="n">
        <x:v>0.11682228088378907</x:v>
      </x:c>
      <x:c r="M540" s="59" t="n">
        <x:v>0.4456244425138488</x:v>
      </x:c>
      <x:c r="N540" s="58" t="n">
        <x:v>15020432.282444326</x:v>
      </x:c>
      <x:c r="O540" s="58" t="n">
        <x:v>9553785.246835796</x:v>
      </x:c>
      <x:c r="P540" s="2" t="str">
        <x:v>approve</x:v>
      </x:c>
      <x:c r="Q540" s="2" t="str">
        <x:v>eligibility and RAROC conditions are met</x:v>
      </x:c>
      <x:c r="R540" s="2"/>
      <x:c r="S540" s="2"/>
      <x:c r="T540" s="2"/>
    </x:row>
    <x:row r="541">
      <x:c r="A541" s="2"/>
      <x:c r="B541" s="2"/>
      <x:c r="C541" s="2" t="str">
        <x:v>SYN-00536</x:v>
      </x:c>
      <x:c r="D541" s="58" t="n">
        <x:v>53000000</x:v>
      </x:c>
      <x:c r="E541" s="93" t="n">
        <x:v>36</x:v>
      </x:c>
      <x:c r="F541" s="59" t="n">
        <x:v>0.061874859871533794</x:v>
      </x:c>
      <x:c r="G541" s="59" t="n">
        <x:v>0.7118075138879475</x:v>
      </x:c>
      <x:c r="H541" s="59" t="n">
        <x:v>0.1547739525849544</x:v>
      </x:c>
      <x:c r="I541" s="58" t="n">
        <x:v>1849677.0602489708</x:v>
      </x:c>
      <x:c r="J541" s="59" t="n">
        <x:v>0.2955299475044459</x:v>
      </x:c>
      <x:c r="K541" s="2" t="str">
        <x:v>C</x:v>
      </x:c>
      <x:c r="L541" s="59" t="n">
        <x:v>0.1292144012451172</x:v>
      </x:c>
      <x:c r="M541" s="59" t="n">
        <x:v>0.4177520814783683</x:v>
      </x:c>
      <x:c r="N541" s="58" t="n">
        <x:v>3736141.299845785</x:v>
      </x:c>
      <x:c r="O541" s="58" t="n">
        <x:v>2183536.169176593</x:v>
      </x:c>
      <x:c r="P541" s="2" t="str">
        <x:v>approve</x:v>
      </x:c>
      <x:c r="Q541" s="2" t="str">
        <x:v>eligibility and RAROC conditions are met</x:v>
      </x:c>
      <x:c r="R541" s="2"/>
      <x:c r="S541" s="2"/>
      <x:c r="T541" s="2"/>
    </x:row>
    <x:row r="542">
      <x:c r="A542" s="2"/>
      <x:c r="B542" s="2"/>
      <x:c r="C542" s="2" t="str">
        <x:v>SYN-00537</x:v>
      </x:c>
      <x:c r="D542" s="58" t="n">
        <x:v>34000000</x:v>
      </x:c>
      <x:c r="E542" s="93" t="n">
        <x:v>18</x:v>
      </x:c>
      <x:c r="F542" s="59" t="n">
        <x:v>0.12906060971818092</x:v>
      </x:c>
      <x:c r="G542" s="59" t="n">
        <x:v>0.7752507024827895</x:v>
      </x:c>
      <x:c r="H542" s="59" t="n">
        <x:v>0.22550390989748323</x:v>
      </x:c>
      <x:c r="I542" s="58" t="n">
        <x:v>2243855.3315508664</x:v>
      </x:c>
      <x:c r="J542" s="59" t="n">
        <x:v>0.3095903554367244</x:v>
      </x:c>
      <x:c r="K542" s="2" t="str">
        <x:v>D</x:v>
      </x:c>
      <x:c r="L542" s="59" t="n">
        <x:v>0.2221035385131836</x:v>
      </x:c>
      <x:c r="M542" s="59" t="n">
        <x:v>0.1805982125229207</x:v>
      </x:c>
      <x:c r="N542" s="58" t="n">
        <x:v>2825252.50364822</x:v>
      </x:c>
      <x:c r="O542" s="58" t="n">
        <x:v>2348340.13107356</x:v>
      </x:c>
      <x:c r="P542" s="2" t="str">
        <x:v>approve</x:v>
      </x:c>
      <x:c r="Q542" s="2" t="str">
        <x:v>eligibility and RAROC conditions are met</x:v>
      </x:c>
      <x:c r="R542" s="2"/>
      <x:c r="S542" s="2"/>
      <x:c r="T542" s="2"/>
    </x:row>
    <x:row r="543">
      <x:c r="A543" s="2"/>
      <x:c r="B543" s="2"/>
      <x:c r="C543" s="2" t="str">
        <x:v>SYN-00538</x:v>
      </x:c>
      <x:c r="D543" s="58" t="n">
        <x:v>129000000</x:v>
      </x:c>
      <x:c r="E543" s="93" t="n">
        <x:v>18</x:v>
      </x:c>
      <x:c r="F543" s="59" t="n">
        <x:v>0.03392661025290807</x:v>
      </x:c>
      <x:c r="G543" s="59" t="n">
        <x:v>0.769528002311865</x:v>
      </x:c>
      <x:c r="H543" s="59" t="n">
        <x:v>0.13511157379410074</x:v>
      </x:c>
      <x:c r="I543" s="58" t="n">
        <x:v>7957538.680019444</x:v>
      </x:c>
      <x:c r="J543" s="59" t="n">
        <x:v>0.45423275282150993</x:v>
      </x:c>
      <x:c r="K543" s="2" t="str">
        <x:v>B</x:v>
      </x:c>
      <x:c r="L543" s="59" t="n">
        <x:v>0.10439857482910156</x:v>
      </x:c>
      <x:c r="M543" s="59" t="n">
        <x:v>0.47194954004525247</x:v>
      </x:c>
      <x:c r="N543" s="58" t="n">
        <x:v>2748688.543086466</x:v>
      </x:c>
      <x:c r="O543" s="58" t="n">
        <x:v>5440903.006524896</x:v>
      </x:c>
      <x:c r="P543" s="2" t="str">
        <x:v>approve</x:v>
      </x:c>
      <x:c r="Q543" s="2" t="str">
        <x:v>eligibility and RAROC conditions are met</x:v>
      </x:c>
      <x:c r="R543" s="2"/>
      <x:c r="S543" s="2"/>
      <x:c r="T543" s="2"/>
    </x:row>
    <x:row r="544">
      <x:c r="A544" s="2"/>
      <x:c r="B544" s="2"/>
      <x:c r="C544" s="2" t="str">
        <x:v>SYN-00539</x:v>
      </x:c>
      <x:c r="D544" s="58" t="n">
        <x:v>118000000</x:v>
      </x:c>
      <x:c r="E544" s="93" t="n">
        <x:v>48</x:v>
      </x:c>
      <x:c r="F544" s="59" t="n">
        <x:v>0.16832502155850446</x:v>
      </x:c>
      <x:c r="G544" s="59" t="n">
        <x:v>0.7449106822041855</x:v>
      </x:c>
      <x:c r="H544" s="59" t="n">
        <x:v>0.25917554311804464</x:v>
      </x:c>
      <x:c r="I544" s="58" t="n">
        <x:v>3973170.7789958944</x:v>
      </x:c>
      <x:c r="J544" s="59" t="n">
        <x:v>0.26234611007611225</x:v>
      </x:c>
      <x:c r="K544" s="2" t="str">
        <x:v>E</x:v>
      </x:c>
      <x:c r="L544" s="59" t="n">
        <x:v>0.2256516647338867</x:v>
      </x:c>
      <x:c r="M544" s="59" t="n">
        <x:v>0.3444984773681799</x:v>
      </x:c>
      <x:c r="N544" s="58" t="n">
        <x:v>29930200.458499655</x:v>
      </x:c>
      <x:c r="O544" s="58" t="n">
        <x:v>7973626.860856429</x:v>
      </x:c>
      <x:c r="P544" s="2" t="str">
        <x:v>approve</x:v>
      </x:c>
      <x:c r="Q544" s="2" t="str">
        <x:v>eligibility and RAROC conditions are met</x:v>
      </x:c>
      <x:c r="R544" s="2"/>
      <x:c r="S544" s="2"/>
      <x:c r="T544" s="2"/>
    </x:row>
    <x:row r="545">
      <x:c r="A545" s="2"/>
      <x:c r="B545" s="2"/>
      <x:c r="C545" s="2" t="str">
        <x:v>SYN-00540</x:v>
      </x:c>
      <x:c r="D545" s="58" t="n">
        <x:v>60000000</x:v>
      </x:c>
      <x:c r="E545" s="93" t="n">
        <x:v>18</x:v>
      </x:c>
      <x:c r="F545" s="59" t="n">
        <x:v>0.14272243383353755</x:v>
      </x:c>
      <x:c r="G545" s="59" t="n">
        <x:v>0.7284577992577388</x:v>
      </x:c>
      <x:c r="H545" s="59" t="n">
        <x:v>0.21845663654401187</x:v>
      </x:c>
      <x:c r="I545" s="58" t="n">
        <x:v>3939231.8897135826</x:v>
      </x:c>
      <x:c r="J545" s="59" t="n">
        <x:v>0.38582251968349485</x:v>
      </x:c>
      <x:c r="K545" s="2" t="str">
        <x:v>D</x:v>
      </x:c>
      <x:c r="L545" s="59" t="n">
        <x:v>0.22011363983154297</x:v>
      </x:c>
      <x:c r="M545" s="59" t="n">
        <x:v>0.14986442725807525</x:v>
      </x:c>
      <x:c r="N545" s="58" t="n">
        <x:v>5171349.720727727</x:v>
      </x:c>
      <x:c r="O545" s="58" t="n">
        <x:v>4061335.9589837845</x:v>
      </x:c>
      <x:c r="P545" s="2" t="str">
        <x:v>reprice</x:v>
      </x:c>
      <x:c r="Q545" s="2" t="str">
        <x:v>quoted APR is below the RAROC price floor</x:v>
      </x:c>
      <x:c r="R545" s="2"/>
      <x:c r="S545" s="2"/>
      <x:c r="T545" s="2"/>
    </x:row>
    <x:row r="546">
      <x:c r="A546" s="2"/>
      <x:c r="B546" s="2"/>
      <x:c r="C546" s="2" t="str">
        <x:v>SYN-00541</x:v>
      </x:c>
      <x:c r="D546" s="58" t="n">
        <x:v>168000000</x:v>
      </x:c>
      <x:c r="E546" s="93" t="n">
        <x:v>24</x:v>
      </x:c>
      <x:c r="F546" s="59" t="n">
        <x:v>0.08944986693827234</x:v>
      </x:c>
      <x:c r="G546" s="59" t="n">
        <x:v>0.6881278467242243</x:v>
      </x:c>
      <x:c r="H546" s="59" t="n">
        <x:v>0.17772526937616503</x:v>
      </x:c>
      <x:c r="I546" s="58" t="n">
        <x:v>8368795.903935991</x:v>
      </x:c>
      <x:c r="J546" s="59" t="n">
        <x:v>0.40450122410495976</x:v>
      </x:c>
      <x:c r="K546" s="2" t="str">
        <x:v>C</x:v>
      </x:c>
      <x:c r="L546" s="59" t="n">
        <x:v>0.14369468688964845</x:v>
      </x:c>
      <x:c r="M546" s="59" t="n">
        <x:v>0.4426246284437756</x:v>
      </x:c>
      <x:c r="N546" s="58" t="n">
        <x:v>11173326.856306793</x:v>
      </x:c>
      <x:c r="O546" s="58" t="n">
        <x:v>8371703.769130219</x:v>
      </x:c>
      <x:c r="P546" s="2" t="str">
        <x:v>approve</x:v>
      </x:c>
      <x:c r="Q546" s="2" t="str">
        <x:v>eligibility and RAROC conditions are met</x:v>
      </x:c>
      <x:c r="R546" s="2"/>
      <x:c r="S546" s="2"/>
      <x:c r="T546" s="2"/>
    </x:row>
    <x:row r="547">
      <x:c r="A547" s="2"/>
      <x:c r="B547" s="2"/>
      <x:c r="C547" s="2" t="str">
        <x:v>SYN-00542</x:v>
      </x:c>
      <x:c r="D547" s="58" t="n">
        <x:v>160000000</x:v>
      </x:c>
      <x:c r="E547" s="93" t="n">
        <x:v>48</x:v>
      </x:c>
      <x:c r="F547" s="59" t="n">
        <x:v>0.25772898424657337</x:v>
      </x:c>
      <x:c r="G547" s="59" t="n">
        <x:v>0.8088963175663153</x:v>
      </x:c>
      <x:c r="H547" s="59" t="n">
        <x:v>0.3</x:v>
      </x:c>
      <x:c r="I547" s="58" t="n">
        <x:v>5760959.006467498</x:v>
      </x:c>
      <x:c r="J547" s="59" t="n">
        <x:v>0.2202087429803333</x:v>
      </x:c>
      <x:c r="K547" s="2" t="str">
        <x:v>E</x:v>
      </x:c>
      <x:c r="L547" s="59"/>
      <x:c r="M547" s="59" t="n">
        <x:v>-0.014179387080167832</x:v>
      </x:c>
      <x:c r="N547" s="58" t="n">
        <x:v>62953236.11788362</x:v>
      </x:c>
      <x:c r="O547" s="58" t="n">
        <x:v>12249498.74204045</x:v>
      </x:c>
      <x:c r="P547" s="2" t="str">
        <x:v>decline</x:v>
      </x:c>
      <x:c r="Q547" s="2" t="str">
        <x:v>PD exceeds policy maximum</x:v>
      </x:c>
      <x:c r="R547" s="2"/>
      <x:c r="S547" s="2"/>
      <x:c r="T547" s="2"/>
    </x:row>
    <x:row r="548">
      <x:c r="A548" s="2"/>
      <x:c r="B548" s="2"/>
      <x:c r="C548" s="2" t="str">
        <x:v>SYN-00543</x:v>
      </x:c>
      <x:c r="D548" s="58" t="n">
        <x:v>170000000</x:v>
      </x:c>
      <x:c r="E548" s="93" t="n">
        <x:v>18</x:v>
      </x:c>
      <x:c r="F548" s="59" t="n">
        <x:v>0.05554699212709945</x:v>
      </x:c>
      <x:c r="G548" s="59" t="n">
        <x:v>0.7837644681483282</x:v>
      </x:c>
      <x:c r="H548" s="59" t="n">
        <x:v>0.1603967711622305</x:v>
      </x:c>
      <x:c r="I548" s="58" t="n">
        <x:v>10688781.291405858</x:v>
      </x:c>
      <x:c r="J548" s="59" t="n">
        <x:v>0.716199220475244</x:v>
      </x:c>
      <x:c r="K548" s="2" t="str">
        <x:v>C</x:v>
      </x:c>
      <x:c r="L548" s="59"/>
      <x:c r="M548" s="59" t="n">
        <x:v>0.5522168122236718</x:v>
      </x:c>
      <x:c r="N548" s="58" t="n">
        <x:v>6071509.359154368</x:v>
      </x:c>
      <x:c r="O548" s="58" t="n">
        <x:v>7400083.240797646</x:v>
      </x:c>
      <x:c r="P548" s="2" t="str">
        <x:v>decline</x:v>
      </x:c>
      <x:c r="Q548" s="2" t="str">
        <x:v>debt service to income exceeds policy maximum</x:v>
      </x:c>
      <x:c r="R548" s="2"/>
      <x:c r="S548" s="2"/>
      <x:c r="T548" s="2"/>
    </x:row>
    <x:row r="549">
      <x:c r="A549" s="2"/>
      <x:c r="B549" s="2"/>
      <x:c r="C549" s="2" t="str">
        <x:v>SYN-00544</x:v>
      </x:c>
      <x:c r="D549" s="58" t="n">
        <x:v>83000000</x:v>
      </x:c>
      <x:c r="E549" s="93" t="n">
        <x:v>12</x:v>
      </x:c>
      <x:c r="F549" s="59" t="n">
        <x:v>0.09381027699455902</x:v>
      </x:c>
      <x:c r="G549" s="59" t="n">
        <x:v>0.7683132146197628</x:v>
      </x:c>
      <x:c r="H549" s="59" t="n">
        <x:v>0.1564629038611115</x:v>
      </x:c>
      <x:c r="I549" s="58" t="n">
        <x:v>7516775.455432165</x:v>
      </x:c>
      <x:c r="J549" s="59" t="n">
        <x:v>0.2652065869374064</x:v>
      </x:c>
      <x:c r="K549" s="2" t="str">
        <x:v>C</x:v>
      </x:c>
      <x:c r="L549" s="59" t="n">
        <x:v>0.1779958724975586</x:v>
      </x:c>
      <x:c r="M549" s="59" t="n">
        <x:v>0.0036864575399338777</x:v>
      </x:c>
      <x:c r="N549" s="58" t="n">
        <x:v>3365741.2664512587</x:v>
      </x:c>
      <x:c r="O549" s="58" t="n">
        <x:v>4933293.509952905</x:v>
      </x:c>
      <x:c r="P549" s="2" t="str">
        <x:v>reprice</x:v>
      </x:c>
      <x:c r="Q549" s="2" t="str">
        <x:v>quoted APR is below the RAROC price floor</x:v>
      </x:c>
      <x:c r="R549" s="2"/>
      <x:c r="S549" s="2"/>
      <x:c r="T549" s="2"/>
    </x:row>
    <x:row r="550">
      <x:c r="A550" s="2"/>
      <x:c r="B550" s="2"/>
      <x:c r="C550" s="2" t="str">
        <x:v>SYN-00545</x:v>
      </x:c>
      <x:c r="D550" s="58" t="n">
        <x:v>217000000</x:v>
      </x:c>
      <x:c r="E550" s="93" t="n">
        <x:v>12</x:v>
      </x:c>
      <x:c r="F550" s="59" t="n">
        <x:v>0.07159596534845934</x:v>
      </x:c>
      <x:c r="G550" s="59" t="n">
        <x:v>0.7558479907001561</x:v>
      </x:c>
      <x:c r="H550" s="59" t="n">
        <x:v>0.1750181399554016</x:v>
      </x:c>
      <x:c r="I550" s="58" t="n">
        <x:v>19843145.405585192</x:v>
      </x:c>
      <x:c r="J550" s="59" t="n">
        <x:v>0.767044054060969</x:v>
      </x:c>
      <x:c r="K550" s="2" t="str">
        <x:v>C</x:v>
      </x:c>
      <x:c r="L550" s="59"/>
      <x:c r="M550" s="59" t="n">
        <x:v>0.5558978141395385</x:v>
      </x:c>
      <x:c r="N550" s="58" t="n">
        <x:v>6601227.398240497</x:v>
      </x:c>
      <x:c r="O550" s="58" t="n">
        <x:v>10906677.761577327</x:v>
      </x:c>
      <x:c r="P550" s="2" t="str">
        <x:v>decline</x:v>
      </x:c>
      <x:c r="Q550" s="2" t="str">
        <x:v>debt service to income exceeds policy maximum</x:v>
      </x:c>
      <x:c r="R550" s="2"/>
      <x:c r="S550" s="2"/>
      <x:c r="T550" s="2"/>
    </x:row>
    <x:row r="551">
      <x:c r="A551" s="2"/>
      <x:c r="B551" s="2"/>
      <x:c r="C551" s="2" t="str">
        <x:v>SYN-00546</x:v>
      </x:c>
      <x:c r="D551" s="58" t="n">
        <x:v>145000000</x:v>
      </x:c>
      <x:c r="E551" s="93" t="n">
        <x:v>12</x:v>
      </x:c>
      <x:c r="F551" s="59" t="n">
        <x:v>0.12883570946847628</x:v>
      </x:c>
      <x:c r="G551" s="59" t="n">
        <x:v>0.9</x:v>
      </x:c>
      <x:c r="H551" s="59" t="n">
        <x:v>0.2175247990220419</x:v>
      </x:c>
      <x:c r="I551" s="58" t="n">
        <x:v>13553917.853584558</x:v>
      </x:c>
      <x:c r="J551" s="59" t="n">
        <x:v>0.4652855278884271</x:v>
      </x:c>
      <x:c r="K551" s="2" t="str">
        <x:v>D</x:v>
      </x:c>
      <x:c r="L551" s="59" t="n">
        <x:v>0.21401058197021483</x:v>
      </x:c>
      <x:c r="M551" s="59" t="n">
        <x:v>0.17824441284044312</x:v>
      </x:c>
      <x:c r="N551" s="58" t="n">
        <x:v>9596668.960201226</x:v>
      </x:c>
      <x:c r="O551" s="58" t="n">
        <x:v>11976528.771397693</x:v>
      </x:c>
      <x:c r="P551" s="2" t="str">
        <x:v>approve</x:v>
      </x:c>
      <x:c r="Q551" s="2" t="str">
        <x:v>eligibility and RAROC conditions are met</x:v>
      </x:c>
      <x:c r="R551" s="2"/>
      <x:c r="S551" s="2"/>
      <x:c r="T551" s="2"/>
    </x:row>
    <x:row r="552">
      <x:c r="A552" s="2"/>
      <x:c r="B552" s="2"/>
      <x:c r="C552" s="2" t="str">
        <x:v>SYN-00547</x:v>
      </x:c>
      <x:c r="D552" s="58" t="n">
        <x:v>241000000</x:v>
      </x:c>
      <x:c r="E552" s="93" t="n">
        <x:v>48</x:v>
      </x:c>
      <x:c r="F552" s="59" t="n">
        <x:v>0.02446446154680161</x:v>
      </x:c>
      <x:c r="G552" s="59" t="n">
        <x:v>0.6256449840208732</x:v>
      </x:c>
      <x:c r="H552" s="59" t="n">
        <x:v>0.11598665186185751</x:v>
      </x:c>
      <x:c r="I552" s="58" t="n">
        <x:v>6299068.713280622</x:v>
      </x:c>
      <x:c r="J552" s="59" t="n">
        <x:v>0.3029518557085272</x:v>
      </x:c>
      <x:c r="K552" s="2" t="str">
        <x:v>B</x:v>
      </x:c>
      <x:c r="L552" s="59" t="n">
        <x:v>0.09183185577392579</x:v>
      </x:c>
      <x:c r="M552" s="59" t="n">
        <x:v>0.40503965310560824</x:v>
      </x:c>
      <x:c r="N552" s="58" t="n">
        <x:v>7920675.715662292</x:v>
      </x:c>
      <x:c r="O552" s="58" t="n">
        <x:v>10073257.869692313</x:v>
      </x:c>
      <x:c r="P552" s="2" t="str">
        <x:v>approve</x:v>
      </x:c>
      <x:c r="Q552" s="2" t="str">
        <x:v>eligibility and RAROC conditions are met</x:v>
      </x:c>
      <x:c r="R552" s="2"/>
      <x:c r="S552" s="2"/>
      <x:c r="T552" s="2"/>
    </x:row>
    <x:row r="553">
      <x:c r="A553" s="2"/>
      <x:c r="B553" s="2"/>
      <x:c r="C553" s="2" t="str">
        <x:v>SYN-00548</x:v>
      </x:c>
      <x:c r="D553" s="58" t="n">
        <x:v>68000000</x:v>
      </x:c>
      <x:c r="E553" s="93" t="n">
        <x:v>36</x:v>
      </x:c>
      <x:c r="F553" s="59" t="n">
        <x:v>0.15885483915827944</x:v>
      </x:c>
      <x:c r="G553" s="59" t="n">
        <x:v>0.9</x:v>
      </x:c>
      <x:c r="H553" s="59" t="n">
        <x:v>0.23043708995008838</x:v>
      </x:c>
      <x:c r="I553" s="58" t="n">
        <x:v>2633810.442527059</x:v>
      </x:c>
      <x:c r="J553" s="59" t="n">
        <x:v>0.33334736595667824</x:v>
      </x:c>
      <x:c r="K553" s="2" t="str">
        <x:v>E</x:v>
      </x:c>
      <x:c r="L553" s="59" t="n">
        <x:v>0.26039768218994147</x:v>
      </x:c>
      <x:c r="M553" s="59" t="n">
        <x:v>0.01921596569031499</x:v>
      </x:c>
      <x:c r="N553" s="58" t="n">
        <x:v>15176580.663415767</x:v>
      </x:c>
      <x:c r="O553" s="58" t="n">
        <x:v>5590151.031104395</x:v>
      </x:c>
      <x:c r="P553" s="2" t="str">
        <x:v>reprice</x:v>
      </x:c>
      <x:c r="Q553" s="2" t="str">
        <x:v>quoted APR is below the RAROC price floor</x:v>
      </x:c>
      <x:c r="R553" s="2"/>
      <x:c r="S553" s="2"/>
      <x:c r="T553" s="2"/>
    </x:row>
    <x:row r="554">
      <x:c r="A554" s="2"/>
      <x:c r="B554" s="2"/>
      <x:c r="C554" s="2" t="str">
        <x:v>SYN-00549</x:v>
      </x:c>
      <x:c r="D554" s="58" t="n">
        <x:v>197000000</x:v>
      </x:c>
      <x:c r="E554" s="93" t="n">
        <x:v>24</x:v>
      </x:c>
      <x:c r="F554" s="59" t="n">
        <x:v>0.0897623322394838</x:v>
      </x:c>
      <x:c r="G554" s="59" t="n">
        <x:v>0.8099950978579491</x:v>
      </x:c>
      <x:c r="H554" s="59" t="n">
        <x:v>0.17719144536433973</x:v>
      </x:c>
      <x:c r="I554" s="58" t="n">
        <x:v>9808335.383278279</x:v>
      </x:c>
      <x:c r="J554" s="59" t="n">
        <x:v>0.5907408058183581</x:v>
      </x:c>
      <x:c r="K554" s="2" t="str">
        <x:v>C</x:v>
      </x:c>
      <x:c r="L554" s="59"/>
      <x:c r="M554" s="59" t="n">
        <x:v>0.2625265796883182</x:v>
      </x:c>
      <x:c r="N554" s="58" t="n">
        <x:v>15472946.391257437</x:v>
      </x:c>
      <x:c r="O554" s="58" t="n">
        <x:v>11574641.37875708</x:v>
      </x:c>
      <x:c r="P554" s="2" t="str">
        <x:v>decline</x:v>
      </x:c>
      <x:c r="Q554" s="2" t="str">
        <x:v>debt service to income exceeds policy maximum</x:v>
      </x:c>
      <x:c r="R554" s="2"/>
      <x:c r="S554" s="2"/>
      <x:c r="T554" s="2"/>
    </x:row>
    <x:row r="555">
      <x:c r="A555" s="2"/>
      <x:c r="B555" s="2"/>
      <x:c r="C555" s="2" t="str">
        <x:v>SYN-00550</x:v>
      </x:c>
      <x:c r="D555" s="58" t="n">
        <x:v>121000000</x:v>
      </x:c>
      <x:c r="E555" s="93" t="n">
        <x:v>12</x:v>
      </x:c>
      <x:c r="F555" s="59" t="n">
        <x:v>0.08950453576920363</x:v>
      </x:c>
      <x:c r="G555" s="59" t="n">
        <x:v>0.8137875901963461</x:v>
      </x:c>
      <x:c r="H555" s="59" t="n">
        <x:v>0.1866504674799424</x:v>
      </x:c>
      <x:c r="I555" s="58" t="n">
        <x:v>11131612.171455344</x:v>
      </x:c>
      <x:c r="J555" s="59" t="n">
        <x:v>0.3652371793521907</x:v>
      </x:c>
      <x:c r="K555" s="2" t="str">
        <x:v>C</x:v>
      </x:c>
      <x:c r="L555" s="59" t="n">
        <x:v>0.1616292190551758</x:v>
      </x:c>
      <x:c r="M555" s="59" t="n">
        <x:v>0.33578971929186646</x:v>
      </x:c>
      <x:c r="N555" s="58" t="n">
        <x:v>4976703.84811848</x:v>
      </x:c>
      <x:c r="O555" s="58" t="n">
        <x:v>7455574.736024947</x:v>
      </x:c>
      <x:c r="P555" s="2" t="str">
        <x:v>approve</x:v>
      </x:c>
      <x:c r="Q555" s="2" t="str">
        <x:v>eligibility and RAROC conditions are met</x:v>
      </x:c>
      <x:c r="R555" s="2"/>
      <x:c r="S555" s="2"/>
      <x:c r="T555" s="2"/>
    </x:row>
    <x:row r="556">
      <x:c r="A556" s="2"/>
      <x:c r="B556" s="2"/>
      <x:c r="C556" s="2" t="str">
        <x:v>SYN-00551</x:v>
      </x:c>
      <x:c r="D556" s="58" t="n">
        <x:v>108000000</x:v>
      </x:c>
      <x:c r="E556" s="93" t="n">
        <x:v>12</x:v>
      </x:c>
      <x:c r="F556" s="59" t="n">
        <x:v>0.04309497799195466</x:v>
      </x:c>
      <x:c r="G556" s="59" t="n">
        <x:v>0.5807110351772153</x:v>
      </x:c>
      <x:c r="H556" s="59" t="n">
        <x:v>0.1488132763752072</x:v>
      </x:c>
      <x:c r="I556" s="58" t="n">
        <x:v>9741850.978406245</x:v>
      </x:c>
      <x:c r="J556" s="59" t="n">
        <x:v>0.41216149144928266</x:v>
      </x:c>
      <x:c r="K556" s="2" t="str">
        <x:v>B</x:v>
      </x:c>
      <x:c r="L556" s="59" t="n">
        <x:v>0.10633056640625</x:v>
      </x:c>
      <x:c r="M556" s="59" t="n">
        <x:v>0.5917029893725808</x:v>
      </x:c>
      <x:c r="N556" s="58" t="n">
        <x:v>1506860.2884852774</x:v>
      </x:c>
      <x:c r="O556" s="58" t="n">
        <x:v>4647326.947866179</x:v>
      </x:c>
      <x:c r="P556" s="2" t="str">
        <x:v>approve</x:v>
      </x:c>
      <x:c r="Q556" s="2" t="str">
        <x:v>eligibility and RAROC conditions are met</x:v>
      </x:c>
      <x:c r="R556" s="2"/>
      <x:c r="S556" s="2"/>
      <x:c r="T556" s="2"/>
    </x:row>
    <x:row r="557">
      <x:c r="A557" s="2"/>
      <x:c r="B557" s="2"/>
      <x:c r="C557" s="2" t="str">
        <x:v>SYN-00552</x:v>
      </x:c>
      <x:c r="D557" s="58" t="n">
        <x:v>241000000</x:v>
      </x:c>
      <x:c r="E557" s="93" t="n">
        <x:v>24</x:v>
      </x:c>
      <x:c r="F557" s="59" t="n">
        <x:v>0.0718493784050215</x:v>
      </x:c>
      <x:c r="G557" s="59" t="n">
        <x:v>0.661145028079763</x:v>
      </x:c>
      <x:c r="H557" s="59" t="n">
        <x:v>0.16580034282636272</x:v>
      </x:c>
      <x:c r="I557" s="58" t="n">
        <x:v>11867010.790951978</x:v>
      </x:c>
      <x:c r="J557" s="59" t="n">
        <x:v>0.2603581219147785</x:v>
      </x:c>
      <x:c r="K557" s="2" t="str">
        <x:v>C</x:v>
      </x:c>
      <x:c r="L557" s="59" t="n">
        <x:v>0.11863231658935548</x:v>
      </x:c>
      <x:c r="M557" s="59" t="n">
        <x:v>0.6241178777686401</x:v>
      </x:c>
      <x:c r="N557" s="58" t="n">
        <x:v>12371589.176977858</x:v>
      </x:c>
      <x:c r="O557" s="58" t="n">
        <x:v>10205172.402008425</x:v>
      </x:c>
      <x:c r="P557" s="2" t="str">
        <x:v>approve</x:v>
      </x:c>
      <x:c r="Q557" s="2" t="str">
        <x:v>eligibility and RAROC conditions are met</x:v>
      </x:c>
      <x:c r="R557" s="2"/>
      <x:c r="S557" s="2"/>
      <x:c r="T557" s="2"/>
    </x:row>
    <x:row r="558">
      <x:c r="A558" s="2"/>
      <x:c r="B558" s="2"/>
      <x:c r="C558" s="2" t="str">
        <x:v>SYN-00553</x:v>
      </x:c>
      <x:c r="D558" s="58" t="n">
        <x:v>172000000</x:v>
      </x:c>
      <x:c r="E558" s="93" t="n">
        <x:v>24</x:v>
      </x:c>
      <x:c r="F558" s="59" t="n">
        <x:v>0.055919013267559346</x:v>
      </x:c>
      <x:c r="G558" s="59" t="n">
        <x:v>0.6304437671780185</x:v>
      </x:c>
      <x:c r="H558" s="59" t="n">
        <x:v>0.12217619949132598</x:v>
      </x:c>
      <x:c r="I558" s="58" t="n">
        <x:v>8114128.133545879</x:v>
      </x:c>
      <x:c r="J558" s="59" t="n">
        <x:v>0.37302605013673407</x:v>
      </x:c>
      <x:c r="K558" s="2" t="str">
        <x:v>C</x:v>
      </x:c>
      <x:c r="L558" s="59" t="n">
        <x:v>0.11684070587158206</x:v>
      </x:c>
      <x:c r="M558" s="59" t="n">
        <x:v>0.2142397120682104</x:v>
      </x:c>
      <x:c r="N558" s="58" t="n">
        <x:v>6489982.191168134</x:v>
      </x:c>
      <x:c r="O558" s="58" t="n">
        <x:v>7060957.945916484</x:v>
      </x:c>
      <x:c r="P558" s="2" t="str">
        <x:v>approve</x:v>
      </x:c>
      <x:c r="Q558" s="2" t="str">
        <x:v>eligibility and RAROC conditions are met</x:v>
      </x:c>
      <x:c r="R558" s="2"/>
      <x:c r="S558" s="2"/>
      <x:c r="T558" s="2"/>
    </x:row>
    <x:row r="559">
      <x:c r="A559" s="2"/>
      <x:c r="B559" s="2"/>
      <x:c r="C559" s="2" t="str">
        <x:v>SYN-00554</x:v>
      </x:c>
      <x:c r="D559" s="58" t="n">
        <x:v>36000000</x:v>
      </x:c>
      <x:c r="E559" s="93" t="n">
        <x:v>12</x:v>
      </x:c>
      <x:c r="F559" s="59" t="n">
        <x:v>0.06405745340400876</x:v>
      </x:c>
      <x:c r="G559" s="59" t="n">
        <x:v>0.7454449367329604</x:v>
      </x:c>
      <x:c r="H559" s="59" t="n">
        <x:v>0.14890624061210203</x:v>
      </x:c>
      <x:c r="I559" s="58" t="n">
        <x:v>3247441.529398278</x:v>
      </x:c>
      <x:c r="J559" s="59" t="n">
        <x:v>0.23615772548980515</x:v>
      </x:c>
      <x:c r="K559" s="2" t="str">
        <x:v>C</x:v>
      </x:c>
      <x:c r="L559" s="59" t="n">
        <x:v>0.18119567871093747</x:v>
      </x:c>
      <x:c r="M559" s="59" t="n">
        <x:v>-0.18227566986608615</x:v>
      </x:c>
      <x:c r="N559" s="58" t="n">
        <x:v>961549.7707786873</x:v>
      </x:c>
      <x:c r="O559" s="58" t="n">
        <x:v>1662777.0266091304</x:v>
      </x:c>
      <x:c r="P559" s="2" t="str">
        <x:v>reprice</x:v>
      </x:c>
      <x:c r="Q559" s="2" t="str">
        <x:v>quoted APR is below the RAROC price floor</x:v>
      </x:c>
      <x:c r="R559" s="2"/>
      <x:c r="S559" s="2"/>
      <x:c r="T559" s="2"/>
    </x:row>
    <x:row r="560">
      <x:c r="A560" s="2"/>
      <x:c r="B560" s="2"/>
      <x:c r="C560" s="2" t="str">
        <x:v>SYN-00555</x:v>
      </x:c>
      <x:c r="D560" s="58" t="n">
        <x:v>155000000</x:v>
      </x:c>
      <x:c r="E560" s="93" t="n">
        <x:v>24</x:v>
      </x:c>
      <x:c r="F560" s="59" t="n">
        <x:v>0.1166467632363002</x:v>
      </x:c>
      <x:c r="G560" s="59" t="n">
        <x:v>0.7097409637807728</x:v>
      </x:c>
      <x:c r="H560" s="59" t="n">
        <x:v>0.18323801015820038</x:v>
      </x:c>
      <x:c r="I560" s="58" t="n">
        <x:v>7762507.837860234</x:v>
      </x:c>
      <x:c r="J560" s="59" t="n">
        <x:v>0.41450031351440936</x:v>
      </x:c>
      <x:c r="K560" s="2" t="str">
        <x:v>D</x:v>
      </x:c>
      <x:c r="L560" s="59" t="n">
        <x:v>0.16645919799804693</x:v>
      </x:c>
      <x:c r="M560" s="59" t="n">
        <x:v>0.2762327814726209</x:v>
      </x:c>
      <x:c r="N560" s="58" t="n">
        <x:v>13809599.240920639</x:v>
      </x:c>
      <x:c r="O560" s="58" t="n">
        <x:v>9087117.32371175</x:v>
      </x:c>
      <x:c r="P560" s="2" t="str">
        <x:v>approve</x:v>
      </x:c>
      <x:c r="Q560" s="2" t="str">
        <x:v>eligibility and RAROC conditions are met</x:v>
      </x:c>
      <x:c r="R560" s="2"/>
      <x:c r="S560" s="2"/>
      <x:c r="T560" s="2"/>
    </x:row>
    <x:row r="561">
      <x:c r="A561" s="2"/>
      <x:c r="B561" s="2"/>
      <x:c r="C561" s="2" t="str">
        <x:v>SYN-00556</x:v>
      </x:c>
      <x:c r="D561" s="58" t="n">
        <x:v>164000000</x:v>
      </x:c>
      <x:c r="E561" s="93" t="n">
        <x:v>24</x:v>
      </x:c>
      <x:c r="F561" s="59" t="n">
        <x:v>0.11475682961164353</x:v>
      </x:c>
      <x:c r="G561" s="59" t="n">
        <x:v>0.713675075021527</x:v>
      </x:c>
      <x:c r="H561" s="59" t="n">
        <x:v>0.16691821333271067</x:v>
      </x:c>
      <x:c r="I561" s="58" t="n">
        <x:v>8084267.283568863</x:v>
      </x:c>
      <x:c r="J561" s="59" t="n">
        <x:v>0.41901650072191104</x:v>
      </x:c>
      <x:c r="K561" s="2" t="str">
        <x:v>D</x:v>
      </x:c>
      <x:c r="L561" s="59" t="n">
        <x:v>0.1748074722290039</x:v>
      </x:c>
      <x:c r="M561" s="59" t="n">
        <x:v>0.10502802634950999</x:v>
      </x:c>
      <x:c r="N561" s="58" t="n">
        <x:v>14393269.181967046</x:v>
      </x:c>
      <x:c r="O561" s="58" t="n">
        <x:v>9551795.747868143</x:v>
      </x:c>
      <x:c r="P561" s="2" t="str">
        <x:v>reprice</x:v>
      </x:c>
      <x:c r="Q561" s="2" t="str">
        <x:v>quoted APR is below the RAROC price floor</x:v>
      </x:c>
      <x:c r="R561" s="2"/>
      <x:c r="S561" s="2"/>
      <x:c r="T561" s="2"/>
    </x:row>
    <x:row r="562">
      <x:c r="A562" s="2"/>
      <x:c r="B562" s="2"/>
      <x:c r="C562" s="2" t="str">
        <x:v>SYN-00557</x:v>
      </x:c>
      <x:c r="D562" s="58" t="n">
        <x:v>107000000</x:v>
      </x:c>
      <x:c r="E562" s="93" t="n">
        <x:v>12</x:v>
      </x:c>
      <x:c r="F562" s="59" t="n">
        <x:v>0.06203335714311852</x:v>
      </x:c>
      <x:c r="G562" s="59" t="n">
        <x:v>0.755351897490801</x:v>
      </x:c>
      <x:c r="H562" s="59" t="n">
        <x:v>0.1574650781279054</x:v>
      </x:c>
      <x:c r="I562" s="58" t="n">
        <x:v>9695370.962046007</x:v>
      </x:c>
      <x:c r="J562" s="59" t="n">
        <x:v>0.2310716551155083</x:v>
      </x:c>
      <x:c r="K562" s="2" t="str">
        <x:v>C</x:v>
      </x:c>
      <x:c r="L562" s="59" t="n">
        <x:v>0.12114776611328125</x:v>
      </x:c>
      <x:c r="M562" s="59" t="n">
        <x:v>0.5034798221006188</x:v>
      </x:c>
      <x:c r="N562" s="58" t="n">
        <x:v>2807017.4560967726</x:v>
      </x:c>
      <x:c r="O562" s="58" t="n">
        <x:v>4916586.072764517</x:v>
      </x:c>
      <x:c r="P562" s="2" t="str">
        <x:v>approve</x:v>
      </x:c>
      <x:c r="Q562" s="2" t="str">
        <x:v>eligibility and RAROC conditions are met</x:v>
      </x:c>
      <x:c r="R562" s="2"/>
      <x:c r="S562" s="2"/>
      <x:c r="T562" s="2"/>
    </x:row>
    <x:row r="563">
      <x:c r="A563" s="2"/>
      <x:c r="B563" s="2"/>
      <x:c r="C563" s="2" t="str">
        <x:v>SYN-00558</x:v>
      </x:c>
      <x:c r="D563" s="58" t="n">
        <x:v>167000000</x:v>
      </x:c>
      <x:c r="E563" s="93" t="n">
        <x:v>18</x:v>
      </x:c>
      <x:c r="F563" s="59" t="n">
        <x:v>0.06209645096367126</x:v>
      </x:c>
      <x:c r="G563" s="59" t="n">
        <x:v>0.9</x:v>
      </x:c>
      <x:c r="H563" s="59" t="n">
        <x:v>0.16459163497527785</x:v>
      </x:c>
      <x:c r="I563" s="58" t="n">
        <x:v>10533302.551517596</x:v>
      </x:c>
      <x:c r="J563" s="59" t="n">
        <x:v>0.7228053974482945</x:v>
      </x:c>
      <x:c r="K563" s="2" t="str">
        <x:v>C</x:v>
      </x:c>
      <x:c r="L563" s="59"/>
      <x:c r="M563" s="59" t="n">
        <x:v>0.3280001675907987</x:v>
      </x:c>
      <x:c r="N563" s="58" t="n">
        <x:v>7662382.940263241</x:v>
      </x:c>
      <x:c r="O563" s="58" t="n">
        <x:v>8943679.772759771</x:v>
      </x:c>
      <x:c r="P563" s="2" t="str">
        <x:v>decline</x:v>
      </x:c>
      <x:c r="Q563" s="2" t="str">
        <x:v>debt service to income exceeds policy maximum</x:v>
      </x:c>
      <x:c r="R563" s="2"/>
      <x:c r="S563" s="2"/>
      <x:c r="T563" s="2"/>
    </x:row>
    <x:row r="564">
      <x:c r="A564" s="2"/>
      <x:c r="B564" s="2"/>
      <x:c r="C564" s="2" t="str">
        <x:v>SYN-00559</x:v>
      </x:c>
      <x:c r="D564" s="58" t="n">
        <x:v>34000000</x:v>
      </x:c>
      <x:c r="E564" s="93" t="n">
        <x:v>12</x:v>
      </x:c>
      <x:c r="F564" s="59" t="n">
        <x:v>0.0789830797536942</x:v>
      </x:c>
      <x:c r="G564" s="59" t="n">
        <x:v>0.5978463993573871</x:v>
      </x:c>
      <x:c r="H564" s="59" t="n">
        <x:v>0.19668748814361892</x:v>
      </x:c>
      <x:c r="I564" s="58" t="n">
        <x:v>3144185.4701659055</x:v>
      </x:c>
      <x:c r="J564" s="59" t="n">
        <x:v>0.12862251808330405</x:v>
      </x:c>
      <x:c r="K564" s="2" t="str">
        <x:v>C</x:v>
      </x:c>
      <x:c r="L564" s="59" t="n">
        <x:v>0.1744328308105469</x:v>
      </x:c>
      <x:c r="M564" s="59" t="n">
        <x:v>0.3875941379401626</x:v>
      </x:c>
      <x:c r="N564" s="58" t="n">
        <x:v>906365.6780113169</x:v>
      </x:c>
      <x:c r="O564" s="58" t="n">
        <x:v>1456044.4264902514</x:v>
      </x:c>
      <x:c r="P564" s="2" t="str">
        <x:v>approve</x:v>
      </x:c>
      <x:c r="Q564" s="2" t="str">
        <x:v>eligibility and RAROC conditions are met</x:v>
      </x:c>
      <x:c r="R564" s="2"/>
      <x:c r="S564" s="2"/>
      <x:c r="T564" s="2"/>
    </x:row>
    <x:row r="565">
      <x:c r="A565" s="2"/>
      <x:c r="B565" s="2"/>
      <x:c r="C565" s="2" t="str">
        <x:v>SYN-00560</x:v>
      </x:c>
      <x:c r="D565" s="58" t="n">
        <x:v>245000000</x:v>
      </x:c>
      <x:c r="E565" s="93" t="n">
        <x:v>24</x:v>
      </x:c>
      <x:c r="F565" s="59" t="n">
        <x:v>0.0533694671686145</x:v>
      </x:c>
      <x:c r="G565" s="59" t="n">
        <x:v>0.651587765141592</x:v>
      </x:c>
      <x:c r="H565" s="59" t="n">
        <x:v>0.1517697625510258</x:v>
      </x:c>
      <x:c r="I565" s="58" t="n">
        <x:v>11899839.705859974</x:v>
      </x:c>
      <x:c r="J565" s="59" t="n">
        <x:v>0.47422349908989636</x:v>
      </x:c>
      <x:c r="K565" s="2" t="str">
        <x:v>C</x:v>
      </x:c>
      <x:c r="L565" s="59" t="n">
        <x:v>0.1095022964477539</x:v>
      </x:c>
      <x:c r="M565" s="59" t="n">
        <x:v>0.588766355481596</x:v>
      </x:c>
      <x:c r="N565" s="58" t="n">
        <x:v>9203602.99805946</x:v>
      </x:c>
      <x:c r="O565" s="58" t="n">
        <x:v>10163643.96634431</x:v>
      </x:c>
      <x:c r="P565" s="2" t="str">
        <x:v>approve</x:v>
      </x:c>
      <x:c r="Q565" s="2" t="str">
        <x:v>eligibility and RAROC conditions are met</x:v>
      </x:c>
      <x:c r="R565" s="2"/>
      <x:c r="S565" s="2"/>
      <x:c r="T565" s="2"/>
    </x:row>
    <x:row r="566">
      <x:c r="A566" s="2"/>
      <x:c r="B566" s="2"/>
      <x:c r="C566" s="2" t="str">
        <x:v>SYN-00561</x:v>
      </x:c>
      <x:c r="D566" s="58" t="n">
        <x:v>91000000</x:v>
      </x:c>
      <x:c r="E566" s="93" t="n">
        <x:v>18</x:v>
      </x:c>
      <x:c r="F566" s="59" t="n">
        <x:v>0.09737566372993861</x:v>
      </x:c>
      <x:c r="G566" s="59" t="n">
        <x:v>0.6597044639917959</x:v>
      </x:c>
      <x:c r="H566" s="59" t="n">
        <x:v>0.19136625589575146</x:v>
      </x:c>
      <x:c r="I566" s="58" t="n">
        <x:v>5855750.6114509655</x:v>
      </x:c>
      <x:c r="J566" s="59" t="n">
        <x:v>0.4895000330514036</x:v>
      </x:c>
      <x:c r="K566" s="2" t="str">
        <x:v>C</x:v>
      </x:c>
      <x:c r="L566" s="59" t="n">
        <x:v>0.16014644622802737</x:v>
      </x:c>
      <x:c r="M566" s="59" t="n">
        <x:v>0.41829595025754424</x:v>
      </x:c>
      <x:c r="N566" s="58" t="n">
        <x:v>4823428.941577331</x:v>
      </x:c>
      <x:c r="O566" s="58" t="n">
        <x:v>4630711.99718907</x:v>
      </x:c>
      <x:c r="P566" s="2" t="str">
        <x:v>approve</x:v>
      </x:c>
      <x:c r="Q566" s="2" t="str">
        <x:v>eligibility and RAROC conditions are met</x:v>
      </x:c>
      <x:c r="R566" s="2"/>
      <x:c r="S566" s="2"/>
      <x:c r="T566" s="2"/>
    </x:row>
    <x:row r="567">
      <x:c r="A567" s="2"/>
      <x:c r="B567" s="2"/>
      <x:c r="C567" s="2" t="str">
        <x:v>SYN-00562</x:v>
      </x:c>
      <x:c r="D567" s="58" t="n">
        <x:v>80000000</x:v>
      </x:c>
      <x:c r="E567" s="93" t="n">
        <x:v>48</x:v>
      </x:c>
      <x:c r="F567" s="59" t="n">
        <x:v>0.15601661600216335</x:v>
      </x:c>
      <x:c r="G567" s="59" t="n">
        <x:v>0.8282668311886556</x:v>
      </x:c>
      <x:c r="H567" s="59" t="n">
        <x:v>0.250103442028871</x:v>
      </x:c>
      <x:c r="I567" s="58" t="n">
        <x:v>2653031.830713281</x:v>
      </x:c>
      <x:c r="J567" s="59" t="n">
        <x:v>0.14797272762572625</x:v>
      </x:c>
      <x:c r="K567" s="2" t="str">
        <x:v>E</x:v>
      </x:c>
      <x:c r="L567" s="59" t="n">
        <x:v>0.2390018844604492</x:v>
      </x:c>
      <x:c r="M567" s="59" t="n">
        <x:v>0.21712246966557253</x:v>
      </x:c>
      <x:c r="N567" s="58" t="n">
        <x:v>21073243.152232185</x:v>
      </x:c>
      <x:c r="O567" s="58" t="n">
        <x:v>5886277.283423494</x:v>
      </x:c>
      <x:c r="P567" s="2" t="str">
        <x:v>approve</x:v>
      </x:c>
      <x:c r="Q567" s="2" t="str">
        <x:v>eligibility and RAROC conditions are met</x:v>
      </x:c>
      <x:c r="R567" s="2"/>
      <x:c r="S567" s="2"/>
      <x:c r="T567" s="2"/>
    </x:row>
    <x:row r="568">
      <x:c r="A568" s="2"/>
      <x:c r="B568" s="2"/>
      <x:c r="C568" s="2" t="str">
        <x:v>SYN-00563</x:v>
      </x:c>
      <x:c r="D568" s="58" t="n">
        <x:v>44000000</x:v>
      </x:c>
      <x:c r="E568" s="93" t="n">
        <x:v>36</x:v>
      </x:c>
      <x:c r="F568" s="59" t="n">
        <x:v>0.12461981442825044</x:v>
      </x:c>
      <x:c r="G568" s="59" t="n">
        <x:v>0.6657863793281005</x:v>
      </x:c>
      <x:c r="H568" s="59" t="n">
        <x:v>0.2303233883694401</x:v>
      </x:c>
      <x:c r="I568" s="58" t="n">
        <x:v>1703969.461773619</x:v>
      </x:c>
      <x:c r="J568" s="59" t="n">
        <x:v>0.08998402266315689</x:v>
      </x:c>
      <x:c r="K568" s="2" t="str">
        <x:v>D</x:v>
      </x:c>
      <x:c r="L568" s="59" t="n">
        <x:v>0.18524917602539065</x:v>
      </x:c>
      <x:c r="M568" s="59" t="n">
        <x:v>0.4834903123495064</x:v>
      </x:c>
      <x:c r="N568" s="58" t="n">
        <x:v>5814172.822076345</x:v>
      </x:c>
      <x:c r="O568" s="58" t="n">
        <x:v>2462804.930289065</x:v>
      </x:c>
      <x:c r="P568" s="2" t="str">
        <x:v>approve</x:v>
      </x:c>
      <x:c r="Q568" s="2" t="str">
        <x:v>eligibility and RAROC conditions are met</x:v>
      </x:c>
      <x:c r="R568" s="2"/>
      <x:c r="S568" s="2"/>
      <x:c r="T568" s="2"/>
    </x:row>
    <x:row r="569">
      <x:c r="A569" s="2"/>
      <x:c r="B569" s="2"/>
      <x:c r="C569" s="2" t="str">
        <x:v>SYN-00564</x:v>
      </x:c>
      <x:c r="D569" s="58" t="n">
        <x:v>107000000</x:v>
      </x:c>
      <x:c r="E569" s="93" t="n">
        <x:v>48</x:v>
      </x:c>
      <x:c r="F569" s="59" t="n">
        <x:v>0.06534446651194922</x:v>
      </x:c>
      <x:c r="G569" s="59" t="n">
        <x:v>0.6746665995946276</x:v>
      </x:c>
      <x:c r="H569" s="59" t="n">
        <x:v>0.1522584713286859</x:v>
      </x:c>
      <x:c r="I569" s="58" t="n">
        <x:v>2990154.1562949927</x:v>
      </x:c>
      <x:c r="J569" s="59" t="n">
        <x:v>0.12912218106749976</x:v>
      </x:c>
      <x:c r="K569" s="2" t="str">
        <x:v>C</x:v>
      </x:c>
      <x:c r="L569" s="59" t="n">
        <x:v>0.12233486175537109</x:v>
      </x:c>
      <x:c r="M569" s="59" t="n">
        <x:v>0.4636714562318005</x:v>
      </x:c>
      <x:c r="N569" s="58" t="n">
        <x:v>9962861.589077286</x:v>
      </x:c>
      <x:c r="O569" s="58" t="n">
        <x:v>4314270.212363537</x:v>
      </x:c>
      <x:c r="P569" s="2" t="str">
        <x:v>approve</x:v>
      </x:c>
      <x:c r="Q569" s="2" t="str">
        <x:v>eligibility and RAROC conditions are met</x:v>
      </x:c>
      <x:c r="R569" s="2"/>
      <x:c r="S569" s="2"/>
      <x:c r="T569" s="2"/>
    </x:row>
    <x:row r="570">
      <x:c r="A570" s="2"/>
      <x:c r="B570" s="2"/>
      <x:c r="C570" s="2" t="str">
        <x:v>SYN-00565</x:v>
      </x:c>
      <x:c r="D570" s="58" t="n">
        <x:v>213000000</x:v>
      </x:c>
      <x:c r="E570" s="93" t="n">
        <x:v>48</x:v>
      </x:c>
      <x:c r="F570" s="59" t="n">
        <x:v>0.10972536278099851</x:v>
      </x:c>
      <x:c r="G570" s="59" t="n">
        <x:v>0.7724732077665234</x:v>
      </x:c>
      <x:c r="H570" s="59" t="n">
        <x:v>0.1931930105164797</x:v>
      </x:c>
      <x:c r="I570" s="58" t="n">
        <x:v>6404669.407263003</x:v>
      </x:c>
      <x:c r="J570" s="59" t="n">
        <x:v>0.1323085852440166</x:v>
      </x:c>
      <x:c r="K570" s="2" t="str">
        <x:v>D</x:v>
      </x:c>
      <x:c r="L570" s="59" t="n">
        <x:v>0.1717963027954102</x:v>
      </x:c>
      <x:c r="M570" s="59" t="n">
        <x:v>0.3007299754229392</x:v>
      </x:c>
      <x:c r="N570" s="58" t="n">
        <x:v>37399024.37225965</x:v>
      </x:c>
      <x:c r="O570" s="58" t="n">
        <x:v>12697151.014596792</x:v>
      </x:c>
      <x:c r="P570" s="2" t="str">
        <x:v>approve</x:v>
      </x:c>
      <x:c r="Q570" s="2" t="str">
        <x:v>eligibility and RAROC conditions are met</x:v>
      </x:c>
      <x:c r="R570" s="2"/>
      <x:c r="S570" s="2"/>
      <x:c r="T570" s="2"/>
    </x:row>
    <x:row r="571">
      <x:c r="A571" s="2"/>
      <x:c r="B571" s="2"/>
      <x:c r="C571" s="2" t="str">
        <x:v>SYN-00566</x:v>
      </x:c>
      <x:c r="D571" s="58" t="n">
        <x:v>192000000</x:v>
      </x:c>
      <x:c r="E571" s="93" t="n">
        <x:v>18</x:v>
      </x:c>
      <x:c r="F571" s="59" t="n">
        <x:v>0.23329097194798132</x:v>
      </x:c>
      <x:c r="G571" s="59" t="n">
        <x:v>0.5763054830688082</x:v>
      </x:c>
      <x:c r="H571" s="59" t="n">
        <x:v>0.2982529616317312</x:v>
      </x:c>
      <x:c r="I571" s="58" t="n">
        <x:v>13359870.223688403</x:v>
      </x:c>
      <x:c r="J571" s="59" t="n">
        <x:v>0.3497654298246264</x:v>
      </x:c>
      <x:c r="K571" s="2" t="str">
        <x:v>E</x:v>
      </x:c>
      <x:c r="L571" s="59"/>
      <x:c r="M571" s="59" t="n">
        <x:v>0.5556303006724983</x:v>
      </x:c>
      <x:c r="N571" s="58" t="n">
        <x:v>21702539.803877886</x:v>
      </x:c>
      <x:c r="O571" s="58" t="n">
        <x:v>12226102.655623758</x:v>
      </x:c>
      <x:c r="P571" s="2" t="str">
        <x:v>decline</x:v>
      </x:c>
      <x:c r="Q571" s="2" t="str">
        <x:v>PD exceeds policy maximum</x:v>
      </x:c>
      <x:c r="R571" s="2"/>
      <x:c r="S571" s="2"/>
      <x:c r="T571" s="2"/>
    </x:row>
    <x:row r="572">
      <x:c r="A572" s="2"/>
      <x:c r="B572" s="2"/>
      <x:c r="C572" s="2" t="str">
        <x:v>SYN-00567</x:v>
      </x:c>
      <x:c r="D572" s="58" t="n">
        <x:v>79000000</x:v>
      </x:c>
      <x:c r="E572" s="93" t="n">
        <x:v>12</x:v>
      </x:c>
      <x:c r="F572" s="59" t="n">
        <x:v>0.2620940866084935</x:v>
      </x:c>
      <x:c r="G572" s="59" t="n">
        <x:v>0.841213674894454</x:v>
      </x:c>
      <x:c r="H572" s="59" t="n">
        <x:v>0.3</x:v>
      </x:c>
      <x:c r="I572" s="58" t="n">
        <x:v>7701483.032078719</x:v>
      </x:c>
      <x:c r="J572" s="59" t="n">
        <x:v>0.5686856091011262</x:v>
      </x:c>
      <x:c r="K572" s="2" t="str">
        <x:v>E</x:v>
      </x:c>
      <x:c r="L572" s="59"/>
      <x:c r="M572" s="59" t="n">
        <x:v>-0.13179252825261728</x:v>
      </x:c>
      <x:c r="N572" s="58" t="n">
        <x:v>10291833.839941334</x:v>
      </x:c>
      <x:c r="O572" s="58" t="n">
        <x:v>7895037.317387803</x:v>
      </x:c>
      <x:c r="P572" s="2" t="str">
        <x:v>decline</x:v>
      </x:c>
      <x:c r="Q572" s="2" t="str">
        <x:v>PD exceeds policy maximum</x:v>
      </x:c>
      <x:c r="R572" s="2"/>
      <x:c r="S572" s="2"/>
      <x:c r="T572" s="2"/>
    </x:row>
    <x:row r="573">
      <x:c r="A573" s="2"/>
      <x:c r="B573" s="2"/>
      <x:c r="C573" s="2" t="str">
        <x:v>SYN-00568</x:v>
      </x:c>
      <x:c r="D573" s="58" t="n">
        <x:v>69000000</x:v>
      </x:c>
      <x:c r="E573" s="93" t="n">
        <x:v>12</x:v>
      </x:c>
      <x:c r="F573" s="59" t="n">
        <x:v>0.11439449689549079</x:v>
      </x:c>
      <x:c r="G573" s="59" t="n">
        <x:v>0.7416976346411577</x:v>
      </x:c>
      <x:c r="H573" s="59" t="n">
        <x:v>0.1967444787369595</x:v>
      </x:c>
      <x:c r="I573" s="58" t="n">
        <x:v>6381035.012035215</x:v>
      </x:c>
      <x:c r="J573" s="59" t="n">
        <x:v>0.44517242891529185</x:v>
      </x:c>
      <x:c r="K573" s="2" t="str">
        <x:v>D</x:v>
      </x:c>
      <x:c r="L573" s="59" t="n">
        <x:v>0.18094650268554685</x:v>
      </x:c>
      <x:c r="M573" s="59" t="n">
        <x:v>0.266110157847874</x:v>
      </x:c>
      <x:c r="N573" s="58" t="n">
        <x:v>3323913.625879282</x:v>
      </x:c>
      <x:c r="O573" s="58" t="n">
        <x:v>4418902.189287757</x:v>
      </x:c>
      <x:c r="P573" s="2" t="str">
        <x:v>approve</x:v>
      </x:c>
      <x:c r="Q573" s="2" t="str">
        <x:v>eligibility and RAROC conditions are met</x:v>
      </x:c>
      <x:c r="R573" s="2"/>
      <x:c r="S573" s="2"/>
      <x:c r="T573" s="2"/>
    </x:row>
    <x:row r="574">
      <x:c r="A574" s="2"/>
      <x:c r="B574" s="2"/>
      <x:c r="C574" s="2" t="str">
        <x:v>SYN-00569</x:v>
      </x:c>
      <x:c r="D574" s="58" t="n">
        <x:v>138000000</x:v>
      </x:c>
      <x:c r="E574" s="93" t="n">
        <x:v>18</x:v>
      </x:c>
      <x:c r="F574" s="59" t="n">
        <x:v>0.0368163814940825</x:v>
      </x:c>
      <x:c r="G574" s="59" t="n">
        <x:v>0.6954881038665791</x:v>
      </x:c>
      <x:c r="H574" s="59" t="n">
        <x:v>0.11585607507239007</x:v>
      </x:c>
      <x:c r="I574" s="58" t="n">
        <x:v>8388982.327222569</x:v>
      </x:c>
      <x:c r="J574" s="59" t="n">
        <x:v>0.3152806977257053</x:v>
      </x:c>
      <x:c r="K574" s="2" t="str">
        <x:v>B</x:v>
      </x:c>
      <x:c r="L574" s="59" t="n">
        <x:v>0.1094312286376953</x:v>
      </x:c>
      <x:c r="M574" s="59" t="n">
        <x:v>0.2253367718201156</x:v>
      </x:c>
      <x:c r="N574" s="58" t="n">
        <x:v>2871300.9429133628</x:v>
      </x:c>
      <x:c r="O574" s="58" t="n">
        <x:v>5787164.487508956</x:v>
      </x:c>
      <x:c r="P574" s="2" t="str">
        <x:v>approve</x:v>
      </x:c>
      <x:c r="Q574" s="2" t="str">
        <x:v>eligibility and RAROC conditions are met</x:v>
      </x:c>
      <x:c r="R574" s="2"/>
      <x:c r="S574" s="2"/>
      <x:c r="T574" s="2"/>
    </x:row>
    <x:row r="575">
      <x:c r="A575" s="2"/>
      <x:c r="B575" s="2"/>
      <x:c r="C575" s="2" t="str">
        <x:v>SYN-00570</x:v>
      </x:c>
      <x:c r="D575" s="58" t="n">
        <x:v>240000000</x:v>
      </x:c>
      <x:c r="E575" s="93" t="n">
        <x:v>48</x:v>
      </x:c>
      <x:c r="F575" s="59" t="n">
        <x:v>0.08235292836647949</x:v>
      </x:c>
      <x:c r="G575" s="59" t="n">
        <x:v>0.7246921875097566</x:v>
      </x:c>
      <x:c r="H575" s="59" t="n">
        <x:v>0.17116884066919288</x:v>
      </x:c>
      <x:c r="I575" s="58" t="n">
        <x:v>6939731.885144371</x:v>
      </x:c>
      <x:c r="J575" s="59" t="n">
        <x:v>0.28451180459910275</x:v>
      </x:c>
      <x:c r="K575" s="2" t="str">
        <x:v>C</x:v>
      </x:c>
      <x:c r="L575" s="59" t="n">
        <x:v>0.1393305969238281</x:v>
      </x:c>
      <x:c r="M575" s="59" t="n">
        <x:v>0.42314439225485234</x:v>
      </x:c>
      <x:c r="N575" s="58" t="n">
        <x:v>30087958.977321077</x:v>
      </x:c>
      <x:c r="O575" s="58" t="n">
        <x:v>11700545.113373326</x:v>
      </x:c>
      <x:c r="P575" s="2" t="str">
        <x:v>approve</x:v>
      </x:c>
      <x:c r="Q575" s="2" t="str">
        <x:v>eligibility and RAROC conditions are met</x:v>
      </x:c>
      <x:c r="R575" s="2"/>
      <x:c r="S575" s="2"/>
      <x:c r="T575" s="2"/>
    </x:row>
    <x:row r="576">
      <x:c r="A576" s="2"/>
      <x:c r="B576" s="2"/>
      <x:c r="C576" s="2" t="str">
        <x:v>SYN-00571</x:v>
      </x:c>
      <x:c r="D576" s="58" t="n">
        <x:v>245000000</x:v>
      </x:c>
      <x:c r="E576" s="93" t="n">
        <x:v>18</x:v>
      </x:c>
      <x:c r="F576" s="59" t="n">
        <x:v>0.039776695391538414</x:v>
      </x:c>
      <x:c r="G576" s="59" t="n">
        <x:v>0.5532624248533253</x:v>
      </x:c>
      <x:c r="H576" s="59" t="n">
        <x:v>0.10399898920305556</x:v>
      </x:c>
      <x:c r="I576" s="58" t="n">
        <x:v>14759136.368174579</x:v>
      </x:c>
      <x:c r="J576" s="59" t="n">
        <x:v>0.2896634898092674</x:v>
      </x:c>
      <x:c r="K576" s="2" t="str">
        <x:v>B</x:v>
      </x:c>
      <x:c r="L576" s="59" t="n">
        <x:v>0.08842498779296877</x:v>
      </x:c>
      <x:c r="M576" s="59" t="n">
        <x:v>0.31776010501471036</x:v>
      </x:c>
      <x:c r="N576" s="58" t="n">
        <x:v>4369272.479206893</x:v>
      </x:c>
      <x:c r="O576" s="58" t="n">
        <x:v>10231958.578522632</x:v>
      </x:c>
      <x:c r="P576" s="2" t="str">
        <x:v>approve</x:v>
      </x:c>
      <x:c r="Q576" s="2" t="str">
        <x:v>eligibility and RAROC conditions are met</x:v>
      </x:c>
      <x:c r="R576" s="2"/>
      <x:c r="S576" s="2"/>
      <x:c r="T576" s="2"/>
    </x:row>
    <x:row r="577">
      <x:c r="A577" s="2"/>
      <x:c r="B577" s="2"/>
      <x:c r="C577" s="2" t="str">
        <x:v>SYN-00572</x:v>
      </x:c>
      <x:c r="D577" s="58" t="n">
        <x:v>32000000</x:v>
      </x:c>
      <x:c r="E577" s="93" t="n">
        <x:v>36</x:v>
      </x:c>
      <x:c r="F577" s="59" t="n">
        <x:v>0.012152483402978878</x:v>
      </x:c>
      <x:c r="G577" s="59" t="n">
        <x:v>0.6947083179395193</x:v>
      </x:c>
      <x:c r="H577" s="59" t="n">
        <x:v>0.09915961615124552</x:v>
      </x:c>
      <x:c r="I577" s="58" t="n">
        <x:v>1031287.8734632174</x:v>
      </x:c>
      <x:c r="J577" s="59" t="n">
        <x:v>0.09329614315387667</x:v>
      </x:c>
      <x:c r="K577" s="2" t="str">
        <x:v>A</x:v>
      </x:c>
      <x:c r="L577" s="59" t="n">
        <x:v>0.10752555847167969</x:v>
      </x:c>
      <x:c r="M577" s="59" t="n">
        <x:v>0.07423039097444183</x:v>
      </x:c>
      <x:c r="N577" s="58" t="n">
        <x:v>433606.5003211822</x:v>
      </x:c>
      <x:c r="O577" s="58" t="n">
        <x:v>1340684.0813723018</x:v>
      </x:c>
      <x:c r="P577" s="2" t="str">
        <x:v>reprice</x:v>
      </x:c>
      <x:c r="Q577" s="2" t="str">
        <x:v>quoted APR is below the RAROC price floor</x:v>
      </x:c>
      <x:c r="R577" s="2"/>
      <x:c r="S577" s="2"/>
      <x:c r="T577" s="2"/>
    </x:row>
    <x:row r="578">
      <x:c r="A578" s="2"/>
      <x:c r="B578" s="2"/>
      <x:c r="C578" s="2" t="str">
        <x:v>SYN-00573</x:v>
      </x:c>
      <x:c r="D578" s="58" t="n">
        <x:v>231000000</x:v>
      </x:c>
      <x:c r="E578" s="93" t="n">
        <x:v>18</x:v>
      </x:c>
      <x:c r="F578" s="59" t="n">
        <x:v>0.10639315038678612</x:v>
      </x:c>
      <x:c r="G578" s="59" t="n">
        <x:v>0.7890665257036499</x:v>
      </x:c>
      <x:c r="H578" s="59" t="n">
        <x:v>0.20769310932103008</x:v>
      </x:c>
      <x:c r="I578" s="58" t="n">
        <x:v>15045865.766150557</x:v>
      </x:c>
      <x:c r="J578" s="59" t="n">
        <x:v>0.8349116630351652</x:v>
      </x:c>
      <x:c r="K578" s="2" t="str">
        <x:v>D</x:v>
      </x:c>
      <x:c r="L578" s="59"/>
      <x:c r="M578" s="59" t="n">
        <x:v>0.41005209345121274</x:v>
      </x:c>
      <x:c r="N578" s="58" t="n">
        <x:v>16053918.493612235</x:v>
      </x:c>
      <x:c r="O578" s="58" t="n">
        <x:v>14760971.923944348</x:v>
      </x:c>
      <x:c r="P578" s="2" t="str">
        <x:v>decline</x:v>
      </x:c>
      <x:c r="Q578" s="2" t="str">
        <x:v>debt service to income exceeds policy maximum</x:v>
      </x:c>
      <x:c r="R578" s="2"/>
      <x:c r="S578" s="2"/>
      <x:c r="T578" s="2"/>
    </x:row>
    <x:row r="579">
      <x:c r="A579" s="2"/>
      <x:c r="B579" s="2"/>
      <x:c r="C579" s="2" t="str">
        <x:v>SYN-00574</x:v>
      </x:c>
      <x:c r="D579" s="58" t="n">
        <x:v>133000000</x:v>
      </x:c>
      <x:c r="E579" s="93" t="n">
        <x:v>18</x:v>
      </x:c>
      <x:c r="F579" s="59" t="n">
        <x:v>0.06612349983807557</x:v>
      </x:c>
      <x:c r="G579" s="59" t="n">
        <x:v>0.815523976242253</x:v>
      </x:c>
      <x:c r="H579" s="59" t="n">
        <x:v>0.16671113136859297</x:v>
      </x:c>
      <x:c r="I579" s="58" t="n">
        <x:v>8402153.876731867</x:v>
      </x:c>
      <x:c r="J579" s="59" t="n">
        <x:v>0.35559237396122845</x:v>
      </x:c>
      <x:c r="K579" s="2" t="str">
        <x:v>C</x:v>
      </x:c>
      <x:c r="L579" s="59" t="n">
        <x:v>0.14270763397216796</x:v>
      </x:c>
      <x:c r="M579" s="59" t="n">
        <x:v>0.36240568665214196</x:v>
      </x:c>
      <x:c r="N579" s="58" t="n">
        <x:v>5890398.0065825</x:v>
      </x:c>
      <x:c r="O579" s="58" t="n">
        <x:v>6704325.323247259</x:v>
      </x:c>
      <x:c r="P579" s="2" t="str">
        <x:v>approve</x:v>
      </x:c>
      <x:c r="Q579" s="2" t="str">
        <x:v>eligibility and RAROC conditions are met</x:v>
      </x:c>
      <x:c r="R579" s="2"/>
      <x:c r="S579" s="2"/>
      <x:c r="T579" s="2"/>
    </x:row>
    <x:row r="580">
      <x:c r="A580" s="2"/>
      <x:c r="B580" s="2"/>
      <x:c r="C580" s="2" t="str">
        <x:v>SYN-00575</x:v>
      </x:c>
      <x:c r="D580" s="58" t="n">
        <x:v>130000000</x:v>
      </x:c>
      <x:c r="E580" s="93" t="n">
        <x:v>24</x:v>
      </x:c>
      <x:c r="F580" s="59" t="n">
        <x:v>0.1452864731013892</x:v>
      </x:c>
      <x:c r="G580" s="59" t="n">
        <x:v>0.6106350418722727</x:v>
      </x:c>
      <x:c r="H580" s="59" t="n">
        <x:v>0.24573305317779418</x:v>
      </x:c>
      <x:c r="I580" s="58" t="n">
        <x:v>6910497.237784269</x:v>
      </x:c>
      <x:c r="J580" s="59" t="n">
        <x:v>0.21164749570138147</x:v>
      </x:c>
      <x:c r="K580" s="2" t="str">
        <x:v>D</x:v>
      </x:c>
      <x:c r="L580" s="59" t="n">
        <x:v>0.17464340209960938</x:v>
      </x:c>
      <x:c r="M580" s="59" t="n">
        <x:v>0.6713833976304755</x:v>
      </x:c>
      <x:c r="N580" s="58" t="n">
        <x:v>12551965.563548233</x:v>
      </x:c>
      <x:c r="O580" s="58" t="n">
        <x:v>7317026.495631406</x:v>
      </x:c>
      <x:c r="P580" s="2" t="str">
        <x:v>approve</x:v>
      </x:c>
      <x:c r="Q580" s="2" t="str">
        <x:v>eligibility and RAROC conditions are met</x:v>
      </x:c>
      <x:c r="R580" s="2"/>
      <x:c r="S580" s="2"/>
      <x:c r="T580" s="2"/>
    </x:row>
    <x:row r="581">
      <x:c r="A581" s="2"/>
      <x:c r="B581" s="2"/>
      <x:c r="C581" s="2" t="str">
        <x:v>SYN-00576</x:v>
      </x:c>
      <x:c r="D581" s="58" t="n">
        <x:v>60000000</x:v>
      </x:c>
      <x:c r="E581" s="93" t="n">
        <x:v>24</x:v>
      </x:c>
      <x:c r="F581" s="59" t="n">
        <x:v>0.018143215371090125</x:v>
      </x:c>
      <x:c r="G581" s="59" t="n">
        <x:v>0.7359524869501349</x:v>
      </x:c>
      <x:c r="H581" s="59" t="n">
        <x:v>0.1348960222126676</x:v>
      </x:c>
      <x:c r="I581" s="58" t="n">
        <x:v>2866327.0009218254</x:v>
      </x:c>
      <x:c r="J581" s="59" t="n">
        <x:v>0.21928036846956975</x:v>
      </x:c>
      <x:c r="K581" s="2" t="str">
        <x:v>A</x:v>
      </x:c>
      <x:c r="L581" s="59" t="n">
        <x:v>0.10162605285644533</x:v>
      </x:c>
      <x:c r="M581" s="59" t="n">
        <x:v>0.4989420377688596</x:v>
      </x:c>
      <x:c r="N581" s="58" t="n">
        <x:v>867160.7206461807</x:v>
      </x:c>
      <x:c r="O581" s="58" t="n">
        <x:v>2535814.936768001</x:v>
      </x:c>
      <x:c r="P581" s="2" t="str">
        <x:v>approve</x:v>
      </x:c>
      <x:c r="Q581" s="2" t="str">
        <x:v>eligibility and RAROC conditions are met</x:v>
      </x:c>
      <x:c r="R581" s="2"/>
      <x:c r="S581" s="2"/>
      <x:c r="T581" s="2"/>
    </x:row>
    <x:row r="582">
      <x:c r="A582" s="2"/>
      <x:c r="B582" s="2"/>
      <x:c r="C582" s="2" t="str">
        <x:v>SYN-00577</x:v>
      </x:c>
      <x:c r="D582" s="58" t="n">
        <x:v>70000000</x:v>
      </x:c>
      <x:c r="E582" s="93" t="n">
        <x:v>12</x:v>
      </x:c>
      <x:c r="F582" s="59" t="n">
        <x:v>0.1045339211882948</x:v>
      </x:c>
      <x:c r="G582" s="59" t="n">
        <x:v>0.8049080201764626</x:v>
      </x:c>
      <x:c r="H582" s="59" t="n">
        <x:v>0.18492242359803085</x:v>
      </x:c>
      <x:c r="I582" s="58" t="n">
        <x:v>6434009.43498706</x:v>
      </x:c>
      <x:c r="J582" s="59" t="n">
        <x:v>0.12694415095979295</x:v>
      </x:c>
      <x:c r="K582" s="2" t="str">
        <x:v>D</x:v>
      </x:c>
      <x:c r="L582" s="59" t="n">
        <x:v>0.1893412780761719</x:v>
      </x:c>
      <x:c r="M582" s="59" t="n">
        <x:v>0.1312251313305985</x:v>
      </x:c>
      <x:c r="N582" s="58" t="n">
        <x:v>3333056.8605419504</x:v>
      </x:c>
      <x:c r="O582" s="58" t="n">
        <x:v>4637292.355947772</x:v>
      </x:c>
      <x:c r="P582" s="2" t="str">
        <x:v>reprice</x:v>
      </x:c>
      <x:c r="Q582" s="2" t="str">
        <x:v>quoted APR is below the RAROC price floor</x:v>
      </x:c>
      <x:c r="R582" s="2"/>
      <x:c r="S582" s="2"/>
      <x:c r="T582" s="2"/>
    </x:row>
    <x:row r="583">
      <x:c r="A583" s="2"/>
      <x:c r="B583" s="2"/>
      <x:c r="C583" s="2" t="str">
        <x:v>SYN-00578</x:v>
      </x:c>
      <x:c r="D583" s="58" t="n">
        <x:v>204000000</x:v>
      </x:c>
      <x:c r="E583" s="93" t="n">
        <x:v>18</x:v>
      </x:c>
      <x:c r="F583" s="59" t="n">
        <x:v>0.02037179919214474</x:v>
      </x:c>
      <x:c r="G583" s="59" t="n">
        <x:v>0.695135419577429</x:v>
      </x:c>
      <x:c r="H583" s="59" t="n">
        <x:v>0.11858864766380652</x:v>
      </x:c>
      <x:c r="I583" s="58" t="n">
        <x:v>12426967.476500608</x:v>
      </x:c>
      <x:c r="J583" s="59" t="n">
        <x:v>0.41913072306580546</x:v>
      </x:c>
      <x:c r="K583" s="2" t="str">
        <x:v>B</x:v>
      </x:c>
      <x:c r="L583" s="59" t="n">
        <x:v>0.0878994369506836</x:v>
      </x:c>
      <x:c r="M583" s="59" t="n">
        <x:v>0.47140489611567066</x:v>
      </x:c>
      <x:c r="N583" s="58" t="n">
        <x:v>2349699.6593699744</x:v>
      </x:c>
      <x:c r="O583" s="58" t="n">
        <x:v>8629458.637223316</x:v>
      </x:c>
      <x:c r="P583" s="2" t="str">
        <x:v>approve</x:v>
      </x:c>
      <x:c r="Q583" s="2" t="str">
        <x:v>eligibility and RAROC conditions are met</x:v>
      </x:c>
      <x:c r="R583" s="2"/>
      <x:c r="S583" s="2"/>
      <x:c r="T583" s="2"/>
    </x:row>
    <x:row r="584">
      <x:c r="A584" s="2"/>
      <x:c r="B584" s="2"/>
      <x:c r="C584" s="2" t="str">
        <x:v>SYN-00579</x:v>
      </x:c>
      <x:c r="D584" s="58" t="n">
        <x:v>120000000</x:v>
      </x:c>
      <x:c r="E584" s="93" t="n">
        <x:v>24</x:v>
      </x:c>
      <x:c r="F584" s="59" t="n">
        <x:v>0.17774291446393706</x:v>
      </x:c>
      <x:c r="G584" s="59" t="n">
        <x:v>0.8195381958873947</x:v>
      </x:c>
      <x:c r="H584" s="59" t="n">
        <x:v>0.24499394699254035</x:v>
      </x:c>
      <x:c r="I584" s="58" t="n">
        <x:v>6374481.2878516875</x:v>
      </x:c>
      <x:c r="J584" s="59" t="n">
        <x:v>0.17030169349691016</x:v>
      </x:c>
      <x:c r="K584" s="2" t="str">
        <x:v>E</x:v>
      </x:c>
      <x:c r="L584" s="59" t="n">
        <x:v>0.2497664642333984</x:v>
      </x:c>
      <x:c r="M584" s="59" t="n">
        <x:v>0.1367021970887766</x:v>
      </x:c>
      <x:c r="N584" s="58" t="n">
        <x:v>18887362.60589145</x:v>
      </x:c>
      <x:c r="O584" s="58" t="n">
        <x:v>9714283.002741618</x:v>
      </x:c>
      <x:c r="P584" s="2" t="str">
        <x:v>reprice</x:v>
      </x:c>
      <x:c r="Q584" s="2" t="str">
        <x:v>quoted APR is below the RAROC price floor</x:v>
      </x:c>
      <x:c r="R584" s="2"/>
      <x:c r="S584" s="2"/>
      <x:c r="T584" s="2"/>
    </x:row>
    <x:row r="585">
      <x:c r="A585" s="2"/>
      <x:c r="B585" s="2"/>
      <x:c r="C585" s="2" t="str">
        <x:v>SYN-00580</x:v>
      </x:c>
      <x:c r="D585" s="58" t="n">
        <x:v>90000000</x:v>
      </x:c>
      <x:c r="E585" s="93" t="n">
        <x:v>18</x:v>
      </x:c>
      <x:c r="F585" s="59" t="n">
        <x:v>0.0698944691064283</x:v>
      </x:c>
      <x:c r="G585" s="59" t="n">
        <x:v>0.6908080491871473</x:v>
      </x:c>
      <x:c r="H585" s="59" t="n">
        <x:v>0.16612373131964447</x:v>
      </x:c>
      <x:c r="I585" s="58" t="n">
        <x:v>5683162.43695173</x:v>
      </x:c>
      <x:c r="J585" s="59" t="n">
        <x:v>0.2311358536039929</x:v>
      </x:c>
      <x:c r="K585" s="2" t="str">
        <x:v>C</x:v>
      </x:c>
      <x:c r="L585" s="59" t="n">
        <x:v>0.12744384765625</x:v>
      </x:c>
      <x:c r="M585" s="59" t="n">
        <x:v>0.5313858303684453</x:v>
      </x:c>
      <x:c r="N585" s="58" t="n">
        <x:v>3568208.918368197</x:v>
      </x:c>
      <x:c r="O585" s="58" t="n">
        <x:v>3969899.808056818</x:v>
      </x:c>
      <x:c r="P585" s="2" t="str">
        <x:v>approve</x:v>
      </x:c>
      <x:c r="Q585" s="2" t="str">
        <x:v>eligibility and RAROC conditions are met</x:v>
      </x:c>
      <x:c r="R585" s="2"/>
      <x:c r="S585" s="2"/>
      <x:c r="T585" s="2"/>
    </x:row>
    <x:row r="586">
      <x:c r="A586" s="2"/>
      <x:c r="B586" s="2"/>
      <x:c r="C586" s="2" t="str">
        <x:v>SYN-00581</x:v>
      </x:c>
      <x:c r="D586" s="58" t="n">
        <x:v>122000000</x:v>
      </x:c>
      <x:c r="E586" s="93" t="n">
        <x:v>36</x:v>
      </x:c>
      <x:c r="F586" s="59" t="n">
        <x:v>0.08659281975641982</x:v>
      </x:c>
      <x:c r="G586" s="59" t="n">
        <x:v>0.8088782299117289</x:v>
      </x:c>
      <x:c r="H586" s="59" t="n">
        <x:v>0.17794960286259123</x:v>
      </x:c>
      <x:c r="I586" s="58" t="n">
        <x:v>4398053.729533869</x:v>
      </x:c>
      <x:c r="J586" s="59" t="n">
        <x:v>0.514146694966705</x:v>
      </x:c>
      <x:c r="K586" s="2" t="str">
        <x:v>C</x:v>
      </x:c>
      <x:c r="L586" s="59"/>
      <x:c r="M586" s="59" t="n">
        <x:v>0.3267479086037767</x:v>
      </x:c>
      <x:c r="N586" s="58" t="n">
        <x:v>13620367.531757709</x:v>
      </x:c>
      <x:c r="O586" s="58" t="n">
        <x:v>6905015.4402386565</x:v>
      </x:c>
      <x:c r="P586" s="2" t="str">
        <x:v>decline</x:v>
      </x:c>
      <x:c r="Q586" s="2" t="str">
        <x:v>debt service to income exceeds policy maximum</x:v>
      </x:c>
      <x:c r="R586" s="2"/>
      <x:c r="S586" s="2"/>
      <x:c r="T586" s="2"/>
    </x:row>
    <x:row r="587">
      <x:c r="A587" s="2"/>
      <x:c r="B587" s="2"/>
      <x:c r="C587" s="2" t="str">
        <x:v>SYN-00582</x:v>
      </x:c>
      <x:c r="D587" s="58" t="n">
        <x:v>61000000</x:v>
      </x:c>
      <x:c r="E587" s="93" t="n">
        <x:v>12</x:v>
      </x:c>
      <x:c r="F587" s="59" t="n">
        <x:v>0.06948697316677066</x:v>
      </x:c>
      <x:c r="G587" s="59" t="n">
        <x:v>0.7190564830054461</x:v>
      </x:c>
      <x:c r="H587" s="59" t="n">
        <x:v>0.17911391621496642</x:v>
      </x:c>
      <x:c r="I587" s="58" t="n">
        <x:v>5589907.524311984</x:v>
      </x:c>
      <x:c r="J587" s="59" t="n">
        <x:v>0.17092592833632955</x:v>
      </x:c>
      <x:c r="K587" s="2" t="str">
        <x:v>C</x:v>
      </x:c>
      <x:c r="L587" s="59" t="n">
        <x:v>0.14054050445556643</x:v>
      </x:c>
      <x:c r="M587" s="59" t="n">
        <x:v>0.5177218873595972</x:v>
      </x:c>
      <x:c r="N587" s="58" t="n">
        <x:v>1713764.209686009</x:v>
      </x:c>
      <x:c r="O587" s="58" t="n">
        <x:v>2866972.3946643993</x:v>
      </x:c>
      <x:c r="P587" s="2" t="str">
        <x:v>approve</x:v>
      </x:c>
      <x:c r="Q587" s="2" t="str">
        <x:v>eligibility and RAROC conditions are met</x:v>
      </x:c>
      <x:c r="R587" s="2"/>
      <x:c r="S587" s="2"/>
      <x:c r="T587" s="2"/>
    </x:row>
    <x:row r="588">
      <x:c r="A588" s="2"/>
      <x:c r="B588" s="2"/>
      <x:c r="C588" s="2" t="str">
        <x:v>SYN-00583</x:v>
      </x:c>
      <x:c r="D588" s="58" t="n">
        <x:v>104000000</x:v>
      </x:c>
      <x:c r="E588" s="93" t="n">
        <x:v>18</x:v>
      </x:c>
      <x:c r="F588" s="59" t="n">
        <x:v>0.041698144747545296</x:v>
      </x:c>
      <x:c r="G588" s="59" t="n">
        <x:v>0.6825894132824328</x:v>
      </x:c>
      <x:c r="H588" s="59" t="n">
        <x:v>0.15247447342856663</x:v>
      </x:c>
      <x:c r="I588" s="58" t="n">
        <x:v>6500135.722405164</x:v>
      </x:c>
      <x:c r="J588" s="59" t="n">
        <x:v>0.5360054288962065</x:v>
      </x:c>
      <x:c r="K588" s="2" t="str">
        <x:v>B</x:v>
      </x:c>
      <x:c r="L588" s="59"/>
      <x:c r="M588" s="59" t="n">
        <x:v>0.6578942548482587</x:v>
      </x:c>
      <x:c r="N588" s="58" t="n">
        <x:v>2424856.2229157803</x:v>
      </x:c>
      <x:c r="O588" s="58" t="n">
        <x:v>4386554.358123119</x:v>
      </x:c>
      <x:c r="P588" s="2" t="str">
        <x:v>decline</x:v>
      </x:c>
      <x:c r="Q588" s="2" t="str">
        <x:v>debt service to income exceeds policy maximum</x:v>
      </x:c>
      <x:c r="R588" s="2"/>
      <x:c r="S588" s="2"/>
      <x:c r="T588" s="2"/>
    </x:row>
    <x:row r="589">
      <x:c r="A589" s="2"/>
      <x:c r="B589" s="2"/>
      <x:c r="C589" s="2" t="str">
        <x:v>SYN-00584</x:v>
      </x:c>
      <x:c r="D589" s="58" t="n">
        <x:v>167000000</x:v>
      </x:c>
      <x:c r="E589" s="93" t="n">
        <x:v>36</x:v>
      </x:c>
      <x:c r="F589" s="59" t="n">
        <x:v>0.08406591617707183</x:v>
      </x:c>
      <x:c r="G589" s="59" t="n">
        <x:v>0.5683332916345303</x:v>
      </x:c>
      <x:c r="H589" s="59" t="n">
        <x:v>0.18664087136587676</x:v>
      </x:c>
      <x:c r="I589" s="58" t="n">
        <x:v>6093229.778954606</x:v>
      </x:c>
      <x:c r="J589" s="59" t="n">
        <x:v>0.466319475843826</x:v>
      </x:c>
      <x:c r="K589" s="2" t="str">
        <x:v>C</x:v>
      </x:c>
      <x:c r="L589" s="59" t="n">
        <x:v>0.1265989303588867</x:v>
      </x:c>
      <x:c r="M589" s="59" t="n">
        <x:v>0.7694789907142354</x:v>
      </x:c>
      <x:c r="N589" s="58" t="n">
        <x:v>12781659.7450465</x:v>
      </x:c>
      <x:c r="O589" s="58" t="n">
        <x:v>6747659.614835787</x:v>
      </x:c>
      <x:c r="P589" s="2" t="str">
        <x:v>approve</x:v>
      </x:c>
      <x:c r="Q589" s="2" t="str">
        <x:v>eligibility and RAROC conditions are met</x:v>
      </x:c>
      <x:c r="R589" s="2"/>
      <x:c r="S589" s="2"/>
      <x:c r="T589" s="2"/>
    </x:row>
    <x:row r="590">
      <x:c r="A590" s="2"/>
      <x:c r="B590" s="2"/>
      <x:c r="C590" s="2" t="str">
        <x:v>SYN-00585</x:v>
      </x:c>
      <x:c r="D590" s="58" t="n">
        <x:v>97000000</x:v>
      </x:c>
      <x:c r="E590" s="93" t="n">
        <x:v>24</x:v>
      </x:c>
      <x:c r="F590" s="59" t="n">
        <x:v>0.03997047646074432</x:v>
      </x:c>
      <x:c r="G590" s="59" t="n">
        <x:v>0.7314170683712141</x:v>
      </x:c>
      <x:c r="H590" s="59" t="n">
        <x:v>0.13295776081780816</x:v>
      </x:c>
      <x:c r="I590" s="58" t="n">
        <x:v>4625044.3005034225</x:v>
      </x:c>
      <x:c r="J590" s="59" t="n">
        <x:v>0.27851631719536596</x:v>
      </x:c>
      <x:c r="K590" s="2" t="str">
        <x:v>B</x:v>
      </x:c>
      <x:c r="L590" s="59" t="n">
        <x:v>0.1107929229736328</x:v>
      </x:c>
      <x:c r="M590" s="59" t="n">
        <x:v>0.3853232762696298</x:v>
      </x:c>
      <x:c r="N590" s="58" t="n">
        <x:v>3054516.5819252473</x:v>
      </x:c>
      <x:c r="O590" s="58" t="n">
        <x:v>4038024.733196152</x:v>
      </x:c>
      <x:c r="P590" s="2" t="str">
        <x:v>approve</x:v>
      </x:c>
      <x:c r="Q590" s="2" t="str">
        <x:v>eligibility and RAROC conditions are met</x:v>
      </x:c>
      <x:c r="R590" s="2"/>
      <x:c r="S590" s="2"/>
      <x:c r="T590" s="2"/>
    </x:row>
    <x:row r="591">
      <x:c r="A591" s="2"/>
      <x:c r="B591" s="2"/>
      <x:c r="C591" s="2" t="str">
        <x:v>SYN-00586</x:v>
      </x:c>
      <x:c r="D591" s="58" t="n">
        <x:v>103000000</x:v>
      </x:c>
      <x:c r="E591" s="93" t="n">
        <x:v>24</x:v>
      </x:c>
      <x:c r="F591" s="59" t="n">
        <x:v>0.042264560951686916</x:v>
      </x:c>
      <x:c r="G591" s="59" t="n">
        <x:v>0.7380407082790685</x:v>
      </x:c>
      <x:c r="H591" s="59" t="n">
        <x:v>0.1407641937574855</x:v>
      </x:c>
      <x:c r="I591" s="58" t="n">
        <x:v>4949046.251198308</x:v>
      </x:c>
      <x:c r="J591" s="59" t="n">
        <x:v>0.3374816586768905</x:v>
      </x:c>
      <x:c r="K591" s="2" t="str">
        <x:v>B</x:v>
      </x:c>
      <x:c r="L591" s="59" t="n">
        <x:v>0.11689510345458987</x:v>
      </x:c>
      <x:c r="M591" s="59" t="n">
        <x:v>0.4029424802905734</x:v>
      </x:c>
      <x:c r="N591" s="58" t="n">
        <x:v>3467130.029244832</x:v>
      </x:c>
      <x:c r="O591" s="58" t="n">
        <x:v>4291130.6936925845</x:v>
      </x:c>
      <x:c r="P591" s="2" t="str">
        <x:v>approve</x:v>
      </x:c>
      <x:c r="Q591" s="2" t="str">
        <x:v>eligibility and RAROC conditions are met</x:v>
      </x:c>
      <x:c r="R591" s="2"/>
      <x:c r="S591" s="2"/>
      <x:c r="T591" s="2"/>
    </x:row>
    <x:row r="592">
      <x:c r="A592" s="2"/>
      <x:c r="B592" s="2"/>
      <x:c r="C592" s="2" t="str">
        <x:v>SYN-00587</x:v>
      </x:c>
      <x:c r="D592" s="58" t="n">
        <x:v>159000000</x:v>
      </x:c>
      <x:c r="E592" s="93" t="n">
        <x:v>48</x:v>
      </x:c>
      <x:c r="F592" s="59" t="n">
        <x:v>0.10502121306132499</x:v>
      </x:c>
      <x:c r="G592" s="59" t="n">
        <x:v>0.8968829990731418</x:v>
      </x:c>
      <x:c r="H592" s="59" t="n">
        <x:v>0.221762094816442</x:v>
      </x:c>
      <x:c r="I592" s="58" t="n">
        <x:v>5024689.194304017</x:v>
      </x:c>
      <x:c r="J592" s="59" t="n">
        <x:v>0.2519740434515647</x:v>
      </x:c>
      <x:c r="K592" s="2" t="str">
        <x:v>D</x:v>
      </x:c>
      <x:c r="L592" s="59" t="n">
        <x:v>0.1857738494873047</x:v>
      </x:c>
      <x:c r="M592" s="59" t="n">
        <x:v>0.36898943229170206</x:v>
      </x:c>
      <x:c r="N592" s="58" t="n">
        <x:v>31614094.91877283</x:v>
      </x:c>
      <x:c r="O592" s="58" t="n">
        <x:v>10970945.55455539</x:v>
      </x:c>
      <x:c r="P592" s="2" t="str">
        <x:v>approve</x:v>
      </x:c>
      <x:c r="Q592" s="2" t="str">
        <x:v>eligibility and RAROC conditions are met</x:v>
      </x:c>
      <x:c r="R592" s="2"/>
      <x:c r="S592" s="2"/>
      <x:c r="T592" s="2"/>
    </x:row>
    <x:row r="593">
      <x:c r="A593" s="2"/>
      <x:c r="B593" s="2"/>
      <x:c r="C593" s="2" t="str">
        <x:v>SYN-00588</x:v>
      </x:c>
      <x:c r="D593" s="58" t="n">
        <x:v>199000000</x:v>
      </x:c>
      <x:c r="E593" s="93" t="n">
        <x:v>12</x:v>
      </x:c>
      <x:c r="F593" s="59" t="n">
        <x:v>0.08208037268280674</x:v>
      </x:c>
      <x:c r="G593" s="59" t="n">
        <x:v>0.7299786855210646</x:v>
      </x:c>
      <x:c r="H593" s="59" t="n">
        <x:v>0.1851933520538625</x:v>
      </x:c>
      <x:c r="I593" s="58" t="n">
        <x:v>18293539.220310114</x:v>
      </x:c>
      <x:c r="J593" s="59" t="n">
        <x:v>0.48844403089392696</x:v>
      </x:c>
      <x:c r="K593" s="2" t="str">
        <x:v>C</x:v>
      </x:c>
      <x:c r="L593" s="59" t="n">
        <x:v>0.1466163635253906</x:v>
      </x:c>
      <x:c r="M593" s="59" t="n">
        <x:v>0.478100964242473</x:v>
      </x:c>
      <x:c r="N593" s="58" t="n">
        <x:v>6723564.525317572</x:v>
      </x:c>
      <x:c r="O593" s="58" t="n">
        <x:v>10473965.299654905</x:v>
      </x:c>
      <x:c r="P593" s="2" t="str">
        <x:v>approve</x:v>
      </x:c>
      <x:c r="Q593" s="2" t="str">
        <x:v>eligibility and RAROC conditions are met</x:v>
      </x:c>
      <x:c r="R593" s="2"/>
      <x:c r="S593" s="2"/>
      <x:c r="T593" s="2"/>
    </x:row>
    <x:row r="594">
      <x:c r="A594" s="2"/>
      <x:c r="B594" s="2"/>
      <x:c r="C594" s="2" t="str">
        <x:v>SYN-00589</x:v>
      </x:c>
      <x:c r="D594" s="58" t="n">
        <x:v>127000000</x:v>
      </x:c>
      <x:c r="E594" s="93" t="n">
        <x:v>12</x:v>
      </x:c>
      <x:c r="F594" s="59" t="n">
        <x:v>0.04767362182155603</x:v>
      </x:c>
      <x:c r="G594" s="59" t="n">
        <x:v>0.7112819743448726</x:v>
      </x:c>
      <x:c r="H594" s="59" t="n">
        <x:v>0.13919598646037856</x:v>
      </x:c>
      <x:c r="I594" s="58" t="n">
        <x:v>11398160.039182778</x:v>
      </x:c>
      <x:c r="J594" s="59" t="n">
        <x:v>0.48138336352535893</x:v>
      </x:c>
      <x:c r="K594" s="2" t="str">
        <x:v>B</x:v>
      </x:c>
      <x:c r="L594" s="59" t="n">
        <x:v>0.10318164825439456</x:v>
      </x:c>
      <x:c r="M594" s="59" t="n">
        <x:v>0.5253150609405974</x:v>
      </x:c>
      <x:c r="N594" s="58" t="n">
        <x:v>2399288.9479712797</x:v>
      </x:c>
      <x:c r="O594" s="58" t="n">
        <x:v>5449201.585384751</x:v>
      </x:c>
      <x:c r="P594" s="2" t="str">
        <x:v>approve</x:v>
      </x:c>
      <x:c r="Q594" s="2" t="str">
        <x:v>eligibility and RAROC conditions are met</x:v>
      </x:c>
      <x:c r="R594" s="2"/>
      <x:c r="S594" s="2"/>
      <x:c r="T594" s="2"/>
    </x:row>
    <x:row r="595">
      <x:c r="A595" s="2"/>
      <x:c r="B595" s="2"/>
      <x:c r="C595" s="2" t="str">
        <x:v>SYN-00590</x:v>
      </x:c>
      <x:c r="D595" s="58" t="n">
        <x:v>77000000</x:v>
      </x:c>
      <x:c r="E595" s="93" t="n">
        <x:v>18</x:v>
      </x:c>
      <x:c r="F595" s="59" t="n">
        <x:v>0.003958839773289815</x:v>
      </x:c>
      <x:c r="G595" s="59" t="n">
        <x:v>0.7894032159604257</x:v>
      </x:c>
      <x:c r="H595" s="59" t="n">
        <x:v>0.11462785019504346</x:v>
      </x:c>
      <x:c r="I595" s="58" t="n">
        <x:v>4676424.985823806</x:v>
      </x:c>
      <x:c r="J595" s="59" t="n">
        <x:v>0.13651216190673526</x:v>
      </x:c>
      <x:c r="K595" s="2" t="str">
        <x:v>A</x:v>
      </x:c>
      <x:c r="L595" s="59" t="n">
        <x:v>0.09498340606689452</x:v>
      </x:c>
      <x:c r="M595" s="59" t="n">
        <x:v>0.36015744840905956</x:v>
      </x:c>
      <x:c r="N595" s="58" t="n">
        <x:v>195614.66394161005</x:v>
      </x:c>
      <x:c r="O595" s="58" t="n">
        <x:v>3280232.297174292</x:v>
      </x:c>
      <x:c r="P595" s="2" t="str">
        <x:v>approve</x:v>
      </x:c>
      <x:c r="Q595" s="2" t="str">
        <x:v>eligibility and RAROC conditions are met</x:v>
      </x:c>
      <x:c r="R595" s="2"/>
      <x:c r="S595" s="2"/>
      <x:c r="T595" s="2"/>
    </x:row>
    <x:row r="596">
      <x:c r="A596" s="2"/>
      <x:c r="B596" s="2"/>
      <x:c r="C596" s="2" t="str">
        <x:v>SYN-00591</x:v>
      </x:c>
      <x:c r="D596" s="58" t="n">
        <x:v>103000000</x:v>
      </x:c>
      <x:c r="E596" s="93" t="n">
        <x:v>18</x:v>
      </x:c>
      <x:c r="F596" s="59" t="n">
        <x:v>0.02328301243698797</x:v>
      </x:c>
      <x:c r="G596" s="59" t="n">
        <x:v>0.6179327218743985</x:v>
      </x:c>
      <x:c r="H596" s="59" t="n">
        <x:v>0.1464977446832703</x:v>
      </x:c>
      <x:c r="I596" s="58" t="n">
        <x:v>6408668.829493288</x:v>
      </x:c>
      <x:c r="J596" s="59" t="n">
        <x:v>0.30772847516641805</x:v>
      </x:c>
      <x:c r="K596" s="2" t="str">
        <x:v>B</x:v>
      </x:c>
      <x:c r="L596" s="59" t="n">
        <x:v>0.10159095764160156</x:v>
      </x:c>
      <x:c r="M596" s="59" t="n">
        <x:v>0.6170470491262913</x:v>
      </x:c>
      <x:c r="N596" s="58" t="n">
        <x:v>1212820.1708044205</x:v>
      </x:c>
      <x:c r="O596" s="58" t="n">
        <x:v>4378204.040298306</x:v>
      </x:c>
      <x:c r="P596" s="2" t="str">
        <x:v>approve</x:v>
      </x:c>
      <x:c r="Q596" s="2" t="str">
        <x:v>eligibility and RAROC conditions are met</x:v>
      </x:c>
      <x:c r="R596" s="2"/>
      <x:c r="S596" s="2"/>
      <x:c r="T596" s="2"/>
    </x:row>
    <x:row r="597">
      <x:c r="A597" s="2"/>
      <x:c r="B597" s="2"/>
      <x:c r="C597" s="2" t="str">
        <x:v>SYN-00592</x:v>
      </x:c>
      <x:c r="D597" s="58" t="n">
        <x:v>171000000</x:v>
      </x:c>
      <x:c r="E597" s="93" t="n">
        <x:v>24</x:v>
      </x:c>
      <x:c r="F597" s="59" t="n">
        <x:v>0.13292120537035004</x:v>
      </x:c>
      <x:c r="G597" s="59" t="n">
        <x:v>0.6786447632036219</x:v>
      </x:c>
      <x:c r="H597" s="59" t="n">
        <x:v>0.20984302133266325</x:v>
      </x:c>
      <x:c r="I597" s="58" t="n">
        <x:v>8785627.885514505</x:v>
      </x:c>
      <x:c r="J597" s="59" t="n">
        <x:v>0.41342953650452147</x:v>
      </x:c>
      <x:c r="K597" s="2" t="str">
        <x:v>D</x:v>
      </x:c>
      <x:c r="L597" s="59" t="n">
        <x:v>0.17486713409423826</x:v>
      </x:c>
      <x:c r="M597" s="59" t="n">
        <x:v>0.3965505555907461</x:v>
      </x:c>
      <x:c r="N597" s="58" t="n">
        <x:v>16667374.363858651</x:v>
      </x:c>
      <x:c r="O597" s="58" t="n">
        <x:v>10222398.72881868</x:v>
      </x:c>
      <x:c r="P597" s="2" t="str">
        <x:v>approve</x:v>
      </x:c>
      <x:c r="Q597" s="2" t="str">
        <x:v>eligibility and RAROC conditions are met</x:v>
      </x:c>
      <x:c r="R597" s="2"/>
      <x:c r="S597" s="2"/>
      <x:c r="T597" s="2"/>
    </x:row>
    <x:row r="598">
      <x:c r="A598" s="2"/>
      <x:c r="B598" s="2"/>
      <x:c r="C598" s="2" t="str">
        <x:v>SYN-00593</x:v>
      </x:c>
      <x:c r="D598" s="58" t="n">
        <x:v>130000000</x:v>
      </x:c>
      <x:c r="E598" s="93" t="n">
        <x:v>12</x:v>
      </x:c>
      <x:c r="F598" s="59" t="n">
        <x:v>0.15191083483289383</x:v>
      </x:c>
      <x:c r="G598" s="59" t="n">
        <x:v>0.7107009588666543</x:v>
      </x:c>
      <x:c r="H598" s="59" t="n">
        <x:v>0.2501356305006414</x:v>
      </x:c>
      <x:c r="I598" s="58" t="n">
        <x:v>12356602.069331218</x:v>
      </x:c>
      <x:c r="J598" s="59" t="n">
        <x:v>0.3741534813515402</x:v>
      </x:c>
      <x:c r="K598" s="2" t="str">
        <x:v>E</x:v>
      </x:c>
      <x:c r="L598" s="59" t="n">
        <x:v>0.21367191314697265</x:v>
      </x:c>
      <x:c r="M598" s="59" t="n">
        <x:v>0.38114574690968955</x:v>
      </x:c>
      <x:c r="N598" s="58" t="n">
        <x:v>8078655.772435253</x:v>
      </x:c>
      <x:c r="O598" s="58" t="n">
        <x:v>9173073.559162831</x:v>
      </x:c>
      <x:c r="P598" s="2" t="str">
        <x:v>approve</x:v>
      </x:c>
      <x:c r="Q598" s="2" t="str">
        <x:v>eligibility and RAROC conditions are met</x:v>
      </x:c>
      <x:c r="R598" s="2"/>
      <x:c r="S598" s="2"/>
      <x:c r="T598" s="2"/>
    </x:row>
    <x:row r="599">
      <x:c r="A599" s="2"/>
      <x:c r="B599" s="2"/>
      <x:c r="C599" s="2" t="str">
        <x:v>SYN-00594</x:v>
      </x:c>
      <x:c r="D599" s="58" t="n">
        <x:v>54000000</x:v>
      </x:c>
      <x:c r="E599" s="93" t="n">
        <x:v>36</x:v>
      </x:c>
      <x:c r="F599" s="59" t="n">
        <x:v>0.18717795255197955</x:v>
      </x:c>
      <x:c r="G599" s="59" t="n">
        <x:v>0.613986690542405</x:v>
      </x:c>
      <x:c r="H599" s="59" t="n">
        <x:v>0.2797286583439885</x:v>
      </x:c>
      <x:c r="I599" s="58" t="n">
        <x:v>2232842.2042153603</x:v>
      </x:c>
      <x:c r="J599" s="59" t="n">
        <x:v>0.3333188883592753</x:v>
      </x:c>
      <x:c r="K599" s="2" t="str">
        <x:v>E</x:v>
      </x:c>
      <x:c r="L599" s="59" t="n">
        <x:v>0.2194064712524414</x:v>
      </x:c>
      <x:c r="M599" s="59" t="n">
        <x:v>0.5457395189336413</x:v>
      </x:c>
      <x:c r="N599" s="58" t="n">
        <x:v>9701978.990413515</x:v>
      </x:c>
      <x:c r="O599" s="58" t="n">
        <x:v>3213245.7512097126</x:v>
      </x:c>
      <x:c r="P599" s="2" t="str">
        <x:v>approve</x:v>
      </x:c>
      <x:c r="Q599" s="2" t="str">
        <x:v>eligibility and RAROC conditions are met</x:v>
      </x:c>
      <x:c r="R599" s="2"/>
      <x:c r="S599" s="2"/>
      <x:c r="T599" s="2"/>
    </x:row>
    <x:row r="600">
      <x:c r="A600" s="2"/>
      <x:c r="B600" s="2"/>
      <x:c r="C600" s="2" t="str">
        <x:v>SYN-00595</x:v>
      </x:c>
      <x:c r="D600" s="58" t="n">
        <x:v>58000000</x:v>
      </x:c>
      <x:c r="E600" s="93" t="n">
        <x:v>12</x:v>
      </x:c>
      <x:c r="F600" s="59" t="n">
        <x:v>0.028114840807178687</x:v>
      </x:c>
      <x:c r="G600" s="59" t="n">
        <x:v>0.72382557002392</x:v>
      </x:c>
      <x:c r="H600" s="59" t="n">
        <x:v>0.128576137824381</x:v>
      </x:c>
      <x:c r="I600" s="58" t="n">
        <x:v>5176528.23701778</x:v>
      </x:c>
      <x:c r="J600" s="59" t="n">
        <x:v>0.24255094123392598</x:v>
      </x:c>
      <x:c r="K600" s="2" t="str">
        <x:v>B</x:v>
      </x:c>
      <x:c r="L600" s="59" t="n">
        <x:v>0.10979007720947265</x:v>
      </x:c>
      <x:c r="M600" s="59" t="n">
        <x:v>0.35113749382909065</x:v>
      </x:c>
      <x:c r="N600" s="58" t="n">
        <x:v>654595.0766808776</x:v>
      </x:c>
      <x:c r="O600" s="58" t="n">
        <x:v>2500298.614604279</x:v>
      </x:c>
      <x:c r="P600" s="2" t="str">
        <x:v>approve</x:v>
      </x:c>
      <x:c r="Q600" s="2" t="str">
        <x:v>eligibility and RAROC conditions are met</x:v>
      </x:c>
      <x:c r="R600" s="2"/>
      <x:c r="S600" s="2"/>
      <x:c r="T600" s="2"/>
    </x:row>
    <x:row r="601">
      <x:c r="A601" s="2"/>
      <x:c r="B601" s="2"/>
      <x:c r="C601" s="2" t="str">
        <x:v>SYN-00596</x:v>
      </x:c>
      <x:c r="D601" s="58" t="n">
        <x:v>247000000</x:v>
      </x:c>
      <x:c r="E601" s="93" t="n">
        <x:v>12</x:v>
      </x:c>
      <x:c r="F601" s="59" t="n">
        <x:v>0.05968948985246455</x:v>
      </x:c>
      <x:c r="G601" s="59" t="n">
        <x:v>0.5696000532990293</x:v>
      </x:c>
      <x:c r="H601" s="59" t="n">
        <x:v>0.14111773366983685</x:v>
      </x:c>
      <x:c r="I601" s="58" t="n">
        <x:v>22190410.2264928</x:v>
      </x:c>
      <x:c r="J601" s="59" t="n">
        <x:v>0.6898707106054309</x:v>
      </x:c>
      <x:c r="K601" s="2" t="str">
        <x:v>C</x:v>
      </x:c>
      <x:c r="L601" s="59"/>
      <x:c r="M601" s="59" t="n">
        <x:v>0.6281381359922092</x:v>
      </x:c>
      <x:c r="N601" s="58" t="n">
        <x:v>4688766.291207084</x:v>
      </x:c>
      <x:c r="O601" s="58" t="n">
        <x:v>10559872.293046698</x:v>
      </x:c>
      <x:c r="P601" s="2" t="str">
        <x:v>decline</x:v>
      </x:c>
      <x:c r="Q601" s="2" t="str">
        <x:v>debt service to income exceeds policy maximum</x:v>
      </x:c>
      <x:c r="R601" s="2"/>
      <x:c r="S601" s="2"/>
      <x:c r="T601" s="2"/>
    </x:row>
    <x:row r="602">
      <x:c r="A602" s="2"/>
      <x:c r="B602" s="2"/>
      <x:c r="C602" s="2" t="str">
        <x:v>SYN-00597</x:v>
      </x:c>
      <x:c r="D602" s="58" t="n">
        <x:v>66000000</x:v>
      </x:c>
      <x:c r="E602" s="93" t="n">
        <x:v>18</x:v>
      </x:c>
      <x:c r="F602" s="59" t="n">
        <x:v>0.04883382731764108</x:v>
      </x:c>
      <x:c r="G602" s="59" t="n">
        <x:v>0.5479274911563254</x:v>
      </x:c>
      <x:c r="H602" s="59" t="n">
        <x:v>0.1371438756986053</x:v>
      </x:c>
      <x:c r="I602" s="58" t="n">
        <x:v>4077573.692492628</x:v>
      </x:c>
      <x:c r="J602" s="59" t="n">
        <x:v>0.1453398295268278</x:v>
      </x:c>
      <x:c r="K602" s="2" t="str">
        <x:v>B</x:v>
      </x:c>
      <x:c r="L602" s="59" t="n">
        <x:v>0.11013839721679686</x:v>
      </x:c>
      <x:c r="M602" s="59" t="n">
        <x:v>0.4345915408282229</x:v>
      </x:c>
      <x:c r="N602" s="58" t="n">
        <x:v>1441507.496882189</x:v>
      </x:c>
      <x:c r="O602" s="58" t="n">
        <x:v>2764468.0822145566</x:v>
      </x:c>
      <x:c r="P602" s="2" t="str">
        <x:v>approve</x:v>
      </x:c>
      <x:c r="Q602" s="2" t="str">
        <x:v>eligibility and RAROC conditions are met</x:v>
      </x:c>
      <x:c r="R602" s="2"/>
      <x:c r="S602" s="2"/>
      <x:c r="T602" s="2"/>
    </x:row>
    <x:row r="603">
      <x:c r="A603" s="2"/>
      <x:c r="B603" s="2"/>
      <x:c r="C603" s="2" t="str">
        <x:v>SYN-00598</x:v>
      </x:c>
      <x:c r="D603" s="58" t="n">
        <x:v>221000000</x:v>
      </x:c>
      <x:c r="E603" s="93" t="n">
        <x:v>12</x:v>
      </x:c>
      <x:c r="F603" s="59" t="n">
        <x:v>0.28849009431039885</x:v>
      </x:c>
      <x:c r="G603" s="59" t="n">
        <x:v>0.776824043125243</x:v>
      </x:c>
      <x:c r="H603" s="59" t="n">
        <x:v>0.3</x:v>
      </x:c>
      <x:c r="I603" s="58" t="n">
        <x:v>21544655.06442275</x:v>
      </x:c>
      <x:c r="J603" s="59" t="n">
        <x:v>1.6544938751240483</x:v>
      </x:c>
      <x:c r="K603" s="2" t="str">
        <x:v>E</x:v>
      </x:c>
      <x:c r="L603" s="59"/>
      <x:c r="M603" s="59" t="n">
        <x:v>-0.13379877758801015</x:v>
      </x:c>
      <x:c r="N603" s="58" t="n">
        <x:v>29410990.553725425</x:v>
      </x:c>
      <x:c r="O603" s="58" t="n">
        <x:v>20685459.087018378</x:v>
      </x:c>
      <x:c r="P603" s="2" t="str">
        <x:v>decline</x:v>
      </x:c>
      <x:c r="Q603" s="2" t="str">
        <x:v>PD exceeds policy maximum</x:v>
      </x:c>
      <x:c r="R603" s="2"/>
      <x:c r="S603" s="2"/>
      <x:c r="T603" s="2"/>
    </x:row>
    <x:row r="604">
      <x:c r="A604" s="2"/>
      <x:c r="B604" s="2"/>
      <x:c r="C604" s="2" t="str">
        <x:v>SYN-00599</x:v>
      </x:c>
      <x:c r="D604" s="58" t="n">
        <x:v>141000000</x:v>
      </x:c>
      <x:c r="E604" s="93" t="n">
        <x:v>24</x:v>
      </x:c>
      <x:c r="F604" s="59" t="n">
        <x:v>0.024261906195276566</x:v>
      </x:c>
      <x:c r="G604" s="59" t="n">
        <x:v>0.762835419915406</x:v>
      </x:c>
      <x:c r="H604" s="59" t="n">
        <x:v>0.10858533549196747</x:v>
      </x:c>
      <x:c r="I604" s="58" t="n">
        <x:v>6562448.262358536</x:v>
      </x:c>
      <x:c r="J604" s="59" t="n">
        <x:v>0.22007418976844048</x:v>
      </x:c>
      <x:c r="K604" s="2" t="str">
        <x:v>B</x:v>
      </x:c>
      <x:c r="L604" s="59" t="n">
        <x:v>0.1007855224609375</x:v>
      </x:c>
      <x:c r="M604" s="59" t="n">
        <x:v>0.23932285813961157</x:v>
      </x:c>
      <x:c r="N604" s="58" t="n">
        <x:v>2798972.5746602</x:v>
      </x:c>
      <x:c r="O604" s="58" t="n">
        <x:v>5888238.041051833</x:v>
      </x:c>
      <x:c r="P604" s="2" t="str">
        <x:v>approve</x:v>
      </x:c>
      <x:c r="Q604" s="2" t="str">
        <x:v>eligibility and RAROC conditions are met</x:v>
      </x:c>
      <x:c r="R604" s="2"/>
      <x:c r="S604" s="2"/>
      <x:c r="T604" s="2"/>
    </x:row>
    <x:row r="605">
      <x:c r="A605" s="2"/>
      <x:c r="B605" s="2"/>
      <x:c r="C605" s="2" t="str">
        <x:v>SYN-00600</x:v>
      </x:c>
      <x:c r="D605" s="58" t="n">
        <x:v>52000000</x:v>
      </x:c>
      <x:c r="E605" s="93" t="n">
        <x:v>18</x:v>
      </x:c>
      <x:c r="F605" s="59" t="n">
        <x:v>0.03536078432720828</x:v>
      </x:c>
      <x:c r="G605" s="59" t="n">
        <x:v>0.7998925246198505</x:v>
      </x:c>
      <x:c r="H605" s="59" t="n">
        <x:v>0.13626727742417954</x:v>
      </x:c>
      <x:c r="I605" s="58" t="n">
        <x:v>3210500.856685594</x:v>
      </x:c>
      <x:c r="J605" s="59" t="n">
        <x:v>0.1613261242037215</x:v>
      </x:c>
      <x:c r="K605" s="2" t="str">
        <x:v>B</x:v>
      </x:c>
      <x:c r="L605" s="59" t="n">
        <x:v>0.13004703521728517</x:v>
      </x:c>
      <x:c r="M605" s="59" t="n">
        <x:v>0.2235150232107918</x:v>
      </x:c>
      <x:c r="N605" s="58" t="n">
        <x:v>1200678.0176463176</x:v>
      </x:c>
      <x:c r="O605" s="58" t="n">
        <x:v>2192247.302090193</x:v>
      </x:c>
      <x:c r="P605" s="2" t="str">
        <x:v>approve</x:v>
      </x:c>
      <x:c r="Q605" s="2" t="str">
        <x:v>eligibility and RAROC conditions are met</x:v>
      </x:c>
      <x:c r="R605" s="2"/>
      <x:c r="S605" s="2"/>
      <x:c r="T605" s="2"/>
    </x:row>
    <x:row r="606">
      <x:c r="A606" s="2"/>
      <x:c r="B606" s="2"/>
      <x:c r="C606" s="2" t="str">
        <x:v>SYN-00601</x:v>
      </x:c>
      <x:c r="D606" s="58" t="n">
        <x:v>127000000</x:v>
      </x:c>
      <x:c r="E606" s="93" t="n">
        <x:v>18</x:v>
      </x:c>
      <x:c r="F606" s="59" t="n">
        <x:v>0.03560698336622216</x:v>
      </x:c>
      <x:c r="G606" s="59" t="n">
        <x:v>0.7763474796375684</x:v>
      </x:c>
      <x:c r="H606" s="59" t="n">
        <x:v>0.1197591522245389</x:v>
      </x:c>
      <x:c r="I606" s="58" t="n">
        <x:v>7743299.281428327</x:v>
      </x:c>
      <x:c r="J606" s="59" t="n">
        <x:v>0.703092805816309</x:v>
      </x:c>
      <x:c r="K606" s="2" t="str">
        <x:v>B</x:v>
      </x:c>
      <x:c r="L606" s="59"/>
      <x:c r="M606" s="59" t="n">
        <x:v>0.3615839941278585</x:v>
      </x:c>
      <x:c r="N606" s="58" t="n">
        <x:v>2855326.050072844</x:v>
      </x:c>
      <x:c r="O606" s="58" t="n">
        <x:v>5333722.453667526</x:v>
      </x:c>
      <x:c r="P606" s="2" t="str">
        <x:v>decline</x:v>
      </x:c>
      <x:c r="Q606" s="2" t="str">
        <x:v>debt service to income exceeds policy maximum</x:v>
      </x:c>
      <x:c r="R606" s="2"/>
      <x:c r="S606" s="2"/>
      <x:c r="T606" s="2"/>
    </x:row>
    <x:row r="607">
      <x:c r="A607" s="2"/>
      <x:c r="B607" s="2"/>
      <x:c r="C607" s="2" t="str">
        <x:v>SYN-00602</x:v>
      </x:c>
      <x:c r="D607" s="58" t="n">
        <x:v>227000000</x:v>
      </x:c>
      <x:c r="E607" s="93" t="n">
        <x:v>18</x:v>
      </x:c>
      <x:c r="F607" s="59" t="n">
        <x:v>0.0458938867049014</x:v>
      </x:c>
      <x:c r="G607" s="59" t="n">
        <x:v>0.666771337120444</x:v>
      </x:c>
      <x:c r="H607" s="59" t="n">
        <x:v>0.12711370869476243</x:v>
      </x:c>
      <x:c r="I607" s="58" t="n">
        <x:v>13918054.165077118</x:v>
      </x:c>
      <x:c r="J607" s="59" t="n">
        <x:v>0.41841164525838764</x:v>
      </x:c>
      <x:c r="K607" s="2" t="str">
        <x:v>B</x:v>
      </x:c>
      <x:c r="L607" s="59" t="n">
        <x:v>0.1040713119506836</x:v>
      </x:c>
      <x:c r="M607" s="59" t="n">
        <x:v>0.3937774623052722</x:v>
      </x:c>
      <x:c r="N607" s="58" t="n">
        <x:v>5657727.085709252</x:v>
      </x:c>
      <x:c r="O607" s="58" t="n">
        <x:v>9500745.304119026</x:v>
      </x:c>
      <x:c r="P607" s="2" t="str">
        <x:v>approve</x:v>
      </x:c>
      <x:c r="Q607" s="2" t="str">
        <x:v>eligibility and RAROC conditions are met</x:v>
      </x:c>
      <x:c r="R607" s="2"/>
      <x:c r="S607" s="2"/>
      <x:c r="T607" s="2"/>
    </x:row>
    <x:row r="608">
      <x:c r="A608" s="2"/>
      <x:c r="B608" s="2"/>
      <x:c r="C608" s="2" t="str">
        <x:v>SYN-00603</x:v>
      </x:c>
      <x:c r="D608" s="58" t="n">
        <x:v>163000000</x:v>
      </x:c>
      <x:c r="E608" s="93" t="n">
        <x:v>24</x:v>
      </x:c>
      <x:c r="F608" s="59" t="n">
        <x:v>0.15563030557433524</x:v>
      </x:c>
      <x:c r="G608" s="59" t="n">
        <x:v>0.7217378082253288</x:v>
      </x:c>
      <x:c r="H608" s="59" t="n">
        <x:v>0.2272649992637075</x:v>
      </x:c>
      <x:c r="I608" s="58" t="n">
        <x:v>8514731.97700191</x:v>
      </x:c>
      <x:c r="J608" s="59" t="n">
        <x:v>0.34407695709864533</x:v>
      </x:c>
      <x:c r="K608" s="2" t="str">
        <x:v>E</x:v>
      </x:c>
      <x:c r="L608" s="59" t="n">
        <x:v>0.20368995666503906</x:v>
      </x:c>
      <x:c r="M608" s="59" t="n">
        <x:v>0.2987359944792144</x:v>
      </x:c>
      <x:c r="N608" s="58" t="n">
        <x:v>19782507.14901453</x:v>
      </x:c>
      <x:c r="O608" s="58" t="n">
        <x:v>11068189.177473996</x:v>
      </x:c>
      <x:c r="P608" s="2" t="str">
        <x:v>approve</x:v>
      </x:c>
      <x:c r="Q608" s="2" t="str">
        <x:v>eligibility and RAROC conditions are met</x:v>
      </x:c>
      <x:c r="R608" s="2"/>
      <x:c r="S608" s="2"/>
      <x:c r="T608" s="2"/>
    </x:row>
    <x:row r="609">
      <x:c r="A609" s="2"/>
      <x:c r="B609" s="2"/>
      <x:c r="C609" s="2" t="str">
        <x:v>SYN-00604</x:v>
      </x:c>
      <x:c r="D609" s="58" t="n">
        <x:v>215000000</x:v>
      </x:c>
      <x:c r="E609" s="93" t="n">
        <x:v>24</x:v>
      </x:c>
      <x:c r="F609" s="59" t="n">
        <x:v>0.0234001956919104</x:v>
      </x:c>
      <x:c r="G609" s="59" t="n">
        <x:v>0.7298672626911982</x:v>
      </x:c>
      <x:c r="H609" s="59" t="n">
        <x:v>0.1257476931249818</x:v>
      </x:c>
      <x:c r="I609" s="58" t="n">
        <x:v>10178601.825723054</x:v>
      </x:c>
      <x:c r="J609" s="59" t="n">
        <x:v>0.2299750326021974</x:v>
      </x:c>
      <x:c r="K609" s="2" t="str">
        <x:v>B</x:v>
      </x:c>
      <x:c r="L609" s="59" t="n">
        <x:v>0.0918301010131836</x:v>
      </x:c>
      <x:c r="M609" s="59" t="n">
        <x:v>0.5041272051316124</x:v>
      </x:c>
      <x:c r="N609" s="58" t="n">
        <x:v>3959550.371803644</x:v>
      </x:c>
      <x:c r="O609" s="58" t="n">
        <x:v>9030253.257894784</x:v>
      </x:c>
      <x:c r="P609" s="2" t="str">
        <x:v>approve</x:v>
      </x:c>
      <x:c r="Q609" s="2" t="str">
        <x:v>eligibility and RAROC conditions are met</x:v>
      </x:c>
      <x:c r="R609" s="2"/>
      <x:c r="S609" s="2"/>
      <x:c r="T609" s="2"/>
    </x:row>
    <x:row r="610">
      <x:c r="A610" s="2"/>
      <x:c r="B610" s="2"/>
      <x:c r="C610" s="2" t="str">
        <x:v>SYN-00605</x:v>
      </x:c>
      <x:c r="D610" s="58" t="n">
        <x:v>239000000</x:v>
      </x:c>
      <x:c r="E610" s="93" t="n">
        <x:v>36</x:v>
      </x:c>
      <x:c r="F610" s="59" t="n">
        <x:v>0.06817539704347066</x:v>
      </x:c>
      <x:c r="G610" s="59" t="n">
        <x:v>0.700962365982518</x:v>
      </x:c>
      <x:c r="H610" s="59" t="n">
        <x:v>0.17041134131201516</x:v>
      </x:c>
      <x:c r="I610" s="58" t="n">
        <x:v>8525895.442629559</x:v>
      </x:c>
      <x:c r="J610" s="59" t="n">
        <x:v>0.5096805418466512</x:v>
      </x:c>
      <x:c r="K610" s="2" t="str">
        <x:v>C</x:v>
      </x:c>
      <x:c r="L610" s="59"/>
      <x:c r="M610" s="59" t="n">
        <x:v>0.5580896954360685</x:v>
      </x:c>
      <x:c r="N610" s="58" t="n">
        <x:v>18337319.93530063</x:v>
      </x:c>
      <x:c r="O610" s="58" t="n">
        <x:v>10306195.0252725</x:v>
      </x:c>
      <x:c r="P610" s="2" t="str">
        <x:v>decline</x:v>
      </x:c>
      <x:c r="Q610" s="2" t="str">
        <x:v>debt service to income exceeds policy maximum</x:v>
      </x:c>
      <x:c r="R610" s="2"/>
      <x:c r="S610" s="2"/>
      <x:c r="T610" s="2"/>
    </x:row>
    <x:row r="611">
      <x:c r="A611" s="2"/>
      <x:c r="B611" s="2"/>
      <x:c r="C611" s="2" t="str">
        <x:v>SYN-00606</x:v>
      </x:c>
      <x:c r="D611" s="58" t="n">
        <x:v>51000000</x:v>
      </x:c>
      <x:c r="E611" s="93" t="n">
        <x:v>36</x:v>
      </x:c>
      <x:c r="F611" s="59" t="n">
        <x:v>0.1131446953894284</x:v>
      </x:c>
      <x:c r="G611" s="59" t="n">
        <x:v>0.6209739279739475</x:v>
      </x:c>
      <x:c r="H611" s="59" t="n">
        <x:v>0.20743699156824744</x:v>
      </x:c>
      <x:c r="I611" s="58" t="n">
        <x:v>1914723.6476340143</x:v>
      </x:c>
      <x:c r="J611" s="59" t="n">
        <x:v>0.06126650250227143</x:v>
      </x:c>
      <x:c r="K611" s="2" t="str">
        <x:v>D</x:v>
      </x:c>
      <x:c r="L611" s="59" t="n">
        <x:v>0.16280139923095704</x:v>
      </x:c>
      <x:c r="M611" s="59" t="n">
        <x:v>0.5208392190899906</x:v>
      </x:c>
      <x:c r="N611" s="58" t="n">
        <x:v>5693220.745346521</x:v>
      </x:c>
      <x:c r="O611" s="58" t="n">
        <x:v>2537207.661166145</x:v>
      </x:c>
      <x:c r="P611" s="2" t="str">
        <x:v>approve</x:v>
      </x:c>
      <x:c r="Q611" s="2" t="str">
        <x:v>eligibility and RAROC conditions are met</x:v>
      </x:c>
      <x:c r="R611" s="2"/>
      <x:c r="S611" s="2"/>
      <x:c r="T611" s="2"/>
    </x:row>
    <x:row r="612">
      <x:c r="A612" s="2"/>
      <x:c r="B612" s="2"/>
      <x:c r="C612" s="2" t="str">
        <x:v>SYN-00607</x:v>
      </x:c>
      <x:c r="D612" s="58" t="n">
        <x:v>88000000</x:v>
      </x:c>
      <x:c r="E612" s="93" t="n">
        <x:v>18</x:v>
      </x:c>
      <x:c r="F612" s="59" t="n">
        <x:v>0.055000592400206334</x:v>
      </x:c>
      <x:c r="G612" s="59" t="n">
        <x:v>0.5931623441446014</x:v>
      </x:c>
      <x:c r="H612" s="59" t="n">
        <x:v>0.13459471191098102</x:v>
      </x:c>
      <x:c r="I612" s="58" t="n">
        <x:v>5426271.876205891</x:v>
      </x:c>
      <x:c r="J612" s="59" t="n">
        <x:v>0.4116036859592765</x:v>
      </x:c>
      <x:c r="K612" s="2" t="str">
        <x:v>C</x:v>
      </x:c>
      <x:c r="L612" s="59" t="n">
        <x:v>0.11050251007080077</x:v>
      </x:c>
      <x:c r="M612" s="59" t="n">
        <x:v>0.40465622892826636</x:v>
      </x:c>
      <x:c r="N612" s="58" t="n">
        <x:v>2341801.0694996216</x:v>
      </x:c>
      <x:c r="O612" s="58" t="n">
        <x:v>3672529.76819233</x:v>
      </x:c>
      <x:c r="P612" s="2" t="str">
        <x:v>approve</x:v>
      </x:c>
      <x:c r="Q612" s="2" t="str">
        <x:v>eligibility and RAROC conditions are met</x:v>
      </x:c>
      <x:c r="R612" s="2"/>
      <x:c r="S612" s="2"/>
      <x:c r="T612" s="2"/>
    </x:row>
    <x:row r="613">
      <x:c r="A613" s="2"/>
      <x:c r="B613" s="2"/>
      <x:c r="C613" s="2" t="str">
        <x:v>SYN-00608</x:v>
      </x:c>
      <x:c r="D613" s="58" t="n">
        <x:v>171000000</x:v>
      </x:c>
      <x:c r="E613" s="93" t="n">
        <x:v>24</x:v>
      </x:c>
      <x:c r="F613" s="59" t="n">
        <x:v>0.037601620189443796</x:v>
      </x:c>
      <x:c r="G613" s="59" t="n">
        <x:v>0.7200953350130747</x:v>
      </x:c>
      <x:c r="H613" s="59" t="n">
        <x:v>0.1439321563590344</x:v>
      </x:c>
      <x:c r="I613" s="58" t="n">
        <x:v>8242003.819008454</x:v>
      </x:c>
      <x:c r="J613" s="59" t="n">
        <x:v>0.2504416576365832</x:v>
      </x:c>
      <x:c r="K613" s="2" t="str">
        <x:v>B</x:v>
      </x:c>
      <x:c r="L613" s="59" t="n">
        <x:v>0.10346416473388674</x:v>
      </x:c>
      <x:c r="M613" s="59" t="n">
        <x:v>0.5707636767263639</x:v>
      </x:c>
      <x:c r="N613" s="58" t="n">
        <x:v>5005855.813505616</x:v>
      </x:c>
      <x:c r="O613" s="58" t="n">
        <x:v>7153189.52447928</x:v>
      </x:c>
      <x:c r="P613" s="2" t="str">
        <x:v>approve</x:v>
      </x:c>
      <x:c r="Q613" s="2" t="str">
        <x:v>eligibility and RAROC conditions are met</x:v>
      </x:c>
      <x:c r="R613" s="2"/>
      <x:c r="S613" s="2"/>
      <x:c r="T613" s="2"/>
    </x:row>
    <x:row r="614">
      <x:c r="A614" s="2"/>
      <x:c r="B614" s="2"/>
      <x:c r="C614" s="2" t="str">
        <x:v>SYN-00609</x:v>
      </x:c>
      <x:c r="D614" s="58" t="n">
        <x:v>68000000</x:v>
      </x:c>
      <x:c r="E614" s="93" t="n">
        <x:v>48</x:v>
      </x:c>
      <x:c r="F614" s="59" t="n">
        <x:v>0.1375800823096911</x:v>
      </x:c>
      <x:c r="G614" s="59" t="n">
        <x:v>0.7988432436819168</x:v>
      </x:c>
      <x:c r="H614" s="59" t="n">
        <x:v>0.23539733802964946</x:v>
      </x:c>
      <x:c r="I614" s="58" t="n">
        <x:v>2199657.666893007</x:v>
      </x:c>
      <x:c r="J614" s="59" t="n">
        <x:v>0.21700670922948967</x:v>
      </x:c>
      <x:c r="K614" s="2" t="str">
        <x:v>D</x:v>
      </x:c>
      <x:c r="L614" s="59" t="n">
        <x:v>0.21541614532470704</x:v>
      </x:c>
      <x:c r="M614" s="59" t="n">
        <x:v>0.27342829872500846</x:v>
      </x:c>
      <x:c r="N614" s="58" t="n">
        <x:v>15398116.20829534</x:v>
      </x:c>
      <x:c r="O614" s="58" t="n">
        <x:v>4631330.839660595</x:v>
      </x:c>
      <x:c r="P614" s="2" t="str">
        <x:v>approve</x:v>
      </x:c>
      <x:c r="Q614" s="2" t="str">
        <x:v>eligibility and RAROC conditions are met</x:v>
      </x:c>
      <x:c r="R614" s="2"/>
      <x:c r="S614" s="2"/>
      <x:c r="T614" s="2"/>
    </x:row>
    <x:row r="615">
      <x:c r="A615" s="2"/>
      <x:c r="B615" s="2"/>
      <x:c r="C615" s="2" t="str">
        <x:v>SYN-00610</x:v>
      </x:c>
      <x:c r="D615" s="58" t="n">
        <x:v>150000000</x:v>
      </x:c>
      <x:c r="E615" s="93" t="n">
        <x:v>24</x:v>
      </x:c>
      <x:c r="F615" s="59" t="n">
        <x:v>0.14869379917684933</x:v>
      </x:c>
      <x:c r="G615" s="59" t="n">
        <x:v>0.5864068171221277</x:v>
      </x:c>
      <x:c r="H615" s="59" t="n">
        <x:v>0.23362127583263168</x:v>
      </x:c>
      <x:c r="I615" s="58" t="n">
        <x:v>7882989.823437073</x:v>
      </x:c>
      <x:c r="J615" s="59" t="n">
        <x:v>0.34146440666830036</x:v>
      </x:c>
      <x:c r="K615" s="2" t="str">
        <x:v>D</x:v>
      </x:c>
      <x:c r="L615" s="59" t="n">
        <x:v>0.181359748840332</x:v>
      </x:c>
      <x:c r="M615" s="59" t="n">
        <x:v>0.5480078550477261</x:v>
      </x:c>
      <x:c r="N615" s="58" t="n">
        <x:v>14177465.724857876</x:v>
      </x:c>
      <x:c r="O615" s="58" t="n">
        <x:v>8152494.484764268</x:v>
      </x:c>
      <x:c r="P615" s="2" t="str">
        <x:v>approve</x:v>
      </x:c>
      <x:c r="Q615" s="2" t="str">
        <x:v>eligibility and RAROC conditions are met</x:v>
      </x:c>
      <x:c r="R615" s="2"/>
      <x:c r="S615" s="2"/>
      <x:c r="T615" s="2"/>
    </x:row>
    <x:row r="616">
      <x:c r="A616" s="2"/>
      <x:c r="B616" s="2"/>
      <x:c r="C616" s="2" t="str">
        <x:v>SYN-00611</x:v>
      </x:c>
      <x:c r="D616" s="58" t="n">
        <x:v>126000000</x:v>
      </x:c>
      <x:c r="E616" s="93" t="n">
        <x:v>36</x:v>
      </x:c>
      <x:c r="F616" s="59" t="n">
        <x:v>0.05093888245867775</x:v>
      </x:c>
      <x:c r="G616" s="59" t="n">
        <x:v>0.7781564262512098</x:v>
      </x:c>
      <x:c r="H616" s="59" t="n">
        <x:v>0.15453295216582774</x:v>
      </x:c>
      <x:c r="I616" s="58" t="n">
        <x:v>4395852.770157304</x:v>
      </x:c>
      <x:c r="J616" s="59" t="n">
        <x:v>0.2660314028840221</x:v>
      </x:c>
      <x:c r="K616" s="2" t="str">
        <x:v>C</x:v>
      </x:c>
      <x:c r="L616" s="59" t="n">
        <x:v>0.11903766632080078</x:v>
      </x:c>
      <x:c r="M616" s="59" t="n">
        <x:v>0.5205403139719762</x:v>
      </x:c>
      <x:c r="N616" s="58" t="n">
        <x:v>8041976.277697105</x:v>
      </x:c>
      <x:c r="O616" s="58" t="n">
        <x:v>5200176.193660211</x:v>
      </x:c>
      <x:c r="P616" s="2" t="str">
        <x:v>approve</x:v>
      </x:c>
      <x:c r="Q616" s="2" t="str">
        <x:v>eligibility and RAROC conditions are met</x:v>
      </x:c>
      <x:c r="R616" s="2"/>
      <x:c r="S616" s="2"/>
      <x:c r="T616" s="2"/>
    </x:row>
    <x:row r="617">
      <x:c r="A617" s="2"/>
      <x:c r="B617" s="2"/>
      <x:c r="C617" s="2" t="str">
        <x:v>SYN-00612</x:v>
      </x:c>
      <x:c r="D617" s="58" t="n">
        <x:v>114000000</x:v>
      </x:c>
      <x:c r="E617" s="93" t="n">
        <x:v>48</x:v>
      </x:c>
      <x:c r="F617" s="59" t="n">
        <x:v>0.1012775236960617</x:v>
      </x:c>
      <x:c r="G617" s="59" t="n">
        <x:v>0.7330756389308776</x:v>
      </x:c>
      <x:c r="H617" s="59" t="n">
        <x:v>0.18981379598982825</x:v>
      </x:c>
      <x:c r="I617" s="58" t="n">
        <x:v>3407493.4420309193</x:v>
      </x:c>
      <x:c r="J617" s="59" t="n">
        <x:v>0.28067057175685173</x:v>
      </x:c>
      <x:c r="K617" s="2" t="str">
        <x:v>D</x:v>
      </x:c>
      <x:c r="L617" s="59" t="n">
        <x:v>0.1632242965698242</x:v>
      </x:c>
      <x:c r="M617" s="59" t="n">
        <x:v>0.3531930998910667</x:v>
      </x:c>
      <x:c r="N617" s="58" t="n">
        <x:v>17641228.841784555</x:v>
      </x:c>
      <x:c r="O617" s="58" t="n">
        <x:v>6231990.952267664</x:v>
      </x:c>
      <x:c r="P617" s="2" t="str">
        <x:v>approve</x:v>
      </x:c>
      <x:c r="Q617" s="2" t="str">
        <x:v>eligibility and RAROC conditions are met</x:v>
      </x:c>
      <x:c r="R617" s="2"/>
      <x:c r="S617" s="2"/>
      <x:c r="T617" s="2"/>
    </x:row>
    <x:row r="618">
      <x:c r="A618" s="2"/>
      <x:c r="B618" s="2"/>
      <x:c r="C618" s="2" t="str">
        <x:v>SYN-00613</x:v>
      </x:c>
      <x:c r="D618" s="58" t="n">
        <x:v>99000000</x:v>
      </x:c>
      <x:c r="E618" s="93" t="n">
        <x:v>18</x:v>
      </x:c>
      <x:c r="F618" s="59" t="n">
        <x:v>0.1606563972260911</x:v>
      </x:c>
      <x:c r="G618" s="59" t="n">
        <x:v>0.7010982984327516</x:v>
      </x:c>
      <x:c r="H618" s="59" t="n">
        <x:v>0.2298844567580828</x:v>
      </x:c>
      <x:c r="I618" s="58" t="n">
        <x:v>6554666.836906266</x:v>
      </x:c>
      <x:c r="J618" s="59" t="n">
        <x:v>0.27018667347625064</x:v>
      </x:c>
      <x:c r="K618" s="2" t="str">
        <x:v>E</x:v>
      </x:c>
      <x:c r="L618" s="59" t="n">
        <x:v>0.2078803253173828</x:v>
      </x:c>
      <x:c r="M618" s="59" t="n">
        <x:v>0.29150378241068614</x:v>
      </x:c>
      <x:c r="N618" s="58" t="n">
        <x:v>9262369.144422961</x:v>
      </x:c>
      <x:c r="O618" s="58" t="n">
        <x:v>6776011.766914378</x:v>
      </x:c>
      <x:c r="P618" s="2" t="str">
        <x:v>approve</x:v>
      </x:c>
      <x:c r="Q618" s="2" t="str">
        <x:v>eligibility and RAROC conditions are met</x:v>
      </x:c>
      <x:c r="R618" s="2"/>
      <x:c r="S618" s="2"/>
      <x:c r="T618" s="2"/>
    </x:row>
    <x:row r="619">
      <x:c r="A619" s="2"/>
      <x:c r="B619" s="2"/>
      <x:c r="C619" s="2" t="str">
        <x:v>SYN-00614</x:v>
      </x:c>
      <x:c r="D619" s="58" t="n">
        <x:v>142000000</x:v>
      </x:c>
      <x:c r="E619" s="93" t="n">
        <x:v>24</x:v>
      </x:c>
      <x:c r="F619" s="59" t="n">
        <x:v>0.1081889546500806</x:v>
      </x:c>
      <x:c r="G619" s="59" t="n">
        <x:v>0.815754543906858</x:v>
      </x:c>
      <x:c r="H619" s="59" t="n">
        <x:v>0.20253080531696996</x:v>
      </x:c>
      <x:c r="I619" s="58" t="n">
        <x:v>7244772.170266</x:v>
      </x:c>
      <x:c r="J619" s="59" t="n">
        <x:v>0.20537960813771425</x:v>
      </x:c>
      <x:c r="K619" s="2" t="str">
        <x:v>D</x:v>
      </x:c>
      <x:c r="L619" s="59" t="n">
        <x:v>0.1847595977783203</x:v>
      </x:c>
      <x:c r="M619" s="59" t="n">
        <x:v>0.2719292405163712</x:v>
      </x:c>
      <x:c r="N619" s="58" t="n">
        <x:v>13584033.864129452</x:v>
      </x:c>
      <x:c r="O619" s="58" t="n">
        <x:v>9289439.510977143</x:v>
      </x:c>
      <x:c r="P619" s="2" t="str">
        <x:v>approve</x:v>
      </x:c>
      <x:c r="Q619" s="2" t="str">
        <x:v>eligibility and RAROC conditions are met</x:v>
      </x:c>
      <x:c r="R619" s="2"/>
      <x:c r="S619" s="2"/>
      <x:c r="T619" s="2"/>
    </x:row>
    <x:row r="620">
      <x:c r="A620" s="2"/>
      <x:c r="B620" s="2"/>
      <x:c r="C620" s="2" t="str">
        <x:v>SYN-00615</x:v>
      </x:c>
      <x:c r="D620" s="58" t="n">
        <x:v>201000000</x:v>
      </x:c>
      <x:c r="E620" s="93" t="n">
        <x:v>12</x:v>
      </x:c>
      <x:c r="F620" s="59" t="n">
        <x:v>0.10263808179100721</x:v>
      </x:c>
      <x:c r="G620" s="59" t="n">
        <x:v>0.594296574254785</x:v>
      </x:c>
      <x:c r="H620" s="59" t="n">
        <x:v>0.20053459822969205</x:v>
      </x:c>
      <x:c r="I620" s="58" t="n">
        <x:v>18624678.810272966</x:v>
      </x:c>
      <x:c r="J620" s="59" t="n">
        <x:v>0.9967948429903389</x:v>
      </x:c>
      <x:c r="K620" s="2" t="str">
        <x:v>D</x:v>
      </x:c>
      <x:c r="L620" s="59"/>
      <x:c r="M620" s="59" t="n">
        <x:v>0.6374138870464987</x:v>
      </x:c>
      <x:c r="N620" s="58" t="n">
        <x:v>6951586.987456083</x:v>
      </x:c>
      <x:c r="O620" s="58" t="n">
        <x:v>9759189.378671037</x:v>
      </x:c>
      <x:c r="P620" s="2" t="str">
        <x:v>decline</x:v>
      </x:c>
      <x:c r="Q620" s="2" t="str">
        <x:v>debt service to income exceeds policy maximum</x:v>
      </x:c>
      <x:c r="R620" s="2"/>
      <x:c r="S620" s="2"/>
      <x:c r="T620" s="2"/>
    </x:row>
    <x:row r="621">
      <x:c r="A621" s="2"/>
      <x:c r="B621" s="2"/>
      <x:c r="C621" s="2" t="str">
        <x:v>SYN-00616</x:v>
      </x:c>
      <x:c r="D621" s="58" t="n">
        <x:v>181000000</x:v>
      </x:c>
      <x:c r="E621" s="93" t="n">
        <x:v>48</x:v>
      </x:c>
      <x:c r="F621" s="59" t="n">
        <x:v>0.11733660190217653</x:v>
      </x:c>
      <x:c r="G621" s="59" t="n">
        <x:v>0.6869034479194769</x:v>
      </x:c>
      <x:c r="H621" s="59" t="n">
        <x:v>0.20679393678098065</x:v>
      </x:c>
      <x:c r="I621" s="58" t="n">
        <x:v>5573625.684269473</x:v>
      </x:c>
      <x:c r="J621" s="59" t="n">
        <x:v>0.40433092260408665</x:v>
      </x:c>
      <x:c r="K621" s="2" t="str">
        <x:v>D</x:v>
      </x:c>
      <x:c r="L621" s="59" t="n">
        <x:v>0.1689141082763672</x:v>
      </x:c>
      <x:c r="M621" s="59" t="n">
        <x:v>0.43057450838247135</x:v>
      </x:c>
      <x:c r="N621" s="58" t="n">
        <x:v>30212482.076650362</x:v>
      </x:c>
      <x:c r="O621" s="58" t="n">
        <x:v>9909813.581469394</x:v>
      </x:c>
      <x:c r="P621" s="2" t="str">
        <x:v>approve</x:v>
      </x:c>
      <x:c r="Q621" s="2" t="str">
        <x:v>eligibility and RAROC conditions are met</x:v>
      </x:c>
      <x:c r="R621" s="2"/>
      <x:c r="S621" s="2"/>
      <x:c r="T621" s="2"/>
    </x:row>
    <x:row r="622">
      <x:c r="A622" s="2"/>
      <x:c r="B622" s="2"/>
      <x:c r="C622" s="2" t="str">
        <x:v>SYN-00617</x:v>
      </x:c>
      <x:c r="D622" s="58" t="n">
        <x:v>157000000</x:v>
      </x:c>
      <x:c r="E622" s="93" t="n">
        <x:v>48</x:v>
      </x:c>
      <x:c r="F622" s="59" t="n">
        <x:v>0.03507084999211354</x:v>
      </x:c>
      <x:c r="G622" s="59" t="n">
        <x:v>0.7116027246602863</x:v>
      </x:c>
      <x:c r="H622" s="59" t="n">
        <x:v>0.14966008971489436</x:v>
      </x:c>
      <x:c r="I622" s="58" t="n">
        <x:v>4366722.7976318225</x:v>
      </x:c>
      <x:c r="J622" s="59" t="n">
        <x:v>0.162147844027658</x:v>
      </x:c>
      <x:c r="K622" s="2" t="str">
        <x:v>B</x:v>
      </x:c>
      <x:c r="L622" s="59" t="n">
        <x:v>0.10298248291015626</x:v>
      </x:c>
      <x:c r="M622" s="59" t="n">
        <x:v>0.6338844527771483</x:v>
      </x:c>
      <x:c r="N622" s="58" t="n">
        <x:v>8495407.766292503</x:v>
      </x:c>
      <x:c r="O622" s="58" t="n">
        <x:v>6593371.497958638</x:v>
      </x:c>
      <x:c r="P622" s="2" t="str">
        <x:v>approve</x:v>
      </x:c>
      <x:c r="Q622" s="2" t="str">
        <x:v>eligibility and RAROC conditions are met</x:v>
      </x:c>
      <x:c r="R622" s="2"/>
      <x:c r="S622" s="2"/>
      <x:c r="T622" s="2"/>
    </x:row>
    <x:row r="623">
      <x:c r="A623" s="2"/>
      <x:c r="B623" s="2"/>
      <x:c r="C623" s="2" t="str">
        <x:v>SYN-00618</x:v>
      </x:c>
      <x:c r="D623" s="58" t="n">
        <x:v>202000000</x:v>
      </x:c>
      <x:c r="E623" s="93" t="n">
        <x:v>12</x:v>
      </x:c>
      <x:c r="F623" s="59" t="n">
        <x:v>0.07975986135497178</x:v>
      </x:c>
      <x:c r="G623" s="59" t="n">
        <x:v>0.8893357728545681</x:v>
      </x:c>
      <x:c r="H623" s="59" t="n">
        <x:v>0.1834284871610895</x:v>
      </x:c>
      <x:c r="I623" s="58" t="n">
        <x:v>18552334.120258745</x:v>
      </x:c>
      <x:c r="J623" s="59" t="n">
        <x:v>0.49226841870801935</x:v>
      </x:c>
      <x:c r="K623" s="2" t="str">
        <x:v>C</x:v>
      </x:c>
      <x:c r="L623" s="59" t="n">
        <x:v>0.14311737060546875</x:v>
      </x:c>
      <x:c r="M623" s="59" t="n">
        <x:v>0.4368207362509262</x:v>
      </x:c>
      <x:c r="N623" s="58" t="n">
        <x:v>8074745.252276034</x:v>
      </x:c>
      <x:c r="O623" s="58" t="n">
        <x:v>12738671.216194298</x:v>
      </x:c>
      <x:c r="P623" s="2" t="str">
        <x:v>approve</x:v>
      </x:c>
      <x:c r="Q623" s="2" t="str">
        <x:v>eligibility and RAROC conditions are met</x:v>
      </x:c>
      <x:c r="R623" s="2"/>
      <x:c r="S623" s="2"/>
      <x:c r="T623" s="2"/>
    </x:row>
    <x:row r="624">
      <x:c r="A624" s="2"/>
      <x:c r="B624" s="2"/>
      <x:c r="C624" s="2" t="str">
        <x:v>SYN-00619</x:v>
      </x:c>
      <x:c r="D624" s="58" t="n">
        <x:v>137000000</x:v>
      </x:c>
      <x:c r="E624" s="93" t="n">
        <x:v>12</x:v>
      </x:c>
      <x:c r="F624" s="59" t="n">
        <x:v>0.02491548376329031</x:v>
      </x:c>
      <x:c r="G624" s="59" t="n">
        <x:v>0.6584352000120676</x:v>
      </x:c>
      <x:c r="H624" s="59" t="n">
        <x:v>0.11935401378307325</x:v>
      </x:c>
      <x:c r="I624" s="58" t="n">
        <x:v>12168144.32256585</x:v>
      </x:c>
      <x:c r="J624" s="59" t="n">
        <x:v>0.6251636035526333</x:v>
      </x:c>
      <x:c r="K624" s="2" t="str">
        <x:v>B</x:v>
      </x:c>
      <x:c r="L624" s="59"/>
      <x:c r="M624" s="59" t="n">
        <x:v>0.5197522249453921</x:v>
      </x:c>
      <x:c r="N624" s="58" t="n">
        <x:v>1244157.1664457398</x:v>
      </x:c>
      <x:c r="O624" s="58" t="n">
        <x:v>5903812.906384335</x:v>
      </x:c>
      <x:c r="P624" s="2" t="str">
        <x:v>decline</x:v>
      </x:c>
      <x:c r="Q624" s="2" t="str">
        <x:v>debt service to income exceeds policy maximum</x:v>
      </x:c>
      <x:c r="R624" s="2"/>
      <x:c r="S624" s="2"/>
      <x:c r="T624" s="2"/>
    </x:row>
    <x:row r="625">
      <x:c r="A625" s="2"/>
      <x:c r="B625" s="2"/>
      <x:c r="C625" s="2" t="str">
        <x:v>SYN-00620</x:v>
      </x:c>
      <x:c r="D625" s="58" t="n">
        <x:v>231000000</x:v>
      </x:c>
      <x:c r="E625" s="93" t="n">
        <x:v>48</x:v>
      </x:c>
      <x:c r="F625" s="59" t="n">
        <x:v>0.06422716912674352</x:v>
      </x:c>
      <x:c r="G625" s="59" t="n">
        <x:v>0.6903001837641687</x:v>
      </x:c>
      <x:c r="H625" s="59" t="n">
        <x:v>0.16147319826283968</x:v>
      </x:c>
      <x:c r="I625" s="58" t="n">
        <x:v>6564046.967707984</x:v>
      </x:c>
      <x:c r="J625" s="59" t="n">
        <x:v>0.4148433412554733</x:v>
      </x:c>
      <x:c r="K625" s="2" t="str">
        <x:v>C</x:v>
      </x:c>
      <x:c r="L625" s="59" t="n">
        <x:v>0.11961761474609377</x:v>
      </x:c>
      <x:c r="M625" s="59" t="n">
        <x:v>0.5830511815236171</x:v>
      </x:c>
      <x:c r="N625" s="58" t="n">
        <x:v>21762365.63190273</x:v>
      </x:c>
      <x:c r="O625" s="58" t="n">
        <x:v>9398259.945758792</x:v>
      </x:c>
      <x:c r="P625" s="2" t="str">
        <x:v>approve</x:v>
      </x:c>
      <x:c r="Q625" s="2" t="str">
        <x:v>eligibility and RAROC conditions are met</x:v>
      </x:c>
      <x:c r="R625" s="2"/>
      <x:c r="S625" s="2"/>
      <x:c r="T625" s="2"/>
    </x:row>
    <x:row r="626">
      <x:c r="A626" s="2"/>
      <x:c r="B626" s="2"/>
      <x:c r="C626" s="2" t="str">
        <x:v>SYN-00621</x:v>
      </x:c>
      <x:c r="D626" s="58" t="n">
        <x:v>165000000</x:v>
      </x:c>
      <x:c r="E626" s="93" t="n">
        <x:v>36</x:v>
      </x:c>
      <x:c r="F626" s="59" t="n">
        <x:v>0.2361375794103372</x:v>
      </x:c>
      <x:c r="G626" s="59" t="n">
        <x:v>0.6936543771552359</x:v>
      </x:c>
      <x:c r="H626" s="59" t="n">
        <x:v>0.3</x:v>
      </x:c>
      <x:c r="I626" s="58" t="n">
        <x:v>7004510.162674642</x:v>
      </x:c>
      <x:c r="J626" s="59" t="n">
        <x:v>0.7269673441783095</x:v>
      </x:c>
      <x:c r="K626" s="2" t="str">
        <x:v>E</x:v>
      </x:c>
      <x:c r="L626" s="59"/>
      <x:c r="M626" s="59" t="n">
        <x:v>0.2997476438885678</x:v>
      </x:c>
      <x:c r="N626" s="58" t="n">
        <x:v>41305659.856827274</x:v>
      </x:c>
      <x:c r="O626" s="58" t="n">
        <x:v>11522683.816104421</x:v>
      </x:c>
      <x:c r="P626" s="2" t="str">
        <x:v>manual_review</x:v>
      </x:c>
      <x:c r="Q626" s="2" t="str">
        <x:v>data quality flag</x:v>
      </x:c>
      <x:c r="R626" s="2"/>
      <x:c r="S626" s="2"/>
      <x:c r="T626" s="2"/>
    </x:row>
    <x:row r="627">
      <x:c r="A627" s="2"/>
      <x:c r="B627" s="2"/>
      <x:c r="C627" s="2" t="str">
        <x:v>SYN-00622</x:v>
      </x:c>
      <x:c r="D627" s="58" t="n">
        <x:v>206000000</x:v>
      </x:c>
      <x:c r="E627" s="93" t="n">
        <x:v>36</x:v>
      </x:c>
      <x:c r="F627" s="59" t="n">
        <x:v>0.0811681579019846</x:v>
      </x:c>
      <x:c r="G627" s="59" t="n">
        <x:v>0.9</x:v>
      </x:c>
      <x:c r="H627" s="59" t="n">
        <x:v>0.18321925968707073</x:v>
      </x:c>
      <x:c r="I627" s="58" t="n">
        <x:v>7480703.4348516315</x:v>
      </x:c>
      <x:c r="J627" s="59" t="n">
        <x:v>0.3302073976309684</x:v>
      </x:c>
      <x:c r="K627" s="2" t="str">
        <x:v>C</x:v>
      </x:c>
      <x:c r="L627" s="59" t="n">
        <x:v>0.1632295608520508</x:v>
      </x:c>
      <x:c r="M627" s="59" t="n">
        <x:v>0.2945863126246228</x:v>
      </x:c>
      <x:c r="N627" s="58" t="n">
        <x:v>24112593.199737955</x:v>
      </x:c>
      <x:c r="O627" s="58" t="n">
        <x:v>12582852.609338282</x:v>
      </x:c>
      <x:c r="P627" s="2" t="str">
        <x:v>approve</x:v>
      </x:c>
      <x:c r="Q627" s="2" t="str">
        <x:v>eligibility and RAROC conditions are met</x:v>
      </x:c>
      <x:c r="R627" s="2"/>
      <x:c r="S627" s="2"/>
      <x:c r="T627" s="2"/>
    </x:row>
    <x:row r="628">
      <x:c r="A628" s="2"/>
      <x:c r="B628" s="2"/>
      <x:c r="C628" s="2" t="str">
        <x:v>SYN-00623</x:v>
      </x:c>
      <x:c r="D628" s="58" t="n">
        <x:v>37000000</x:v>
      </x:c>
      <x:c r="E628" s="93" t="n">
        <x:v>36</x:v>
      </x:c>
      <x:c r="F628" s="59" t="n">
        <x:v>0.027680293423938785</x:v>
      </x:c>
      <x:c r="G628" s="59" t="n">
        <x:v>0.8539643557828811</x:v>
      </x:c>
      <x:c r="H628" s="59" t="n">
        <x:v>0.1402689870572795</x:v>
      </x:c>
      <x:c r="I628" s="58" t="n">
        <x:v>1265055.7395959182</x:v>
      </x:c>
      <x:c r="J628" s="59" t="n">
        <x:v>0.1839433796076138</x:v>
      </x:c>
      <x:c r="K628" s="2" t="str">
        <x:v>B</x:v>
      </x:c>
      <x:c r="L628" s="59" t="n">
        <x:v>0.11371547698974609</x:v>
      </x:c>
      <x:c r="M628" s="59" t="n">
        <x:v>0.4310623846000012</x:v>
      </x:c>
      <x:c r="N628" s="58" t="n">
        <x:v>1417738.4936388088</x:v>
      </x:c>
      <x:c r="O628" s="58" t="n">
        <x:v>1554324.3969815557</x:v>
      </x:c>
      <x:c r="P628" s="2" t="str">
        <x:v>approve</x:v>
      </x:c>
      <x:c r="Q628" s="2" t="str">
        <x:v>eligibility and RAROC conditions are met</x:v>
      </x:c>
      <x:c r="R628" s="2"/>
      <x:c r="S628" s="2"/>
      <x:c r="T628" s="2"/>
    </x:row>
    <x:row r="629">
      <x:c r="A629" s="2"/>
      <x:c r="B629" s="2"/>
      <x:c r="C629" s="2" t="str">
        <x:v>SYN-00624</x:v>
      </x:c>
      <x:c r="D629" s="58" t="n">
        <x:v>158000000</x:v>
      </x:c>
      <x:c r="E629" s="93" t="n">
        <x:v>36</x:v>
      </x:c>
      <x:c r="F629" s="59" t="n">
        <x:v>0.1261538963437918</x:v>
      </x:c>
      <x:c r="G629" s="59" t="n">
        <x:v>0.6774297601985445</x:v>
      </x:c>
      <x:c r="H629" s="59" t="n">
        <x:v>0.20424506511095683</x:v>
      </x:c>
      <x:c r="I629" s="58" t="n">
        <x:v>5906076.941437839</x:v>
      </x:c>
      <x:c r="J629" s="59" t="n">
        <x:v>0.26616654938418055</x:v>
      </x:c>
      <x:c r="K629" s="2" t="str">
        <x:v>D</x:v>
      </x:c>
      <x:c r="L629" s="59" t="n">
        <x:v>0.17513385772705078</x:v>
      </x:c>
      <x:c r="M629" s="59" t="n">
        <x:v>0.3629540557959613</x:v>
      </x:c>
      <x:c r="N629" s="58" t="n">
        <x:v>21266117.788634714</x:v>
      </x:c>
      <x:c r="O629" s="58" t="n">
        <x:v>8948666.09542389</x:v>
      </x:c>
      <x:c r="P629" s="2" t="str">
        <x:v>approve</x:v>
      </x:c>
      <x:c r="Q629" s="2" t="str">
        <x:v>eligibility and RAROC conditions are met</x:v>
      </x:c>
      <x:c r="R629" s="2"/>
      <x:c r="S629" s="2"/>
      <x:c r="T629" s="2"/>
    </x:row>
    <x:row r="630">
      <x:c r="A630" s="2"/>
      <x:c r="B630" s="2"/>
      <x:c r="C630" s="2" t="str">
        <x:v>SYN-00625</x:v>
      </x:c>
      <x:c r="D630" s="58" t="n">
        <x:v>202000000</x:v>
      </x:c>
      <x:c r="E630" s="93" t="n">
        <x:v>36</x:v>
      </x:c>
      <x:c r="F630" s="59" t="n">
        <x:v>0.03410866335066783</x:v>
      </x:c>
      <x:c r="G630" s="59" t="n">
        <x:v>0.6342160493218545</x:v>
      </x:c>
      <x:c r="H630" s="59" t="n">
        <x:v>0.13705673239244381</x:v>
      </x:c>
      <x:c r="I630" s="58" t="n">
        <x:v>6875040.146244618</x:v>
      </x:c>
      <x:c r="J630" s="59" t="n">
        <x:v>0.4563504808331625</x:v>
      </x:c>
      <x:c r="K630" s="2" t="str">
        <x:v>B</x:v>
      </x:c>
      <x:c r="L630" s="59" t="n">
        <x:v>0.10133037567138674</x:v>
      </x:c>
      <x:c r="M630" s="59" t="n">
        <x:v>0.5230351840627864</x:v>
      </x:c>
      <x:c r="N630" s="58" t="n">
        <x:v>7048311.278217502</x:v>
      </x:c>
      <x:c r="O630" s="58" t="n">
        <x:v>8418335.330493132</x:v>
      </x:c>
      <x:c r="P630" s="2" t="str">
        <x:v>approve</x:v>
      </x:c>
      <x:c r="Q630" s="2" t="str">
        <x:v>eligibility and RAROC conditions are met</x:v>
      </x:c>
      <x:c r="R630" s="2"/>
      <x:c r="S630" s="2"/>
      <x:c r="T630" s="2"/>
    </x:row>
    <x:row r="631">
      <x:c r="A631" s="2"/>
      <x:c r="B631" s="2"/>
      <x:c r="C631" s="2" t="str">
        <x:v>SYN-00626</x:v>
      </x:c>
      <x:c r="D631" s="58" t="n">
        <x:v>75000000</x:v>
      </x:c>
      <x:c r="E631" s="93" t="n">
        <x:v>24</x:v>
      </x:c>
      <x:c r="F631" s="59" t="n">
        <x:v>0.11692399607537035</x:v>
      </x:c>
      <x:c r="G631" s="59" t="n">
        <x:v>0.7833521300829278</x:v>
      </x:c>
      <x:c r="H631" s="59" t="n">
        <x:v>0.20929864859776834</x:v>
      </x:c>
      <x:c r="I631" s="58" t="n">
        <x:v>3851340.652785949</x:v>
      </x:c>
      <x:c r="J631" s="59" t="n">
        <x:v>0.2291478646274924</x:v>
      </x:c>
      <x:c r="K631" s="2" t="str">
        <x:v>D</x:v>
      </x:c>
      <x:c r="L631" s="59" t="n">
        <x:v>0.1863590621948242</x:v>
      </x:c>
      <x:c r="M631" s="59" t="n">
        <x:v>0.3041215732474173</x:v>
      </x:c>
      <x:c r="N631" s="58" t="n">
        <x:v>7446457.566448438</x:v>
      </x:c>
      <x:c r="O631" s="58" t="n">
        <x:v>4893926.0272949645</x:v>
      </x:c>
      <x:c r="P631" s="2" t="str">
        <x:v>approve</x:v>
      </x:c>
      <x:c r="Q631" s="2" t="str">
        <x:v>eligibility and RAROC conditions are met</x:v>
      </x:c>
      <x:c r="R631" s="2"/>
      <x:c r="S631" s="2"/>
      <x:c r="T631" s="2"/>
    </x:row>
    <x:row r="632">
      <x:c r="A632" s="2"/>
      <x:c r="B632" s="2"/>
      <x:c r="C632" s="2" t="str">
        <x:v>SYN-00627</x:v>
      </x:c>
      <x:c r="D632" s="58" t="n">
        <x:v>92000000</x:v>
      </x:c>
      <x:c r="E632" s="93" t="n">
        <x:v>18</x:v>
      </x:c>
      <x:c r="F632" s="59" t="n">
        <x:v>0.03527487292255854</x:v>
      </x:c>
      <x:c r="G632" s="59" t="n">
        <x:v>0.6397745143875286</x:v>
      </x:c>
      <x:c r="H632" s="59" t="n">
        <x:v>0.12347682200569766</x:v>
      </x:c>
      <x:c r="I632" s="58" t="n">
        <x:v>5625218.425304471</x:v>
      </x:c>
      <x:c r="J632" s="59" t="n">
        <x:v>0.3372493556184586</x:v>
      </x:c>
      <x:c r="K632" s="2" t="str">
        <x:v>B</x:v>
      </x:c>
      <x:c r="L632" s="59" t="n">
        <x:v>0.10550758361816406</x:v>
      </x:c>
      <x:c r="M632" s="59" t="n">
        <x:v>0.3427027052137518</x:v>
      </x:c>
      <x:c r="N632" s="58" t="n">
        <x:v>1690077.015723148</x:v>
      </x:c>
      <x:c r="O632" s="58" t="n">
        <x:v>3867659.439002351</x:v>
      </x:c>
      <x:c r="P632" s="2" t="str">
        <x:v>approve</x:v>
      </x:c>
      <x:c r="Q632" s="2" t="str">
        <x:v>eligibility and RAROC conditions are met</x:v>
      </x:c>
      <x:c r="R632" s="2"/>
      <x:c r="S632" s="2"/>
      <x:c r="T632" s="2"/>
    </x:row>
    <x:row r="633">
      <x:c r="A633" s="2"/>
      <x:c r="B633" s="2"/>
      <x:c r="C633" s="2" t="str">
        <x:v>SYN-00628</x:v>
      </x:c>
      <x:c r="D633" s="58" t="n">
        <x:v>225000000</x:v>
      </x:c>
      <x:c r="E633" s="93" t="n">
        <x:v>48</x:v>
      </x:c>
      <x:c r="F633" s="59" t="n">
        <x:v>0.09733676021356841</x:v>
      </x:c>
      <x:c r="G633" s="59" t="n">
        <x:v>0.8103656481243672</x:v>
      </x:c>
      <x:c r="H633" s="59" t="n">
        <x:v>0.18976745703296488</x:v>
      </x:c>
      <x:c r="I633" s="58" t="n">
        <x:v>6724765.9349872945</x:v>
      </x:c>
      <x:c r="J633" s="59" t="n">
        <x:v>0.6209526409669223</x:v>
      </x:c>
      <x:c r="K633" s="2" t="str">
        <x:v>C</x:v>
      </x:c>
      <x:c r="L633" s="59"/>
      <x:c r="M633" s="59" t="n">
        <x:v>0.3123608163019925</x:v>
      </x:c>
      <x:c r="N633" s="58" t="n">
        <x:v>37126864.97409285</x:v>
      </x:c>
      <x:c r="O633" s="58" t="n">
        <x:v>13368858.475503</x:v>
      </x:c>
      <x:c r="P633" s="2" t="str">
        <x:v>decline</x:v>
      </x:c>
      <x:c r="Q633" s="2" t="str">
        <x:v>debt service to income exceeds policy maximum</x:v>
      </x:c>
      <x:c r="R633" s="2"/>
      <x:c r="S633" s="2"/>
      <x:c r="T633" s="2"/>
    </x:row>
    <x:row r="634">
      <x:c r="A634" s="2"/>
      <x:c r="B634" s="2"/>
      <x:c r="C634" s="2" t="str">
        <x:v>SYN-00629</x:v>
      </x:c>
      <x:c r="D634" s="58" t="n">
        <x:v>219000000</x:v>
      </x:c>
      <x:c r="E634" s="93" t="n">
        <x:v>36</x:v>
      </x:c>
      <x:c r="F634" s="59" t="n">
        <x:v>0.034514341355634214</x:v>
      </x:c>
      <x:c r="G634" s="59" t="n">
        <x:v>0.8230384562075216</x:v>
      </x:c>
      <x:c r="H634" s="59" t="n">
        <x:v>0.16717158848823427</x:v>
      </x:c>
      <x:c r="I634" s="58" t="n">
        <x:v>7777154.499852013</x:v>
      </x:c>
      <x:c r="J634" s="59" t="n">
        <x:v>0.26872411999605367</x:v>
      </x:c>
      <x:c r="K634" s="2" t="str">
        <x:v>B</x:v>
      </x:c>
      <x:c r="L634" s="59" t="n">
        <x:v>0.10152164459228516</x:v>
      </x:c>
      <x:c r="M634" s="59" t="n">
        <x:v>0.8251600777366382</x:v>
      </x:c>
      <x:c r="N634" s="58" t="n">
        <x:v>10164366.98652034</x:v>
      </x:c>
      <x:c r="O634" s="58" t="n">
        <x:v>9243162.750427425</x:v>
      </x:c>
      <x:c r="P634" s="2" t="str">
        <x:v>approve</x:v>
      </x:c>
      <x:c r="Q634" s="2" t="str">
        <x:v>eligibility and RAROC conditions are met</x:v>
      </x:c>
      <x:c r="R634" s="2"/>
      <x:c r="S634" s="2"/>
      <x:c r="T634" s="2"/>
    </x:row>
    <x:row r="635">
      <x:c r="A635" s="2"/>
      <x:c r="B635" s="2"/>
      <x:c r="C635" s="2" t="str">
        <x:v>SYN-00630</x:v>
      </x:c>
      <x:c r="D635" s="58" t="n">
        <x:v>123000000</x:v>
      </x:c>
      <x:c r="E635" s="93" t="n">
        <x:v>36</x:v>
      </x:c>
      <x:c r="F635" s="59" t="n">
        <x:v>0.06398198629734746</x:v>
      </x:c>
      <x:c r="G635" s="59" t="n">
        <x:v>0.7545271975973938</x:v>
      </x:c>
      <x:c r="H635" s="59" t="n">
        <x:v>0.1406174210313903</x:v>
      </x:c>
      <x:c r="I635" s="58" t="n">
        <x:v>4207537.873648848</x:v>
      </x:c>
      <x:c r="J635" s="59" t="n">
        <x:v>0.2630248044136911</x:v>
      </x:c>
      <x:c r="K635" s="2" t="str">
        <x:v>C</x:v>
      </x:c>
      <x:c r="L635" s="59" t="n">
        <x:v>0.13306259155273437</x:v>
      </x:c>
      <x:c r="M635" s="59" t="n">
        <x:v>0.23030941124783333</x:v>
      </x:c>
      <x:c r="N635" s="58" t="n">
        <x:v>9435451.727671994</x:v>
      </x:c>
      <x:c r="O635" s="58" t="n">
        <x:v>5441377.813576099</x:v>
      </x:c>
      <x:c r="P635" s="2" t="str">
        <x:v>approve</x:v>
      </x:c>
      <x:c r="Q635" s="2" t="str">
        <x:v>eligibility and RAROC conditions are met</x:v>
      </x:c>
      <x:c r="R635" s="2"/>
      <x:c r="S635" s="2"/>
      <x:c r="T635" s="2"/>
    </x:row>
    <x:row r="636">
      <x:c r="A636" s="2"/>
      <x:c r="B636" s="2"/>
      <x:c r="C636" s="2" t="str">
        <x:v>SYN-00631</x:v>
      </x:c>
      <x:c r="D636" s="58" t="n">
        <x:v>182000000</x:v>
      </x:c>
      <x:c r="E636" s="93" t="n">
        <x:v>24</x:v>
      </x:c>
      <x:c r="F636" s="59" t="n">
        <x:v>0.1683216495470558</x:v>
      </x:c>
      <x:c r="G636" s="59" t="n">
        <x:v>0.7266668256328843</x:v>
      </x:c>
      <x:c r="H636" s="59" t="n">
        <x:v>0.23804714150541298</x:v>
      </x:c>
      <x:c r="I636" s="58" t="n">
        <x:v>9604809.509491572</x:v>
      </x:c>
      <x:c r="J636" s="59" t="n">
        <x:v>0.23479203080595046</x:v>
      </x:c>
      <x:c r="K636" s="2" t="str">
        <x:v>E</x:v>
      </x:c>
      <x:c r="L636" s="59" t="n">
        <x:v>0.21573112487792967</x:v>
      </x:c>
      <x:c r="M636" s="59" t="n">
        <x:v>0.2857612163947753</x:v>
      </x:c>
      <x:c r="N636" s="58" t="n">
        <x:v>24057531.405269682</x:v>
      </x:c>
      <x:c r="O636" s="58" t="n">
        <x:v>12818372.538985372</x:v>
      </x:c>
      <x:c r="P636" s="2" t="str">
        <x:v>approve</x:v>
      </x:c>
      <x:c r="Q636" s="2" t="str">
        <x:v>eligibility and RAROC conditions are met</x:v>
      </x:c>
      <x:c r="R636" s="2"/>
      <x:c r="S636" s="2"/>
      <x:c r="T636" s="2"/>
    </x:row>
    <x:row r="637">
      <x:c r="A637" s="2"/>
      <x:c r="B637" s="2"/>
      <x:c r="C637" s="2" t="str">
        <x:v>SYN-00632</x:v>
      </x:c>
      <x:c r="D637" s="58" t="n">
        <x:v>83000000</x:v>
      </x:c>
      <x:c r="E637" s="93" t="n">
        <x:v>24</x:v>
      </x:c>
      <x:c r="F637" s="59" t="n">
        <x:v>0.050862592182942756</x:v>
      </x:c>
      <x:c r="G637" s="59" t="n">
        <x:v>0.7117572383236047</x:v>
      </x:c>
      <x:c r="H637" s="59" t="n">
        <x:v>0.16360301833732827</x:v>
      </x:c>
      <x:c r="I637" s="58" t="n">
        <x:v>4078241.5738787367</x:v>
      </x:c>
      <x:c r="J637" s="59" t="n">
        <x:v>0.13800779270576571</x:v>
      </x:c>
      <x:c r="K637" s="2" t="str">
        <x:v>C</x:v>
      </x:c>
      <x:c r="L637" s="59" t="n">
        <x:v>0.12008876800537109</x:v>
      </x:c>
      <x:c r="M637" s="59" t="n">
        <x:v>0.602610065653857</x:v>
      </x:c>
      <x:c r="N637" s="58" t="n">
        <x:v>3258808.662750081</x:v>
      </x:c>
      <x:c r="O637" s="58" t="n">
        <x:v>3461044.4754785714</x:v>
      </x:c>
      <x:c r="P637" s="2" t="str">
        <x:v>approve</x:v>
      </x:c>
      <x:c r="Q637" s="2" t="str">
        <x:v>eligibility and RAROC conditions are met</x:v>
      </x:c>
      <x:c r="R637" s="2"/>
      <x:c r="S637" s="2"/>
      <x:c r="T637" s="2"/>
    </x:row>
    <x:row r="638">
      <x:c r="A638" s="2"/>
      <x:c r="B638" s="2"/>
      <x:c r="C638" s="2" t="str">
        <x:v>SYN-00633</x:v>
      </x:c>
      <x:c r="D638" s="58" t="n">
        <x:v>212000000</x:v>
      </x:c>
      <x:c r="E638" s="93" t="n">
        <x:v>48</x:v>
      </x:c>
      <x:c r="F638" s="59" t="n">
        <x:v>0.2614414666542045</x:v>
      </x:c>
      <x:c r="G638" s="59" t="n">
        <x:v>0.6430871015205272</x:v>
      </x:c>
      <x:c r="H638" s="59" t="n">
        <x:v>0.3</x:v>
      </x:c>
      <x:c r="I638" s="58" t="n">
        <x:v>7633270.683569435</x:v>
      </x:c>
      <x:c r="J638" s="59" t="n">
        <x:v>0.3383742972028477</x:v>
      </x:c>
      <x:c r="K638" s="2" t="str">
        <x:v>E</x:v>
      </x:c>
      <x:c r="L638" s="59"/>
      <x:c r="M638" s="59" t="n">
        <x:v>0.23871361209156033</x:v>
      </x:c>
      <x:c r="N638" s="58" t="n">
        <x:v>67026039.33186258</x:v>
      </x:c>
      <x:c r="O638" s="58" t="n">
        <x:v>12882062.244913995</x:v>
      </x:c>
      <x:c r="P638" s="2" t="str">
        <x:v>decline</x:v>
      </x:c>
      <x:c r="Q638" s="2" t="str">
        <x:v>PD exceeds policy maximum</x:v>
      </x:c>
      <x:c r="R638" s="2"/>
      <x:c r="S638" s="2"/>
      <x:c r="T638" s="2"/>
    </x:row>
    <x:row r="639">
      <x:c r="A639" s="2"/>
      <x:c r="B639" s="2"/>
      <x:c r="C639" s="2" t="str">
        <x:v>SYN-00634</x:v>
      </x:c>
      <x:c r="D639" s="58" t="n">
        <x:v>71000000</x:v>
      </x:c>
      <x:c r="E639" s="93" t="n">
        <x:v>24</x:v>
      </x:c>
      <x:c r="F639" s="59" t="n">
        <x:v>0.11587508470661613</x:v>
      </x:c>
      <x:c r="G639" s="59" t="n">
        <x:v>0.7093054813257071</x:v>
      </x:c>
      <x:c r="H639" s="59" t="n">
        <x:v>0.18037324289995454</x:v>
      </x:c>
      <x:c r="I639" s="58" t="n">
        <x:v>3545891.805120775</x:v>
      </x:c>
      <x:c r="J639" s="59" t="n">
        <x:v>0.12289406448553507</x:v>
      </x:c>
      <x:c r="K639" s="2" t="str">
        <x:v>D</x:v>
      </x:c>
      <x:c r="L639" s="59" t="n">
        <x:v>0.17473640441894528</x:v>
      </x:c>
      <x:c r="M639" s="59" t="n">
        <x:v>0.19931252815166461</x:v>
      </x:c>
      <x:c r="N639" s="58" t="n">
        <x:v>6275902.55168582</x:v>
      </x:c>
      <x:c r="O639" s="58" t="n">
        <x:v>4144006.3384846514</x:v>
      </x:c>
      <x:c r="P639" s="2" t="str">
        <x:v>approve</x:v>
      </x:c>
      <x:c r="Q639" s="2" t="str">
        <x:v>eligibility and RAROC conditions are met</x:v>
      </x:c>
      <x:c r="R639" s="2"/>
      <x:c r="S639" s="2"/>
      <x:c r="T639" s="2"/>
    </x:row>
    <x:row r="640">
      <x:c r="A640" s="2"/>
      <x:c r="B640" s="2"/>
      <x:c r="C640" s="2" t="str">
        <x:v>SYN-00635</x:v>
      </x:c>
      <x:c r="D640" s="58" t="n">
        <x:v>149000000</x:v>
      </x:c>
      <x:c r="E640" s="93" t="n">
        <x:v>24</x:v>
      </x:c>
      <x:c r="F640" s="59" t="n">
        <x:v>0.08422720309838148</x:v>
      </x:c>
      <x:c r="G640" s="59" t="n">
        <x:v>0.7333229526836011</x:v>
      </x:c>
      <x:c r="H640" s="59" t="n">
        <x:v>0.18741059243837244</x:v>
      </x:c>
      <x:c r="I640" s="58" t="n">
        <x:v>7492152.096858877</x:v>
      </x:c>
      <x:c r="J640" s="59" t="n">
        <x:v>0.376622513129595</x:v>
      </x:c>
      <x:c r="K640" s="2" t="str">
        <x:v>C</x:v>
      </x:c>
      <x:c r="L640" s="59" t="n">
        <x:v>0.14033081054687502</x:v>
      </x:c>
      <x:c r="M640" s="59" t="n">
        <x:v>0.5397056332149633</x:v>
      </x:c>
      <x:c r="N640" s="58" t="n">
        <x:v>9982189.113509532</x:v>
      </x:c>
      <x:c r="O640" s="58" t="n">
        <x:v>7686222.253765213</x:v>
      </x:c>
      <x:c r="P640" s="2" t="str">
        <x:v>approve</x:v>
      </x:c>
      <x:c r="Q640" s="2" t="str">
        <x:v>eligibility and RAROC conditions are met</x:v>
      </x:c>
      <x:c r="R640" s="2"/>
      <x:c r="S640" s="2"/>
      <x:c r="T640" s="2"/>
    </x:row>
    <x:row r="641">
      <x:c r="A641" s="2"/>
      <x:c r="B641" s="2"/>
      <x:c r="C641" s="2" t="str">
        <x:v>SYN-00636</x:v>
      </x:c>
      <x:c r="D641" s="58" t="n">
        <x:v>133000000</x:v>
      </x:c>
      <x:c r="E641" s="93" t="n">
        <x:v>18</x:v>
      </x:c>
      <x:c r="F641" s="59" t="n">
        <x:v>0.022818592581741615</x:v>
      </x:c>
      <x:c r="G641" s="59" t="n">
        <x:v>0.6917559204163657</x:v>
      </x:c>
      <x:c r="H641" s="59" t="n">
        <x:v>0.12132889971956069</x:v>
      </x:c>
      <x:c r="I641" s="58" t="n">
        <x:v>8118824.9661815185</x:v>
      </x:c>
      <x:c r="J641" s="59" t="n">
        <x:v>0.4698353324315071</x:v>
      </x:c>
      <x:c r="K641" s="2" t="str">
        <x:v>B</x:v>
      </x:c>
      <x:c r="L641" s="59" t="n">
        <x:v>0.09348133087158204</x:v>
      </x:c>
      <x:c r="M641" s="59" t="n">
        <x:v>0.44282178385016446</x:v>
      </x:c>
      <x:c r="N641" s="58" t="n">
        <x:v>1708531.423569114</x:v>
      </x:c>
      <x:c r="O641" s="58" t="n">
        <x:v>5622835.884118881</x:v>
      </x:c>
      <x:c r="P641" s="2" t="str">
        <x:v>approve</x:v>
      </x:c>
      <x:c r="Q641" s="2" t="str">
        <x:v>eligibility and RAROC conditions are met</x:v>
      </x:c>
      <x:c r="R641" s="2"/>
      <x:c r="S641" s="2"/>
      <x:c r="T641" s="2"/>
    </x:row>
    <x:row r="642">
      <x:c r="A642" s="2"/>
      <x:c r="B642" s="2"/>
      <x:c r="C642" s="2" t="str">
        <x:v>SYN-00637</x:v>
      </x:c>
      <x:c r="D642" s="58" t="n">
        <x:v>176000000</x:v>
      </x:c>
      <x:c r="E642" s="93" t="n">
        <x:v>12</x:v>
      </x:c>
      <x:c r="F642" s="59" t="n">
        <x:v>0.11020139819026024</x:v>
      </x:c>
      <x:c r="G642" s="59" t="n">
        <x:v>0.6963828508690477</x:v>
      </x:c>
      <x:c r="H642" s="59" t="n">
        <x:v>0.20370789922092059</x:v>
      </x:c>
      <x:c r="I642" s="58" t="n">
        <x:v>16334922.097215751</x:v>
      </x:c>
      <x:c r="J642" s="59" t="n">
        <x:v>0.37521110845139893</x:v>
      </x:c>
      <x:c r="K642" s="2" t="str">
        <x:v>D</x:v>
      </x:c>
      <x:c r="L642" s="59" t="n">
        <x:v>0.1692369842529297</x:v>
      </x:c>
      <x:c r="M642" s="59" t="n">
        <x:v>0.41163630612498076</x:v>
      </x:c>
      <x:c r="N642" s="58" t="n">
        <x:v>7670976.435748178</x:v>
      </x:c>
      <x:c r="O642" s="58" t="n">
        <x:v>10394542.952207377</x:v>
      </x:c>
      <x:c r="P642" s="2" t="str">
        <x:v>approve</x:v>
      </x:c>
      <x:c r="Q642" s="2" t="str">
        <x:v>eligibility and RAROC conditions are met</x:v>
      </x:c>
      <x:c r="R642" s="2"/>
      <x:c r="S642" s="2"/>
      <x:c r="T642" s="2"/>
    </x:row>
    <x:row r="643">
      <x:c r="A643" s="2"/>
      <x:c r="B643" s="2"/>
      <x:c r="C643" s="2" t="str">
        <x:v>SYN-00638</x:v>
      </x:c>
      <x:c r="D643" s="58" t="n">
        <x:v>106000000</x:v>
      </x:c>
      <x:c r="E643" s="93" t="n">
        <x:v>18</x:v>
      </x:c>
      <x:c r="F643" s="59" t="n">
        <x:v>0.13145297088096983</x:v>
      </x:c>
      <x:c r="G643" s="59" t="n">
        <x:v>0.6343616765145822</x:v>
      </x:c>
      <x:c r="H643" s="59" t="n">
        <x:v>0.21327938673084676</x:v>
      </x:c>
      <x:c r="I643" s="58" t="n">
        <x:v>6932753.706990447</x:v>
      </x:c>
      <x:c r="J643" s="59" t="n">
        <x:v>0.14188538911909077</x:v>
      </x:c>
      <x:c r="K643" s="2" t="str">
        <x:v>D</x:v>
      </x:c>
      <x:c r="L643" s="59" t="n">
        <x:v>0.17553306579589842</x:v>
      </x:c>
      <x:c r="M643" s="59" t="n">
        <x:v>0.43537574108954036</x:v>
      </x:c>
      <x:c r="N643" s="58" t="n">
        <x:v>7321680.244307744</x:v>
      </x:c>
      <x:c r="O643" s="58" t="n">
        <x:v>6024430.635473136</x:v>
      </x:c>
      <x:c r="P643" s="2" t="str">
        <x:v>approve</x:v>
      </x:c>
      <x:c r="Q643" s="2" t="str">
        <x:v>eligibility and RAROC conditions are met</x:v>
      </x:c>
      <x:c r="R643" s="2"/>
      <x:c r="S643" s="2"/>
      <x:c r="T643" s="2"/>
    </x:row>
    <x:row r="644">
      <x:c r="A644" s="2"/>
      <x:c r="B644" s="2"/>
      <x:c r="C644" s="2" t="str">
        <x:v>SYN-00639</x:v>
      </x:c>
      <x:c r="D644" s="58" t="n">
        <x:v>100000000</x:v>
      </x:c>
      <x:c r="E644" s="93" t="n">
        <x:v>48</x:v>
      </x:c>
      <x:c r="F644" s="59" t="n">
        <x:v>0.05248958063920361</x:v>
      </x:c>
      <x:c r="G644" s="59" t="n">
        <x:v>0.8534143369744854</x:v>
      </x:c>
      <x:c r="H644" s="59" t="n">
        <x:v>0.14943165759561747</x:v>
      </x:c>
      <x:c r="I644" s="58" t="n">
        <x:v>2780194.707046473</x:v>
      </x:c>
      <x:c r="J644" s="59" t="n">
        <x:v>0.21311016231194735</x:v>
      </x:c>
      <x:c r="K644" s="2" t="str">
        <x:v>C</x:v>
      </x:c>
      <x:c r="L644" s="59" t="n">
        <x:v>0.12946006774902344</x:v>
      </x:c>
      <x:c r="M644" s="59" t="n">
        <x:v>0.3466965808529475</x:v>
      </x:c>
      <x:c r="N644" s="58" t="n">
        <x:v>9557955.83514866</x:v>
      </x:c>
      <x:c r="O644" s="58" t="n">
        <x:v>4462645.860973996</x:v>
      </x:c>
      <x:c r="P644" s="2" t="str">
        <x:v>approve</x:v>
      </x:c>
      <x:c r="Q644" s="2" t="str">
        <x:v>eligibility and RAROC conditions are met</x:v>
      </x:c>
      <x:c r="R644" s="2"/>
      <x:c r="S644" s="2"/>
      <x:c r="T644" s="2"/>
    </x:row>
    <x:row r="645">
      <x:c r="A645" s="2"/>
      <x:c r="B645" s="2"/>
      <x:c r="C645" s="2" t="str">
        <x:v>SYN-00640</x:v>
      </x:c>
      <x:c r="D645" s="58" t="n">
        <x:v>246000000</x:v>
      </x:c>
      <x:c r="E645" s="93" t="n">
        <x:v>18</x:v>
      </x:c>
      <x:c r="F645" s="59" t="n">
        <x:v>0.09057940648808681</x:v>
      </x:c>
      <x:c r="G645" s="59" t="n">
        <x:v>0.770661958742123</x:v>
      </x:c>
      <x:c r="H645" s="59" t="n">
        <x:v>0.17281521762143837</x:v>
      </x:c>
      <x:c r="I645" s="58" t="n">
        <x:v>15612096.533157341</x:v>
      </x:c>
      <x:c r="J645" s="59" t="n">
        <x:v>0.6280645087125336</x:v>
      </x:c>
      <x:c r="K645" s="2" t="str">
        <x:v>C</x:v>
      </x:c>
      <x:c r="L645" s="59"/>
      <x:c r="M645" s="59" t="n">
        <x:v>0.320020201019909</x:v>
      </x:c>
      <x:c r="N645" s="58" t="n">
        <x:v>14114602.161952153</x:v>
      </x:c>
      <x:c r="O645" s="58" t="n">
        <x:v>14019293.105969196</x:v>
      </x:c>
      <x:c r="P645" s="2" t="str">
        <x:v>decline</x:v>
      </x:c>
      <x:c r="Q645" s="2" t="str">
        <x:v>debt service to income exceeds policy maximum</x:v>
      </x:c>
      <x:c r="R645" s="2"/>
      <x:c r="S645" s="2"/>
      <x:c r="T645" s="2"/>
    </x:row>
    <x:row r="646">
      <x:c r="A646" s="2"/>
      <x:c r="B646" s="2"/>
      <x:c r="C646" s="2" t="str">
        <x:v>SYN-00641</x:v>
      </x:c>
      <x:c r="D646" s="58" t="n">
        <x:v>242000000</x:v>
      </x:c>
      <x:c r="E646" s="93" t="n">
        <x:v>48</x:v>
      </x:c>
      <x:c r="F646" s="59" t="n">
        <x:v>0.21299573109833397</x:v>
      </x:c>
      <x:c r="G646" s="59" t="n">
        <x:v>0.7442435140722561</x:v>
      </x:c>
      <x:c r="H646" s="59" t="n">
        <x:v>0.27708902412132597</x:v>
      </x:c>
      <x:c r="I646" s="58" t="n">
        <x:v>8393959.0783206</x:v>
      </x:c>
      <x:c r="J646" s="59" t="n">
        <x:v>0.5929306052213733</x:v>
      </x:c>
      <x:c r="K646" s="2" t="str">
        <x:v>E</x:v>
      </x:c>
      <x:c r="L646" s="59"/>
      <x:c r="M646" s="59" t="n">
        <x:v>0.20240494587288987</x:v>
      </x:c>
      <x:c r="N646" s="58" t="n">
        <x:v>74913435.33155519</x:v>
      </x:c>
      <x:c r="O646" s="58" t="n">
        <x:v>16972663.830327358</x:v>
      </x:c>
      <x:c r="P646" s="2" t="str">
        <x:v>decline</x:v>
      </x:c>
      <x:c r="Q646" s="2" t="str">
        <x:v>PD exceeds policy maximum</x:v>
      </x:c>
      <x:c r="R646" s="2"/>
      <x:c r="S646" s="2"/>
      <x:c r="T646" s="2"/>
    </x:row>
    <x:row r="647">
      <x:c r="A647" s="2"/>
      <x:c r="B647" s="2"/>
      <x:c r="C647" s="2" t="str">
        <x:v>SYN-00642</x:v>
      </x:c>
      <x:c r="D647" s="58" t="n">
        <x:v>179000000</x:v>
      </x:c>
      <x:c r="E647" s="93" t="n">
        <x:v>36</x:v>
      </x:c>
      <x:c r="F647" s="59" t="n">
        <x:v>0.093166949495075</x:v>
      </x:c>
      <x:c r="G647" s="59" t="n">
        <x:v>0.9</x:v>
      </x:c>
      <x:c r="H647" s="59" t="n">
        <x:v>0.20781866879232141</x:v>
      </x:c>
      <x:c r="I647" s="58" t="n">
        <x:v>6723806.060257468</x:v>
      </x:c>
      <x:c r="J647" s="59" t="n">
        <x:v>0.24256311259894983</x:v>
      </x:c>
      <x:c r="K647" s="2" t="str">
        <x:v>C</x:v>
      </x:c>
      <x:c r="L647" s="59" t="n">
        <x:v>0.17426700592041017</x:v>
      </x:c>
      <x:c r="M647" s="59" t="n">
        <x:v>0.3680511090785294</x:v>
      </x:c>
      <x:c r="N647" s="58" t="n">
        <x:v>24126904.134675562</x:v>
      </x:c>
      <x:c r="O647" s="58" t="n">
        <x:v>11826002.151386146</x:v>
      </x:c>
      <x:c r="P647" s="2" t="str">
        <x:v>approve</x:v>
      </x:c>
      <x:c r="Q647" s="2" t="str">
        <x:v>eligibility and RAROC conditions are met</x:v>
      </x:c>
      <x:c r="R647" s="2"/>
      <x:c r="S647" s="2"/>
      <x:c r="T647" s="2"/>
    </x:row>
    <x:row r="648">
      <x:c r="A648" s="2"/>
      <x:c r="B648" s="2"/>
      <x:c r="C648" s="2" t="str">
        <x:v>SYN-00643</x:v>
      </x:c>
      <x:c r="D648" s="58" t="n">
        <x:v>202000000</x:v>
      </x:c>
      <x:c r="E648" s="93" t="n">
        <x:v>12</x:v>
      </x:c>
      <x:c r="F648" s="59" t="n">
        <x:v>0.03804585625327551</x:v>
      </x:c>
      <x:c r="G648" s="59" t="n">
        <x:v>0.6187421102655691</x:v>
      </x:c>
      <x:c r="H648" s="59" t="n">
        <x:v>0.14476035319424657</x:v>
      </x:c>
      <x:c r="I648" s="58" t="n">
        <x:v>18182273.380059358</x:v>
      </x:c>
      <x:c r="J648" s="59" t="n">
        <x:v>0.5749004453344639</x:v>
      </x:c>
      <x:c r="K648" s="2" t="str">
        <x:v>B</x:v>
      </x:c>
      <x:c r="L648" s="59"/>
      <x:c r="M648" s="59" t="n">
        <x:v>0.7554186237108376</x:v>
      </x:c>
      <x:c r="N648" s="58" t="n">
        <x:v>2647501.3181189243</x:v>
      </x:c>
      <x:c r="O648" s="58" t="n">
        <x:v>8701133.519966505</x:v>
      </x:c>
      <x:c r="P648" s="2" t="str">
        <x:v>decline</x:v>
      </x:c>
      <x:c r="Q648" s="2" t="str">
        <x:v>debt service to income exceeds policy maximum</x:v>
      </x:c>
      <x:c r="R648" s="2"/>
      <x:c r="S648" s="2"/>
      <x:c r="T648" s="2"/>
    </x:row>
    <x:row r="649">
      <x:c r="A649" s="2"/>
      <x:c r="B649" s="2"/>
      <x:c r="C649" s="2" t="str">
        <x:v>SYN-00644</x:v>
      </x:c>
      <x:c r="D649" s="58" t="n">
        <x:v>105000000</x:v>
      </x:c>
      <x:c r="E649" s="93" t="n">
        <x:v>12</x:v>
      </x:c>
      <x:c r="F649" s="59" t="n">
        <x:v>0.12902978143944915</x:v>
      </x:c>
      <x:c r="G649" s="59" t="n">
        <x:v>0.6632730151592545</x:v>
      </x:c>
      <x:c r="H649" s="59" t="n">
        <x:v>0.22207467231734274</x:v>
      </x:c>
      <x:c r="I649" s="58" t="n">
        <x:v>9837896.985413434</x:v>
      </x:c>
      <x:c r="J649" s="59" t="n">
        <x:v>0.6078798277379105</x:v>
      </x:c>
      <x:c r="K649" s="2" t="str">
        <x:v>D</x:v>
      </x:c>
      <x:c r="L649" s="59"/>
      <x:c r="M649" s="59" t="n">
        <x:v>0.525527377083959</x:v>
      </x:c>
      <x:c r="N649" s="58" t="n">
        <x:v>5132604.411720127</x:v>
      </x:c>
      <x:c r="O649" s="58" t="n">
        <x:v>6400143.508606225</x:v>
      </x:c>
      <x:c r="P649" s="2" t="str">
        <x:v>decline</x:v>
      </x:c>
      <x:c r="Q649" s="2" t="str">
        <x:v>debt service to income exceeds policy maximum</x:v>
      </x:c>
      <x:c r="R649" s="2"/>
      <x:c r="S649" s="2"/>
      <x:c r="T649" s="2"/>
    </x:row>
    <x:row r="650">
      <x:c r="A650" s="2"/>
      <x:c r="B650" s="2"/>
      <x:c r="C650" s="2" t="str">
        <x:v>SYN-00645</x:v>
      </x:c>
      <x:c r="D650" s="58" t="n">
        <x:v>107000000</x:v>
      </x:c>
      <x:c r="E650" s="93" t="n">
        <x:v>24</x:v>
      </x:c>
      <x:c r="F650" s="59" t="n">
        <x:v>0.07869088362481098</x:v>
      </x:c>
      <x:c r="G650" s="59" t="n">
        <x:v>0.6785387648520778</x:v>
      </x:c>
      <x:c r="H650" s="59" t="n">
        <x:v>0.16581712763569653</x:v>
      </x:c>
      <x:c r="I650" s="58" t="n">
        <x:v>5268841.922197107</x:v>
      </x:c>
      <x:c r="J650" s="59" t="n">
        <x:v>0.23098092528107558</x:v>
      </x:c>
      <x:c r="K650" s="2" t="str">
        <x:v>C</x:v>
      </x:c>
      <x:c r="L650" s="59" t="n">
        <x:v>0.13719242095947265</x:v>
      </x:c>
      <x:c r="M650" s="59" t="n">
        <x:v>0.42045900937809305</x:v>
      </x:c>
      <x:c r="N650" s="58" t="n">
        <x:v>6165548.914096437</x:v>
      </x:c>
      <x:c r="O650" s="58" t="n">
        <x:v>4892088.910167797</x:v>
      </x:c>
      <x:c r="P650" s="2" t="str">
        <x:v>approve</x:v>
      </x:c>
      <x:c r="Q650" s="2" t="str">
        <x:v>eligibility and RAROC conditions are met</x:v>
      </x:c>
      <x:c r="R650" s="2"/>
      <x:c r="S650" s="2"/>
      <x:c r="T650" s="2"/>
    </x:row>
    <x:row r="651">
      <x:c r="A651" s="2"/>
      <x:c r="B651" s="2"/>
      <x:c r="C651" s="2" t="str">
        <x:v>SYN-00646</x:v>
      </x:c>
      <x:c r="D651" s="58" t="n">
        <x:v>188000000</x:v>
      </x:c>
      <x:c r="E651" s="93" t="n">
        <x:v>36</x:v>
      </x:c>
      <x:c r="F651" s="59" t="n">
        <x:v>0.05373152526590734</x:v>
      </x:c>
      <x:c r="G651" s="59" t="n">
        <x:v>0.7182272859826899</x:v>
      </x:c>
      <x:c r="H651" s="59" t="n">
        <x:v>0.16688438131218186</x:v>
      </x:c>
      <x:c r="I651" s="58" t="n">
        <x:v>6673597.886808449</x:v>
      </x:c>
      <x:c r="J651" s="59" t="n">
        <x:v>0.1739775661889352</x:v>
      </x:c>
      <x:c r="K651" s="2" t="str">
        <x:v>C</x:v>
      </x:c>
      <x:c r="L651" s="59" t="n">
        <x:v>0.11922191619873047</x:v>
      </x:c>
      <x:c r="M651" s="59" t="n">
        <x:v>0.6443789581957396</x:v>
      </x:c>
      <x:c r="N651" s="58" t="n">
        <x:v>11725754.682867391</x:v>
      </x:c>
      <x:c r="O651" s="58" t="n">
        <x:v>7777507.537111715</x:v>
      </x:c>
      <x:c r="P651" s="2" t="str">
        <x:v>approve</x:v>
      </x:c>
      <x:c r="Q651" s="2" t="str">
        <x:v>eligibility and RAROC conditions are met</x:v>
      </x:c>
      <x:c r="R651" s="2"/>
      <x:c r="S651" s="2"/>
      <x:c r="T651" s="2"/>
    </x:row>
    <x:row r="652">
      <x:c r="A652" s="2"/>
      <x:c r="B652" s="2"/>
      <x:c r="C652" s="2" t="str">
        <x:v>SYN-00647</x:v>
      </x:c>
      <x:c r="D652" s="58" t="n">
        <x:v>145000000</x:v>
      </x:c>
      <x:c r="E652" s="93" t="n">
        <x:v>24</x:v>
      </x:c>
      <x:c r="F652" s="59" t="n">
        <x:v>0.024243303742591142</x:v>
      </x:c>
      <x:c r="G652" s="59" t="n">
        <x:v>0.5572832794886988</x:v>
      </x:c>
      <x:c r="H652" s="59" t="n">
        <x:v>0.1279011063699213</x:v>
      </x:c>
      <x:c r="I652" s="58" t="n">
        <x:v>6879277.904148097</x:v>
      </x:c>
      <x:c r="J652" s="59" t="n">
        <x:v>0.508915717527455</x:v>
      </x:c>
      <x:c r="K652" s="2" t="str">
        <x:v>B</x:v>
      </x:c>
      <x:c r="L652" s="59"/>
      <x:c r="M652" s="59" t="n">
        <x:v>0.48932027057683075</x:v>
      </x:c>
      <x:c r="N652" s="58" t="n">
        <x:v>2113435.217110754</x:v>
      </x:c>
      <x:c r="O652" s="58" t="n">
        <x:v>6090702.504710705</x:v>
      </x:c>
      <x:c r="P652" s="2" t="str">
        <x:v>decline</x:v>
      </x:c>
      <x:c r="Q652" s="2" t="str">
        <x:v>debt service to income exceeds policy maximum</x:v>
      </x:c>
      <x:c r="R652" s="2"/>
      <x:c r="S652" s="2"/>
      <x:c r="T652" s="2"/>
    </x:row>
    <x:row r="653">
      <x:c r="A653" s="2"/>
      <x:c r="B653" s="2"/>
      <x:c r="C653" s="2" t="str">
        <x:v>SYN-00648</x:v>
      </x:c>
      <x:c r="D653" s="58" t="n">
        <x:v>247000000</x:v>
      </x:c>
      <x:c r="E653" s="93" t="n">
        <x:v>36</x:v>
      </x:c>
      <x:c r="F653" s="59" t="n">
        <x:v>0.013937486063539159</x:v>
      </x:c>
      <x:c r="G653" s="59" t="n">
        <x:v>0.7608668530864109</x:v>
      </x:c>
      <x:c r="H653" s="59" t="n">
        <x:v>0.12744887768471921</x:v>
      </x:c>
      <x:c r="I653" s="58" t="n">
        <x:v>8292087.736191399</x:v>
      </x:c>
      <x:c r="J653" s="59" t="n">
        <x:v>0.4522151440100737</x:v>
      </x:c>
      <x:c r="K653" s="2" t="str">
        <x:v>A</x:v>
      </x:c>
      <x:c r="L653" s="59" t="n">
        <x:v>0.08617713928222656</x:v>
      </x:c>
      <x:c r="M653" s="59" t="n">
        <x:v>0.5786652827695693</x:v>
      </x:c>
      <x:c r="N653" s="58" t="n">
        <x:v>4253883.497692607</x:v>
      </x:c>
      <x:c r="O653" s="58" t="n">
        <x:v>10462405.164030032</x:v>
      </x:c>
      <x:c r="P653" s="2" t="str">
        <x:v>approve</x:v>
      </x:c>
      <x:c r="Q653" s="2" t="str">
        <x:v>eligibility and RAROC conditions are met</x:v>
      </x:c>
      <x:c r="R653" s="2"/>
      <x:c r="S653" s="2"/>
      <x:c r="T653" s="2"/>
    </x:row>
    <x:row r="654">
      <x:c r="A654" s="2"/>
      <x:c r="B654" s="2"/>
      <x:c r="C654" s="2" t="str">
        <x:v>SYN-00649</x:v>
      </x:c>
      <x:c r="D654" s="58" t="n">
        <x:v>100000000</x:v>
      </x:c>
      <x:c r="E654" s="93" t="n">
        <x:v>24</x:v>
      </x:c>
      <x:c r="F654" s="59" t="n">
        <x:v>0.23157487316666517</x:v>
      </x:c>
      <x:c r="G654" s="59" t="n">
        <x:v>0.7195808779070875</x:v>
      </x:c>
      <x:c r="H654" s="59" t="n">
        <x:v>0.28173942982156</x:v>
      </x:c>
      <x:c r="I654" s="58" t="n">
        <x:v>5497717.287982542</x:v>
      </x:c>
      <x:c r="J654" s="59" t="n">
        <x:v>0.28682257147439477</x:v>
      </x:c>
      <x:c r="K654" s="2" t="str">
        <x:v>E</x:v>
      </x:c>
      <x:c r="L654" s="59"/>
      <x:c r="M654" s="59" t="n">
        <x:v>0.14644544172681362</x:v>
      </x:c>
      <x:c r="N654" s="58" t="n">
        <x:v>17964558.95526631</x:v>
      </x:c>
      <x:c r="O654" s="58" t="n">
        <x:v>7634764.865488032</x:v>
      </x:c>
      <x:c r="P654" s="2" t="str">
        <x:v>decline</x:v>
      </x:c>
      <x:c r="Q654" s="2" t="str">
        <x:v>PD exceeds policy maximum</x:v>
      </x:c>
      <x:c r="R654" s="2"/>
      <x:c r="S654" s="2"/>
      <x:c r="T654" s="2"/>
    </x:row>
    <x:row r="655">
      <x:c r="A655" s="2"/>
      <x:c r="B655" s="2"/>
      <x:c r="C655" s="2" t="str">
        <x:v>SYN-00650</x:v>
      </x:c>
      <x:c r="D655" s="58" t="n">
        <x:v>212000000</x:v>
      </x:c>
      <x:c r="E655" s="93" t="n">
        <x:v>24</x:v>
      </x:c>
      <x:c r="F655" s="59" t="n">
        <x:v>0.043804752405473886</x:v>
      </x:c>
      <x:c r="G655" s="59" t="n">
        <x:v>0.6873228317889263</x:v>
      </x:c>
      <x:c r="H655" s="59" t="n">
        <x:v>0.16396058824865528</x:v>
      </x:c>
      <x:c r="I655" s="58" t="n">
        <x:v>10420343.152426967</x:v>
      </x:c>
      <x:c r="J655" s="59" t="n">
        <x:v>0.4947078837725293</x:v>
      </x:c>
      <x:c r="K655" s="2" t="str">
        <x:v>B</x:v>
      </x:c>
      <x:c r="L655" s="59" t="n">
        <x:v>0.10053722381591797</x:v>
      </x:c>
      <x:c r="M655" s="59" t="n">
        <x:v>0.8026070748033199</x:v>
      </x:c>
      <x:c r="N655" s="58" t="n">
        <x:v>6933141.055072679</x:v>
      </x:c>
      <x:c r="O655" s="58" t="n">
        <x:v>8883589.998262795</x:v>
      </x:c>
      <x:c r="P655" s="2" t="str">
        <x:v>approve</x:v>
      </x:c>
      <x:c r="Q655" s="2" t="str">
        <x:v>eligibility and RAROC conditions are met</x:v>
      </x:c>
      <x:c r="R655" s="2"/>
      <x:c r="S655" s="2"/>
      <x:c r="T655" s="2"/>
    </x:row>
    <x:row r="656">
      <x:c r="A656" s="2"/>
      <x:c r="B656" s="2"/>
      <x:c r="C656" s="2" t="str">
        <x:v>SYN-00651</x:v>
      </x:c>
      <x:c r="D656" s="58" t="n">
        <x:v>223000000</x:v>
      </x:c>
      <x:c r="E656" s="93" t="n">
        <x:v>18</x:v>
      </x:c>
      <x:c r="F656" s="59" t="n">
        <x:v>0.016630361064312416</x:v>
      </x:c>
      <x:c r="G656" s="59" t="n">
        <x:v>0.7703341011533854</x:v>
      </x:c>
      <x:c r="H656" s="59" t="n">
        <x:v>0.10650332107233054</x:v>
      </x:c>
      <x:c r="I656" s="58" t="n">
        <x:v>13459600.144023402</x:v>
      </x:c>
      <x:c r="J656" s="59" t="n">
        <x:v>0.553192458265034</x:v>
      </x:c>
      <x:c r="K656" s="2" t="str">
        <x:v>A</x:v>
      </x:c>
      <x:c r="L656" s="59"/>
      <x:c r="M656" s="59" t="n">
        <x:v>0.30598288322380335</x:v>
      </x:c>
      <x:c r="N656" s="58" t="n">
        <x:v>2317471.017952105</x:v>
      </x:c>
      <x:c r="O656" s="58" t="n">
        <x:v>9424530.656950261</x:v>
      </x:c>
      <x:c r="P656" s="2" t="str">
        <x:v>decline</x:v>
      </x:c>
      <x:c r="Q656" s="2" t="str">
        <x:v>debt service to income exceeds policy maximum</x:v>
      </x:c>
      <x:c r="R656" s="2"/>
      <x:c r="S656" s="2"/>
      <x:c r="T656" s="2"/>
    </x:row>
    <x:row r="657">
      <x:c r="A657" s="2"/>
      <x:c r="B657" s="2"/>
      <x:c r="C657" s="2" t="str">
        <x:v>SYN-00652</x:v>
      </x:c>
      <x:c r="D657" s="58" t="n">
        <x:v>241000000</x:v>
      </x:c>
      <x:c r="E657" s="93" t="n">
        <x:v>24</x:v>
      </x:c>
      <x:c r="F657" s="59" t="n">
        <x:v>0.12076869956668884</x:v>
      </x:c>
      <x:c r="G657" s="59" t="n">
        <x:v>0.6947446883419941</x:v>
      </x:c>
      <x:c r="H657" s="59" t="n">
        <x:v>0.2250452466438435</x:v>
      </x:c>
      <x:c r="I657" s="58" t="n">
        <x:v>12562761.308979213</x:v>
      </x:c>
      <x:c r="J657" s="59" t="n">
        <x:v>0.5939939571893472</x:v>
      </x:c>
      <x:c r="K657" s="2" t="str">
        <x:v>D</x:v>
      </x:c>
      <x:c r="L657" s="59"/>
      <x:c r="M657" s="59" t="n">
        <x:v>0.5089823581659919</x:v>
      </x:c>
      <x:c r="N657" s="58" t="n">
        <x:v>21997427.590264842</x:v>
      </x:c>
      <x:c r="O657" s="58" t="n">
        <x:v>14213179.330331163</x:v>
      </x:c>
      <x:c r="P657" s="2" t="str">
        <x:v>decline</x:v>
      </x:c>
      <x:c r="Q657" s="2" t="str">
        <x:v>debt service to income exceeds policy maximum</x:v>
      </x:c>
      <x:c r="R657" s="2"/>
      <x:c r="S657" s="2"/>
      <x:c r="T657" s="2"/>
    </x:row>
    <x:row r="658">
      <x:c r="A658" s="2"/>
      <x:c r="B658" s="2"/>
      <x:c r="C658" s="2" t="str">
        <x:v>SYN-00653</x:v>
      </x:c>
      <x:c r="D658" s="58" t="n">
        <x:v>73000000</x:v>
      </x:c>
      <x:c r="E658" s="93" t="n">
        <x:v>18</x:v>
      </x:c>
      <x:c r="F658" s="59" t="n">
        <x:v>0.06650877039241586</x:v>
      </x:c>
      <x:c r="G658" s="59" t="n">
        <x:v>0.731343143420042</x:v>
      </x:c>
      <x:c r="H658" s="59" t="n">
        <x:v>0.16205582096300483</x:v>
      </x:c>
      <x:c r="I658" s="58" t="n">
        <x:v>4595615.792549818</x:v>
      </x:c>
      <x:c r="J658" s="59" t="n">
        <x:v>0.24713767329209568</x:v>
      </x:c>
      <x:c r="K658" s="2" t="str">
        <x:v>C</x:v>
      </x:c>
      <x:c r="L658" s="59" t="n">
        <x:v>0.13842689514160159</x:v>
      </x:c>
      <x:c r="M658" s="59" t="n">
        <x:v>0.3815293786517214</x:v>
      </x:c>
      <x:c r="N658" s="58" t="n">
        <x:v>2913239.2895360906</x:v>
      </x:c>
      <x:c r="O658" s="58" t="n">
        <x:v>3307969.8936894895</x:v>
      </x:c>
      <x:c r="P658" s="2" t="str">
        <x:v>approve</x:v>
      </x:c>
      <x:c r="Q658" s="2" t="str">
        <x:v>eligibility and RAROC conditions are met</x:v>
      </x:c>
      <x:c r="R658" s="2"/>
      <x:c r="S658" s="2"/>
      <x:c r="T658" s="2"/>
    </x:row>
    <x:row r="659">
      <x:c r="A659" s="2"/>
      <x:c r="B659" s="2"/>
      <x:c r="C659" s="2" t="str">
        <x:v>SYN-00654</x:v>
      </x:c>
      <x:c r="D659" s="58" t="n">
        <x:v>56000000</x:v>
      </x:c>
      <x:c r="E659" s="93" t="n">
        <x:v>12</x:v>
      </x:c>
      <x:c r="F659" s="59" t="n">
        <x:v>0.051586535261804366</x:v>
      </x:c>
      <x:c r="G659" s="59" t="n">
        <x:v>0.860534741227381</x:v>
      </x:c>
      <x:c r="H659" s="59" t="n">
        <x:v>0.13998277711243348</x:v>
      </x:c>
      <x:c r="I659" s="58" t="n">
        <x:v>5028033.2056878945</x:v>
      </x:c>
      <x:c r="J659" s="59" t="n">
        <x:v>0.35365825595834044</x:v>
      </x:c>
      <x:c r="K659" s="2" t="str">
        <x:v>C</x:v>
      </x:c>
      <x:c r="L659" s="59" t="n">
        <x:v>0.15569286346435546</x:v>
      </x:c>
      <x:c r="M659" s="59" t="n">
        <x:v>0.012336910672165096</x:v>
      </x:c>
      <x:c r="N659" s="58" t="n">
        <x:v>1386007.0932993565</x:v>
      </x:c>
      <x:c r="O659" s="58" t="n">
        <x:v>2605273.06326272</x:v>
      </x:c>
      <x:c r="P659" s="2" t="str">
        <x:v>reprice</x:v>
      </x:c>
      <x:c r="Q659" s="2" t="str">
        <x:v>quoted APR is below the RAROC price floor</x:v>
      </x:c>
      <x:c r="R659" s="2"/>
      <x:c r="S659" s="2"/>
      <x:c r="T659" s="2"/>
    </x:row>
    <x:row r="660">
      <x:c r="A660" s="2"/>
      <x:c r="B660" s="2"/>
      <x:c r="C660" s="2" t="str">
        <x:v>SYN-00655</x:v>
      </x:c>
      <x:c r="D660" s="58" t="n">
        <x:v>169000000</x:v>
      </x:c>
      <x:c r="E660" s="93" t="n">
        <x:v>18</x:v>
      </x:c>
      <x:c r="F660" s="59" t="n">
        <x:v>0.03171822597955653</x:v>
      </x:c>
      <x:c r="G660" s="59" t="n">
        <x:v>0.6666316784799413</x:v>
      </x:c>
      <x:c r="H660" s="59" t="n">
        <x:v>0.11761159786553332</x:v>
      </x:c>
      <x:c r="I660" s="58" t="n">
        <x:v>10287225.805097328</x:v>
      </x:c>
      <x:c r="J660" s="59" t="n">
        <x:v>0.36583734662246</x:v>
      </x:c>
      <x:c r="K660" s="2" t="str">
        <x:v>B</x:v>
      </x:c>
      <x:c r="L660" s="59" t="n">
        <x:v>0.09657234191894531</x:v>
      </x:c>
      <x:c r="M660" s="59" t="n">
        <x:v>0.37356424605487254</x:v>
      </x:c>
      <x:c r="N660" s="58" t="n">
        <x:v>2905140.118194684</x:v>
      </x:c>
      <x:c r="O660" s="58" t="n">
        <x:v>7107786.240076287</x:v>
      </x:c>
      <x:c r="P660" s="2" t="str">
        <x:v>approve</x:v>
      </x:c>
      <x:c r="Q660" s="2" t="str">
        <x:v>eligibility and RAROC conditions are met</x:v>
      </x:c>
      <x:c r="R660" s="2"/>
      <x:c r="S660" s="2"/>
      <x:c r="T660" s="2"/>
    </x:row>
    <x:row r="661">
      <x:c r="A661" s="2"/>
      <x:c r="B661" s="2"/>
      <x:c r="C661" s="2" t="str">
        <x:v>SYN-00656</x:v>
      </x:c>
      <x:c r="D661" s="58" t="n">
        <x:v>179000000</x:v>
      </x:c>
      <x:c r="E661" s="93" t="n">
        <x:v>36</x:v>
      </x:c>
      <x:c r="F661" s="59" t="n">
        <x:v>0.22402980246527238</x:v>
      </x:c>
      <x:c r="G661" s="59" t="n">
        <x:v>0.6651133727299832</x:v>
      </x:c>
      <x:c r="H661" s="59" t="n">
        <x:v>0.2736456426089555</x:v>
      </x:c>
      <x:c r="I661" s="58" t="n">
        <x:v>7342767.963047617</x:v>
      </x:c>
      <x:c r="J661" s="59" t="n">
        <x:v>0.2842277392999381</x:v>
      </x:c>
      <x:c r="K661" s="2" t="str">
        <x:v>E</x:v>
      </x:c>
      <x:c r="L661" s="59"/>
      <x:c r="M661" s="59" t="n">
        <x:v>0.25349064937865456</x:v>
      </x:c>
      <x:c r="N661" s="58" t="n">
        <x:v>40689918.02289916</x:v>
      </x:c>
      <x:c r="O661" s="58" t="n">
        <x:v>11830505.66378929</x:v>
      </x:c>
      <x:c r="P661" s="2" t="str">
        <x:v>decline</x:v>
      </x:c>
      <x:c r="Q661" s="2" t="str">
        <x:v>PD exceeds policy maximum</x:v>
      </x:c>
      <x:c r="R661" s="2"/>
      <x:c r="S661" s="2"/>
      <x:c r="T661" s="2"/>
    </x:row>
    <x:row r="662">
      <x:c r="A662" s="2"/>
      <x:c r="B662" s="2"/>
      <x:c r="C662" s="2" t="str">
        <x:v>SYN-00657</x:v>
      </x:c>
      <x:c r="D662" s="58" t="n">
        <x:v>168000000</x:v>
      </x:c>
      <x:c r="E662" s="93" t="n">
        <x:v>48</x:v>
      </x:c>
      <x:c r="F662" s="59" t="n">
        <x:v>0.08420378216568676</x:v>
      </x:c>
      <x:c r="G662" s="59" t="n">
        <x:v>0.6767417440749671</x:v>
      </x:c>
      <x:c r="H662" s="59" t="n">
        <x:v>0.18680269632730773</x:v>
      </x:c>
      <x:c r="I662" s="58" t="n">
        <x:v>4994919.334290769</x:v>
      </x:c>
      <x:c r="J662" s="59" t="n">
        <x:v>0.32786451558108715</x:v>
      </x:c>
      <x:c r="K662" s="2" t="str">
        <x:v>C</x:v>
      </x:c>
      <x:c r="L662" s="59" t="n">
        <x:v>0.13913669586181643</x:v>
      </x:c>
      <x:c r="M662" s="59" t="n">
        <x:v>0.5771344750609954</x:v>
      </x:c>
      <x:c r="N662" s="58" t="n">
        <x:v>20242088.453723174</x:v>
      </x:c>
      <x:c r="O662" s="58" t="n">
        <x:v>7794110.507098569</x:v>
      </x:c>
      <x:c r="P662" s="2" t="str">
        <x:v>approve</x:v>
      </x:c>
      <x:c r="Q662" s="2" t="str">
        <x:v>eligibility and RAROC conditions are met</x:v>
      </x:c>
      <x:c r="R662" s="2"/>
      <x:c r="S662" s="2"/>
      <x:c r="T662" s="2"/>
    </x:row>
    <x:row r="663">
      <x:c r="A663" s="2"/>
      <x:c r="B663" s="2"/>
      <x:c r="C663" s="2" t="str">
        <x:v>SYN-00658</x:v>
      </x:c>
      <x:c r="D663" s="58" t="n">
        <x:v>47000000</x:v>
      </x:c>
      <x:c r="E663" s="93" t="n">
        <x:v>18</x:v>
      </x:c>
      <x:c r="F663" s="59" t="n">
        <x:v>0.10338267153707494</x:v>
      </x:c>
      <x:c r="G663" s="59" t="n">
        <x:v>0.7806179231739366</x:v>
      </x:c>
      <x:c r="H663" s="59" t="n">
        <x:v>0.19356954564714063</x:v>
      </x:c>
      <x:c r="I663" s="58" t="n">
        <x:v>3029361.0733058057</x:v>
      </x:c>
      <x:c r="J663" s="59" t="n">
        <x:v>0.3262233780544086</x:v>
      </x:c>
      <x:c r="K663" s="2" t="str">
        <x:v>D</x:v>
      </x:c>
      <x:c r="L663" s="59" t="n">
        <x:v>0.19130836486816408</x:v>
      </x:c>
      <x:c r="M663" s="59" t="n">
        <x:v>0.17531809730951387</x:v>
      </x:c>
      <x:c r="N663" s="58" t="n">
        <x:v>3130716.9349098504</x:v>
      </x:c>
      <x:c r="O663" s="58" t="n">
        <x:v>2919731.7405326236</x:v>
      </x:c>
      <x:c r="P663" s="2" t="str">
        <x:v>approve</x:v>
      </x:c>
      <x:c r="Q663" s="2" t="str">
        <x:v>eligibility and RAROC conditions are met</x:v>
      </x:c>
      <x:c r="R663" s="2"/>
      <x:c r="S663" s="2"/>
      <x:c r="T663" s="2"/>
    </x:row>
    <x:row r="664">
      <x:c r="A664" s="2"/>
      <x:c r="B664" s="2"/>
      <x:c r="C664" s="2" t="str">
        <x:v>SYN-00659</x:v>
      </x:c>
      <x:c r="D664" s="58" t="n">
        <x:v>77000000</x:v>
      </x:c>
      <x:c r="E664" s="93" t="n">
        <x:v>12</x:v>
      </x:c>
      <x:c r="F664" s="59" t="n">
        <x:v>0.03710354800245101</x:v>
      </x:c>
      <x:c r="G664" s="59" t="n">
        <x:v>0.712125494532279</x:v>
      </x:c>
      <x:c r="H664" s="59" t="n">
        <x:v>0.15518642858730822</x:v>
      </x:c>
      <x:c r="I664" s="58" t="n">
        <x:v>6968748.418883902</x:v>
      </x:c>
      <x:c r="J664" s="59" t="n">
        <x:v>0.25409477306496214</x:v>
      </x:c>
      <x:c r="K664" s="2" t="str">
        <x:v>B</x:v>
      </x:c>
      <x:c r="L664" s="59" t="n">
        <x:v>0.11588260650634766</x:v>
      </x:c>
      <x:c r="M664" s="59" t="n">
        <x:v>0.5598771557404209</x:v>
      </x:c>
      <x:c r="N664" s="58" t="n">
        <x:v>1134305.5775194666</x:v>
      </x:c>
      <x:c r="O664" s="58" t="n">
        <x:v>3322831.516327124</x:v>
      </x:c>
      <x:c r="P664" s="2" t="str">
        <x:v>approve</x:v>
      </x:c>
      <x:c r="Q664" s="2" t="str">
        <x:v>eligibility and RAROC conditions are met</x:v>
      </x:c>
      <x:c r="R664" s="2"/>
      <x:c r="S664" s="2"/>
      <x:c r="T664" s="2"/>
    </x:row>
    <x:row r="665">
      <x:c r="A665" s="2"/>
      <x:c r="B665" s="2"/>
      <x:c r="C665" s="2" t="str">
        <x:v>SYN-00660</x:v>
      </x:c>
      <x:c r="D665" s="58" t="n">
        <x:v>122000000</x:v>
      </x:c>
      <x:c r="E665" s="93" t="n">
        <x:v>18</x:v>
      </x:c>
      <x:c r="F665" s="59" t="n">
        <x:v>0.20546817785413696</x:v>
      </x:c>
      <x:c r="G665" s="59" t="n">
        <x:v>0.666732505783786</x:v>
      </x:c>
      <x:c r="H665" s="59" t="n">
        <x:v>0.28804697857509526</x:v>
      </x:c>
      <x:c r="I665" s="58" t="n">
        <x:v>8426923.146865137</x:v>
      </x:c>
      <x:c r="J665" s="59" t="n">
        <x:v>0.4402714959554956</x:v>
      </x:c>
      <x:c r="K665" s="2" t="str">
        <x:v>E</x:v>
      </x:c>
      <x:c r="L665" s="59"/>
      <x:c r="M665" s="59" t="n">
        <x:v>0.45268203496426307</x:v>
      </x:c>
      <x:c r="N665" s="58" t="n">
        <x:v>14032785.223345866</x:v>
      </x:c>
      <x:c r="O665" s="58" t="n">
        <x:v>8705277.27286766</x:v>
      </x:c>
      <x:c r="P665" s="2" t="str">
        <x:v>decline</x:v>
      </x:c>
      <x:c r="Q665" s="2" t="str">
        <x:v>PD exceeds policy maximum</x:v>
      </x:c>
      <x:c r="R665" s="2"/>
      <x:c r="S665" s="2"/>
      <x:c r="T665" s="2"/>
    </x:row>
    <x:row r="666">
      <x:c r="A666" s="2"/>
      <x:c r="B666" s="2"/>
      <x:c r="C666" s="2" t="str">
        <x:v>SYN-00661</x:v>
      </x:c>
      <x:c r="D666" s="58" t="n">
        <x:v>147000000</x:v>
      </x:c>
      <x:c r="E666" s="93" t="n">
        <x:v>48</x:v>
      </x:c>
      <x:c r="F666" s="59" t="n">
        <x:v>0.04726940586664576</x:v>
      </x:c>
      <x:c r="G666" s="59" t="n">
        <x:v>0.631304362808</x:v>
      </x:c>
      <x:c r="H666" s="59" t="n">
        <x:v>0.16645059912345492</x:v>
      </x:c>
      <x:c r="I666" s="58" t="n">
        <x:v>4214745.230564629</x:v>
      </x:c>
      <x:c r="J666" s="59" t="n">
        <x:v>0.4184331213584279</x:v>
      </x:c>
      <x:c r="K666" s="2" t="str">
        <x:v>B</x:v>
      </x:c>
      <x:c r="L666" s="59" t="n">
        <x:v>0.11080081939697264</x:v>
      </x:c>
      <x:c r="M666" s="59" t="n">
        <x:v>0.7258228871857665</x:v>
      </x:c>
      <x:c r="N666" s="58" t="n">
        <x:v>9493689.291039422</x:v>
      </x:c>
      <x:c r="O666" s="58" t="n">
        <x:v>6126466.837634912</x:v>
      </x:c>
      <x:c r="P666" s="2" t="str">
        <x:v>approve</x:v>
      </x:c>
      <x:c r="Q666" s="2" t="str">
        <x:v>eligibility and RAROC conditions are met</x:v>
      </x:c>
      <x:c r="R666" s="2"/>
      <x:c r="S666" s="2"/>
      <x:c r="T666" s="2"/>
    </x:row>
    <x:row r="667">
      <x:c r="A667" s="2"/>
      <x:c r="B667" s="2"/>
      <x:c r="C667" s="2" t="str">
        <x:v>SYN-00662</x:v>
      </x:c>
      <x:c r="D667" s="58" t="n">
        <x:v>91000000</x:v>
      </x:c>
      <x:c r="E667" s="93" t="n">
        <x:v>24</x:v>
      </x:c>
      <x:c r="F667" s="59" t="n">
        <x:v>0.12106034745242482</x:v>
      </x:c>
      <x:c r="G667" s="59" t="n">
        <x:v>0.5822315256636548</x:v>
      </x:c>
      <x:c r="H667" s="59" t="n">
        <x:v>0.21069541901039202</x:v>
      </x:c>
      <x:c r="I667" s="58" t="n">
        <x:v>4679203.145017555</x:v>
      </x:c>
      <x:c r="J667" s="59" t="n">
        <x:v>0.33378920527336564</x:v>
      </x:c>
      <x:c r="K667" s="2" t="str">
        <x:v>D</x:v>
      </x:c>
      <x:c r="L667" s="59" t="n">
        <x:v>0.16513172149658206</x:v>
      </x:c>
      <x:c r="M667" s="59" t="n">
        <x:v>0.5388087122457966</x:v>
      </x:c>
      <x:c r="N667" s="58" t="n">
        <x:v>6949586.20105707</x:v>
      </x:c>
      <x:c r="O667" s="58" t="n">
        <x:v>4484588.370953261</x:v>
      </x:c>
      <x:c r="P667" s="2" t="str">
        <x:v>approve</x:v>
      </x:c>
      <x:c r="Q667" s="2" t="str">
        <x:v>eligibility and RAROC conditions are met</x:v>
      </x:c>
      <x:c r="R667" s="2"/>
      <x:c r="S667" s="2"/>
      <x:c r="T667" s="2"/>
    </x:row>
    <x:row r="668">
      <x:c r="A668" s="2"/>
      <x:c r="B668" s="2"/>
      <x:c r="C668" s="2" t="str">
        <x:v>SYN-00663</x:v>
      </x:c>
      <x:c r="D668" s="58" t="n">
        <x:v>33000000</x:v>
      </x:c>
      <x:c r="E668" s="93" t="n">
        <x:v>24</x:v>
      </x:c>
      <x:c r="F668" s="59" t="n">
        <x:v>0.10363921786439988</x:v>
      </x:c>
      <x:c r="G668" s="59" t="n">
        <x:v>0.7028780082409258</x:v>
      </x:c>
      <x:c r="H668" s="59" t="n">
        <x:v>0.20166562540193572</x:v>
      </x:c>
      <x:c r="I668" s="58" t="n">
        <x:v>1682247.8769958653</x:v>
      </x:c>
      <x:c r="J668" s="59" t="n">
        <x:v>0.15169725668399292</x:v>
      </x:c>
      <x:c r="K668" s="2" t="str">
        <x:v>D</x:v>
      </x:c>
      <x:c r="L668" s="59" t="n">
        <x:v>0.18659858703613283</x:v>
      </x:c>
      <x:c r="M668" s="59" t="n">
        <x:v>0.27351096144223197</x:v>
      </x:c>
      <x:c r="N668" s="58" t="n">
        <x:v>2607484.9240881074</x:v>
      </x:c>
      <x:c r="O668" s="58" t="n">
        <x:v>1821600.7071197804</x:v>
      </x:c>
      <x:c r="P668" s="2" t="str">
        <x:v>approve</x:v>
      </x:c>
      <x:c r="Q668" s="2" t="str">
        <x:v>eligibility and RAROC conditions are met</x:v>
      </x:c>
      <x:c r="R668" s="2"/>
      <x:c r="S668" s="2"/>
      <x:c r="T668" s="2"/>
    </x:row>
    <x:row r="669">
      <x:c r="A669" s="2"/>
      <x:c r="B669" s="2"/>
      <x:c r="C669" s="2" t="str">
        <x:v>SYN-00664</x:v>
      </x:c>
      <x:c r="D669" s="58" t="n">
        <x:v>83000000</x:v>
      </x:c>
      <x:c r="E669" s="93" t="n">
        <x:v>48</x:v>
      </x:c>
      <x:c r="F669" s="59" t="n">
        <x:v>0.0756060062722493</x:v>
      </x:c>
      <x:c r="G669" s="59" t="n">
        <x:v>0.791051418024453</x:v>
      </x:c>
      <x:c r="H669" s="59" t="n">
        <x:v>0.1704293929424794</x:v>
      </x:c>
      <x:c r="I669" s="58" t="n">
        <x:v>2396812.778100782</x:v>
      </x:c>
      <x:c r="J669" s="59" t="n">
        <x:v>0.18814155229708182</x:v>
      </x:c>
      <x:c r="K669" s="2" t="str">
        <x:v>C</x:v>
      </x:c>
      <x:c r="L669" s="59" t="n">
        <x:v>0.14473350524902343</x:v>
      </x:c>
      <x:c r="M669" s="59" t="n">
        <x:v>0.3653765781542561</x:v>
      </x:c>
      <x:c r="N669" s="58" t="n">
        <x:v>10488755.83218746</x:v>
      </x:c>
      <x:c r="O669" s="58" t="n">
        <x:v>4233625.098221372</x:v>
      </x:c>
      <x:c r="P669" s="2" t="str">
        <x:v>approve</x:v>
      </x:c>
      <x:c r="Q669" s="2" t="str">
        <x:v>eligibility and RAROC conditions are met</x:v>
      </x:c>
      <x:c r="R669" s="2"/>
      <x:c r="S669" s="2"/>
      <x:c r="T669" s="2"/>
    </x:row>
    <x:row r="670">
      <x:c r="A670" s="2"/>
      <x:c r="B670" s="2"/>
      <x:c r="C670" s="2" t="str">
        <x:v>SYN-00665</x:v>
      </x:c>
      <x:c r="D670" s="58" t="n">
        <x:v>209000000</x:v>
      </x:c>
      <x:c r="E670" s="93" t="n">
        <x:v>48</x:v>
      </x:c>
      <x:c r="F670" s="59" t="n">
        <x:v>0.006235877046427448</x:v>
      </x:c>
      <x:c r="G670" s="59" t="n">
        <x:v>0.8170231538912137</x:v>
      </x:c>
      <x:c r="H670" s="59" t="n">
        <x:v>0.09579777931582027</x:v>
      </x:c>
      <x:c r="I670" s="58" t="n">
        <x:v>5258701.500580182</x:v>
      </x:c>
      <x:c r="J670" s="59" t="n">
        <x:v>0.15094679839645456</x:v>
      </x:c>
      <x:c r="K670" s="2" t="str">
        <x:v>A</x:v>
      </x:c>
      <x:c r="L670" s="59" t="n">
        <x:v>0.07951168060302735</x:v>
      </x:c>
      <x:c r="M670" s="59" t="n">
        <x:v>0.3250163740318197</x:v>
      </x:c>
      <x:c r="N670" s="58" t="n">
        <x:v>2296329.180140663</x:v>
      </x:c>
      <x:c r="O670" s="58" t="n">
        <x:v>8848066.195683151</x:v>
      </x:c>
      <x:c r="P670" s="2" t="str">
        <x:v>approve</x:v>
      </x:c>
      <x:c r="Q670" s="2" t="str">
        <x:v>eligibility and RAROC conditions are met</x:v>
      </x:c>
      <x:c r="R670" s="2"/>
      <x:c r="S670" s="2"/>
      <x:c r="T670" s="2"/>
    </x:row>
    <x:row r="671">
      <x:c r="A671" s="2"/>
      <x:c r="B671" s="2"/>
      <x:c r="C671" s="2" t="str">
        <x:v>SYN-00666</x:v>
      </x:c>
      <x:c r="D671" s="58" t="n">
        <x:v>92000000</x:v>
      </x:c>
      <x:c r="E671" s="93" t="n">
        <x:v>36</x:v>
      </x:c>
      <x:c r="F671" s="59" t="n">
        <x:v>0.07550566018862112</x:v>
      </x:c>
      <x:c r="G671" s="59" t="n">
        <x:v>0.6825033045467302</x:v>
      </x:c>
      <x:c r="H671" s="59" t="n">
        <x:v>0.1592288164212657</x:v>
      </x:c>
      <x:c r="I671" s="58" t="n">
        <x:v>3230945.368742017</x:v>
      </x:c>
      <x:c r="J671" s="59" t="n">
        <x:v>0.277603194917407</x:v>
      </x:c>
      <x:c r="K671" s="2" t="str">
        <x:v>C</x:v>
      </x:c>
      <x:c r="L671" s="59" t="n">
        <x:v>0.1323747253417969</x:v>
      </x:c>
      <x:c r="M671" s="59" t="n">
        <x:v>0.4088743564264819</x:v>
      </x:c>
      <x:c r="N671" s="58" t="n">
        <x:v>7544843.425791139</x:v>
      </x:c>
      <x:c r="O671" s="58" t="n">
        <x:v>4062788.465955068</x:v>
      </x:c>
      <x:c r="P671" s="2" t="str">
        <x:v>approve</x:v>
      </x:c>
      <x:c r="Q671" s="2" t="str">
        <x:v>eligibility and RAROC conditions are met</x:v>
      </x:c>
      <x:c r="R671" s="2"/>
      <x:c r="S671" s="2"/>
      <x:c r="T671" s="2"/>
    </x:row>
    <x:row r="672">
      <x:c r="A672" s="2"/>
      <x:c r="B672" s="2"/>
      <x:c r="C672" s="2" t="str">
        <x:v>SYN-00667</x:v>
      </x:c>
      <x:c r="D672" s="58" t="n">
        <x:v>93000000</x:v>
      </x:c>
      <x:c r="E672" s="93" t="n">
        <x:v>48</x:v>
      </x:c>
      <x:c r="F672" s="59" t="n">
        <x:v>0.07467959173428006</x:v>
      </x:c>
      <x:c r="G672" s="59" t="n">
        <x:v>0.6124376379409665</x:v>
      </x:c>
      <x:c r="H672" s="59" t="n">
        <x:v>0.1705411274898293</x:v>
      </x:c>
      <x:c r="I672" s="58" t="n">
        <x:v>2686123.2741327723</x:v>
      </x:c>
      <x:c r="J672" s="59" t="n">
        <x:v>0.10084995939135935</x:v>
      </x:c>
      <x:c r="K672" s="2" t="str">
        <x:v>C</x:v>
      </x:c>
      <x:c r="L672" s="59" t="n">
        <x:v>0.12507843017578124</x:v>
      </x:c>
      <x:c r="M672" s="59" t="n">
        <x:v>0.6215836176716696</x:v>
      </x:c>
      <x:c r="N672" s="58" t="n">
        <x:v>8995583.029605485</x:v>
      </x:c>
      <x:c r="O672" s="58" t="n">
        <x:v>3737789.949195498</x:v>
      </x:c>
      <x:c r="P672" s="2" t="str">
        <x:v>approve</x:v>
      </x:c>
      <x:c r="Q672" s="2" t="str">
        <x:v>eligibility and RAROC conditions are met</x:v>
      </x:c>
      <x:c r="R672" s="2"/>
      <x:c r="S672" s="2"/>
      <x:c r="T672" s="2"/>
    </x:row>
    <x:row r="673">
      <x:c r="A673" s="2"/>
      <x:c r="B673" s="2"/>
      <x:c r="C673" s="2" t="str">
        <x:v>SYN-00668</x:v>
      </x:c>
      <x:c r="D673" s="58" t="n">
        <x:v>226000000</x:v>
      </x:c>
      <x:c r="E673" s="93" t="n">
        <x:v>18</x:v>
      </x:c>
      <x:c r="F673" s="59" t="n">
        <x:v>0.15557789737872685</x:v>
      </x:c>
      <x:c r="G673" s="59" t="n">
        <x:v>0.668991398664229</x:v>
      </x:c>
      <x:c r="H673" s="59" t="n">
        <x:v>0.24128375412248776</x:v>
      </x:c>
      <x:c r="I673" s="58" t="n">
        <x:v>15088857.911281008</x:v>
      </x:c>
      <x:c r="J673" s="59" t="n">
        <x:v>0.6783232102059347</x:v>
      </x:c>
      <x:c r="K673" s="2" t="str">
        <x:v>E</x:v>
      </x:c>
      <x:c r="L673" s="59"/>
      <x:c r="M673" s="59" t="n">
        <x:v>0.4995503701606603</x:v>
      </x:c>
      <x:c r="N673" s="58" t="n">
        <x:v>19587047.47711546</x:v>
      </x:c>
      <x:c r="O673" s="58" t="n">
        <x:v>14614770.160536766</x:v>
      </x:c>
      <x:c r="P673" s="2" t="str">
        <x:v>decline</x:v>
      </x:c>
      <x:c r="Q673" s="2" t="str">
        <x:v>debt service to income exceeds policy maximum</x:v>
      </x:c>
      <x:c r="R673" s="2"/>
      <x:c r="S673" s="2"/>
      <x:c r="T673" s="2"/>
    </x:row>
    <x:row r="674">
      <x:c r="A674" s="2"/>
      <x:c r="B674" s="2"/>
      <x:c r="C674" s="2" t="str">
        <x:v>SYN-00669</x:v>
      </x:c>
      <x:c r="D674" s="58" t="n">
        <x:v>77000000</x:v>
      </x:c>
      <x:c r="E674" s="93" t="n">
        <x:v>36</x:v>
      </x:c>
      <x:c r="F674" s="59" t="n">
        <x:v>0.05634201836479252</x:v>
      </x:c>
      <x:c r="G674" s="59" t="n">
        <x:v>0.8266950942400944</x:v>
      </x:c>
      <x:c r="H674" s="59" t="n">
        <x:v>0.1457928578080724</x:v>
      </x:c>
      <x:c r="I674" s="58" t="n">
        <x:v>2653393.641563092</x:v>
      </x:c>
      <x:c r="J674" s="59" t="n">
        <x:v>0.07303411966780346</x:v>
      </x:c>
      <x:c r="K674" s="2" t="str">
        <x:v>C</x:v>
      </x:c>
      <x:c r="L674" s="59" t="n">
        <x:v>0.1350454711914063</x:v>
      </x:c>
      <x:c r="M674" s="59" t="n">
        <x:v>0.25915926360070607</x:v>
      </x:c>
      <x:c r="N674" s="58" t="n">
        <x:v>5735943.528434779</x:v>
      </x:c>
      <x:c r="O674" s="58" t="n">
        <x:v>3476656.4222786827</x:v>
      </x:c>
      <x:c r="P674" s="2" t="str">
        <x:v>approve</x:v>
      </x:c>
      <x:c r="Q674" s="2" t="str">
        <x:v>eligibility and RAROC conditions are met</x:v>
      </x:c>
      <x:c r="R674" s="2"/>
      <x:c r="S674" s="2"/>
      <x:c r="T674" s="2"/>
    </x:row>
    <x:row r="675">
      <x:c r="A675" s="2"/>
      <x:c r="B675" s="2"/>
      <x:c r="C675" s="2" t="str">
        <x:v>SYN-00670</x:v>
      </x:c>
      <x:c r="D675" s="58" t="n">
        <x:v>188000000</x:v>
      </x:c>
      <x:c r="E675" s="93" t="n">
        <x:v>36</x:v>
      </x:c>
      <x:c r="F675" s="59" t="n">
        <x:v>0.2078006247330323</x:v>
      </x:c>
      <x:c r="G675" s="59" t="n">
        <x:v>0.6681906549834344</x:v>
      </x:c>
      <x:c r="H675" s="59" t="n">
        <x:v>0.2628650681521348</x:v>
      </x:c>
      <x:c r="I675" s="58" t="n">
        <x:v>7603358.841405736</x:v>
      </x:c>
      <x:c r="J675" s="59" t="n">
        <x:v>0.4165303792165955</x:v>
      </x:c>
      <x:c r="K675" s="2" t="str">
        <x:v>E</x:v>
      </x:c>
      <x:c r="L675" s="59"/>
      <x:c r="M675" s="59" t="n">
        <x:v>0.292129033194962</x:v>
      </x:c>
      <x:c r="N675" s="58" t="n">
        <x:v>40060732.72917781</x:v>
      </x:c>
      <x:c r="O675" s="58" t="n">
        <x:v>12324149.673686536</x:v>
      </x:c>
      <x:c r="P675" s="2" t="str">
        <x:v>decline</x:v>
      </x:c>
      <x:c r="Q675" s="2" t="str">
        <x:v>PD exceeds policy maximum</x:v>
      </x:c>
      <x:c r="R675" s="2"/>
      <x:c r="S675" s="2"/>
      <x:c r="T675" s="2"/>
    </x:row>
    <x:row r="676">
      <x:c r="A676" s="2"/>
      <x:c r="B676" s="2"/>
      <x:c r="C676" s="2" t="str">
        <x:v>SYN-00671</x:v>
      </x:c>
      <x:c r="D676" s="58" t="n">
        <x:v>245000000</x:v>
      </x:c>
      <x:c r="E676" s="93" t="n">
        <x:v>12</x:v>
      </x:c>
      <x:c r="F676" s="59" t="n">
        <x:v>0.05534720163521015</x:v>
      </x:c>
      <x:c r="G676" s="59" t="n">
        <x:v>0.6623523120186678</x:v>
      </x:c>
      <x:c r="H676" s="59" t="n">
        <x:v>0.15217338173842665</x:v>
      </x:c>
      <x:c r="I676" s="58" t="n">
        <x:v>22138420.428978346</x:v>
      </x:c>
      <x:c r="J676" s="59" t="n">
        <x:v>1.0391856765652205</x:v>
      </x:c>
      <x:c r="K676" s="2" t="str">
        <x:v>C</x:v>
      </x:c>
      <x:c r="L676" s="59"/>
      <x:c r="M676" s="59" t="n">
        <x:v>0.5255842563476167</x:v>
      </x:c>
      <x:c r="N676" s="58" t="n">
        <x:v>5019381.059944298</x:v>
      </x:c>
      <x:c r="O676" s="58" t="n">
        <x:v>10506079.751387104</x:v>
      </x:c>
      <x:c r="P676" s="2" t="str">
        <x:v>decline</x:v>
      </x:c>
      <x:c r="Q676" s="2" t="str">
        <x:v>debt service to income exceeds policy maximum</x:v>
      </x:c>
      <x:c r="R676" s="2"/>
      <x:c r="S676" s="2"/>
      <x:c r="T676" s="2"/>
    </x:row>
    <x:row r="677">
      <x:c r="A677" s="2"/>
      <x:c r="B677" s="2"/>
      <x:c r="C677" s="2" t="str">
        <x:v>SYN-00672</x:v>
      </x:c>
      <x:c r="D677" s="58" t="n">
        <x:v>213000000</x:v>
      </x:c>
      <x:c r="E677" s="93" t="n">
        <x:v>18</x:v>
      </x:c>
      <x:c r="F677" s="59" t="n">
        <x:v>0.017014314927391787</x:v>
      </x:c>
      <x:c r="G677" s="59" t="n">
        <x:v>0.5674070809689726</x:v>
      </x:c>
      <x:c r="H677" s="59" t="n">
        <x:v>0.12339345906293865</x:v>
      </x:c>
      <x:c r="I677" s="58" t="n">
        <x:v>13022777.458018063</x:v>
      </x:c>
      <x:c r="J677" s="59" t="n">
        <x:v>0.6828535208190029</x:v>
      </x:c>
      <x:c r="K677" s="2" t="str">
        <x:v>A</x:v>
      </x:c>
      <x:c r="L677" s="59"/>
      <x:c r="M677" s="59" t="n">
        <x:v>0.5067055494378313</x:v>
      </x:c>
      <x:c r="N677" s="58" t="n">
        <x:v>1674457.2739257552</x:v>
      </x:c>
      <x:c r="O677" s="58" t="n">
        <x:v>9034696.700339897</x:v>
      </x:c>
      <x:c r="P677" s="2" t="str">
        <x:v>decline</x:v>
      </x:c>
      <x:c r="Q677" s="2" t="str">
        <x:v>debt service to income exceeds policy maximum</x:v>
      </x:c>
      <x:c r="R677" s="2"/>
      <x:c r="S677" s="2"/>
      <x:c r="T677" s="2"/>
    </x:row>
    <x:row r="678">
      <x:c r="A678" s="2"/>
      <x:c r="B678" s="2"/>
      <x:c r="C678" s="2" t="str">
        <x:v>SYN-00673</x:v>
      </x:c>
      <x:c r="D678" s="58" t="n">
        <x:v>195000000</x:v>
      </x:c>
      <x:c r="E678" s="93" t="n">
        <x:v>36</x:v>
      </x:c>
      <x:c r="F678" s="59" t="n">
        <x:v>0.046053074746242505</x:v>
      </x:c>
      <x:c r="G678" s="59" t="n">
        <x:v>0.6066009265113226</x:v>
      </x:c>
      <x:c r="H678" s="59" t="n">
        <x:v>0.14209402828231657</x:v>
      </x:c>
      <x:c r="I678" s="58" t="n">
        <x:v>6684487.467187761</x:v>
      </x:c>
      <x:c r="J678" s="59" t="n">
        <x:v>0.36809447299342657</x:v>
      </x:c>
      <x:c r="K678" s="2" t="str">
        <x:v>B</x:v>
      </x:c>
      <x:c r="L678" s="59" t="n">
        <x:v>0.10803882598876953</x:v>
      </x:c>
      <x:c r="M678" s="59" t="n">
        <x:v>0.5060718496469693</x:v>
      </x:c>
      <x:c r="N678" s="58" t="n">
        <x:v>8748161.434125887</x:v>
      </x:c>
      <x:c r="O678" s="58" t="n">
        <x:v>8045251.1087969905</x:v>
      </x:c>
      <x:c r="P678" s="2" t="str">
        <x:v>approve</x:v>
      </x:c>
      <x:c r="Q678" s="2" t="str">
        <x:v>eligibility and RAROC conditions are met</x:v>
      </x:c>
      <x:c r="R678" s="2"/>
      <x:c r="S678" s="2"/>
      <x:c r="T678" s="2"/>
    </x:row>
    <x:row r="679">
      <x:c r="A679" s="2"/>
      <x:c r="B679" s="2"/>
      <x:c r="C679" s="2" t="str">
        <x:v>SYN-00674</x:v>
      </x:c>
      <x:c r="D679" s="58" t="n">
        <x:v>82000000</x:v>
      </x:c>
      <x:c r="E679" s="93" t="n">
        <x:v>36</x:v>
      </x:c>
      <x:c r="F679" s="59" t="n">
        <x:v>0.03244637480186259</x:v>
      </x:c>
      <x:c r="G679" s="59" t="n">
        <x:v>0.5437490249509371</x:v>
      </x:c>
      <x:c r="H679" s="59" t="n">
        <x:v>0.13760296335161618</x:v>
      </x:c>
      <x:c r="I679" s="58" t="n">
        <x:v>2793028.5240380056</x:v>
      </x:c>
      <x:c r="J679" s="59" t="n">
        <x:v>0.24568809425079177</x:v>
      </x:c>
      <x:c r="K679" s="2" t="str">
        <x:v>B</x:v>
      </x:c>
      <x:c r="L679" s="59" t="n">
        <x:v>0.10281227111816407</x:v>
      </x:c>
      <x:c r="M679" s="59" t="n">
        <x:v>0.5143953122429493</x:v>
      </x:c>
      <x:c r="N679" s="58" t="n">
        <x:v>2336213.231039623</x:v>
      </x:c>
      <x:c r="O679" s="58" t="n">
        <x:v>3423978.7538722497</x:v>
      </x:c>
      <x:c r="P679" s="2" t="str">
        <x:v>approve</x:v>
      </x:c>
      <x:c r="Q679" s="2" t="str">
        <x:v>eligibility and RAROC conditions are met</x:v>
      </x:c>
      <x:c r="R679" s="2"/>
      <x:c r="S679" s="2"/>
      <x:c r="T679" s="2"/>
    </x:row>
    <x:row r="680">
      <x:c r="A680" s="2"/>
      <x:c r="B680" s="2"/>
      <x:c r="C680" s="2" t="str">
        <x:v>SYN-00675</x:v>
      </x:c>
      <x:c r="D680" s="58" t="n">
        <x:v>159000000</x:v>
      </x:c>
      <x:c r="E680" s="93" t="n">
        <x:v>48</x:v>
      </x:c>
      <x:c r="F680" s="59" t="n">
        <x:v>0.07079528755907098</x:v>
      </x:c>
      <x:c r="G680" s="59" t="n">
        <x:v>0.6813728107047289</x:v>
      </x:c>
      <x:c r="H680" s="59" t="n">
        <x:v>0.15033933813526626</x:v>
      </x:c>
      <x:c r="I680" s="58" t="n">
        <x:v>4427824.462506967</x:v>
      </x:c>
      <x:c r="J680" s="59" t="n">
        <x:v>0.4257475347564374</x:v>
      </x:c>
      <x:c r="K680" s="2" t="str">
        <x:v>C</x:v>
      </x:c>
      <x:c r="L680" s="59" t="n">
        <x:v>0.1282150650024414</x:v>
      </x:c>
      <x:c r="M680" s="59" t="n">
        <x:v>0.37363143361434065</x:v>
      </x:c>
      <x:c r="N680" s="58" t="n">
        <x:v>16101419.705510743</x:v>
      </x:c>
      <x:c r="O680" s="58" t="n">
        <x:v>6682091.243798225</x:v>
      </x:c>
      <x:c r="P680" s="2" t="str">
        <x:v>approve</x:v>
      </x:c>
      <x:c r="Q680" s="2" t="str">
        <x:v>eligibility and RAROC conditions are met</x:v>
      </x:c>
      <x:c r="R680" s="2"/>
      <x:c r="S680" s="2"/>
      <x:c r="T680" s="2"/>
    </x:row>
    <x:row r="681">
      <x:c r="A681" s="2"/>
      <x:c r="B681" s="2"/>
      <x:c r="C681" s="2" t="str">
        <x:v>SYN-00676</x:v>
      </x:c>
      <x:c r="D681" s="58" t="n">
        <x:v>138000000</x:v>
      </x:c>
      <x:c r="E681" s="93" t="n">
        <x:v>36</x:v>
      </x:c>
      <x:c r="F681" s="59" t="n">
        <x:v>0.1420427689062016</x:v>
      </x:c>
      <x:c r="G681" s="59" t="n">
        <x:v>0.6370117469268624</x:v>
      </x:c>
      <x:c r="H681" s="59" t="n">
        <x:v>0.23353995331721772</x:v>
      </x:c>
      <x:c r="I681" s="58" t="n">
        <x:v>5367436.429761363</x:v>
      </x:c>
      <x:c r="J681" s="59" t="n">
        <x:v>0.18890862640413753</x:v>
      </x:c>
      <x:c r="K681" s="2" t="str">
        <x:v>D</x:v>
      </x:c>
      <x:c r="L681" s="59" t="n">
        <x:v>0.181977424621582</x:v>
      </x:c>
      <x:c r="M681" s="59" t="n">
        <x:v>0.5199818416962749</x:v>
      </x:c>
      <x:c r="N681" s="58" t="n">
        <x:v>19709333.604526903</x:v>
      </x:c>
      <x:c r="O681" s="58" t="n">
        <x:v>7760803.380168302</x:v>
      </x:c>
      <x:c r="P681" s="2" t="str">
        <x:v>approve</x:v>
      </x:c>
      <x:c r="Q681" s="2" t="str">
        <x:v>eligibility and RAROC conditions are met</x:v>
      </x:c>
      <x:c r="R681" s="2"/>
      <x:c r="S681" s="2"/>
      <x:c r="T681" s="2"/>
    </x:row>
    <x:row r="682">
      <x:c r="A682" s="2"/>
      <x:c r="B682" s="2"/>
      <x:c r="C682" s="2" t="str">
        <x:v>SYN-00677</x:v>
      </x:c>
      <x:c r="D682" s="58" t="n">
        <x:v>80000000</x:v>
      </x:c>
      <x:c r="E682" s="93" t="n">
        <x:v>18</x:v>
      </x:c>
      <x:c r="F682" s="59" t="n">
        <x:v>0.1061179292913968</x:v>
      </x:c>
      <x:c r="G682" s="59" t="n">
        <x:v>0.6854463424121265</x:v>
      </x:c>
      <x:c r="H682" s="59" t="n">
        <x:v>0.1911924857880835</x:v>
      </x:c>
      <x:c r="I682" s="58" t="n">
        <x:v>5147246.7835238315</x:v>
      </x:c>
      <x:c r="J682" s="59" t="n">
        <x:v>0.372801949313493</x:v>
      </x:c>
      <x:c r="K682" s="2" t="str">
        <x:v>D</x:v>
      </x:c>
      <x:c r="L682" s="59" t="n">
        <x:v>0.1606755065917969</x:v>
      </x:c>
      <x:c r="M682" s="59" t="n">
        <x:v>0.3909880721495421</x:v>
      </x:c>
      <x:c r="N682" s="58" t="n">
        <x:v>4800238.481626219</x:v>
      </x:c>
      <x:c r="O682" s="58" t="n">
        <x:v>4419330.948983025</x:v>
      </x:c>
      <x:c r="P682" s="2" t="str">
        <x:v>approve</x:v>
      </x:c>
      <x:c r="Q682" s="2" t="str">
        <x:v>eligibility and RAROC conditions are met</x:v>
      </x:c>
      <x:c r="R682" s="2"/>
      <x:c r="S682" s="2"/>
      <x:c r="T682" s="2"/>
    </x:row>
    <x:row r="683">
      <x:c r="A683" s="2"/>
      <x:c r="B683" s="2"/>
      <x:c r="C683" s="2" t="str">
        <x:v>SYN-00678</x:v>
      </x:c>
      <x:c r="D683" s="58" t="n">
        <x:v>154000000</x:v>
      </x:c>
      <x:c r="E683" s="93" t="n">
        <x:v>24</x:v>
      </x:c>
      <x:c r="F683" s="59" t="n">
        <x:v>0.003</x:v>
      </x:c>
      <x:c r="G683" s="59" t="n">
        <x:v>0.7209633322625704</x:v>
      </x:c>
      <x:c r="H683" s="59" t="n">
        <x:v>0.12022261228950908</x:v>
      </x:c>
      <x:c r="I683" s="58" t="n">
        <x:v>7250915.785728679</x:v>
      </x:c>
      <x:c r="J683" s="59" t="n">
        <x:v>0.5326904402338236</x:v>
      </x:c>
      <x:c r="K683" s="2" t="str">
        <x:v>A</x:v>
      </x:c>
      <x:c r="L683" s="59"/>
      <x:c r="M683" s="59" t="n">
        <x:v>0.5800867282556531</x:v>
      </x:c>
      <x:c r="N683" s="58" t="n">
        <x:v>359999.8034756276</x:v>
      </x:c>
      <x:c r="O683" s="58" t="n">
        <x:v>6544711.518030851</x:v>
      </x:c>
      <x:c r="P683" s="2" t="str">
        <x:v>decline</x:v>
      </x:c>
      <x:c r="Q683" s="2" t="str">
        <x:v>debt service to income exceeds policy maximum</x:v>
      </x:c>
      <x:c r="R683" s="2"/>
      <x:c r="S683" s="2"/>
      <x:c r="T683" s="2"/>
    </x:row>
    <x:row r="684">
      <x:c r="A684" s="2"/>
      <x:c r="B684" s="2"/>
      <x:c r="C684" s="2" t="str">
        <x:v>SYN-00679</x:v>
      </x:c>
      <x:c r="D684" s="58" t="n">
        <x:v>211000000</x:v>
      </x:c>
      <x:c r="E684" s="93" t="n">
        <x:v>36</x:v>
      </x:c>
      <x:c r="F684" s="59" t="n">
        <x:v>0.09302748722703588</x:v>
      </x:c>
      <x:c r="G684" s="59" t="n">
        <x:v>0.7229796118949666</x:v>
      </x:c>
      <x:c r="H684" s="59" t="n">
        <x:v>0.20782891694264918</x:v>
      </x:c>
      <x:c r="I684" s="58" t="n">
        <x:v>7925938.095459385</x:v>
      </x:c>
      <x:c r="J684" s="59" t="n">
        <x:v>0.32217564798631354</x:v>
      </x:c>
      <x:c r="K684" s="2" t="str">
        <x:v>C</x:v>
      </x:c>
      <x:c r="L684" s="59" t="n">
        <x:v>0.15112873077392577</x:v>
      </x:c>
      <x:c r="M684" s="59" t="n">
        <x:v>0.5979296516974909</x:v>
      </x:c>
      <x:c r="N684" s="58" t="n">
        <x:v>22813955.982176922</x:v>
      </x:c>
      <x:c r="O684" s="58" t="n">
        <x:v>11190292.809302846</x:v>
      </x:c>
      <x:c r="P684" s="2" t="str">
        <x:v>approve</x:v>
      </x:c>
      <x:c r="Q684" s="2" t="str">
        <x:v>eligibility and RAROC conditions are met</x:v>
      </x:c>
      <x:c r="R684" s="2"/>
      <x:c r="S684" s="2"/>
      <x:c r="T684" s="2"/>
    </x:row>
    <x:row r="685">
      <x:c r="A685" s="2"/>
      <x:c r="B685" s="2"/>
      <x:c r="C685" s="2" t="str">
        <x:v>SYN-00680</x:v>
      </x:c>
      <x:c r="D685" s="58" t="n">
        <x:v>137000000</x:v>
      </x:c>
      <x:c r="E685" s="93" t="n">
        <x:v>18</x:v>
      </x:c>
      <x:c r="F685" s="59" t="n">
        <x:v>0.06839237212109547</x:v>
      </x:c>
      <x:c r="G685" s="59" t="n">
        <x:v>0.7036010788932079</x:v>
      </x:c>
      <x:c r="H685" s="59" t="n">
        <x:v>0.1670976321210124</x:v>
      </x:c>
      <x:c r="I685" s="58" t="n">
        <x:v>8657360.364773016</x:v>
      </x:c>
      <x:c r="J685" s="59" t="n">
        <x:v>0.5428680182386508</x:v>
      </x:c>
      <x:c r="K685" s="2" t="str">
        <x:v>C</x:v>
      </x:c>
      <x:c r="L685" s="59"/>
      <x:c r="M685" s="59" t="n">
        <x:v>0.5349332460674827</x:v>
      </x:c>
      <x:c r="N685" s="58" t="n">
        <x:v>5414640.6357871285</x:v>
      </x:c>
      <x:c r="O685" s="58" t="n">
        <x:v>6078480.941521276</x:v>
      </x:c>
      <x:c r="P685" s="2" t="str">
        <x:v>decline</x:v>
      </x:c>
      <x:c r="Q685" s="2" t="str">
        <x:v>debt service to income exceeds policy maximum</x:v>
      </x:c>
      <x:c r="R685" s="2"/>
      <x:c r="S685" s="2"/>
      <x:c r="T685" s="2"/>
    </x:row>
    <x:row r="686">
      <x:c r="A686" s="2"/>
      <x:c r="B686" s="2"/>
      <x:c r="C686" s="2" t="str">
        <x:v>SYN-00681</x:v>
      </x:c>
      <x:c r="D686" s="58" t="n">
        <x:v>153000000</x:v>
      </x:c>
      <x:c r="E686" s="93" t="n">
        <x:v>24</x:v>
      </x:c>
      <x:c r="F686" s="59" t="n">
        <x:v>0.03085520670822664</x:v>
      </x:c>
      <x:c r="G686" s="59" t="n">
        <x:v>0.7795243011027317</x:v>
      </x:c>
      <x:c r="H686" s="59" t="n">
        <x:v>0.11453225855066544</x:v>
      </x:c>
      <x:c r="I686" s="58" t="n">
        <x:v>7163236.410180064</x:v>
      </x:c>
      <x:c r="J686" s="59" t="n">
        <x:v>0.2739172837402212</x:v>
      </x:c>
      <x:c r="K686" s="2" t="str">
        <x:v>B</x:v>
      </x:c>
      <x:c r="L686" s="59" t="n">
        <x:v>0.09634685516357423</x:v>
      </x:c>
      <x:c r="M686" s="59" t="n">
        <x:v>0.3443638537955912</x:v>
      </x:c>
      <x:c r="N686" s="58" t="n">
        <x:v>3949084.6147945374</x:v>
      </x:c>
      <x:c r="O686" s="58" t="n">
        <x:v>6372913.309240429</x:v>
      </x:c>
      <x:c r="P686" s="2" t="str">
        <x:v>approve</x:v>
      </x:c>
      <x:c r="Q686" s="2" t="str">
        <x:v>eligibility and RAROC conditions are met</x:v>
      </x:c>
      <x:c r="R686" s="2"/>
      <x:c r="S686" s="2"/>
      <x:c r="T686" s="2"/>
    </x:row>
    <x:row r="687">
      <x:c r="A687" s="2"/>
      <x:c r="B687" s="2"/>
      <x:c r="C687" s="2" t="str">
        <x:v>SYN-00682</x:v>
      </x:c>
      <x:c r="D687" s="58" t="n">
        <x:v>114000000</x:v>
      </x:c>
      <x:c r="E687" s="93" t="n">
        <x:v>24</x:v>
      </x:c>
      <x:c r="F687" s="59" t="n">
        <x:v>0.1582236975511086</x:v>
      </x:c>
      <x:c r="G687" s="59" t="n">
        <x:v>0.6963320302782403</x:v>
      </x:c>
      <x:c r="H687" s="59" t="n">
        <x:v>0.24232937793389625</x:v>
      </x:c>
      <x:c r="I687" s="58" t="n">
        <x:v>6040567.004802546</x:v>
      </x:c>
      <x:c r="J687" s="59" t="n">
        <x:v>0.33202835024012733</x:v>
      </x:c>
      <x:c r="K687" s="2" t="str">
        <x:v>E</x:v>
      </x:c>
      <x:c r="L687" s="59" t="n">
        <x:v>0.20395668029785155</x:v>
      </x:c>
      <x:c r="M687" s="59" t="n">
        <x:v>0.3924425942848049</x:v>
      </x:c>
      <x:c r="N687" s="58" t="n">
        <x:v>13618958.96098364</x:v>
      </x:c>
      <x:c r="O687" s="58" t="n">
        <x:v>7543080.476082406</x:v>
      </x:c>
      <x:c r="P687" s="2" t="str">
        <x:v>approve</x:v>
      </x:c>
      <x:c r="Q687" s="2" t="str">
        <x:v>eligibility and RAROC conditions are met</x:v>
      </x:c>
      <x:c r="R687" s="2"/>
      <x:c r="S687" s="2"/>
      <x:c r="T687" s="2"/>
    </x:row>
    <x:row r="688">
      <x:c r="A688" s="2"/>
      <x:c r="B688" s="2"/>
      <x:c r="C688" s="2" t="str">
        <x:v>SYN-00683</x:v>
      </x:c>
      <x:c r="D688" s="58" t="n">
        <x:v>190000000</x:v>
      </x:c>
      <x:c r="E688" s="93" t="n">
        <x:v>18</x:v>
      </x:c>
      <x:c r="F688" s="59" t="n">
        <x:v>0.05951527913961879</x:v>
      </x:c>
      <x:c r="G688" s="59" t="n">
        <x:v>0.7664059152493395</x:v>
      </x:c>
      <x:c r="H688" s="59" t="n">
        <x:v>0.1621871489267552</x:v>
      </x:c>
      <x:c r="I688" s="58" t="n">
        <x:v>11962372.242741223</x:v>
      </x:c>
      <x:c r="J688" s="59" t="n">
        <x:v>0.5937466379668743</x:v>
      </x:c>
      <x:c r="K688" s="2" t="str">
        <x:v>C</x:v>
      </x:c>
      <x:c r="L688" s="59"/>
      <x:c r="M688" s="59" t="n">
        <x:v>0.6051057093807876</x:v>
      </x:c>
      <x:c r="N688" s="58" t="n">
        <x:v>7111723.143424113</x:v>
      </x:c>
      <x:c r="O688" s="58" t="n">
        <x:v>8440627.16993214</x:v>
      </x:c>
      <x:c r="P688" s="2" t="str">
        <x:v>decline</x:v>
      </x:c>
      <x:c r="Q688" s="2" t="str">
        <x:v>debt service to income exceeds policy maximum</x:v>
      </x:c>
      <x:c r="R688" s="2"/>
      <x:c r="S688" s="2"/>
      <x:c r="T688" s="2"/>
    </x:row>
    <x:row r="689">
      <x:c r="A689" s="2"/>
      <x:c r="B689" s="2"/>
      <x:c r="C689" s="2" t="str">
        <x:v>SYN-00684</x:v>
      </x:c>
      <x:c r="D689" s="58" t="n">
        <x:v>151000000</x:v>
      </x:c>
      <x:c r="E689" s="93" t="n">
        <x:v>36</x:v>
      </x:c>
      <x:c r="F689" s="59" t="n">
        <x:v>0.009904798282683333</x:v>
      </x:c>
      <x:c r="G689" s="59" t="n">
        <x:v>0.6855621968709762</x:v>
      </x:c>
      <x:c r="H689" s="59" t="n">
        <x:v>0.1256235261911982</x:v>
      </x:c>
      <x:c r="I689" s="58" t="n">
        <x:v>5056014.6030872455</x:v>
      </x:c>
      <x:c r="J689" s="59" t="n">
        <x:v>0.3762730591610738</x:v>
      </x:c>
      <x:c r="K689" s="2" t="str">
        <x:v>A</x:v>
      </x:c>
      <x:c r="L689" s="59" t="n">
        <x:v>0.08742389678955077</x:v>
      </x:c>
      <x:c r="M689" s="59" t="n">
        <x:v>0.5483861131197181</x:v>
      </x:c>
      <x:c r="N689" s="58" t="n">
        <x:v>1667506.8318501618</x:v>
      </x:c>
      <x:c r="O689" s="58" t="n">
        <x:v>6416893.299468721</x:v>
      </x:c>
      <x:c r="P689" s="2" t="str">
        <x:v>approve</x:v>
      </x:c>
      <x:c r="Q689" s="2" t="str">
        <x:v>eligibility and RAROC conditions are met</x:v>
      </x:c>
      <x:c r="R689" s="2"/>
      <x:c r="S689" s="2"/>
      <x:c r="T689" s="2"/>
    </x:row>
    <x:row r="690">
      <x:c r="A690" s="2"/>
      <x:c r="B690" s="2"/>
      <x:c r="C690" s="2" t="str">
        <x:v>SYN-00685</x:v>
      </x:c>
      <x:c r="D690" s="58" t="n">
        <x:v>165000000</x:v>
      </x:c>
      <x:c r="E690" s="93" t="n">
        <x:v>36</x:v>
      </x:c>
      <x:c r="F690" s="59" t="n">
        <x:v>0.02273258185543968</x:v>
      </x:c>
      <x:c r="G690" s="59" t="n">
        <x:v>0.6491786235189494</x:v>
      </x:c>
      <x:c r="H690" s="59" t="n">
        <x:v>0.14553865198645002</x:v>
      </x:c>
      <x:c r="I690" s="58" t="n">
        <x:v>5683796.792671852</x:v>
      </x:c>
      <x:c r="J690" s="59" t="n">
        <x:v>0.3633417598667609</x:v>
      </x:c>
      <x:c r="K690" s="2" t="str">
        <x:v>B</x:v>
      </x:c>
      <x:c r="L690" s="59" t="n">
        <x:v>0.09510623931884765</x:v>
      </x:c>
      <x:c r="M690" s="59" t="n">
        <x:v>0.6726641047884493</x:v>
      </x:c>
      <x:c r="N690" s="58" t="n">
        <x:v>3967091.5294382204</x:v>
      </x:c>
      <x:c r="O690" s="58" t="n">
        <x:v>6982659.63911816</x:v>
      </x:c>
      <x:c r="P690" s="2" t="str">
        <x:v>approve</x:v>
      </x:c>
      <x:c r="Q690" s="2" t="str">
        <x:v>eligibility and RAROC conditions are met</x:v>
      </x:c>
      <x:c r="R690" s="2"/>
      <x:c r="S690" s="2"/>
      <x:c r="T690" s="2"/>
    </x:row>
    <x:row r="691">
      <x:c r="A691" s="2"/>
      <x:c r="B691" s="2"/>
      <x:c r="C691" s="2" t="str">
        <x:v>SYN-00686</x:v>
      </x:c>
      <x:c r="D691" s="58" t="n">
        <x:v>151000000</x:v>
      </x:c>
      <x:c r="E691" s="93" t="n">
        <x:v>18</x:v>
      </x:c>
      <x:c r="F691" s="59" t="n">
        <x:v>0.10502450314148787</x:v>
      </x:c>
      <x:c r="G691" s="59" t="n">
        <x:v>0.5750722213725725</x:v>
      </x:c>
      <x:c r="H691" s="59" t="n">
        <x:v>0.20889176725631714</x:v>
      </x:c>
      <x:c r="I691" s="58" t="n">
        <x:v>9843907.350604948</x:v>
      </x:c>
      <x:c r="J691" s="59" t="n">
        <x:v>0.4234781683025195</x:v>
      </x:c>
      <x:c r="K691" s="2" t="str">
        <x:v>D</x:v>
      </x:c>
      <x:c r="L691" s="59" t="n">
        <x:v>0.1350472259521485</x:v>
      </x:c>
      <x:c r="M691" s="59" t="n">
        <x:v>0.8287543091182987</x:v>
      </x:c>
      <x:c r="N691" s="58" t="n">
        <x:v>7551917.198695743</x:v>
      </x:c>
      <x:c r="O691" s="58" t="n">
        <x:v>6988476.766684632</x:v>
      </x:c>
      <x:c r="P691" s="2" t="str">
        <x:v>approve</x:v>
      </x:c>
      <x:c r="Q691" s="2" t="str">
        <x:v>eligibility and RAROC conditions are met</x:v>
      </x:c>
      <x:c r="R691" s="2"/>
      <x:c r="S691" s="2"/>
      <x:c r="T691" s="2"/>
    </x:row>
    <x:row r="692">
      <x:c r="A692" s="2"/>
      <x:c r="B692" s="2"/>
      <x:c r="C692" s="2" t="str">
        <x:v>SYN-00687</x:v>
      </x:c>
      <x:c r="D692" s="58" t="n">
        <x:v>232000000</x:v>
      </x:c>
      <x:c r="E692" s="93" t="n">
        <x:v>24</x:v>
      </x:c>
      <x:c r="F692" s="59" t="n">
        <x:v>0.12681284461727693</x:v>
      </x:c>
      <x:c r="G692" s="59" t="n">
        <x:v>0.9</x:v>
      </x:c>
      <x:c r="H692" s="59" t="n">
        <x:v>0.21529198544299072</x:v>
      </x:c>
      <x:c r="I692" s="58" t="n">
        <x:v>11981861.070032135</x:v>
      </x:c>
      <x:c r="J692" s="59" t="n">
        <x:v>0.8690930535016067</x:v>
      </x:c>
      <x:c r="K692" s="2" t="str">
        <x:v>D</x:v>
      </x:c>
      <x:c r="L692" s="59"/>
      <x:c r="M692" s="59" t="n">
        <x:v>0.21249674387730952</x:v>
      </x:c>
      <x:c r="N692" s="58" t="n">
        <x:v>28690777.093295034</x:v>
      </x:c>
      <x:c r="O692" s="58" t="n">
        <x:v>18058229.470140725</x:v>
      </x:c>
      <x:c r="P692" s="2" t="str">
        <x:v>decline</x:v>
      </x:c>
      <x:c r="Q692" s="2" t="str">
        <x:v>debt service to income exceeds policy maximum</x:v>
      </x:c>
      <x:c r="R692" s="2"/>
      <x:c r="S692" s="2"/>
      <x:c r="T692" s="2"/>
    </x:row>
    <x:row r="693">
      <x:c r="A693" s="2"/>
      <x:c r="B693" s="2"/>
      <x:c r="C693" s="2" t="str">
        <x:v>SYN-00688</x:v>
      </x:c>
      <x:c r="D693" s="58" t="n">
        <x:v>125000000</x:v>
      </x:c>
      <x:c r="E693" s="93" t="n">
        <x:v>24</x:v>
      </x:c>
      <x:c r="F693" s="59" t="n">
        <x:v>0.1085371722130462</x:v>
      </x:c>
      <x:c r="G693" s="59" t="n">
        <x:v>0.6961089615767515</x:v>
      </x:c>
      <x:c r="H693" s="59" t="n">
        <x:v>0.18343387423282892</x:v>
      </x:c>
      <x:c r="I693" s="58" t="n">
        <x:v>6261272.1162621165</x:v>
      </x:c>
      <x:c r="J693" s="59" t="n">
        <x:v>0.413632910047627</x:v>
      </x:c>
      <x:c r="K693" s="2" t="str">
        <x:v>D</x:v>
      </x:c>
      <x:c r="L693" s="59" t="n">
        <x:v>0.1639402389526367</x:v>
      </x:c>
      <x:c r="M693" s="59" t="n">
        <x:v>0.30347248199661264</x:v>
      </x:c>
      <x:c r="N693" s="58" t="n">
        <x:v>10181068.768192347</x:v>
      </x:c>
      <x:c r="O693" s="58" t="n">
        <x:v>6951091.702670046</x:v>
      </x:c>
      <x:c r="P693" s="2" t="str">
        <x:v>approve</x:v>
      </x:c>
      <x:c r="Q693" s="2" t="str">
        <x:v>eligibility and RAROC conditions are met</x:v>
      </x:c>
      <x:c r="R693" s="2"/>
      <x:c r="S693" s="2"/>
      <x:c r="T693" s="2"/>
    </x:row>
    <x:row r="694">
      <x:c r="A694" s="2"/>
      <x:c r="B694" s="2"/>
      <x:c r="C694" s="2" t="str">
        <x:v>SYN-00689</x:v>
      </x:c>
      <x:c r="D694" s="58" t="n">
        <x:v>203000000</x:v>
      </x:c>
      <x:c r="E694" s="93" t="n">
        <x:v>48</x:v>
      </x:c>
      <x:c r="F694" s="59" t="n">
        <x:v>0.03571535970689733</x:v>
      </x:c>
      <x:c r="G694" s="59" t="n">
        <x:v>0.642548379322274</x:v>
      </x:c>
      <x:c r="H694" s="59" t="n">
        <x:v>0.13283844680866952</x:v>
      </x:c>
      <x:c r="I694" s="58" t="n">
        <x:v>5474623.645270922</x:v>
      </x:c>
      <x:c r="J694" s="59" t="n">
        <x:v>0.4499784940154813</x:v>
      </x:c>
      <x:c r="K694" s="2" t="str">
        <x:v>B</x:v>
      </x:c>
      <x:c r="L694" s="59" t="n">
        <x:v>0.10010993957519532</x:v>
      </x:c>
      <x:c r="M694" s="59" t="n">
        <x:v>0.49210908454808727</x:v>
      </x:c>
      <x:c r="N694" s="58" t="n">
        <x:v>9999036.611873224</x:v>
      </x:c>
      <x:c r="O694" s="58" t="n">
        <x:v>8436695.529691389</x:v>
      </x:c>
      <x:c r="P694" s="2" t="str">
        <x:v>approve</x:v>
      </x:c>
      <x:c r="Q694" s="2" t="str">
        <x:v>eligibility and RAROC conditions are met</x:v>
      </x:c>
      <x:c r="R694" s="2"/>
      <x:c r="S694" s="2"/>
      <x:c r="T694" s="2"/>
    </x:row>
    <x:row r="695">
      <x:c r="A695" s="2"/>
      <x:c r="B695" s="2"/>
      <x:c r="C695" s="2" t="str">
        <x:v>SYN-00690</x:v>
      </x:c>
      <x:c r="D695" s="58" t="n">
        <x:v>224000000</x:v>
      </x:c>
      <x:c r="E695" s="93" t="n">
        <x:v>48</x:v>
      </x:c>
      <x:c r="F695" s="59" t="n">
        <x:v>0.015599339943043963</x:v>
      </x:c>
      <x:c r="G695" s="59" t="n">
        <x:v>0.7816527469423596</x:v>
      </x:c>
      <x:c r="H695" s="59" t="n">
        <x:v>0.10619605851361238</x:v>
      </x:c>
      <x:c r="I695" s="58" t="n">
        <x:v>5748104.486787532</x:v>
      </x:c>
      <x:c r="J695" s="59" t="n">
        <x:v>0.3120829189250006</x:v>
      </x:c>
      <x:c r="K695" s="2" t="str">
        <x:v>A</x:v>
      </x:c>
      <x:c r="L695" s="59" t="n">
        <x:v>0.08883560180664066</x:v>
      </x:c>
      <x:c r="M695" s="59" t="n">
        <x:v>0.33613045906592215</x:v>
      </x:c>
      <x:c r="N695" s="58" t="n">
        <x:v>5877563.350113775</x:v>
      </x:c>
      <x:c r="O695" s="58" t="n">
        <x:v>9421991.400061475</x:v>
      </x:c>
      <x:c r="P695" s="2" t="str">
        <x:v>approve</x:v>
      </x:c>
      <x:c r="Q695" s="2" t="str">
        <x:v>eligibility and RAROC conditions are met</x:v>
      </x:c>
      <x:c r="R695" s="2"/>
      <x:c r="S695" s="2"/>
      <x:c r="T695" s="2"/>
    </x:row>
    <x:row r="696">
      <x:c r="A696" s="2"/>
      <x:c r="B696" s="2"/>
      <x:c r="C696" s="2" t="str">
        <x:v>SYN-00691</x:v>
      </x:c>
      <x:c r="D696" s="58" t="n">
        <x:v>152000000</x:v>
      </x:c>
      <x:c r="E696" s="93" t="n">
        <x:v>12</x:v>
      </x:c>
      <x:c r="F696" s="59" t="n">
        <x:v>0.09113132139783818</x:v>
      </x:c>
      <x:c r="G696" s="59" t="n">
        <x:v>0.6220607444151806</x:v>
      </x:c>
      <x:c r="H696" s="59" t="n">
        <x:v>0.17820214715615845</x:v>
      </x:c>
      <x:c r="I696" s="58" t="n">
        <x:v>13922356.765731528</x:v>
      </x:c>
      <x:c r="J696" s="59" t="n">
        <x:v>0.2499532170925934</x:v>
      </x:c>
      <x:c r="K696" s="2" t="str">
        <x:v>C</x:v>
      </x:c>
      <x:c r="L696" s="59" t="n">
        <x:v>0.13587547302246092</x:v>
      </x:c>
      <x:c r="M696" s="59" t="n">
        <x:v>0.5447471020767544</x:v>
      </x:c>
      <x:c r="N696" s="58" t="n">
        <x:v>4861056.100685205</x:v>
      </x:c>
      <x:c r="O696" s="58" t="n">
        <x:v>7222008.467735993</x:v>
      </x:c>
      <x:c r="P696" s="2" t="str">
        <x:v>approve</x:v>
      </x:c>
      <x:c r="Q696" s="2" t="str">
        <x:v>eligibility and RAROC conditions are met</x:v>
      </x:c>
      <x:c r="R696" s="2"/>
      <x:c r="S696" s="2"/>
      <x:c r="T696" s="2"/>
    </x:row>
    <x:row r="697">
      <x:c r="A697" s="2"/>
      <x:c r="B697" s="2"/>
      <x:c r="C697" s="2" t="str">
        <x:v>SYN-00692</x:v>
      </x:c>
      <x:c r="D697" s="58" t="n">
        <x:v>137000000</x:v>
      </x:c>
      <x:c r="E697" s="93" t="n">
        <x:v>12</x:v>
      </x:c>
      <x:c r="F697" s="59" t="n">
        <x:v>0.04115425572686928</x:v>
      </x:c>
      <x:c r="G697" s="59" t="n">
        <x:v>0.7601627079265804</x:v>
      </x:c>
      <x:c r="H697" s="59" t="n">
        <x:v>0.14883453651248663</x:v>
      </x:c>
      <x:c r="I697" s="58" t="n">
        <x:v>12357855.763304055</x:v>
      </x:c>
      <x:c r="J697" s="59" t="n">
        <x:v>0.983857050886937</x:v>
      </x:c>
      <x:c r="K697" s="2" t="str">
        <x:v>B</x:v>
      </x:c>
      <x:c r="L697" s="59"/>
      <x:c r="M697" s="59" t="n">
        <x:v>0.5710629342649528</x:v>
      </x:c>
      <x:c r="N697" s="58" t="n">
        <x:v>2388779.0515151424</x:v>
      </x:c>
      <x:c r="O697" s="58" t="n">
        <x:v>5898910.5418788185</x:v>
      </x:c>
      <x:c r="P697" s="2" t="str">
        <x:v>decline</x:v>
      </x:c>
      <x:c r="Q697" s="2" t="str">
        <x:v>debt service to income exceeds policy maximum</x:v>
      </x:c>
      <x:c r="R697" s="2"/>
      <x:c r="S697" s="2"/>
      <x:c r="T697" s="2"/>
    </x:row>
    <x:row r="698">
      <x:c r="A698" s="2"/>
      <x:c r="B698" s="2"/>
      <x:c r="C698" s="2" t="str">
        <x:v>SYN-00693</x:v>
      </x:c>
      <x:c r="D698" s="58" t="n">
        <x:v>45000000</x:v>
      </x:c>
      <x:c r="E698" s="93" t="n">
        <x:v>48</x:v>
      </x:c>
      <x:c r="F698" s="59" t="n">
        <x:v>0.0851579146166873</x:v>
      </x:c>
      <x:c r="G698" s="59" t="n">
        <x:v>0.6213687487933839</x:v>
      </x:c>
      <x:c r="H698" s="59" t="n">
        <x:v>0.17582155594036644</x:v>
      </x:c>
      <x:c r="I698" s="58" t="n">
        <x:v>1312069.8870594632</x:v>
      </x:c>
      <x:c r="J698" s="59" t="n">
        <x:v>0.16155432498684966</x:v>
      </x:c>
      <x:c r="K698" s="2" t="str">
        <x:v>C</x:v>
      </x:c>
      <x:c r="L698" s="59" t="n">
        <x:v>0.1408809280395508</x:v>
      </x:c>
      <x:c r="M698" s="59" t="n">
        <x:v>0.4920985861353744</x:v>
      </x:c>
      <x:c r="N698" s="58" t="n">
        <x:v>5001283.9138538875</x:v>
      </x:c>
      <x:c r="O698" s="58" t="n">
        <x:v>1916002.3752877726</x:v>
      </x:c>
      <x:c r="P698" s="2" t="str">
        <x:v>approve</x:v>
      </x:c>
      <x:c r="Q698" s="2" t="str">
        <x:v>eligibility and RAROC conditions are met</x:v>
      </x:c>
      <x:c r="R698" s="2"/>
      <x:c r="S698" s="2"/>
      <x:c r="T698" s="2"/>
    </x:row>
    <x:row r="699">
      <x:c r="A699" s="2"/>
      <x:c r="B699" s="2"/>
      <x:c r="C699" s="2" t="str">
        <x:v>SYN-00694</x:v>
      </x:c>
      <x:c r="D699" s="58" t="n">
        <x:v>186000000</x:v>
      </x:c>
      <x:c r="E699" s="93" t="n">
        <x:v>12</x:v>
      </x:c>
      <x:c r="F699" s="59" t="n">
        <x:v>0.052618409651892364</x:v>
      </x:c>
      <x:c r="G699" s="59" t="n">
        <x:v>0.7562912654489757</x:v>
      </x:c>
      <x:c r="H699" s="59" t="n">
        <x:v>0.13150195294112063</x:v>
      </x:c>
      <x:c r="I699" s="58" t="n">
        <x:v>16626122.864909852</x:v>
      </x:c>
      <x:c r="J699" s="59" t="n">
        <x:v>0.5612359414001841</x:v>
      </x:c>
      <x:c r="K699" s="2" t="str">
        <x:v>C</x:v>
      </x:c>
      <x:c r="L699" s="59"/>
      <x:c r="M699" s="59" t="n">
        <x:v>0.254398344391289</x:v>
      </x:c>
      <x:c r="N699" s="58" t="n">
        <x:v>4122333.815179243</x:v>
      </x:c>
      <x:c r="O699" s="58" t="n">
        <x:v>7959027.72406139</x:v>
      </x:c>
      <x:c r="P699" s="2" t="str">
        <x:v>decline</x:v>
      </x:c>
      <x:c r="Q699" s="2" t="str">
        <x:v>debt service to income exceeds policy maximum</x:v>
      </x:c>
      <x:c r="R699" s="2"/>
      <x:c r="S699" s="2"/>
      <x:c r="T699" s="2"/>
    </x:row>
    <x:row r="700">
      <x:c r="A700" s="2"/>
      <x:c r="B700" s="2"/>
      <x:c r="C700" s="2" t="str">
        <x:v>SYN-00695</x:v>
      </x:c>
      <x:c r="D700" s="58" t="n">
        <x:v>203000000</x:v>
      </x:c>
      <x:c r="E700" s="93" t="n">
        <x:v>48</x:v>
      </x:c>
      <x:c r="F700" s="59" t="n">
        <x:v>0.20465101476137967</x:v>
      </x:c>
      <x:c r="G700" s="59" t="n">
        <x:v>0.9</x:v>
      </x:c>
      <x:c r="H700" s="59" t="n">
        <x:v>0.2904799152937714</x:v>
      </x:c>
      <x:c r="I700" s="58" t="n">
        <x:v>7197245.340104085</x:v>
      </x:c>
      <x:c r="J700" s="59" t="n">
        <x:v>0.25152404322916405</x:v>
      </x:c>
      <x:c r="K700" s="2" t="str">
        <x:v>E</x:v>
      </x:c>
      <x:c r="L700" s="59"/>
      <x:c r="M700" s="59" t="n">
        <x:v>0.11945406896430798</x:v>
      </x:c>
      <x:c r="N700" s="58" t="n">
        <x:v>74032256.27037475</x:v>
      </x:c>
      <x:c r="O700" s="58" t="n">
        <x:v>17272092.23222898</x:v>
      </x:c>
      <x:c r="P700" s="2" t="str">
        <x:v>decline</x:v>
      </x:c>
      <x:c r="Q700" s="2" t="str">
        <x:v>PD exceeds policy maximum</x:v>
      </x:c>
      <x:c r="R700" s="2"/>
      <x:c r="S700" s="2"/>
      <x:c r="T700" s="2"/>
    </x:row>
    <x:row r="701">
      <x:c r="A701" s="2"/>
      <x:c r="B701" s="2"/>
      <x:c r="C701" s="2" t="str">
        <x:v>SYN-00696</x:v>
      </x:c>
      <x:c r="D701" s="58" t="n">
        <x:v>105000000</x:v>
      </x:c>
      <x:c r="E701" s="93" t="n">
        <x:v>18</x:v>
      </x:c>
      <x:c r="F701" s="59" t="n">
        <x:v>0.026540056772250294</x:v>
      </x:c>
      <x:c r="G701" s="59" t="n">
        <x:v>0.7846620665154725</x:v>
      </x:c>
      <x:c r="H701" s="59" t="n">
        <x:v>0.12405979725614018</x:v>
      </x:c>
      <x:c r="I701" s="58" t="n">
        <x:v>6422934.423994055</x:v>
      </x:c>
      <x:c r="J701" s="59" t="n">
        <x:v>0.27521079644432433</x:v>
      </x:c>
      <x:c r="K701" s="2" t="str">
        <x:v>B</x:v>
      </x:c>
      <x:c r="L701" s="59" t="n">
        <x:v>0.10785545349121095</x:v>
      </x:c>
      <x:c r="M701" s="59" t="n">
        <x:v>0.32492120412359043</x:v>
      </x:c>
      <x:c r="N701" s="58" t="n">
        <x:v>1780477.3462889344</x:v>
      </x:c>
      <x:c r="O701" s="58" t="n">
        <x:v>4433738.157641209</x:v>
      </x:c>
      <x:c r="P701" s="2" t="str">
        <x:v>approve</x:v>
      </x:c>
      <x:c r="Q701" s="2" t="str">
        <x:v>eligibility and RAROC conditions are met</x:v>
      </x:c>
      <x:c r="R701" s="2"/>
      <x:c r="S701" s="2"/>
      <x:c r="T701" s="2"/>
    </x:row>
    <x:row r="702">
      <x:c r="A702" s="2"/>
      <x:c r="B702" s="2"/>
      <x:c r="C702" s="2" t="str">
        <x:v>SYN-00697</x:v>
      </x:c>
      <x:c r="D702" s="58" t="n">
        <x:v>139000000</x:v>
      </x:c>
      <x:c r="E702" s="93" t="n">
        <x:v>12</x:v>
      </x:c>
      <x:c r="F702" s="59" t="n">
        <x:v>0.0232998021142939</x:v>
      </x:c>
      <x:c r="G702" s="59" t="n">
        <x:v>0.6620370657373883</x:v>
      </x:c>
      <x:c r="H702" s="59" t="n">
        <x:v>0.13259160663862024</x:v>
      </x:c>
      <x:c r="I702" s="58" t="n">
        <x:v>12432008.527133204</x:v>
      </x:c>
      <x:c r="J702" s="59" t="n">
        <x:v>0.5878443773281352</x:v>
      </x:c>
      <x:c r="K702" s="2" t="str">
        <x:v>B</x:v>
      </x:c>
      <x:c r="L702" s="59"/>
      <x:c r="M702" s="59" t="n">
        <x:v>0.5738750045822831</x:v>
      </x:c>
      <x:c r="N702" s="58" t="n">
        <x:v>1188948.4139087612</x:v>
      </x:c>
      <x:c r="O702" s="58" t="n">
        <x:v>6004768.59522783</x:v>
      </x:c>
      <x:c r="P702" s="2" t="str">
        <x:v>decline</x:v>
      </x:c>
      <x:c r="Q702" s="2" t="str">
        <x:v>debt service to income exceeds policy maximum</x:v>
      </x:c>
      <x:c r="R702" s="2"/>
      <x:c r="S702" s="2"/>
      <x:c r="T702" s="2"/>
    </x:row>
    <x:row r="703">
      <x:c r="A703" s="2"/>
      <x:c r="B703" s="2"/>
      <x:c r="C703" s="2" t="str">
        <x:v>SYN-00698</x:v>
      </x:c>
      <x:c r="D703" s="58" t="n">
        <x:v>195000000</x:v>
      </x:c>
      <x:c r="E703" s="93" t="n">
        <x:v>48</x:v>
      </x:c>
      <x:c r="F703" s="59" t="n">
        <x:v>0.11873392184256724</x:v>
      </x:c>
      <x:c r="G703" s="59" t="n">
        <x:v>0.6794322285581641</x:v>
      </x:c>
      <x:c r="H703" s="59" t="n">
        <x:v>0.21511071412391028</x:v>
      </x:c>
      <x:c r="I703" s="58" t="n">
        <x:v>6092041.933368832</x:v>
      </x:c>
      <x:c r="J703" s="59" t="n">
        <x:v>0.1578494442582997</x:v>
      </x:c>
      <x:c r="K703" s="2" t="str">
        <x:v>D</x:v>
      </x:c>
      <x:c r="L703" s="59" t="n">
        <x:v>0.17130584716796876</x:v>
      </x:c>
      <x:c r="M703" s="59" t="n">
        <x:v>0.4747071098833629</x:v>
      </x:c>
      <x:c r="N703" s="58" t="n">
        <x:v>32671035.54181036</x:v>
      </x:c>
      <x:c r="O703" s="58" t="n">
        <x:v>10649954.281976316</x:v>
      </x:c>
      <x:c r="P703" s="2" t="str">
        <x:v>approve</x:v>
      </x:c>
      <x:c r="Q703" s="2" t="str">
        <x:v>eligibility and RAROC conditions are met</x:v>
      </x:c>
      <x:c r="R703" s="2"/>
      <x:c r="S703" s="2"/>
      <x:c r="T703" s="2"/>
    </x:row>
    <x:row r="704">
      <x:c r="A704" s="2"/>
      <x:c r="B704" s="2"/>
      <x:c r="C704" s="2" t="str">
        <x:v>SYN-00699</x:v>
      </x:c>
      <x:c r="D704" s="58" t="n">
        <x:v>155000000</x:v>
      </x:c>
      <x:c r="E704" s="93" t="n">
        <x:v>48</x:v>
      </x:c>
      <x:c r="F704" s="59" t="n">
        <x:v>0.14844104985966206</x:v>
      </x:c>
      <x:c r="G704" s="59" t="n">
        <x:v>0.7264435101671766</x:v>
      </x:c>
      <x:c r="H704" s="59" t="n">
        <x:v>0.2217810135553377</x:v>
      </x:c>
      <x:c r="I704" s="58" t="n">
        <x:v>4898441.377866892</x:v>
      </x:c>
      <x:c r="J704" s="59" t="n">
        <x:v>0.11088075232485259</x:v>
      </x:c>
      <x:c r="K704" s="2" t="str">
        <x:v>D</x:v>
      </x:c>
      <x:c r="L704" s="59" t="n">
        <x:v>0.2044409942626953</x:v>
      </x:c>
      <x:c r="M704" s="59" t="n">
        <x:v>0.2638644076056673</x:v>
      </x:c>
      <x:c r="N704" s="58" t="n">
        <x:v>33862012.83694554</x:v>
      </x:c>
      <x:c r="O704" s="58" t="n">
        <x:v>9745689.978600074</x:v>
      </x:c>
      <x:c r="P704" s="2" t="str">
        <x:v>approve</x:v>
      </x:c>
      <x:c r="Q704" s="2" t="str">
        <x:v>eligibility and RAROC conditions are met</x:v>
      </x:c>
      <x:c r="R704" s="2"/>
      <x:c r="S704" s="2"/>
      <x:c r="T704" s="2"/>
    </x:row>
    <x:row r="705">
      <x:c r="A705" s="2"/>
      <x:c r="B705" s="2"/>
      <x:c r="C705" s="2" t="str">
        <x:v>SYN-00700</x:v>
      </x:c>
      <x:c r="D705" s="58" t="n">
        <x:v>195000000</x:v>
      </x:c>
      <x:c r="E705" s="93" t="n">
        <x:v>12</x:v>
      </x:c>
      <x:c r="F705" s="59" t="n">
        <x:v>0.05415315702040402</x:v>
      </x:c>
      <x:c r="G705" s="59" t="n">
        <x:v>0.8144604167030982</x:v>
      </x:c>
      <x:c r="H705" s="59" t="n">
        <x:v>0.15591962956624777</x:v>
      </x:c>
      <x:c r="I705" s="58" t="n">
        <x:v>17654886.362425435</x:v>
      </x:c>
      <x:c r="J705" s="59" t="n">
        <x:v>0.538711038926441</x:v>
      </x:c>
      <x:c r="K705" s="2" t="str">
        <x:v>C</x:v>
      </x:c>
      <x:c r="L705" s="59"/>
      <x:c r="M705" s="59" t="n">
        <x:v>0.6122522021565288</x:v>
      </x:c>
      <x:c r="N705" s="58" t="n">
        <x:v>4808216.372342567</x:v>
      </x:c>
      <x:c r="O705" s="58" t="n">
        <x:v>8875506.965888476</x:v>
      </x:c>
      <x:c r="P705" s="2" t="str">
        <x:v>decline</x:v>
      </x:c>
      <x:c r="Q705" s="2" t="str">
        <x:v>debt service to income exceeds policy maximum</x:v>
      </x:c>
      <x:c r="R705" s="2"/>
      <x:c r="S705" s="2"/>
      <x:c r="T705" s="2"/>
    </x:row>
    <x:row r="706">
      <x:c r="A706" s="2"/>
      <x:c r="B706" s="2"/>
      <x:c r="C706" s="2" t="str">
        <x:v>SYN-00701</x:v>
      </x:c>
      <x:c r="D706" s="58" t="n">
        <x:v>215000000</x:v>
      </x:c>
      <x:c r="E706" s="93" t="n">
        <x:v>24</x:v>
      </x:c>
      <x:c r="F706" s="59" t="n">
        <x:v>0.03981379537429486</x:v>
      </x:c>
      <x:c r="G706" s="59" t="n">
        <x:v>0.5849483032313543</x:v>
      </x:c>
      <x:c r="H706" s="59" t="n">
        <x:v>0.14360560516794416</x:v>
      </x:c>
      <x:c r="I706" s="58" t="n">
        <x:v>10359429.440977575</x:v>
      </x:c>
      <x:c r="J706" s="59" t="n">
        <x:v>0.40918858881955145</x:v>
      </x:c>
      <x:c r="K706" s="2" t="str">
        <x:v>B</x:v>
      </x:c>
      <x:c r="L706" s="59" t="n">
        <x:v>0.09346202850341796</x:v>
      </x:c>
      <x:c r="M706" s="59" t="n">
        <x:v>0.6680384217035386</x:v>
      </x:c>
      <x:c r="N706" s="58" t="n">
        <x:v>5410563.839376096</x:v>
      </x:c>
      <x:c r="O706" s="58" t="n">
        <x:v>8979550.731558792</x:v>
      </x:c>
      <x:c r="P706" s="2" t="str">
        <x:v>approve</x:v>
      </x:c>
      <x:c r="Q706" s="2" t="str">
        <x:v>eligibility and RAROC conditions are met</x:v>
      </x:c>
      <x:c r="R706" s="2"/>
      <x:c r="S706" s="2"/>
      <x:c r="T706" s="2"/>
    </x:row>
    <x:row r="707">
      <x:c r="A707" s="2"/>
      <x:c r="B707" s="2"/>
      <x:c r="C707" s="2" t="str">
        <x:v>SYN-00702</x:v>
      </x:c>
      <x:c r="D707" s="58" t="n">
        <x:v>97000000</x:v>
      </x:c>
      <x:c r="E707" s="93" t="n">
        <x:v>12</x:v>
      </x:c>
      <x:c r="F707" s="59" t="n">
        <x:v>0.11005272793487794</x:v>
      </x:c>
      <x:c r="G707" s="59" t="n">
        <x:v>0.5995939800833319</x:v>
      </x:c>
      <x:c r="H707" s="59" t="n">
        <x:v>0.18999703105943422</x:v>
      </x:c>
      <x:c r="I707" s="58" t="n">
        <x:v>8939174.343467955</x:v>
      </x:c>
      <x:c r="J707" s="59" t="n">
        <x:v>0.24764200730782882</x:v>
      </x:c>
      <x:c r="K707" s="2" t="str">
        <x:v>D</x:v>
      </x:c>
      <x:c r="L707" s="59" t="n">
        <x:v>0.15586921691894529</x:v>
      </x:c>
      <x:c r="M707" s="59" t="n">
        <x:v>0.4496028359072901</x:v>
      </x:c>
      <x:c r="N707" s="58" t="n">
        <x:v>3628058.3426513597</x:v>
      </x:c>
      <x:c r="O707" s="58" t="n">
        <x:v>4919555.567999989</x:v>
      </x:c>
      <x:c r="P707" s="2" t="str">
        <x:v>approve</x:v>
      </x:c>
      <x:c r="Q707" s="2" t="str">
        <x:v>eligibility and RAROC conditions are met</x:v>
      </x:c>
      <x:c r="R707" s="2"/>
      <x:c r="S707" s="2"/>
      <x:c r="T707" s="2"/>
    </x:row>
    <x:row r="708">
      <x:c r="A708" s="2"/>
      <x:c r="B708" s="2"/>
      <x:c r="C708" s="2" t="str">
        <x:v>SYN-00703</x:v>
      </x:c>
      <x:c r="D708" s="58" t="n">
        <x:v>195000000</x:v>
      </x:c>
      <x:c r="E708" s="93" t="n">
        <x:v>36</x:v>
      </x:c>
      <x:c r="F708" s="59" t="n">
        <x:v>0.09665385377479073</x:v>
      </x:c>
      <x:c r="G708" s="59" t="n">
        <x:v>0.7531274460519864</x:v>
      </x:c>
      <x:c r="H708" s="59" t="n">
        <x:v>0.20745413005400093</x:v>
      </x:c>
      <x:c r="I708" s="58" t="n">
        <x:v>7321173.440069073</x:v>
      </x:c>
      <x:c r="J708" s="59" t="n">
        <x:v>0.34795513396935035</x:v>
      </x:c>
      <x:c r="K708" s="2" t="str">
        <x:v>C</x:v>
      </x:c>
      <x:c r="L708" s="59" t="n">
        <x:v>0.16203369140625</x:v>
      </x:c>
      <x:c r="M708" s="59" t="n">
        <x:v>0.4899316374545868</x:v>
      </x:c>
      <x:c r="N708" s="58" t="n">
        <x:v>22768353.912989583</x:v>
      </x:c>
      <x:c r="O708" s="58" t="n">
        <x:v>10968176.764026664</x:v>
      </x:c>
      <x:c r="P708" s="2" t="str">
        <x:v>approve</x:v>
      </x:c>
      <x:c r="Q708" s="2" t="str">
        <x:v>eligibility and RAROC conditions are met</x:v>
      </x:c>
      <x:c r="R708" s="2"/>
      <x:c r="S708" s="2"/>
      <x:c r="T708" s="2"/>
    </x:row>
    <x:row r="709">
      <x:c r="A709" s="2"/>
      <x:c r="B709" s="2"/>
      <x:c r="C709" s="2" t="str">
        <x:v>SYN-00704</x:v>
      </x:c>
      <x:c r="D709" s="58" t="n">
        <x:v>149000000</x:v>
      </x:c>
      <x:c r="E709" s="93" t="n">
        <x:v>24</x:v>
      </x:c>
      <x:c r="F709" s="59" t="n">
        <x:v>0.043891581698743874</x:v>
      </x:c>
      <x:c r="G709" s="59" t="n">
        <x:v>0.7449053252357529</x:v>
      </x:c>
      <x:c r="H709" s="59" t="n">
        <x:v>0.13964594741830377</x:v>
      </x:c>
      <x:c r="I709" s="58" t="n">
        <x:v>7151427.6956780115</x:v>
      </x:c>
      <x:c r="J709" s="59" t="n">
        <x:v>0.4636882798428367</x:v>
      </x:c>
      <x:c r="K709" s="2" t="str">
        <x:v>B</x:v>
      </x:c>
      <x:c r="L709" s="59" t="n">
        <x:v>0.11503417968750002</x:v>
      </x:c>
      <x:c r="M709" s="59" t="n">
        <x:v>0.4102488714252537</x:v>
      </x:c>
      <x:c r="N709" s="58" t="n">
        <x:v>5253646.209424516</x:v>
      </x:c>
      <x:c r="O709" s="58" t="n">
        <x:v>6198706.219741038</x:v>
      </x:c>
      <x:c r="P709" s="2" t="str">
        <x:v>approve</x:v>
      </x:c>
      <x:c r="Q709" s="2" t="str">
        <x:v>eligibility and RAROC conditions are met</x:v>
      </x:c>
      <x:c r="R709" s="2"/>
      <x:c r="S709" s="2"/>
      <x:c r="T709" s="2"/>
    </x:row>
    <x:row r="710">
      <x:c r="A710" s="2"/>
      <x:c r="B710" s="2"/>
      <x:c r="C710" s="2" t="str">
        <x:v>SYN-00705</x:v>
      </x:c>
      <x:c r="D710" s="58" t="n">
        <x:v>95000000</x:v>
      </x:c>
      <x:c r="E710" s="93" t="n">
        <x:v>18</x:v>
      </x:c>
      <x:c r="F710" s="59" t="n">
        <x:v>0.040948446161930545</x:v>
      </x:c>
      <x:c r="G710" s="59" t="n">
        <x:v>0.6629713533785929</x:v>
      </x:c>
      <x:c r="H710" s="59" t="n">
        <x:v>0.13489203982853978</x:v>
      </x:c>
      <x:c r="I710" s="58" t="n">
        <x:v>5859227.728576415</x:v>
      </x:c>
      <x:c r="J710" s="59" t="n">
        <x:v>0.35967028140597485</x:v>
      </x:c>
      <x:c r="K710" s="2" t="str">
        <x:v>B</x:v>
      </x:c>
      <x:c r="L710" s="59" t="n">
        <x:v>0.11599491119384767</x:v>
      </x:c>
      <x:c r="M710" s="59" t="n">
        <x:v>0.35238934523549387</x:v>
      </x:c>
      <x:c r="N710" s="58" t="n">
        <x:v>2104456.3118864787</x:v>
      </x:c>
      <x:c r="O710" s="58" t="n">
        <x:v>3992785.7133801687</x:v>
      </x:c>
      <x:c r="P710" s="2" t="str">
        <x:v>approve</x:v>
      </x:c>
      <x:c r="Q710" s="2" t="str">
        <x:v>eligibility and RAROC conditions are met</x:v>
      </x:c>
      <x:c r="R710" s="2"/>
      <x:c r="S710" s="2"/>
      <x:c r="T710" s="2"/>
    </x:row>
    <x:row r="711">
      <x:c r="A711" s="2"/>
      <x:c r="B711" s="2"/>
      <x:c r="C711" s="2" t="str">
        <x:v>SYN-00706</x:v>
      </x:c>
      <x:c r="D711" s="58" t="n">
        <x:v>182000000</x:v>
      </x:c>
      <x:c r="E711" s="93" t="n">
        <x:v>24</x:v>
      </x:c>
      <x:c r="F711" s="59" t="n">
        <x:v>0.11491227851079423</x:v>
      </x:c>
      <x:c r="G711" s="59" t="n">
        <x:v>0.6647012806543816</x:v>
      </x:c>
      <x:c r="H711" s="59" t="n">
        <x:v>0.20708499309296183</x:v>
      </x:c>
      <x:c r="I711" s="58" t="n">
        <x:v>9326150.523735447</x:v>
      </x:c>
      <x:c r="J711" s="59" t="n">
        <x:v>0.5320049352044409</x:v>
      </x:c>
      <x:c r="K711" s="2" t="str">
        <x:v>D</x:v>
      </x:c>
      <x:c r="L711" s="59"/>
      <x:c r="M711" s="59" t="n">
        <x:v>0.46177126004203994</x:v>
      </x:c>
      <x:c r="N711" s="58" t="n">
        <x:v>15066302.224321494</x:v>
      </x:c>
      <x:c r="O711" s="58" t="n">
        <x:v>9991446.947449422</x:v>
      </x:c>
      <x:c r="P711" s="2" t="str">
        <x:v>decline</x:v>
      </x:c>
      <x:c r="Q711" s="2" t="str">
        <x:v>debt service to income exceeds policy maximum</x:v>
      </x:c>
      <x:c r="R711" s="2"/>
      <x:c r="S711" s="2"/>
      <x:c r="T711" s="2"/>
    </x:row>
    <x:row r="712">
      <x:c r="A712" s="2"/>
      <x:c r="B712" s="2"/>
      <x:c r="C712" s="2" t="str">
        <x:v>SYN-00707</x:v>
      </x:c>
      <x:c r="D712" s="58" t="n">
        <x:v>43000000</x:v>
      </x:c>
      <x:c r="E712" s="93" t="n">
        <x:v>48</x:v>
      </x:c>
      <x:c r="F712" s="59" t="n">
        <x:v>0.04161731007358909</x:v>
      </x:c>
      <x:c r="G712" s="59" t="n">
        <x:v>0.6296955932400611</x:v>
      </x:c>
      <x:c r="H712" s="59" t="n">
        <x:v>0.12866858452069246</x:v>
      </x:c>
      <x:c r="I712" s="58" t="n">
        <x:v>1150742.846631935</x:v>
      </x:c>
      <x:c r="J712" s="59" t="n">
        <x:v>0.24598609981794242</x:v>
      </x:c>
      <x:c r="K712" s="2" t="str">
        <x:v>B</x:v>
      </x:c>
      <x:c r="L712" s="59" t="n">
        <x:v>0.11170978546142578</x:v>
      </x:c>
      <x:c r="M712" s="59" t="n">
        <x:v>0.33290065890428694</x:v>
      </x:c>
      <x:c r="N712" s="58" t="n">
        <x:v>2400038.96241804</x:v>
      </x:c>
      <x:c r="O712" s="58" t="n">
        <x:v>1768379.0597563805</x:v>
      </x:c>
      <x:c r="P712" s="2" t="str">
        <x:v>approve</x:v>
      </x:c>
      <x:c r="Q712" s="2" t="str">
        <x:v>eligibility and RAROC conditions are met</x:v>
      </x:c>
      <x:c r="R712" s="2"/>
      <x:c r="S712" s="2"/>
      <x:c r="T712" s="2"/>
    </x:row>
    <x:row r="713">
      <x:c r="A713" s="2"/>
      <x:c r="B713" s="2"/>
      <x:c r="C713" s="2" t="str">
        <x:v>SYN-00708</x:v>
      </x:c>
      <x:c r="D713" s="58" t="n">
        <x:v>219000000</x:v>
      </x:c>
      <x:c r="E713" s="93" t="n">
        <x:v>48</x:v>
      </x:c>
      <x:c r="F713" s="59" t="n">
        <x:v>0.03129759615251375</x:v>
      </x:c>
      <x:c r="G713" s="59" t="n">
        <x:v>0.780668593409632</x:v>
      </x:c>
      <x:c r="H713" s="59" t="n">
        <x:v>0.12375082863996904</x:v>
      </x:c>
      <x:c r="I713" s="58" t="n">
        <x:v>5807523.845704646</x:v>
      </x:c>
      <x:c r="J713" s="59" t="n">
        <x:v>0.47663723075289616</x:v>
      </x:c>
      <x:c r="K713" s="2" t="str">
        <x:v>B</x:v>
      </x:c>
      <x:c r="L713" s="59" t="n">
        <x:v>0.09896934509277344</x:v>
      </x:c>
      <x:c r="M713" s="59" t="n">
        <x:v>0.41108580611282125</x:v>
      </x:c>
      <x:c r="N713" s="58" t="n">
        <x:v>11470714.148929013</x:v>
      </x:c>
      <x:c r="O713" s="58" t="n">
        <x:v>9109448.7555859</x:v>
      </x:c>
      <x:c r="P713" s="2" t="str">
        <x:v>approve</x:v>
      </x:c>
      <x:c r="Q713" s="2" t="str">
        <x:v>eligibility and RAROC conditions are met</x:v>
      </x:c>
      <x:c r="R713" s="2"/>
      <x:c r="S713" s="2"/>
      <x:c r="T713" s="2"/>
    </x:row>
    <x:row r="714">
      <x:c r="A714" s="2"/>
      <x:c r="B714" s="2"/>
      <x:c r="C714" s="2" t="str">
        <x:v>SYN-00709</x:v>
      </x:c>
      <x:c r="D714" s="58" t="n">
        <x:v>217000000</x:v>
      </x:c>
      <x:c r="E714" s="93" t="n">
        <x:v>36</x:v>
      </x:c>
      <x:c r="F714" s="59" t="n">
        <x:v>0.011128741390408438</x:v>
      </x:c>
      <x:c r="G714" s="59" t="n">
        <x:v>0.5614332741820374</x:v>
      </x:c>
      <x:c r="H714" s="59" t="n">
        <x:v>0.10734111101092413</x:v>
      </x:c>
      <x:c r="I714" s="58" t="n">
        <x:v>7077009.174177886</x:v>
      </x:c>
      <x:c r="J714" s="59" t="n">
        <x:v>0.34409919156787894</x:v>
      </x:c>
      <x:c r="K714" s="2" t="str">
        <x:v>A</x:v>
      </x:c>
      <x:c r="L714" s="59" t="n">
        <x:v>0.07904842376708984</x:v>
      </x:c>
      <x:c r="M714" s="59" t="n">
        <x:v>0.4466419287735227</x:v>
      </x:c>
      <x:c r="N714" s="58" t="n">
        <x:v>2185425.1976246242</x:v>
      </x:c>
      <x:c r="O714" s="58" t="n">
        <x:v>9134729.53894646</x:v>
      </x:c>
      <x:c r="P714" s="2" t="str">
        <x:v>approve</x:v>
      </x:c>
      <x:c r="Q714" s="2" t="str">
        <x:v>eligibility and RAROC conditions are met</x:v>
      </x:c>
      <x:c r="R714" s="2"/>
      <x:c r="S714" s="2"/>
      <x:c r="T714" s="2"/>
    </x:row>
    <x:row r="715">
      <x:c r="A715" s="2"/>
      <x:c r="B715" s="2"/>
      <x:c r="C715" s="2" t="str">
        <x:v>SYN-00710</x:v>
      </x:c>
      <x:c r="D715" s="58" t="n">
        <x:v>95000000</x:v>
      </x:c>
      <x:c r="E715" s="93" t="n">
        <x:v>36</x:v>
      </x:c>
      <x:c r="F715" s="59" t="n">
        <x:v>0.03316289597453136</x:v>
      </x:c>
      <x:c r="G715" s="59" t="n">
        <x:v>0.702402334670966</x:v>
      </x:c>
      <x:c r="H715" s="59" t="n">
        <x:v>0.13783325560240595</x:v>
      </x:c>
      <x:c r="I715" s="58" t="n">
        <x:v>3236886.3035233263</x:v>
      </x:c>
      <x:c r="J715" s="59" t="n">
        <x:v>0.34412064946971177</x:v>
      </x:c>
      <x:c r="K715" s="2" t="str">
        <x:v>B</x:v>
      </x:c>
      <x:c r="L715" s="59" t="n">
        <x:v>0.1040862274169922</x:v>
      </x:c>
      <x:c r="M715" s="59" t="n">
        <x:v>0.5030848683928302</x:v>
      </x:c>
      <x:c r="N715" s="58" t="n">
        <x:v>3572467.382709356</x:v>
      </x:c>
      <x:c r="O715" s="58" t="n">
        <x:v>3964300.40551134</x:v>
      </x:c>
      <x:c r="P715" s="2" t="str">
        <x:v>approve</x:v>
      </x:c>
      <x:c r="Q715" s="2" t="str">
        <x:v>eligibility and RAROC conditions are met</x:v>
      </x:c>
      <x:c r="R715" s="2"/>
      <x:c r="S715" s="2"/>
      <x:c r="T715" s="2"/>
    </x:row>
    <x:row r="716">
      <x:c r="A716" s="2"/>
      <x:c r="B716" s="2"/>
      <x:c r="C716" s="2" t="str">
        <x:v>SYN-00711</x:v>
      </x:c>
      <x:c r="D716" s="58" t="n">
        <x:v>220000000</x:v>
      </x:c>
      <x:c r="E716" s="93" t="n">
        <x:v>48</x:v>
      </x:c>
      <x:c r="F716" s="59" t="n">
        <x:v>0.11538384925075786</x:v>
      </x:c>
      <x:c r="G716" s="59" t="n">
        <x:v>0.7059237710901319</x:v>
      </x:c>
      <x:c r="H716" s="59" t="n">
        <x:v>0.20088707125332772</x:v>
      </x:c>
      <x:c r="I716" s="58" t="n">
        <x:v>6705081.909282554</x:v>
      </x:c>
      <x:c r="J716" s="59" t="n">
        <x:v>0.3953698492332953</x:v>
      </x:c>
      <x:c r="K716" s="2" t="str">
        <x:v>D</x:v>
      </x:c>
      <x:c r="L716" s="59" t="n">
        <x:v>0.16953968048095702</x:v>
      </x:c>
      <x:c r="M716" s="59" t="n">
        <x:v>0.3797918504166449</x:v>
      </x:c>
      <x:c r="N716" s="58" t="n">
        <x:v>37069025.94834287</x:v>
      </x:c>
      <x:c r="O716" s="58" t="n">
        <x:v>12265417.51506572</x:v>
      </x:c>
      <x:c r="P716" s="2" t="str">
        <x:v>approve</x:v>
      </x:c>
      <x:c r="Q716" s="2" t="str">
        <x:v>eligibility and RAROC conditions are met</x:v>
      </x:c>
      <x:c r="R716" s="2"/>
      <x:c r="S716" s="2"/>
      <x:c r="T716" s="2"/>
    </x:row>
    <x:row r="717">
      <x:c r="A717" s="2"/>
      <x:c r="B717" s="2"/>
      <x:c r="C717" s="2" t="str">
        <x:v>SYN-00712</x:v>
      </x:c>
      <x:c r="D717" s="58" t="n">
        <x:v>48000000</x:v>
      </x:c>
      <x:c r="E717" s="93" t="n">
        <x:v>24</x:v>
      </x:c>
      <x:c r="F717" s="59" t="n">
        <x:v>0.0483371068267876</x:v>
      </x:c>
      <x:c r="G717" s="59" t="n">
        <x:v>0.7526631919587071</x:v>
      </x:c>
      <x:c r="H717" s="59" t="n">
        <x:v>0.1704354601397572</x:v>
      </x:c>
      <x:c r="I717" s="58" t="n">
        <x:v>2374233.136990771</x:v>
      </x:c>
      <x:c r="J717" s="59" t="n">
        <x:v>0.16751695217511475</x:v>
      </x:c>
      <x:c r="K717" s="2" t="str">
        <x:v>B</x:v>
      </x:c>
      <x:c r="L717" s="59" t="n">
        <x:v>0.13024356842041018</x:v>
      </x:c>
      <x:c r="M717" s="59" t="n">
        <x:v>0.5700130189995246</x:v>
      </x:c>
      <x:c r="N717" s="58" t="n">
        <x:v>1898719.389681745</x:v>
      </x:c>
      <x:c r="O717" s="58" t="n">
        <x:v>2009010.6298019637</x:v>
      </x:c>
      <x:c r="P717" s="2" t="str">
        <x:v>approve</x:v>
      </x:c>
      <x:c r="Q717" s="2" t="str">
        <x:v>eligibility and RAROC conditions are met</x:v>
      </x:c>
      <x:c r="R717" s="2"/>
      <x:c r="S717" s="2"/>
      <x:c r="T717" s="2"/>
    </x:row>
    <x:row r="718">
      <x:c r="A718" s="2"/>
      <x:c r="B718" s="2"/>
      <x:c r="C718" s="2" t="str">
        <x:v>SYN-00713</x:v>
      </x:c>
      <x:c r="D718" s="58" t="n">
        <x:v>165000000</x:v>
      </x:c>
      <x:c r="E718" s="93" t="n">
        <x:v>12</x:v>
      </x:c>
      <x:c r="F718" s="59" t="n">
        <x:v>0.16642281510694476</x:v>
      </x:c>
      <x:c r="G718" s="59" t="n">
        <x:v>0.8340217436217598</x:v>
      </x:c>
      <x:c r="H718" s="59" t="n">
        <x:v>0.24665352978014493</x:v>
      </x:c>
      <x:c r="I718" s="58" t="n">
        <x:v>15655510.697543385</x:v>
      </x:c>
      <x:c r="J718" s="59" t="n">
        <x:v>0.4529328246638962</x:v>
      </x:c>
      <x:c r="K718" s="2" t="str">
        <x:v>E</x:v>
      </x:c>
      <x:c r="L718" s="59" t="n">
        <x:v>0.2502911376953125</x:v>
      </x:c>
      <x:c r="M718" s="59" t="n">
        <x:v>0.14199743669429576</x:v>
      </x:c>
      <x:c r="N718" s="58" t="n">
        <x:v>13208257.06915406</x:v>
      </x:c>
      <x:c r="O718" s="58" t="n">
        <x:v>14177162.41403497</x:v>
      </x:c>
      <x:c r="P718" s="2" t="str">
        <x:v>reprice</x:v>
      </x:c>
      <x:c r="Q718" s="2" t="str">
        <x:v>quoted APR is below the RAROC price floor</x:v>
      </x:c>
      <x:c r="R718" s="2"/>
      <x:c r="S718" s="2"/>
      <x:c r="T718" s="2"/>
    </x:row>
    <x:row r="719">
      <x:c r="A719" s="2"/>
      <x:c r="B719" s="2"/>
      <x:c r="C719" s="2" t="str">
        <x:v>SYN-00714</x:v>
      </x:c>
      <x:c r="D719" s="58" t="n">
        <x:v>83000000</x:v>
      </x:c>
      <x:c r="E719" s="93" t="n">
        <x:v>36</x:v>
      </x:c>
      <x:c r="F719" s="59" t="n">
        <x:v>0.1905054649972504</x:v>
      </x:c>
      <x:c r="G719" s="59" t="n">
        <x:v>0.8050309219373315</x:v>
      </x:c>
      <x:c r="H719" s="59" t="n">
        <x:v>0.28496087304420703</x:v>
      </x:c>
      <x:c r="I719" s="58" t="n">
        <x:v>3455461.1927401805</x:v>
      </x:c>
      <x:c r="J719" s="59" t="n">
        <x:v>0.259123614026435</x:v>
      </x:c>
      <x:c r="K719" s="2" t="str">
        <x:v>E</x:v>
      </x:c>
      <x:c r="L719" s="59" t="n">
        <x:v>0.2714474105834961</x:v>
      </x:c>
      <x:c r="M719" s="59" t="n">
        <x:v>0.2254582464071034</x:v>
      </x:c>
      <x:c r="N719" s="58" t="n">
        <x:v>19897424.82768119</x:v>
      </x:c>
      <x:c r="O719" s="58" t="n">
        <x:v>6510772.794250797</x:v>
      </x:c>
      <x:c r="P719" s="2" t="str">
        <x:v>approve</x:v>
      </x:c>
      <x:c r="Q719" s="2" t="str">
        <x:v>eligibility and RAROC conditions are met</x:v>
      </x:c>
      <x:c r="R719" s="2"/>
      <x:c r="S719" s="2"/>
      <x:c r="T719" s="2"/>
    </x:row>
    <x:row r="720">
      <x:c r="A720" s="2"/>
      <x:c r="B720" s="2"/>
      <x:c r="C720" s="2" t="str">
        <x:v>SYN-00715</x:v>
      </x:c>
      <x:c r="D720" s="58" t="n">
        <x:v>106000000</x:v>
      </x:c>
      <x:c r="E720" s="93" t="n">
        <x:v>12</x:v>
      </x:c>
      <x:c r="F720" s="59" t="n">
        <x:v>0.030351239818672576</x:v>
      </x:c>
      <x:c r="G720" s="59" t="n">
        <x:v>0.819469459267529</x:v>
      </x:c>
      <x:c r="H720" s="59" t="n">
        <x:v>0.12132388787334586</x:v>
      </x:c>
      <x:c r="I720" s="58" t="n">
        <x:v>9424537.72186642</x:v>
      </x:c>
      <x:c r="J720" s="59" t="n">
        <x:v>0.664873945611337</x:v>
      </x:c>
      <x:c r="K720" s="2" t="str">
        <x:v>B</x:v>
      </x:c>
      <x:c r="L720" s="59"/>
      <x:c r="M720" s="59" t="n">
        <x:v>0.31169114322362235</x:v>
      </x:c>
      <x:c r="N720" s="58" t="n">
        <x:v>1461081.6107004515</x:v>
      </x:c>
      <x:c r="O720" s="58" t="n">
        <x:v>4561396.800039466</x:v>
      </x:c>
      <x:c r="P720" s="2" t="str">
        <x:v>decline</x:v>
      </x:c>
      <x:c r="Q720" s="2" t="str">
        <x:v>debt service to income exceeds policy maximum</x:v>
      </x:c>
      <x:c r="R720" s="2"/>
      <x:c r="S720" s="2"/>
      <x:c r="T720" s="2"/>
    </x:row>
    <x:row r="721">
      <x:c r="A721" s="2"/>
      <x:c r="B721" s="2"/>
      <x:c r="C721" s="2" t="str">
        <x:v>SYN-00716</x:v>
      </x:c>
      <x:c r="D721" s="58" t="n">
        <x:v>243000000</x:v>
      </x:c>
      <x:c r="E721" s="93" t="n">
        <x:v>24</x:v>
      </x:c>
      <x:c r="F721" s="59" t="n">
        <x:v>0.09302147993424865</x:v>
      </x:c>
      <x:c r="G721" s="59" t="n">
        <x:v>0.6684385266433444</x:v>
      </x:c>
      <x:c r="H721" s="59" t="n">
        <x:v>0.1648626579338173</x:v>
      </x:c>
      <x:c r="I721" s="58" t="n">
        <x:v>11954572.30182184</x:v>
      </x:c>
      <x:c r="J721" s="59" t="n">
        <x:v>0.4613305164722938</x:v>
      </x:c>
      <x:c r="K721" s="2" t="str">
        <x:v>C</x:v>
      </x:c>
      <x:c r="L721" s="59" t="n">
        <x:v>0.13727401733398437</x:v>
      </x:c>
      <x:c r="M721" s="59" t="n">
        <x:v>0.3900985975331777</x:v>
      </x:c>
      <x:c r="N721" s="58" t="n">
        <x:v>16253875.154516092</x:v>
      </x:c>
      <x:c r="O721" s="58" t="n">
        <x:v>11959200.62872655</x:v>
      </x:c>
      <x:c r="P721" s="2" t="str">
        <x:v>approve</x:v>
      </x:c>
      <x:c r="Q721" s="2" t="str">
        <x:v>eligibility and RAROC conditions are met</x:v>
      </x:c>
      <x:c r="R721" s="2"/>
      <x:c r="S721" s="2"/>
      <x:c r="T721" s="2"/>
    </x:row>
    <x:row r="722">
      <x:c r="A722" s="2"/>
      <x:c r="B722" s="2"/>
      <x:c r="C722" s="2" t="str">
        <x:v>SYN-00717</x:v>
      </x:c>
      <x:c r="D722" s="58" t="n">
        <x:v>103000000</x:v>
      </x:c>
      <x:c r="E722" s="93" t="n">
        <x:v>18</x:v>
      </x:c>
      <x:c r="F722" s="59" t="n">
        <x:v>0.1408095589712339</x:v>
      </x:c>
      <x:c r="G722" s="59" t="n">
        <x:v>0.7639033397477003</x:v>
      </x:c>
      <x:c r="H722" s="59" t="n">
        <x:v>0.21570274783958512</x:v>
      </x:c>
      <x:c r="I722" s="58" t="n">
        <x:v>6748615.302402893</x:v>
      </x:c>
      <x:c r="J722" s="59" t="n">
        <x:v>0.3286780611556091</x:v>
      </x:c>
      <x:c r="K722" s="2" t="str">
        <x:v>D</x:v>
      </x:c>
      <x:c r="L722" s="59" t="n">
        <x:v>0.2012157440185547</x:v>
      </x:c>
      <x:c r="M722" s="59" t="n">
        <x:v>0.24465896159580613</x:v>
      </x:c>
      <x:c r="N722" s="58" t="n">
        <x:v>9179768.991527686</x:v>
      </x:c>
      <x:c r="O722" s="58" t="n">
        <x:v>7265740.334923286</x:v>
      </x:c>
      <x:c r="P722" s="2" t="str">
        <x:v>approve</x:v>
      </x:c>
      <x:c r="Q722" s="2" t="str">
        <x:v>eligibility and RAROC conditions are met</x:v>
      </x:c>
      <x:c r="R722" s="2"/>
      <x:c r="S722" s="2"/>
      <x:c r="T722" s="2"/>
    </x:row>
    <x:row r="723">
      <x:c r="A723" s="2"/>
      <x:c r="B723" s="2"/>
      <x:c r="C723" s="2" t="str">
        <x:v>SYN-00718</x:v>
      </x:c>
      <x:c r="D723" s="58" t="n">
        <x:v>59000000</x:v>
      </x:c>
      <x:c r="E723" s="93" t="n">
        <x:v>36</x:v>
      </x:c>
      <x:c r="F723" s="59" t="n">
        <x:v>0.0311189736154313</x:v>
      </x:c>
      <x:c r="G723" s="59" t="n">
        <x:v>0.7703102737971331</x:v>
      </x:c>
      <x:c r="H723" s="59" t="n">
        <x:v>0.11926460769509172</x:v>
      </x:c>
      <x:c r="I723" s="58" t="n">
        <x:v>1957572.6216883266</x:v>
      </x:c>
      <x:c r="J723" s="59" t="n">
        <x:v>0.16634187934601166</x:v>
      </x:c>
      <x:c r="K723" s="2" t="str">
        <x:v>B</x:v>
      </x:c>
      <x:c r="L723" s="59" t="n">
        <x:v>0.11280651092529297</x:v>
      </x:c>
      <x:c r="M723" s="59" t="n">
        <x:v>0.2258921208342823</x:v>
      </x:c>
      <x:c r="N723" s="58" t="n">
        <x:v>2267117.9490444423</x:v>
      </x:c>
      <x:c r="O723" s="58" t="n">
        <x:v>2447021.120473971</x:v>
      </x:c>
      <x:c r="P723" s="2" t="str">
        <x:v>approve</x:v>
      </x:c>
      <x:c r="Q723" s="2" t="str">
        <x:v>eligibility and RAROC conditions are met</x:v>
      </x:c>
      <x:c r="R723" s="2"/>
      <x:c r="S723" s="2"/>
      <x:c r="T723" s="2"/>
    </x:row>
    <x:row r="724">
      <x:c r="A724" s="2"/>
      <x:c r="B724" s="2"/>
      <x:c r="C724" s="2" t="str">
        <x:v>SYN-00719</x:v>
      </x:c>
      <x:c r="D724" s="58" t="n">
        <x:v>142000000</x:v>
      </x:c>
      <x:c r="E724" s="93" t="n">
        <x:v>36</x:v>
      </x:c>
      <x:c r="F724" s="59" t="n">
        <x:v>0.01998266789790909</x:v>
      </x:c>
      <x:c r="G724" s="59" t="n">
        <x:v>0.8367686893690287</x:v>
      </x:c>
      <x:c r="H724" s="59" t="n">
        <x:v>0.11600222537308807</x:v>
      </x:c>
      <x:c r="I724" s="58" t="n">
        <x:v>4689364.258954822</x:v>
      </x:c>
      <x:c r="J724" s="59" t="n">
        <x:v>0.318794387117972</x:v>
      </x:c>
      <x:c r="K724" s="2" t="str">
        <x:v>A</x:v>
      </x:c>
      <x:c r="L724" s="59" t="n">
        <x:v>0.09780681610107424</x:v>
      </x:c>
      <x:c r="M724" s="59" t="n">
        <x:v>0.3450271356475974</x:v>
      </x:c>
      <x:c r="N724" s="58" t="n">
        <x:v>3823713.0767197204</x:v>
      </x:c>
      <x:c r="O724" s="58" t="n">
        <x:v>5947646.827599269</x:v>
      </x:c>
      <x:c r="P724" s="2" t="str">
        <x:v>approve</x:v>
      </x:c>
      <x:c r="Q724" s="2" t="str">
        <x:v>eligibility and RAROC conditions are met</x:v>
      </x:c>
      <x:c r="R724" s="2"/>
      <x:c r="S724" s="2"/>
      <x:c r="T724" s="2"/>
    </x:row>
    <x:row r="725">
      <x:c r="A725" s="2"/>
      <x:c r="B725" s="2"/>
      <x:c r="C725" s="2" t="str">
        <x:v>SYN-00720</x:v>
      </x:c>
      <x:c r="D725" s="58" t="n">
        <x:v>60000000</x:v>
      </x:c>
      <x:c r="E725" s="93" t="n">
        <x:v>36</x:v>
      </x:c>
      <x:c r="F725" s="59" t="n">
        <x:v>0.08247991463589445</x:v>
      </x:c>
      <x:c r="G725" s="59" t="n">
        <x:v>0.6776249949974958</x:v>
      </x:c>
      <x:c r="H725" s="59" t="n">
        <x:v>0.17377810521795983</x:v>
      </x:c>
      <x:c r="I725" s="58" t="n">
        <x:v>2150462.4742692024</x:v>
      </x:c>
      <x:c r="J725" s="59" t="n">
        <x:v>0.22213207919060535</x:v>
      </x:c>
      <x:c r="K725" s="2" t="str">
        <x:v>C</x:v>
      </x:c>
      <x:c r="L725" s="59" t="n">
        <x:v>0.14578899383544922</x:v>
      </x:c>
      <x:c r="M725" s="59" t="n">
        <x:v>0.4085197229122922</x:v>
      </x:c>
      <x:c r="N725" s="58" t="n">
        <x:v>5348246.745746966</x:v>
      </x:c>
      <x:c r="O725" s="58" t="n">
        <x:v>2771191.975169227</x:v>
      </x:c>
      <x:c r="P725" s="2" t="str">
        <x:v>approve</x:v>
      </x:c>
      <x:c r="Q725" s="2" t="str">
        <x:v>eligibility and RAROC conditions are met</x:v>
      </x:c>
      <x:c r="R725" s="2"/>
      <x:c r="S725" s="2"/>
      <x:c r="T725" s="2"/>
    </x:row>
    <x:row r="726">
      <x:c r="A726" s="2"/>
      <x:c r="B726" s="2"/>
      <x:c r="C726" s="2" t="str">
        <x:v>SYN-00721</x:v>
      </x:c>
      <x:c r="D726" s="58" t="n">
        <x:v>141000000</x:v>
      </x:c>
      <x:c r="E726" s="93" t="n">
        <x:v>24</x:v>
      </x:c>
      <x:c r="F726" s="59" t="n">
        <x:v>0.1818290395040426</x:v>
      </x:c>
      <x:c r="G726" s="59" t="n">
        <x:v>0.6632207333012778</x:v>
      </x:c>
      <x:c r="H726" s="59" t="n">
        <x:v>0.2389835524278885</x:v>
      </x:c>
      <x:c r="I726" s="58" t="n">
        <x:v>7447673.4516331265</x:v>
      </x:c>
      <x:c r="J726" s="59" t="n">
        <x:v>0.3909883375583259</x:v>
      </x:c>
      <x:c r="K726" s="2" t="str">
        <x:v>E</x:v>
      </x:c>
      <x:c r="L726" s="59" t="n">
        <x:v>0.22531738281250002</x:v>
      </x:c>
      <x:c r="M726" s="59" t="n">
        <x:v>0.24183113748300392</x:v>
      </x:c>
      <x:c r="N726" s="58" t="n">
        <x:v>18326804.55133593</x:v>
      </x:c>
      <x:c r="O726" s="58" t="n">
        <x:v>9284687.783182187</x:v>
      </x:c>
      <x:c r="P726" s="2" t="str">
        <x:v>approve</x:v>
      </x:c>
      <x:c r="Q726" s="2" t="str">
        <x:v>eligibility and RAROC conditions are met</x:v>
      </x:c>
      <x:c r="R726" s="2"/>
      <x:c r="S726" s="2"/>
      <x:c r="T726" s="2"/>
    </x:row>
    <x:row r="727">
      <x:c r="A727" s="2"/>
      <x:c r="B727" s="2"/>
      <x:c r="C727" s="2" t="str">
        <x:v>SYN-00722</x:v>
      </x:c>
      <x:c r="D727" s="58" t="n">
        <x:v>66000000</x:v>
      </x:c>
      <x:c r="E727" s="93" t="n">
        <x:v>12</x:v>
      </x:c>
      <x:c r="F727" s="59" t="n">
        <x:v>0.03833701908328301</x:v>
      </x:c>
      <x:c r="G727" s="59" t="n">
        <x:v>0.7221857884172136</x:v>
      </x:c>
      <x:c r="H727" s="59" t="n">
        <x:v>0.14839595086025045</x:v>
      </x:c>
      <x:c r="I727" s="58" t="n">
        <x:v>5952054.199237457</x:v>
      </x:c>
      <x:c r="J727" s="59" t="n">
        <x:v>0.3736104413617806</x:v>
      </x:c>
      <x:c r="K727" s="2" t="str">
        <x:v>B</x:v>
      </x:c>
      <x:c r="L727" s="59" t="n">
        <x:v>0.1310849761962891</x:v>
      </x:c>
      <x:c r="M727" s="59" t="n">
        <x:v>0.3364795463258315</x:v>
      </x:c>
      <x:c r="N727" s="58" t="n">
        <x:v>1017957.1871251399</x:v>
      </x:c>
      <x:c r="O727" s="58" t="n">
        <x:v>2844193.1415193877</x:v>
      </x:c>
      <x:c r="P727" s="2" t="str">
        <x:v>approve</x:v>
      </x:c>
      <x:c r="Q727" s="2" t="str">
        <x:v>eligibility and RAROC conditions are met</x:v>
      </x:c>
      <x:c r="R727" s="2"/>
      <x:c r="S727" s="2"/>
      <x:c r="T727" s="2"/>
    </x:row>
    <x:row r="728">
      <x:c r="A728" s="2"/>
      <x:c r="B728" s="2"/>
      <x:c r="C728" s="2" t="str">
        <x:v>SYN-00723</x:v>
      </x:c>
      <x:c r="D728" s="58" t="n">
        <x:v>68000000</x:v>
      </x:c>
      <x:c r="E728" s="93" t="n">
        <x:v>18</x:v>
      </x:c>
      <x:c r="F728" s="59" t="n">
        <x:v>0.04281302011426767</x:v>
      </x:c>
      <x:c r="G728" s="59" t="n">
        <x:v>0.6792441007251532</x:v>
      </x:c>
      <x:c r="H728" s="59" t="n">
        <x:v>0.125204342978219</x:v>
      </x:c>
      <x:c r="I728" s="58" t="n">
        <x:v>4163237.388231257</x:v>
      </x:c>
      <x:c r="J728" s="59" t="n">
        <x:v>0.2186117982117001</x:v>
      </x:c>
      <x:c r="K728" s="2" t="str">
        <x:v>B</x:v>
      </x:c>
      <x:c r="L728" s="59" t="n">
        <x:v>0.11174488067626955</x:v>
      </x:c>
      <x:c r="M728" s="59" t="n">
        <x:v>0.29684170700001683</x:v>
      </x:c>
      <x:c r="N728" s="58" t="n">
        <x:v>1610042.0763876573</x:v>
      </x:c>
      <x:c r="O728" s="58" t="n">
        <x:v>2849176.7153957128</x:v>
      </x:c>
      <x:c r="P728" s="2" t="str">
        <x:v>approve</x:v>
      </x:c>
      <x:c r="Q728" s="2" t="str">
        <x:v>eligibility and RAROC conditions are met</x:v>
      </x:c>
      <x:c r="R728" s="2"/>
      <x:c r="S728" s="2"/>
      <x:c r="T728" s="2"/>
    </x:row>
    <x:row r="729">
      <x:c r="A729" s="2"/>
      <x:c r="B729" s="2"/>
      <x:c r="C729" s="2" t="str">
        <x:v>SYN-00724</x:v>
      </x:c>
      <x:c r="D729" s="58" t="n">
        <x:v>160000000</x:v>
      </x:c>
      <x:c r="E729" s="93" t="n">
        <x:v>24</x:v>
      </x:c>
      <x:c r="F729" s="59" t="n">
        <x:v>0.07506020930150697</x:v>
      </x:c>
      <x:c r="G729" s="59" t="n">
        <x:v>0.7602372822405301</x:v>
      </x:c>
      <x:c r="H729" s="59" t="n">
        <x:v>0.17765666742258077</x:v>
      </x:c>
      <x:c r="I729" s="58" t="n">
        <x:v>7969752.141062184</x:v>
      </x:c>
      <x:c r="J729" s="59" t="n">
        <x:v>0.6561130413588506</x:v>
      </x:c>
      <x:c r="K729" s="2" t="str">
        <x:v>C</x:v>
      </x:c>
      <x:c r="L729" s="59"/>
      <x:c r="M729" s="59" t="n">
        <x:v>0.4838936939696046</x:v>
      </x:c>
      <x:c r="N729" s="58" t="n">
        <x:v>9893986.784726225</x:v>
      </x:c>
      <x:c r="O729" s="58" t="n">
        <x:v>8011882.771181513</x:v>
      </x:c>
      <x:c r="P729" s="2" t="str">
        <x:v>decline</x:v>
      </x:c>
      <x:c r="Q729" s="2" t="str">
        <x:v>debt service to income exceeds policy maximum</x:v>
      </x:c>
      <x:c r="R729" s="2"/>
      <x:c r="S729" s="2"/>
      <x:c r="T729" s="2"/>
    </x:row>
    <x:row r="730">
      <x:c r="A730" s="2"/>
      <x:c r="B730" s="2"/>
      <x:c r="C730" s="2" t="str">
        <x:v>SYN-00725</x:v>
      </x:c>
      <x:c r="D730" s="58" t="n">
        <x:v>217000000</x:v>
      </x:c>
      <x:c r="E730" s="93" t="n">
        <x:v>36</x:v>
      </x:c>
      <x:c r="F730" s="59" t="n">
        <x:v>0.10675454650126001</x:v>
      </x:c>
      <x:c r="G730" s="59" t="n">
        <x:v>0.7070191187603515</x:v>
      </x:c>
      <x:c r="H730" s="59" t="n">
        <x:v>0.19347360866311103</x:v>
      </x:c>
      <x:c r="I730" s="58" t="n">
        <x:v>7992518.41734923</x:v>
      </x:c>
      <x:c r="J730" s="59" t="n">
        <x:v>0.47514546137244146</x:v>
      </x:c>
      <x:c r="K730" s="2" t="str">
        <x:v>D</x:v>
      </x:c>
      <x:c r="L730" s="59" t="n">
        <x:v>0.16467723846435545</x:v>
      </x:c>
      <x:c r="M730" s="59" t="n">
        <x:v>0.3706449273682673</x:v>
      </x:c>
      <x:c r="N730" s="58" t="n">
        <x:v>25972485.49133753</x:v>
      </x:c>
      <x:c r="O730" s="58" t="n">
        <x:v>11920197.92606245</x:v>
      </x:c>
      <x:c r="P730" s="2" t="str">
        <x:v>approve</x:v>
      </x:c>
      <x:c r="Q730" s="2" t="str">
        <x:v>eligibility and RAROC conditions are met</x:v>
      </x:c>
      <x:c r="R730" s="2"/>
      <x:c r="S730" s="2"/>
      <x:c r="T730" s="2"/>
    </x:row>
    <x:row r="731">
      <x:c r="A731" s="2"/>
      <x:c r="B731" s="2"/>
      <x:c r="C731" s="2" t="str">
        <x:v>SYN-00726</x:v>
      </x:c>
      <x:c r="D731" s="58" t="n">
        <x:v>140000000</x:v>
      </x:c>
      <x:c r="E731" s="93" t="n">
        <x:v>48</x:v>
      </x:c>
      <x:c r="F731" s="59" t="n">
        <x:v>0.11359132203552474</x:v>
      </x:c>
      <x:c r="G731" s="59" t="n">
        <x:v>0.7333587477902365</x:v>
      </x:c>
      <x:c r="H731" s="59" t="n">
        <x:v>0.2214521575376822</x:v>
      </x:c>
      <x:c r="I731" s="58" t="n">
        <x:v>4421895.456980416</x:v>
      </x:c>
      <x:c r="J731" s="59" t="n">
        <x:v>0.16355032731168664</x:v>
      </x:c>
      <x:c r="K731" s="2" t="str">
        <x:v>D</x:v>
      </x:c>
      <x:c r="L731" s="59" t="n">
        <x:v>0.176306037902832</x:v>
      </x:c>
      <x:c r="M731" s="59" t="n">
        <x:v>0.46794524448881225</x:v>
      </x:c>
      <x:c r="N731" s="58" t="n">
        <x:v>24415881.804008577</x:v>
      </x:c>
      <x:c r="O731" s="58" t="n">
        <x:v>8144284.514394416</x:v>
      </x:c>
      <x:c r="P731" s="2" t="str">
        <x:v>approve</x:v>
      </x:c>
      <x:c r="Q731" s="2" t="str">
        <x:v>eligibility and RAROC conditions are met</x:v>
      </x:c>
      <x:c r="R731" s="2"/>
      <x:c r="S731" s="2"/>
      <x:c r="T731" s="2"/>
    </x:row>
    <x:row r="732">
      <x:c r="A732" s="2"/>
      <x:c r="B732" s="2"/>
      <x:c r="C732" s="2" t="str">
        <x:v>SYN-00727</x:v>
      </x:c>
      <x:c r="D732" s="58" t="n">
        <x:v>104000000</x:v>
      </x:c>
      <x:c r="E732" s="93" t="n">
        <x:v>24</x:v>
      </x:c>
      <x:c r="F732" s="59" t="n">
        <x:v>0.03469408091088288</x:v>
      </x:c>
      <x:c r="G732" s="59" t="n">
        <x:v>0.601387012269096</x:v>
      </x:c>
      <x:c r="H732" s="59" t="n">
        <x:v>0.133783007715542</x:v>
      </x:c>
      <x:c r="I732" s="58" t="n">
        <x:v>4962849.509306243</x:v>
      </x:c>
      <x:c r="J732" s="59" t="n">
        <x:v>0.3592569901861249</x:v>
      </x:c>
      <x:c r="K732" s="2" t="str">
        <x:v>B</x:v>
      </x:c>
      <x:c r="L732" s="59" t="n">
        <x:v>0.10616649627685547</x:v>
      </x:c>
      <x:c r="M732" s="59" t="n">
        <x:v>0.4410721238016121</x:v>
      </x:c>
      <x:c r="N732" s="58" t="n">
        <x:v>2340279.6043133982</x:v>
      </x:c>
      <x:c r="O732" s="58" t="n">
        <x:v>4345829.983430448</x:v>
      </x:c>
      <x:c r="P732" s="2" t="str">
        <x:v>approve</x:v>
      </x:c>
      <x:c r="Q732" s="2" t="str">
        <x:v>eligibility and RAROC conditions are met</x:v>
      </x:c>
      <x:c r="R732" s="2"/>
      <x:c r="S732" s="2"/>
      <x:c r="T732" s="2"/>
    </x:row>
    <x:row r="733">
      <x:c r="A733" s="2"/>
      <x:c r="B733" s="2"/>
      <x:c r="C733" s="2" t="str">
        <x:v>SYN-00728</x:v>
      </x:c>
      <x:c r="D733" s="58" t="n">
        <x:v>217000000</x:v>
      </x:c>
      <x:c r="E733" s="93" t="n">
        <x:v>36</x:v>
      </x:c>
      <x:c r="F733" s="59" t="n">
        <x:v>0.055664044696906285</x:v>
      </x:c>
      <x:c r="G733" s="59" t="n">
        <x:v>0.6440628689538265</x:v>
      </x:c>
      <x:c r="H733" s="59" t="n">
        <x:v>0.13352141057550956</x:v>
      </x:c>
      <x:c r="I733" s="58" t="n">
        <x:v>7348447.899013373</x:v>
      </x:c>
      <x:c r="J733" s="59" t="n">
        <x:v>0.386867807119366</x:v>
      </x:c>
      <x:c r="K733" s="2" t="str">
        <x:v>C</x:v>
      </x:c>
      <x:c r="L733" s="59" t="n">
        <x:v>0.10937683105468748</x:v>
      </x:c>
      <x:c r="M733" s="59" t="n">
        <x:v>0.40461931950462193</x:v>
      </x:c>
      <x:c r="N733" s="58" t="n">
        <x:v>12381010.642134933</x:v>
      </x:c>
      <x:c r="O733" s="58" t="n">
        <x:v>8831632.393419199</x:v>
      </x:c>
      <x:c r="P733" s="2" t="str">
        <x:v>approve</x:v>
      </x:c>
      <x:c r="Q733" s="2" t="str">
        <x:v>eligibility and RAROC conditions are met</x:v>
      </x:c>
      <x:c r="R733" s="2"/>
      <x:c r="S733" s="2"/>
      <x:c r="T733" s="2"/>
    </x:row>
    <x:row r="734">
      <x:c r="A734" s="2"/>
      <x:c r="B734" s="2"/>
      <x:c r="C734" s="2" t="str">
        <x:v>SYN-00729</x:v>
      </x:c>
      <x:c r="D734" s="58" t="n">
        <x:v>35000000</x:v>
      </x:c>
      <x:c r="E734" s="93" t="n">
        <x:v>36</x:v>
      </x:c>
      <x:c r="F734" s="59" t="n">
        <x:v>0.057700088738917646</x:v>
      </x:c>
      <x:c r="G734" s="59" t="n">
        <x:v>0.777672029035559</x:v>
      </x:c>
      <x:c r="H734" s="59" t="n">
        <x:v>0.1632580410256819</x:v>
      </x:c>
      <x:c r="I734" s="58" t="n">
        <x:v>1236133.321913725</x:v>
      </x:c>
      <x:c r="J734" s="59" t="n">
        <x:v>0.3030251849314161</x:v>
      </x:c>
      <x:c r="K734" s="2" t="str">
        <x:v>C</x:v>
      </x:c>
      <x:c r="L734" s="59" t="n">
        <x:v>0.14455715179443357</x:v>
      </x:c>
      <x:c r="M734" s="59" t="n">
        <x:v>0.34154891463232745</x:v>
      </x:c>
      <x:c r="N734" s="58" t="n">
        <x:v>2528696.270333434</x:v>
      </x:c>
      <x:c r="O734" s="58" t="n">
        <x:v>1518737.1182736314</x:v>
      </x:c>
      <x:c r="P734" s="2" t="str">
        <x:v>approve</x:v>
      </x:c>
      <x:c r="Q734" s="2" t="str">
        <x:v>eligibility and RAROC conditions are met</x:v>
      </x:c>
      <x:c r="R734" s="2"/>
      <x:c r="S734" s="2"/>
      <x:c r="T734" s="2"/>
    </x:row>
    <x:row r="735">
      <x:c r="A735" s="2"/>
      <x:c r="B735" s="2"/>
      <x:c r="C735" s="2" t="str">
        <x:v>SYN-00730</x:v>
      </x:c>
      <x:c r="D735" s="58" t="n">
        <x:v>242000000</x:v>
      </x:c>
      <x:c r="E735" s="93" t="n">
        <x:v>18</x:v>
      </x:c>
      <x:c r="F735" s="59" t="n">
        <x:v>0.03876929626056963</x:v>
      </x:c>
      <x:c r="G735" s="59" t="n">
        <x:v>0.6877336221863943</x:v>
      </x:c>
      <x:c r="H735" s="59" t="n">
        <x:v>0.1735611567502828</x:v>
      </x:c>
      <x:c r="I735" s="58" t="n">
        <x:v>15366821.671398299</x:v>
      </x:c>
      <x:c r="J735" s="59" t="n">
        <x:v>0.4844470278566383</x:v>
      </x:c>
      <x:c r="K735" s="2" t="str">
        <x:v>B</x:v>
      </x:c>
      <x:c r="L735" s="59" t="n">
        <x:v>0.10584712982177735</x:v>
      </x:c>
      <x:c r="M735" s="59" t="n">
        <x:v>0.8478828755505816</x:v>
      </x:c>
      <x:c r="N735" s="58" t="n">
        <x:v>5310736.673988011</x:v>
      </x:c>
      <x:c r="O735" s="58" t="n">
        <x:v>10269831.654660258</x:v>
      </x:c>
      <x:c r="P735" s="2" t="str">
        <x:v>approve</x:v>
      </x:c>
      <x:c r="Q735" s="2" t="str">
        <x:v>eligibility and RAROC conditions are met</x:v>
      </x:c>
      <x:c r="R735" s="2"/>
      <x:c r="S735" s="2"/>
      <x:c r="T735" s="2"/>
    </x:row>
    <x:row r="736">
      <x:c r="A736" s="2"/>
      <x:c r="B736" s="2"/>
      <x:c r="C736" s="2" t="str">
        <x:v>SYN-00731</x:v>
      </x:c>
      <x:c r="D736" s="58" t="n">
        <x:v>53000000</x:v>
      </x:c>
      <x:c r="E736" s="93" t="n">
        <x:v>18</x:v>
      </x:c>
      <x:c r="F736" s="59" t="n">
        <x:v>0.09561437766721192</x:v>
      </x:c>
      <x:c r="G736" s="59" t="n">
        <x:v>0.708307009246917</x:v>
      </x:c>
      <x:c r="H736" s="59" t="n">
        <x:v>0.17497967710366902</x:v>
      </x:c>
      <x:c r="I736" s="58" t="n">
        <x:v>3369036.126284694</x:v>
      </x:c>
      <x:c r="J736" s="59" t="n">
        <x:v>0.3889678708761565</x:v>
      </x:c>
      <x:c r="K736" s="2" t="str">
        <x:v>C</x:v>
      </x:c>
      <x:c r="L736" s="59" t="n">
        <x:v>0.17693073272705076</x:v>
      </x:c>
      <x:c r="M736" s="59" t="n">
        <x:v>0.14477524123471835</x:v>
      </x:c>
      <x:c r="N736" s="58" t="n">
        <x:v>2951317.5658782413</x:v>
      </x:c>
      <x:c r="O736" s="58" t="n">
        <x:v>2858109.2333093835</x:v>
      </x:c>
      <x:c r="P736" s="2" t="str">
        <x:v>reprice</x:v>
      </x:c>
      <x:c r="Q736" s="2" t="str">
        <x:v>quoted APR is below the RAROC price floor</x:v>
      </x:c>
      <x:c r="R736" s="2"/>
      <x:c r="S736" s="2"/>
      <x:c r="T736" s="2"/>
    </x:row>
    <x:row r="737">
      <x:c r="A737" s="2"/>
      <x:c r="B737" s="2"/>
      <x:c r="C737" s="2" t="str">
        <x:v>SYN-00732</x:v>
      </x:c>
      <x:c r="D737" s="58" t="n">
        <x:v>62000000</x:v>
      </x:c>
      <x:c r="E737" s="93" t="n">
        <x:v>24</x:v>
      </x:c>
      <x:c r="F737" s="59" t="n">
        <x:v>0.17731289486499535</x:v>
      </x:c>
      <x:c r="G737" s="59" t="n">
        <x:v>0.669885346317504</x:v>
      </x:c>
      <x:c r="H737" s="59" t="n">
        <x:v>0.25654774963977095</x:v>
      </x:c>
      <x:c r="I737" s="58" t="n">
        <x:v>3329437.6122543667</x:v>
      </x:c>
      <x:c r="J737" s="59" t="n">
        <x:v>0.1665716490793748</x:v>
      </x:c>
      <x:c r="K737" s="2" t="str">
        <x:v>E</x:v>
      </x:c>
      <x:c r="L737" s="59" t="n">
        <x:v>0.22383987426757812</x:v>
      </x:c>
      <x:c r="M737" s="59" t="n">
        <x:v>0.3560609216066514</x:v>
      </x:c>
      <x:c r="N737" s="58" t="n">
        <x:v>7982499.0064190775</x:v>
      </x:c>
      <x:c r="O737" s="58" t="n">
        <x:v>4112176.7842281936</x:v>
      </x:c>
      <x:c r="P737" s="2" t="str">
        <x:v>approve</x:v>
      </x:c>
      <x:c r="Q737" s="2" t="str">
        <x:v>eligibility and RAROC conditions are met</x:v>
      </x:c>
      <x:c r="R737" s="2"/>
      <x:c r="S737" s="2"/>
      <x:c r="T737" s="2"/>
    </x:row>
    <x:row r="738">
      <x:c r="A738" s="2"/>
      <x:c r="B738" s="2"/>
      <x:c r="C738" s="2" t="str">
        <x:v>SYN-00733</x:v>
      </x:c>
      <x:c r="D738" s="58" t="n">
        <x:v>150000000</x:v>
      </x:c>
      <x:c r="E738" s="93" t="n">
        <x:v>24</x:v>
      </x:c>
      <x:c r="F738" s="59" t="n">
        <x:v>0.022396302987508252</x:v>
      </x:c>
      <x:c r="G738" s="59" t="n">
        <x:v>0.7345098326583863</x:v>
      </x:c>
      <x:c r="H738" s="59" t="n">
        <x:v>0.13349624668293494</x:v>
      </x:c>
      <x:c r="I738" s="58" t="n">
        <x:v>7155931.378619826</x:v>
      </x:c>
      <x:c r="J738" s="59" t="n">
        <x:v>0.22482938645765785</x:v>
      </x:c>
      <x:c r="K738" s="2" t="str">
        <x:v>B</x:v>
      </x:c>
      <x:c r="L738" s="59" t="n">
        <x:v>0.08873996734619143</x:v>
      </x:c>
      <x:c r="M738" s="59" t="n">
        <x:v>0.6137635061934604</x:v>
      </x:c>
      <x:c r="N738" s="58" t="n">
        <x:v>2667499.17238351</x:v>
      </x:c>
      <x:c r="O738" s="58" t="n">
        <x:v>6319044.75374607</x:v>
      </x:c>
      <x:c r="P738" s="2" t="str">
        <x:v>approve</x:v>
      </x:c>
      <x:c r="Q738" s="2" t="str">
        <x:v>eligibility and RAROC conditions are met</x:v>
      </x:c>
      <x:c r="R738" s="2"/>
      <x:c r="S738" s="2"/>
      <x:c r="T738" s="2"/>
    </x:row>
    <x:row r="739">
      <x:c r="A739" s="2"/>
      <x:c r="B739" s="2"/>
      <x:c r="C739" s="2" t="str">
        <x:v>SYN-00734</x:v>
      </x:c>
      <x:c r="D739" s="58" t="n">
        <x:v>109000000</x:v>
      </x:c>
      <x:c r="E739" s="93" t="n">
        <x:v>36</x:v>
      </x:c>
      <x:c r="F739" s="59" t="n">
        <x:v>0.1150456547909143</x:v>
      </x:c>
      <x:c r="G739" s="59" t="n">
        <x:v>0.6567163711904016</x:v>
      </x:c>
      <x:c r="H739" s="59" t="n">
        <x:v>0.22622380183264715</x:v>
      </x:c>
      <x:c r="I739" s="58" t="n">
        <x:v>4197936.678274046</x:v>
      </x:c>
      <x:c r="J739" s="59" t="n">
        <x:v>0.11593170887855539</x:v>
      </x:c>
      <x:c r="K739" s="2" t="str">
        <x:v>D</x:v>
      </x:c>
      <x:c r="L739" s="59" t="n">
        <x:v>0.16809288024902344</x:v>
      </x:c>
      <x:c r="M739" s="59" t="n">
        <x:v>0.6000499365260986</x:v>
      </x:c>
      <x:c r="N739" s="58" t="n">
        <x:v>13167801.944654884</x:v>
      </x:c>
      <x:c r="O739" s="58" t="n">
        <x:v>5818126.80377111</x:v>
      </x:c>
      <x:c r="P739" s="2" t="str">
        <x:v>approve</x:v>
      </x:c>
      <x:c r="Q739" s="2" t="str">
        <x:v>eligibility and RAROC conditions are met</x:v>
      </x:c>
      <x:c r="R739" s="2"/>
      <x:c r="S739" s="2"/>
      <x:c r="T739" s="2"/>
    </x:row>
    <x:row r="740">
      <x:c r="A740" s="2"/>
      <x:c r="B740" s="2"/>
      <x:c r="C740" s="2" t="str">
        <x:v>SYN-00735</x:v>
      </x:c>
      <x:c r="D740" s="58" t="n">
        <x:v>190000000</x:v>
      </x:c>
      <x:c r="E740" s="93" t="n">
        <x:v>48</x:v>
      </x:c>
      <x:c r="F740" s="59" t="n">
        <x:v>0.06847422829182445</x:v>
      </x:c>
      <x:c r="G740" s="59" t="n">
        <x:v>0.7375584084192511</x:v>
      </x:c>
      <x:c r="H740" s="59" t="n">
        <x:v>0.16247928412589446</x:v>
      </x:c>
      <x:c r="I740" s="58" t="n">
        <x:v>5408809.52910249</x:v>
      </x:c>
      <x:c r="J740" s="59" t="n">
        <x:v>0.27487489929160985</x:v>
      </x:c>
      <x:c r="K740" s="2" t="str">
        <x:v>C</x:v>
      </x:c>
      <x:c r="L740" s="59" t="n">
        <x:v>0.13337230682373047</x:v>
      </x:c>
      <x:c r="M740" s="59" t="n">
        <x:v>0.4253307516173212</x:v>
      </x:c>
      <x:c r="N740" s="58" t="n">
        <x:v>20321484.61776237</x:v>
      </x:c>
      <x:c r="O740" s="58" t="n">
        <x:v>8550637.066331036</x:v>
      </x:c>
      <x:c r="P740" s="2" t="str">
        <x:v>approve</x:v>
      </x:c>
      <x:c r="Q740" s="2" t="str">
        <x:v>eligibility and RAROC conditions are met</x:v>
      </x:c>
      <x:c r="R740" s="2"/>
      <x:c r="S740" s="2"/>
      <x:c r="T740" s="2"/>
    </x:row>
    <x:row r="741">
      <x:c r="A741" s="2"/>
      <x:c r="B741" s="2"/>
      <x:c r="C741" s="2" t="str">
        <x:v>SYN-00736</x:v>
      </x:c>
      <x:c r="D741" s="58" t="n">
        <x:v>86000000</x:v>
      </x:c>
      <x:c r="E741" s="93" t="n">
        <x:v>24</x:v>
      </x:c>
      <x:c r="F741" s="59" t="n">
        <x:v>0.13658278426802042</x:v>
      </x:c>
      <x:c r="G741" s="59" t="n">
        <x:v>0.7777866400141317</x:v>
      </x:c>
      <x:c r="H741" s="59" t="n">
        <x:v>0.22150449554887106</x:v>
      </x:c>
      <x:c r="I741" s="58" t="n">
        <x:v>4467913.360537083</x:v>
      </x:c>
      <x:c r="J741" s="59" t="n">
        <x:v>0.1972765641347852</x:v>
      </x:c>
      <x:c r="K741" s="2" t="str">
        <x:v>D</x:v>
      </x:c>
      <x:c r="L741" s="59" t="n">
        <x:v>0.2029196166992187</x:v>
      </x:c>
      <x:c r="M741" s="59" t="n">
        <x:v>0.26837824346442407</x:v>
      </x:c>
      <x:c r="N741" s="58" t="n">
        <x:v>9895807.49625453</x:v>
      </x:c>
      <x:c r="O741" s="58" t="n">
        <x:v>5977370.582705311</x:v>
      </x:c>
      <x:c r="P741" s="2" t="str">
        <x:v>approve</x:v>
      </x:c>
      <x:c r="Q741" s="2" t="str">
        <x:v>eligibility and RAROC conditions are met</x:v>
      </x:c>
      <x:c r="R741" s="2"/>
      <x:c r="S741" s="2"/>
      <x:c r="T741" s="2"/>
    </x:row>
    <x:row r="742">
      <x:c r="A742" s="2"/>
      <x:c r="B742" s="2"/>
      <x:c r="C742" s="2" t="str">
        <x:v>SYN-00737</x:v>
      </x:c>
      <x:c r="D742" s="58" t="n">
        <x:v>214000000</x:v>
      </x:c>
      <x:c r="E742" s="93" t="n">
        <x:v>36</x:v>
      </x:c>
      <x:c r="F742" s="59" t="n">
        <x:v>0.11554413718376633</x:v>
      </x:c>
      <x:c r="G742" s="59" t="n">
        <x:v>0.6464275544096618</x:v>
      </x:c>
      <x:c r="H742" s="59" t="n">
        <x:v>0.20402973548986916</x:v>
      </x:c>
      <x:c r="I742" s="58" t="n">
        <x:v>7997014.640328561</x:v>
      </x:c>
      <x:c r="J742" s="59" t="n">
        <x:v>0.13893245153099257</x:v>
      </x:c>
      <x:c r="K742" s="2" t="str">
        <x:v>D</x:v>
      </x:c>
      <x:c r="L742" s="59" t="n">
        <x:v>0.16326553344726563</x:v>
      </x:c>
      <x:c r="M742" s="59" t="n">
        <x:v>0.4723137791320034</x:v>
      </x:c>
      <x:c r="N742" s="58" t="n">
        <x:v>25326158.42082381</x:v>
      </x:c>
      <x:c r="O742" s="58" t="n">
        <x:v>11165206.226107521</x:v>
      </x:c>
      <x:c r="P742" s="2" t="str">
        <x:v>approve</x:v>
      </x:c>
      <x:c r="Q742" s="2" t="str">
        <x:v>eligibility and RAROC conditions are met</x:v>
      </x:c>
      <x:c r="R742" s="2"/>
      <x:c r="S742" s="2"/>
      <x:c r="T742" s="2"/>
    </x:row>
    <x:row r="743">
      <x:c r="A743" s="2"/>
      <x:c r="B743" s="2"/>
      <x:c r="C743" s="2" t="str">
        <x:v>SYN-00738</x:v>
      </x:c>
      <x:c r="D743" s="58" t="n">
        <x:v>36000000</x:v>
      </x:c>
      <x:c r="E743" s="93" t="n">
        <x:v>36</x:v>
      </x:c>
      <x:c r="F743" s="59" t="n">
        <x:v>0.14560814110502945</x:v>
      </x:c>
      <x:c r="G743" s="59" t="n">
        <x:v>0.7970636373381389</x:v>
      </x:c>
      <x:c r="H743" s="59" t="n">
        <x:v>0.2341074574466839</x:v>
      </x:c>
      <x:c r="I743" s="58" t="n">
        <x:v>1401268.6478571098</x:v>
      </x:c>
      <x:c r="J743" s="59" t="n">
        <x:v>0.14958728083229755</x:v>
      </x:c>
      <x:c r="K743" s="2" t="str">
        <x:v>D</x:v>
      </x:c>
      <x:c r="L743" s="59" t="n">
        <x:v>0.2291489028930664</x:v>
      </x:c>
      <x:c r="M743" s="59" t="n">
        <x:v>0.187475947109902</x:v>
      </x:c>
      <x:c r="N743" s="58" t="n">
        <x:v>6582538.999043961</x:v>
      </x:c>
      <x:c r="O743" s="58" t="n">
        <x:v>2554833.3873027405</x:v>
      </x:c>
      <x:c r="P743" s="2" t="str">
        <x:v>approve</x:v>
      </x:c>
      <x:c r="Q743" s="2" t="str">
        <x:v>eligibility and RAROC conditions are met</x:v>
      </x:c>
      <x:c r="R743" s="2"/>
      <x:c r="S743" s="2"/>
      <x:c r="T743" s="2"/>
    </x:row>
    <x:row r="744">
      <x:c r="A744" s="2"/>
      <x:c r="B744" s="2"/>
      <x:c r="C744" s="2" t="str">
        <x:v>SYN-00739</x:v>
      </x:c>
      <x:c r="D744" s="58" t="n">
        <x:v>228000000</x:v>
      </x:c>
      <x:c r="E744" s="93" t="n">
        <x:v>36</x:v>
      </x:c>
      <x:c r="F744" s="59" t="n">
        <x:v>0.1699314645977357</x:v>
      </x:c>
      <x:c r="G744" s="59" t="n">
        <x:v>0.7541333147267787</x:v>
      </x:c>
      <x:c r="H744" s="59" t="n">
        <x:v>0.2371341124597901</x:v>
      </x:c>
      <x:c r="I744" s="58" t="n">
        <x:v>8910818.078953046</x:v>
      </x:c>
      <x:c r="J744" s="59" t="n">
        <x:v>0.18716777364151294</x:v>
      </x:c>
      <x:c r="K744" s="2" t="str">
        <x:v>E</x:v>
      </x:c>
      <x:c r="L744" s="59" t="n">
        <x:v>0.2250532913208008</x:v>
      </x:c>
      <x:c r="M744" s="59" t="n">
        <x:v>0.22530523806454913</x:v>
      </x:c>
      <x:c r="N744" s="58" t="n">
        <x:v>45430600.20397993</x:v>
      </x:c>
      <x:c r="O744" s="58" t="n">
        <x:v>16039639.129949851</x:v>
      </x:c>
      <x:c r="P744" s="2" t="str">
        <x:v>approve</x:v>
      </x:c>
      <x:c r="Q744" s="2" t="str">
        <x:v>eligibility and RAROC conditions are met</x:v>
      </x:c>
      <x:c r="R744" s="2"/>
      <x:c r="S744" s="2"/>
      <x:c r="T744" s="2"/>
    </x:row>
    <x:row r="745">
      <x:c r="A745" s="2"/>
      <x:c r="B745" s="2"/>
      <x:c r="C745" s="2" t="str">
        <x:v>SYN-00740</x:v>
      </x:c>
      <x:c r="D745" s="58" t="n">
        <x:v>98000000</x:v>
      </x:c>
      <x:c r="E745" s="93" t="n">
        <x:v>18</x:v>
      </x:c>
      <x:c r="F745" s="59" t="n">
        <x:v>0.009282468030330187</x:v>
      </x:c>
      <x:c r="G745" s="59" t="n">
        <x:v>0.7856277097658716</x:v>
      </x:c>
      <x:c r="H745" s="59" t="n">
        <x:v>0.0993134852203368</x:v>
      </x:c>
      <x:c r="I745" s="58" t="n">
        <x:v>5882496.547390374</x:v>
      </x:c>
      <x:c r="J745" s="59" t="n">
        <x:v>0.34273571876944814</x:v>
      </x:c>
      <x:c r="K745" s="2" t="str">
        <x:v>A</x:v>
      </x:c>
      <x:c r="L745" s="59" t="n">
        <x:v>0.08886455535888672</x:v>
      </x:c>
      <x:c r="M745" s="59" t="n">
        <x:v>0.266223281431665</x:v>
      </x:c>
      <x:c r="N745" s="58" t="n">
        <x:v>578880.593141611</x:v>
      </x:c>
      <x:c r="O745" s="58" t="n">
        <x:v>4149667.3318204046</x:v>
      </x:c>
      <x:c r="P745" s="2" t="str">
        <x:v>approve</x:v>
      </x:c>
      <x:c r="Q745" s="2" t="str">
        <x:v>eligibility and RAROC conditions are met</x:v>
      </x:c>
      <x:c r="R745" s="2"/>
      <x:c r="S745" s="2"/>
      <x:c r="T745" s="2"/>
    </x:row>
    <x:row r="746">
      <x:c r="A746" s="2"/>
      <x:c r="B746" s="2"/>
      <x:c r="C746" s="2" t="str">
        <x:v>SYN-00741</x:v>
      </x:c>
      <x:c r="D746" s="58" t="n">
        <x:v>216000000</x:v>
      </x:c>
      <x:c r="E746" s="93" t="n">
        <x:v>12</x:v>
      </x:c>
      <x:c r="F746" s="59" t="n">
        <x:v>0.012844165713983393</x:v>
      </x:c>
      <x:c r="G746" s="59" t="n">
        <x:v>0.646984290876805</x:v>
      </x:c>
      <x:c r="H746" s="59" t="n">
        <x:v>0.09298408681447298</x:v>
      </x:c>
      <x:c r="I746" s="58" t="n">
        <x:v>18919422.355959054</x:v>
      </x:c>
      <x:c r="J746" s="59" t="n">
        <x:v>0.5485564248301052</x:v>
      </x:c>
      <x:c r="K746" s="2" t="str">
        <x:v>A</x:v>
      </x:c>
      <x:c r="L746" s="59"/>
      <x:c r="M746" s="59" t="n">
        <x:v>0.30219894615794785</x:v>
      </x:c>
      <x:c r="N746" s="58" t="n">
        <x:v>987936.1252723132</x:v>
      </x:c>
      <x:c r="O746" s="58" t="n">
        <x:v>9306997.185716871</x:v>
      </x:c>
      <x:c r="P746" s="2" t="str">
        <x:v>decline</x:v>
      </x:c>
      <x:c r="Q746" s="2" t="str">
        <x:v>debt service to income exceeds policy maximum</x:v>
      </x:c>
      <x:c r="R746" s="2"/>
      <x:c r="S746" s="2"/>
      <x:c r="T746" s="2"/>
    </x:row>
    <x:row r="747">
      <x:c r="A747" s="2"/>
      <x:c r="B747" s="2"/>
      <x:c r="C747" s="2" t="str">
        <x:v>SYN-00742</x:v>
      </x:c>
      <x:c r="D747" s="58" t="n">
        <x:v>113000000</x:v>
      </x:c>
      <x:c r="E747" s="93" t="n">
        <x:v>36</x:v>
      </x:c>
      <x:c r="F747" s="59" t="n">
        <x:v>0.11246281437471858</x:v>
      </x:c>
      <x:c r="G747" s="59" t="n">
        <x:v>0.6480133477135284</x:v>
      </x:c>
      <x:c r="H747" s="59" t="n">
        <x:v>0.20883654448916125</x:v>
      </x:c>
      <x:c r="I747" s="58" t="n">
        <x:v>4250535.398963076</x:v>
      </x:c>
      <x:c r="J747" s="59" t="n">
        <x:v>0.2230107079792615</x:v>
      </x:c>
      <x:c r="K747" s="2" t="str">
        <x:v>D</x:v>
      </x:c>
      <x:c r="L747" s="59" t="n">
        <x:v>0.1609817123413086</x:v>
      </x:c>
      <x:c r="M747" s="59" t="n">
        <x:v>0.531146251065402</x:v>
      </x:c>
      <x:c r="N747" s="58" t="n">
        <x:v>13096804.323871134</x:v>
      </x:c>
      <x:c r="O747" s="58" t="n">
        <x:v>5854749.459470975</x:v>
      </x:c>
      <x:c r="P747" s="2" t="str">
        <x:v>approve</x:v>
      </x:c>
      <x:c r="Q747" s="2" t="str">
        <x:v>eligibility and RAROC conditions are met</x:v>
      </x:c>
      <x:c r="R747" s="2"/>
      <x:c r="S747" s="2"/>
      <x:c r="T747" s="2"/>
    </x:row>
    <x:row r="748">
      <x:c r="A748" s="2"/>
      <x:c r="B748" s="2"/>
      <x:c r="C748" s="2" t="str">
        <x:v>SYN-00743</x:v>
      </x:c>
      <x:c r="D748" s="58" t="n">
        <x:v>191000000</x:v>
      </x:c>
      <x:c r="E748" s="93" t="n">
        <x:v>12</x:v>
      </x:c>
      <x:c r="F748" s="59" t="n">
        <x:v>0.1672497900878185</x:v>
      </x:c>
      <x:c r="G748" s="59" t="n">
        <x:v>0.5998795629628582</x:v>
      </x:c>
      <x:c r="H748" s="59" t="n">
        <x:v>0.25915739501485063</x:v>
      </x:c>
      <x:c r="I748" s="58" t="n">
        <x:v>18238426.234762523</x:v>
      </x:c>
      <x:c r="J748" s="59" t="n">
        <x:v>0.44339190144893204</x:v>
      </x:c>
      <x:c r="K748" s="2" t="str">
        <x:v>E</x:v>
      </x:c>
      <x:c r="L748" s="59" t="n">
        <x:v>0.1977062225341797</x:v>
      </x:c>
      <x:c r="M748" s="59" t="n">
        <x:v>0.5818230967111916</x:v>
      </x:c>
      <x:c r="N748" s="58" t="n">
        <x:v>11072557.549193254</x:v>
      </x:c>
      <x:c r="O748" s="58" t="n">
        <x:v>11847480.434638228</x:v>
      </x:c>
      <x:c r="P748" s="2" t="str">
        <x:v>approve</x:v>
      </x:c>
      <x:c r="Q748" s="2" t="str">
        <x:v>eligibility and RAROC conditions are met</x:v>
      </x:c>
      <x:c r="R748" s="2"/>
      <x:c r="S748" s="2"/>
      <x:c r="T748" s="2"/>
    </x:row>
    <x:row r="749">
      <x:c r="A749" s="2"/>
      <x:c r="B749" s="2"/>
      <x:c r="C749" s="2" t="str">
        <x:v>SYN-00744</x:v>
      </x:c>
      <x:c r="D749" s="58" t="n">
        <x:v>248000000</x:v>
      </x:c>
      <x:c r="E749" s="93" t="n">
        <x:v>24</x:v>
      </x:c>
      <x:c r="F749" s="59" t="n">
        <x:v>0.22727441830281297</x:v>
      </x:c>
      <x:c r="G749" s="59" t="n">
        <x:v>0.6541630802685976</x:v>
      </x:c>
      <x:c r="H749" s="59" t="n">
        <x:v>0.29921347798833375</x:v>
      </x:c>
      <x:c r="I749" s="58" t="n">
        <x:v>13856340.892337164</x:v>
      </x:c>
      <x:c r="J749" s="59" t="n">
        <x:v>0.4596930537603858</x:v>
      </x:c>
      <x:c r="K749" s="2" t="str">
        <x:v>E</x:v>
      </x:c>
      <x:c r="L749" s="59"/>
      <x:c r="M749" s="59" t="n">
        <x:v>0.4439290208988059</x:v>
      </x:c>
      <x:c r="N749" s="58" t="n">
        <x:v>39966050.94695607</x:v>
      </x:c>
      <x:c r="O749" s="58" t="n">
        <x:v>17236857.94128215</x:v>
      </x:c>
      <x:c r="P749" s="2" t="str">
        <x:v>decline</x:v>
      </x:c>
      <x:c r="Q749" s="2" t="str">
        <x:v>PD exceeds policy maximum</x:v>
      </x:c>
      <x:c r="R749" s="2"/>
      <x:c r="S749" s="2"/>
      <x:c r="T749" s="2"/>
    </x:row>
    <x:row r="750">
      <x:c r="A750" s="2"/>
      <x:c r="B750" s="2"/>
      <x:c r="C750" s="2" t="str">
        <x:v>SYN-00745</x:v>
      </x:c>
      <x:c r="D750" s="58" t="n">
        <x:v>101000000</x:v>
      </x:c>
      <x:c r="E750" s="93" t="n">
        <x:v>24</x:v>
      </x:c>
      <x:c r="F750" s="59" t="n">
        <x:v>0.058120668922849276</x:v>
      </x:c>
      <x:c r="G750" s="59" t="n">
        <x:v>0.6171871390924935</x:v>
      </x:c>
      <x:c r="H750" s="59" t="n">
        <x:v>0.15791718485839878</x:v>
      </x:c>
      <x:c r="I750" s="58" t="n">
        <x:v>4935228.659048871</x:v>
      </x:c>
      <x:c r="J750" s="59" t="n">
        <x:v>0.3610936368128489</x:v>
      </x:c>
      <x:c r="K750" s="2" t="str">
        <x:v>C</x:v>
      </x:c>
      <x:c r="L750" s="59" t="n">
        <x:v>0.12222431182861328</x:v>
      </x:c>
      <x:c r="M750" s="59" t="n">
        <x:v>0.5233020914259776</x:v>
      </x:c>
      <x:c r="N750" s="58" t="n">
        <x:v>3917089.587488945</x:v>
      </x:c>
      <x:c r="O750" s="58" t="n">
        <x:v>4183908.620122934</x:v>
      </x:c>
      <x:c r="P750" s="2" t="str">
        <x:v>approve</x:v>
      </x:c>
      <x:c r="Q750" s="2" t="str">
        <x:v>eligibility and RAROC conditions are met</x:v>
      </x:c>
      <x:c r="R750" s="2"/>
      <x:c r="S750" s="2"/>
      <x:c r="T750" s="2"/>
    </x:row>
    <x:row r="751">
      <x:c r="A751" s="2"/>
      <x:c r="B751" s="2"/>
      <x:c r="C751" s="2" t="str">
        <x:v>SYN-00746</x:v>
      </x:c>
      <x:c r="D751" s="58" t="n">
        <x:v>100000000</x:v>
      </x:c>
      <x:c r="E751" s="93" t="n">
        <x:v>36</x:v>
      </x:c>
      <x:c r="F751" s="59" t="n">
        <x:v>0.04458281889009417</x:v>
      </x:c>
      <x:c r="G751" s="59" t="n">
        <x:v>0.7477082916189186</x:v>
      </x:c>
      <x:c r="H751" s="59" t="n">
        <x:v>0.14049643139875503</x:v>
      </x:c>
      <x:c r="I751" s="58" t="n">
        <x:v>3420174.592549612</x:v>
      </x:c>
      <x:c r="J751" s="59" t="n">
        <x:v>0.26337470994493506</x:v>
      </x:c>
      <x:c r="K751" s="2" t="str">
        <x:v>B</x:v>
      </x:c>
      <x:c r="L751" s="59" t="n">
        <x:v>0.11085433959960936</x:v>
      </x:c>
      <x:c r="M751" s="59" t="n">
        <x:v>0.460875635981606</x:v>
      </x:c>
      <x:c r="N751" s="58" t="n">
        <x:v>5353920.499625557</x:v>
      </x:c>
      <x:c r="O751" s="58" t="n">
        <x:v>4129150.3314252296</x:v>
      </x:c>
      <x:c r="P751" s="2" t="str">
        <x:v>approve</x:v>
      </x:c>
      <x:c r="Q751" s="2" t="str">
        <x:v>eligibility and RAROC conditions are met</x:v>
      </x:c>
      <x:c r="R751" s="2"/>
      <x:c r="S751" s="2"/>
      <x:c r="T751" s="2"/>
    </x:row>
    <x:row r="752">
      <x:c r="A752" s="2"/>
      <x:c r="B752" s="2"/>
      <x:c r="C752" s="2" t="str">
        <x:v>SYN-00747</x:v>
      </x:c>
      <x:c r="D752" s="58" t="n">
        <x:v>43000000</x:v>
      </x:c>
      <x:c r="E752" s="93" t="n">
        <x:v>12</x:v>
      </x:c>
      <x:c r="F752" s="59" t="n">
        <x:v>0.06722043603345869</x:v>
      </x:c>
      <x:c r="G752" s="59" t="n">
        <x:v>0.7129808864224098</x:v>
      </x:c>
      <x:c r="H752" s="59" t="n">
        <x:v>0.1613816436786332</x:v>
      </x:c>
      <x:c r="I752" s="58" t="n">
        <x:v>3904238.874831184</x:v>
      </x:c>
      <x:c r="J752" s="59" t="n">
        <x:v>0.3293785631279027</x:v>
      </x:c>
      <x:c r="K752" s="2" t="str">
        <x:v>C</x:v>
      </x:c>
      <x:c r="L752" s="59" t="n">
        <x:v>0.1713628768920898</x:v>
      </x:c>
      <x:c r="M752" s="59" t="n">
        <x:v>0.06424603362392421</x:v>
      </x:c>
      <x:c r="N752" s="58" t="n">
        <x:v>1155405.1121172633</x:v>
      </x:c>
      <x:c r="O752" s="58" t="n">
        <x:v>1959417.5573935378</x:v>
      </x:c>
      <x:c r="P752" s="2" t="str">
        <x:v>reprice</x:v>
      </x:c>
      <x:c r="Q752" s="2" t="str">
        <x:v>quoted APR is below the RAROC price floor</x:v>
      </x:c>
      <x:c r="R752" s="2"/>
      <x:c r="S752" s="2"/>
      <x:c r="T752" s="2"/>
    </x:row>
    <x:row r="753">
      <x:c r="A753" s="2"/>
      <x:c r="B753" s="2"/>
      <x:c r="C753" s="2" t="str">
        <x:v>SYN-00748</x:v>
      </x:c>
      <x:c r="D753" s="58" t="n">
        <x:v>128000000</x:v>
      </x:c>
      <x:c r="E753" s="93" t="n">
        <x:v>12</x:v>
      </x:c>
      <x:c r="F753" s="59" t="n">
        <x:v>0.14287330570583823</x:v>
      </x:c>
      <x:c r="G753" s="59" t="n">
        <x:v>0.6796185563225118</x:v>
      </x:c>
      <x:c r="H753" s="59" t="n">
        <x:v>0.20491807126338235</x:v>
      </x:c>
      <x:c r="I753" s="58" t="n">
        <x:v>11887365.875775054</x:v>
      </x:c>
      <x:c r="J753" s="59" t="n">
        <x:v>0.29721992950042825</x:v>
      </x:c>
      <x:c r="K753" s="2" t="str">
        <x:v>D</x:v>
      </x:c>
      <x:c r="L753" s="59" t="n">
        <x:v>0.1904441452026367</x:v>
      </x:c>
      <x:c r="M753" s="59" t="n">
        <x:v>0.25446125729282126</x:v>
      </x:c>
      <x:c r="N753" s="58" t="n">
        <x:v>7098041.530811203</x:v>
      </x:c>
      <x:c r="O753" s="58" t="n">
        <x:v>8356584.942480952</x:v>
      </x:c>
      <x:c r="P753" s="2" t="str">
        <x:v>approve</x:v>
      </x:c>
      <x:c r="Q753" s="2" t="str">
        <x:v>eligibility and RAROC conditions are met</x:v>
      </x:c>
      <x:c r="R753" s="2"/>
      <x:c r="S753" s="2"/>
      <x:c r="T753" s="2"/>
    </x:row>
    <x:row r="754">
      <x:c r="A754" s="2"/>
      <x:c r="B754" s="2"/>
      <x:c r="C754" s="2" t="str">
        <x:v>SYN-00749</x:v>
      </x:c>
      <x:c r="D754" s="58" t="n">
        <x:v>203000000</x:v>
      </x:c>
      <x:c r="E754" s="93" t="n">
        <x:v>24</x:v>
      </x:c>
      <x:c r="F754" s="59" t="n">
        <x:v>0.03445080209643593</x:v>
      </x:c>
      <x:c r="G754" s="59" t="n">
        <x:v>0.5987630237134108</x:v>
      </x:c>
      <x:c r="H754" s="59" t="n">
        <x:v>0.12489063898431875</x:v>
      </x:c>
      <x:c r="I754" s="58" t="n">
        <x:v>9602343.852973588</x:v>
      </x:c>
      <x:c r="J754" s="59" t="n">
        <x:v>0.25950169104456916</x:v>
      </x:c>
      <x:c r="K754" s="2" t="str">
        <x:v>B</x:v>
      </x:c>
      <x:c r="L754" s="59" t="n">
        <x:v>0.09103782653808595</x:v>
      </x:c>
      <x:c r="M754" s="59" t="n">
        <x:v>0.5030113957343785</x:v>
      </x:c>
      <x:c r="N754" s="58" t="n">
        <x:v>4504457.255540873</x:v>
      </x:c>
      <x:c r="O754" s="58" t="n">
        <x:v>8461598.529828478</x:v>
      </x:c>
      <x:c r="P754" s="2" t="str">
        <x:v>approve</x:v>
      </x:c>
      <x:c r="Q754" s="2" t="str">
        <x:v>eligibility and RAROC conditions are met</x:v>
      </x:c>
      <x:c r="R754" s="2"/>
      <x:c r="S754" s="2"/>
      <x:c r="T754" s="2"/>
    </x:row>
    <x:row r="755">
      <x:c r="A755" s="2"/>
      <x:c r="B755" s="2"/>
      <x:c r="C755" s="2" t="str">
        <x:v>SYN-00750</x:v>
      </x:c>
      <x:c r="D755" s="58" t="n">
        <x:v>78000000</x:v>
      </x:c>
      <x:c r="E755" s="93" t="n">
        <x:v>12</x:v>
      </x:c>
      <x:c r="F755" s="59" t="n">
        <x:v>0.05995513843598862</x:v>
      </x:c>
      <x:c r="G755" s="59" t="n">
        <x:v>0.7367611073814415</x:v>
      </x:c>
      <x:c r="H755" s="59" t="n">
        <x:v>0.14363932416186276</x:v>
      </x:c>
      <x:c r="I755" s="58" t="n">
        <x:v>7016758.645740187</x:v>
      </x:c>
      <x:c r="J755" s="59" t="n">
        <x:v>0.39282933280354904</x:v>
      </x:c>
      <x:c r="K755" s="2" t="str">
        <x:v>C</x:v>
      </x:c>
      <x:c r="L755" s="59" t="n">
        <x:v>0.12527671813964844</x:v>
      </x:c>
      <x:c r="M755" s="59" t="n">
        <x:v>0.34215654211476115</x:v>
      </x:c>
      <x:c r="N755" s="58" t="n">
        <x:v>1924505.9652829706</x:v>
      </x:c>
      <x:c r="O755" s="58" t="n">
        <x:v>3416344.0121180112</x:v>
      </x:c>
      <x:c r="P755" s="2" t="str">
        <x:v>approve</x:v>
      </x:c>
      <x:c r="Q755" s="2" t="str">
        <x:v>eligibility and RAROC conditions are met</x:v>
      </x:c>
      <x:c r="R755" s="2"/>
      <x:c r="S755" s="2"/>
      <x:c r="T755" s="2"/>
    </x:row>
    <x:row r="756">
      <x:c r="A756" s="2"/>
      <x:c r="B756" s="2"/>
      <x:c r="C756" s="2" t="str">
        <x:v>SYN-00751</x:v>
      </x:c>
      <x:c r="D756" s="58" t="n">
        <x:v>62000000</x:v>
      </x:c>
      <x:c r="E756" s="93" t="n">
        <x:v>36</x:v>
      </x:c>
      <x:c r="F756" s="59" t="n">
        <x:v>0.0033868364570266126</x:v>
      </x:c>
      <x:c r="G756" s="59" t="n">
        <x:v>0.7912663045743998</x:v>
      </x:c>
      <x:c r="H756" s="59" t="n">
        <x:v>0.10534830534310347</x:v>
      </x:c>
      <x:c r="I756" s="58" t="n">
        <x:v>2016169.9170845752</x:v>
      </x:c>
      <x:c r="J756" s="59" t="n">
        <x:v>0.2864417872696679</x:v>
      </x:c>
      <x:c r="K756" s="2" t="str">
        <x:v>A</x:v>
      </x:c>
      <x:c r="L756" s="59" t="n">
        <x:v>0.09038593292236329</x:v>
      </x:c>
      <x:c r="M756" s="59" t="n">
        <x:v>0.31262452989743844</x:v>
      </x:c>
      <x:c r="N756" s="58" t="n">
        <x:v>268699.62868683966</x:v>
      </x:c>
      <x:c r="O756" s="58" t="n">
        <x:v>2627873.063259666</x:v>
      </x:c>
      <x:c r="P756" s="2" t="str">
        <x:v>approve</x:v>
      </x:c>
      <x:c r="Q756" s="2" t="str">
        <x:v>eligibility and RAROC conditions are met</x:v>
      </x:c>
      <x:c r="R756" s="2"/>
      <x:c r="S756" s="2"/>
      <x:c r="T756" s="2"/>
    </x:row>
    <x:row r="757">
      <x:c r="A757" s="2"/>
      <x:c r="B757" s="2"/>
      <x:c r="C757" s="2" t="str">
        <x:v>SYN-00752</x:v>
      </x:c>
      <x:c r="D757" s="58" t="n">
        <x:v>245000000</x:v>
      </x:c>
      <x:c r="E757" s="93" t="n">
        <x:v>36</x:v>
      </x:c>
      <x:c r="F757" s="59" t="n">
        <x:v>0.22220409674483854</x:v>
      </x:c>
      <x:c r="G757" s="59" t="n">
        <x:v>0.6642394770664659</x:v>
      </x:c>
      <x:c r="H757" s="59" t="n">
        <x:v>0.29850000767110224</x:v>
      </x:c>
      <x:c r="I757" s="58" t="n">
        <x:v>10380517.939192228</x:v>
      </x:c>
      <x:c r="J757" s="59" t="n">
        <x:v>0.5605699427553397</x:v>
      </x:c>
      <x:c r="K757" s="2" t="str">
        <x:v>E</x:v>
      </x:c>
      <x:c r="L757" s="59"/>
      <x:c r="M757" s="59" t="n">
        <x:v>0.40844314085119365</x:v>
      </x:c>
      <x:c r="N757" s="58" t="n">
        <x:v>55711396.43462553</x:v>
      </x:c>
      <x:c r="O757" s="58" t="n">
        <x:v>16300198.706437156</x:v>
      </x:c>
      <x:c r="P757" s="2" t="str">
        <x:v>decline</x:v>
      </x:c>
      <x:c r="Q757" s="2" t="str">
        <x:v>PD exceeds policy maximum</x:v>
      </x:c>
      <x:c r="R757" s="2"/>
      <x:c r="S757" s="2"/>
      <x:c r="T757" s="2"/>
    </x:row>
    <x:row r="758">
      <x:c r="A758" s="2"/>
      <x:c r="B758" s="2"/>
      <x:c r="C758" s="2" t="str">
        <x:v>SYN-00753</x:v>
      </x:c>
      <x:c r="D758" s="58" t="n">
        <x:v>117000000</x:v>
      </x:c>
      <x:c r="E758" s="93" t="n">
        <x:v>36</x:v>
      </x:c>
      <x:c r="F758" s="59" t="n">
        <x:v>0.11518179178922336</x:v>
      </x:c>
      <x:c r="G758" s="59" t="n">
        <x:v>0.6843127337228608</x:v>
      </x:c>
      <x:c r="H758" s="59" t="n">
        <x:v>0.2094729853010449</x:v>
      </x:c>
      <x:c r="I758" s="58" t="n">
        <x:v>4404817.616185576</x:v>
      </x:c>
      <x:c r="J758" s="59" t="n">
        <x:v>0.21810482191325362</x:v>
      </x:c>
      <x:c r="K758" s="2" t="str">
        <x:v>D</x:v>
      </x:c>
      <x:c r="L758" s="59" t="n">
        <x:v>0.17194194793701173</x:v>
      </x:c>
      <x:c r="M758" s="59" t="n">
        <x:v>0.4324252601051802</x:v>
      </x:c>
      <x:c r="N758" s="58" t="n">
        <x:v>14646930.431751702</x:v>
      </x:c>
      <x:c r="O758" s="58" t="n">
        <x:v>6467712.735540006</x:v>
      </x:c>
      <x:c r="P758" s="2" t="str">
        <x:v>approve</x:v>
      </x:c>
      <x:c r="Q758" s="2" t="str">
        <x:v>eligibility and RAROC conditions are met</x:v>
      </x:c>
      <x:c r="R758" s="2"/>
      <x:c r="S758" s="2"/>
      <x:c r="T758" s="2"/>
    </x:row>
    <x:row r="759">
      <x:c r="A759" s="2"/>
      <x:c r="B759" s="2"/>
      <x:c r="C759" s="2" t="str">
        <x:v>SYN-00754</x:v>
      </x:c>
      <x:c r="D759" s="58" t="n">
        <x:v>233000000</x:v>
      </x:c>
      <x:c r="E759" s="93" t="n">
        <x:v>36</x:v>
      </x:c>
      <x:c r="F759" s="59" t="n">
        <x:v>0.06268119982032361</x:v>
      </x:c>
      <x:c r="G759" s="59" t="n">
        <x:v>0.7079270136852803</x:v>
      </x:c>
      <x:c r="H759" s="59" t="n">
        <x:v>0.15784248148280008</x:v>
      </x:c>
      <x:c r="I759" s="58" t="n">
        <x:v>8166791.842134745</x:v>
      </x:c>
      <x:c r="J759" s="59" t="n">
        <x:v>0.16011134167434007</x:v>
      </x:c>
      <x:c r="K759" s="2" t="str">
        <x:v>C</x:v>
      </x:c>
      <x:c r="L759" s="59" t="n">
        <x:v>0.11820415496826174</x:v>
      </x:c>
      <x:c r="M759" s="59" t="n">
        <x:v>0.55668538183833</x:v>
      </x:c>
      <x:c r="N759" s="58" t="n">
        <x:v>16562462.470289117</x:v>
      </x:c>
      <x:c r="O759" s="58" t="n">
        <x:v>9630120.29245657</x:v>
      </x:c>
      <x:c r="P759" s="2" t="str">
        <x:v>approve</x:v>
      </x:c>
      <x:c r="Q759" s="2" t="str">
        <x:v>eligibility and RAROC conditions are met</x:v>
      </x:c>
      <x:c r="R759" s="2"/>
      <x:c r="S759" s="2"/>
      <x:c r="T759" s="2"/>
    </x:row>
    <x:row r="760">
      <x:c r="A760" s="2"/>
      <x:c r="B760" s="2"/>
      <x:c r="C760" s="2" t="str">
        <x:v>SYN-00755</x:v>
      </x:c>
      <x:c r="D760" s="58" t="n">
        <x:v>204000000</x:v>
      </x:c>
      <x:c r="E760" s="93" t="n">
        <x:v>36</x:v>
      </x:c>
      <x:c r="F760" s="59" t="n">
        <x:v>0.11690552716380868</x:v>
      </x:c>
      <x:c r="G760" s="59" t="n">
        <x:v>0.6738101403215374</x:v>
      </x:c>
      <x:c r="H760" s="59" t="n">
        <x:v>0.21274381384908891</x:v>
      </x:c>
      <x:c r="I760" s="58" t="n">
        <x:v>7714482.768257496</x:v>
      </x:c>
      <x:c r="J760" s="59" t="n">
        <x:v>0.3740299549142928</x:v>
      </x:c>
      <x:c r="K760" s="2" t="str">
        <x:v>D</x:v>
      </x:c>
      <x:c r="L760" s="59" t="n">
        <x:v>0.1620512390136719</x:v>
      </x:c>
      <x:c r="M760" s="59" t="n">
        <x:v>0.5292718996972029</x:v>
      </x:c>
      <x:c r="N760" s="58" t="n">
        <x:v>25530381.248551473</x:v>
      </x:c>
      <x:c r="O760" s="58" t="n">
        <x:v>11186893.471720252</x:v>
      </x:c>
      <x:c r="P760" s="2" t="str">
        <x:v>approve</x:v>
      </x:c>
      <x:c r="Q760" s="2" t="str">
        <x:v>eligibility and RAROC conditions are met</x:v>
      </x:c>
      <x:c r="R760" s="2"/>
      <x:c r="S760" s="2"/>
      <x:c r="T760" s="2"/>
    </x:row>
    <x:row r="761">
      <x:c r="A761" s="2"/>
      <x:c r="B761" s="2"/>
      <x:c r="C761" s="2" t="str">
        <x:v>SYN-00756</x:v>
      </x:c>
      <x:c r="D761" s="58" t="n">
        <x:v>107000000</x:v>
      </x:c>
      <x:c r="E761" s="93" t="n">
        <x:v>24</x:v>
      </x:c>
      <x:c r="F761" s="59" t="n">
        <x:v>0.0934380786755851</x:v>
      </x:c>
      <x:c r="G761" s="59" t="n">
        <x:v>0.6290398980626409</x:v>
      </x:c>
      <x:c r="H761" s="59" t="n">
        <x:v>0.17819065448392457</x:v>
      </x:c>
      <x:c r="I761" s="58" t="n">
        <x:v>5332529.281222754</x:v>
      </x:c>
      <x:c r="J761" s="59" t="n">
        <x:v>0.32980340213744086</x:v>
      </x:c>
      <x:c r="K761" s="2" t="str">
        <x:v>C</x:v>
      </x:c>
      <x:c r="L761" s="59" t="n">
        <x:v>0.1436920547485352</x:v>
      </x:c>
      <x:c r="M761" s="59" t="n">
        <x:v>0.4659282130128336</x:v>
      </x:c>
      <x:c r="N761" s="58" t="n">
        <x:v>6790682.68523466</x:v>
      </x:c>
      <x:c r="O761" s="58" t="n">
        <x:v>4985971.542036228</x:v>
      </x:c>
      <x:c r="P761" s="2" t="str">
        <x:v>approve</x:v>
      </x:c>
      <x:c r="Q761" s="2" t="str">
        <x:v>eligibility and RAROC conditions are met</x:v>
      </x:c>
      <x:c r="R761" s="2"/>
      <x:c r="S761" s="2"/>
      <x:c r="T761" s="2"/>
    </x:row>
    <x:row r="762">
      <x:c r="A762" s="2"/>
      <x:c r="B762" s="2"/>
      <x:c r="C762" s="2" t="str">
        <x:v>SYN-00757</x:v>
      </x:c>
      <x:c r="D762" s="58" t="n">
        <x:v>53000000</x:v>
      </x:c>
      <x:c r="E762" s="93" t="n">
        <x:v>36</x:v>
      </x:c>
      <x:c r="F762" s="59" t="n">
        <x:v>0.05632916213580543</x:v>
      </x:c>
      <x:c r="G762" s="59" t="n">
        <x:v>0.5612378238482472</x:v>
      </x:c>
      <x:c r="H762" s="59" t="n">
        <x:v>0.1480527770514039</x:v>
      </x:c>
      <x:c r="I762" s="58" t="n">
        <x:v>1832212.5512536394</x:v>
      </x:c>
      <x:c r="J762" s="59" t="n">
        <x:v>0.10775372558526124</x:v>
      </x:c>
      <x:c r="K762" s="2" t="str">
        <x:v>C</x:v>
      </x:c>
      <x:c r="L762" s="59" t="n">
        <x:v>0.11942108154296875</x:v>
      </x:c>
      <x:c r="M762" s="59" t="n">
        <x:v>0.4518991939210473</x:v>
      </x:c>
      <x:c r="N762" s="58" t="n">
        <x:v>2682366.9723786926</x:v>
      </x:c>
      <x:c r="O762" s="58" t="n">
        <x:v>2169137.547311481</x:v>
      </x:c>
      <x:c r="P762" s="2" t="str">
        <x:v>approve</x:v>
      </x:c>
      <x:c r="Q762" s="2" t="str">
        <x:v>eligibility and RAROC conditions are met</x:v>
      </x:c>
      <x:c r="R762" s="2"/>
      <x:c r="S762" s="2"/>
      <x:c r="T762" s="2"/>
    </x:row>
    <x:row r="763">
      <x:c r="A763" s="2"/>
      <x:c r="B763" s="2"/>
      <x:c r="C763" s="2" t="str">
        <x:v>SYN-00758</x:v>
      </x:c>
      <x:c r="D763" s="58" t="n">
        <x:v>135000000</x:v>
      </x:c>
      <x:c r="E763" s="93" t="n">
        <x:v>48</x:v>
      </x:c>
      <x:c r="F763" s="59" t="n">
        <x:v>0.12677978083556332</x:v>
      </x:c>
      <x:c r="G763" s="59" t="n">
        <x:v>0.8776329461527868</x:v>
      </x:c>
      <x:c r="H763" s="59" t="n">
        <x:v>0.19802251888939035</x:v>
      </x:c>
      <x:c r="I763" s="58" t="n">
        <x:v>4093888.8712102147</x:v>
      </x:c>
      <x:c r="J763" s="59" t="n">
        <x:v>0.27376376344522907</x:v>
      </x:c>
      <x:c r="K763" s="2" t="str">
        <x:v>D</x:v>
      </x:c>
      <x:c r="L763" s="59" t="n">
        <x:v>0.21052474975585939</x:v>
      </x:c>
      <x:c r="M763" s="59" t="n">
        <x:v>0.09287186452696038</x:v>
      </x:c>
      <x:c r="N763" s="58" t="n">
        <x:v>30698596.94434632</x:v>
      </x:c>
      <x:c r="O763" s="58" t="n">
        <x:v>9662354.25143963</x:v>
      </x:c>
      <x:c r="P763" s="2" t="str">
        <x:v>reprice</x:v>
      </x:c>
      <x:c r="Q763" s="2" t="str">
        <x:v>quoted APR is below the RAROC price floor</x:v>
      </x:c>
      <x:c r="R763" s="2"/>
      <x:c r="S763" s="2"/>
      <x:c r="T763" s="2"/>
    </x:row>
    <x:row r="764">
      <x:c r="A764" s="2"/>
      <x:c r="B764" s="2"/>
      <x:c r="C764" s="2" t="str">
        <x:v>SYN-00759</x:v>
      </x:c>
      <x:c r="D764" s="58" t="n">
        <x:v>44000000</x:v>
      </x:c>
      <x:c r="E764" s="93" t="n">
        <x:v>24</x:v>
      </x:c>
      <x:c r="F764" s="59" t="n">
        <x:v>0.07764799582596488</x:v>
      </x:c>
      <x:c r="G764" s="59" t="n">
        <x:v>0.7830551958496966</x:v>
      </x:c>
      <x:c r="H764" s="59" t="n">
        <x:v>0.15510166416197235</x:v>
      </x:c>
      <x:c r="I764" s="58" t="n">
        <x:v>2144093.007600405</x:v>
      </x:c>
      <x:c r="J764" s="59" t="n">
        <x:v>0.1935038753166835</x:v>
      </x:c>
      <x:c r="K764" s="2" t="str">
        <x:v>C</x:v>
      </x:c>
      <x:c r="L764" s="59" t="n">
        <x:v>0.16283386230468752</x:v>
      </x:c>
      <x:c r="M764" s="59" t="n">
        <x:v>0.09827156360803507</x:v>
      </x:c>
      <x:c r="N764" s="58" t="n">
        <x:v>2878773.660239111</x:v>
      </x:c>
      <x:c r="O764" s="58" t="n">
        <x:v>2297442.1632656828</x:v>
      </x:c>
      <x:c r="P764" s="2" t="str">
        <x:v>reprice</x:v>
      </x:c>
      <x:c r="Q764" s="2" t="str">
        <x:v>quoted APR is below the RAROC price floor</x:v>
      </x:c>
      <x:c r="R764" s="2"/>
      <x:c r="S764" s="2"/>
      <x:c r="T764" s="2"/>
    </x:row>
    <x:row r="765">
      <x:c r="A765" s="2"/>
      <x:c r="B765" s="2"/>
      <x:c r="C765" s="2" t="str">
        <x:v>SYN-00760</x:v>
      </x:c>
      <x:c r="D765" s="58" t="n">
        <x:v>235000000</x:v>
      </x:c>
      <x:c r="E765" s="93" t="n">
        <x:v>36</x:v>
      </x:c>
      <x:c r="F765" s="59" t="n">
        <x:v>0.042979816640763155</x:v>
      </x:c>
      <x:c r="G765" s="59" t="n">
        <x:v>0.7463485823249902</x:v>
      </x:c>
      <x:c r="H765" s="59" t="n">
        <x:v>0.13744077873529698</x:v>
      </x:c>
      <x:c r="I765" s="58" t="n">
        <x:v>8002563.681840903</x:v>
      </x:c>
      <x:c r="J765" s="59" t="n">
        <x:v>0.31722755752876414</x:v>
      </x:c>
      <x:c r="K765" s="2" t="str">
        <x:v>B</x:v>
      </x:c>
      <x:c r="L765" s="59" t="n">
        <x:v>0.10832836151123044</x:v>
      </x:c>
      <x:c r="M765" s="59" t="n">
        <x:v>0.45534516270898706</x:v>
      </x:c>
      <x:c r="N765" s="58" t="n">
        <x:v>12101875.637400264</x:v>
      </x:c>
      <x:c r="O765" s="58" t="n">
        <x:v>9706572.562913666</x:v>
      </x:c>
      <x:c r="P765" s="2" t="str">
        <x:v>approve</x:v>
      </x:c>
      <x:c r="Q765" s="2" t="str">
        <x:v>eligibility and RAROC conditions are met</x:v>
      </x:c>
      <x:c r="R765" s="2"/>
      <x:c r="S765" s="2"/>
      <x:c r="T765" s="2"/>
    </x:row>
    <x:row r="766">
      <x:c r="A766" s="2"/>
      <x:c r="B766" s="2"/>
      <x:c r="C766" s="2" t="str">
        <x:v>SYN-00761</x:v>
      </x:c>
      <x:c r="D766" s="58" t="n">
        <x:v>42000000</x:v>
      </x:c>
      <x:c r="E766" s="93" t="n">
        <x:v>48</x:v>
      </x:c>
      <x:c r="F766" s="59" t="n">
        <x:v>0.2195399225429836</x:v>
      </x:c>
      <x:c r="G766" s="59" t="n">
        <x:v>0.7044388318486214</x:v>
      </x:c>
      <x:c r="H766" s="59" t="n">
        <x:v>0.28516696900187316</x:v>
      </x:c>
      <x:c r="I766" s="58" t="n">
        <x:v>1476234.2707146802</x:v>
      </x:c>
      <x:c r="J766" s="59" t="n">
        <x:v>0.1522146363283277</x:v>
      </x:c>
      <x:c r="K766" s="2" t="str">
        <x:v>E</x:v>
      </x:c>
      <x:c r="L766" s="59"/>
      <x:c r="M766" s="59" t="n">
        <x:v>0.18717542435126977</x:v>
      </x:c>
      <x:c r="N766" s="58" t="n">
        <x:v>12647188.336644558</x:v>
      </x:c>
      <x:c r="O766" s="58" t="n">
        <x:v>2800932.396726122</x:v>
      </x:c>
      <x:c r="P766" s="2" t="str">
        <x:v>decline</x:v>
      </x:c>
      <x:c r="Q766" s="2" t="str">
        <x:v>PD exceeds policy maximum</x:v>
      </x:c>
      <x:c r="R766" s="2"/>
      <x:c r="S766" s="2"/>
      <x:c r="T766" s="2"/>
    </x:row>
    <x:row r="767">
      <x:c r="A767" s="2"/>
      <x:c r="B767" s="2"/>
      <x:c r="C767" s="2" t="str">
        <x:v>SYN-00762</x:v>
      </x:c>
      <x:c r="D767" s="58" t="n">
        <x:v>123000000</x:v>
      </x:c>
      <x:c r="E767" s="93" t="n">
        <x:v>18</x:v>
      </x:c>
      <x:c r="F767" s="59" t="n">
        <x:v>0.046348004518662514</x:v>
      </x:c>
      <x:c r="G767" s="59" t="n">
        <x:v>0.7404309479084328</x:v>
      </x:c>
      <x:c r="H767" s="59" t="n">
        <x:v>0.13962001259129533</x:v>
      </x:c>
      <x:c r="I767" s="58" t="n">
        <x:v>7613376.432323147</x:v>
      </x:c>
      <x:c r="J767" s="59" t="n">
        <x:v>0.2550184512068031</x:v>
      </x:c>
      <x:c r="K767" s="2" t="str">
        <x:v>B</x:v>
      </x:c>
      <x:c r="L767" s="59" t="n">
        <x:v>0.11351192474365235</x:v>
      </x:c>
      <x:c r="M767" s="59" t="n">
        <x:v>0.42520719292379566</x:v>
      </x:c>
      <x:c r="N767" s="58" t="n">
        <x:v>3447563.165669673</x:v>
      </x:c>
      <x:c r="O767" s="58" t="n">
        <x:v>5161193.19309278</x:v>
      </x:c>
      <x:c r="P767" s="2" t="str">
        <x:v>approve</x:v>
      </x:c>
      <x:c r="Q767" s="2" t="str">
        <x:v>eligibility and RAROC conditions are met</x:v>
      </x:c>
      <x:c r="R767" s="2"/>
      <x:c r="S767" s="2"/>
      <x:c r="T767" s="2"/>
    </x:row>
    <x:row r="768">
      <x:c r="A768" s="2"/>
      <x:c r="B768" s="2"/>
      <x:c r="C768" s="2" t="str">
        <x:v>SYN-00763</x:v>
      </x:c>
      <x:c r="D768" s="58" t="n">
        <x:v>159000000</x:v>
      </x:c>
      <x:c r="E768" s="93" t="n">
        <x:v>48</x:v>
      </x:c>
      <x:c r="F768" s="59" t="n">
        <x:v>0.06899981240532695</x:v>
      </x:c>
      <x:c r="G768" s="59" t="n">
        <x:v>0.714072890614626</x:v>
      </x:c>
      <x:c r="H768" s="59" t="n">
        <x:v>0.18260856108814089</x:v>
      </x:c>
      <x:c r="I768" s="58" t="n">
        <x:v>4692325.933047438</x:v>
      </x:c>
      <x:c r="J768" s="59" t="n">
        <x:v>0.2885478192465528</x:v>
      </x:c>
      <x:c r="K768" s="2" t="str">
        <x:v>C</x:v>
      </x:c>
      <x:c r="L768" s="59" t="n">
        <x:v>0.13224575042724607</x:v>
      </x:c>
      <x:c r="M768" s="59" t="n">
        <x:v>0.6320961202231161</x:v>
      </x:c>
      <x:c r="N768" s="58" t="n">
        <x:v>16763153.025782913</x:v>
      </x:c>
      <x:c r="O768" s="58" t="n">
        <x:v>7031219.090395897</x:v>
      </x:c>
      <x:c r="P768" s="2" t="str">
        <x:v>approve</x:v>
      </x:c>
      <x:c r="Q768" s="2" t="str">
        <x:v>eligibility and RAROC conditions are met</x:v>
      </x:c>
      <x:c r="R768" s="2"/>
      <x:c r="S768" s="2"/>
      <x:c r="T768" s="2"/>
    </x:row>
    <x:row r="769">
      <x:c r="A769" s="2"/>
      <x:c r="B769" s="2"/>
      <x:c r="C769" s="2" t="str">
        <x:v>SYN-00764</x:v>
      </x:c>
      <x:c r="D769" s="58" t="n">
        <x:v>148000000</x:v>
      </x:c>
      <x:c r="E769" s="93" t="n">
        <x:v>12</x:v>
      </x:c>
      <x:c r="F769" s="59" t="n">
        <x:v>0.04573518207937057</x:v>
      </x:c>
      <x:c r="G769" s="59" t="n">
        <x:v>0.750133245468501</x:v>
      </x:c>
      <x:c r="H769" s="59" t="n">
        <x:v>0.1302851272044904</x:v>
      </x:c>
      <x:c r="I769" s="58" t="n">
        <x:v>13220936.707249627</x:v>
      </x:c>
      <x:c r="J769" s="59" t="n">
        <x:v>0.5180575824950907</x:v>
      </x:c>
      <x:c r="K769" s="2" t="str">
        <x:v>B</x:v>
      </x:c>
      <x:c r="L769" s="59"/>
      <x:c r="M769" s="59" t="n">
        <x:v>0.4560710592519321</x:v>
      </x:c>
      <x:c r="N769" s="58" t="n">
        <x:v>2824306.618986064</x:v>
      </x:c>
      <x:c r="O769" s="58" t="n">
        <x:v>6345919.323843221</x:v>
      </x:c>
      <x:c r="P769" s="2" t="str">
        <x:v>decline</x:v>
      </x:c>
      <x:c r="Q769" s="2" t="str">
        <x:v>debt service to income exceeds policy maximum</x:v>
      </x:c>
      <x:c r="R769" s="2"/>
      <x:c r="S769" s="2"/>
      <x:c r="T769" s="2"/>
    </x:row>
    <x:row r="770">
      <x:c r="A770" s="2"/>
      <x:c r="B770" s="2"/>
      <x:c r="C770" s="2" t="str">
        <x:v>SYN-00765</x:v>
      </x:c>
      <x:c r="D770" s="58" t="n">
        <x:v>44000000</x:v>
      </x:c>
      <x:c r="E770" s="93" t="n">
        <x:v>12</x:v>
      </x:c>
      <x:c r="F770" s="59" t="n">
        <x:v>0.03224929988498641</x:v>
      </x:c>
      <x:c r="G770" s="59" t="n">
        <x:v>0.6780970640423374</x:v>
      </x:c>
      <x:c r="H770" s="59" t="n">
        <x:v>0.13926932492136632</x:v>
      </x:c>
      <x:c r="I770" s="58" t="n">
        <x:v>3949120.630275126</x:v>
      </x:c>
      <x:c r="J770" s="59" t="n">
        <x:v>0.2514973864702046</x:v>
      </x:c>
      <x:c r="K770" s="2" t="str">
        <x:v>B</x:v>
      </x:c>
      <x:c r="L770" s="59" t="n">
        <x:v>0.12341491699218748</x:v>
      </x:c>
      <x:c r="M770" s="59" t="n">
        <x:v>0.3215987312751699</x:v>
      </x:c>
      <x:c r="N770" s="58" t="n">
        <x:v>534807.2653935923</x:v>
      </x:c>
      <x:c r="O770" s="58" t="n">
        <x:v>1897273.544587145</x:v>
      </x:c>
      <x:c r="P770" s="2" t="str">
        <x:v>approve</x:v>
      </x:c>
      <x:c r="Q770" s="2" t="str">
        <x:v>eligibility and RAROC conditions are met</x:v>
      </x:c>
      <x:c r="R770" s="2"/>
      <x:c r="S770" s="2"/>
      <x:c r="T770" s="2"/>
    </x:row>
    <x:row r="771">
      <x:c r="A771" s="2"/>
      <x:c r="B771" s="2"/>
      <x:c r="C771" s="2" t="str">
        <x:v>SYN-00766</x:v>
      </x:c>
      <x:c r="D771" s="58" t="n">
        <x:v>171000000</x:v>
      </x:c>
      <x:c r="E771" s="93" t="n">
        <x:v>48</x:v>
      </x:c>
      <x:c r="F771" s="59" t="n">
        <x:v>0.025715370030438407</x:v>
      </x:c>
      <x:c r="G771" s="59" t="n">
        <x:v>0.7123651685578473</x:v>
      </x:c>
      <x:c r="H771" s="59" t="n">
        <x:v>0.1238078135681327</x:v>
      </x:c>
      <x:c r="I771" s="58" t="n">
        <x:v>4535122.316966445</x:v>
      </x:c>
      <x:c r="J771" s="59" t="n">
        <x:v>0.30519701219101714</x:v>
      </x:c>
      <x:c r="K771" s="2" t="str">
        <x:v>B</x:v>
      </x:c>
      <x:c r="L771" s="59" t="n">
        <x:v>0.09586429595947266</x:v>
      </x:c>
      <x:c r="M771" s="59" t="n">
        <x:v>0.44363538624358667</x:v>
      </x:c>
      <x:c r="N771" s="58" t="n">
        <x:v>6749354.799546746</x:v>
      </x:c>
      <x:c r="O771" s="58" t="n">
        <x:v>7167767.672226156</x:v>
      </x:c>
      <x:c r="P771" s="2" t="str">
        <x:v>approve</x:v>
      </x:c>
      <x:c r="Q771" s="2" t="str">
        <x:v>eligibility and RAROC conditions are met</x:v>
      </x:c>
      <x:c r="R771" s="2"/>
      <x:c r="S771" s="2"/>
      <x:c r="T771" s="2"/>
    </x:row>
    <x:row r="772">
      <x:c r="A772" s="2"/>
      <x:c r="B772" s="2"/>
      <x:c r="C772" s="2" t="str">
        <x:v>SYN-00767</x:v>
      </x:c>
      <x:c r="D772" s="58" t="n">
        <x:v>177000000</x:v>
      </x:c>
      <x:c r="E772" s="93" t="n">
        <x:v>48</x:v>
      </x:c>
      <x:c r="F772" s="59" t="n">
        <x:v>0.06959225305337344</x:v>
      </x:c>
      <x:c r="G772" s="59" t="n">
        <x:v>0.7159347236970416</x:v>
      </x:c>
      <x:c r="H772" s="59" t="n">
        <x:v>0.15943709086811514</x:v>
      </x:c>
      <x:c r="I772" s="58" t="n">
        <x:v>5011128.342484814</x:v>
      </x:c>
      <x:c r="J772" s="59" t="n">
        <x:v>0.11269872040151453</x:v>
      </x:c>
      <x:c r="K772" s="2" t="str">
        <x:v>C</x:v>
      </x:c>
      <x:c r="L772" s="59" t="n">
        <x:v>0.12761054992675783</x:v>
      </x:c>
      <x:c r="M772" s="59" t="n">
        <x:v>0.45513257535265145</x:v>
      </x:c>
      <x:c r="N772" s="58" t="n">
        <x:v>18626079.706343196</x:v>
      </x:c>
      <x:c r="O772" s="58" t="n">
        <x:v>7785056.731943767</x:v>
      </x:c>
      <x:c r="P772" s="2" t="str">
        <x:v>approve</x:v>
      </x:c>
      <x:c r="Q772" s="2" t="str">
        <x:v>eligibility and RAROC conditions are met</x:v>
      </x:c>
      <x:c r="R772" s="2"/>
      <x:c r="S772" s="2"/>
      <x:c r="T772" s="2"/>
    </x:row>
    <x:row r="773">
      <x:c r="A773" s="2"/>
      <x:c r="B773" s="2"/>
      <x:c r="C773" s="2" t="str">
        <x:v>SYN-00768</x:v>
      </x:c>
      <x:c r="D773" s="58" t="n">
        <x:v>128000000</x:v>
      </x:c>
      <x:c r="E773" s="93" t="n">
        <x:v>48</x:v>
      </x:c>
      <x:c r="F773" s="59" t="n">
        <x:v>0.015541786595601034</x:v>
      </x:c>
      <x:c r="G773" s="59" t="n">
        <x:v>0.6813352225070025</x:v>
      </x:c>
      <x:c r="H773" s="59" t="n">
        <x:v>0.1314331187989013</x:v>
      </x:c>
      <x:c r="I773" s="58" t="n">
        <x:v>3443031.016629116</x:v>
      </x:c>
      <x:c r="J773" s="59" t="n">
        <x:v>0.25547241274288923</x:v>
      </x:c>
      <x:c r="K773" s="2" t="str">
        <x:v>A</x:v>
      </x:c>
      <x:c r="L773" s="59" t="n">
        <x:v>0.09148178100585938</x:v>
      </x:c>
      <x:c r="M773" s="59" t="n">
        <x:v>0.5663522534333816</x:v>
      </x:c>
      <x:c r="N773" s="58" t="n">
        <x:v>2960447.603323348</x:v>
      </x:c>
      <x:c r="O773" s="58" t="n">
        <x:v>5464779.793960615</x:v>
      </x:c>
      <x:c r="P773" s="2" t="str">
        <x:v>approve</x:v>
      </x:c>
      <x:c r="Q773" s="2" t="str">
        <x:v>eligibility and RAROC conditions are met</x:v>
      </x:c>
      <x:c r="R773" s="2"/>
      <x:c r="S773" s="2"/>
      <x:c r="T773" s="2"/>
    </x:row>
    <x:row r="774">
      <x:c r="A774" s="2"/>
      <x:c r="B774" s="2"/>
      <x:c r="C774" s="2" t="str">
        <x:v>SYN-00769</x:v>
      </x:c>
      <x:c r="D774" s="58" t="n">
        <x:v>45000000</x:v>
      </x:c>
      <x:c r="E774" s="93" t="n">
        <x:v>12</x:v>
      </x:c>
      <x:c r="F774" s="59" t="n">
        <x:v>0.048029103823541926</x:v>
      </x:c>
      <x:c r="G774" s="59" t="n">
        <x:v>0.7120427402535969</x:v>
      </x:c>
      <x:c r="H774" s="59" t="n">
        <x:v>0.1532161244996258</x:v>
      </x:c>
      <x:c r="I774" s="58" t="n">
        <x:v>4068456.3724389966</x:v>
      </x:c>
      <x:c r="J774" s="59" t="n">
        <x:v>0.1325544783318271</x:v>
      </x:c>
      <x:c r="K774" s="2" t="str">
        <x:v>B</x:v>
      </x:c>
      <x:c r="L774" s="59" t="n">
        <x:v>0.153414306640625</x:v>
      </x:c>
      <x:c r="M774" s="59" t="n">
        <x:v>0.1579810162655263</x:v>
      </x:c>
      <x:c r="N774" s="58" t="n">
        <x:v>859202.282513074</x:v>
      </x:c>
      <x:c r="O774" s="58" t="n">
        <x:v>1934556.8164633496</x:v>
      </x:c>
      <x:c r="P774" s="2" t="str">
        <x:v>reprice</x:v>
      </x:c>
      <x:c r="Q774" s="2" t="str">
        <x:v>quoted APR is below the RAROC price floor</x:v>
      </x:c>
      <x:c r="R774" s="2"/>
      <x:c r="S774" s="2"/>
      <x:c r="T774" s="2"/>
    </x:row>
    <x:row r="775">
      <x:c r="A775" s="2"/>
      <x:c r="B775" s="2"/>
      <x:c r="C775" s="2" t="str">
        <x:v>SYN-00770</x:v>
      </x:c>
      <x:c r="D775" s="58" t="n">
        <x:v>213000000</x:v>
      </x:c>
      <x:c r="E775" s="93" t="n">
        <x:v>24</x:v>
      </x:c>
      <x:c r="F775" s="59" t="n">
        <x:v>0.03419517327021769</x:v>
      </x:c>
      <x:c r="G775" s="59" t="n">
        <x:v>0.6981311532275609</x:v>
      </x:c>
      <x:c r="H775" s="59" t="n">
        <x:v>0.1359042944256873</x:v>
      </x:c>
      <x:c r="I775" s="58" t="n">
        <x:v>10185579.777743641</x:v>
      </x:c>
      <x:c r="J775" s="59" t="n">
        <x:v>0.4325463234871808</x:v>
      </x:c>
      <x:c r="K775" s="2" t="str">
        <x:v>B</x:v>
      </x:c>
      <x:c r="L775" s="59" t="n">
        <x:v>0.0988491439819336</x:v>
      </x:c>
      <x:c r="M775" s="59" t="n">
        <x:v>0.5359671144569006</x:v>
      </x:c>
      <x:c r="N775" s="58" t="n">
        <x:v>5488121.2070934735</x:v>
      </x:c>
      <x:c r="O775" s="58" t="n">
        <x:v>8909195.385027232</x:v>
      </x:c>
      <x:c r="P775" s="2" t="str">
        <x:v>approve</x:v>
      </x:c>
      <x:c r="Q775" s="2" t="str">
        <x:v>eligibility and RAROC conditions are met</x:v>
      </x:c>
      <x:c r="R775" s="2"/>
      <x:c r="S775" s="2"/>
      <x:c r="T775" s="2"/>
    </x:row>
    <x:row r="776">
      <x:c r="A776" s="2"/>
      <x:c r="B776" s="2"/>
      <x:c r="C776" s="2" t="str">
        <x:v>SYN-00771</x:v>
      </x:c>
      <x:c r="D776" s="58" t="n">
        <x:v>218000000</x:v>
      </x:c>
      <x:c r="E776" s="93" t="n">
        <x:v>36</x:v>
      </x:c>
      <x:c r="F776" s="59" t="n">
        <x:v>0.05926109364184107</x:v>
      </x:c>
      <x:c r="G776" s="59" t="n">
        <x:v>0.7039550621747122</x:v>
      </x:c>
      <x:c r="H776" s="59" t="n">
        <x:v>0.16097437254578095</x:v>
      </x:c>
      <x:c r="I776" s="58" t="n">
        <x:v>7674724.217601112</x:v>
      </x:c>
      <x:c r="J776" s="59" t="n">
        <x:v>0.7071270981486351</x:v>
      </x:c>
      <x:c r="K776" s="2" t="str">
        <x:v>C</x:v>
      </x:c>
      <x:c r="L776" s="59"/>
      <x:c r="M776" s="59" t="n">
        <x:v>0.5562560673198806</x:v>
      </x:c>
      <x:c r="N776" s="58" t="n">
        <x:v>14615875.57206736</x:v>
      </x:c>
      <x:c r="O776" s="58" t="n">
        <x:v>8944305.285137642</x:v>
      </x:c>
      <x:c r="P776" s="2" t="str">
        <x:v>decline</x:v>
      </x:c>
      <x:c r="Q776" s="2" t="str">
        <x:v>debt service to income exceeds policy maximum</x:v>
      </x:c>
      <x:c r="R776" s="2"/>
      <x:c r="S776" s="2"/>
      <x:c r="T776" s="2"/>
    </x:row>
    <x:row r="777">
      <x:c r="A777" s="2"/>
      <x:c r="B777" s="2"/>
      <x:c r="C777" s="2" t="str">
        <x:v>SYN-00772</x:v>
      </x:c>
      <x:c r="D777" s="58" t="n">
        <x:v>104000000</x:v>
      </x:c>
      <x:c r="E777" s="93" t="n">
        <x:v>36</x:v>
      </x:c>
      <x:c r="F777" s="59" t="n">
        <x:v>0.13261712297027456</x:v>
      </x:c>
      <x:c r="G777" s="59" t="n">
        <x:v>0.7097600381282806</x:v>
      </x:c>
      <x:c r="H777" s="59" t="n">
        <x:v>0.23310568677114993</x:v>
      </x:c>
      <x:c r="I777" s="58" t="n">
        <x:v>4042664.8170272354</x:v>
      </x:c>
      <x:c r="J777" s="59" t="n">
        <x:v>0.25739229764649973</x:v>
      </x:c>
      <x:c r="K777" s="2" t="str">
        <x:v>D</x:v>
      </x:c>
      <x:c r="L777" s="59" t="n">
        <x:v>0.185673828125</x:v>
      </x:c>
      <x:c r="M777" s="59" t="n">
        <x:v>0.4674882508245408</x:v>
      </x:c>
      <x:c r="N777" s="58" t="n">
        <x:v>15534489.993651202</x:v>
      </x:c>
      <x:c r="O777" s="58" t="n">
        <x:v>6359829.349774936</x:v>
      </x:c>
      <x:c r="P777" s="2" t="str">
        <x:v>approve</x:v>
      </x:c>
      <x:c r="Q777" s="2" t="str">
        <x:v>eligibility and RAROC conditions are met</x:v>
      </x:c>
      <x:c r="R777" s="2"/>
      <x:c r="S777" s="2"/>
      <x:c r="T777" s="2"/>
    </x:row>
    <x:row r="778">
      <x:c r="A778" s="2"/>
      <x:c r="B778" s="2"/>
      <x:c r="C778" s="2" t="str">
        <x:v>SYN-00773</x:v>
      </x:c>
      <x:c r="D778" s="58" t="n">
        <x:v>160000000</x:v>
      </x:c>
      <x:c r="E778" s="93" t="n">
        <x:v>24</x:v>
      </x:c>
      <x:c r="F778" s="59" t="n">
        <x:v>0.02950395806874831</x:v>
      </x:c>
      <x:c r="G778" s="59" t="n">
        <x:v>0.8020206101646298</x:v>
      </x:c>
      <x:c r="H778" s="59" t="n">
        <x:v>0.11815925411626592</x:v>
      </x:c>
      <x:c r="I778" s="58" t="n">
        <x:v>7518009.067372627</x:v>
      </x:c>
      <x:c r="J778" s="59" t="n">
        <x:v>0.43655338441218355</x:v>
      </x:c>
      <x:c r="K778" s="2" t="str">
        <x:v>B</x:v>
      </x:c>
      <x:c r="L778" s="59" t="n">
        <x:v>0.10510749816894532</x:v>
      </x:c>
      <x:c r="M778" s="59" t="n">
        <x:v>0.2926907757278575</x:v>
      </x:c>
      <x:c r="N778" s="58" t="n">
        <x:v>4068376.041473348</x:v>
      </x:c>
      <x:c r="O778" s="58" t="n">
        <x:v>6677759.459686192</x:v>
      </x:c>
      <x:c r="P778" s="2" t="str">
        <x:v>approve</x:v>
      </x:c>
      <x:c r="Q778" s="2" t="str">
        <x:v>eligibility and RAROC conditions are met</x:v>
      </x:c>
      <x:c r="R778" s="2"/>
      <x:c r="S778" s="2"/>
      <x:c r="T778" s="2"/>
    </x:row>
    <x:row r="779">
      <x:c r="A779" s="2"/>
      <x:c r="B779" s="2"/>
      <x:c r="C779" s="2" t="str">
        <x:v>SYN-00774</x:v>
      </x:c>
      <x:c r="D779" s="58" t="n">
        <x:v>185000000</x:v>
      </x:c>
      <x:c r="E779" s="93" t="n">
        <x:v>48</x:v>
      </x:c>
      <x:c r="F779" s="59" t="n">
        <x:v>0.05155811567608349</x:v>
      </x:c>
      <x:c r="G779" s="59" t="n">
        <x:v>0.7155164737447427</x:v>
      </x:c>
      <x:c r="H779" s="59" t="n">
        <x:v>0.15829097398246647</x:v>
      </x:c>
      <x:c r="I779" s="58" t="n">
        <x:v>5226773.367346264</x:v>
      </x:c>
      <x:c r="J779" s="59" t="n">
        <x:v>0.1649783094730228</x:v>
      </x:c>
      <x:c r="K779" s="2" t="str">
        <x:v>C</x:v>
      </x:c>
      <x:c r="L779" s="59" t="n">
        <x:v>0.1148236083984375</x:v>
      </x:c>
      <x:c r="M779" s="59" t="n">
        <x:v>0.6011523097336329</x:v>
      </x:c>
      <x:c r="N779" s="58" t="n">
        <x:v>14646120.123908535</x:v>
      </x:c>
      <x:c r="O779" s="58" t="n">
        <x:v>7629746.174676062</x:v>
      </x:c>
      <x:c r="P779" s="2" t="str">
        <x:v>approve</x:v>
      </x:c>
      <x:c r="Q779" s="2" t="str">
        <x:v>eligibility and RAROC conditions are met</x:v>
      </x:c>
      <x:c r="R779" s="2"/>
      <x:c r="S779" s="2"/>
      <x:c r="T779" s="2"/>
    </x:row>
    <x:row r="780">
      <x:c r="A780" s="2"/>
      <x:c r="B780" s="2"/>
      <x:c r="C780" s="2" t="str">
        <x:v>SYN-00775</x:v>
      </x:c>
      <x:c r="D780" s="58" t="n">
        <x:v>75000000</x:v>
      </x:c>
      <x:c r="E780" s="93" t="n">
        <x:v>24</x:v>
      </x:c>
      <x:c r="F780" s="59" t="n">
        <x:v>0.07301134334425978</x:v>
      </x:c>
      <x:c r="G780" s="59" t="n">
        <x:v>0.5610690954705823</x:v>
      </x:c>
      <x:c r="H780" s="59" t="n">
        <x:v>0.1654759610851088</x:v>
      </x:c>
      <x:c r="I780" s="58" t="n">
        <x:v>3691887.0177608216</x:v>
      </x:c>
      <x:c r="J780" s="59" t="n">
        <x:v>0.2456643128700171</x:v>
      </x:c>
      <x:c r="K780" s="2" t="str">
        <x:v>C</x:v>
      </x:c>
      <x:c r="L780" s="59" t="n">
        <x:v>0.1269674301147461</x:v>
      </x:c>
      <x:c r="M780" s="59" t="n">
        <x:v>0.5518646205510067</x:v>
      </x:c>
      <x:c r="N780" s="58" t="n">
        <x:v>3319049.116040882</x:v>
      </x:c>
      <x:c r="O780" s="58" t="n">
        <x:v>3082051.9164586314</x:v>
      </x:c>
      <x:c r="P780" s="2" t="str">
        <x:v>approve</x:v>
      </x:c>
      <x:c r="Q780" s="2" t="str">
        <x:v>eligibility and RAROC conditions are met</x:v>
      </x:c>
      <x:c r="R780" s="2"/>
      <x:c r="S780" s="2"/>
      <x:c r="T780" s="2"/>
    </x:row>
    <x:row r="781">
      <x:c r="A781" s="2"/>
      <x:c r="B781" s="2"/>
      <x:c r="C781" s="2" t="str">
        <x:v>SYN-00776</x:v>
      </x:c>
      <x:c r="D781" s="58" t="n">
        <x:v>52000000</x:v>
      </x:c>
      <x:c r="E781" s="93" t="n">
        <x:v>12</x:v>
      </x:c>
      <x:c r="F781" s="59" t="n">
        <x:v>0.07027505057111112</x:v>
      </x:c>
      <x:c r="G781" s="59" t="n">
        <x:v>0.663410997011971</x:v>
      </x:c>
      <x:c r="H781" s="59" t="n">
        <x:v>0.16719467227585091</x:v>
      </x:c>
      <x:c r="I781" s="58" t="n">
        <x:v>4735727.008102725</x:v>
      </x:c>
      <x:c r="J781" s="59" t="n">
        <x:v>0.09897979377940834</x:v>
      </x:c>
      <x:c r="K781" s="2" t="str">
        <x:v>C</x:v>
      </x:c>
      <x:c r="L781" s="59" t="n">
        <x:v>0.1605632019042969</x:v>
      </x:c>
      <x:c r="M781" s="59" t="n">
        <x:v>0.22643683587334162</x:v>
      </x:c>
      <x:c r="N781" s="58" t="n">
        <x:v>1360967.9346789487</x:v>
      </x:c>
      <x:c r="O781" s="58" t="n">
        <x:v>2266153.5349499914</x:v>
      </x:c>
      <x:c r="P781" s="2" t="str">
        <x:v>approve</x:v>
      </x:c>
      <x:c r="Q781" s="2" t="str">
        <x:v>eligibility and RAROC conditions are met</x:v>
      </x:c>
      <x:c r="R781" s="2"/>
      <x:c r="S781" s="2"/>
      <x:c r="T781" s="2"/>
    </x:row>
    <x:row r="782">
      <x:c r="A782" s="2"/>
      <x:c r="B782" s="2"/>
      <x:c r="C782" s="2" t="str">
        <x:v>SYN-00777</x:v>
      </x:c>
      <x:c r="D782" s="58" t="n">
        <x:v>205000000</x:v>
      </x:c>
      <x:c r="E782" s="93" t="n">
        <x:v>36</x:v>
      </x:c>
      <x:c r="F782" s="59" t="n">
        <x:v>0.018499498489643936</x:v>
      </x:c>
      <x:c r="G782" s="59" t="n">
        <x:v>0.6093487827196887</x:v>
      </x:c>
      <x:c r="H782" s="59" t="n">
        <x:v>0.12689209369188</x:v>
      </x:c>
      <x:c r="I782" s="58" t="n">
        <x:v>6876612.4203838175</x:v>
      </x:c>
      <x:c r="J782" s="59" t="n">
        <x:v>0.279449704009031</x:v>
      </x:c>
      <x:c r="K782" s="2" t="str">
        <x:v>A</x:v>
      </x:c>
      <x:c r="L782" s="59" t="n">
        <x:v>0.087491455078125</x:v>
      </x:c>
      <x:c r="M782" s="59" t="n">
        <x:v>0.5597949497096247</x:v>
      </x:c>
      <x:c r="N782" s="58" t="n">
        <x:v>3742686.0520989867</x:v>
      </x:c>
      <x:c r="O782" s="58" t="n">
        <x:v>8641243.171933502</x:v>
      </x:c>
      <x:c r="P782" s="2" t="str">
        <x:v>approve</x:v>
      </x:c>
      <x:c r="Q782" s="2" t="str">
        <x:v>eligibility and RAROC conditions are met</x:v>
      </x:c>
      <x:c r="R782" s="2"/>
      <x:c r="S782" s="2"/>
      <x:c r="T782" s="2"/>
    </x:row>
    <x:row r="783">
      <x:c r="A783" s="2"/>
      <x:c r="B783" s="2"/>
      <x:c r="C783" s="2" t="str">
        <x:v>SYN-00778</x:v>
      </x:c>
      <x:c r="D783" s="58" t="n">
        <x:v>112000000</x:v>
      </x:c>
      <x:c r="E783" s="93" t="n">
        <x:v>12</x:v>
      </x:c>
      <x:c r="F783" s="59" t="n">
        <x:v>0.09882451699536675</x:v>
      </x:c>
      <x:c r="G783" s="59" t="n">
        <x:v>0.6979535815016652</x:v>
      </x:c>
      <x:c r="H783" s="59" t="n">
        <x:v>0.17997008196216666</x:v>
      </x:c>
      <x:c r="I783" s="58" t="n">
        <x:v>10267999.736136908</x:v>
      </x:c>
      <x:c r="J783" s="59" t="n">
        <x:v>0.3048727224752165</x:v>
      </x:c>
      <x:c r="K783" s="2" t="str">
        <x:v>C</x:v>
      </x:c>
      <x:c r="L783" s="59" t="n">
        <x:v>0.1480026245117187</x:v>
      </x:c>
      <x:c r="M783" s="59" t="n">
        <x:v>0.4070500722166758</x:v>
      </x:c>
      <x:c r="N783" s="58" t="n">
        <x:v>4364578.487282703</x:v>
      </x:c>
      <x:c r="O783" s="58" t="n">
        <x:v>6240953.656147913</x:v>
      </x:c>
      <x:c r="P783" s="2" t="str">
        <x:v>approve</x:v>
      </x:c>
      <x:c r="Q783" s="2" t="str">
        <x:v>eligibility and RAROC conditions are met</x:v>
      </x:c>
      <x:c r="R783" s="2"/>
      <x:c r="S783" s="2"/>
      <x:c r="T783" s="2"/>
    </x:row>
    <x:row r="784">
      <x:c r="A784" s="2"/>
      <x:c r="B784" s="2"/>
      <x:c r="C784" s="2" t="str">
        <x:v>SYN-00779</x:v>
      </x:c>
      <x:c r="D784" s="58" t="n">
        <x:v>75000000</x:v>
      </x:c>
      <x:c r="E784" s="93" t="n">
        <x:v>48</x:v>
      </x:c>
      <x:c r="F784" s="59" t="n">
        <x:v>0.09390768510797333</x:v>
      </x:c>
      <x:c r="G784" s="59" t="n">
        <x:v>0.7216305451315049</x:v>
      </x:c>
      <x:c r="H784" s="59" t="n">
        <x:v>0.1893788741197963</x:v>
      </x:c>
      <x:c r="I784" s="58" t="n">
        <x:v>2240051.405292512</x:v>
      </x:c>
      <x:c r="J784" s="59" t="n">
        <x:v>0.2010012851323128</x:v>
      </x:c>
      <x:c r="K784" s="2" t="str">
        <x:v>C</x:v>
      </x:c>
      <x:c r="L784" s="59" t="n">
        <x:v>0.15514450073242186</x:v>
      </x:c>
      <x:c r="M784" s="59" t="n">
        <x:v>0.4238473820503936</x:v>
      </x:c>
      <x:c r="N784" s="58" t="n">
        <x:v>10664151.219950544</x:v>
      </x:c>
      <x:c r="O784" s="58" t="n">
        <x:v>3905807.2191685247</x:v>
      </x:c>
      <x:c r="P784" s="2" t="str">
        <x:v>approve</x:v>
      </x:c>
      <x:c r="Q784" s="2" t="str">
        <x:v>eligibility and RAROC conditions are met</x:v>
      </x:c>
      <x:c r="R784" s="2"/>
      <x:c r="S784" s="2"/>
      <x:c r="T784" s="2"/>
    </x:row>
    <x:row r="785">
      <x:c r="A785" s="2"/>
      <x:c r="B785" s="2"/>
      <x:c r="C785" s="2" t="str">
        <x:v>SYN-00780</x:v>
      </x:c>
      <x:c r="D785" s="58" t="n">
        <x:v>107000000</x:v>
      </x:c>
      <x:c r="E785" s="93" t="n">
        <x:v>12</x:v>
      </x:c>
      <x:c r="F785" s="59" t="n">
        <x:v>0.025737062608912602</x:v>
      </x:c>
      <x:c r="G785" s="59" t="n">
        <x:v>0.6961336645978038</x:v>
      </x:c>
      <x:c r="H785" s="59" t="n">
        <x:v>0.1069982153848466</x:v>
      </x:c>
      <x:c r="I785" s="58" t="n">
        <x:v>9441862.02760979</x:v>
      </x:c>
      <x:c r="J785" s="59" t="n">
        <x:v>0.551610077984992</x:v>
      </x:c>
      <x:c r="K785" s="2" t="str">
        <x:v>B</x:v>
      </x:c>
      <x:c r="L785" s="59"/>
      <x:c r="M785" s="59" t="n">
        <x:v>0.14715763129072815</x:v>
      </x:c>
      <x:c r="N785" s="58" t="n">
        <x:v>1059420.2691416822</x:v>
      </x:c>
      <x:c r="O785" s="58" t="n">
        <x:v>4601393.324937188</x:v>
      </x:c>
      <x:c r="P785" s="2" t="str">
        <x:v>decline</x:v>
      </x:c>
      <x:c r="Q785" s="2" t="str">
        <x:v>debt service to income exceeds policy maximum</x:v>
      </x:c>
      <x:c r="R785" s="2"/>
      <x:c r="S785" s="2"/>
      <x:c r="T785" s="2"/>
    </x:row>
    <x:row r="786">
      <x:c r="A786" s="2"/>
      <x:c r="B786" s="2"/>
      <x:c r="C786" s="2" t="str">
        <x:v>SYN-00781</x:v>
      </x:c>
      <x:c r="D786" s="58" t="n">
        <x:v>229000000</x:v>
      </x:c>
      <x:c r="E786" s="93" t="n">
        <x:v>36</x:v>
      </x:c>
      <x:c r="F786" s="59" t="n">
        <x:v>0.05892561927824728</x:v>
      </x:c>
      <x:c r="G786" s="59" t="n">
        <x:v>0.5470879887887191</x:v>
      </x:c>
      <x:c r="H786" s="59" t="n">
        <x:v>0.140380128950993</x:v>
      </x:c>
      <x:c r="I786" s="58" t="n">
        <x:v>7830905.794825787</x:v>
      </x:c>
      <x:c r="J786" s="59" t="n">
        <x:v>0.19124470453578132</x:v>
      </x:c>
      <x:c r="K786" s="2" t="str">
        <x:v>C</x:v>
      </x:c>
      <x:c r="L786" s="59" t="n">
        <x:v>0.10877933502197265</x:v>
      </x:c>
      <x:c r="M786" s="59" t="n">
        <x:v>0.4805990021078494</x:v>
      </x:c>
      <x:c r="N786" s="58" t="n">
        <x:v>11762405.618597195</x:v>
      </x:c>
      <x:c r="O786" s="58" t="n">
        <x:v>9316255.305042116</x:v>
      </x:c>
      <x:c r="P786" s="2" t="str">
        <x:v>approve</x:v>
      </x:c>
      <x:c r="Q786" s="2" t="str">
        <x:v>eligibility and RAROC conditions are met</x:v>
      </x:c>
      <x:c r="R786" s="2"/>
      <x:c r="S786" s="2"/>
      <x:c r="T786" s="2"/>
    </x:row>
    <x:row r="787">
      <x:c r="A787" s="2"/>
      <x:c r="B787" s="2"/>
      <x:c r="C787" s="2" t="str">
        <x:v>SYN-00782</x:v>
      </x:c>
      <x:c r="D787" s="58" t="n">
        <x:v>70000000</x:v>
      </x:c>
      <x:c r="E787" s="93" t="n">
        <x:v>18</x:v>
      </x:c>
      <x:c r="F787" s="59" t="n">
        <x:v>0.046953603999240354</x:v>
      </x:c>
      <x:c r="G787" s="59" t="n">
        <x:v>0.6463446885208488</x:v>
      </x:c>
      <x:c r="H787" s="59" t="n">
        <x:v>0.13583497317511334</x:v>
      </x:c>
      <x:c r="I787" s="58" t="n">
        <x:v>4320412.468020271</x:v>
      </x:c>
      <x:c r="J787" s="59" t="n">
        <x:v>0.3253925474619283</x:v>
      </x:c>
      <x:c r="K787" s="2" t="str">
        <x:v>B</x:v>
      </x:c>
      <x:c r="L787" s="59" t="n">
        <x:v>0.12501876831054687</x:v>
      </x:c>
      <x:c r="M787" s="59" t="n">
        <x:v>0.27025537277984146</x:v>
      </x:c>
      <x:c r="N787" s="58" t="n">
        <x:v>1733608.590778984</x:v>
      </x:c>
      <x:c r="O787" s="58" t="n">
        <x:v>2933905.132627026</x:v>
      </x:c>
      <x:c r="P787" s="2" t="str">
        <x:v>approve</x:v>
      </x:c>
      <x:c r="Q787" s="2" t="str">
        <x:v>eligibility and RAROC conditions are met</x:v>
      </x:c>
      <x:c r="R787" s="2"/>
      <x:c r="S787" s="2"/>
      <x:c r="T787" s="2"/>
    </x:row>
    <x:row r="788">
      <x:c r="A788" s="2"/>
      <x:c r="B788" s="2"/>
      <x:c r="C788" s="2" t="str">
        <x:v>SYN-00783</x:v>
      </x:c>
      <x:c r="D788" s="58" t="n">
        <x:v>189000000</x:v>
      </x:c>
      <x:c r="E788" s="93" t="n">
        <x:v>24</x:v>
      </x:c>
      <x:c r="F788" s="59" t="n">
        <x:v>0.08027726531183951</x:v>
      </x:c>
      <x:c r="G788" s="59" t="n">
        <x:v>0.6453584217012875</x:v>
      </x:c>
      <x:c r="H788" s="59" t="n">
        <x:v>0.1405148389869918</x:v>
      </x:c>
      <x:c r="I788" s="58" t="n">
        <x:v>9079032.416942619</x:v>
      </x:c>
      <x:c r="J788" s="59" t="n">
        <x:v>0.41414650868630454</x:v>
      </x:c>
      <x:c r="K788" s="2" t="str">
        <x:v>C</x:v>
      </x:c>
      <x:c r="L788" s="59" t="n">
        <x:v>0.13506126403808597</x:v>
      </x:c>
      <x:c r="M788" s="59" t="n">
        <x:v>0.2115552919249045</x:v>
      </x:c>
      <x:c r="N788" s="58" t="n">
        <x:v>10486085.418893866</x:v>
      </x:c>
      <x:c r="O788" s="58" t="n">
        <x:v>8247988.972911712</x:v>
      </x:c>
      <x:c r="P788" s="2" t="str">
        <x:v>approve</x:v>
      </x:c>
      <x:c r="Q788" s="2" t="str">
        <x:v>eligibility and RAROC conditions are met</x:v>
      </x:c>
      <x:c r="R788" s="2"/>
      <x:c r="S788" s="2"/>
      <x:c r="T788" s="2"/>
    </x:row>
    <x:row r="789">
      <x:c r="A789" s="2"/>
      <x:c r="B789" s="2"/>
      <x:c r="C789" s="2" t="str">
        <x:v>SYN-00784</x:v>
      </x:c>
      <x:c r="D789" s="58" t="n">
        <x:v>128000000</x:v>
      </x:c>
      <x:c r="E789" s="93" t="n">
        <x:v>12</x:v>
      </x:c>
      <x:c r="F789" s="59" t="n">
        <x:v>0.049705057269969856</x:v>
      </x:c>
      <x:c r="G789" s="59" t="n">
        <x:v>0.7792117474200662</x:v>
      </x:c>
      <x:c r="H789" s="59" t="n">
        <x:v>0.15147375678503056</x:v>
      </x:c>
      <x:c r="I789" s="58" t="n">
        <x:v>11561967.263188139</x:v>
      </x:c>
      <x:c r="J789" s="59" t="n">
        <x:v>0.4191345452826692</x:v>
      </x:c>
      <x:c r="K789" s="2" t="str">
        <x:v>B</x:v>
      </x:c>
      <x:c r="L789" s="59" t="n">
        <x:v>0.1172407913208008</x:v>
      </x:c>
      <x:c r="M789" s="59" t="n">
        <x:v>0.5077065794851702</x:v>
      </x:c>
      <x:c r="N789" s="58" t="n">
        <x:v>2767837.993826055</x:v>
      </x:c>
      <x:c r="O789" s="58" t="n">
        <x:v>5498365.950576825</x:v>
      </x:c>
      <x:c r="P789" s="2" t="str">
        <x:v>approve</x:v>
      </x:c>
      <x:c r="Q789" s="2" t="str">
        <x:v>eligibility and RAROC conditions are met</x:v>
      </x:c>
      <x:c r="R789" s="2"/>
      <x:c r="S789" s="2"/>
      <x:c r="T789" s="2"/>
    </x:row>
    <x:row r="790">
      <x:c r="A790" s="2"/>
      <x:c r="B790" s="2"/>
      <x:c r="C790" s="2" t="str">
        <x:v>SYN-00785</x:v>
      </x:c>
      <x:c r="D790" s="58" t="n">
        <x:v>83000000</x:v>
      </x:c>
      <x:c r="E790" s="93" t="n">
        <x:v>36</x:v>
      </x:c>
      <x:c r="F790" s="59" t="n">
        <x:v>0.14757447213772645</x:v>
      </x:c>
      <x:c r="G790" s="59" t="n">
        <x:v>0.6598509988184967</x:v>
      </x:c>
      <x:c r="H790" s="59" t="n">
        <x:v>0.23258021102144263</x:v>
      </x:c>
      <x:c r="I790" s="58" t="n">
        <x:v>3224079.5118079307</x:v>
      </x:c>
      <x:c r="J790" s="59" t="n">
        <x:v>0.34070267034655527</x:v>
      </x:c>
      <x:c r="K790" s="2" t="str">
        <x:v>D</x:v>
      </x:c>
      <x:c r="L790" s="59"/>
      <x:c r="M790" s="59" t="n">
        <x:v>0.3867929462037851</x:v>
      </x:c>
      <x:c r="N790" s="58" t="n">
        <x:v>12711340.12460733</x:v>
      </x:c>
      <x:c r="O790" s="58" t="n">
        <x:v>4894786.709041686</x:v>
      </x:c>
      <x:c r="P790" s="2" t="str">
        <x:v>manual_review</x:v>
      </x:c>
      <x:c r="Q790" s="2" t="str">
        <x:v>data quality flag</x:v>
      </x:c>
      <x:c r="R790" s="2"/>
      <x:c r="S790" s="2"/>
      <x:c r="T790" s="2"/>
    </x:row>
    <x:row r="791">
      <x:c r="A791" s="2"/>
      <x:c r="B791" s="2"/>
      <x:c r="C791" s="2" t="str">
        <x:v>SYN-00786</x:v>
      </x:c>
      <x:c r="D791" s="58" t="n">
        <x:v>126000000</x:v>
      </x:c>
      <x:c r="E791" s="93" t="n">
        <x:v>12</x:v>
      </x:c>
      <x:c r="F791" s="59" t="n">
        <x:v>0.11670458997330664</x:v>
      </x:c>
      <x:c r="G791" s="59" t="n">
        <x:v>0.7458193558905826</x:v>
      </x:c>
      <x:c r="H791" s="59" t="n">
        <x:v>0.20545605198524539</x:v>
      </x:c>
      <x:c r="I791" s="58" t="n">
        <x:v>11704874.698967496</x:v>
      </x:c>
      <x:c r="J791" s="59" t="n">
        <x:v>0.34429941160389527</x:v>
      </x:c>
      <x:c r="K791" s="2" t="str">
        <x:v>D</x:v>
      </x:c>
      <x:c r="L791" s="59" t="n">
        <x:v>0.1690658950805664</x:v>
      </x:c>
      <x:c r="M791" s="59" t="n">
        <x:v>0.3999587984370788</x:v>
      </x:c>
      <x:c r="N791" s="58" t="n">
        <x:v>6236798.694984912</x:v>
      </x:c>
      <x:c r="O791" s="58" t="n">
        <x:v>8205870.148285568</x:v>
      </x:c>
      <x:c r="P791" s="2" t="str">
        <x:v>approve</x:v>
      </x:c>
      <x:c r="Q791" s="2" t="str">
        <x:v>eligibility and RAROC conditions are met</x:v>
      </x:c>
      <x:c r="R791" s="2"/>
      <x:c r="S791" s="2"/>
      <x:c r="T791" s="2"/>
    </x:row>
    <x:row r="792">
      <x:c r="A792" s="2"/>
      <x:c r="B792" s="2"/>
      <x:c r="C792" s="2" t="str">
        <x:v>SYN-00787</x:v>
      </x:c>
      <x:c r="D792" s="58" t="n">
        <x:v>231000000</x:v>
      </x:c>
      <x:c r="E792" s="93" t="n">
        <x:v>18</x:v>
      </x:c>
      <x:c r="F792" s="59" t="n">
        <x:v>0.01250908692345589</x:v>
      </x:c>
      <x:c r="G792" s="59" t="n">
        <x:v>0.7410459891653536</x:v>
      </x:c>
      <x:c r="H792" s="59" t="n">
        <x:v>0.10870302858292223</x:v>
      </x:c>
      <x:c r="I792" s="58" t="n">
        <x:v>13965931.204419369</x:v>
      </x:c>
      <x:c r="J792" s="59" t="n">
        <x:v>0.4258283907661917</x:v>
      </x:c>
      <x:c r="K792" s="2" t="str">
        <x:v>A</x:v>
      </x:c>
      <x:c r="L792" s="59" t="n">
        <x:v>0.08831619262695314</x:v>
      </x:c>
      <x:c r="M792" s="59" t="n">
        <x:v>0.36711876284915235</x:v>
      </x:c>
      <x:c r="N792" s="58" t="n">
        <x:v>1738060.1111799425</x:v>
      </x:c>
      <x:c r="O792" s="58" t="n">
        <x:v>9787020.841063961</x:v>
      </x:c>
      <x:c r="P792" s="2" t="str">
        <x:v>approve</x:v>
      </x:c>
      <x:c r="Q792" s="2" t="str">
        <x:v>eligibility and RAROC conditions are met</x:v>
      </x:c>
      <x:c r="R792" s="2"/>
      <x:c r="S792" s="2"/>
      <x:c r="T792" s="2"/>
    </x:row>
    <x:row r="793">
      <x:c r="A793" s="2"/>
      <x:c r="B793" s="2"/>
      <x:c r="C793" s="2" t="str">
        <x:v>SYN-00788</x:v>
      </x:c>
      <x:c r="D793" s="58" t="n">
        <x:v>232000000</x:v>
      </x:c>
      <x:c r="E793" s="93" t="n">
        <x:v>24</x:v>
      </x:c>
      <x:c r="F793" s="59" t="n">
        <x:v>0.034116238007222674</x:v>
      </x:c>
      <x:c r="G793" s="59" t="n">
        <x:v>0.6124551731203753</x:v>
      </x:c>
      <x:c r="H793" s="59" t="n">
        <x:v>0.12747260308145517</x:v>
      </x:c>
      <x:c r="I793" s="58" t="n">
        <x:v>11002181.398321765</x:v>
      </x:c>
      <x:c r="J793" s="59" t="n">
        <x:v>0.3000532048371162</x:v>
      </x:c>
      <x:c r="K793" s="2" t="str">
        <x:v>B</x:v>
      </x:c>
      <x:c r="L793" s="59" t="n">
        <x:v>0.0953791046142578</x:v>
      </x:c>
      <x:c r="M793" s="59" t="n">
        <x:v>0.48558405868603505</x:v>
      </x:c>
      <x:c r="N793" s="58" t="n">
        <x:v>5218906.635195398</x:v>
      </x:c>
      <x:c r="O793" s="58" t="n">
        <x:v>9680033.638541464</x:v>
      </x:c>
      <x:c r="P793" s="2" t="str">
        <x:v>approve</x:v>
      </x:c>
      <x:c r="Q793" s="2" t="str">
        <x:v>eligibility and RAROC conditions are met</x:v>
      </x:c>
      <x:c r="R793" s="2"/>
      <x:c r="S793" s="2"/>
      <x:c r="T793" s="2"/>
    </x:row>
    <x:row r="794">
      <x:c r="A794" s="2"/>
      <x:c r="B794" s="2"/>
      <x:c r="C794" s="2" t="str">
        <x:v>SYN-00789</x:v>
      </x:c>
      <x:c r="D794" s="58" t="n">
        <x:v>70000000</x:v>
      </x:c>
      <x:c r="E794" s="93" t="n">
        <x:v>18</x:v>
      </x:c>
      <x:c r="F794" s="59" t="n">
        <x:v>0.05293281916479292</x:v>
      </x:c>
      <x:c r="G794" s="59" t="n">
        <x:v>0.7562177371443721</x:v>
      </x:c>
      <x:c r="H794" s="59" t="n">
        <x:v>0.14803941179537264</x:v>
      </x:c>
      <x:c r="I794" s="58" t="n">
        <x:v>4360478.882816259</x:v>
      </x:c>
      <x:c r="J794" s="59" t="n">
        <x:v>0.3724550862848057</x:v>
      </x:c>
      <x:c r="K794" s="2" t="str">
        <x:v>C</x:v>
      </x:c>
      <x:c r="L794" s="59" t="n">
        <x:v>0.12248489379882813</x:v>
      </x:c>
      <x:c r="M794" s="59" t="n">
        <x:v>0.41976383111870397</x:v>
      </x:c>
      <x:c r="N794" s="58" t="n">
        <x:v>2292509.744391679</x:v>
      </x:c>
      <x:c r="O794" s="58" t="n">
        <x:v>2933096.057280114</x:v>
      </x:c>
      <x:c r="P794" s="2" t="str">
        <x:v>approve</x:v>
      </x:c>
      <x:c r="Q794" s="2" t="str">
        <x:v>eligibility and RAROC conditions are met</x:v>
      </x:c>
      <x:c r="R794" s="2"/>
      <x:c r="S794" s="2"/>
      <x:c r="T794" s="2"/>
    </x:row>
    <x:row r="795">
      <x:c r="A795" s="2"/>
      <x:c r="B795" s="2"/>
      <x:c r="C795" s="2" t="str">
        <x:v>SYN-00790</x:v>
      </x:c>
      <x:c r="D795" s="58" t="n">
        <x:v>149000000</x:v>
      </x:c>
      <x:c r="E795" s="93" t="n">
        <x:v>48</x:v>
      </x:c>
      <x:c r="F795" s="59" t="n">
        <x:v>0.06936657025268027</x:v>
      </x:c>
      <x:c r="G795" s="59" t="n">
        <x:v>0.7274088140100431</x:v>
      </x:c>
      <x:c r="H795" s="59" t="n">
        <x:v>0.14527598252151344</x:v>
      </x:c>
      <x:c r="I795" s="58" t="n">
        <x:v>4111188.9153673854</x:v>
      </x:c>
      <x:c r="J795" s="59" t="n">
        <x:v>0.3335152669165429</x:v>
      </x:c>
      <x:c r="K795" s="2" t="str">
        <x:v>C</x:v>
      </x:c>
      <x:c r="L795" s="59" t="n">
        <x:v>0.12913894653320312</x:v>
      </x:c>
      <x:c r="M795" s="59" t="n">
        <x:v>0.307624862878058</x:v>
      </x:c>
      <x:c r="N795" s="58" t="n">
        <x:v>15759844.150194459</x:v>
      </x:c>
      <x:c r="O795" s="58" t="n">
        <x:v>6595927.782073972</x:v>
      </x:c>
      <x:c r="P795" s="2" t="str">
        <x:v>approve</x:v>
      </x:c>
      <x:c r="Q795" s="2" t="str">
        <x:v>eligibility and RAROC conditions are met</x:v>
      </x:c>
      <x:c r="R795" s="2"/>
      <x:c r="S795" s="2"/>
      <x:c r="T795" s="2"/>
    </x:row>
    <x:row r="796">
      <x:c r="A796" s="2"/>
      <x:c r="B796" s="2"/>
      <x:c r="C796" s="2" t="str">
        <x:v>SYN-00791</x:v>
      </x:c>
      <x:c r="D796" s="58" t="n">
        <x:v>140000000</x:v>
      </x:c>
      <x:c r="E796" s="93" t="n">
        <x:v>12</x:v>
      </x:c>
      <x:c r="F796" s="59" t="n">
        <x:v>0.11279101599565715</x:v>
      </x:c>
      <x:c r="G796" s="59" t="n">
        <x:v>0.8145722140722362</x:v>
      </x:c>
      <x:c r="H796" s="59" t="n">
        <x:v>0.1886906570520501</x:v>
      </x:c>
      <x:c r="I796" s="58" t="n">
        <x:v>12893174.06202422</x:v>
      </x:c>
      <x:c r="J796" s="59" t="n">
        <x:v>0.40378772670635726</x:v>
      </x:c>
      <x:c r="K796" s="2" t="str">
        <x:v>D</x:v>
      </x:c>
      <x:c r="L796" s="59" t="n">
        <x:v>0.1926253128051758</x:v>
      </x:c>
      <x:c r="M796" s="59" t="n">
        <x:v>0.1357491672508549</x:v>
      </x:c>
      <x:c r="N796" s="58" t="n">
        <x:v>7292713.134663555</x:v>
      </x:c>
      <x:c r="O796" s="58" t="n">
        <x:v>9765747.280145809</x:v>
      </x:c>
      <x:c r="P796" s="2" t="str">
        <x:v>reprice</x:v>
      </x:c>
      <x:c r="Q796" s="2" t="str">
        <x:v>quoted APR is below the RAROC price floor</x:v>
      </x:c>
      <x:c r="R796" s="2"/>
      <x:c r="S796" s="2"/>
      <x:c r="T796" s="2"/>
    </x:row>
    <x:row r="797">
      <x:c r="A797" s="2"/>
      <x:c r="B797" s="2"/>
      <x:c r="C797" s="2" t="str">
        <x:v>SYN-00792</x:v>
      </x:c>
      <x:c r="D797" s="58" t="n">
        <x:v>85000000</x:v>
      </x:c>
      <x:c r="E797" s="93" t="n">
        <x:v>36</x:v>
      </x:c>
      <x:c r="F797" s="59" t="n">
        <x:v>0.020567390548211193</x:v>
      </x:c>
      <x:c r="G797" s="59" t="n">
        <x:v>0.6793549178881813</x:v>
      </x:c>
      <x:c r="H797" s="59" t="n">
        <x:v>0.1359702243807627</x:v>
      </x:c>
      <x:c r="I797" s="58" t="n">
        <x:v>2888489.8851644997</x:v>
      </x:c>
      <x:c r="J797" s="59" t="n">
        <x:v>0.29344058148026464</x:v>
      </x:c>
      <x:c r="K797" s="2" t="str">
        <x:v>B</x:v>
      </x:c>
      <x:c r="L797" s="59" t="n">
        <x:v>0.09229686737060545</x:v>
      </x:c>
      <x:c r="M797" s="59" t="n">
        <x:v>0.6035566659873771</x:v>
      </x:c>
      <x:c r="N797" s="58" t="n">
        <x:v>1929107.5315005258</x:v>
      </x:c>
      <x:c r="O797" s="58" t="n">
        <x:v>3589888.2245257804</x:v>
      </x:c>
      <x:c r="P797" s="2" t="str">
        <x:v>approve</x:v>
      </x:c>
      <x:c r="Q797" s="2" t="str">
        <x:v>eligibility and RAROC conditions are met</x:v>
      </x:c>
      <x:c r="R797" s="2"/>
      <x:c r="S797" s="2"/>
      <x:c r="T797" s="2"/>
    </x:row>
    <x:row r="798">
      <x:c r="A798" s="2"/>
      <x:c r="B798" s="2"/>
      <x:c r="C798" s="2" t="str">
        <x:v>SYN-00793</x:v>
      </x:c>
      <x:c r="D798" s="58" t="n">
        <x:v>107000000</x:v>
      </x:c>
      <x:c r="E798" s="93" t="n">
        <x:v>36</x:v>
      </x:c>
      <x:c r="F798" s="59" t="n">
        <x:v>0.011109648838457324</x:v>
      </x:c>
      <x:c r="G798" s="59" t="n">
        <x:v>0.840967952868064</x:v>
      </x:c>
      <x:c r="H798" s="59" t="n">
        <x:v>0.11726724381083846</x:v>
      </x:c>
      <x:c r="I798" s="58" t="n">
        <x:v>3539981.4993404425</x:v>
      </x:c>
      <x:c r="J798" s="59" t="n">
        <x:v>0.3866657179148945</x:v>
      </x:c>
      <x:c r="K798" s="2" t="str">
        <x:v>A</x:v>
      </x:c>
      <x:c r="L798" s="59" t="n">
        <x:v>0.08890491485595704</x:v>
      </x:c>
      <x:c r="M798" s="59" t="n">
        <x:v>0.4482260500337479</x:v>
      </x:c>
      <x:c r="N798" s="58" t="n">
        <x:v>1618626.7302111478</x:v>
      </x:c>
      <x:c r="O798" s="58" t="n">
        <x:v>4524542.909437002</x:v>
      </x:c>
      <x:c r="P798" s="2" t="str">
        <x:v>approve</x:v>
      </x:c>
      <x:c r="Q798" s="2" t="str">
        <x:v>eligibility and RAROC conditions are met</x:v>
      </x:c>
      <x:c r="R798" s="2"/>
      <x:c r="S798" s="2"/>
      <x:c r="T798" s="2"/>
    </x:row>
    <x:row r="799">
      <x:c r="A799" s="2"/>
      <x:c r="B799" s="2"/>
      <x:c r="C799" s="2" t="str">
        <x:v>SYN-00794</x:v>
      </x:c>
      <x:c r="D799" s="58" t="n">
        <x:v>71000000</x:v>
      </x:c>
      <x:c r="E799" s="93" t="n">
        <x:v>18</x:v>
      </x:c>
      <x:c r="F799" s="59" t="n">
        <x:v>0.057845108623878136</x:v>
      </x:c>
      <x:c r="G799" s="59" t="n">
        <x:v>0.7201877799690187</x:v>
      </x:c>
      <x:c r="H799" s="59" t="n">
        <x:v>0.15719531295806347</x:v>
      </x:c>
      <x:c r="I799" s="58" t="n">
        <x:v>4453400.005278269</x:v>
      </x:c>
      <x:c r="J799" s="59" t="n">
        <x:v>0.13602456149610997</x:v>
      </x:c>
      <x:c r="K799" s="2" t="str">
        <x:v>C</x:v>
      </x:c>
      <x:c r="L799" s="59" t="n">
        <x:v>0.1302593612670898</x:v>
      </x:c>
      <x:c r="M799" s="59" t="n">
        <x:v>0.43416335417052876</x:v>
      </x:c>
      <x:c r="N799" s="58" t="n">
        <x:v>2424619.1343683065</x:v>
      </x:c>
      <x:c r="O799" s="58" t="n">
        <x:v>2973675.8969026124</x:v>
      </x:c>
      <x:c r="P799" s="2" t="str">
        <x:v>approve</x:v>
      </x:c>
      <x:c r="Q799" s="2" t="str">
        <x:v>eligibility and RAROC conditions are met</x:v>
      </x:c>
      <x:c r="R799" s="2"/>
      <x:c r="S799" s="2"/>
      <x:c r="T799" s="2"/>
    </x:row>
    <x:row r="800">
      <x:c r="A800" s="2"/>
      <x:c r="B800" s="2"/>
      <x:c r="C800" s="2" t="str">
        <x:v>SYN-00795</x:v>
      </x:c>
      <x:c r="D800" s="58" t="n">
        <x:v>245000000</x:v>
      </x:c>
      <x:c r="E800" s="93" t="n">
        <x:v>48</x:v>
      </x:c>
      <x:c r="F800" s="59" t="n">
        <x:v>0.23881354679573988</x:v>
      </x:c>
      <x:c r="G800" s="59" t="n">
        <x:v>0.7725969507069784</x:v>
      </x:c>
      <x:c r="H800" s="59" t="n">
        <x:v>0.2986607092736128</x:v>
      </x:c>
      <x:c r="I800" s="58" t="n">
        <x:v>8802394.449891906</x:v>
      </x:c>
      <x:c r="J800" s="59" t="n">
        <x:v>0.1881662267305328</x:v>
      </x:c>
      <x:c r="K800" s="2" t="str">
        <x:v>E</x:v>
      </x:c>
      <x:c r="L800" s="59"/>
      <x:c r="M800" s="59" t="n">
        <x:v>0.15343490448749877</x:v>
      </x:c>
      <x:c r="N800" s="58" t="n">
        <x:v>86861505.88180757</x:v>
      </x:c>
      <x:c r="O800" s="58" t="n">
        <x:v>18009132.79263057</x:v>
      </x:c>
      <x:c r="P800" s="2" t="str">
        <x:v>decline</x:v>
      </x:c>
      <x:c r="Q800" s="2" t="str">
        <x:v>PD exceeds policy maximum</x:v>
      </x:c>
      <x:c r="R800" s="2"/>
      <x:c r="S800" s="2"/>
      <x:c r="T800" s="2"/>
    </x:row>
    <x:row r="801">
      <x:c r="A801" s="2"/>
      <x:c r="B801" s="2"/>
      <x:c r="C801" s="2" t="str">
        <x:v>SYN-00796</x:v>
      </x:c>
      <x:c r="D801" s="58" t="n">
        <x:v>50000000</x:v>
      </x:c>
      <x:c r="E801" s="93" t="n">
        <x:v>48</x:v>
      </x:c>
      <x:c r="F801" s="59" t="n">
        <x:v>0.06379146780971894</x:v>
      </x:c>
      <x:c r="G801" s="59" t="n">
        <x:v>0.7602465849864444</x:v>
      </x:c>
      <x:c r="H801" s="59" t="n">
        <x:v>0.15006640753646927</x:v>
      </x:c>
      <x:c r="I801" s="58" t="n">
        <x:v>1391705.7314621028</x:v>
      </x:c>
      <x:c r="J801" s="59" t="n">
        <x:v>0.1605089448461784</x:v>
      </x:c>
      <x:c r="K801" s="2" t="str">
        <x:v>C</x:v>
      </x:c>
      <x:c r="L801" s="59" t="n">
        <x:v>0.13716785430908207</x:v>
      </x:c>
      <x:c r="M801" s="59" t="n">
        <x:v>0.2796608878838702</x:v>
      </x:c>
      <x:c r="N801" s="58" t="n">
        <x:v>5122512.316851718</x:v>
      </x:c>
      <x:c r="O801" s="58" t="n">
        <x:v>2218243.0987046473</x:v>
      </x:c>
      <x:c r="P801" s="2" t="str">
        <x:v>approve</x:v>
      </x:c>
      <x:c r="Q801" s="2" t="str">
        <x:v>eligibility and RAROC conditions are met</x:v>
      </x:c>
      <x:c r="R801" s="2"/>
      <x:c r="S801" s="2"/>
      <x:c r="T801" s="2"/>
    </x:row>
    <x:row r="802">
      <x:c r="A802" s="2"/>
      <x:c r="B802" s="2"/>
      <x:c r="C802" s="2" t="str">
        <x:v>SYN-00797</x:v>
      </x:c>
      <x:c r="D802" s="58" t="n">
        <x:v>216000000</x:v>
      </x:c>
      <x:c r="E802" s="93" t="n">
        <x:v>36</x:v>
      </x:c>
      <x:c r="F802" s="59" t="n">
        <x:v>0.08278299341072665</x:v>
      </x:c>
      <x:c r="G802" s="59" t="n">
        <x:v>0.8204933188727355</x:v>
      </x:c>
      <x:c r="H802" s="59" t="n">
        <x:v>0.15662646833641816</x:v>
      </x:c>
      <x:c r="I802" s="58" t="n">
        <x:v>7557992.967847785</x:v>
      </x:c>
      <x:c r="J802" s="59" t="n">
        <x:v>0.35348558033995786</x:v>
      </x:c>
      <x:c r="K802" s="2" t="str">
        <x:v>C</x:v>
      </x:c>
      <x:c r="L802" s="59" t="n">
        <x:v>0.15264835357666018</x:v>
      </x:c>
      <x:c r="M802" s="59" t="n">
        <x:v>0.188998282453413</x:v>
      </x:c>
      <x:c r="N802" s="58" t="n">
        <x:v>23227248.370037813</x:v>
      </x:c>
      <x:c r="O802" s="58" t="n">
        <x:v>12015596.172026578</x:v>
      </x:c>
      <x:c r="P802" s="2" t="str">
        <x:v>approve</x:v>
      </x:c>
      <x:c r="Q802" s="2" t="str">
        <x:v>eligibility and RAROC conditions are met</x:v>
      </x:c>
      <x:c r="R802" s="2"/>
      <x:c r="S802" s="2"/>
      <x:c r="T802" s="2"/>
    </x:row>
    <x:row r="803">
      <x:c r="A803" s="2"/>
      <x:c r="B803" s="2"/>
      <x:c r="C803" s="2" t="str">
        <x:v>SYN-00798</x:v>
      </x:c>
      <x:c r="D803" s="58" t="n">
        <x:v>171000000</x:v>
      </x:c>
      <x:c r="E803" s="93" t="n">
        <x:v>48</x:v>
      </x:c>
      <x:c r="F803" s="59" t="n">
        <x:v>0.259170065631512</x:v>
      </x:c>
      <x:c r="G803" s="59" t="n">
        <x:v>0.7752157371256375</x:v>
      </x:c>
      <x:c r="H803" s="59" t="n">
        <x:v>0.3</x:v>
      </x:c>
      <x:c r="I803" s="58" t="n">
        <x:v>6157024.938162139</x:v>
      </x:c>
      <x:c r="J803" s="59" t="n">
        <x:v>0.33213958161561496</x:v>
      </x:c>
      <x:c r="K803" s="2" t="str">
        <x:v>E</x:v>
      </x:c>
      <x:c r="L803" s="59"/>
      <x:c r="M803" s="59" t="n">
        <x:v>0.027459856052357214</x:v>
      </x:c>
      <x:c r="N803" s="58" t="n">
        <x:v>64748949.684188254</x:v>
      </x:c>
      <x:c r="O803" s="58" t="n">
        <x:v>12538661.652193232</x:v>
      </x:c>
      <x:c r="P803" s="2" t="str">
        <x:v>decline</x:v>
      </x:c>
      <x:c r="Q803" s="2" t="str">
        <x:v>PD exceeds policy maximum</x:v>
      </x:c>
      <x:c r="R803" s="2"/>
      <x:c r="S803" s="2"/>
      <x:c r="T803" s="2"/>
    </x:row>
    <x:row r="804">
      <x:c r="A804" s="2"/>
      <x:c r="B804" s="2"/>
      <x:c r="C804" s="2" t="str">
        <x:v>SYN-00799</x:v>
      </x:c>
      <x:c r="D804" s="58" t="n">
        <x:v>49000000</x:v>
      </x:c>
      <x:c r="E804" s="93" t="n">
        <x:v>36</x:v>
      </x:c>
      <x:c r="F804" s="59" t="n">
        <x:v>0.057738508646064744</x:v>
      </x:c>
      <x:c r="G804" s="59" t="n">
        <x:v>0.647508942585654</x:v>
      </x:c>
      <x:c r="H804" s="59" t="n">
        <x:v>0.16498841223095542</x:v>
      </x:c>
      <x:c r="I804" s="58" t="n">
        <x:v>1734786.5994761887</x:v>
      </x:c>
      <x:c r="J804" s="59" t="n">
        <x:v>0.12351061479541439</x:v>
      </x:c>
      <x:c r="K804" s="2" t="str">
        <x:v>C</x:v>
      </x:c>
      <x:c r="L804" s="59" t="n">
        <x:v>0.12978206634521483</x:v>
      </x:c>
      <x:c r="M804" s="59" t="n">
        <x:v>0.5195816493448338</x:v>
      </x:c>
      <x:c r="N804" s="58" t="n">
        <x:v>2951707.9392225756</x:v>
      </x:c>
      <x:c r="O804" s="58" t="n">
        <x:v>2017050.756482695</x:v>
      </x:c>
      <x:c r="P804" s="2" t="str">
        <x:v>approve</x:v>
      </x:c>
      <x:c r="Q804" s="2" t="str">
        <x:v>eligibility and RAROC conditions are met</x:v>
      </x:c>
      <x:c r="R804" s="2"/>
      <x:c r="S804" s="2"/>
      <x:c r="T804" s="2"/>
    </x:row>
    <x:row r="805">
      <x:c r="A805" s="2"/>
      <x:c r="B805" s="2"/>
      <x:c r="C805" s="2" t="str">
        <x:v>SYN-00800</x:v>
      </x:c>
      <x:c r="D805" s="58" t="n">
        <x:v>142000000</x:v>
      </x:c>
      <x:c r="E805" s="93" t="n">
        <x:v>48</x:v>
      </x:c>
      <x:c r="F805" s="59" t="n">
        <x:v>0.0864314933828546</x:v>
      </x:c>
      <x:c r="G805" s="59" t="n">
        <x:v>0.7636308982797607</x:v>
      </x:c>
      <x:c r="H805" s="59" t="n">
        <x:v>0.194217804621606</x:v>
      </x:c>
      <x:c r="I805" s="58" t="n">
        <x:v>4277486.154003329</x:v>
      </x:c>
      <x:c r="J805" s="59" t="n">
        <x:v>0.22843196871192084</x:v>
      </x:c>
      <x:c r="K805" s="2" t="str">
        <x:v>C</x:v>
      </x:c>
      <x:c r="L805" s="59" t="n">
        <x:v>0.14940818786621093</x:v>
      </x:c>
      <x:c r="M805" s="59" t="n">
        <x:v>0.5018607506188385</x:v>
      </x:c>
      <x:c r="N805" s="58" t="n">
        <x:v>19852447.284994233</x:v>
      </x:c>
      <x:c r="O805" s="58" t="n">
        <x:v>7554714.9698159965</x:v>
      </x:c>
      <x:c r="P805" s="2" t="str">
        <x:v>approve</x:v>
      </x:c>
      <x:c r="Q805" s="2" t="str">
        <x:v>eligibility and RAROC conditions are met</x:v>
      </x:c>
      <x:c r="R805" s="2"/>
      <x:c r="S805" s="2"/>
      <x:c r="T805" s="2"/>
    </x:row>
    <x:row r="806">
      <x:c r="A806" s="2"/>
      <x:c r="B806" s="2"/>
      <x:c r="C806" s="2" t="str">
        <x:v>SYN-00801</x:v>
      </x:c>
      <x:c r="D806" s="58" t="n">
        <x:v>245000000</x:v>
      </x:c>
      <x:c r="E806" s="93" t="n">
        <x:v>48</x:v>
      </x:c>
      <x:c r="F806" s="59" t="n">
        <x:v>0.06573082962873918</x:v>
      </x:c>
      <x:c r="G806" s="59" t="n">
        <x:v>0.693082790385418</x:v>
      </x:c>
      <x:c r="H806" s="59" t="n">
        <x:v>0.17069115215194292</x:v>
      </x:c>
      <x:c r="I806" s="58" t="n">
        <x:v>7078249.065414546</x:v>
      </x:c>
      <x:c r="J806" s="59" t="n">
        <x:v>0.16374054840404803</x:v>
      </x:c>
      <x:c r="K806" s="2" t="str">
        <x:v>C</x:v>
      </x:c>
      <x:c r="L806" s="59" t="n">
        <x:v>0.12105213165283203</x:v>
      </x:c>
      <x:c r="M806" s="59" t="n">
        <x:v>0.6524603002880974</x:v>
      </x:c>
      <x:c r="N806" s="58" t="n">
        <x:v>23802780.189425558</x:v>
      </x:c>
      <x:c r="O806" s="58" t="n">
        <x:v>10183988.663425965</x:v>
      </x:c>
      <x:c r="P806" s="2" t="str">
        <x:v>approve</x:v>
      </x:c>
      <x:c r="Q806" s="2" t="str">
        <x:v>eligibility and RAROC conditions are met</x:v>
      </x:c>
      <x:c r="R806" s="2"/>
      <x:c r="S806" s="2"/>
      <x:c r="T806" s="2"/>
    </x:row>
    <x:row r="807">
      <x:c r="A807" s="2"/>
      <x:c r="B807" s="2"/>
      <x:c r="C807" s="2" t="str">
        <x:v>SYN-00802</x:v>
      </x:c>
      <x:c r="D807" s="58" t="n">
        <x:v>217000000</x:v>
      </x:c>
      <x:c r="E807" s="93" t="n">
        <x:v>18</x:v>
      </x:c>
      <x:c r="F807" s="59" t="n">
        <x:v>0.08510891833728124</x:v>
      </x:c>
      <x:c r="G807" s="59" t="n">
        <x:v>0.6094248267589342</x:v>
      </x:c>
      <x:c r="H807" s="59" t="n">
        <x:v>0.18705843308915954</x:v>
      </x:c>
      <x:c r="I807" s="58" t="n">
        <x:v>13918978.114054142</x:v>
      </x:c>
      <x:c r="J807" s="59" t="n">
        <x:v>0.5399731082645827</x:v>
      </x:c>
      <x:c r="K807" s="2" t="str">
        <x:v>C</x:v>
      </x:c>
      <x:c r="L807" s="59"/>
      <x:c r="M807" s="59" t="n">
        <x:v>0.6704797662596486</x:v>
      </x:c>
      <x:c r="N807" s="58" t="n">
        <x:v>9280900.934053697</x:v>
      </x:c>
      <x:c r="O807" s="58" t="n">
        <x:v>9483875.966446795</x:v>
      </x:c>
      <x:c r="P807" s="2" t="str">
        <x:v>decline</x:v>
      </x:c>
      <x:c r="Q807" s="2" t="str">
        <x:v>debt service to income exceeds policy maximum</x:v>
      </x:c>
      <x:c r="R807" s="2"/>
      <x:c r="S807" s="2"/>
      <x:c r="T807" s="2"/>
    </x:row>
    <x:row r="808">
      <x:c r="A808" s="2"/>
      <x:c r="B808" s="2"/>
      <x:c r="C808" s="2" t="str">
        <x:v>SYN-00803</x:v>
      </x:c>
      <x:c r="D808" s="58" t="n">
        <x:v>89000000</x:v>
      </x:c>
      <x:c r="E808" s="93" t="n">
        <x:v>24</x:v>
      </x:c>
      <x:c r="F808" s="59" t="n">
        <x:v>0.10534991279247517</x:v>
      </x:c>
      <x:c r="G808" s="59" t="n">
        <x:v>0.7100687853359274</x:v>
      </x:c>
      <x:c r="H808" s="59" t="n">
        <x:v>0.19323083451978593</x:v>
      </x:c>
      <x:c r="I808" s="58" t="n">
        <x:v>4500349.713680084</x:v>
      </x:c>
      <x:c r="J808" s="59" t="n">
        <x:v>0.2902716763483201</x:v>
      </x:c>
      <x:c r="K808" s="2" t="str">
        <x:v>D</x:v>
      </x:c>
      <x:c r="L808" s="59" t="n">
        <x:v>0.1669040298461914</x:v>
      </x:c>
      <x:c r="M808" s="59" t="n">
        <x:v>0.35332961589743633</x:v>
      </x:c>
      <x:c r="N808" s="58" t="n">
        <x:v>7201807.247615399</x:v>
      </x:c>
      <x:c r="O808" s="58" t="n">
        <x:v>4990713.785093156</x:v>
      </x:c>
      <x:c r="P808" s="2" t="str">
        <x:v>approve</x:v>
      </x:c>
      <x:c r="Q808" s="2" t="str">
        <x:v>eligibility and RAROC conditions are met</x:v>
      </x:c>
      <x:c r="R808" s="2"/>
      <x:c r="S808" s="2"/>
      <x:c r="T808" s="2"/>
    </x:row>
    <x:row r="809">
      <x:c r="A809" s="2"/>
      <x:c r="B809" s="2"/>
      <x:c r="C809" s="2" t="str">
        <x:v>SYN-00804</x:v>
      </x:c>
      <x:c r="D809" s="58" t="n">
        <x:v>36000000</x:v>
      </x:c>
      <x:c r="E809" s="93" t="n">
        <x:v>36</x:v>
      </x:c>
      <x:c r="F809" s="59" t="n">
        <x:v>0.07146069498053828</x:v>
      </x:c>
      <x:c r="G809" s="59" t="n">
        <x:v>0.6674015327108157</x:v>
      </x:c>
      <x:c r="H809" s="59" t="n">
        <x:v>0.17324046868853935</x:v>
      </x:c>
      <x:c r="I809" s="58" t="n">
        <x:v>1289311.5244114255</x:v>
      </x:c>
      <x:c r="J809" s="59" t="n">
        <x:v>0.19611619383899737</x:v>
      </x:c>
      <x:c r="K809" s="2" t="str">
        <x:v>C</x:v>
      </x:c>
      <x:c r="L809" s="59" t="n">
        <x:v>0.14387454986572268</x:v>
      </x:c>
      <x:c r="M809" s="59" t="n">
        <x:v>0.44985747397740056</x:v>
      </x:c>
      <x:c r="N809" s="58" t="n">
        <x:v>2754765.842081089</x:v>
      </x:c>
      <x:c r="O809" s="58" t="n">
        <x:v>1518360.782657978</x:v>
      </x:c>
      <x:c r="P809" s="2" t="str">
        <x:v>approve</x:v>
      </x:c>
      <x:c r="Q809" s="2" t="str">
        <x:v>eligibility and RAROC conditions are met</x:v>
      </x:c>
      <x:c r="R809" s="2"/>
      <x:c r="S809" s="2"/>
      <x:c r="T809" s="2"/>
    </x:row>
    <x:row r="810">
      <x:c r="A810" s="2"/>
      <x:c r="B810" s="2"/>
      <x:c r="C810" s="2" t="str">
        <x:v>SYN-00805</x:v>
      </x:c>
      <x:c r="D810" s="58" t="n">
        <x:v>88000000</x:v>
      </x:c>
      <x:c r="E810" s="93" t="n">
        <x:v>36</x:v>
      </x:c>
      <x:c r="F810" s="59" t="n">
        <x:v>0.15336558114039897</x:v>
      </x:c>
      <x:c r="G810" s="59" t="n">
        <x:v>0.7015465698750659</x:v>
      </x:c>
      <x:c r="H810" s="59" t="n">
        <x:v>0.23255853192333362</x:v>
      </x:c>
      <x:c r="I810" s="58" t="n">
        <x:v>3418201.54686351</x:v>
      </x:c>
      <x:c r="J810" s="59" t="n">
        <x:v>0.23269094034067694</x:v>
      </x:c>
      <x:c r="K810" s="2" t="str">
        <x:v>E</x:v>
      </x:c>
      <x:c r="L810" s="59" t="n">
        <x:v>0.2077074813842773</x:v>
      </x:c>
      <x:c r="M810" s="59" t="n">
        <x:v>0.3119693083865833</x:v>
      </x:c>
      <x:c r="N810" s="58" t="n">
        <x:v>14840290.092376074</x:v>
      </x:c>
      <x:c r="O810" s="58" t="n">
        <x:v>5584771.301903628</x:v>
      </x:c>
      <x:c r="P810" s="2" t="str">
        <x:v>approve</x:v>
      </x:c>
      <x:c r="Q810" s="2" t="str">
        <x:v>eligibility and RAROC conditions are met</x:v>
      </x:c>
      <x:c r="R810" s="2"/>
      <x:c r="S810" s="2"/>
      <x:c r="T810" s="2"/>
    </x:row>
    <x:row r="811">
      <x:c r="A811" s="2"/>
      <x:c r="B811" s="2"/>
      <x:c r="C811" s="2" t="str">
        <x:v>SYN-00806</x:v>
      </x:c>
      <x:c r="D811" s="58" t="n">
        <x:v>66000000</x:v>
      </x:c>
      <x:c r="E811" s="93" t="n">
        <x:v>36</x:v>
      </x:c>
      <x:c r="F811" s="59" t="n">
        <x:v>0.0742689361909595</x:v>
      </x:c>
      <x:c r="G811" s="59" t="n">
        <x:v>0.681892629527055</x:v>
      </x:c>
      <x:c r="H811" s="59" t="n">
        <x:v>0.1598125052740454</x:v>
      </x:c>
      <x:c r="I811" s="58" t="n">
        <x:v>2319753.287399944</x:v>
      </x:c>
      <x:c r="J811" s="59" t="n">
        <x:v>0.24039506574799888</x:v>
      </x:c>
      <x:c r="K811" s="2" t="str">
        <x:v>C</x:v>
      </x:c>
      <x:c r="L811" s="59" t="n">
        <x:v>0.13461292266845704</x:v>
      </x:c>
      <x:c r="M811" s="59" t="n">
        <x:v>0.3964555533993386</x:v>
      </x:c>
      <x:c r="N811" s="58" t="n">
        <x:v>5324192.302880264</x:v>
      </x:c>
      <x:c r="O811" s="58" t="n">
        <x:v>2887259.035313008</x:v>
      </x:c>
      <x:c r="P811" s="2" t="str">
        <x:v>approve</x:v>
      </x:c>
      <x:c r="Q811" s="2" t="str">
        <x:v>eligibility and RAROC conditions are met</x:v>
      </x:c>
      <x:c r="R811" s="2"/>
      <x:c r="S811" s="2"/>
      <x:c r="T811" s="2"/>
    </x:row>
    <x:row r="812">
      <x:c r="A812" s="2"/>
      <x:c r="B812" s="2"/>
      <x:c r="C812" s="2" t="str">
        <x:v>SYN-00807</x:v>
      </x:c>
      <x:c r="D812" s="58" t="n">
        <x:v>173000000</x:v>
      </x:c>
      <x:c r="E812" s="93" t="n">
        <x:v>36</x:v>
      </x:c>
      <x:c r="F812" s="59" t="n">
        <x:v>0.08071965226397047</x:v>
      </x:c>
      <x:c r="G812" s="59" t="n">
        <x:v>0.7867019647655605</x:v>
      </x:c>
      <x:c r="H812" s="59" t="n">
        <x:v>0.15300339361757392</x:v>
      </x:c>
      <x:c r="I812" s="58" t="n">
        <x:v>6022577.474748786</x:v>
      </x:c>
      <x:c r="J812" s="59" t="n">
        <x:v>0.2926073947811994</x:v>
      </x:c>
      <x:c r="K812" s="2" t="str">
        <x:v>C</x:v>
      </x:c>
      <x:c r="L812" s="59" t="n">
        <x:v>0.15096202850341794</x:v>
      </x:c>
      <x:c r="M812" s="59" t="n">
        <x:v>0.17578058790596288</x:v>
      </x:c>
      <x:c r="N812" s="58" t="n">
        <x:v>17386082.333603464</x:v>
      </x:c>
      <x:c r="O812" s="58" t="n">
        <x:v>9094872.085711095</x:v>
      </x:c>
      <x:c r="P812" s="2" t="str">
        <x:v>approve</x:v>
      </x:c>
      <x:c r="Q812" s="2" t="str">
        <x:v>eligibility and RAROC conditions are met</x:v>
      </x:c>
      <x:c r="R812" s="2"/>
      <x:c r="S812" s="2"/>
      <x:c r="T812" s="2"/>
    </x:row>
    <x:row r="813">
      <x:c r="A813" s="2"/>
      <x:c r="B813" s="2"/>
      <x:c r="C813" s="2" t="str">
        <x:v>SYN-00808</x:v>
      </x:c>
      <x:c r="D813" s="58" t="n">
        <x:v>207000000</x:v>
      </x:c>
      <x:c r="E813" s="93" t="n">
        <x:v>36</x:v>
      </x:c>
      <x:c r="F813" s="59" t="n">
        <x:v>0.11098323644501303</x:v>
      </x:c>
      <x:c r="G813" s="59" t="n">
        <x:v>0.816913534958065</x:v>
      </x:c>
      <x:c r="H813" s="59" t="n">
        <x:v>0.2016123438942125</x:v>
      </x:c>
      <x:c r="I813" s="58" t="n">
        <x:v>7709878.021097131</x:v>
      </x:c>
      <x:c r="J813" s="59" t="n">
        <x:v>0.25705006360204485</x:v>
      </x:c>
      <x:c r="K813" s="2" t="str">
        <x:v>D</x:v>
      </x:c>
      <x:c r="L813" s="59" t="n">
        <x:v>0.17828189849853515</x:v>
      </x:c>
      <x:c r="M813" s="59" t="n">
        <x:v>0.304191716266369</x:v>
      </x:c>
      <x:c r="N813" s="58" t="n">
        <x:v>29785952.981855877</x:v>
      </x:c>
      <x:c r="O813" s="58" t="n">
        <x:v>13405629.625629285</x:v>
      </x:c>
      <x:c r="P813" s="2" t="str">
        <x:v>approve</x:v>
      </x:c>
      <x:c r="Q813" s="2" t="str">
        <x:v>eligibility and RAROC conditions are met</x:v>
      </x:c>
      <x:c r="R813" s="2"/>
      <x:c r="S813" s="2"/>
      <x:c r="T813" s="2"/>
    </x:row>
    <x:row r="814">
      <x:c r="A814" s="2"/>
      <x:c r="B814" s="2"/>
      <x:c r="C814" s="2" t="str">
        <x:v>SYN-00809</x:v>
      </x:c>
      <x:c r="D814" s="58" t="n">
        <x:v>247000000</x:v>
      </x:c>
      <x:c r="E814" s="93" t="n">
        <x:v>24</x:v>
      </x:c>
      <x:c r="F814" s="59" t="n">
        <x:v>0.10186530304687003</x:v>
      </x:c>
      <x:c r="G814" s="59" t="n">
        <x:v>0.7132681598419652</x:v>
      </x:c>
      <x:c r="H814" s="59" t="n">
        <x:v>0.18082921797220824</x:v>
      </x:c>
      <x:c r="I814" s="58" t="n">
        <x:v>12341151.753546959</x:v>
      </x:c>
      <x:c r="J814" s="59" t="n">
        <x:v>0.6944180386434338</x:v>
      </x:c>
      <x:c r="K814" s="2" t="str">
        <x:v>D</x:v>
      </x:c>
      <x:c r="L814" s="59"/>
      <x:c r="M814" s="59" t="n">
        <x:v>0.3464019255951777</x:v>
      </x:c>
      <x:c r="N814" s="58" t="n">
        <x:v>19358834.018607844</x:v>
      </x:c>
      <x:c r="O814" s="58" t="n">
        <x:v>13639011.626216792</x:v>
      </x:c>
      <x:c r="P814" s="2" t="str">
        <x:v>decline</x:v>
      </x:c>
      <x:c r="Q814" s="2" t="str">
        <x:v>debt service to income exceeds policy maximum</x:v>
      </x:c>
      <x:c r="R814" s="2"/>
      <x:c r="S814" s="2"/>
      <x:c r="T814" s="2"/>
    </x:row>
    <x:row r="815">
      <x:c r="A815" s="2"/>
      <x:c r="B815" s="2"/>
      <x:c r="C815" s="2" t="str">
        <x:v>SYN-00810</x:v>
      </x:c>
      <x:c r="D815" s="58" t="n">
        <x:v>156000000</x:v>
      </x:c>
      <x:c r="E815" s="93" t="n">
        <x:v>18</x:v>
      </x:c>
      <x:c r="F815" s="59" t="n">
        <x:v>0.018716136831087197</x:v>
      </x:c>
      <x:c r="G815" s="59" t="n">
        <x:v>0.8099028218716741</x:v>
      </x:c>
      <x:c r="H815" s="59" t="n">
        <x:v>0.11274472633956605</x:v>
      </x:c>
      <x:c r="I815" s="58" t="n">
        <x:v>9460707.153188426</x:v>
      </x:c>
      <x:c r="J815" s="59" t="n">
        <x:v>0.3091919205440726</x:v>
      </x:c>
      <x:c r="K815" s="2" t="str">
        <x:v>A</x:v>
      </x:c>
      <x:c r="L815" s="59" t="n">
        <x:v>0.09116065979003907</x:v>
      </x:c>
      <x:c r="M815" s="59" t="n">
        <x:v>0.3791280289146785</x:v>
      </x:c>
      <x:c r="N815" s="58" t="n">
        <x:v>1920871.2020883255</x:v>
      </x:c>
      <x:c r="O815" s="58" t="n">
        <x:v>6595596.178651435</x:v>
      </x:c>
      <x:c r="P815" s="2" t="str">
        <x:v>approve</x:v>
      </x:c>
      <x:c r="Q815" s="2" t="str">
        <x:v>eligibility and RAROC conditions are met</x:v>
      </x:c>
      <x:c r="R815" s="2"/>
      <x:c r="S815" s="2"/>
      <x:c r="T815" s="2"/>
    </x:row>
    <x:row r="816">
      <x:c r="A816" s="2"/>
      <x:c r="B816" s="2"/>
      <x:c r="C816" s="2" t="str">
        <x:v>SYN-00811</x:v>
      </x:c>
      <x:c r="D816" s="58" t="n">
        <x:v>57000000</x:v>
      </x:c>
      <x:c r="E816" s="93" t="n">
        <x:v>24</x:v>
      </x:c>
      <x:c r="F816" s="59" t="n">
        <x:v>0.15626537112287028</x:v>
      </x:c>
      <x:c r="G816" s="59" t="n">
        <x:v>0.6199027358858288</x:v>
      </x:c>
      <x:c r="H816" s="59" t="n">
        <x:v>0.23712293995411188</x:v>
      </x:c>
      <x:c r="I816" s="58" t="n">
        <x:v>3005473.7530289087</x:v>
      </x:c>
      <x:c r="J816" s="59" t="n">
        <x:v>0.13344066182409625</x:v>
      </x:c>
      <x:c r="K816" s="2" t="str">
        <x:v>E</x:v>
      </x:c>
      <x:c r="L816" s="59" t="n">
        <x:v>0.19703853607177735</x:v>
      </x:c>
      <x:c r="M816" s="59" t="n">
        <x:v>0.4351382765587371</x:v>
      </x:c>
      <x:c r="N816" s="58" t="n">
        <x:v>5981142.690892898</x:v>
      </x:c>
      <x:c r="O816" s="58" t="n">
        <x:v>3338116.5749232583</x:v>
      </x:c>
      <x:c r="P816" s="2" t="str">
        <x:v>approve</x:v>
      </x:c>
      <x:c r="Q816" s="2" t="str">
        <x:v>eligibility and RAROC conditions are met</x:v>
      </x:c>
      <x:c r="R816" s="2"/>
      <x:c r="S816" s="2"/>
      <x:c r="T816" s="2"/>
    </x:row>
    <x:row r="817">
      <x:c r="A817" s="2"/>
      <x:c r="B817" s="2"/>
      <x:c r="C817" s="2" t="str">
        <x:v>SYN-00812</x:v>
      </x:c>
      <x:c r="D817" s="58" t="n">
        <x:v>118000000</x:v>
      </x:c>
      <x:c r="E817" s="93" t="n">
        <x:v>18</x:v>
      </x:c>
      <x:c r="F817" s="59" t="n">
        <x:v>0.15111701477835313</x:v>
      </x:c>
      <x:c r="G817" s="59" t="n">
        <x:v>0.6525393146689921</x:v>
      </x:c>
      <x:c r="H817" s="59" t="n">
        <x:v>0.26266175222760346</x:v>
      </x:c>
      <x:c r="I817" s="58" t="n">
        <x:v>8002137.805928285</x:v>
      </x:c>
      <x:c r="J817" s="59" t="n">
        <x:v>0.6346301935122955</x:v>
      </x:c>
      <x:c r="K817" s="2" t="str">
        <x:v>E</x:v>
      </x:c>
      <x:c r="L817" s="59"/>
      <x:c r="M817" s="59" t="n">
        <x:v>0.6594605690938563</x:v>
      </x:c>
      <x:c r="N817" s="58" t="n">
        <x:v>9733407.65793934</x:v>
      </x:c>
      <x:c r="O817" s="58" t="n">
        <x:v>7391171.117919769</x:v>
      </x:c>
      <x:c r="P817" s="2" t="str">
        <x:v>decline</x:v>
      </x:c>
      <x:c r="Q817" s="2" t="str">
        <x:v>debt service to income exceeds policy maximum</x:v>
      </x:c>
      <x:c r="R817" s="2"/>
      <x:c r="S817" s="2"/>
      <x:c r="T817" s="2"/>
    </x:row>
    <x:row r="818">
      <x:c r="A818" s="2"/>
      <x:c r="B818" s="2"/>
      <x:c r="C818" s="2" t="str">
        <x:v>SYN-00813</x:v>
      </x:c>
      <x:c r="D818" s="58" t="n">
        <x:v>132000000</x:v>
      </x:c>
      <x:c r="E818" s="93" t="n">
        <x:v>12</x:v>
      </x:c>
      <x:c r="F818" s="59" t="n">
        <x:v>0.0763027960677788</x:v>
      </x:c>
      <x:c r="G818" s="59" t="n">
        <x:v>0.563095926975111</x:v>
      </x:c>
      <x:c r="H818" s="59" t="n">
        <x:v>0.15934805360830634</x:v>
      </x:c>
      <x:c r="I818" s="58" t="n">
        <x:v>11972401.228183435</x:v>
      </x:c>
      <x:c r="J818" s="59" t="n">
        <x:v>0.752708641610482</x:v>
      </x:c>
      <x:c r="K818" s="2" t="str">
        <x:v>C</x:v>
      </x:c>
      <x:c r="L818" s="59"/>
      <x:c r="M818" s="59" t="n">
        <x:v>0.5433021729766759</x:v>
      </x:c>
      <x:c r="N818" s="58" t="n">
        <x:v>3183299.4255302586</x:v>
      </x:c>
      <x:c r="O818" s="58" t="n">
        <x:v>5627551.715929166</x:v>
      </x:c>
      <x:c r="P818" s="2" t="str">
        <x:v>decline</x:v>
      </x:c>
      <x:c r="Q818" s="2" t="str">
        <x:v>debt service to income exceeds policy maximum</x:v>
      </x:c>
      <x:c r="R818" s="2"/>
      <x:c r="S818" s="2"/>
      <x:c r="T818" s="2"/>
    </x:row>
    <x:row r="819">
      <x:c r="A819" s="2"/>
      <x:c r="B819" s="2"/>
      <x:c r="C819" s="2" t="str">
        <x:v>SYN-00814</x:v>
      </x:c>
      <x:c r="D819" s="58" t="n">
        <x:v>115000000</x:v>
      </x:c>
      <x:c r="E819" s="93" t="n">
        <x:v>24</x:v>
      </x:c>
      <x:c r="F819" s="59" t="n">
        <x:v>0.08428138035451878</x:v>
      </x:c>
      <x:c r="G819" s="59" t="n">
        <x:v>0.6710038098174277</x:v>
      </x:c>
      <x:c r="H819" s="59" t="n">
        <x:v>0.17466459705628018</x:v>
      </x:c>
      <x:c r="I819" s="58" t="n">
        <x:v>5711669.169770543</x:v>
      </x:c>
      <x:c r="J819" s="59" t="n">
        <x:v>0.3361310417775194</x:v>
      </x:c>
      <x:c r="K819" s="2" t="str">
        <x:v>C</x:v>
      </x:c>
      <x:c r="L819" s="59" t="n">
        <x:v>0.14041065216064458</x:v>
      </x:c>
      <x:c r="M819" s="59" t="n">
        <x:v>0.4624270324082808</x:v>
      </x:c>
      <x:c r="N819" s="58" t="n">
        <x:v>7028399.11461851</x:v>
      </x:c>
      <x:c r="O819" s="58" t="n">
        <x:v>5410264.142060257</x:v>
      </x:c>
      <x:c r="P819" s="2" t="str">
        <x:v>approve</x:v>
      </x:c>
      <x:c r="Q819" s="2" t="str">
        <x:v>eligibility and RAROC conditions are met</x:v>
      </x:c>
      <x:c r="R819" s="2"/>
      <x:c r="S819" s="2"/>
      <x:c r="T819" s="2"/>
    </x:row>
    <x:row r="820">
      <x:c r="A820" s="2"/>
      <x:c r="B820" s="2"/>
      <x:c r="C820" s="2" t="str">
        <x:v>SYN-00815</x:v>
      </x:c>
      <x:c r="D820" s="58" t="n">
        <x:v>95000000</x:v>
      </x:c>
      <x:c r="E820" s="93" t="n">
        <x:v>12</x:v>
      </x:c>
      <x:c r="F820" s="59" t="n">
        <x:v>0.07411523452047986</x:v>
      </x:c>
      <x:c r="G820" s="59" t="n">
        <x:v>0.821230130932452</x:v>
      </x:c>
      <x:c r="H820" s="59" t="n">
        <x:v>0.17264109297886476</x:v>
      </x:c>
      <x:c r="I820" s="58" t="n">
        <x:v>8676362.998434624</x:v>
      </x:c>
      <x:c r="J820" s="59" t="n">
        <x:v>0.49254543328115413</x:v>
      </x:c>
      <x:c r="K820" s="2" t="str">
        <x:v>C</x:v>
      </x:c>
      <x:c r="L820" s="59" t="n">
        <x:v>0.14218296051025392</x:v>
      </x:c>
      <x:c r="M820" s="59" t="n">
        <x:v>0.39724200257127373</x:v>
      </x:c>
      <x:c r="N820" s="58" t="n">
        <x:v>3250582.196214785</x:v>
      </x:c>
      <x:c r="O820" s="58" t="n">
        <x:v>5292935.267005422</x:v>
      </x:c>
      <x:c r="P820" s="2" t="str">
        <x:v>approve</x:v>
      </x:c>
      <x:c r="Q820" s="2" t="str">
        <x:v>eligibility and RAROC conditions are met</x:v>
      </x:c>
      <x:c r="R820" s="2"/>
      <x:c r="S820" s="2"/>
      <x:c r="T820" s="2"/>
    </x:row>
    <x:row r="821">
      <x:c r="A821" s="2"/>
      <x:c r="B821" s="2"/>
      <x:c r="C821" s="2" t="str">
        <x:v>SYN-00816</x:v>
      </x:c>
      <x:c r="D821" s="58" t="n">
        <x:v>242000000</x:v>
      </x:c>
      <x:c r="E821" s="93" t="n">
        <x:v>24</x:v>
      </x:c>
      <x:c r="F821" s="59" t="n">
        <x:v>0.06748813778264935</x:v>
      </x:c>
      <x:c r="G821" s="59" t="n">
        <x:v>0.6833367129868618</x:v>
      </x:c>
      <x:c r="H821" s="59" t="n">
        <x:v>0.1780375089632281</x:v>
      </x:c>
      <x:c r="I821" s="58" t="n">
        <x:v>12058697.941920582</x:v>
      </x:c>
      <x:c r="J821" s="59" t="n">
        <x:v>0.8338604813285201</x:v>
      </x:c>
      <x:c r="K821" s="2" t="str">
        <x:v>C</x:v>
      </x:c>
      <x:c r="L821" s="59"/>
      <x:c r="M821" s="59" t="n">
        <x:v>0.7168038412758997</x:v>
      </x:c>
      <x:c r="N821" s="58" t="n">
        <x:v>12114005.484075995</x:v>
      </x:c>
      <x:c r="O821" s="58" t="n">
        <x:v>10255219.722976364</x:v>
      </x:c>
      <x:c r="P821" s="2" t="str">
        <x:v>decline</x:v>
      </x:c>
      <x:c r="Q821" s="2" t="str">
        <x:v>debt service to income exceeds policy maximum</x:v>
      </x:c>
      <x:c r="R821" s="2"/>
      <x:c r="S821" s="2"/>
      <x:c r="T821" s="2"/>
    </x:row>
    <x:row r="822">
      <x:c r="A822" s="2"/>
      <x:c r="B822" s="2"/>
      <x:c r="C822" s="2" t="str">
        <x:v>SYN-00817</x:v>
      </x:c>
      <x:c r="D822" s="58" t="n">
        <x:v>123000000</x:v>
      </x:c>
      <x:c r="E822" s="93" t="n">
        <x:v>12</x:v>
      </x:c>
      <x:c r="F822" s="59" t="n">
        <x:v>0.11946905359879795</x:v>
      </x:c>
      <x:c r="G822" s="59" t="n">
        <x:v>0.6127978766383275</x:v>
      </x:c>
      <x:c r="H822" s="59" t="n">
        <x:v>0.19804156847002613</x:v>
      </x:c>
      <x:c r="I822" s="58" t="n">
        <x:v>11382518.576411802</x:v>
      </x:c>
      <x:c r="J822" s="59" t="n">
        <x:v>0.5607901254881335</x:v>
      </x:c>
      <x:c r="K822" s="2" t="str">
        <x:v>D</x:v>
      </x:c>
      <x:c r="L822" s="59"/>
      <x:c r="M822" s="59" t="n">
        <x:v>0.5338433299730185</x:v>
      </x:c>
      <x:c r="N822" s="58" t="n">
        <x:v>5117835.230682829</x:v>
      </x:c>
      <x:c r="O822" s="58" t="n">
        <x:v>6651506.0426209215</x:v>
      </x:c>
      <x:c r="P822" s="2" t="str">
        <x:v>decline</x:v>
      </x:c>
      <x:c r="Q822" s="2" t="str">
        <x:v>debt service to income exceeds policy maximum</x:v>
      </x:c>
      <x:c r="R822" s="2"/>
      <x:c r="S822" s="2"/>
      <x:c r="T822" s="2"/>
    </x:row>
    <x:row r="823">
      <x:c r="A823" s="2"/>
      <x:c r="B823" s="2"/>
      <x:c r="C823" s="2" t="str">
        <x:v>SYN-00818</x:v>
      </x:c>
      <x:c r="D823" s="58" t="n">
        <x:v>149000000</x:v>
      </x:c>
      <x:c r="E823" s="93" t="n">
        <x:v>12</x:v>
      </x:c>
      <x:c r="F823" s="59" t="n">
        <x:v>0.019392172245549337</x:v>
      </x:c>
      <x:c r="G823" s="59" t="n">
        <x:v>0.6319071104258751</x:v>
      </x:c>
      <x:c r="H823" s="59" t="n">
        <x:v>0.10323607140501899</x:v>
      </x:c>
      <x:c r="I823" s="58" t="n">
        <x:v>13121903.330761874</x:v>
      </x:c>
      <x:c r="J823" s="59" t="n">
        <x:v>0.911090537468508</x:v>
      </x:c>
      <x:c r="K823" s="2" t="str">
        <x:v>A</x:v>
      </x:c>
      <x:c r="L823" s="59"/>
      <x:c r="M823" s="59" t="n">
        <x:v>0.31929676642333804</x:v>
      </x:c>
      <x:c r="N823" s="58" t="n">
        <x:v>1007478.9602304428</x:v>
      </x:c>
      <x:c r="O823" s="58" t="n">
        <x:v>6416759.683421823</x:v>
      </x:c>
      <x:c r="P823" s="2" t="str">
        <x:v>decline</x:v>
      </x:c>
      <x:c r="Q823" s="2" t="str">
        <x:v>debt service to income exceeds policy maximum</x:v>
      </x:c>
      <x:c r="R823" s="2"/>
      <x:c r="S823" s="2"/>
      <x:c r="T823" s="2"/>
    </x:row>
    <x:row r="824">
      <x:c r="A824" s="2"/>
      <x:c r="B824" s="2"/>
      <x:c r="C824" s="2" t="str">
        <x:v>SYN-00819</x:v>
      </x:c>
      <x:c r="D824" s="58" t="n">
        <x:v>61000000</x:v>
      </x:c>
      <x:c r="E824" s="93" t="n">
        <x:v>36</x:v>
      </x:c>
      <x:c r="F824" s="59" t="n">
        <x:v>0.04355363694989029</x:v>
      </x:c>
      <x:c r="G824" s="59" t="n">
        <x:v>0.7178623065313703</x:v>
      </x:c>
      <x:c r="H824" s="59" t="n">
        <x:v>0.13866469124193584</x:v>
      </x:c>
      <x:c r="I824" s="58" t="n">
        <x:v>2080881.46512405</x:v>
      </x:c>
      <x:c r="J824" s="59" t="n">
        <x:v>0.2910375033877803</x:v>
      </x:c>
      <x:c r="K824" s="2" t="str">
        <x:v>B</x:v>
      </x:c>
      <x:c r="L824" s="59" t="n">
        <x:v>0.1136602020263672</x:v>
      </x:c>
      <x:c r="M824" s="59" t="n">
        <x:v>0.41435125822256225</x:v>
      </x:c>
      <x:c r="N824" s="58" t="n">
        <x:v>3062444.2223290605</x:v>
      </x:c>
      <x:c r="O824" s="58" t="n">
        <x:v>2519437.964654586</x:v>
      </x:c>
      <x:c r="P824" s="2" t="str">
        <x:v>approve</x:v>
      </x:c>
      <x:c r="Q824" s="2" t="str">
        <x:v>eligibility and RAROC conditions are met</x:v>
      </x:c>
      <x:c r="R824" s="2"/>
      <x:c r="S824" s="2"/>
      <x:c r="T824" s="2"/>
    </x:row>
    <x:row r="825">
      <x:c r="A825" s="2"/>
      <x:c r="B825" s="2"/>
      <x:c r="C825" s="2" t="str">
        <x:v>SYN-00820</x:v>
      </x:c>
      <x:c r="D825" s="58" t="n">
        <x:v>61000000</x:v>
      </x:c>
      <x:c r="E825" s="93" t="n">
        <x:v>36</x:v>
      </x:c>
      <x:c r="F825" s="59" t="n">
        <x:v>0.14573421723187518</x:v>
      </x:c>
      <x:c r="G825" s="59" t="n">
        <x:v>0.6348357058422688</x:v>
      </x:c>
      <x:c r="H825" s="59" t="n">
        <x:v>0.23031144729772832</x:v>
      </x:c>
      <x:c r="I825" s="58" t="n">
        <x:v>2362283.32563539</x:v>
      </x:c>
      <x:c r="J825" s="59" t="n">
        <x:v>0.20832222182745588</x:v>
      </x:c>
      <x:c r="K825" s="2" t="str">
        <x:v>D</x:v>
      </x:c>
      <x:c r="L825" s="59" t="n">
        <x:v>0.18870517730712894</x:v>
      </x:c>
      <x:c r="M825" s="59" t="n">
        <x:v>0.4482665852912994</x:v>
      </x:c>
      <x:c r="N825" s="58" t="n">
        <x:v>8877664.321420861</x:v>
      </x:c>
      <x:c r="O825" s="58" t="n">
        <x:v>3443876.320623949</x:v>
      </x:c>
      <x:c r="P825" s="2" t="str">
        <x:v>approve</x:v>
      </x:c>
      <x:c r="Q825" s="2" t="str">
        <x:v>eligibility and RAROC conditions are met</x:v>
      </x:c>
      <x:c r="R825" s="2"/>
      <x:c r="S825" s="2"/>
      <x:c r="T825" s="2"/>
    </x:row>
    <x:row r="826">
      <x:c r="A826" s="2"/>
      <x:c r="B826" s="2"/>
      <x:c r="C826" s="2" t="str">
        <x:v>SYN-00821</x:v>
      </x:c>
      <x:c r="D826" s="58" t="n">
        <x:v>59000000</x:v>
      </x:c>
      <x:c r="E826" s="93" t="n">
        <x:v>12</x:v>
      </x:c>
      <x:c r="F826" s="59" t="n">
        <x:v>0.049291714057728996</x:v>
      </x:c>
      <x:c r="G826" s="59" t="n">
        <x:v>0.6572464650551428</x:v>
      </x:c>
      <x:c r="H826" s="59" t="n">
        <x:v>0.1469155955112015</x:v>
      </x:c>
      <x:c r="I826" s="58" t="n">
        <x:v>5316657.127527668</x:v>
      </x:c>
      <x:c r="J826" s="59" t="n">
        <x:v>0.2723331425505534</x:v>
      </x:c>
      <x:c r="K826" s="2" t="str">
        <x:v>B</x:v>
      </x:c>
      <x:c r="L826" s="59" t="n">
        <x:v>0.12173210144042967</x:v>
      </x:c>
      <x:c r="M826" s="59" t="n">
        <x:v>0.41620272479778714</x:v>
      </x:c>
      <x:c r="N826" s="58" t="n">
        <x:v>1066380.2659303385</x:v>
      </x:c>
      <x:c r="O826" s="58" t="n">
        <x:v>2533055.660055206</x:v>
      </x:c>
      <x:c r="P826" s="2" t="str">
        <x:v>approve</x:v>
      </x:c>
      <x:c r="Q826" s="2" t="str">
        <x:v>eligibility and RAROC conditions are met</x:v>
      </x:c>
      <x:c r="R826" s="2"/>
      <x:c r="S826" s="2"/>
      <x:c r="T826" s="2"/>
    </x:row>
    <x:row r="827">
      <x:c r="A827" s="2"/>
      <x:c r="B827" s="2"/>
      <x:c r="C827" s="2" t="str">
        <x:v>SYN-00822</x:v>
      </x:c>
      <x:c r="D827" s="58" t="n">
        <x:v>217000000</x:v>
      </x:c>
      <x:c r="E827" s="93" t="n">
        <x:v>12</x:v>
      </x:c>
      <x:c r="F827" s="59" t="n">
        <x:v>0.14048270522809814</x:v>
      </x:c>
      <x:c r="G827" s="59" t="n">
        <x:v>0.7574426123842707</x:v>
      </x:c>
      <x:c r="H827" s="59" t="n">
        <x:v>0.22221796066598487</x:v>
      </x:c>
      <x:c r="I827" s="58" t="n">
        <x:v>20333151.114416603</x:v>
      </x:c>
      <x:c r="J827" s="59" t="n">
        <x:v>1.0605977779280273</x:v>
      </x:c>
      <x:c r="K827" s="2" t="str">
        <x:v>D</x:v>
      </x:c>
      <x:c r="L827" s="59"/>
      <x:c r="M827" s="59" t="n">
        <x:v>0.3167716980357244</x:v>
      </x:c>
      <x:c r="N827" s="58" t="n">
        <x:v>13213850.860695941</x:v>
      </x:c>
      <x:c r="O827" s="58" t="n">
        <x:v>15709013.158641562</x:v>
      </x:c>
      <x:c r="P827" s="2" t="str">
        <x:v>decline</x:v>
      </x:c>
      <x:c r="Q827" s="2" t="str">
        <x:v>debt service to income exceeds policy maximum</x:v>
      </x:c>
      <x:c r="R827" s="2"/>
      <x:c r="S827" s="2"/>
      <x:c r="T827" s="2"/>
    </x:row>
    <x:row r="828">
      <x:c r="A828" s="2"/>
      <x:c r="B828" s="2"/>
      <x:c r="C828" s="2" t="str">
        <x:v>SYN-00823</x:v>
      </x:c>
      <x:c r="D828" s="58" t="n">
        <x:v>56000000</x:v>
      </x:c>
      <x:c r="E828" s="93" t="n">
        <x:v>36</x:v>
      </x:c>
      <x:c r="F828" s="59" t="n">
        <x:v>0.15449776880081037</x:v>
      </x:c>
      <x:c r="G828" s="59" t="n">
        <x:v>0.7298831800803982</x:v>
      </x:c>
      <x:c r="H828" s="59" t="n">
        <x:v>0.23817522558777832</x:v>
      </x:c>
      <x:c r="I828" s="58" t="n">
        <x:v>2191677.923895842</x:v>
      </x:c>
      <x:c r="J828" s="59" t="n">
        <x:v>0.28352739357897305</x:v>
      </x:c>
      <x:c r="K828" s="2" t="str">
        <x:v>E</x:v>
      </x:c>
      <x:c r="L828" s="59" t="n">
        <x:v>0.21989253997802732</x:v>
      </x:c>
      <x:c r="M828" s="59" t="n">
        <x:v>0.26730441809003347</x:v>
      </x:c>
      <x:c r="N828" s="58" t="n">
        <x:v>9912444.292764455</x:v>
      </x:c>
      <x:c r="O828" s="58" t="n">
        <x:v>3713740.752831224</x:v>
      </x:c>
      <x:c r="P828" s="2" t="str">
        <x:v>approve</x:v>
      </x:c>
      <x:c r="Q828" s="2" t="str">
        <x:v>eligibility and RAROC conditions are met</x:v>
      </x:c>
      <x:c r="R828" s="2"/>
      <x:c r="S828" s="2"/>
      <x:c r="T828" s="2"/>
    </x:row>
    <x:row r="829">
      <x:c r="A829" s="2"/>
      <x:c r="B829" s="2"/>
      <x:c r="C829" s="2" t="str">
        <x:v>SYN-00824</x:v>
      </x:c>
      <x:c r="D829" s="58" t="n">
        <x:v>225000000</x:v>
      </x:c>
      <x:c r="E829" s="93" t="n">
        <x:v>12</x:v>
      </x:c>
      <x:c r="F829" s="59" t="n">
        <x:v>0.2004771142818149</x:v>
      </x:c>
      <x:c r="G829" s="59" t="n">
        <x:v>0.8248780293623467</x:v>
      </x:c>
      <x:c r="H829" s="59" t="n">
        <x:v>0.2707435780214931</x:v>
      </x:c>
      <x:c r="I829" s="58" t="n">
        <x:v>21612079.406981118</x:v>
      </x:c>
      <x:c r="J829" s="59" t="n">
        <x:v>0.892897892745705</x:v>
      </x:c>
      <x:c r="K829" s="2" t="str">
        <x:v>E</x:v>
      </x:c>
      <x:c r="L829" s="59"/>
      <x:c r="M829" s="59" t="n">
        <x:v>0.11207544914647287</x:v>
      </x:c>
      <x:c r="N829" s="58" t="n">
        <x:v>21656991.023886602</x:v>
      </x:c>
      <x:c r="O829" s="58" t="n">
        <x:v>20512194.623846088</x:v>
      </x:c>
      <x:c r="P829" s="2" t="str">
        <x:v>decline</x:v>
      </x:c>
      <x:c r="Q829" s="2" t="str">
        <x:v>PD exceeds policy maximum</x:v>
      </x:c>
      <x:c r="R829" s="2"/>
      <x:c r="S829" s="2"/>
      <x:c r="T829" s="2"/>
    </x:row>
    <x:row r="830">
      <x:c r="A830" s="2"/>
      <x:c r="B830" s="2"/>
      <x:c r="C830" s="2" t="str">
        <x:v>SYN-00825</x:v>
      </x:c>
      <x:c r="D830" s="58" t="n">
        <x:v>220000000</x:v>
      </x:c>
      <x:c r="E830" s="93" t="n">
        <x:v>24</x:v>
      </x:c>
      <x:c r="F830" s="59" t="n">
        <x:v>0.04582637864026207</x:v>
      </x:c>
      <x:c r="G830" s="59" t="n">
        <x:v>0.7989628553786271</x:v>
      </x:c>
      <x:c r="H830" s="59" t="n">
        <x:v>0.14195396848768194</x:v>
      </x:c>
      <x:c r="I830" s="58" t="n">
        <x:v>10583153.470150838</x:v>
      </x:c>
      <x:c r="J830" s="59" t="n">
        <x:v>0.5902508760046411</x:v>
      </x:c>
      <x:c r="K830" s="2" t="str">
        <x:v>B</x:v>
      </x:c>
      <x:c r="L830" s="59"/>
      <x:c r="M830" s="59" t="n">
        <x:v>0.5139114043874157</x:v>
      </x:c>
      <x:c r="N830" s="58" t="n">
        <x:v>8689346.86767538</x:v>
      </x:c>
      <x:c r="O830" s="58" t="n">
        <x:v>9146768.263350751</x:v>
      </x:c>
      <x:c r="P830" s="2" t="str">
        <x:v>decline</x:v>
      </x:c>
      <x:c r="Q830" s="2" t="str">
        <x:v>debt service to income exceeds policy maximum</x:v>
      </x:c>
      <x:c r="R830" s="2"/>
      <x:c r="S830" s="2"/>
      <x:c r="T830" s="2"/>
    </x:row>
    <x:row r="831">
      <x:c r="A831" s="2"/>
      <x:c r="B831" s="2"/>
      <x:c r="C831" s="2" t="str">
        <x:v>SYN-00826</x:v>
      </x:c>
      <x:c r="D831" s="58" t="n">
        <x:v>146000000</x:v>
      </x:c>
      <x:c r="E831" s="93" t="n">
        <x:v>36</x:v>
      </x:c>
      <x:c r="F831" s="59" t="n">
        <x:v>0.06233173801830491</x:v>
      </x:c>
      <x:c r="G831" s="59" t="n">
        <x:v>0.6988111231155618</x:v>
      </x:c>
      <x:c r="H831" s="59" t="n">
        <x:v>0.14553500334512023</x:v>
      </x:c>
      <x:c r="I831" s="58" t="n">
        <x:v>5029272.988880472</x:v>
      </x:c>
      <x:c r="J831" s="59" t="n">
        <x:v>0.1756652952018289</x:v>
      </x:c>
      <x:c r="K831" s="2" t="str">
        <x:v>C</x:v>
      </x:c>
      <x:c r="L831" s="59" t="n">
        <x:v>0.11917366027832033</x:v>
      </x:c>
      <x:c r="M831" s="59" t="n">
        <x:v>0.427292507787723</x:v>
      </x:c>
      <x:c r="N831" s="58" t="n">
        <x:v>10135929.250970483</x:v>
      </x:c>
      <x:c r="O831" s="58" t="n">
        <x:v>5931813.486939632</x:v>
      </x:c>
      <x:c r="P831" s="2" t="str">
        <x:v>approve</x:v>
      </x:c>
      <x:c r="Q831" s="2" t="str">
        <x:v>eligibility and RAROC conditions are met</x:v>
      </x:c>
      <x:c r="R831" s="2"/>
      <x:c r="S831" s="2"/>
      <x:c r="T831" s="2"/>
    </x:row>
    <x:row r="832">
      <x:c r="A832" s="2"/>
      <x:c r="B832" s="2"/>
      <x:c r="C832" s="2" t="str">
        <x:v>SYN-00827</x:v>
      </x:c>
      <x:c r="D832" s="58" t="n">
        <x:v>74000000</x:v>
      </x:c>
      <x:c r="E832" s="93" t="n">
        <x:v>24</x:v>
      </x:c>
      <x:c r="F832" s="59" t="n">
        <x:v>0.15682840734674341</x:v>
      </x:c>
      <x:c r="G832" s="59" t="n">
        <x:v>0.7416125657718015</x:v>
      </x:c>
      <x:c r="H832" s="59" t="n">
        <x:v>0.25769453635150347</x:v>
      </x:c>
      <x:c r="I832" s="58" t="n">
        <x:v>3978118.574111937</x:v>
      </x:c>
      <x:c r="J832" s="59" t="n">
        <x:v>0.30275523815294486</x:v>
      </x:c>
      <x:c r="K832" s="2" t="str">
        <x:v>E</x:v>
      </x:c>
      <x:c r="L832" s="59" t="n">
        <x:v>0.22780651092529297</x:v>
      </x:c>
      <x:c r="M832" s="59" t="n">
        <x:v>0.3314245782684521</x:v>
      </x:c>
      <x:c r="N832" s="58" t="n">
        <x:v>9373693.906611724</x:v>
      </x:c>
      <x:c r="O832" s="58" t="n">
        <x:v>5220041.749980055</x:v>
      </x:c>
      <x:c r="P832" s="2" t="str">
        <x:v>approve</x:v>
      </x:c>
      <x:c r="Q832" s="2" t="str">
        <x:v>eligibility and RAROC conditions are met</x:v>
      </x:c>
      <x:c r="R832" s="2"/>
      <x:c r="S832" s="2"/>
      <x:c r="T832" s="2"/>
    </x:row>
    <x:row r="833">
      <x:c r="A833" s="2"/>
      <x:c r="B833" s="2"/>
      <x:c r="C833" s="2" t="str">
        <x:v>SYN-00828</x:v>
      </x:c>
      <x:c r="D833" s="58" t="n">
        <x:v>32000000</x:v>
      </x:c>
      <x:c r="E833" s="93" t="n">
        <x:v>48</x:v>
      </x:c>
      <x:c r="F833" s="59" t="n">
        <x:v>0.02608107507405459</x:v>
      </x:c>
      <x:c r="G833" s="59" t="n">
        <x:v>0.6599954892365892</x:v>
      </x:c>
      <x:c r="H833" s="59" t="n">
        <x:v>0.13477147696598413</x:v>
      </x:c>
      <x:c r="I833" s="58" t="n">
        <x:v>866077.4865723948</x:v>
      </x:c>
      <x:c r="J833" s="59" t="n">
        <x:v>0.23568625963106132</x:v>
      </x:c>
      <x:c r="K833" s="2" t="str">
        <x:v>B</x:v>
      </x:c>
      <x:c r="L833" s="59" t="n">
        <x:v>0.1115544891357422</x:v>
      </x:c>
      <x:c r="M833" s="59" t="n">
        <x:v>0.3979469453042088</x:v>
      </x:c>
      <x:c r="N833" s="58" t="n">
        <x:v>1193967.6361897609</x:v>
      </x:c>
      <x:c r="O833" s="58" t="n">
        <x:v>1349176.7189622195</x:v>
      </x:c>
      <x:c r="P833" s="2" t="str">
        <x:v>approve</x:v>
      </x:c>
      <x:c r="Q833" s="2" t="str">
        <x:v>eligibility and RAROC conditions are met</x:v>
      </x:c>
      <x:c r="R833" s="2"/>
      <x:c r="S833" s="2"/>
      <x:c r="T833" s="2"/>
    </x:row>
    <x:row r="834">
      <x:c r="A834" s="2"/>
      <x:c r="B834" s="2"/>
      <x:c r="C834" s="2" t="str">
        <x:v>SYN-00829</x:v>
      </x:c>
      <x:c r="D834" s="58" t="n">
        <x:v>231000000</x:v>
      </x:c>
      <x:c r="E834" s="93" t="n">
        <x:v>48</x:v>
      </x:c>
      <x:c r="F834" s="59" t="n">
        <x:v>0.044922410519042034</x:v>
      </x:c>
      <x:c r="G834" s="59" t="n">
        <x:v>0.7373159572308444</x:v>
      </x:c>
      <x:c r="H834" s="59" t="n">
        <x:v>0.14756890734527817</x:v>
      </x:c>
      <x:c r="I834" s="58" t="n">
        <x:v>6400471.75484388</x:v>
      </x:c>
      <x:c r="J834" s="59" t="n">
        <x:v>0.273795568055221</x:v>
      </x:c>
      <x:c r="K834" s="2" t="str">
        <x:v>B</x:v>
      </x:c>
      <x:c r="L834" s="59" t="n">
        <x:v>0.10780193328857422</x:v>
      </x:c>
      <x:c r="M834" s="59" t="n">
        <x:v>0.5628957116990311</x:v>
      </x:c>
      <x:c r="N834" s="58" t="n">
        <x:v>16421454.993667498</x:v>
      </x:c>
      <x:c r="O834" s="58" t="n">
        <x:v>9558165.194354987</x:v>
      </x:c>
      <x:c r="P834" s="2" t="str">
        <x:v>approve</x:v>
      </x:c>
      <x:c r="Q834" s="2" t="str">
        <x:v>eligibility and RAROC conditions are met</x:v>
      </x:c>
      <x:c r="R834" s="2"/>
      <x:c r="S834" s="2"/>
      <x:c r="T834" s="2"/>
    </x:row>
    <x:row r="835">
      <x:c r="A835" s="2"/>
      <x:c r="B835" s="2"/>
      <x:c r="C835" s="2" t="str">
        <x:v>SYN-00830</x:v>
      </x:c>
      <x:c r="D835" s="58" t="n">
        <x:v>235000000</x:v>
      </x:c>
      <x:c r="E835" s="93" t="n">
        <x:v>24</x:v>
      </x:c>
      <x:c r="F835" s="59" t="n">
        <x:v>0.18384929095976127</x:v>
      </x:c>
      <x:c r="G835" s="59" t="n">
        <x:v>0.788696781472742</x:v>
      </x:c>
      <x:c r="H835" s="59" t="n">
        <x:v>0.26769404078573084</x:v>
      </x:c>
      <x:c r="I835" s="58" t="n">
        <x:v>12751897.534906399</x:v>
      </x:c>
      <x:c r="J835" s="59" t="n">
        <x:v>0.3703711446594305</x:v>
      </x:c>
      <x:c r="K835" s="2" t="str">
        <x:v>E</x:v>
      </x:c>
      <x:c r="L835" s="59" t="n">
        <x:v>0.24887504577636718</x:v>
      </x:c>
      <x:c r="M835" s="59" t="n">
        <x:v>0.2540958170592724</x:v>
      </x:c>
      <x:c r="N835" s="58" t="n">
        <x:v>36991801.556838155</x:v>
      </x:c>
      <x:c r="O835" s="58" t="n">
        <x:v>18602148.038856752</x:v>
      </x:c>
      <x:c r="P835" s="2" t="str">
        <x:v>approve</x:v>
      </x:c>
      <x:c r="Q835" s="2" t="str">
        <x:v>eligibility and RAROC conditions are met</x:v>
      </x:c>
      <x:c r="R835" s="2"/>
      <x:c r="S835" s="2"/>
      <x:c r="T835" s="2"/>
    </x:row>
    <x:row r="836">
      <x:c r="A836" s="2"/>
      <x:c r="B836" s="2"/>
      <x:c r="C836" s="2" t="str">
        <x:v>SYN-00831</x:v>
      </x:c>
      <x:c r="D836" s="58" t="n">
        <x:v>127000000</x:v>
      </x:c>
      <x:c r="E836" s="93" t="n">
        <x:v>12</x:v>
      </x:c>
      <x:c r="F836" s="59" t="n">
        <x:v>0.14400626030826266</x:v>
      </x:c>
      <x:c r="G836" s="59" t="n">
        <x:v>0.5403548276931845</x:v>
      </x:c>
      <x:c r="H836" s="59" t="n">
        <x:v>0.2058445236248595</x:v>
      </x:c>
      <x:c r="I836" s="58" t="n">
        <x:v>11800135.471019879</x:v>
      </x:c>
      <x:c r="J836" s="59" t="n">
        <x:v>0.43865773900873745</x:v>
      </x:c>
      <x:c r="K836" s="2" t="str">
        <x:v>D</x:v>
      </x:c>
      <x:c r="L836" s="59" t="n">
        <x:v>0.17443721771240234</x:v>
      </x:c>
      <x:c r="M836" s="59" t="n">
        <x:v>0.4171402851609331</x:v>
      </x:c>
      <x:c r="N836" s="58" t="n">
        <x:v>5645668.800662501</x:v>
      </x:c>
      <x:c r="O836" s="58" t="n">
        <x:v>6616257.150404242</x:v>
      </x:c>
      <x:c r="P836" s="2" t="str">
        <x:v>approve</x:v>
      </x:c>
      <x:c r="Q836" s="2" t="str">
        <x:v>eligibility and RAROC conditions are met</x:v>
      </x:c>
      <x:c r="R836" s="2"/>
      <x:c r="S836" s="2"/>
      <x:c r="T836" s="2"/>
    </x:row>
    <x:row r="837">
      <x:c r="A837" s="2"/>
      <x:c r="B837" s="2"/>
      <x:c r="C837" s="2" t="str">
        <x:v>SYN-00832</x:v>
      </x:c>
      <x:c r="D837" s="58" t="n">
        <x:v>171000000</x:v>
      </x:c>
      <x:c r="E837" s="93" t="n">
        <x:v>12</x:v>
      </x:c>
      <x:c r="F837" s="59" t="n">
        <x:v>0.0705807655020902</x:v>
      </x:c>
      <x:c r="G837" s="59" t="n">
        <x:v>0.7755899664833334</x:v>
      </x:c>
      <x:c r="H837" s="59" t="n">
        <x:v>0.1458806855774349</x:v>
      </x:c>
      <x:c r="I837" s="58" t="n">
        <x:v>15400952.326362068</x:v>
      </x:c>
      <x:c r="J837" s="59" t="n">
        <x:v>0.38697722448613187</x:v>
      </x:c>
      <x:c r="K837" s="2" t="str">
        <x:v>C</x:v>
      </x:c>
      <x:c r="L837" s="59" t="n">
        <x:v>0.13289150238037112</x:v>
      </x:c>
      <x:c r="M837" s="59" t="n">
        <x:v>0.2703814055383633</x:v>
      </x:c>
      <x:c r="N837" s="58" t="n">
        <x:v>5239063.3903563805</x:v>
      </x:c>
      <x:c r="O837" s="58" t="n">
        <x:v>8707849.51618699</x:v>
      </x:c>
      <x:c r="P837" s="2" t="str">
        <x:v>approve</x:v>
      </x:c>
      <x:c r="Q837" s="2" t="str">
        <x:v>eligibility and RAROC conditions are met</x:v>
      </x:c>
      <x:c r="R837" s="2"/>
      <x:c r="S837" s="2"/>
      <x:c r="T837" s="2"/>
    </x:row>
    <x:row r="838">
      <x:c r="A838" s="2"/>
      <x:c r="B838" s="2"/>
      <x:c r="C838" s="2" t="str">
        <x:v>SYN-00833</x:v>
      </x:c>
      <x:c r="D838" s="58" t="n">
        <x:v>61000000</x:v>
      </x:c>
      <x:c r="E838" s="93" t="n">
        <x:v>24</x:v>
      </x:c>
      <x:c r="F838" s="59" t="n">
        <x:v>0.0949254904714207</x:v>
      </x:c>
      <x:c r="G838" s="59" t="n">
        <x:v>0.7297885680401591</x:v>
      </x:c>
      <x:c r="H838" s="59" t="n">
        <x:v>0.18284893825801835</x:v>
      </x:c>
      <x:c r="I838" s="58" t="n">
        <x:v>3053773.761914832</x:v>
      </x:c>
      <x:c r="J838" s="59" t="n">
        <x:v>0.12587193217923734</x:v>
      </x:c>
      <x:c r="K838" s="2" t="str">
        <x:v>C</x:v>
      </x:c>
      <x:c r="L838" s="59" t="n">
        <x:v>0.16602577209472655</x:v>
      </x:c>
      <x:c r="M838" s="59" t="n">
        <x:v>0.287724601862746</x:v>
      </x:c>
      <x:c r="N838" s="58" t="n">
        <x:v>4567535.214732433</x:v>
      </x:c>
      <x:c r="O838" s="58" t="n">
        <x:v>3328827.2228735853</x:v>
      </x:c>
      <x:c r="P838" s="2" t="str">
        <x:v>approve</x:v>
      </x:c>
      <x:c r="Q838" s="2" t="str">
        <x:v>eligibility and RAROC conditions are met</x:v>
      </x:c>
      <x:c r="R838" s="2"/>
      <x:c r="S838" s="2"/>
      <x:c r="T838" s="2"/>
    </x:row>
    <x:row r="839">
      <x:c r="A839" s="2"/>
      <x:c r="B839" s="2"/>
      <x:c r="C839" s="2" t="str">
        <x:v>SYN-00834</x:v>
      </x:c>
      <x:c r="D839" s="58" t="n">
        <x:v>67000000</x:v>
      </x:c>
      <x:c r="E839" s="93" t="n">
        <x:v>18</x:v>
      </x:c>
      <x:c r="F839" s="59" t="n">
        <x:v>0.11465109466297045</x:v>
      </x:c>
      <x:c r="G839" s="59" t="n">
        <x:v>0.7564057364565367</x:v>
      </x:c>
      <x:c r="H839" s="59" t="n">
        <x:v>0.20685670528798766</x:v>
      </x:c>
      <x:c r="I839" s="58" t="n">
        <x:v>4361250.315012183</x:v>
      </x:c>
      <x:c r="J839" s="59" t="n">
        <x:v>0.24428031257612676</x:v>
      </x:c>
      <x:c r="K839" s="2" t="str">
        <x:v>D</x:v>
      </x:c>
      <x:c r="L839" s="59" t="n">
        <x:v>0.19551013946533202</x:v>
      </x:c>
      <x:c r="M839" s="59" t="n">
        <x:v>0.23485562660049902</x:v>
      </x:c>
      <x:c r="N839" s="58" t="n">
        <x:v>4808242.93659366</x:v>
      </x:c>
      <x:c r="O839" s="58" t="n">
        <x:v>4256547.897635762</x:v>
      </x:c>
      <x:c r="P839" s="2" t="str">
        <x:v>approve</x:v>
      </x:c>
      <x:c r="Q839" s="2" t="str">
        <x:v>eligibility and RAROC conditions are met</x:v>
      </x:c>
      <x:c r="R839" s="2"/>
      <x:c r="S839" s="2"/>
      <x:c r="T839" s="2"/>
    </x:row>
    <x:row r="840">
      <x:c r="A840" s="2"/>
      <x:c r="B840" s="2"/>
      <x:c r="C840" s="2" t="str">
        <x:v>SYN-00835</x:v>
      </x:c>
      <x:c r="D840" s="58" t="n">
        <x:v>145000000</x:v>
      </x:c>
      <x:c r="E840" s="93" t="n">
        <x:v>24</x:v>
      </x:c>
      <x:c r="F840" s="59" t="n">
        <x:v>0.24731143662908</x:v>
      </x:c>
      <x:c r="G840" s="59" t="n">
        <x:v>0.7603902844380447</x:v>
      </x:c>
      <x:c r="H840" s="59" t="n">
        <x:v>0.3</x:v>
      </x:c>
      <x:c r="I840" s="58" t="n">
        <x:v>8107358.952214891</x:v>
      </x:c>
      <x:c r="J840" s="59" t="n">
        <x:v>0.3792409058654626</x:v>
      </x:c>
      <x:c r="K840" s="2" t="str">
        <x:v>E</x:v>
      </x:c>
      <x:c r="L840" s="59"/>
      <x:c r="M840" s="59" t="n">
        <x:v>0.14219144117936855</x:v>
      </x:c>
      <x:c r="N840" s="58" t="n">
        <x:v>29428198.655803356</x:v>
      </x:c>
      <x:c r="O840" s="58" t="n">
        <x:v>11858148.0293814</x:v>
      </x:c>
      <x:c r="P840" s="2" t="str">
        <x:v>decline</x:v>
      </x:c>
      <x:c r="Q840" s="2" t="str">
        <x:v>PD exceeds policy maximum</x:v>
      </x:c>
      <x:c r="R840" s="2"/>
      <x:c r="S840" s="2"/>
      <x:c r="T840" s="2"/>
    </x:row>
    <x:row r="841">
      <x:c r="A841" s="2"/>
      <x:c r="B841" s="2"/>
      <x:c r="C841" s="2" t="str">
        <x:v>SYN-00836</x:v>
      </x:c>
      <x:c r="D841" s="58" t="n">
        <x:v>133000000</x:v>
      </x:c>
      <x:c r="E841" s="93" t="n">
        <x:v>36</x:v>
      </x:c>
      <x:c r="F841" s="59" t="n">
        <x:v>0.17674276083123514</x:v>
      </x:c>
      <x:c r="G841" s="59" t="n">
        <x:v>0.695834584646638</x:v>
      </x:c>
      <x:c r="H841" s="59" t="n">
        <x:v>0.23782472108520009</x:v>
      </x:c>
      <x:c r="I841" s="58" t="n">
        <x:v>5202790.996613243</x:v>
      </x:c>
      <x:c r="J841" s="59" t="n">
        <x:v>0.24401738454095037</x:v>
      </x:c>
      <x:c r="K841" s="2" t="str">
        <x:v>E</x:v>
      </x:c>
      <x:c r="L841" s="59" t="n">
        <x:v>0.2242680358886719</x:v>
      </x:c>
      <x:c r="M841" s="59" t="n">
        <x:v>0.23823184387099877</x:v>
      </x:c>
      <x:c r="N841" s="58" t="n">
        <x:v>25337007.447802752</x:v>
      </x:c>
      <x:c r="O841" s="58" t="n">
        <x:v>8720017.501661634</x:v>
      </x:c>
      <x:c r="P841" s="2" t="str">
        <x:v>approve</x:v>
      </x:c>
      <x:c r="Q841" s="2" t="str">
        <x:v>eligibility and RAROC conditions are met</x:v>
      </x:c>
      <x:c r="R841" s="2"/>
      <x:c r="S841" s="2"/>
      <x:c r="T841" s="2"/>
    </x:row>
    <x:row r="842">
      <x:c r="A842" s="2"/>
      <x:c r="B842" s="2"/>
      <x:c r="C842" s="2" t="str">
        <x:v>SYN-00837</x:v>
      </x:c>
      <x:c r="D842" s="58" t="n">
        <x:v>68000000</x:v>
      </x:c>
      <x:c r="E842" s="93" t="n">
        <x:v>12</x:v>
      </x:c>
      <x:c r="F842" s="59" t="n">
        <x:v>0.14875686391685633</x:v>
      </x:c>
      <x:c r="G842" s="59" t="n">
        <x:v>0.6342804693350553</x:v>
      </x:c>
      <x:c r="H842" s="59" t="n">
        <x:v>0.23188761719683582</x:v>
      </x:c>
      <x:c r="I842" s="58" t="n">
        <x:v>6403386.135595547</x:v>
      </x:c>
      <x:c r="J842" s="59" t="n">
        <x:v>0.38270684451001585</x:v>
      </x:c>
      <x:c r="K842" s="2" t="str">
        <x:v>D</x:v>
      </x:c>
      <x:c r="L842" s="59" t="n">
        <x:v>0.20219928741455076</x:v>
      </x:c>
      <x:c r="M842" s="59" t="n">
        <x:v>0.3639809955991301</x:v>
      </x:c>
      <x:c r="N842" s="58" t="n">
        <x:v>3681733.24104707</x:v>
      </x:c>
      <x:c r="O842" s="58" t="n">
        <x:v>4233163.150673642</x:v>
      </x:c>
      <x:c r="P842" s="2" t="str">
        <x:v>approve</x:v>
      </x:c>
      <x:c r="Q842" s="2" t="str">
        <x:v>eligibility and RAROC conditions are met</x:v>
      </x:c>
      <x:c r="R842" s="2"/>
      <x:c r="S842" s="2"/>
      <x:c r="T842" s="2"/>
    </x:row>
    <x:row r="843">
      <x:c r="A843" s="2"/>
      <x:c r="B843" s="2"/>
      <x:c r="C843" s="2" t="str">
        <x:v>SYN-00838</x:v>
      </x:c>
      <x:c r="D843" s="58" t="n">
        <x:v>83000000</x:v>
      </x:c>
      <x:c r="E843" s="93" t="n">
        <x:v>48</x:v>
      </x:c>
      <x:c r="F843" s="59" t="n">
        <x:v>0.012070550146087487</x:v>
      </x:c>
      <x:c r="G843" s="59" t="n">
        <x:v>0.6617599863404993</x:v>
      </x:c>
      <x:c r="H843" s="59" t="n">
        <x:v>0.12386839676135462</x:v>
      </x:c>
      <x:c r="I843" s="58" t="n">
        <x:v>2201506.1219418175</x:v>
      </x:c>
      <x:c r="J843" s="59" t="n">
        <x:v>0.10746318970154879</x:v>
      </x:c>
      <x:c r="K843" s="2" t="str">
        <x:v>A</x:v>
      </x:c>
      <x:c r="L843" s="59" t="n">
        <x:v>0.0912282180786133</x:v>
      </x:c>
      <x:c r="M843" s="59" t="n">
        <x:v>0.4924563390910034</x:v>
      </x:c>
      <x:c r="N843" s="58" t="n">
        <x:v>1446228.608463513</x:v>
      </x:c>
      <x:c r="O843" s="58" t="n">
        <x:v>3544747.6221873346</x:v>
      </x:c>
      <x:c r="P843" s="2" t="str">
        <x:v>approve</x:v>
      </x:c>
      <x:c r="Q843" s="2" t="str">
        <x:v>eligibility and RAROC conditions are met</x:v>
      </x:c>
      <x:c r="R843" s="2"/>
      <x:c r="S843" s="2"/>
      <x:c r="T843" s="2"/>
    </x:row>
    <x:row r="844">
      <x:c r="A844" s="2"/>
      <x:c r="B844" s="2"/>
      <x:c r="C844" s="2" t="str">
        <x:v>SYN-00839</x:v>
      </x:c>
      <x:c r="D844" s="58" t="n">
        <x:v>116000000</x:v>
      </x:c>
      <x:c r="E844" s="93" t="n">
        <x:v>18</x:v>
      </x:c>
      <x:c r="F844" s="59" t="n">
        <x:v>0.11503554833341582</x:v>
      </x:c>
      <x:c r="G844" s="59" t="n">
        <x:v>0.6999705150073772</x:v>
      </x:c>
      <x:c r="H844" s="59" t="n">
        <x:v>0.1952365198937934</x:v>
      </x:c>
      <x:c r="I844" s="58" t="n">
        <x:v>7485994.842982937</x:v>
      </x:c>
      <x:c r="J844" s="59" t="n">
        <x:v>0.5202067187235495</x:v>
      </x:c>
      <x:c r="K844" s="2" t="str">
        <x:v>D</x:v>
      </x:c>
      <x:c r="L844" s="59"/>
      <x:c r="M844" s="59" t="n">
        <x:v>0.33106106481885994</x:v>
      </x:c>
      <x:c r="N844" s="58" t="n">
        <x:v>7710237.248322273</x:v>
      </x:c>
      <x:c r="O844" s="58" t="n">
        <x:v>6813768.466061195</x:v>
      </x:c>
      <x:c r="P844" s="2" t="str">
        <x:v>decline</x:v>
      </x:c>
      <x:c r="Q844" s="2" t="str">
        <x:v>debt service to income exceeds policy maximum</x:v>
      </x:c>
      <x:c r="R844" s="2"/>
      <x:c r="S844" s="2"/>
      <x:c r="T844" s="2"/>
    </x:row>
    <x:row r="845">
      <x:c r="A845" s="2"/>
      <x:c r="B845" s="2"/>
      <x:c r="C845" s="2" t="str">
        <x:v>SYN-00840</x:v>
      </x:c>
      <x:c r="D845" s="58" t="n">
        <x:v>53000000</x:v>
      </x:c>
      <x:c r="E845" s="93" t="n">
        <x:v>48</x:v>
      </x:c>
      <x:c r="F845" s="59" t="n">
        <x:v>0.039964217702465755</x:v>
      </x:c>
      <x:c r="G845" s="59" t="n">
        <x:v>0.7392048569509241</x:v>
      </x:c>
      <x:c r="H845" s="59" t="n">
        <x:v>0.13719926128482482</x:v>
      </x:c>
      <x:c r="I845" s="58" t="n">
        <x:v>1440868.0889375478</x:v>
      </x:c>
      <x:c r="J845" s="59" t="n">
        <x:v>0.2843794197988645</x:v>
      </x:c>
      <x:c r="K845" s="2" t="str">
        <x:v>B</x:v>
      </x:c>
      <x:c r="L845" s="59" t="n">
        <x:v>0.11253101348876955</x:v>
      </x:c>
      <x:c r="M845" s="59" t="n">
        <x:v>0.4111241445201082</x:v>
      </x:c>
      <x:c r="N845" s="58" t="n">
        <x:v>3355962.6187436334</x:v>
      </x:c>
      <x:c r="O845" s="58" t="n">
        <x:v>2195245.941561538</x:v>
      </x:c>
      <x:c r="P845" s="2" t="str">
        <x:v>approve</x:v>
      </x:c>
      <x:c r="Q845" s="2" t="str">
        <x:v>eligibility and RAROC conditions are met</x:v>
      </x:c>
      <x:c r="R845" s="2"/>
      <x:c r="S845" s="2"/>
      <x:c r="T845" s="2"/>
    </x:row>
    <x:row r="846">
      <x:c r="A846" s="2"/>
      <x:c r="B846" s="2"/>
      <x:c r="C846" s="2" t="str">
        <x:v>SYN-00841</x:v>
      </x:c>
      <x:c r="D846" s="58" t="n">
        <x:v>233000000</x:v>
      </x:c>
      <x:c r="E846" s="93" t="n">
        <x:v>48</x:v>
      </x:c>
      <x:c r="F846" s="59" t="n">
        <x:v>0.016986040945079946</x:v>
      </x:c>
      <x:c r="G846" s="59" t="n">
        <x:v>0.7058815987266438</x:v>
      </x:c>
      <x:c r="H846" s="59" t="n">
        <x:v>0.12487892364557818</x:v>
      </x:c>
      <x:c r="I846" s="58" t="n">
        <x:v>6191747.17445982</x:v>
      </x:c>
      <x:c r="J846" s="59" t="n">
        <x:v>0.19819578624099699</x:v>
      </x:c>
      <x:c r="K846" s="2" t="str">
        <x:v>A</x:v>
      </x:c>
      <x:c r="L846" s="59" t="n">
        <x:v>0.09090621948242186</x:v>
      </x:c>
      <x:c r="M846" s="59" t="n">
        <x:v>0.5051402800826263</x:v>
      </x:c>
      <x:c r="N846" s="58" t="n">
        <x:v>6070746.990823438</x:v>
      </x:c>
      <x:c r="O846" s="58" t="n">
        <x:v>9890171.145942561</x:v>
      </x:c>
      <x:c r="P846" s="2" t="str">
        <x:v>approve</x:v>
      </x:c>
      <x:c r="Q846" s="2" t="str">
        <x:v>eligibility and RAROC conditions are met</x:v>
      </x:c>
      <x:c r="R846" s="2"/>
      <x:c r="S846" s="2"/>
      <x:c r="T846" s="2"/>
    </x:row>
    <x:row r="847">
      <x:c r="A847" s="2"/>
      <x:c r="B847" s="2"/>
      <x:c r="C847" s="2" t="str">
        <x:v>SYN-00842</x:v>
      </x:c>
      <x:c r="D847" s="58" t="n">
        <x:v>115000000</x:v>
      </x:c>
      <x:c r="E847" s="93" t="n">
        <x:v>36</x:v>
      </x:c>
      <x:c r="F847" s="59" t="n">
        <x:v>0.060289903569295505</x:v>
      </x:c>
      <x:c r="G847" s="59" t="n">
        <x:v>0.6103037024199132</x:v>
      </x:c>
      <x:c r="H847" s="59" t="n">
        <x:v>0.15356130864849002</x:v>
      </x:c>
      <x:c r="I847" s="58" t="n">
        <x:v>4006597.838566586</x:v>
      </x:c>
      <x:c r="J847" s="59" t="n">
        <x:v>0.15179335908937552</x:v>
      </x:c>
      <x:c r="K847" s="2" t="str">
        <x:v>C</x:v>
      </x:c>
      <x:c r="L847" s="59" t="n">
        <x:v>0.12014579772949219</x:v>
      </x:c>
      <x:c r="M847" s="59" t="n">
        <x:v>0.49997754912017794</x:v>
      </x:c>
      <x:c r="N847" s="58" t="n">
        <x:v>6775140.81845668</x:v>
      </x:c>
      <x:c r="O847" s="58" t="n">
        <x:v>4698386.344743239</x:v>
      </x:c>
      <x:c r="P847" s="2" t="str">
        <x:v>approve</x:v>
      </x:c>
      <x:c r="Q847" s="2" t="str">
        <x:v>eligibility and RAROC conditions are met</x:v>
      </x:c>
      <x:c r="R847" s="2"/>
      <x:c r="S847" s="2"/>
      <x:c r="T847" s="2"/>
    </x:row>
    <x:row r="848">
      <x:c r="A848" s="2"/>
      <x:c r="B848" s="2"/>
      <x:c r="C848" s="2" t="str">
        <x:v>SYN-00843</x:v>
      </x:c>
      <x:c r="D848" s="58" t="n">
        <x:v>207000000</x:v>
      </x:c>
      <x:c r="E848" s="93" t="n">
        <x:v>36</x:v>
      </x:c>
      <x:c r="F848" s="59" t="n">
        <x:v>0.11023932114540932</x:v>
      </x:c>
      <x:c r="G848" s="59" t="n">
        <x:v>0.6951176850056122</x:v>
      </x:c>
      <x:c r="H848" s="59" t="n">
        <x:v>0.1760119679436199</x:v>
      </x:c>
      <x:c r="I848" s="58" t="n">
        <x:v>7442198.770502529</x:v>
      </x:c>
      <x:c r="J848" s="59" t="n">
        <x:v>0.34647794526275477</x:v>
      </x:c>
      <x:c r="K848" s="2" t="str">
        <x:v>D</x:v>
      </x:c>
      <x:c r="L848" s="59" t="n">
        <x:v>0.16285579681396484</x:v>
      </x:c>
      <x:c r="M848" s="59" t="n">
        <x:v>0.2560382205978258</x:v>
      </x:c>
      <x:c r="N848" s="58" t="n">
        <x:v>24925890.553968213</x:v>
      </x:c>
      <x:c r="O848" s="58" t="n">
        <x:v>11256632.518680861</x:v>
      </x:c>
      <x:c r="P848" s="2" t="str">
        <x:v>approve</x:v>
      </x:c>
      <x:c r="Q848" s="2" t="str">
        <x:v>eligibility and RAROC conditions are met</x:v>
      </x:c>
      <x:c r="R848" s="2"/>
      <x:c r="S848" s="2"/>
      <x:c r="T848" s="2"/>
    </x:row>
    <x:row r="849">
      <x:c r="A849" s="2"/>
      <x:c r="B849" s="2"/>
      <x:c r="C849" s="2" t="str">
        <x:v>SYN-00844</x:v>
      </x:c>
      <x:c r="D849" s="58" t="n">
        <x:v>164000000</x:v>
      </x:c>
      <x:c r="E849" s="93" t="n">
        <x:v>36</x:v>
      </x:c>
      <x:c r="F849" s="59" t="n">
        <x:v>0.15981607829525435</x:v>
      </x:c>
      <x:c r="G849" s="59" t="n">
        <x:v>0.759545986557493</x:v>
      </x:c>
      <x:c r="H849" s="59" t="n">
        <x:v>0.22613026125159555</x:v>
      </x:c>
      <x:c r="I849" s="58" t="n">
        <x:v>6315364.315626987</x:v>
      </x:c>
      <x:c r="J849" s="59" t="n">
        <x:v>0.33076888670554216</x:v>
      </x:c>
      <x:c r="K849" s="2" t="str">
        <x:v>E</x:v>
      </x:c>
      <x:c r="L849" s="59" t="n">
        <x:v>0.2213533782958985</x:v>
      </x:c>
      <x:c r="M849" s="59" t="n">
        <x:v>0.1864172553941222</x:v>
      </x:c>
      <x:c r="N849" s="58" t="n">
        <x:v>31008459.14157352</x:v>
      </x:c>
      <x:c r="O849" s="58" t="n">
        <x:v>11379225.006351143</x:v>
      </x:c>
      <x:c r="P849" s="2" t="str">
        <x:v>approve</x:v>
      </x:c>
      <x:c r="Q849" s="2" t="str">
        <x:v>eligibility and RAROC conditions are met</x:v>
      </x:c>
      <x:c r="R849" s="2"/>
      <x:c r="S849" s="2"/>
      <x:c r="T849" s="2"/>
    </x:row>
    <x:row r="850">
      <x:c r="A850" s="2"/>
      <x:c r="B850" s="2"/>
      <x:c r="C850" s="2" t="str">
        <x:v>SYN-00845</x:v>
      </x:c>
      <x:c r="D850" s="58" t="n">
        <x:v>59000000</x:v>
      </x:c>
      <x:c r="E850" s="93" t="n">
        <x:v>12</x:v>
      </x:c>
      <x:c r="F850" s="59" t="n">
        <x:v>0.17489847555447208</x:v>
      </x:c>
      <x:c r="G850" s="59" t="n">
        <x:v>0.7058710183295215</x:v>
      </x:c>
      <x:c r="H850" s="59" t="n">
        <x:v>0.25073330119053583</x:v>
      </x:c>
      <x:c r="I850" s="58" t="n">
        <x:v>5609707.719677987</x:v>
      </x:c>
      <x:c r="J850" s="59" t="n">
        <x:v>0.46960414306453796</x:v>
      </x:c>
      <x:c r="K850" s="2" t="str">
        <x:v>E</x:v>
      </x:c>
      <x:c r="L850" s="59" t="n">
        <x:v>0.2451374053955078</x:v>
      </x:c>
      <x:c r="M850" s="59" t="n">
        <x:v>0.1920787195127045</x:v>
      </x:c>
      <x:c r="N850" s="58" t="n">
        <x:v>4209275.861239218</x:v>
      </x:c>
      <x:c r="O850" s="58" t="n">
        <x:v>4375983.151240007</x:v>
      </x:c>
      <x:c r="P850" s="2" t="str">
        <x:v>approve</x:v>
      </x:c>
      <x:c r="Q850" s="2" t="str">
        <x:v>eligibility and RAROC conditions are met</x:v>
      </x:c>
      <x:c r="R850" s="2"/>
      <x:c r="S850" s="2"/>
      <x:c r="T850" s="2"/>
    </x:row>
    <x:row r="851">
      <x:c r="A851" s="2"/>
      <x:c r="B851" s="2"/>
      <x:c r="C851" s="2" t="str">
        <x:v>SYN-00846</x:v>
      </x:c>
      <x:c r="D851" s="58" t="n">
        <x:v>101000000</x:v>
      </x:c>
      <x:c r="E851" s="93" t="n">
        <x:v>48</x:v>
      </x:c>
      <x:c r="F851" s="59" t="n">
        <x:v>0.09478977259574446</x:v>
      </x:c>
      <x:c r="G851" s="59" t="n">
        <x:v>0.8417513766521588</x:v>
      </x:c>
      <x:c r="H851" s="59" t="n">
        <x:v>0.1977240567319883</x:v>
      </x:c>
      <x:c r="I851" s="58" t="n">
        <x:v>3061232.5502235205</x:v>
      </x:c>
      <x:c r="J851" s="59" t="n">
        <x:v>0.08033702460672254</x:v>
      </x:c>
      <x:c r="K851" s="2" t="str">
        <x:v>C</x:v>
      </x:c>
      <x:c r="L851" s="59" t="n">
        <x:v>0.17429595947265625</x:v>
      </x:c>
      <x:c r="M851" s="59" t="n">
        <x:v>0.3141996079043714</x:v>
      </x:c>
      <x:c r="N851" s="58" t="n">
        <x:v>16967997.387575936</x:v>
      </x:c>
      <x:c r="O851" s="58" t="n">
        <x:v>6187329.38862336</x:v>
      </x:c>
      <x:c r="P851" s="2" t="str">
        <x:v>approve</x:v>
      </x:c>
      <x:c r="Q851" s="2" t="str">
        <x:v>eligibility and RAROC conditions are met</x:v>
      </x:c>
      <x:c r="R851" s="2"/>
      <x:c r="S851" s="2"/>
      <x:c r="T851" s="2"/>
    </x:row>
    <x:row r="852">
      <x:c r="A852" s="2"/>
      <x:c r="B852" s="2"/>
      <x:c r="C852" s="2" t="str">
        <x:v>SYN-00847</x:v>
      </x:c>
      <x:c r="D852" s="58" t="n">
        <x:v>100000000</x:v>
      </x:c>
      <x:c r="E852" s="93" t="n">
        <x:v>48</x:v>
      </x:c>
      <x:c r="F852" s="59" t="n">
        <x:v>0.16448485036132324</x:v>
      </x:c>
      <x:c r="G852" s="59" t="n">
        <x:v>0.6714737709681632</x:v>
      </x:c>
      <x:c r="H852" s="59" t="n">
        <x:v>0.2526668423758322</x:v>
      </x:c>
      <x:c r="I852" s="58" t="n">
        <x:v>3330604.3060803</x:v>
      </x:c>
      <x:c r="J852" s="59" t="n">
        <x:v>0.061783940420649996</x:v>
      </x:c>
      <x:c r="K852" s="2" t="str">
        <x:v>E</x:v>
      </x:c>
      <x:c r="L852" s="59" t="n">
        <x:v>0.20976493835449214</x:v>
      </x:c>
      <x:c r="M852" s="59" t="n">
        <x:v>0.4251504972536921</x:v>
      </x:c>
      <x:c r="N852" s="58" t="n">
        <x:v>22358402.921701528</x:v>
      </x:c>
      <x:c r="O852" s="58" t="n">
        <x:v>6044156.475555121</x:v>
      </x:c>
      <x:c r="P852" s="2" t="str">
        <x:v>approve</x:v>
      </x:c>
      <x:c r="Q852" s="2" t="str">
        <x:v>eligibility and RAROC conditions are met</x:v>
      </x:c>
      <x:c r="R852" s="2"/>
      <x:c r="S852" s="2"/>
      <x:c r="T852" s="2"/>
    </x:row>
    <x:row r="853">
      <x:c r="A853" s="2"/>
      <x:c r="B853" s="2"/>
      <x:c r="C853" s="2" t="str">
        <x:v>SYN-00848</x:v>
      </x:c>
      <x:c r="D853" s="58" t="n">
        <x:v>141000000</x:v>
      </x:c>
      <x:c r="E853" s="93" t="n">
        <x:v>24</x:v>
      </x:c>
      <x:c r="F853" s="59" t="n">
        <x:v>0.20374450775015515</x:v>
      </x:c>
      <x:c r="G853" s="59" t="n">
        <x:v>0.636619483918996</x:v>
      </x:c>
      <x:c r="H853" s="59" t="n">
        <x:v>0.28732171212466506</x:v>
      </x:c>
      <x:c r="I853" s="58" t="n">
        <x:v>7791982.227094235</x:v>
      </x:c>
      <x:c r="J853" s="59" t="n">
        <x:v>0.3963182695060926</x:v>
      </x:c>
      <x:c r="K853" s="2" t="str">
        <x:v>E</x:v>
      </x:c>
      <x:c r="L853" s="59"/>
      <x:c r="M853" s="59" t="n">
        <x:v>0.48866541576074035</x:v>
      </x:c>
      <x:c r="N853" s="58" t="n">
        <x:v>19868309.193973653</x:v>
      </x:c>
      <x:c r="O853" s="58" t="n">
        <x:v>9300531.930524671</x:v>
      </x:c>
      <x:c r="P853" s="2" t="str">
        <x:v>decline</x:v>
      </x:c>
      <x:c r="Q853" s="2" t="str">
        <x:v>PD exceeds policy maximum</x:v>
      </x:c>
      <x:c r="R853" s="2"/>
      <x:c r="S853" s="2"/>
      <x:c r="T853" s="2"/>
    </x:row>
    <x:row r="854">
      <x:c r="A854" s="2"/>
      <x:c r="B854" s="2"/>
      <x:c r="C854" s="2" t="str">
        <x:v>SYN-00849</x:v>
      </x:c>
      <x:c r="D854" s="58" t="n">
        <x:v>85000000</x:v>
      </x:c>
      <x:c r="E854" s="93" t="n">
        <x:v>36</x:v>
      </x:c>
      <x:c r="F854" s="59" t="n">
        <x:v>0.06347933437583689</x:v>
      </x:c>
      <x:c r="G854" s="59" t="n">
        <x:v>0.9</x:v>
      </x:c>
      <x:c r="H854" s="59" t="n">
        <x:v>0.1488905707403307</x:v>
      </x:c>
      <x:c r="I854" s="58" t="n">
        <x:v>2941937.0349567183</x:v>
      </x:c>
      <x:c r="J854" s="59" t="n">
        <x:v>0.1916715824537585</x:v>
      </x:c>
      <x:c r="K854" s="2" t="str">
        <x:v>C</x:v>
      </x:c>
      <x:c r="L854" s="59" t="n">
        <x:v>0.1481886291503906</x:v>
      </x:c>
      <x:c r="M854" s="59" t="n">
        <x:v>0.1655161010128302</x:v>
      </x:c>
      <x:c r="N854" s="58" t="n">
        <x:v>7746097.730430369</x:v>
      </x:c>
      <x:c r="O854" s="58" t="n">
        <x:v>4481255.295319932</x:v>
      </x:c>
      <x:c r="P854" s="2" t="str">
        <x:v>approve</x:v>
      </x:c>
      <x:c r="Q854" s="2" t="str">
        <x:v>eligibility and RAROC conditions are met</x:v>
      </x:c>
      <x:c r="R854" s="2"/>
      <x:c r="S854" s="2"/>
      <x:c r="T854" s="2"/>
    </x:row>
    <x:row r="855">
      <x:c r="A855" s="2"/>
      <x:c r="B855" s="2"/>
      <x:c r="C855" s="2" t="str">
        <x:v>SYN-00850</x:v>
      </x:c>
      <x:c r="D855" s="58" t="n">
        <x:v>50000000</x:v>
      </x:c>
      <x:c r="E855" s="93" t="n">
        <x:v>18</x:v>
      </x:c>
      <x:c r="F855" s="59" t="n">
        <x:v>0.14971089517856112</x:v>
      </x:c>
      <x:c r="G855" s="59" t="n">
        <x:v>0.7680007052755464</x:v>
      </x:c>
      <x:c r="H855" s="59" t="n">
        <x:v>0.2252287013171982</x:v>
      </x:c>
      <x:c r="I855" s="58" t="n">
        <x:v>3299118.7696439405</x:v>
      </x:c>
      <x:c r="J855" s="59" t="n">
        <x:v>0.3411419125350565</x:v>
      </x:c>
      <x:c r="K855" s="2" t="str">
        <x:v>D</x:v>
      </x:c>
      <x:c r="L855" s="59" t="n">
        <x:v>0.22672031402587894</x:v>
      </x:c>
      <x:c r="M855" s="59" t="n">
        <x:v>0.15156098364561527</x:v>
      </x:c>
      <x:c r="N855" s="58" t="n">
        <x:v>4771840.284812494</x:v>
      </x:c>
      <x:c r="O855" s="58" t="n">
        <x:v>3643825.506611442</x:v>
      </x:c>
      <x:c r="P855" s="2" t="str">
        <x:v>reprice</x:v>
      </x:c>
      <x:c r="Q855" s="2" t="str">
        <x:v>quoted APR is below the RAROC price floor</x:v>
      </x:c>
      <x:c r="R855" s="2"/>
      <x:c r="S855" s="2"/>
      <x:c r="T855" s="2"/>
    </x:row>
    <x:row r="856">
      <x:c r="A856" s="2"/>
      <x:c r="B856" s="2"/>
      <x:c r="C856" s="2" t="str">
        <x:v>SYN-00851</x:v>
      </x:c>
      <x:c r="D856" s="58" t="n">
        <x:v>192000000</x:v>
      </x:c>
      <x:c r="E856" s="93" t="n">
        <x:v>36</x:v>
      </x:c>
      <x:c r="F856" s="59" t="n">
        <x:v>0.10503967931268407</x:v>
      </x:c>
      <x:c r="G856" s="59" t="n">
        <x:v>0.7358034340332795</x:v>
      </x:c>
      <x:c r="H856" s="59" t="n">
        <x:v>0.18190724669648287</x:v>
      </x:c>
      <x:c r="I856" s="58" t="n">
        <x:v>6959643.713871878</x:v>
      </x:c>
      <x:c r="J856" s="59" t="n">
        <x:v>0.17520964595373648</x:v>
      </x:c>
      <x:c r="K856" s="2" t="str">
        <x:v>D</x:v>
      </x:c>
      <x:c r="L856" s="59" t="n">
        <x:v>0.1643289184570313</x:v>
      </x:c>
      <x:c r="M856" s="59" t="n">
        <x:v>0.28452388278281926</x:v>
      </x:c>
      <x:c r="N856" s="58" t="n">
        <x:v>23444146.14014436</x:v>
      </x:c>
      <x:c r="O856" s="58" t="n">
        <x:v>10846726.112945382</x:v>
      </x:c>
      <x:c r="P856" s="2" t="str">
        <x:v>approve</x:v>
      </x:c>
      <x:c r="Q856" s="2" t="str">
        <x:v>eligibility and RAROC conditions are met</x:v>
      </x:c>
      <x:c r="R856" s="2"/>
      <x:c r="S856" s="2"/>
      <x:c r="T856" s="2"/>
    </x:row>
    <x:row r="857">
      <x:c r="A857" s="2"/>
      <x:c r="B857" s="2"/>
      <x:c r="C857" s="2" t="str">
        <x:v>SYN-00852</x:v>
      </x:c>
      <x:c r="D857" s="58" t="n">
        <x:v>108000000</x:v>
      </x:c>
      <x:c r="E857" s="93" t="n">
        <x:v>24</x:v>
      </x:c>
      <x:c r="F857" s="59" t="n">
        <x:v>0.045080740633332554</x:v>
      </x:c>
      <x:c r="G857" s="59" t="n">
        <x:v>0.6876611118988334</x:v>
      </x:c>
      <x:c r="H857" s="59" t="n">
        <x:v>0.13076683915374496</x:v>
      </x:c>
      <x:c r="I857" s="58" t="n">
        <x:v>5138407.745319669</x:v>
      </x:c>
      <x:c r="J857" s="59" t="n">
        <x:v>0.2074306397511808</x:v>
      </x:c>
      <x:c r="K857" s="2" t="str">
        <x:v>B</x:v>
      </x:c>
      <x:c r="L857" s="59" t="n">
        <x:v>0.11147201538085938</x:v>
      </x:c>
      <x:c r="M857" s="59" t="n">
        <x:v>0.35608087778311476</x:v>
      </x:c>
      <x:c r="N857" s="58" t="n">
        <x:v>3600267.4569386295</x:v>
      </x:c>
      <x:c r="O857" s="58" t="n">
        <x:v>4477608.409477407</x:v>
      </x:c>
      <x:c r="P857" s="2" t="str">
        <x:v>approve</x:v>
      </x:c>
      <x:c r="Q857" s="2" t="str">
        <x:v>eligibility and RAROC conditions are met</x:v>
      </x:c>
      <x:c r="R857" s="2"/>
      <x:c r="S857" s="2"/>
      <x:c r="T857" s="2"/>
    </x:row>
    <x:row r="858">
      <x:c r="A858" s="2"/>
      <x:c r="B858" s="2"/>
      <x:c r="C858" s="2" t="str">
        <x:v>SYN-00853</x:v>
      </x:c>
      <x:c r="D858" s="58" t="n">
        <x:v>225000000</x:v>
      </x:c>
      <x:c r="E858" s="93" t="n">
        <x:v>12</x:v>
      </x:c>
      <x:c r="F858" s="59" t="n">
        <x:v>0.024951137101911366</x:v>
      </x:c>
      <x:c r="G858" s="59" t="n">
        <x:v>0.7725229584744698</x:v>
      </x:c>
      <x:c r="H858" s="59" t="n">
        <x:v>0.11746557160505602</x:v>
      </x:c>
      <x:c r="I858" s="58" t="n">
        <x:v>19964310.623775445</x:v>
      </x:c>
      <x:c r="J858" s="59" t="n">
        <x:v>0.6460618808182326</x:v>
      </x:c>
      <x:c r="K858" s="2" t="str">
        <x:v>B</x:v>
      </x:c>
      <x:c r="L858" s="59"/>
      <x:c r="M858" s="59" t="n">
        <x:v>0.4418709769448941</x:v>
      </x:c>
      <x:c r="N858" s="58" t="n">
        <x:v>2400146.4033140717</x:v>
      </x:c>
      <x:c r="O858" s="58" t="n">
        <x:v>9693228.611434551</x:v>
      </x:c>
      <x:c r="P858" s="2" t="str">
        <x:v>decline</x:v>
      </x:c>
      <x:c r="Q858" s="2" t="str">
        <x:v>debt service to income exceeds policy maximum</x:v>
      </x:c>
      <x:c r="R858" s="2"/>
      <x:c r="S858" s="2"/>
      <x:c r="T858" s="2"/>
    </x:row>
    <x:row r="859">
      <x:c r="A859" s="2"/>
      <x:c r="B859" s="2"/>
      <x:c r="C859" s="2" t="str">
        <x:v>SYN-00854</x:v>
      </x:c>
      <x:c r="D859" s="58" t="n">
        <x:v>145000000</x:v>
      </x:c>
      <x:c r="E859" s="93" t="n">
        <x:v>48</x:v>
      </x:c>
      <x:c r="F859" s="59" t="n">
        <x:v>0.05413158483445553</x:v>
      </x:c>
      <x:c r="G859" s="59" t="n">
        <x:v>0.7270665673982419</x:v>
      </x:c>
      <x:c r="H859" s="59" t="n">
        <x:v>0.1515364935933185</x:v>
      </x:c>
      <x:c r="I859" s="58" t="n">
        <x:v>4046760.9686395763</x:v>
      </x:c>
      <x:c r="J859" s="59" t="n">
        <x:v>0.29667256053997354</x:v>
      </x:c>
      <x:c r="K859" s="2" t="str">
        <x:v>C</x:v>
      </x:c>
      <x:c r="L859" s="59" t="n">
        <x:v>0.11582031250000001</x:v>
      </x:c>
      <x:c r="M859" s="59" t="n">
        <x:v>0.5221697839363202</x:v>
      </x:c>
      <x:c r="N859" s="58" t="n">
        <x:v>12172510.89905804</x:v>
      </x:c>
      <x:c r="O859" s="58" t="n">
        <x:v>5936410.089876681</x:v>
      </x:c>
      <x:c r="P859" s="2" t="str">
        <x:v>approve</x:v>
      </x:c>
      <x:c r="Q859" s="2" t="str">
        <x:v>eligibility and RAROC conditions are met</x:v>
      </x:c>
      <x:c r="R859" s="2"/>
      <x:c r="S859" s="2"/>
      <x:c r="T859" s="2"/>
    </x:row>
    <x:row r="860">
      <x:c r="A860" s="2"/>
      <x:c r="B860" s="2"/>
      <x:c r="C860" s="2" t="str">
        <x:v>SYN-00855</x:v>
      </x:c>
      <x:c r="D860" s="58" t="n">
        <x:v>31000000</x:v>
      </x:c>
      <x:c r="E860" s="93" t="n">
        <x:v>12</x:v>
      </x:c>
      <x:c r="F860" s="59" t="n">
        <x:v>0.007526258673978135</x:v>
      </x:c>
      <x:c r="G860" s="59" t="n">
        <x:v>0.9</x:v>
      </x:c>
      <x:c r="H860" s="59" t="n">
        <x:v>0.10509891969762941</x:v>
      </x:c>
      <x:c r="I860" s="58" t="n">
        <x:v>2732749.521070769</x:v>
      </x:c>
      <x:c r="J860" s="59" t="n">
        <x:v>0.2406549904214154</x:v>
      </x:c>
      <x:c r="K860" s="2" t="str">
        <x:v>A</x:v>
      </x:c>
      <x:c r="L860" s="59" t="n">
        <x:v>0.14656898498535156</x:v>
      </x:c>
      <x:c r="M860" s="59" t="n">
        <x:v>-0.3313682296694072</x:v>
      </x:c>
      <x:c r="N860" s="58" t="n">
        <x:v>115689.28771633147</x:v>
      </x:c>
      <x:c r="O860" s="58" t="n">
        <x:v>1340353.35246043</x:v>
      </x:c>
      <x:c r="P860" s="2" t="str">
        <x:v>reprice</x:v>
      </x:c>
      <x:c r="Q860" s="2" t="str">
        <x:v>quoted APR is below the RAROC price floor</x:v>
      </x:c>
      <x:c r="R860" s="2"/>
      <x:c r="S860" s="2"/>
      <x:c r="T860" s="2"/>
    </x:row>
    <x:row r="861">
      <x:c r="A861" s="2"/>
      <x:c r="B861" s="2"/>
      <x:c r="C861" s="2" t="str">
        <x:v>SYN-00856</x:v>
      </x:c>
      <x:c r="D861" s="58" t="n">
        <x:v>47000000</x:v>
      </x:c>
      <x:c r="E861" s="93" t="n">
        <x:v>36</x:v>
      </x:c>
      <x:c r="F861" s="59" t="n">
        <x:v>0.12651199003524366</x:v>
      </x:c>
      <x:c r="G861" s="59" t="n">
        <x:v>0.7174856094948749</x:v>
      </x:c>
      <x:c r="H861" s="59" t="n">
        <x:v>0.2109625186248638</x:v>
      </x:c>
      <x:c r="I861" s="58" t="n">
        <x:v>1773051.7246497415</x:v>
      </x:c>
      <x:c r="J861" s="59" t="n">
        <x:v>0.12604780566589732</x:v>
      </x:c>
      <x:c r="K861" s="2" t="str">
        <x:v>D</x:v>
      </x:c>
      <x:c r="L861" s="59" t="n">
        <x:v>0.19435901641845704</x:v>
      </x:c>
      <x:c r="M861" s="59" t="n">
        <x:v>0.2696610660927813</x:v>
      </x:c>
      <x:c r="N861" s="58" t="n">
        <x:v>6735579.558326261</x:v>
      </x:c>
      <x:c r="O861" s="58" t="n">
        <x:v>2829939.021172414</x:v>
      </x:c>
      <x:c r="P861" s="2" t="str">
        <x:v>approve</x:v>
      </x:c>
      <x:c r="Q861" s="2" t="str">
        <x:v>eligibility and RAROC conditions are met</x:v>
      </x:c>
      <x:c r="R861" s="2"/>
      <x:c r="S861" s="2"/>
      <x:c r="T861" s="2"/>
    </x:row>
    <x:row r="862">
      <x:c r="A862" s="2"/>
      <x:c r="B862" s="2"/>
      <x:c r="C862" s="2" t="str">
        <x:v>SYN-00857</x:v>
      </x:c>
      <x:c r="D862" s="58" t="n">
        <x:v>39000000</x:v>
      </x:c>
      <x:c r="E862" s="93" t="n">
        <x:v>48</x:v>
      </x:c>
      <x:c r="F862" s="59" t="n">
        <x:v>0.00787044762579241</x:v>
      </x:c>
      <x:c r="G862" s="59" t="n">
        <x:v>0.6190499560469587</x:v>
      </x:c>
      <x:c r="H862" s="59" t="n">
        <x:v>0.1281594676514194</x:v>
      </x:c>
      <x:c r="I862" s="58" t="n">
        <x:v>1042713.1950632305</x:v>
      </x:c>
      <x:c r="J862" s="59" t="n">
        <x:v>0.2030364509587921</x:v>
      </x:c>
      <x:c r="K862" s="2" t="str">
        <x:v>A</x:v>
      </x:c>
      <x:c r="L862" s="59" t="n">
        <x:v>0.09101062774658204</x:v>
      </x:c>
      <x:c r="M862" s="59" t="n">
        <x:v>0.5390219292945162</x:v>
      </x:c>
      <x:c r="N862" s="58" t="n">
        <x:v>417117.92638898804</x:v>
      </x:c>
      <x:c r="O862" s="58" t="n">
        <x:v>1679393.989532629</x:v>
      </x:c>
      <x:c r="P862" s="2" t="str">
        <x:v>approve</x:v>
      </x:c>
      <x:c r="Q862" s="2" t="str">
        <x:v>eligibility and RAROC conditions are met</x:v>
      </x:c>
      <x:c r="R862" s="2"/>
      <x:c r="S862" s="2"/>
      <x:c r="T862" s="2"/>
    </x:row>
    <x:row r="863">
      <x:c r="A863" s="2"/>
      <x:c r="B863" s="2"/>
      <x:c r="C863" s="2" t="str">
        <x:v>SYN-00858</x:v>
      </x:c>
      <x:c r="D863" s="58" t="n">
        <x:v>37000000</x:v>
      </x:c>
      <x:c r="E863" s="93" t="n">
        <x:v>18</x:v>
      </x:c>
      <x:c r="F863" s="59" t="n">
        <x:v>0.09498949242472295</x:v>
      </x:c>
      <x:c r="G863" s="59" t="n">
        <x:v>0.5683609250604241</x:v>
      </x:c>
      <x:c r="H863" s="59" t="n">
        <x:v>0.16999578621009317</x:v>
      </x:c>
      <x:c r="I863" s="58" t="n">
        <x:v>2343206.116456084</x:v>
      </x:c>
      <x:c r="J863" s="59" t="n">
        <x:v>0.2601335881856702</x:v>
      </x:c>
      <x:c r="K863" s="2" t="str">
        <x:v>C</x:v>
      </x:c>
      <x:c r="L863" s="59" t="n">
        <x:v>0.15822147369384765</x:v>
      </x:c>
      <x:c r="M863" s="59" t="n">
        <x:v>0.274990265336567</x:v>
      </x:c>
      <x:c r="N863" s="58" t="n">
        <x:v>1640716.4853421373</x:v>
      </x:c>
      <x:c r="O863" s="58" t="n">
        <x:v>1593835.1345499975</x:v>
      </x:c>
      <x:c r="P863" s="2" t="str">
        <x:v>approve</x:v>
      </x:c>
      <x:c r="Q863" s="2" t="str">
        <x:v>eligibility and RAROC conditions are met</x:v>
      </x:c>
      <x:c r="R863" s="2"/>
      <x:c r="S863" s="2"/>
      <x:c r="T863" s="2"/>
    </x:row>
    <x:row r="864">
      <x:c r="A864" s="2"/>
      <x:c r="B864" s="2"/>
      <x:c r="C864" s="2" t="str">
        <x:v>SYN-00859</x:v>
      </x:c>
      <x:c r="D864" s="58" t="n">
        <x:v>211000000</x:v>
      </x:c>
      <x:c r="E864" s="93" t="n">
        <x:v>48</x:v>
      </x:c>
      <x:c r="F864" s="59" t="n">
        <x:v>0.010602868486316828</x:v>
      </x:c>
      <x:c r="G864" s="59" t="n">
        <x:v>0.826398474047325</x:v>
      </x:c>
      <x:c r="H864" s="59" t="n">
        <x:v>0.10864767884240603</x:v>
      </x:c>
      <x:c r="I864" s="58" t="n">
        <x:v>5439558.680276399</x:v>
      </x:c>
      <x:c r="J864" s="59" t="n">
        <x:v>0.23079117360552795</x:v>
      </x:c>
      <x:c r="K864" s="2" t="str">
        <x:v>A</x:v>
      </x:c>
      <x:c r="L864" s="59" t="n">
        <x:v>0.08787837982177735</x:v>
      </x:c>
      <x:c r="M864" s="59" t="n">
        <x:v>0.37103344017577033</x:v>
      </x:c>
      <x:c r="N864" s="58" t="n">
        <x:v>4002197.9293695684</x:v>
      </x:c>
      <x:c r="O864" s="58" t="n">
        <x:v>8948629.097930798</x:v>
      </x:c>
      <x:c r="P864" s="2" t="str">
        <x:v>approve</x:v>
      </x:c>
      <x:c r="Q864" s="2" t="str">
        <x:v>eligibility and RAROC conditions are met</x:v>
      </x:c>
      <x:c r="R864" s="2"/>
      <x:c r="S864" s="2"/>
      <x:c r="T864" s="2"/>
    </x:row>
    <x:row r="865">
      <x:c r="A865" s="2"/>
      <x:c r="B865" s="2"/>
      <x:c r="C865" s="2" t="str">
        <x:v>SYN-00860</x:v>
      </x:c>
      <x:c r="D865" s="58" t="n">
        <x:v>38000000</x:v>
      </x:c>
      <x:c r="E865" s="93" t="n">
        <x:v>18</x:v>
      </x:c>
      <x:c r="F865" s="59" t="n">
        <x:v>0.006612042270936916</x:v>
      </x:c>
      <x:c r="G865" s="59" t="n">
        <x:v>0.8040676371845057</x:v>
      </x:c>
      <x:c r="H865" s="59" t="n">
        <x:v>0.12439812955344146</x:v>
      </x:c>
      <x:c r="I865" s="58" t="n">
        <x:v>2325088.8856057487</x:v>
      </x:c>
      <x:c r="J865" s="59" t="n">
        <x:v>0.260137537448804</x:v>
      </x:c>
      <x:c r="K865" s="2" t="str">
        <x:v>A</x:v>
      </x:c>
      <x:c r="L865" s="59" t="n">
        <x:v>0.11073413848876955</x:v>
      </x:c>
      <x:c r="M865" s="59" t="n">
        <x:v>0.29965011202938324</x:v>
      </x:c>
      <x:c r="N865" s="58" t="n">
        <x:v>164586.005046773</x:v>
      </x:c>
      <x:c r="O865" s="58" t="n">
        <x:v>1620333.0329439787</x:v>
      </x:c>
      <x:c r="P865" s="2" t="str">
        <x:v>approve</x:v>
      </x:c>
      <x:c r="Q865" s="2" t="str">
        <x:v>eligibility and RAROC conditions are met</x:v>
      </x:c>
      <x:c r="R865" s="2"/>
      <x:c r="S865" s="2"/>
      <x:c r="T865" s="2"/>
    </x:row>
    <x:row r="866">
      <x:c r="A866" s="2"/>
      <x:c r="B866" s="2"/>
      <x:c r="C866" s="2" t="str">
        <x:v>SYN-00861</x:v>
      </x:c>
      <x:c r="D866" s="58" t="n">
        <x:v>56000000</x:v>
      </x:c>
      <x:c r="E866" s="93" t="n">
        <x:v>24</x:v>
      </x:c>
      <x:c r="F866" s="59" t="n">
        <x:v>0.13553287700343178</x:v>
      </x:c>
      <x:c r="G866" s="59" t="n">
        <x:v>0.7192278449901887</x:v>
      </x:c>
      <x:c r="H866" s="59" t="n">
        <x:v>0.2271719786860994</x:v>
      </x:c>
      <x:c r="I866" s="58" t="n">
        <x:v>2925048.4539876063</x:v>
      </x:c>
      <x:c r="J866" s="59" t="n">
        <x:v>0.35781552837422537</x:v>
      </x:c>
      <x:c r="K866" s="2" t="str">
        <x:v>D</x:v>
      </x:c>
      <x:c r="L866" s="59" t="n">
        <x:v>0.20370574951171871</x:v>
      </x:c>
      <x:c r="M866" s="59" t="n">
        <x:v>0.30907281753690297</x:v>
      </x:c>
      <x:c r="N866" s="58" t="n">
        <x:v>5923367.141937081</x:v>
      </x:c>
      <x:c r="O866" s="58" t="n">
        <x:v>3593513.323462517</x:v>
      </x:c>
      <x:c r="P866" s="2" t="str">
        <x:v>approve</x:v>
      </x:c>
      <x:c r="Q866" s="2" t="str">
        <x:v>eligibility and RAROC conditions are met</x:v>
      </x:c>
      <x:c r="R866" s="2"/>
      <x:c r="S866" s="2"/>
      <x:c r="T866" s="2"/>
    </x:row>
    <x:row r="867">
      <x:c r="A867" s="2"/>
      <x:c r="B867" s="2"/>
      <x:c r="C867" s="2" t="str">
        <x:v>SYN-00862</x:v>
      </x:c>
      <x:c r="D867" s="58" t="n">
        <x:v>137000000</x:v>
      </x:c>
      <x:c r="E867" s="93" t="n">
        <x:v>48</x:v>
      </x:c>
      <x:c r="F867" s="59" t="n">
        <x:v>0.14065304359571035</x:v>
      </x:c>
      <x:c r="G867" s="59" t="n">
        <x:v>0.6284812699707409</x:v>
      </x:c>
      <x:c r="H867" s="59" t="n">
        <x:v>0.24390823097605677</x:v>
      </x:c>
      <x:c r="I867" s="58" t="n">
        <x:v>4496103.314891873</x:v>
      </x:c>
      <x:c r="J867" s="59" t="n">
        <x:v>0.2168170615217584</x:v>
      </x:c>
      <x:c r="K867" s="2" t="str">
        <x:v>D</x:v>
      </x:c>
      <x:c r="L867" s="59" t="n">
        <x:v>0.17949619293212893</x:v>
      </x:c>
      <x:c r="M867" s="59" t="n">
        <x:v>0.6180387444058053</x:v>
      </x:c>
      <x:c r="N867" s="58" t="n">
        <x:v>24979830.388158116</x:v>
      </x:c>
      <x:c r="O867" s="58" t="n">
        <x:v>7419020.86725512</x:v>
      </x:c>
      <x:c r="P867" s="2" t="str">
        <x:v>approve</x:v>
      </x:c>
      <x:c r="Q867" s="2" t="str">
        <x:v>eligibility and RAROC conditions are met</x:v>
      </x:c>
      <x:c r="R867" s="2"/>
      <x:c r="S867" s="2"/>
      <x:c r="T867" s="2"/>
    </x:row>
    <x:row r="868">
      <x:c r="A868" s="2"/>
      <x:c r="B868" s="2"/>
      <x:c r="C868" s="2" t="str">
        <x:v>SYN-00863</x:v>
      </x:c>
      <x:c r="D868" s="58" t="n">
        <x:v>40000000</x:v>
      </x:c>
      <x:c r="E868" s="93" t="n">
        <x:v>48</x:v>
      </x:c>
      <x:c r="F868" s="59" t="n">
        <x:v>0.0903941556694902</x:v>
      </x:c>
      <x:c r="G868" s="59" t="n">
        <x:v>0.7423420283928053</x:v>
      </x:c>
      <x:c r="H868" s="59" t="n">
        <x:v>0.16336508154577395</x:v>
      </x:c>
      <x:c r="I868" s="58" t="n">
        <x:v>1140516.805327686</x:v>
      </x:c>
      <x:c r="J868" s="59" t="n">
        <x:v>0.2563058667653275</x:v>
      </x:c>
      <x:c r="K868" s="2" t="str">
        <x:v>C</x:v>
      </x:c>
      <x:c r="L868" s="59" t="n">
        <x:v>0.16400253295898437</x:v>
      </x:c>
      <x:c r="M868" s="59" t="n">
        <x:v>0.15509564570148016</x:v>
      </x:c>
      <x:c r="N868" s="58" t="n">
        <x:v>5573453.662454046</x:v>
      </x:c>
      <x:c r="O868" s="58" t="n">
        <x:v>2077897.0106422</x:v>
      </x:c>
      <x:c r="P868" s="2" t="str">
        <x:v>reprice</x:v>
      </x:c>
      <x:c r="Q868" s="2" t="str">
        <x:v>quoted APR is below the RAROC price floor</x:v>
      </x:c>
      <x:c r="R868" s="2"/>
      <x:c r="S868" s="2"/>
      <x:c r="T868" s="2"/>
    </x:row>
    <x:row r="869">
      <x:c r="A869" s="2"/>
      <x:c r="B869" s="2"/>
      <x:c r="C869" s="2" t="str">
        <x:v>SYN-00864</x:v>
      </x:c>
      <x:c r="D869" s="58" t="n">
        <x:v>150000000</x:v>
      </x:c>
      <x:c r="E869" s="93" t="n">
        <x:v>24</x:v>
      </x:c>
      <x:c r="F869" s="59" t="n">
        <x:v>0.11584255625557216</x:v>
      </x:c>
      <x:c r="G869" s="59" t="n">
        <x:v>0.6892050078985605</x:v>
      </x:c>
      <x:c r="H869" s="59" t="n">
        <x:v>0.2100469538202156</x:v>
      </x:c>
      <x:c r="I869" s="58" t="n">
        <x:v>7708193.587988299</x:v>
      </x:c>
      <x:c r="J869" s="59" t="n">
        <x:v>0.2144807997140071</x:v>
      </x:c>
      <x:c r="K869" s="2" t="str">
        <x:v>D</x:v>
      </x:c>
      <x:c r="L869" s="59" t="n">
        <x:v>0.1677489471435547</x:v>
      </x:c>
      <x:c r="M869" s="59" t="n">
        <x:v>0.4633092666232496</x:v>
      </x:c>
      <x:c r="N869" s="58" t="n">
        <x:v>12987474.229037374</x:v>
      </x:c>
      <x:c r="O869" s="58" t="n">
        <x:v>8576937.030043079</x:v>
      </x:c>
      <x:c r="P869" s="2" t="str">
        <x:v>approve</x:v>
      </x:c>
      <x:c r="Q869" s="2" t="str">
        <x:v>eligibility and RAROC conditions are met</x:v>
      </x:c>
      <x:c r="R869" s="2"/>
      <x:c r="S869" s="2"/>
      <x:c r="T869" s="2"/>
    </x:row>
    <x:row r="870">
      <x:c r="A870" s="2"/>
      <x:c r="B870" s="2"/>
      <x:c r="C870" s="2" t="str">
        <x:v>SYN-00865</x:v>
      </x:c>
      <x:c r="D870" s="58" t="n">
        <x:v>77000000</x:v>
      </x:c>
      <x:c r="E870" s="93" t="n">
        <x:v>48</x:v>
      </x:c>
      <x:c r="F870" s="59" t="n">
        <x:v>0.06164495340488219</x:v>
      </x:c>
      <x:c r="G870" s="59" t="n">
        <x:v>0.7134556862559448</x:v>
      </x:c>
      <x:c r="H870" s="59" t="n">
        <x:v>0.13682140295073192</x:v>
      </x:c>
      <x:c r="I870" s="58" t="n">
        <x:v>2091881.7635819046</x:v>
      </x:c>
      <x:c r="J870" s="59" t="n">
        <x:v>0.11599680442113255</x:v>
      </x:c>
      <x:c r="K870" s="2" t="str">
        <x:v>C</x:v>
      </x:c>
      <x:c r="L870" s="59" t="n">
        <x:v>0.12446338653564452</x:v>
      </x:c>
      <x:c r="M870" s="59" t="n">
        <x:v>0.2843881985030192</x:v>
      </x:c>
      <x:c r="N870" s="58" t="n">
        <x:v>7115583.18883367</x:v>
      </x:c>
      <x:c r="O870" s="58" t="n">
        <x:v>3123547.302138336</x:v>
      </x:c>
      <x:c r="P870" s="2" t="str">
        <x:v>approve</x:v>
      </x:c>
      <x:c r="Q870" s="2" t="str">
        <x:v>eligibility and RAROC conditions are met</x:v>
      </x:c>
      <x:c r="R870" s="2"/>
      <x:c r="S870" s="2"/>
      <x:c r="T870" s="2"/>
    </x:row>
    <x:row r="871">
      <x:c r="A871" s="2"/>
      <x:c r="B871" s="2"/>
      <x:c r="C871" s="2" t="str">
        <x:v>SYN-00866</x:v>
      </x:c>
      <x:c r="D871" s="58" t="n">
        <x:v>169000000</x:v>
      </x:c>
      <x:c r="E871" s="93" t="n">
        <x:v>12</x:v>
      </x:c>
      <x:c r="F871" s="59" t="n">
        <x:v>0.09783589905137938</x:v>
      </x:c>
      <x:c r="G871" s="59" t="n">
        <x:v>0.639926921287527</x:v>
      </x:c>
      <x:c r="H871" s="59" t="n">
        <x:v>0.20130782247458784</x:v>
      </x:c>
      <x:c r="I871" s="58" t="n">
        <x:v>15665811.504945626</x:v>
      </x:c>
      <x:c r="J871" s="59" t="n">
        <x:v>0.909211750274757</x:v>
      </x:c>
      <x:c r="K871" s="2" t="str">
        <x:v>C</x:v>
      </x:c>
      <x:c r="L871" s="59"/>
      <x:c r="M871" s="59" t="n">
        <x:v>0.7410175911675202</x:v>
      </x:c>
      <x:c r="N871" s="58" t="n">
        <x:v>5995209.594213467</x:v>
      </x:c>
      <x:c r="O871" s="58" t="n">
        <x:v>8614066.708370129</x:v>
      </x:c>
      <x:c r="P871" s="2" t="str">
        <x:v>decline</x:v>
      </x:c>
      <x:c r="Q871" s="2" t="str">
        <x:v>debt service to income exceeds policy maximum</x:v>
      </x:c>
      <x:c r="R871" s="2"/>
      <x:c r="S871" s="2"/>
      <x:c r="T871" s="2"/>
    </x:row>
    <x:row r="872">
      <x:c r="A872" s="2"/>
      <x:c r="B872" s="2"/>
      <x:c r="C872" s="2" t="str">
        <x:v>SYN-00867</x:v>
      </x:c>
      <x:c r="D872" s="58" t="n">
        <x:v>232000000</x:v>
      </x:c>
      <x:c r="E872" s="93" t="n">
        <x:v>18</x:v>
      </x:c>
      <x:c r="F872" s="59" t="n">
        <x:v>0.12071942247550119</x:v>
      </x:c>
      <x:c r="G872" s="59" t="n">
        <x:v>0.6026897407078649</x:v>
      </x:c>
      <x:c r="H872" s="59" t="n">
        <x:v>0.22308852469644203</x:v>
      </x:c>
      <x:c r="I872" s="58" t="n">
        <x:v>15283802.044646842</x:v>
      </x:c>
      <x:c r="J872" s="59" t="n">
        <x:v>0.6588688138952139</x:v>
      </x:c>
      <x:c r="K872" s="2" t="str">
        <x:v>D</x:v>
      </x:c>
      <x:c r="L872" s="59"/>
      <x:c r="M872" s="59" t="n">
        <x:v>0.7152964965034108</x:v>
      </x:c>
      <x:c r="N872" s="58" t="n">
        <x:v>14014227.449128099</x:v>
      </x:c>
      <x:c r="O872" s="58" t="n">
        <x:v>12075946.865370713</x:v>
      </x:c>
      <x:c r="P872" s="2" t="str">
        <x:v>decline</x:v>
      </x:c>
      <x:c r="Q872" s="2" t="str">
        <x:v>debt service to income exceeds policy maximum</x:v>
      </x:c>
      <x:c r="R872" s="2"/>
      <x:c r="S872" s="2"/>
      <x:c r="T872" s="2"/>
    </x:row>
    <x:row r="873">
      <x:c r="A873" s="2"/>
      <x:c r="B873" s="2"/>
      <x:c r="C873" s="2" t="str">
        <x:v>SYN-00868</x:v>
      </x:c>
      <x:c r="D873" s="58" t="n">
        <x:v>248000000</x:v>
      </x:c>
      <x:c r="E873" s="93" t="n">
        <x:v>48</x:v>
      </x:c>
      <x:c r="F873" s="59" t="n">
        <x:v>0.11609447205631229</x:v>
      </x:c>
      <x:c r="G873" s="59" t="n">
        <x:v>0.7730772105282909</x:v>
      </x:c>
      <x:c r="H873" s="59" t="n">
        <x:v>0.18935652750641796</x:v>
      </x:c>
      <x:c r="I873" s="58" t="n">
        <x:v>7406811.050878932</x:v>
      </x:c>
      <x:c r="J873" s="59" t="n">
        <x:v>0.14820790482459484</x:v>
      </x:c>
      <x:c r="K873" s="2" t="str">
        <x:v>D</x:v>
      </x:c>
      <x:c r="L873" s="59" t="n">
        <x:v>0.17769756317138669</x:v>
      </x:c>
      <x:c r="M873" s="59" t="n">
        <x:v>0.23429101628381077</x:v>
      </x:c>
      <x:c r="N873" s="58" t="n">
        <x:v>45745043.11717792</x:v>
      </x:c>
      <x:c r="O873" s="58" t="n">
        <x:v>15087995.62698273</x:v>
      </x:c>
      <x:c r="P873" s="2" t="str">
        <x:v>approve</x:v>
      </x:c>
      <x:c r="Q873" s="2" t="str">
        <x:v>eligibility and RAROC conditions are met</x:v>
      </x:c>
      <x:c r="R873" s="2"/>
      <x:c r="S873" s="2"/>
      <x:c r="T873" s="2"/>
    </x:row>
    <x:row r="874">
      <x:c r="A874" s="2"/>
      <x:c r="B874" s="2"/>
      <x:c r="C874" s="2" t="str">
        <x:v>SYN-00869</x:v>
      </x:c>
      <x:c r="D874" s="58" t="n">
        <x:v>208000000</x:v>
      </x:c>
      <x:c r="E874" s="93" t="n">
        <x:v>24</x:v>
      </x:c>
      <x:c r="F874" s="59" t="n">
        <x:v>0.10465331599899048</x:v>
      </x:c>
      <x:c r="G874" s="59" t="n">
        <x:v>0.7935352576104946</x:v>
      </x:c>
      <x:c r="H874" s="59" t="n">
        <x:v>0.18854487783332252</x:v>
      </x:c>
      <x:c r="I874" s="58" t="n">
        <x:v>10470293.213641576</x:v>
      </x:c>
      <x:c r="J874" s="59" t="n">
        <x:v>0.45170917787326703</x:v>
      </x:c>
      <x:c r="K874" s="2" t="str">
        <x:v>D</x:v>
      </x:c>
      <x:c r="L874" s="59" t="n">
        <x:v>0.1655598831176758</x:v>
      </x:c>
      <x:c r="M874" s="59" t="n">
        <x:v>0.3110583672497147</x:v>
      </x:c>
      <x:c r="N874" s="58" t="n">
        <x:v>18663227.218744114</x:v>
      </x:c>
      <x:c r="O874" s="58" t="n">
        <x:v>12975784.906472351</x:v>
      </x:c>
      <x:c r="P874" s="2" t="str">
        <x:v>approve</x:v>
      </x:c>
      <x:c r="Q874" s="2" t="str">
        <x:v>eligibility and RAROC conditions are met</x:v>
      </x:c>
      <x:c r="R874" s="2"/>
      <x:c r="S874" s="2"/>
      <x:c r="T874" s="2"/>
    </x:row>
    <x:row r="875">
      <x:c r="A875" s="2"/>
      <x:c r="B875" s="2"/>
      <x:c r="C875" s="2" t="str">
        <x:v>SYN-00870</x:v>
      </x:c>
      <x:c r="D875" s="58" t="n">
        <x:v>201000000</x:v>
      </x:c>
      <x:c r="E875" s="93" t="n">
        <x:v>36</x:v>
      </x:c>
      <x:c r="F875" s="59" t="n">
        <x:v>0.12641602104259927</x:v>
      </x:c>
      <x:c r="G875" s="59" t="n">
        <x:v>0.6479942024891825</x:v>
      </x:c>
      <x:c r="H875" s="59" t="n">
        <x:v>0.21017208129025725</x:v>
      </x:c>
      <x:c r="I875" s="58" t="n">
        <x:v>7574464.547763583</x:v>
      </x:c>
      <x:c r="J875" s="59" t="n">
        <x:v>0.2851931540359915</x:v>
      </x:c>
      <x:c r="K875" s="2" t="str">
        <x:v>D</x:v>
      </x:c>
      <x:c r="L875" s="59" t="n">
        <x:v>0.1658573150634766</x:v>
      </x:c>
      <x:c r="M875" s="59" t="n">
        <x:v>0.4820472962683517</x:v>
      </x:c>
      <x:c r="N875" s="58" t="n">
        <x:v>25989021.772122115</x:v>
      </x:c>
      <x:c r="O875" s="58" t="n">
        <x:v>10923730.326797653</x:v>
      </x:c>
      <x:c r="P875" s="2" t="str">
        <x:v>approve</x:v>
      </x:c>
      <x:c r="Q875" s="2" t="str">
        <x:v>eligibility and RAROC conditions are met</x:v>
      </x:c>
      <x:c r="R875" s="2"/>
      <x:c r="S875" s="2"/>
      <x:c r="T875" s="2"/>
    </x:row>
    <x:row r="876">
      <x:c r="A876" s="2"/>
      <x:c r="B876" s="2"/>
      <x:c r="C876" s="2" t="str">
        <x:v>SYN-00871</x:v>
      </x:c>
      <x:c r="D876" s="58" t="n">
        <x:v>50000000</x:v>
      </x:c>
      <x:c r="E876" s="93" t="n">
        <x:v>18</x:v>
      </x:c>
      <x:c r="F876" s="59" t="n">
        <x:v>0.10877015772883007</x:v>
      </x:c>
      <x:c r="G876" s="59" t="n">
        <x:v>0.6552404855040639</x:v>
      </x:c>
      <x:c r="H876" s="59" t="n">
        <x:v>0.22768323594457315</x:v>
      </x:c>
      <x:c r="I876" s="58" t="n">
        <x:v>3305083.5136146853</x:v>
      </x:c>
      <x:c r="J876" s="59" t="n">
        <x:v>0.16524074646395825</x:v>
      </x:c>
      <x:c r="K876" s="2" t="str">
        <x:v>D</x:v>
      </x:c>
      <x:c r="L876" s="59" t="n">
        <x:v>0.18288990020751955</x:v>
      </x:c>
      <x:c r="M876" s="59" t="n">
        <x:v>0.5116634542473056</x:v>
      </x:c>
      <x:c r="N876" s="58" t="n">
        <x:v>2962392.4138756883</x:v>
      </x:c>
      <x:c r="O876" s="58" t="n">
        <x:v>2693844.4881745195</x:v>
      </x:c>
      <x:c r="P876" s="2" t="str">
        <x:v>approve</x:v>
      </x:c>
      <x:c r="Q876" s="2" t="str">
        <x:v>eligibility and RAROC conditions are met</x:v>
      </x:c>
      <x:c r="R876" s="2"/>
      <x:c r="S876" s="2"/>
      <x:c r="T876" s="2"/>
    </x:row>
    <x:row r="877">
      <x:c r="A877" s="2"/>
      <x:c r="B877" s="2"/>
      <x:c r="C877" s="2" t="str">
        <x:v>SYN-00872</x:v>
      </x:c>
      <x:c r="D877" s="58" t="n">
        <x:v>104000000</x:v>
      </x:c>
      <x:c r="E877" s="93" t="n">
        <x:v>48</x:v>
      </x:c>
      <x:c r="F877" s="59" t="n">
        <x:v>0.08425279778306681</x:v>
      </x:c>
      <x:c r="G877" s="59" t="n">
        <x:v>0.7676792040768975</x:v>
      </x:c>
      <x:c r="H877" s="59" t="n">
        <x:v>0.1766196182287207</x:v>
      </x:c>
      <x:c r="I877" s="58" t="n">
        <x:v>3036660.1172179356</x:v>
      </x:c>
      <x:c r="J877" s="59" t="n">
        <x:v>0.09451375244204033</x:v>
      </x:c>
      <x:c r="K877" s="2" t="str">
        <x:v>C</x:v>
      </x:c>
      <x:c r="L877" s="59" t="n">
        <x:v>0.15432678222656251</x:v>
      </x:c>
      <x:c r="M877" s="59" t="n">
        <x:v>0.3323511229978819</x:v>
      </x:c>
      <x:c r="N877" s="58" t="n">
        <x:v>14146195.262565376</x:v>
      </x:c>
      <x:c r="O877" s="58" t="n">
        <x:v>5445499.164155459</x:v>
      </x:c>
      <x:c r="P877" s="2" t="str">
        <x:v>approve</x:v>
      </x:c>
      <x:c r="Q877" s="2" t="str">
        <x:v>eligibility and RAROC conditions are met</x:v>
      </x:c>
      <x:c r="R877" s="2"/>
      <x:c r="S877" s="2"/>
      <x:c r="T877" s="2"/>
    </x:row>
    <x:row r="878">
      <x:c r="A878" s="2"/>
      <x:c r="B878" s="2"/>
      <x:c r="C878" s="2" t="str">
        <x:v>SYN-00873</x:v>
      </x:c>
      <x:c r="D878" s="58" t="n">
        <x:v>128000000</x:v>
      </x:c>
      <x:c r="E878" s="93" t="n">
        <x:v>24</x:v>
      </x:c>
      <x:c r="F878" s="59" t="n">
        <x:v>0.09525415043091426</x:v>
      </x:c>
      <x:c r="G878" s="59" t="n">
        <x:v>0.7259259053134555</x:v>
      </x:c>
      <x:c r="H878" s="59" t="n">
        <x:v>0.17451375858647833</x:v>
      </x:c>
      <x:c r="I878" s="58" t="n">
        <x:v>6356406.031470667</x:v>
      </x:c>
      <x:c r="J878" s="59" t="n">
        <x:v>0.31113185442611385</x:v>
      </x:c>
      <x:c r="K878" s="2" t="str">
        <x:v>C</x:v>
      </x:c>
      <x:c r="L878" s="59" t="n">
        <x:v>0.1606886672973633</x:v>
      </x:c>
      <x:c r="M878" s="59" t="n">
        <x:v>0.2651605316050042</x:v>
      </x:c>
      <x:c r="N878" s="58" t="n">
        <x:v>9543242.117371812</x:v>
      </x:c>
      <x:c r="O878" s="58" t="n">
        <x:v>6943780.555087316</x:v>
      </x:c>
      <x:c r="P878" s="2" t="str">
        <x:v>approve</x:v>
      </x:c>
      <x:c r="Q878" s="2" t="str">
        <x:v>eligibility and RAROC conditions are met</x:v>
      </x:c>
      <x:c r="R878" s="2"/>
      <x:c r="S878" s="2"/>
      <x:c r="T878" s="2"/>
    </x:row>
    <x:row r="879">
      <x:c r="A879" s="2"/>
      <x:c r="B879" s="2"/>
      <x:c r="C879" s="2" t="str">
        <x:v>SYN-00874</x:v>
      </x:c>
      <x:c r="D879" s="58" t="n">
        <x:v>229000000</x:v>
      </x:c>
      <x:c r="E879" s="93" t="n">
        <x:v>12</x:v>
      </x:c>
      <x:c r="F879" s="59" t="n">
        <x:v>0.12711835458513676</x:v>
      </x:c>
      <x:c r="G879" s="59" t="n">
        <x:v>0.691460088656807</x:v>
      </x:c>
      <x:c r="H879" s="59" t="n">
        <x:v>0.1990656325517155</x:v>
      </x:c>
      <x:c r="I879" s="58" t="n">
        <x:v>21203062.619039662</x:v>
      </x:c>
      <x:c r="J879" s="59" t="n">
        <x:v>0.7519762688364472</x:v>
      </x:c>
      <x:c r="K879" s="2" t="str">
        <x:v>D</x:v>
      </x:c>
      <x:c r="L879" s="59"/>
      <x:c r="M879" s="59" t="n">
        <x:v>0.414072476734189</x:v>
      </x:c>
      <x:c r="N879" s="58" t="n">
        <x:v>11455869.259580169</x:v>
      </x:c>
      <x:c r="O879" s="58" t="n">
        <x:v>14401985.379385421</x:v>
      </x:c>
      <x:c r="P879" s="2" t="str">
        <x:v>decline</x:v>
      </x:c>
      <x:c r="Q879" s="2" t="str">
        <x:v>debt service to income exceeds policy maximum</x:v>
      </x:c>
      <x:c r="R879" s="2"/>
      <x:c r="S879" s="2"/>
      <x:c r="T879" s="2"/>
    </x:row>
    <x:row r="880">
      <x:c r="A880" s="2"/>
      <x:c r="B880" s="2"/>
      <x:c r="C880" s="2" t="str">
        <x:v>SYN-00875</x:v>
      </x:c>
      <x:c r="D880" s="58" t="n">
        <x:v>73000000</x:v>
      </x:c>
      <x:c r="E880" s="93" t="n">
        <x:v>24</x:v>
      </x:c>
      <x:c r="F880" s="59" t="n">
        <x:v>0.13490393834102998</x:v>
      </x:c>
      <x:c r="G880" s="59" t="n">
        <x:v>0.7291512796040064</x:v>
      </x:c>
      <x:c r="H880" s="59" t="n">
        <x:v>0.22415001428451872</x:v>
      </x:c>
      <x:c r="I880" s="58" t="n">
        <x:v>3802082.5225771447</x:v>
      </x:c>
      <x:c r="J880" s="59" t="n">
        <x:v>0.23337416710935577</x:v>
      </x:c>
      <x:c r="K880" s="2" t="str">
        <x:v>D</x:v>
      </x:c>
      <x:c r="L880" s="59" t="n">
        <x:v>0.20490688323974604</x:v>
      </x:c>
      <x:c r="M880" s="59" t="n">
        <x:v>0.2808645491748361</x:v>
      </x:c>
      <x:c r="N880" s="58" t="n">
        <x:v>7786317.42678546</x:v>
      </x:c>
      <x:c r="O880" s="58" t="n">
        <x:v>4736080.962620585</x:v>
      </x:c>
      <x:c r="P880" s="2" t="str">
        <x:v>approve</x:v>
      </x:c>
      <x:c r="Q880" s="2" t="str">
        <x:v>eligibility and RAROC conditions are met</x:v>
      </x:c>
      <x:c r="R880" s="2"/>
      <x:c r="S880" s="2"/>
      <x:c r="T880" s="2"/>
    </x:row>
    <x:row r="881">
      <x:c r="A881" s="2"/>
      <x:c r="B881" s="2"/>
      <x:c r="C881" s="2" t="str">
        <x:v>SYN-00876</x:v>
      </x:c>
      <x:c r="D881" s="58" t="n">
        <x:v>197000000</x:v>
      </x:c>
      <x:c r="E881" s="93" t="n">
        <x:v>24</x:v>
      </x:c>
      <x:c r="F881" s="59" t="n">
        <x:v>0.1935412401142721</x:v>
      </x:c>
      <x:c r="G881" s="59" t="n">
        <x:v>0.6925789142921374</x:v>
      </x:c>
      <x:c r="H881" s="59" t="n">
        <x:v>0.24821639691571434</x:v>
      </x:c>
      <x:c r="I881" s="58" t="n">
        <x:v>10496568.224505771</x:v>
      </x:c>
      <x:c r="J881" s="59" t="n">
        <x:v>0.498188753373077</x:v>
      </x:c>
      <x:c r="K881" s="2" t="str">
        <x:v>E</x:v>
      </x:c>
      <x:c r="L881" s="59" t="n">
        <x:v>0.2301710510253906</x:v>
      </x:c>
      <x:c r="M881" s="59" t="n">
        <x:v>0.26045594202618516</x:v>
      </x:c>
      <x:c r="N881" s="58" t="n">
        <x:v>28458844.947845444</x:v>
      </x:c>
      <x:c r="O881" s="58" t="n">
        <x:v>13816051.122369274</x:v>
      </x:c>
      <x:c r="P881" s="2" t="str">
        <x:v>approve</x:v>
      </x:c>
      <x:c r="Q881" s="2" t="str">
        <x:v>eligibility and RAROC conditions are met</x:v>
      </x:c>
      <x:c r="R881" s="2"/>
      <x:c r="S881" s="2"/>
      <x:c r="T881" s="2"/>
    </x:row>
    <x:row r="882">
      <x:c r="A882" s="2"/>
      <x:c r="B882" s="2"/>
      <x:c r="C882" s="2" t="str">
        <x:v>SYN-00877</x:v>
      </x:c>
      <x:c r="D882" s="58" t="n">
        <x:v>87000000</x:v>
      </x:c>
      <x:c r="E882" s="93" t="n">
        <x:v>18</x:v>
      </x:c>
      <x:c r="F882" s="59" t="n">
        <x:v>0.10769831538489377</x:v>
      </x:c>
      <x:c r="G882" s="59" t="n">
        <x:v>0.692166746973403</x:v>
      </x:c>
      <x:c r="H882" s="59" t="n">
        <x:v>0.19525300368753878</x:v>
      </x:c>
      <x:c r="I882" s="58" t="n">
        <x:v>5614564.934858542</x:v>
      </x:c>
      <x:c r="J882" s="59" t="n">
        <x:v>0.3737602667491104</x:v>
      </x:c>
      <x:c r="K882" s="2" t="str">
        <x:v>D</x:v>
      </x:c>
      <x:c r="L882" s="59" t="n">
        <x:v>0.16147129058837895</x:v>
      </x:c>
      <x:c r="M882" s="59" t="n">
        <x:v>0.4110625754349382</x:v>
      </x:c>
      <x:c r="N882" s="58" t="n">
        <x:v>5354413.116255034</x:v>
      </x:c>
      <x:c r="O882" s="58" t="n">
        <x:v>4893292.921620742</x:v>
      </x:c>
      <x:c r="P882" s="2" t="str">
        <x:v>approve</x:v>
      </x:c>
      <x:c r="Q882" s="2" t="str">
        <x:v>eligibility and RAROC conditions are met</x:v>
      </x:c>
      <x:c r="R882" s="2"/>
      <x:c r="S882" s="2"/>
      <x:c r="T882" s="2"/>
    </x:row>
    <x:row r="883">
      <x:c r="A883" s="2"/>
      <x:c r="B883" s="2"/>
      <x:c r="C883" s="2" t="str">
        <x:v>SYN-00878</x:v>
      </x:c>
      <x:c r="D883" s="58" t="n">
        <x:v>81000000</x:v>
      </x:c>
      <x:c r="E883" s="93" t="n">
        <x:v>24</x:v>
      </x:c>
      <x:c r="F883" s="59" t="n">
        <x:v>0.02800370624796436</x:v>
      </x:c>
      <x:c r="G883" s="59" t="n">
        <x:v>0.5827162358997133</x:v>
      </x:c>
      <x:c r="H883" s="59" t="n">
        <x:v>0.12218041691919915</x:v>
      </x:c>
      <x:c r="I883" s="58" t="n">
        <x:v>3821204.2221773993</x:v>
      </x:c>
      <x:c r="J883" s="59" t="n">
        <x:v>0.3551299727079789</x:v>
      </x:c>
      <x:c r="K883" s="2" t="str">
        <x:v>B</x:v>
      </x:c>
      <x:c r="L883" s="59" t="n">
        <x:v>0.10457054138183597</x:v>
      </x:c>
      <x:c r="M883" s="59" t="n">
        <x:v>0.3394005667583305</x:v>
      </x:c>
      <x:c r="N883" s="58" t="n">
        <x:v>1422476.597891817</x:v>
      </x:c>
      <x:c r="O883" s="58" t="n">
        <x:v>3388081.440913007</x:v>
      </x:c>
      <x:c r="P883" s="2" t="str">
        <x:v>approve</x:v>
      </x:c>
      <x:c r="Q883" s="2" t="str">
        <x:v>eligibility and RAROC conditions are met</x:v>
      </x:c>
      <x:c r="R883" s="2"/>
      <x:c r="S883" s="2"/>
      <x:c r="T883" s="2"/>
    </x:row>
    <x:row r="884">
      <x:c r="A884" s="2"/>
      <x:c r="B884" s="2"/>
      <x:c r="C884" s="2" t="str">
        <x:v>SYN-00879</x:v>
      </x:c>
      <x:c r="D884" s="58" t="n">
        <x:v>105000000</x:v>
      </x:c>
      <x:c r="E884" s="93" t="n">
        <x:v>36</x:v>
      </x:c>
      <x:c r="F884" s="59" t="n">
        <x:v>0.09397599125601233</x:v>
      </x:c>
      <x:c r="G884" s="59" t="n">
        <x:v>0.776747929187198</x:v>
      </x:c>
      <x:c r="H884" s="59" t="n">
        <x:v>0.1481209332594777</x:v>
      </x:c>
      <x:c r="I884" s="58" t="n">
        <x:v>3630204.9577415446</x:v>
      </x:c>
      <x:c r="J884" s="59" t="n">
        <x:v>0.288680330516103</x:v>
      </x:c>
      <x:c r="K884" s="2" t="str">
        <x:v>C</x:v>
      </x:c>
      <x:c r="L884" s="59" t="n">
        <x:v>0.1626513671875</x:v>
      </x:c>
      <x:c r="M884" s="59" t="n">
        <x:v>0.05599286829512136</x:v>
      </x:c>
      <x:c r="N884" s="58" t="n">
        <x:v>12015254.286887942</x:v>
      </x:c>
      <x:c r="O884" s="58" t="n">
        <x:v>5865537.464714108</x:v>
      </x:c>
      <x:c r="P884" s="2" t="str">
        <x:v>reprice</x:v>
      </x:c>
      <x:c r="Q884" s="2" t="str">
        <x:v>quoted APR is below the RAROC price floor</x:v>
      </x:c>
      <x:c r="R884" s="2"/>
      <x:c r="S884" s="2"/>
      <x:c r="T884" s="2"/>
    </x:row>
    <x:row r="885">
      <x:c r="A885" s="2"/>
      <x:c r="B885" s="2"/>
      <x:c r="C885" s="2" t="str">
        <x:v>SYN-00880</x:v>
      </x:c>
      <x:c r="D885" s="58" t="n">
        <x:v>94000000</x:v>
      </x:c>
      <x:c r="E885" s="93" t="n">
        <x:v>48</x:v>
      </x:c>
      <x:c r="F885" s="59" t="n">
        <x:v>0.017160585291694598</x:v>
      </x:c>
      <x:c r="G885" s="59" t="n">
        <x:v>0.6551334628018214</x:v>
      </x:c>
      <x:c r="H885" s="59" t="n">
        <x:v>0.1102157579123853</x:v>
      </x:c>
      <x:c r="I885" s="58" t="n">
        <x:v>2430464.1615046905</x:v>
      </x:c>
      <x:c r="J885" s="59" t="n">
        <x:v>0.06403820405433629</x:v>
      </x:c>
      <x:c r="K885" s="2" t="str">
        <x:v>A</x:v>
      </x:c>
      <x:c r="L885" s="59" t="n">
        <x:v>0.0890233612060547</x:v>
      </x:c>
      <x:c r="M885" s="59" t="n">
        <x:v>0.3751544008277766</x:v>
      </x:c>
      <x:c r="N885" s="58" t="n">
        <x:v>2276383.6917303056</x:v>
      </x:c>
      <x:c r="O885" s="58" t="n">
        <x:v>3954886.7402021517</x:v>
      </x:c>
      <x:c r="P885" s="2" t="str">
        <x:v>approve</x:v>
      </x:c>
      <x:c r="Q885" s="2" t="str">
        <x:v>eligibility and RAROC conditions are met</x:v>
      </x:c>
      <x:c r="R885" s="2"/>
      <x:c r="S885" s="2"/>
      <x:c r="T885" s="2"/>
    </x:row>
    <x:row r="886">
      <x:c r="A886" s="2"/>
      <x:c r="B886" s="2"/>
      <x:c r="C886" s="2" t="str">
        <x:v>SYN-00881</x:v>
      </x:c>
      <x:c r="D886" s="58" t="n">
        <x:v>57000000</x:v>
      </x:c>
      <x:c r="E886" s="93" t="n">
        <x:v>48</x:v>
      </x:c>
      <x:c r="F886" s="59" t="n">
        <x:v>0.08457639880767792</x:v>
      </x:c>
      <x:c r="G886" s="59" t="n">
        <x:v>0.7352893146106777</x:v>
      </x:c>
      <x:c r="H886" s="59" t="n">
        <x:v>0.19042817954545121</x:v>
      </x:c>
      <x:c r="I886" s="58" t="n">
        <x:v>1705594.8923151044</x:v>
      </x:c>
      <x:c r="J886" s="59" t="n">
        <x:v>0.0461205538462715</x:v>
      </x:c>
      <x:c r="K886" s="2" t="str">
        <x:v>C</x:v>
      </x:c>
      <x:c r="L886" s="59" t="n">
        <x:v>0.1506795120239258</x:v>
      </x:c>
      <x:c r="M886" s="59" t="n">
        <x:v>0.48007206023359555</x:v>
      </x:c>
      <x:c r="N886" s="58" t="n">
        <x:v>7506662.917964516</x:v>
      </x:c>
      <x:c r="O886" s="58" t="n">
        <x:v>2884686.3463163013</x:v>
      </x:c>
      <x:c r="P886" s="2" t="str">
        <x:v>approve</x:v>
      </x:c>
      <x:c r="Q886" s="2" t="str">
        <x:v>eligibility and RAROC conditions are met</x:v>
      </x:c>
      <x:c r="R886" s="2"/>
      <x:c r="S886" s="2"/>
      <x:c r="T886" s="2"/>
    </x:row>
    <x:row r="887">
      <x:c r="A887" s="2"/>
      <x:c r="B887" s="2"/>
      <x:c r="C887" s="2" t="str">
        <x:v>SYN-00882</x:v>
      </x:c>
      <x:c r="D887" s="58" t="n">
        <x:v>45000000</x:v>
      </x:c>
      <x:c r="E887" s="93" t="n">
        <x:v>48</x:v>
      </x:c>
      <x:c r="F887" s="59" t="n">
        <x:v>0.35</x:v>
      </x:c>
      <x:c r="G887" s="59" t="n">
        <x:v>0.8600639795209689</x:v>
      </x:c>
      <x:c r="H887" s="59" t="n">
        <x:v>0.3</x:v>
      </x:c>
      <x:c r="I887" s="58" t="n">
        <x:v>1620269.7205689838</x:v>
      </x:c>
      <x:c r="J887" s="59" t="n">
        <x:v>0.03673217673761789</x:v>
      </x:c>
      <x:c r="K887" s="2" t="str">
        <x:v>E</x:v>
      </x:c>
      <x:c r="L887" s="59"/>
      <x:c r="M887" s="59" t="n">
        <x:v>-0.6441444600086578</x:v>
      </x:c>
      <x:c r="N887" s="58" t="n">
        <x:v>23361066.98816105</x:v>
      </x:c>
      <x:c r="O887" s="58" t="n">
        <x:v>3365998.0060100085</x:v>
      </x:c>
      <x:c r="P887" s="2" t="str">
        <x:v>decline</x:v>
      </x:c>
      <x:c r="Q887" s="2" t="str">
        <x:v>PD exceeds policy maximum</x:v>
      </x:c>
      <x:c r="R887" s="2"/>
      <x:c r="S887" s="2"/>
      <x:c r="T887" s="2"/>
    </x:row>
    <x:row r="888">
      <x:c r="A888" s="2"/>
      <x:c r="B888" s="2"/>
      <x:c r="C888" s="2" t="str">
        <x:v>SYN-00883</x:v>
      </x:c>
      <x:c r="D888" s="58" t="n">
        <x:v>119000000</x:v>
      </x:c>
      <x:c r="E888" s="93" t="n">
        <x:v>18</x:v>
      </x:c>
      <x:c r="F888" s="59" t="n">
        <x:v>0.1567333163422709</x:v>
      </x:c>
      <x:c r="G888" s="59" t="n">
        <x:v>0.7579802459739297</x:v>
      </x:c>
      <x:c r="H888" s="59" t="n">
        <x:v>0.23359025102745498</x:v>
      </x:c>
      <x:c r="I888" s="58" t="n">
        <x:v>7900321.33149616</x:v>
      </x:c>
      <x:c r="J888" s="59" t="n">
        <x:v>0.16381564440945068</x:v>
      </x:c>
      <x:c r="K888" s="2" t="str">
        <x:v>E</x:v>
      </x:c>
      <x:c r="L888" s="59" t="n">
        <x:v>0.22000045776367189</x:v>
      </x:c>
      <x:c r="M888" s="59" t="n">
        <x:v>0.2360553966193185</x:v>
      </x:c>
      <x:c r="N888" s="58" t="n">
        <x:v>11753079.203762915</x:v>
      </x:c>
      <x:c r="O888" s="58" t="n">
        <x:v>8730008.177303014</x:v>
      </x:c>
      <x:c r="P888" s="2" t="str">
        <x:v>approve</x:v>
      </x:c>
      <x:c r="Q888" s="2" t="str">
        <x:v>eligibility and RAROC conditions are met</x:v>
      </x:c>
      <x:c r="R888" s="2"/>
      <x:c r="S888" s="2"/>
      <x:c r="T888" s="2"/>
    </x:row>
    <x:row r="889">
      <x:c r="A889" s="2"/>
      <x:c r="B889" s="2"/>
      <x:c r="C889" s="2" t="str">
        <x:v>SYN-00884</x:v>
      </x:c>
      <x:c r="D889" s="58" t="n">
        <x:v>133000000</x:v>
      </x:c>
      <x:c r="E889" s="93" t="n">
        <x:v>12</x:v>
      </x:c>
      <x:c r="F889" s="59" t="n">
        <x:v>0.03215442251847112</x:v>
      </x:c>
      <x:c r="G889" s="59" t="n">
        <x:v>0.6423087830916434</x:v>
      </x:c>
      <x:c r="H889" s="59" t="n">
        <x:v>0.1402631342082334</x:v>
      </x:c>
      <x:c r="I889" s="58" t="n">
        <x:v>11943333.371680066</x:v>
      </x:c>
      <x:c r="J889" s="59" t="n">
        <x:v>0.42418803517128373</x:v>
      </x:c>
      <x:c r="K889" s="2" t="str">
        <x:v>B</x:v>
      </x:c>
      <x:c r="L889" s="59"/>
      <x:c r="M889" s="59" t="n">
        <x:v>0.49731218629207574</x:v>
      </x:c>
      <x:c r="N889" s="58" t="n">
        <x:v>1526953.2573556798</x:v>
      </x:c>
      <x:c r="O889" s="58" t="n">
        <x:v>5735950.2202171</x:v>
      </x:c>
      <x:c r="P889" s="2" t="str">
        <x:v>manual_review</x:v>
      </x:c>
      <x:c r="Q889" s="2" t="str">
        <x:v>data quality flag</x:v>
      </x:c>
      <x:c r="R889" s="2"/>
      <x:c r="S889" s="2"/>
      <x:c r="T889" s="2"/>
    </x:row>
    <x:row r="890">
      <x:c r="A890" s="2"/>
      <x:c r="B890" s="2"/>
      <x:c r="C890" s="2" t="str">
        <x:v>SYN-00885</x:v>
      </x:c>
      <x:c r="D890" s="58" t="n">
        <x:v>123000000</x:v>
      </x:c>
      <x:c r="E890" s="93" t="n">
        <x:v>18</x:v>
      </x:c>
      <x:c r="F890" s="59" t="n">
        <x:v>0.09360175220027495</x:v>
      </x:c>
      <x:c r="G890" s="59" t="n">
        <x:v>0.6751799320674016</x:v>
      </x:c>
      <x:c r="H890" s="59" t="n">
        <x:v>0.17989986196648683</x:v>
      </x:c>
      <x:c r="I890" s="58" t="n">
        <x:v>7847524.024575902</x:v>
      </x:c>
      <x:c r="J890" s="59" t="n">
        <x:v>0.2988073641949069</x:v>
      </x:c>
      <x:c r="K890" s="2" t="str">
        <x:v>C</x:v>
      </x:c>
      <x:c r="L890" s="59" t="n">
        <x:v>0.15455139160156248</x:v>
      </x:c>
      <x:c r="M890" s="59" t="n">
        <x:v>0.3694208907002798</x:v>
      </x:c>
      <x:c r="N890" s="58" t="n">
        <x:v>6398617.609706761</x:v>
      </x:c>
      <x:c r="O890" s="58" t="n">
        <x:v>6258997.559731906</x:v>
      </x:c>
      <x:c r="P890" s="2" t="str">
        <x:v>approve</x:v>
      </x:c>
      <x:c r="Q890" s="2" t="str">
        <x:v>eligibility and RAROC conditions are met</x:v>
      </x:c>
      <x:c r="R890" s="2"/>
      <x:c r="S890" s="2"/>
      <x:c r="T890" s="2"/>
    </x:row>
    <x:row r="891">
      <x:c r="A891" s="2"/>
      <x:c r="B891" s="2"/>
      <x:c r="C891" s="2" t="str">
        <x:v>SYN-00886</x:v>
      </x:c>
      <x:c r="D891" s="58" t="n">
        <x:v>108000000</x:v>
      </x:c>
      <x:c r="E891" s="93" t="n">
        <x:v>18</x:v>
      </x:c>
      <x:c r="F891" s="59" t="n">
        <x:v>0.04216514355197626</x:v>
      </x:c>
      <x:c r="G891" s="59" t="n">
        <x:v>0.7259888287902976</x:v>
      </x:c>
      <x:c r="H891" s="59" t="n">
        <x:v>0.1347842343648731</x:v>
      </x:c>
      <x:c r="I891" s="58" t="n">
        <x:v>6660472.420192472</x:v>
      </x:c>
      <x:c r="J891" s="59" t="n">
        <x:v>0.5380236210096236</x:v>
      </x:c>
      <x:c r="K891" s="2" t="str">
        <x:v>B</x:v>
      </x:c>
      <x:c r="L891" s="59"/>
      <x:c r="M891" s="59" t="n">
        <x:v>0.33449072487953707</x:v>
      </x:c>
      <x:c r="N891" s="58" t="n">
        <x:v>2697551.030958843</x:v>
      </x:c>
      <x:c r="O891" s="58" t="n">
        <x:v>4536319.931593822</x:v>
      </x:c>
      <x:c r="P891" s="2" t="str">
        <x:v>decline</x:v>
      </x:c>
      <x:c r="Q891" s="2" t="str">
        <x:v>debt service to income exceeds policy maximum</x:v>
      </x:c>
      <x:c r="R891" s="2"/>
      <x:c r="S891" s="2"/>
      <x:c r="T891" s="2"/>
    </x:row>
    <x:row r="892">
      <x:c r="A892" s="2"/>
      <x:c r="B892" s="2"/>
      <x:c r="C892" s="2" t="str">
        <x:v>SYN-00887</x:v>
      </x:c>
      <x:c r="D892" s="58" t="n">
        <x:v>234000000</x:v>
      </x:c>
      <x:c r="E892" s="93" t="n">
        <x:v>36</x:v>
      </x:c>
      <x:c r="F892" s="59" t="n">
        <x:v>0.01712771483367886</x:v>
      </x:c>
      <x:c r="G892" s="59" t="n">
        <x:v>0.6508721654555398</x:v>
      </x:c>
      <x:c r="H892" s="59" t="n">
        <x:v>0.11929014442102459</x:v>
      </x:c>
      <x:c r="I892" s="58" t="n">
        <x:v>7764217.3240543315</x:v>
      </x:c>
      <x:c r="J892" s="59" t="n">
        <x:v>0.2701631384788377</x:v>
      </x:c>
      <x:c r="K892" s="2" t="str">
        <x:v>A</x:v>
      </x:c>
      <x:c r="L892" s="59" t="n">
        <x:v>0.08690185546875001</x:v>
      </x:c>
      <x:c r="M892" s="59" t="n">
        <x:v>0.4885706466216536</x:v>
      </x:c>
      <x:c r="N892" s="58" t="n">
        <x:v>4213712.265197548</x:v>
      </x:c>
      <x:c r="O892" s="58" t="n">
        <x:v>9843863.667782158</x:v>
      </x:c>
      <x:c r="P892" s="2" t="str">
        <x:v>approve</x:v>
      </x:c>
      <x:c r="Q892" s="2" t="str">
        <x:v>eligibility and RAROC conditions are met</x:v>
      </x:c>
      <x:c r="R892" s="2"/>
      <x:c r="S892" s="2"/>
      <x:c r="T892" s="2"/>
    </x:row>
    <x:row r="893">
      <x:c r="A893" s="2"/>
      <x:c r="B893" s="2"/>
      <x:c r="C893" s="2" t="str">
        <x:v>SYN-00888</x:v>
      </x:c>
      <x:c r="D893" s="58" t="n">
        <x:v>32000000</x:v>
      </x:c>
      <x:c r="E893" s="93" t="n">
        <x:v>24</x:v>
      </x:c>
      <x:c r="F893" s="59" t="n">
        <x:v>0.015883248214607994</x:v>
      </x:c>
      <x:c r="G893" s="59" t="n">
        <x:v>0.63967343160501</x:v>
      </x:c>
      <x:c r="H893" s="59" t="n">
        <x:v>0.10557390714211062</x:v>
      </x:c>
      <x:c r="I893" s="58" t="n">
        <x:v>1484883.6154422197</x:v>
      </x:c>
      <x:c r="J893" s="59" t="n">
        <x:v>0.2113953446176888</x:v>
      </x:c>
      <x:c r="K893" s="2" t="str">
        <x:v>A</x:v>
      </x:c>
      <x:c r="L893" s="59" t="n">
        <x:v>0.11007347106933596</x:v>
      </x:c>
      <x:c r="M893" s="59" t="n">
        <x:v>0.1140015173244084</x:v>
      </x:c>
      <x:c r="N893" s="58" t="n">
        <x:v>348962.59179699153</x:v>
      </x:c>
      <x:c r="O893" s="58" t="n">
        <x:v>1342515.929480323</x:v>
      </x:c>
      <x:c r="P893" s="2" t="str">
        <x:v>reprice</x:v>
      </x:c>
      <x:c r="Q893" s="2" t="str">
        <x:v>quoted APR is below the RAROC price floor</x:v>
      </x:c>
      <x:c r="R893" s="2"/>
      <x:c r="S893" s="2"/>
      <x:c r="T893" s="2"/>
    </x:row>
    <x:row r="894">
      <x:c r="A894" s="2"/>
      <x:c r="B894" s="2"/>
      <x:c r="C894" s="2" t="str">
        <x:v>SYN-00889</x:v>
      </x:c>
      <x:c r="D894" s="58" t="n">
        <x:v>199000000</x:v>
      </x:c>
      <x:c r="E894" s="93" t="n">
        <x:v>24</x:v>
      </x:c>
      <x:c r="F894" s="59" t="n">
        <x:v>0.050795872908518884</x:v>
      </x:c>
      <x:c r="G894" s="59" t="n">
        <x:v>0.6430357885566528</x:v>
      </x:c>
      <x:c r="H894" s="59" t="n">
        <x:v>0.13372354827728797</x:v>
      </x:c>
      <x:c r="I894" s="58" t="n">
        <x:v>9495664.67717924</x:v>
      </x:c>
      <x:c r="J894" s="59" t="n">
        <x:v>0.15513063483486783</x:v>
      </x:c>
      <x:c r="K894" s="2" t="str">
        <x:v>C</x:v>
      </x:c>
      <x:c r="L894" s="59" t="n">
        <x:v>0.10357822418212892</x:v>
      </x:c>
      <x:c r="M894" s="59" t="n">
        <x:v>0.46545476921100976</x:v>
      </x:c>
      <x:c r="N894" s="58" t="n">
        <x:v>6988002.059426205</x:v>
      </x:c>
      <x:c r="O894" s="58" t="n">
        <x:v>8225873.231361613</x:v>
      </x:c>
      <x:c r="P894" s="2" t="str">
        <x:v>approve</x:v>
      </x:c>
      <x:c r="Q894" s="2" t="str">
        <x:v>eligibility and RAROC conditions are met</x:v>
      </x:c>
      <x:c r="R894" s="2"/>
      <x:c r="S894" s="2"/>
      <x:c r="T894" s="2"/>
    </x:row>
    <x:row r="895">
      <x:c r="A895" s="2"/>
      <x:c r="B895" s="2"/>
      <x:c r="C895" s="2" t="str">
        <x:v>SYN-00890</x:v>
      </x:c>
      <x:c r="D895" s="58" t="n">
        <x:v>126000000</x:v>
      </x:c>
      <x:c r="E895" s="93" t="n">
        <x:v>48</x:v>
      </x:c>
      <x:c r="F895" s="59" t="n">
        <x:v>0.14683511137646216</x:v>
      </x:c>
      <x:c r="G895" s="59" t="n">
        <x:v>0.691739146336201</x:v>
      </x:c>
      <x:c r="H895" s="59" t="n">
        <x:v>0.22789387587180188</x:v>
      </x:c>
      <x:c r="I895" s="58" t="n">
        <x:v>4023959.9796687216</x:v>
      </x:c>
      <x:c r="J895" s="59" t="n">
        <x:v>0.10275466621486049</x:v>
      </x:c>
      <x:c r="K895" s="2" t="str">
        <x:v>D</x:v>
      </x:c>
      <x:c r="L895" s="59" t="n">
        <x:v>0.1971587371826172</x:v>
      </x:c>
      <x:c r="M895" s="59" t="n">
        <x:v>0.35444347274122406</x:v>
      </x:c>
      <x:c r="N895" s="58" t="n">
        <x:v>26043684.91102343</x:v>
      </x:c>
      <x:c r="O895" s="58" t="n">
        <x:v>7543836.354998949</x:v>
      </x:c>
      <x:c r="P895" s="2" t="str">
        <x:v>approve</x:v>
      </x:c>
      <x:c r="Q895" s="2" t="str">
        <x:v>eligibility and RAROC conditions are met</x:v>
      </x:c>
      <x:c r="R895" s="2"/>
      <x:c r="S895" s="2"/>
      <x:c r="T895" s="2"/>
    </x:row>
    <x:row r="896">
      <x:c r="A896" s="2"/>
      <x:c r="B896" s="2"/>
      <x:c r="C896" s="2" t="str">
        <x:v>SYN-00891</x:v>
      </x:c>
      <x:c r="D896" s="58" t="n">
        <x:v>189000000</x:v>
      </x:c>
      <x:c r="E896" s="93" t="n">
        <x:v>36</x:v>
      </x:c>
      <x:c r="F896" s="59" t="n">
        <x:v>0.135970732862863</x:v>
      </x:c>
      <x:c r="G896" s="59" t="n">
        <x:v>0.8497997586207272</x:v>
      </x:c>
      <x:c r="H896" s="59" t="n">
        <x:v>0.19318332490771417</x:v>
      </x:c>
      <x:c r="I896" s="58" t="n">
        <x:v>6958444.642810098</x:v>
      </x:c>
      <x:c r="J896" s="59" t="n">
        <x:v>0.23213287923319792</x:v>
      </x:c>
      <x:c r="K896" s="2" t="str">
        <x:v>D</x:v>
      </x:c>
      <x:c r="L896" s="59" t="n">
        <x:v>0.21726127624511718</x:v>
      </x:c>
      <x:c r="M896" s="59" t="n">
        <x:v>0.031115841339589324</x:v>
      </x:c>
      <x:c r="N896" s="58" t="n">
        <x:v>34050325.02212712</x:v>
      </x:c>
      <x:c r="O896" s="58" t="n">
        <x:v>13746460.657406729</x:v>
      </x:c>
      <x:c r="P896" s="2" t="str">
        <x:v>reprice</x:v>
      </x:c>
      <x:c r="Q896" s="2" t="str">
        <x:v>quoted APR is below the RAROC price floor</x:v>
      </x:c>
      <x:c r="R896" s="2"/>
      <x:c r="S896" s="2"/>
      <x:c r="T896" s="2"/>
    </x:row>
    <x:row r="897">
      <x:c r="A897" s="2"/>
      <x:c r="B897" s="2"/>
      <x:c r="C897" s="2" t="str">
        <x:v>SYN-00892</x:v>
      </x:c>
      <x:c r="D897" s="58" t="n">
        <x:v>50000000</x:v>
      </x:c>
      <x:c r="E897" s="93" t="n">
        <x:v>24</x:v>
      </x:c>
      <x:c r="F897" s="59" t="n">
        <x:v>0.049375597964057945</x:v>
      </x:c>
      <x:c r="G897" s="59" t="n">
        <x:v>0.693321251495591</x:v>
      </x:c>
      <x:c r="H897" s="59" t="n">
        <x:v>0.12838247955446294</x:v>
      </x:c>
      <x:c r="I897" s="58" t="n">
        <x:v>2373294.1027663983</x:v>
      </x:c>
      <x:c r="J897" s="59" t="n">
        <x:v>0.09128054241409224</x:v>
      </x:c>
      <x:c r="K897" s="2" t="str">
        <x:v>B</x:v>
      </x:c>
      <x:c r="L897" s="59" t="n">
        <x:v>0.12237697601318358</x:v>
      </x:c>
      <x:c r="M897" s="59" t="n">
        <x:v>0.22116440865414105</x:v>
      </x:c>
      <x:c r="N897" s="58" t="n">
        <x:v>1837751.409638925</x:v>
      </x:c>
      <x:c r="O897" s="58" t="n">
        <x:v>2065509.9806067478</x:v>
      </x:c>
      <x:c r="P897" s="2" t="str">
        <x:v>approve</x:v>
      </x:c>
      <x:c r="Q897" s="2" t="str">
        <x:v>eligibility and RAROC conditions are met</x:v>
      </x:c>
      <x:c r="R897" s="2"/>
      <x:c r="S897" s="2"/>
      <x:c r="T897" s="2"/>
    </x:row>
    <x:row r="898">
      <x:c r="A898" s="2"/>
      <x:c r="B898" s="2"/>
      <x:c r="C898" s="2" t="str">
        <x:v>SYN-00893</x:v>
      </x:c>
      <x:c r="D898" s="58" t="n">
        <x:v>46000000</x:v>
      </x:c>
      <x:c r="E898" s="93" t="n">
        <x:v>24</x:v>
      </x:c>
      <x:c r="F898" s="59" t="n">
        <x:v>0.11058234033117492</x:v>
      </x:c>
      <x:c r="G898" s="59" t="n">
        <x:v>0.7278870780571202</x:v>
      </x:c>
      <x:c r="H898" s="59" t="n">
        <x:v>0.18604440443269799</x:v>
      </x:c>
      <x:c r="I898" s="58" t="n">
        <x:v>2309965.576111862</x:v>
      </x:c>
      <x:c r="J898" s="59" t="n">
        <x:v>0.20894676449319058</x:v>
      </x:c>
      <x:c r="K898" s="2" t="str">
        <x:v>D</x:v>
      </x:c>
      <x:c r="L898" s="59" t="n">
        <x:v>0.181705436706543</x:v>
      </x:c>
      <x:c r="M898" s="59" t="n">
        <x:v>0.19032776418069988</x:v>
      </x:c>
      <x:c r="N898" s="58" t="n">
        <x:v>3992755.5631430773</x:v>
      </x:c>
      <x:c r="O898" s="58" t="n">
        <x:v>2700460.0887083737</x:v>
      </x:c>
      <x:c r="P898" s="2" t="str">
        <x:v>approve</x:v>
      </x:c>
      <x:c r="Q898" s="2" t="str">
        <x:v>eligibility and RAROC conditions are met</x:v>
      </x:c>
      <x:c r="R898" s="2"/>
      <x:c r="S898" s="2"/>
      <x:c r="T898" s="2"/>
    </x:row>
    <x:row r="899">
      <x:c r="A899" s="2"/>
      <x:c r="B899" s="2"/>
      <x:c r="C899" s="2" t="str">
        <x:v>SYN-00894</x:v>
      </x:c>
      <x:c r="D899" s="58" t="n">
        <x:v>117000000</x:v>
      </x:c>
      <x:c r="E899" s="93" t="n">
        <x:v>36</x:v>
      </x:c>
      <x:c r="F899" s="59" t="n">
        <x:v>0.06764155606328996</x:v>
      </x:c>
      <x:c r="G899" s="59" t="n">
        <x:v>0.7460716243645961</x:v>
      </x:c>
      <x:c r="H899" s="59" t="n">
        <x:v>0.17870122967066504</x:v>
      </x:c>
      <x:c r="I899" s="58" t="n">
        <x:v>4222211.31657778</x:v>
      </x:c>
      <x:c r="J899" s="59" t="n">
        <x:v>0.30307282198203317</x:v>
      </x:c>
      <x:c r="K899" s="2" t="str">
        <x:v>C</x:v>
      </x:c>
      <x:c r="L899" s="59" t="n">
        <x:v>0.12962501525878908</x:v>
      </x:c>
      <x:c r="M899" s="59" t="n">
        <x:v>0.6049047921683847</x:v>
      </x:c>
      <x:c r="N899" s="58" t="n">
        <x:v>9515642.75115663</x:v>
      </x:c>
      <x:c r="O899" s="58" t="n">
        <x:v>5365380.405415613</x:v>
      </x:c>
      <x:c r="P899" s="2" t="str">
        <x:v>approve</x:v>
      </x:c>
      <x:c r="Q899" s="2" t="str">
        <x:v>eligibility and RAROC conditions are met</x:v>
      </x:c>
      <x:c r="R899" s="2"/>
      <x:c r="S899" s="2"/>
      <x:c r="T899" s="2"/>
    </x:row>
    <x:row r="900">
      <x:c r="A900" s="2"/>
      <x:c r="B900" s="2"/>
      <x:c r="C900" s="2" t="str">
        <x:v>SYN-00895</x:v>
      </x:c>
      <x:c r="D900" s="58" t="n">
        <x:v>229000000</x:v>
      </x:c>
      <x:c r="E900" s="93" t="n">
        <x:v>12</x:v>
      </x:c>
      <x:c r="F900" s="59" t="n">
        <x:v>0.09884177182473938</x:v>
      </x:c>
      <x:c r="G900" s="59" t="n">
        <x:v>0.7193054218209892</x:v>
      </x:c>
      <x:c r="H900" s="59" t="n">
        <x:v>0.16655961679060094</x:v>
      </x:c>
      <x:c r="I900" s="58" t="n">
        <x:v>20848517.755682155</x:v>
      </x:c>
      <x:c r="J900" s="59" t="n">
        <x:v>0.46486207990813094</x:v>
      </x:c>
      <x:c r="K900" s="2" t="str">
        <x:v>C</x:v>
      </x:c>
      <x:c r="L900" s="59" t="n">
        <x:v>0.14998199462890627</x:v>
      </x:c>
      <x:c r="M900" s="59" t="n">
        <x:v>0.28428509120670925</x:v>
      </x:c>
      <x:c r="N900" s="58" t="n">
        <x:v>9180944.852128318</x:v>
      </x:c>
      <x:c r="O900" s="58" t="n">
        <x:v>13126820.912161436</x:v>
      </x:c>
      <x:c r="P900" s="2" t="str">
        <x:v>approve</x:v>
      </x:c>
      <x:c r="Q900" s="2" t="str">
        <x:v>eligibility and RAROC conditions are met</x:v>
      </x:c>
      <x:c r="R900" s="2"/>
      <x:c r="S900" s="2"/>
      <x:c r="T900" s="2"/>
    </x:row>
    <x:row r="901">
      <x:c r="A901" s="2"/>
      <x:c r="B901" s="2"/>
      <x:c r="C901" s="2" t="str">
        <x:v>SYN-00896</x:v>
      </x:c>
      <x:c r="D901" s="58" t="n">
        <x:v>110000000</x:v>
      </x:c>
      <x:c r="E901" s="93" t="n">
        <x:v>12</x:v>
      </x:c>
      <x:c r="F901" s="59" t="n">
        <x:v>0.0767362782219763</x:v>
      </x:c>
      <x:c r="G901" s="59" t="n">
        <x:v>0.5714430351056028</x:v>
      </x:c>
      <x:c r="H901" s="59" t="n">
        <x:v>0.16481035180812814</x:v>
      </x:c>
      <x:c r="I901" s="58" t="n">
        <x:v>10005451.437707214</x:v>
      </x:c>
      <x:c r="J901" s="59" t="n">
        <x:v>0.2936480892910965</x:v>
      </x:c>
      <x:c r="K901" s="2" t="str">
        <x:v>C</x:v>
      </x:c>
      <x:c r="L901" s="59" t="n">
        <x:v>0.11661872863769532</x:v>
      </x:c>
      <x:c r="M901" s="59" t="n">
        <x:v>0.6490337507986799</x:v>
      </x:c>
      <x:c r="N901" s="58" t="n">
        <x:v>2709692.8836442092</x:v>
      </x:c>
      <x:c r="O901" s="58" t="n">
        <x:v>4692660.611051653</x:v>
      </x:c>
      <x:c r="P901" s="2" t="str">
        <x:v>approve</x:v>
      </x:c>
      <x:c r="Q901" s="2" t="str">
        <x:v>eligibility and RAROC conditions are met</x:v>
      </x:c>
      <x:c r="R901" s="2"/>
      <x:c r="S901" s="2"/>
      <x:c r="T901" s="2"/>
    </x:row>
    <x:row r="902">
      <x:c r="A902" s="2"/>
      <x:c r="B902" s="2"/>
      <x:c r="C902" s="2" t="str">
        <x:v>SYN-00897</x:v>
      </x:c>
      <x:c r="D902" s="58" t="n">
        <x:v>213000000</x:v>
      </x:c>
      <x:c r="E902" s="93" t="n">
        <x:v>48</x:v>
      </x:c>
      <x:c r="F902" s="59" t="n">
        <x:v>0.07884118340248296</x:v>
      </x:c>
      <x:c r="G902" s="59" t="n">
        <x:v>0.7606868393171613</x:v>
      </x:c>
      <x:c r="H902" s="59" t="n">
        <x:v>0.1722496556251767</x:v>
      </x:c>
      <x:c r="I902" s="58" t="n">
        <x:v>6170942.927892269</x:v>
      </x:c>
      <x:c r="J902" s="59" t="n">
        <x:v>0.49888242030354873</x:v>
      </x:c>
      <x:c r="K902" s="2" t="str">
        <x:v>C</x:v>
      </x:c>
      <x:c r="L902" s="59" t="n">
        <x:v>0.14030799865722657</x:v>
      </x:c>
      <x:c r="M902" s="59" t="n">
        <x:v>0.4182126266890855</x:v>
      </x:c>
      <x:c r="N902" s="58" t="n">
        <x:v>26936907.4395924</x:v>
      </x:c>
      <x:c r="O902" s="58" t="n">
        <x:v>10677745.286257338</x:v>
      </x:c>
      <x:c r="P902" s="2" t="str">
        <x:v>approve</x:v>
      </x:c>
      <x:c r="Q902" s="2" t="str">
        <x:v>eligibility and RAROC conditions are met</x:v>
      </x:c>
      <x:c r="R902" s="2"/>
      <x:c r="S902" s="2"/>
      <x:c r="T902" s="2"/>
    </x:row>
    <x:row r="903">
      <x:c r="A903" s="2"/>
      <x:c r="B903" s="2"/>
      <x:c r="C903" s="2" t="str">
        <x:v>SYN-00898</x:v>
      </x:c>
      <x:c r="D903" s="58" t="n">
        <x:v>92000000</x:v>
      </x:c>
      <x:c r="E903" s="93" t="n">
        <x:v>12</x:v>
      </x:c>
      <x:c r="F903" s="59" t="n">
        <x:v>0.0724448776379846</x:v>
      </x:c>
      <x:c r="G903" s="59" t="n">
        <x:v>0.7248320987602503</x:v>
      </x:c>
      <x:c r="H903" s="59" t="n">
        <x:v>0.12337309806837038</x:v>
      </x:c>
      <x:c r="I903" s="58" t="n">
        <x:v>8188612.940449094</x:v>
      </x:c>
      <x:c r="J903" s="59" t="n">
        <x:v>0.5567361764446105</x:v>
      </x:c>
      <x:c r="K903" s="2" t="str">
        <x:v>C</x:v>
      </x:c>
      <x:c r="L903" s="59"/>
      <x:c r="M903" s="59" t="n">
        <x:v>0.08652450228038976</x:v>
      </x:c>
      <x:c r="N903" s="58" t="n">
        <x:v>2695721.8503477164</x:v>
      </x:c>
      <x:c r="O903" s="58" t="n">
        <x:v>4431945.502829248</x:v>
      </x:c>
      <x:c r="P903" s="2" t="str">
        <x:v>decline</x:v>
      </x:c>
      <x:c r="Q903" s="2" t="str">
        <x:v>debt service to income exceeds policy maximum</x:v>
      </x:c>
      <x:c r="R903" s="2"/>
      <x:c r="S903" s="2"/>
      <x:c r="T903" s="2"/>
    </x:row>
    <x:row r="904">
      <x:c r="A904" s="2"/>
      <x:c r="B904" s="2"/>
      <x:c r="C904" s="2" t="str">
        <x:v>SYN-00899</x:v>
      </x:c>
      <x:c r="D904" s="58" t="n">
        <x:v>188000000</x:v>
      </x:c>
      <x:c r="E904" s="93" t="n">
        <x:v>12</x:v>
      </x:c>
      <x:c r="F904" s="59" t="n">
        <x:v>0.09448369222584532</x:v>
      </x:c>
      <x:c r="G904" s="59" t="n">
        <x:v>0.8430782671471165</x:v>
      </x:c>
      <x:c r="H904" s="59" t="n">
        <x:v>0.18977174354728404</x:v>
      </x:c>
      <x:c r="I904" s="58" t="n">
        <x:v>17323388.757311054</x:v>
      </x:c>
      <x:c r="J904" s="59" t="n">
        <x:v>0.3933927852159834</x:v>
      </x:c>
      <x:c r="K904" s="2" t="str">
        <x:v>C</x:v>
      </x:c>
      <x:c r="L904" s="59" t="n">
        <x:v>0.15465229034423827</x:v>
      </x:c>
      <x:c r="M904" s="59" t="n">
        <x:v>0.3902744569078048</x:v>
      </x:c>
      <x:c r="N904" s="58" t="n">
        <x:v>8466865.18269723</x:v>
      </x:c>
      <x:c r="O904" s="58" t="n">
        <x:v>12368515.673194315</x:v>
      </x:c>
      <x:c r="P904" s="2" t="str">
        <x:v>approve</x:v>
      </x:c>
      <x:c r="Q904" s="2" t="str">
        <x:v>eligibility and RAROC conditions are met</x:v>
      </x:c>
      <x:c r="R904" s="2"/>
      <x:c r="S904" s="2"/>
      <x:c r="T904" s="2"/>
    </x:row>
    <x:row r="905">
      <x:c r="A905" s="2"/>
      <x:c r="B905" s="2"/>
      <x:c r="C905" s="2" t="str">
        <x:v>SYN-00900</x:v>
      </x:c>
      <x:c r="D905" s="58" t="n">
        <x:v>187000000</x:v>
      </x:c>
      <x:c r="E905" s="93" t="n">
        <x:v>48</x:v>
      </x:c>
      <x:c r="F905" s="59" t="n">
        <x:v>0.010347048746325364</x:v>
      </x:c>
      <x:c r="G905" s="59" t="n">
        <x:v>0.6705550939293109</x:v>
      </x:c>
      <x:c r="H905" s="59" t="n">
        <x:v>0.10686385960538927</x:v>
      </x:c>
      <x:c r="I905" s="58" t="n">
        <x:v>4804681.985861807</x:v>
      </x:c>
      <x:c r="J905" s="59" t="n">
        <x:v>0.5035278700556005</x:v>
      </x:c>
      <x:c r="K905" s="2" t="str">
        <x:v>A</x:v>
      </x:c>
      <x:c r="L905" s="59"/>
      <x:c r="M905" s="59" t="n">
        <x:v>0.39168891805765166</x:v>
      </x:c>
      <x:c r="N905" s="58" t="n">
        <x:v>2806302.1640213975</x:v>
      </x:c>
      <x:c r="O905" s="58" t="n">
        <x:v>7925116.565600809</x:v>
      </x:c>
      <x:c r="P905" s="2" t="str">
        <x:v>decline</x:v>
      </x:c>
      <x:c r="Q905" s="2" t="str">
        <x:v>debt service to income exceeds policy maximum</x:v>
      </x:c>
      <x:c r="R905" s="2"/>
      <x:c r="S905" s="2"/>
      <x:c r="T905" s="2"/>
    </x:row>
    <x:row r="906">
      <x:c r="A906" s="2"/>
      <x:c r="B906" s="2"/>
      <x:c r="C906" s="2" t="str">
        <x:v>SYN-00901</x:v>
      </x:c>
      <x:c r="D906" s="58" t="n">
        <x:v>212000000</x:v>
      </x:c>
      <x:c r="E906" s="93" t="n">
        <x:v>24</x:v>
      </x:c>
      <x:c r="F906" s="59" t="n">
        <x:v>0.0790671309099958</x:v>
      </x:c>
      <x:c r="G906" s="59" t="n">
        <x:v>0.7776488494149412</x:v>
      </x:c>
      <x:c r="H906" s="59" t="n">
        <x:v>0.17316159343640017</x:v>
      </x:c>
      <x:c r="I906" s="58" t="n">
        <x:v>10513994.098047618</x:v>
      </x:c>
      <x:c r="J906" s="59" t="n">
        <x:v>0.24270695147570945</x:v>
      </x:c>
      <x:c r="K906" s="2" t="str">
        <x:v>C</x:v>
      </x:c>
      <x:c r="L906" s="59" t="n">
        <x:v>0.14769115447998044</x:v>
      </x:c>
      <x:c r="M906" s="59" t="n">
        <x:v>0.3616100480056463</x:v>
      </x:c>
      <x:c r="N906" s="58" t="n">
        <x:v>14095846.091957182</x:v>
      </x:c>
      <x:c r="O906" s="58" t="n">
        <x:v>11161212.137484277</x:v>
      </x:c>
      <x:c r="P906" s="2" t="str">
        <x:v>approve</x:v>
      </x:c>
      <x:c r="Q906" s="2" t="str">
        <x:v>eligibility and RAROC conditions are met</x:v>
      </x:c>
      <x:c r="R906" s="2"/>
      <x:c r="S906" s="2"/>
      <x:c r="T906" s="2"/>
    </x:row>
    <x:row r="907">
      <x:c r="A907" s="2"/>
      <x:c r="B907" s="2"/>
      <x:c r="C907" s="2" t="str">
        <x:v>SYN-00902</x:v>
      </x:c>
      <x:c r="D907" s="58" t="n">
        <x:v>35000000</x:v>
      </x:c>
      <x:c r="E907" s="93" t="n">
        <x:v>48</x:v>
      </x:c>
      <x:c r="F907" s="59" t="n">
        <x:v>0.09661366773392616</x:v>
      </x:c>
      <x:c r="G907" s="59" t="n">
        <x:v>0.658099017323419</x:v>
      </x:c>
      <x:c r="H907" s="59" t="n">
        <x:v>0.18241550501753903</x:v>
      </x:c>
      <x:c r="I907" s="58" t="n">
        <x:v>1032547.9787241656</x:v>
      </x:c>
      <x:c r="J907" s="59" t="n">
        <x:v>0.2633622288106284</x:v>
      </x:c>
      <x:c r="K907" s="2" t="str">
        <x:v>C</x:v>
      </x:c>
      <x:c r="L907" s="59" t="n">
        <x:v>0.1611659622192383</x:v>
      </x:c>
      <x:c r="M907" s="59" t="n">
        <x:v>0.33776999588699264</x:v>
      </x:c>
      <x:c r="N907" s="58" t="n">
        <x:v>4640663.4419912575</x:v>
      </x:c>
      <x:c r="O907" s="58" t="n">
        <x:v>1676988.6205707397</x:v>
      </x:c>
      <x:c r="P907" s="2" t="str">
        <x:v>approve</x:v>
      </x:c>
      <x:c r="Q907" s="2" t="str">
        <x:v>eligibility and RAROC conditions are met</x:v>
      </x:c>
      <x:c r="R907" s="2"/>
      <x:c r="S907" s="2"/>
      <x:c r="T907" s="2"/>
    </x:row>
    <x:row r="908">
      <x:c r="A908" s="2"/>
      <x:c r="B908" s="2"/>
      <x:c r="C908" s="2" t="str">
        <x:v>SYN-00903</x:v>
      </x:c>
      <x:c r="D908" s="58" t="n">
        <x:v>143000000</x:v>
      </x:c>
      <x:c r="E908" s="93" t="n">
        <x:v>18</x:v>
      </x:c>
      <x:c r="F908" s="59" t="n">
        <x:v>0.11526330170169456</x:v>
      </x:c>
      <x:c r="G908" s="59" t="n">
        <x:v>0.9</x:v>
      </x:c>
      <x:c r="H908" s="59" t="n">
        <x:v>0.20954028048990977</x:v>
      </x:c>
      <x:c r="I908" s="58" t="n">
        <x:v>9326851.058103876</x:v>
      </x:c>
      <x:c r="J908" s="59" t="n">
        <x:v>0.7329281911314922</x:v>
      </x:c>
      <x:c r="K908" s="2" t="str">
        <x:v>D</x:v>
      </x:c>
      <x:c r="L908" s="59"/>
      <x:c r="M908" s="59" t="n">
        <x:v>0.2145007807319809</x:v>
      </x:c>
      <x:c r="N908" s="58" t="n">
        <x:v>12282587.974439384</x:v>
      </x:c>
      <x:c r="O908" s="58" t="n">
        <x:v>10843386.021049362</x:v>
      </x:c>
      <x:c r="P908" s="2" t="str">
        <x:v>decline</x:v>
      </x:c>
      <x:c r="Q908" s="2" t="str">
        <x:v>debt service to income exceeds policy maximum</x:v>
      </x:c>
      <x:c r="R908" s="2"/>
      <x:c r="S908" s="2"/>
      <x:c r="T908" s="2"/>
    </x:row>
    <x:row r="909">
      <x:c r="A909" s="2"/>
      <x:c r="B909" s="2"/>
      <x:c r="C909" s="2" t="str">
        <x:v>SYN-00904</x:v>
      </x:c>
      <x:c r="D909" s="58" t="n">
        <x:v>166000000</x:v>
      </x:c>
      <x:c r="E909" s="93" t="n">
        <x:v>48</x:v>
      </x:c>
      <x:c r="F909" s="59" t="n">
        <x:v>0.04250001445508223</x:v>
      </x:c>
      <x:c r="G909" s="59" t="n">
        <x:v>0.6513447406101845</x:v>
      </x:c>
      <x:c r="H909" s="59" t="n">
        <x:v>0.11458409682975802</x:v>
      </x:c>
      <x:c r="I909" s="58" t="n">
        <x:v>4327404.9325020565</x:v>
      </x:c>
      <x:c r="J909" s="59" t="n">
        <x:v>0.3352314041406893</x:v>
      </x:c>
      <x:c r="K909" s="2" t="str">
        <x:v>B</x:v>
      </x:c>
      <x:c r="L909" s="59" t="n">
        <x:v>0.10320709228515627</x:v>
      </x:c>
      <x:c r="M909" s="59" t="n">
        <x:v>0.2753276808886375</x:v>
      </x:c>
      <x:c r="N909" s="58" t="n">
        <x:v>9700500.969926817</x:v>
      </x:c>
      <x:c r="O909" s="58" t="n">
        <x:v>6763537.643840931</x:v>
      </x:c>
      <x:c r="P909" s="2" t="str">
        <x:v>approve</x:v>
      </x:c>
      <x:c r="Q909" s="2" t="str">
        <x:v>eligibility and RAROC conditions are met</x:v>
      </x:c>
      <x:c r="R909" s="2"/>
      <x:c r="S909" s="2"/>
      <x:c r="T909" s="2"/>
    </x:row>
    <x:row r="910">
      <x:c r="A910" s="2"/>
      <x:c r="B910" s="2"/>
      <x:c r="C910" s="2" t="str">
        <x:v>SYN-00905</x:v>
      </x:c>
      <x:c r="D910" s="58" t="n">
        <x:v>172000000</x:v>
      </x:c>
      <x:c r="E910" s="93" t="n">
        <x:v>12</x:v>
      </x:c>
      <x:c r="F910" s="59" t="n">
        <x:v>0.17643423686982249</x:v>
      </x:c>
      <x:c r="G910" s="59" t="n">
        <x:v>0.8186995466516765</x:v>
      </x:c>
      <x:c r="H910" s="59" t="n">
        <x:v>0.2574151038490117</x:v>
      </x:c>
      <x:c r="I910" s="58" t="n">
        <x:v>16409557.214254372</x:v>
      </x:c>
      <x:c r="J910" s="59" t="n">
        <x:v>0.39845396947443373</x:v>
      </x:c>
      <x:c r="K910" s="2" t="str">
        <x:v>E</x:v>
      </x:c>
      <x:c r="L910" s="59" t="n">
        <x:v>0.23805606842041016</x:v>
      </x:c>
      <x:c r="M910" s="59" t="n">
        <x:v>0.2548445343123353</x:v>
      </x:c>
      <x:c r="N910" s="58" t="n">
        <x:v>14374581.189272963</x:v>
      </x:c>
      <x:c r="O910" s="58" t="n">
        <x:v>14858570.144383322</x:v>
      </x:c>
      <x:c r="P910" s="2" t="str">
        <x:v>approve</x:v>
      </x:c>
      <x:c r="Q910" s="2" t="str">
        <x:v>eligibility and RAROC conditions are met</x:v>
      </x:c>
      <x:c r="R910" s="2"/>
      <x:c r="S910" s="2"/>
      <x:c r="T910" s="2"/>
    </x:row>
    <x:row r="911">
      <x:c r="A911" s="2"/>
      <x:c r="B911" s="2"/>
      <x:c r="C911" s="2" t="str">
        <x:v>SYN-00906</x:v>
      </x:c>
      <x:c r="D911" s="58" t="n">
        <x:v>172000000</x:v>
      </x:c>
      <x:c r="E911" s="93" t="n">
        <x:v>36</x:v>
      </x:c>
      <x:c r="F911" s="59" t="n">
        <x:v>0.19621785305014602</x:v>
      </x:c>
      <x:c r="G911" s="59" t="n">
        <x:v>0.6980550322422555</x:v>
      </x:c>
      <x:c r="H911" s="59" t="n">
        <x:v>0.26887743474969183</x:v>
      </x:c>
      <x:c r="I911" s="58" t="n">
        <x:v>7011582.532388279</x:v>
      </x:c>
      <x:c r="J911" s="59" t="n">
        <x:v>0.2874804794125166</x:v>
      </x:c>
      <x:c r="K911" s="2" t="str">
        <x:v>E</x:v>
      </x:c>
      <x:c r="L911" s="59" t="n">
        <x:v>0.24098037719726562</x:v>
      </x:c>
      <x:c r="M911" s="59" t="n">
        <x:v>0.31347796945565015</x:v>
      </x:c>
      <x:c r="N911" s="58" t="n">
        <x:v>36487123.83084991</x:v>
      </x:c>
      <x:c r="O911" s="58" t="n">
        <x:v>11696042.462658752</x:v>
      </x:c>
      <x:c r="P911" s="2" t="str">
        <x:v>approve</x:v>
      </x:c>
      <x:c r="Q911" s="2" t="str">
        <x:v>eligibility and RAROC conditions are met</x:v>
      </x:c>
      <x:c r="R911" s="2"/>
      <x:c r="S911" s="2"/>
      <x:c r="T911" s="2"/>
    </x:row>
    <x:row r="912">
      <x:c r="A912" s="2"/>
      <x:c r="B912" s="2"/>
      <x:c r="C912" s="2" t="str">
        <x:v>SYN-00907</x:v>
      </x:c>
      <x:c r="D912" s="58" t="n">
        <x:v>130000000</x:v>
      </x:c>
      <x:c r="E912" s="93" t="n">
        <x:v>36</x:v>
      </x:c>
      <x:c r="F912" s="59" t="n">
        <x:v>0.06637874848383199</x:v>
      </x:c>
      <x:c r="G912" s="59" t="n">
        <x:v>0.6311109441875384</x:v>
      </x:c>
      <x:c r="H912" s="59" t="n">
        <x:v>0.16307005743376843</x:v>
      </x:c>
      <x:c r="I912" s="58" t="n">
        <x:v>4590142.75247066</x:v>
      </x:c>
      <x:c r="J912" s="59" t="n">
        <x:v>0.2076057100988264</x:v>
      </x:c>
      <x:c r="K912" s="2" t="str">
        <x:v>C</x:v>
      </x:c>
      <x:c r="L912" s="59" t="n">
        <x:v>0.12146976470947266</x:v>
      </x:c>
      <x:c r="M912" s="59" t="n">
        <x:v>0.5825193992130367</x:v>
      </x:c>
      <x:c r="N912" s="58" t="n">
        <x:v>8725411.800314989</x:v>
      </x:c>
      <x:c r="O912" s="58" t="n">
        <x:v>5298994.76860927</x:v>
      </x:c>
      <x:c r="P912" s="2" t="str">
        <x:v>approve</x:v>
      </x:c>
      <x:c r="Q912" s="2" t="str">
        <x:v>eligibility and RAROC conditions are met</x:v>
      </x:c>
      <x:c r="R912" s="2"/>
      <x:c r="S912" s="2"/>
      <x:c r="T912" s="2"/>
    </x:row>
    <x:row r="913">
      <x:c r="A913" s="2"/>
      <x:c r="B913" s="2"/>
      <x:c r="C913" s="2" t="str">
        <x:v>SYN-00908</x:v>
      </x:c>
      <x:c r="D913" s="58" t="n">
        <x:v>118000000</x:v>
      </x:c>
      <x:c r="E913" s="93" t="n">
        <x:v>24</x:v>
      </x:c>
      <x:c r="F913" s="59" t="n">
        <x:v>0.2892971304879904</x:v>
      </x:c>
      <x:c r="G913" s="59" t="n">
        <x:v>0.758278649355566</x:v>
      </x:c>
      <x:c r="H913" s="59" t="n">
        <x:v>0.3</x:v>
      </x:c>
      <x:c r="I913" s="58" t="n">
        <x:v>6597712.8024921175</x:v>
      </x:c>
      <x:c r="J913" s="59" t="n">
        <x:v>0.44130044146524544</x:v>
      </x:c>
      <x:c r="K913" s="2" t="str">
        <x:v>E</x:v>
      </x:c>
      <x:c r="L913" s="59"/>
      <x:c r="M913" s="59" t="n">
        <x:v>-0.10323044155382403</x:v>
      </x:c>
      <x:c r="N913" s="58" t="n">
        <x:v>27669390.394166537</x:v>
      </x:c>
      <x:c r="O913" s="58" t="n">
        <x:v>9704672.116940899</x:v>
      </x:c>
      <x:c r="P913" s="2" t="str">
        <x:v>decline</x:v>
      </x:c>
      <x:c r="Q913" s="2" t="str">
        <x:v>PD exceeds policy maximum</x:v>
      </x:c>
      <x:c r="R913" s="2"/>
      <x:c r="S913" s="2"/>
      <x:c r="T913" s="2"/>
    </x:row>
    <x:row r="914">
      <x:c r="A914" s="2"/>
      <x:c r="B914" s="2"/>
      <x:c r="C914" s="2" t="str">
        <x:v>SYN-00909</x:v>
      </x:c>
      <x:c r="D914" s="58" t="n">
        <x:v>180000000</x:v>
      </x:c>
      <x:c r="E914" s="93" t="n">
        <x:v>12</x:v>
      </x:c>
      <x:c r="F914" s="59" t="n">
        <x:v>0.05753839463818262</x:v>
      </x:c>
      <x:c r="G914" s="59" t="n">
        <x:v>0.7693248351027046</x:v>
      </x:c>
      <x:c r="H914" s="59" t="n">
        <x:v>0.15643641123563165</x:v>
      </x:c>
      <x:c r="I914" s="58" t="n">
        <x:v>16301215.31189844</x:v>
      </x:c>
      <x:c r="J914" s="59" t="n">
        <x:v>0.48134539147029537</x:v>
      </x:c>
      <x:c r="K914" s="2" t="str">
        <x:v>C</x:v>
      </x:c>
      <x:c r="L914" s="59" t="n">
        <x:v>0.12795799255371096</x:v>
      </x:c>
      <x:c r="M914" s="59" t="n">
        <x:v>0.4378600508936764</x:v>
      </x:c>
      <x:c r="N914" s="58" t="n">
        <x:v>4457147.733726566</x:v>
      </x:c>
      <x:c r="O914" s="58" t="n">
        <x:v>8039589.492322883</x:v>
      </x:c>
      <x:c r="P914" s="2" t="str">
        <x:v>approve</x:v>
      </x:c>
      <x:c r="Q914" s="2" t="str">
        <x:v>eligibility and RAROC conditions are met</x:v>
      </x:c>
      <x:c r="R914" s="2"/>
      <x:c r="S914" s="2"/>
      <x:c r="T914" s="2"/>
    </x:row>
    <x:row r="915">
      <x:c r="A915" s="2"/>
      <x:c r="B915" s="2"/>
      <x:c r="C915" s="2" t="str">
        <x:v>SYN-00910</x:v>
      </x:c>
      <x:c r="D915" s="58" t="n">
        <x:v>42000000</x:v>
      </x:c>
      <x:c r="E915" s="93" t="n">
        <x:v>36</x:v>
      </x:c>
      <x:c r="F915" s="59" t="n">
        <x:v>0.04878954450835368</x:v>
      </x:c>
      <x:c r="G915" s="59" t="n">
        <x:v>0.7859219429453402</x:v>
      </x:c>
      <x:c r="H915" s="59" t="n">
        <x:v>0.14520851477916502</x:v>
      </x:c>
      <x:c r="I915" s="58" t="n">
        <x:v>1446108.1978621094</x:v>
      </x:c>
      <x:c r="J915" s="59" t="n">
        <x:v>0.2858443279144844</x:v>
      </x:c>
      <x:c r="K915" s="2" t="str">
        <x:v>B</x:v>
      </x:c>
      <x:c r="L915" s="59" t="n">
        <x:v>0.12989261627197268</x:v>
      </x:c>
      <x:c r="M915" s="59" t="n">
        <x:v>0.31639557090562703</x:v>
      </x:c>
      <x:c r="N915" s="58" t="n">
        <x:v>2585852.6063661394</x:v>
      </x:c>
      <x:c r="O915" s="58" t="n">
        <x:v>1730275.6839280073</x:v>
      </x:c>
      <x:c r="P915" s="2" t="str">
        <x:v>approve</x:v>
      </x:c>
      <x:c r="Q915" s="2" t="str">
        <x:v>eligibility and RAROC conditions are met</x:v>
      </x:c>
      <x:c r="R915" s="2"/>
      <x:c r="S915" s="2"/>
      <x:c r="T915" s="2"/>
    </x:row>
    <x:row r="916">
      <x:c r="A916" s="2"/>
      <x:c r="B916" s="2"/>
      <x:c r="C916" s="2" t="str">
        <x:v>SYN-00911</x:v>
      </x:c>
      <x:c r="D916" s="58" t="n">
        <x:v>174000000</x:v>
      </x:c>
      <x:c r="E916" s="93" t="n">
        <x:v>12</x:v>
      </x:c>
      <x:c r="F916" s="59" t="n">
        <x:v>0.12048162275093337</x:v>
      </x:c>
      <x:c r="G916" s="59" t="n">
        <x:v>0.6307586701629595</x:v>
      </x:c>
      <x:c r="H916" s="59" t="n">
        <x:v>0.23815314923276726</x:v>
      </x:c>
      <x:c r="I916" s="58" t="n">
        <x:v>16437822.210185856</x:v>
      </x:c>
      <x:c r="J916" s="59" t="n">
        <x:v>0.6405843347601919</x:v>
      </x:c>
      <x:c r="K916" s="2" t="str">
        <x:v>D</x:v>
      </x:c>
      <x:c r="L916" s="59"/>
      <x:c r="M916" s="59" t="n">
        <x:v>0.770401510494594</x:v>
      </x:c>
      <x:c r="N916" s="58" t="n">
        <x:v>7559195.8450516155</x:v>
      </x:c>
      <x:c r="O916" s="58" t="n">
        <x:v>9780759.120109161</x:v>
      </x:c>
      <x:c r="P916" s="2" t="str">
        <x:v>decline</x:v>
      </x:c>
      <x:c r="Q916" s="2" t="str">
        <x:v>debt service to income exceeds policy maximum</x:v>
      </x:c>
      <x:c r="R916" s="2"/>
      <x:c r="S916" s="2"/>
      <x:c r="T916" s="2"/>
    </x:row>
    <x:row r="917">
      <x:c r="A917" s="2"/>
      <x:c r="B917" s="2"/>
      <x:c r="C917" s="2" t="str">
        <x:v>SYN-00912</x:v>
      </x:c>
      <x:c r="D917" s="58" t="n">
        <x:v>139000000</x:v>
      </x:c>
      <x:c r="E917" s="93" t="n">
        <x:v>36</x:v>
      </x:c>
      <x:c r="F917" s="59" t="n">
        <x:v>0.00567936617834687</x:v>
      </x:c>
      <x:c r="G917" s="59" t="n">
        <x:v>0.6858901922013732</x:v>
      </x:c>
      <x:c r="H917" s="59" t="n">
        <x:v>0.1278881462144902</x:v>
      </x:c>
      <x:c r="I917" s="58" t="n">
        <x:v>4669332.754257229</x:v>
      </x:c>
      <x:c r="J917" s="59" t="n">
        <x:v>0.5206021131778857</x:v>
      </x:c>
      <x:c r="K917" s="2" t="str">
        <x:v>A</x:v>
      </x:c>
      <x:c r="L917" s="59"/>
      <x:c r="M917" s="59" t="n">
        <x:v>0.5968270856873258</x:v>
      </x:c>
      <x:c r="N917" s="58" t="n">
        <x:v>883508.1317231911</x:v>
      </x:c>
      <x:c r="O917" s="58" t="n">
        <x:v>5938165.105268801</x:v>
      </x:c>
      <x:c r="P917" s="2" t="str">
        <x:v>decline</x:v>
      </x:c>
      <x:c r="Q917" s="2" t="str">
        <x:v>debt service to income exceeds policy maximum</x:v>
      </x:c>
      <x:c r="R917" s="2"/>
      <x:c r="S917" s="2"/>
      <x:c r="T917" s="2"/>
    </x:row>
    <x:row r="918">
      <x:c r="A918" s="2"/>
      <x:c r="B918" s="2"/>
      <x:c r="C918" s="2" t="str">
        <x:v>SYN-00913</x:v>
      </x:c>
      <x:c r="D918" s="58" t="n">
        <x:v>85000000</x:v>
      </x:c>
      <x:c r="E918" s="93" t="n">
        <x:v>36</x:v>
      </x:c>
      <x:c r="F918" s="59" t="n">
        <x:v>0.08563124498748653</x:v>
      </x:c>
      <x:c r="G918" s="59" t="n">
        <x:v>0.7747158152754451</x:v>
      </x:c>
      <x:c r="H918" s="59" t="n">
        <x:v>0.17300140679563647</x:v>
      </x:c>
      <x:c r="I918" s="58" t="n">
        <x:v>3043193.940712759</x:v>
      </x:c>
      <x:c r="J918" s="59" t="n">
        <x:v>0.2608621802782535</x:v>
      </x:c>
      <x:c r="K918" s="2" t="str">
        <x:v>C</x:v>
      </x:c>
      <x:c r="L918" s="59" t="n">
        <x:v>0.15922080993652346</x:v>
      </x:c>
      <x:c r="M918" s="59" t="n">
        <x:v>0.2646426111469528</x:v>
      </x:c>
      <x:c r="N918" s="58" t="n">
        <x:v>8974325.406924415</x:v>
      </x:c>
      <x:c r="O918" s="58" t="n">
        <x:v>4572676.967220466</x:v>
      </x:c>
      <x:c r="P918" s="2" t="str">
        <x:v>approve</x:v>
      </x:c>
      <x:c r="Q918" s="2" t="str">
        <x:v>eligibility and RAROC conditions are met</x:v>
      </x:c>
      <x:c r="R918" s="2"/>
      <x:c r="S918" s="2"/>
      <x:c r="T918" s="2"/>
    </x:row>
    <x:row r="919">
      <x:c r="A919" s="2"/>
      <x:c r="B919" s="2"/>
      <x:c r="C919" s="2" t="str">
        <x:v>SYN-00914</x:v>
      </x:c>
      <x:c r="D919" s="58" t="n">
        <x:v>127000000</x:v>
      </x:c>
      <x:c r="E919" s="93" t="n">
        <x:v>36</x:v>
      </x:c>
      <x:c r="F919" s="59" t="n">
        <x:v>0.07667950637359695</x:v>
      </x:c>
      <x:c r="G919" s="59" t="n">
        <x:v>0.6952070641476878</x:v>
      </x:c>
      <x:c r="H919" s="59" t="n">
        <x:v>0.18172844717298497</x:v>
      </x:c>
      <x:c r="I919" s="58" t="n">
        <x:v>4602373.577254755</x:v>
      </x:c>
      <x:c r="J919" s="59" t="n">
        <x:v>0.28106540844070266</x:v>
      </x:c>
      <x:c r="K919" s="2" t="str">
        <x:v>C</x:v>
      </x:c>
      <x:c r="L919" s="59" t="n">
        <x:v>0.1389471817016602</x:v>
      </x:c>
      <x:c r="M919" s="59" t="n">
        <x:v>0.5462749026672131</x:v>
      </x:c>
      <x:c r="N919" s="58" t="n">
        <x:v>10868827.397569</x:v>
      </x:c>
      <x:c r="O919" s="58" t="n">
        <x:v>5814084.819100542</x:v>
      </x:c>
      <x:c r="P919" s="2" t="str">
        <x:v>approve</x:v>
      </x:c>
      <x:c r="Q919" s="2" t="str">
        <x:v>eligibility and RAROC conditions are met</x:v>
      </x:c>
      <x:c r="R919" s="2"/>
      <x:c r="S919" s="2"/>
      <x:c r="T919" s="2"/>
    </x:row>
    <x:row r="920">
      <x:c r="A920" s="2"/>
      <x:c r="B920" s="2"/>
      <x:c r="C920" s="2" t="str">
        <x:v>SYN-00915</x:v>
      </x:c>
      <x:c r="D920" s="58" t="n">
        <x:v>178000000</x:v>
      </x:c>
      <x:c r="E920" s="93" t="n">
        <x:v>48</x:v>
      </x:c>
      <x:c r="F920" s="59" t="n">
        <x:v>0.07582106426101183</x:v>
      </x:c>
      <x:c r="G920" s="59" t="n">
        <x:v>0.7611703088459515</x:v>
      </x:c>
      <x:c r="H920" s="59" t="n">
        <x:v>0.17465519491699608</x:v>
      </x:c>
      <x:c r="I920" s="58" t="n">
        <x:v>5179167.787677022</x:v>
      </x:c>
      <x:c r="J920" s="59" t="n">
        <x:v>0.3945076267125919</x:v>
      </x:c>
      <x:c r="K920" s="2" t="str">
        <x:v>C</x:v>
      </x:c>
      <x:c r="L920" s="59" t="n">
        <x:v>0.13799083709716797</x:v>
      </x:c>
      <x:c r="M920" s="59" t="n">
        <x:v>0.46339097933061285</x:v>
      </x:c>
      <x:c r="N920" s="58" t="n">
        <x:v>21750625.816314194</x:v>
      </x:c>
      <x:c r="O920" s="58" t="n">
        <x:v>8768632.146697532</x:v>
      </x:c>
      <x:c r="P920" s="2" t="str">
        <x:v>approve</x:v>
      </x:c>
      <x:c r="Q920" s="2" t="str">
        <x:v>eligibility and RAROC conditions are met</x:v>
      </x:c>
      <x:c r="R920" s="2"/>
      <x:c r="S920" s="2"/>
      <x:c r="T920" s="2"/>
    </x:row>
    <x:row r="921">
      <x:c r="A921" s="2"/>
      <x:c r="B921" s="2"/>
      <x:c r="C921" s="2" t="str">
        <x:v>SYN-00916</x:v>
      </x:c>
      <x:c r="D921" s="58" t="n">
        <x:v>161000000</x:v>
      </x:c>
      <x:c r="E921" s="93" t="n">
        <x:v>48</x:v>
      </x:c>
      <x:c r="F921" s="59" t="n">
        <x:v>0.1221896158806086</x:v>
      </x:c>
      <x:c r="G921" s="59" t="n">
        <x:v>0.6919913724741532</x:v>
      </x:c>
      <x:c r="H921" s="59" t="n">
        <x:v>0.20013286591344043</x:v>
      </x:c>
      <x:c r="I921" s="58" t="n">
        <x:v>4900428.132662187</x:v>
      </x:c>
      <x:c r="J921" s="59" t="n">
        <x:v>0.38380692608984796</x:v>
      </x:c>
      <x:c r="K921" s="2" t="str">
        <x:v>D</x:v>
      </x:c>
      <x:c r="L921" s="59" t="n">
        <x:v>0.1744021224975586</x:v>
      </x:c>
      <x:c r="M921" s="59" t="n">
        <x:v>0.3385815794427755</x:v>
      </x:c>
      <x:c r="N921" s="58" t="n">
        <x:v>27971157.99174034</x:v>
      </x:c>
      <x:c r="O921" s="58" t="n">
        <x:v>8980459.476962885</x:v>
      </x:c>
      <x:c r="P921" s="2" t="str">
        <x:v>approve</x:v>
      </x:c>
      <x:c r="Q921" s="2" t="str">
        <x:v>eligibility and RAROC conditions are met</x:v>
      </x:c>
      <x:c r="R921" s="2"/>
      <x:c r="S921" s="2"/>
      <x:c r="T921" s="2"/>
    </x:row>
    <x:row r="922">
      <x:c r="A922" s="2"/>
      <x:c r="B922" s="2"/>
      <x:c r="C922" s="2" t="str">
        <x:v>SYN-00917</x:v>
      </x:c>
      <x:c r="D922" s="58" t="n">
        <x:v>48000000</x:v>
      </x:c>
      <x:c r="E922" s="93" t="n">
        <x:v>12</x:v>
      </x:c>
      <x:c r="F922" s="59" t="n">
        <x:v>0.013160159609395625</x:v>
      </x:c>
      <x:c r="G922" s="59" t="n">
        <x:v>0.8354992109381927</x:v>
      </x:c>
      <x:c r="H922" s="59" t="n">
        <x:v>0.09715001278199037</x:v>
      </x:c>
      <x:c r="I922" s="58" t="n">
        <x:v>4213602.821082555</x:v>
      </x:c>
      <x:c r="J922" s="59" t="n">
        <x:v>0.17820961336770016</x:v>
      </x:c>
      <x:c r="K922" s="2" t="str">
        <x:v>A</x:v>
      </x:c>
      <x:c r="L922" s="59" t="n">
        <x:v>0.10805023193359374</x:v>
      </x:c>
      <x:c r="M922" s="59" t="n">
        <x:v>0.04897315045772351</x:v>
      </x:c>
      <x:c r="N922" s="58" t="n">
        <x:v>290679.3952201232</x:v>
      </x:c>
      <x:c r="O922" s="58" t="n">
        <x:v>2069301.7381608987</x:v>
      </x:c>
      <x:c r="P922" s="2" t="str">
        <x:v>reprice</x:v>
      </x:c>
      <x:c r="Q922" s="2" t="str">
        <x:v>quoted APR is below the RAROC price floor</x:v>
      </x:c>
      <x:c r="R922" s="2"/>
      <x:c r="S922" s="2"/>
      <x:c r="T922" s="2"/>
    </x:row>
    <x:row r="923">
      <x:c r="A923" s="2"/>
      <x:c r="B923" s="2"/>
      <x:c r="C923" s="2" t="str">
        <x:v>SYN-00918</x:v>
      </x:c>
      <x:c r="D923" s="58" t="n">
        <x:v>92000000</x:v>
      </x:c>
      <x:c r="E923" s="93" t="n">
        <x:v>36</x:v>
      </x:c>
      <x:c r="F923" s="59" t="n">
        <x:v>0.12946038461760573</x:v>
      </x:c>
      <x:c r="G923" s="59" t="n">
        <x:v>0.5831933129723345</x:v>
      </x:c>
      <x:c r="H923" s="59" t="n">
        <x:v>0.22098387966547156</x:v>
      </x:c>
      <x:c r="I923" s="58" t="n">
        <x:v>3518206.136682569</x:v>
      </x:c>
      <x:c r="J923" s="59" t="n">
        <x:v>0.2530912981869211</x:v>
      </x:c>
      <x:c r="K923" s="2" t="str">
        <x:v>D</x:v>
      </x:c>
      <x:c r="L923" s="59" t="n">
        <x:v>0.1620538711547852</x:v>
      </x:c>
      <x:c r="M923" s="59" t="n">
        <x:v>0.6309095291323927</x:v>
      </x:c>
      <x:c r="N923" s="58" t="n">
        <x:v>10991034.352999896</x:v>
      </x:c>
      <x:c r="O923" s="58" t="n">
        <x:v>4560102.8817586675</x:v>
      </x:c>
      <x:c r="P923" s="2" t="str">
        <x:v>approve</x:v>
      </x:c>
      <x:c r="Q923" s="2" t="str">
        <x:v>eligibility and RAROC conditions are met</x:v>
      </x:c>
      <x:c r="R923" s="2"/>
      <x:c r="S923" s="2"/>
      <x:c r="T923" s="2"/>
    </x:row>
    <x:row r="924">
      <x:c r="A924" s="2"/>
      <x:c r="B924" s="2"/>
      <x:c r="C924" s="2" t="str">
        <x:v>SYN-00919</x:v>
      </x:c>
      <x:c r="D924" s="58" t="n">
        <x:v>211000000</x:v>
      </x:c>
      <x:c r="E924" s="93" t="n">
        <x:v>48</x:v>
      </x:c>
      <x:c r="F924" s="59" t="n">
        <x:v>0.03230413881926042</x:v>
      </x:c>
      <x:c r="G924" s="59" t="n">
        <x:v>0.8095242002666192</x:v>
      </x:c>
      <x:c r="H924" s="59" t="n">
        <x:v>0.13854989984697516</x:v>
      </x:c>
      <x:c r="I924" s="58" t="n">
        <x:v>5750549.817420024</x:v>
      </x:c>
      <x:c r="J924" s="59" t="n">
        <x:v>0.12569816178752338</x:v>
      </x:c>
      <x:c r="K924" s="2" t="str">
        <x:v>B</x:v>
      </x:c>
      <x:c r="L924" s="59" t="n">
        <x:v>0.10562602996826172</x:v>
      </x:c>
      <x:c r="M924" s="59" t="n">
        <x:v>0.4945329378816079</x:v>
      </x:c>
      <x:c r="N924" s="58" t="n">
        <x:v>11918785.836538954</x:v>
      </x:c>
      <x:c r="O924" s="58" t="n">
        <x:v>8839294.7304979</x:v>
      </x:c>
      <x:c r="P924" s="2" t="str">
        <x:v>approve</x:v>
      </x:c>
      <x:c r="Q924" s="2" t="str">
        <x:v>eligibility and RAROC conditions are met</x:v>
      </x:c>
      <x:c r="R924" s="2"/>
      <x:c r="S924" s="2"/>
      <x:c r="T924" s="2"/>
    </x:row>
    <x:row r="925">
      <x:c r="A925" s="2"/>
      <x:c r="B925" s="2"/>
      <x:c r="C925" s="2" t="str">
        <x:v>SYN-00920</x:v>
      </x:c>
      <x:c r="D925" s="58" t="n">
        <x:v>124000000</x:v>
      </x:c>
      <x:c r="E925" s="93" t="n">
        <x:v>18</x:v>
      </x:c>
      <x:c r="F925" s="59" t="n">
        <x:v>0.2601758905053944</x:v>
      </x:c>
      <x:c r="G925" s="59" t="n">
        <x:v>0.6470556798292895</x:v>
      </x:c>
      <x:c r="H925" s="59" t="n">
        <x:v>0.3</x:v>
      </x:c>
      <x:c r="I925" s="58" t="n">
        <x:v>8639089.988098256</x:v>
      </x:c>
      <x:c r="J925" s="59" t="n">
        <x:v>0.4111204645627096</x:v>
      </x:c>
      <x:c r="K925" s="2" t="str">
        <x:v>E</x:v>
      </x:c>
      <x:c r="L925" s="59"/>
      <x:c r="M925" s="59" t="n">
        <x:v>0.2781473629822935</x:v>
      </x:c>
      <x:c r="N925" s="58" t="n">
        <x:v>17544677.205291666</x:v>
      </x:c>
      <x:c r="O925" s="58" t="n">
        <x:v>9029857.916377759</x:v>
      </x:c>
      <x:c r="P925" s="2" t="str">
        <x:v>decline</x:v>
      </x:c>
      <x:c r="Q925" s="2" t="str">
        <x:v>PD exceeds policy maximum</x:v>
      </x:c>
      <x:c r="R925" s="2"/>
      <x:c r="S925" s="2"/>
      <x:c r="T925" s="2"/>
    </x:row>
    <x:row r="926">
      <x:c r="A926" s="2"/>
      <x:c r="B926" s="2"/>
      <x:c r="C926" s="2" t="str">
        <x:v>SYN-00921</x:v>
      </x:c>
      <x:c r="D926" s="58" t="n">
        <x:v>210000000</x:v>
      </x:c>
      <x:c r="E926" s="93" t="n">
        <x:v>12</x:v>
      </x:c>
      <x:c r="F926" s="59" t="n">
        <x:v>0.10744006677163272</x:v>
      </x:c>
      <x:c r="G926" s="59" t="n">
        <x:v>0.731522286109837</x:v>
      </x:c>
      <x:c r="H926" s="59" t="n">
        <x:v>0.17778862808235998</x:v>
      </x:c>
      <x:c r="I926" s="58" t="n">
        <x:v>19230704.56125288</x:v>
      </x:c>
      <x:c r="J926" s="59" t="n">
        <x:v>0.5089851319860351</x:v>
      </x:c>
      <x:c r="K926" s="2" t="str">
        <x:v>D</x:v>
      </x:c>
      <x:c r="L926" s="59"/>
      <x:c r="M926" s="59" t="n">
        <x:v>0.2162800105994509</x:v>
      </x:c>
      <x:c r="N926" s="58" t="n">
        <x:v>9335028.473952593</x:v>
      </x:c>
      <x:c r="O926" s="58" t="n">
        <x:v>12812037.148909189</x:v>
      </x:c>
      <x:c r="P926" s="2" t="str">
        <x:v>decline</x:v>
      </x:c>
      <x:c r="Q926" s="2" t="str">
        <x:v>debt service to income exceeds policy maximum</x:v>
      </x:c>
      <x:c r="R926" s="2"/>
      <x:c r="S926" s="2"/>
      <x:c r="T926" s="2"/>
    </x:row>
    <x:row r="927">
      <x:c r="A927" s="2"/>
      <x:c r="B927" s="2"/>
      <x:c r="C927" s="2" t="str">
        <x:v>SYN-00922</x:v>
      </x:c>
      <x:c r="D927" s="58" t="n">
        <x:v>105000000</x:v>
      </x:c>
      <x:c r="E927" s="93" t="n">
        <x:v>12</x:v>
      </x:c>
      <x:c r="F927" s="59" t="n">
        <x:v>0.09052664531717057</x:v>
      </x:c>
      <x:c r="G927" s="59" t="n">
        <x:v>0.895847458795161</x:v>
      </x:c>
      <x:c r="H927" s="59" t="n">
        <x:v>0.16893300856277454</x:v>
      </x:c>
      <x:c r="I927" s="58" t="n">
        <x:v>9571182.994623564</x:v>
      </x:c>
      <x:c r="J927" s="59" t="n">
        <x:v>0.4614065056235302</x:v>
      </x:c>
      <x:c r="K927" s="2" t="str">
        <x:v>C</x:v>
      </x:c>
      <x:c r="L927" s="59" t="n">
        <x:v>0.18479557037353517</x:v>
      </x:c>
      <x:c r="M927" s="59" t="n">
        <x:v>0.05926072921405913</x:v>
      </x:c>
      <x:c r="N927" s="58" t="n">
        <x:v>4796952.301754118</x:v>
      </x:c>
      <x:c r="O927" s="58" t="n">
        <x:v>7148766.446822759</x:v>
      </x:c>
      <x:c r="P927" s="2" t="str">
        <x:v>reprice</x:v>
      </x:c>
      <x:c r="Q927" s="2" t="str">
        <x:v>quoted APR is below the RAROC price floor</x:v>
      </x:c>
      <x:c r="R927" s="2"/>
      <x:c r="S927" s="2"/>
      <x:c r="T927" s="2"/>
    </x:row>
    <x:row r="928">
      <x:c r="A928" s="2"/>
      <x:c r="B928" s="2"/>
      <x:c r="C928" s="2" t="str">
        <x:v>SYN-00923</x:v>
      </x:c>
      <x:c r="D928" s="58" t="n">
        <x:v>108000000</x:v>
      </x:c>
      <x:c r="E928" s="93" t="n">
        <x:v>48</x:v>
      </x:c>
      <x:c r="F928" s="59" t="n">
        <x:v>0.04236072388361886</x:v>
      </x:c>
      <x:c r="G928" s="59" t="n">
        <x:v>0.8037828640580136</x:v>
      </x:c>
      <x:c r="H928" s="59" t="n">
        <x:v>0.13312823880178784</x:v>
      </x:c>
      <x:c r="I928" s="58" t="n">
        <x:v>2914165.992946101</x:v>
      </x:c>
      <x:c r="J928" s="59" t="n">
        <x:v>0.31975174438068515</x:v>
      </x:c>
      <x:c r="K928" s="2" t="str">
        <x:v>B</x:v>
      </x:c>
      <x:c r="L928" s="59" t="n">
        <x:v>0.11159660339355468</x:v>
      </x:c>
      <x:c r="M928" s="59" t="n">
        <x:v>0.37850172282281613</x:v>
      </x:c>
      <x:c r="N928" s="58" t="n">
        <x:v>7846610.047856881</x:v>
      </x:c>
      <x:c r="O928" s="58" t="n">
        <x:v>4448242.123267509</x:v>
      </x:c>
      <x:c r="P928" s="2" t="str">
        <x:v>approve</x:v>
      </x:c>
      <x:c r="Q928" s="2" t="str">
        <x:v>eligibility and RAROC conditions are met</x:v>
      </x:c>
      <x:c r="R928" s="2"/>
      <x:c r="S928" s="2"/>
      <x:c r="T928" s="2"/>
    </x:row>
    <x:row r="929">
      <x:c r="A929" s="2"/>
      <x:c r="B929" s="2"/>
      <x:c r="C929" s="2" t="str">
        <x:v>SYN-00924</x:v>
      </x:c>
      <x:c r="D929" s="58" t="n">
        <x:v>200000000</x:v>
      </x:c>
      <x:c r="E929" s="93" t="n">
        <x:v>24</x:v>
      </x:c>
      <x:c r="F929" s="59" t="n">
        <x:v>0.12327385361370755</x:v>
      </x:c>
      <x:c r="G929" s="59" t="n">
        <x:v>0.7711652763095387</x:v>
      </x:c>
      <x:c r="H929" s="59" t="n">
        <x:v>0.21417877342135203</x:v>
      </x:c>
      <x:c r="I929" s="58" t="n">
        <x:v>10318226.912291603</x:v>
      </x:c>
      <x:c r="J929" s="59" t="n">
        <x:v>0.3956650294198708</x:v>
      </x:c>
      <x:c r="K929" s="2" t="str">
        <x:v>D</x:v>
      </x:c>
      <x:c r="L929" s="59" t="n">
        <x:v>0.18080085754394531</x:v>
      </x:c>
      <x:c r="M929" s="59" t="n">
        <x:v>0.36653238645053055</x:v>
      </x:c>
      <x:c r="N929" s="58" t="n">
        <x:v>20610413.14562797</x:v>
      </x:c>
      <x:c r="O929" s="58" t="n">
        <x:v>13172065.859380819</x:v>
      </x:c>
      <x:c r="P929" s="2" t="str">
        <x:v>approve</x:v>
      </x:c>
      <x:c r="Q929" s="2" t="str">
        <x:v>eligibility and RAROC conditions are met</x:v>
      </x:c>
      <x:c r="R929" s="2"/>
      <x:c r="S929" s="2"/>
      <x:c r="T929" s="2"/>
    </x:row>
    <x:row r="930">
      <x:c r="A930" s="2"/>
      <x:c r="B930" s="2"/>
      <x:c r="C930" s="2" t="str">
        <x:v>SYN-00925</x:v>
      </x:c>
      <x:c r="D930" s="58" t="n">
        <x:v>213000000</x:v>
      </x:c>
      <x:c r="E930" s="93" t="n">
        <x:v>12</x:v>
      </x:c>
      <x:c r="F930" s="59" t="n">
        <x:v>0.1279382035590597</x:v>
      </x:c>
      <x:c r="G930" s="59" t="n">
        <x:v>0.6655812903053022</x:v>
      </x:c>
      <x:c r="H930" s="59" t="n">
        <x:v>0.23967979027239994</x:v>
      </x:c>
      <x:c r="I930" s="58" t="n">
        <x:v>20137893.5200444</x:v>
      </x:c>
      <x:c r="J930" s="59" t="n">
        <x:v>0.9779566086291922</x:v>
      </x:c>
      <x:c r="K930" s="2" t="str">
        <x:v>D</x:v>
      </x:c>
      <x:c r="L930" s="59"/>
      <x:c r="M930" s="59" t="n">
        <x:v>0.7294572786062404</x:v>
      </x:c>
      <x:c r="N930" s="58" t="n">
        <x:v>10383518.379572611</x:v>
      </x:c>
      <x:c r="O930" s="58" t="n">
        <x:v>13008175.081249654</x:v>
      </x:c>
      <x:c r="P930" s="2" t="str">
        <x:v>decline</x:v>
      </x:c>
      <x:c r="Q930" s="2" t="str">
        <x:v>debt service to income exceeds policy maximum</x:v>
      </x:c>
      <x:c r="R930" s="2"/>
      <x:c r="S930" s="2"/>
      <x:c r="T930" s="2"/>
    </x:row>
    <x:row r="931">
      <x:c r="A931" s="2"/>
      <x:c r="B931" s="2"/>
      <x:c r="C931" s="2" t="str">
        <x:v>SYN-00926</x:v>
      </x:c>
      <x:c r="D931" s="58" t="n">
        <x:v>44000000</x:v>
      </x:c>
      <x:c r="E931" s="93" t="n">
        <x:v>18</x:v>
      </x:c>
      <x:c r="F931" s="59" t="n">
        <x:v>0.04284018901047384</x:v>
      </x:c>
      <x:c r="G931" s="59" t="n">
        <x:v>0.7170437161511884</x:v>
      </x:c>
      <x:c r="H931" s="59" t="n">
        <x:v>0.15552913098583532</x:v>
      </x:c>
      <x:c r="I931" s="58" t="n">
        <x:v>2756393.8002229235</x:v>
      </x:c>
      <x:c r="J931" s="59" t="n">
        <x:v>0.11573771724906633</x:v>
      </x:c>
      <x:c r="K931" s="2" t="str">
        <x:v>B</x:v>
      </x:c>
      <x:c r="L931" s="59" t="n">
        <x:v>0.1317000198364258</x:v>
      </x:c>
      <x:c r="M931" s="59" t="n">
        <x:v>0.40323462725936454</x:v>
      </x:c>
      <x:c r="N931" s="58" t="n">
        <x:v>1107921.5110067602</x:v>
      </x:c>
      <x:c r="O931" s="58" t="n">
        <x:v>1856052.5897689296</x:v>
      </x:c>
      <x:c r="P931" s="2" t="str">
        <x:v>approve</x:v>
      </x:c>
      <x:c r="Q931" s="2" t="str">
        <x:v>eligibility and RAROC conditions are met</x:v>
      </x:c>
      <x:c r="R931" s="2"/>
      <x:c r="S931" s="2"/>
      <x:c r="T931" s="2"/>
    </x:row>
    <x:row r="932">
      <x:c r="A932" s="2"/>
      <x:c r="B932" s="2"/>
      <x:c r="C932" s="2" t="str">
        <x:v>SYN-00927</x:v>
      </x:c>
      <x:c r="D932" s="58" t="n">
        <x:v>93000000</x:v>
      </x:c>
      <x:c r="E932" s="93" t="n">
        <x:v>24</x:v>
      </x:c>
      <x:c r="F932" s="59" t="n">
        <x:v>0.07170063493805452</x:v>
      </x:c>
      <x:c r="G932" s="59" t="n">
        <x:v>0.7029668134254744</x:v>
      </x:c>
      <x:c r="H932" s="59" t="n">
        <x:v>0.15929495279901124</x:v>
      </x:c>
      <x:c r="I932" s="58" t="n">
        <x:v>4550436.934887617</x:v>
      </x:c>
      <x:c r="J932" s="59" t="n">
        <x:v>0.38195658152465606</x:v>
      </x:c>
      <x:c r="K932" s="2" t="str">
        <x:v>C</x:v>
      </x:c>
      <x:c r="L932" s="59" t="n">
        <x:v>0.1351630401611328</x:v>
      </x:c>
      <x:c r="M932" s="59" t="n">
        <x:v>0.38442939089480843</x:v>
      </x:c>
      <x:c r="N932" s="58" t="n">
        <x:v>5056182.113346893</x:v>
      </x:c>
      <x:c r="O932" s="58" t="n">
        <x:v>4174406.878148957</x:v>
      </x:c>
      <x:c r="P932" s="2" t="str">
        <x:v>approve</x:v>
      </x:c>
      <x:c r="Q932" s="2" t="str">
        <x:v>eligibility and RAROC conditions are met</x:v>
      </x:c>
      <x:c r="R932" s="2"/>
      <x:c r="S932" s="2"/>
      <x:c r="T932" s="2"/>
    </x:row>
    <x:row r="933">
      <x:c r="A933" s="2"/>
      <x:c r="B933" s="2"/>
      <x:c r="C933" s="2" t="str">
        <x:v>SYN-00928</x:v>
      </x:c>
      <x:c r="D933" s="58" t="n">
        <x:v>173000000</x:v>
      </x:c>
      <x:c r="E933" s="93" t="n">
        <x:v>18</x:v>
      </x:c>
      <x:c r="F933" s="59" t="n">
        <x:v>0.09784958777705148</x:v>
      </x:c>
      <x:c r="G933" s="59" t="n">
        <x:v>0.6368881263175665</x:v>
      </x:c>
      <x:c r="H933" s="59" t="n">
        <x:v>0.19997708686595786</x:v>
      </x:c>
      <x:c r="I933" s="58" t="n">
        <x:v>11203843.1495111</x:v>
      </x:c>
      <x:c r="J933" s="59" t="n">
        <x:v>0.4949246010208474</x:v>
      </x:c>
      <x:c r="K933" s="2" t="str">
        <x:v>C</x:v>
      </x:c>
      <x:c r="L933" s="59" t="n">
        <x:v>0.1495485687255859</x:v>
      </x:c>
      <x:c r="M933" s="59" t="n">
        <x:v>0.5902262841893305</x:v>
      </x:c>
      <x:c r="N933" s="58" t="n">
        <x:v>8912135.680159906</x:v>
      </x:c>
      <x:c r="O933" s="58" t="n">
        <x:v>8536214.151464136</x:v>
      </x:c>
      <x:c r="P933" s="2" t="str">
        <x:v>approve</x:v>
      </x:c>
      <x:c r="Q933" s="2" t="str">
        <x:v>eligibility and RAROC conditions are met</x:v>
      </x:c>
      <x:c r="R933" s="2"/>
      <x:c r="S933" s="2"/>
      <x:c r="T933" s="2"/>
    </x:row>
    <x:row r="934">
      <x:c r="A934" s="2"/>
      <x:c r="B934" s="2"/>
      <x:c r="C934" s="2" t="str">
        <x:v>SYN-00929</x:v>
      </x:c>
      <x:c r="D934" s="58" t="n">
        <x:v>242000000</x:v>
      </x:c>
      <x:c r="E934" s="93" t="n">
        <x:v>36</x:v>
      </x:c>
      <x:c r="F934" s="59" t="n">
        <x:v>0.02835502066986681</x:v>
      </x:c>
      <x:c r="G934" s="59" t="n">
        <x:v>0.7592918746579282</x:v>
      </x:c>
      <x:c r="H934" s="59" t="n">
        <x:v>0.1151960539638498</x:v>
      </x:c>
      <x:c r="I934" s="58" t="n">
        <x:v>7982450.200381116</x:v>
      </x:c>
      <x:c r="J934" s="59" t="n">
        <x:v>0.23604454909783845</x:v>
      </x:c>
      <x:c r="K934" s="2" t="str">
        <x:v>B</x:v>
      </x:c>
      <x:c r="L934" s="59" t="n">
        <x:v>0.09735233306884766</x:v>
      </x:c>
      <x:c r="M934" s="59" t="n">
        <x:v>0.3410172140895078</x:v>
      </x:c>
      <x:c r="N934" s="58" t="n">
        <x:v>8349363.9301561825</x:v>
      </x:c>
      <x:c r="O934" s="58" t="n">
        <x:v>10046925.19346027</x:v>
      </x:c>
      <x:c r="P934" s="2" t="str">
        <x:v>approve</x:v>
      </x:c>
      <x:c r="Q934" s="2" t="str">
        <x:v>eligibility and RAROC conditions are met</x:v>
      </x:c>
      <x:c r="R934" s="2"/>
      <x:c r="S934" s="2"/>
      <x:c r="T934" s="2"/>
    </x:row>
    <x:row r="935">
      <x:c r="A935" s="2"/>
      <x:c r="B935" s="2"/>
      <x:c r="C935" s="2" t="str">
        <x:v>SYN-00930</x:v>
      </x:c>
      <x:c r="D935" s="58" t="n">
        <x:v>45000000</x:v>
      </x:c>
      <x:c r="E935" s="93" t="n">
        <x:v>48</x:v>
      </x:c>
      <x:c r="F935" s="59" t="n">
        <x:v>0.020561623947596582</x:v>
      </x:c>
      <x:c r="G935" s="59" t="n">
        <x:v>0.6883854565038947</x:v>
      </x:c>
      <x:c r="H935" s="59" t="n">
        <x:v>0.12821816399535746</x:v>
      </x:c>
      <x:c r="I935" s="58" t="n">
        <x:v>1203261.4511940563</x:v>
      </x:c>
      <x:c r="J935" s="59" t="n">
        <x:v>0.30279085003227174</x:v>
      </x:c>
      <x:c r="K935" s="2" t="str">
        <x:v>B</x:v>
      </x:c>
      <x:c r="L935" s="59" t="n">
        <x:v>0.10091800689697267</x:v>
      </x:c>
      <x:c r="M935" s="59" t="n">
        <x:v>0.4386093851228993</x:v>
      </x:c>
      <x:c r="N935" s="58" t="n">
        <x:v>1382308.5280160168</x:v>
      </x:c>
      <x:c r="O935" s="58" t="n">
        <x:v>1904490.138550966</x:v>
      </x:c>
      <x:c r="P935" s="2" t="str">
        <x:v>approve</x:v>
      </x:c>
      <x:c r="Q935" s="2" t="str">
        <x:v>eligibility and RAROC conditions are met</x:v>
      </x:c>
      <x:c r="R935" s="2"/>
      <x:c r="S935" s="2"/>
      <x:c r="T935" s="2"/>
    </x:row>
    <x:row r="936">
      <x:c r="A936" s="2"/>
      <x:c r="B936" s="2"/>
      <x:c r="C936" s="2" t="str">
        <x:v>SYN-00931</x:v>
      </x:c>
      <x:c r="D936" s="58" t="n">
        <x:v>138000000</x:v>
      </x:c>
      <x:c r="E936" s="93" t="n">
        <x:v>24</x:v>
      </x:c>
      <x:c r="F936" s="59" t="n">
        <x:v>0.03903324166922265</x:v>
      </x:c>
      <x:c r="G936" s="59" t="n">
        <x:v>0.7817722799749645</x:v>
      </x:c>
      <x:c r="H936" s="59" t="n">
        <x:v>0.1301928210361038</x:v>
      </x:c>
      <x:c r="I936" s="58" t="n">
        <x:v>6562021.443106976</x:v>
      </x:c>
      <x:c r="J936" s="59" t="n">
        <x:v>0.3600962591955703</x:v>
      </x:c>
      <x:c r="K936" s="2" t="str">
        <x:v>B</x:v>
      </x:c>
      <x:c r="L936" s="59" t="n">
        <x:v>0.10858367919921875</x:v>
      </x:c>
      <x:c r="M936" s="59" t="n">
        <x:v>0.37944623993549875</x:v>
      </x:c>
      <x:c r="N936" s="58" t="n">
        <x:v>4532970.049984048</x:v>
      </x:c>
      <x:c r="O936" s="58" t="n">
        <x:v>5743699.136318471</x:v>
      </x:c>
      <x:c r="P936" s="2" t="str">
        <x:v>approve</x:v>
      </x:c>
      <x:c r="Q936" s="2" t="str">
        <x:v>eligibility and RAROC conditions are met</x:v>
      </x:c>
      <x:c r="R936" s="2"/>
      <x:c r="S936" s="2"/>
      <x:c r="T936" s="2"/>
    </x:row>
    <x:row r="937">
      <x:c r="A937" s="2"/>
      <x:c r="B937" s="2"/>
      <x:c r="C937" s="2" t="str">
        <x:v>SYN-00932</x:v>
      </x:c>
      <x:c r="D937" s="58" t="n">
        <x:v>39000000</x:v>
      </x:c>
      <x:c r="E937" s="93" t="n">
        <x:v>36</x:v>
      </x:c>
      <x:c r="F937" s="59" t="n">
        <x:v>0.016115264924877897</x:v>
      </x:c>
      <x:c r="G937" s="59" t="n">
        <x:v>0.7214923387486825</x:v>
      </x:c>
      <x:c r="H937" s="59" t="n">
        <x:v>0.12436510168822805</x:v>
      </x:c>
      <x:c r="I937" s="58" t="n">
        <x:v>1303504.0701799686</x:v>
      </x:c>
      <x:c r="J937" s="59" t="n">
        <x:v>0.2001229498308761</x:v>
      </x:c>
      <x:c r="K937" s="2" t="str">
        <x:v>A</x:v>
      </x:c>
      <x:c r="L937" s="59" t="n">
        <x:v>0.10037841796875</x:v>
      </x:c>
      <x:c r="M937" s="59" t="n">
        <x:v>0.40476202195463895</x:v>
      </x:c>
      <x:c r="N937" s="58" t="n">
        <x:v>734537.5030023188</x:v>
      </x:c>
      <x:c r="O937" s="58" t="n">
        <x:v>1646057.3181548032</x:v>
      </x:c>
      <x:c r="P937" s="2" t="str">
        <x:v>approve</x:v>
      </x:c>
      <x:c r="Q937" s="2" t="str">
        <x:v>eligibility and RAROC conditions are met</x:v>
      </x:c>
      <x:c r="R937" s="2"/>
      <x:c r="S937" s="2"/>
      <x:c r="T937" s="2"/>
    </x:row>
    <x:row r="938">
      <x:c r="A938" s="2"/>
      <x:c r="B938" s="2"/>
      <x:c r="C938" s="2" t="str">
        <x:v>SYN-00933</x:v>
      </x:c>
      <x:c r="D938" s="58" t="n">
        <x:v>141000000</x:v>
      </x:c>
      <x:c r="E938" s="93" t="n">
        <x:v>48</x:v>
      </x:c>
      <x:c r="F938" s="59" t="n">
        <x:v>0.21667918289527044</x:v>
      </x:c>
      <x:c r="G938" s="59" t="n">
        <x:v>0.8068484117098016</x:v>
      </x:c>
      <x:c r="H938" s="59" t="n">
        <x:v>0.2888027666461245</x:v>
      </x:c>
      <x:c r="I938" s="58" t="n">
        <x:v>4985432.72260205</x:v>
      </x:c>
      <x:c r="J938" s="59" t="n">
        <x:v>0.488741817983066</x:v>
      </x:c>
      <x:c r="K938" s="2" t="str">
        <x:v>E</x:v>
      </x:c>
      <x:c r="L938" s="59"/>
      <x:c r="M938" s="59" t="n">
        <x:v>0.15794296760448417</x:v>
      </x:c>
      <x:c r="N938" s="58" t="n">
        <x:v>48205078.47711098</x:v>
      </x:c>
      <x:c r="O938" s="58" t="n">
        <x:v>10782275.028081665</x:v>
      </x:c>
      <x:c r="P938" s="2" t="str">
        <x:v>decline</x:v>
      </x:c>
      <x:c r="Q938" s="2" t="str">
        <x:v>PD exceeds policy maximum</x:v>
      </x:c>
      <x:c r="R938" s="2"/>
      <x:c r="S938" s="2"/>
      <x:c r="T938" s="2"/>
    </x:row>
    <x:row r="939">
      <x:c r="A939" s="2"/>
      <x:c r="B939" s="2"/>
      <x:c r="C939" s="2" t="str">
        <x:v>SYN-00934</x:v>
      </x:c>
      <x:c r="D939" s="58" t="n">
        <x:v>129000000</x:v>
      </x:c>
      <x:c r="E939" s="93" t="n">
        <x:v>36</x:v>
      </x:c>
      <x:c r="F939" s="59" t="n">
        <x:v>0.029403643533246215</x:v>
      </x:c>
      <x:c r="G939" s="59" t="n">
        <x:v>0.7434707308541527</x:v>
      </x:c>
      <x:c r="H939" s="59" t="n">
        <x:v>0.12851739240379667</x:v>
      </x:c>
      <x:c r="I939" s="58" t="n">
        <x:v>4337313.431378445</x:v>
      </x:c>
      <x:c r="J939" s="59" t="n">
        <x:v>0.25157755522477077</x:v>
      </x:c>
      <x:c r="K939" s="2" t="str">
        <x:v>B</x:v>
      </x:c>
      <x:c r="L939" s="59" t="n">
        <x:v>0.0972760009765625</x:v>
      </x:c>
      <x:c r="M939" s="59" t="n">
        <x:v>0.47686575267581804</x:v>
      </x:c>
      <x:c r="N939" s="58" t="n">
        <x:v>4543351.83798763</x:v>
      </x:c>
      <x:c r="O939" s="58" t="n">
        <x:v>5381657.351082246</x:v>
      </x:c>
      <x:c r="P939" s="2" t="str">
        <x:v>approve</x:v>
      </x:c>
      <x:c r="Q939" s="2" t="str">
        <x:v>eligibility and RAROC conditions are met</x:v>
      </x:c>
      <x:c r="R939" s="2"/>
      <x:c r="S939" s="2"/>
      <x:c r="T939" s="2"/>
    </x:row>
    <x:row r="940">
      <x:c r="A940" s="2"/>
      <x:c r="B940" s="2"/>
      <x:c r="C940" s="2" t="str">
        <x:v>SYN-00935</x:v>
      </x:c>
      <x:c r="D940" s="58" t="n">
        <x:v>137000000</x:v>
      </x:c>
      <x:c r="E940" s="93" t="n">
        <x:v>18</x:v>
      </x:c>
      <x:c r="F940" s="59" t="n">
        <x:v>0.08067999797576501</x:v>
      </x:c>
      <x:c r="G940" s="59" t="n">
        <x:v>0.7060167148526262</x:v>
      </x:c>
      <x:c r="H940" s="59" t="n">
        <x:v>0.1799249842488158</x:v>
      </x:c>
      <x:c r="I940" s="58" t="n">
        <x:v>8740902.20196692</x:v>
      </x:c>
      <x:c r="J940" s="59" t="n">
        <x:v>0.15447541849179877</x:v>
      </x:c>
      <x:c r="K940" s="2" t="str">
        <x:v>C</x:v>
      </x:c>
      <x:c r="L940" s="59" t="n">
        <x:v>0.14554244995117188</x:v>
      </x:c>
      <x:c r="M940" s="59" t="n">
        <x:v>0.4563986174984401</x:v>
      </x:c>
      <x:c r="N940" s="58" t="n">
        <x:v>6425539.399917048</x:v>
      </x:c>
      <x:c r="O940" s="58" t="n">
        <x:v>6724009.274338223</x:v>
      </x:c>
      <x:c r="P940" s="2" t="str">
        <x:v>approve</x:v>
      </x:c>
      <x:c r="Q940" s="2" t="str">
        <x:v>eligibility and RAROC conditions are met</x:v>
      </x:c>
      <x:c r="R940" s="2"/>
      <x:c r="S940" s="2"/>
      <x:c r="T940" s="2"/>
    </x:row>
    <x:row r="941">
      <x:c r="A941" s="2"/>
      <x:c r="B941" s="2"/>
      <x:c r="C941" s="2" t="str">
        <x:v>SYN-00936</x:v>
      </x:c>
      <x:c r="D941" s="58" t="n">
        <x:v>233000000</x:v>
      </x:c>
      <x:c r="E941" s="93" t="n">
        <x:v>18</x:v>
      </x:c>
      <x:c r="F941" s="59" t="n">
        <x:v>0.06889678306881643</x:v>
      </x:c>
      <x:c r="G941" s="59" t="n">
        <x:v>0.697311811694932</x:v>
      </x:c>
      <x:c r="H941" s="59" t="n">
        <x:v>0.17318346866036594</x:v>
      </x:c>
      <x:c r="I941" s="58" t="n">
        <x:v>14791145.087739216</x:v>
      </x:c>
      <x:c r="J941" s="59" t="n">
        <x:v>0.5286921130608714</x:v>
      </x:c>
      <x:c r="K941" s="2" t="str">
        <x:v>C</x:v>
      </x:c>
      <x:c r="L941" s="59"/>
      <x:c r="M941" s="59" t="n">
        <x:v>0.6399027615324966</x:v>
      </x:c>
      <x:c r="N941" s="58" t="n">
        <x:v>9205979.632423948</x:v>
      </x:c>
      <x:c r="O941" s="58" t="n">
        <x:v>10303418.814520203</x:v>
      </x:c>
      <x:c r="P941" s="2" t="str">
        <x:v>decline</x:v>
      </x:c>
      <x:c r="Q941" s="2" t="str">
        <x:v>debt service to income exceeds policy maximum</x:v>
      </x:c>
      <x:c r="R941" s="2"/>
      <x:c r="S941" s="2"/>
      <x:c r="T941" s="2"/>
    </x:row>
    <x:row r="942">
      <x:c r="A942" s="2"/>
      <x:c r="B942" s="2"/>
      <x:c r="C942" s="2" t="str">
        <x:v>SYN-00937</x:v>
      </x:c>
      <x:c r="D942" s="58" t="n">
        <x:v>88000000</x:v>
      </x:c>
      <x:c r="E942" s="93" t="n">
        <x:v>36</x:v>
      </x:c>
      <x:c r="F942" s="59" t="n">
        <x:v>0.047998380592034984</x:v>
      </x:c>
      <x:c r="G942" s="59" t="n">
        <x:v>0.5729052726953239</x:v>
      </x:c>
      <x:c r="H942" s="59" t="n">
        <x:v>0.13287286179622895</x:v>
      </x:c>
      <x:c r="I942" s="58" t="n">
        <x:v>2977259.420888241</x:v>
      </x:c>
      <x:c r="J942" s="59" t="n">
        <x:v>0.22018855638670756</x:v>
      </x:c>
      <x:c r="K942" s="2" t="str">
        <x:v>B</x:v>
      </x:c>
      <x:c r="L942" s="59" t="n">
        <x:v>0.112451171875</x:v>
      </x:c>
      <x:c r="M942" s="59" t="n">
        <x:v>0.3679710126392113</x:v>
      </x:c>
      <x:c r="N942" s="58" t="n">
        <x:v>3866350.381424174</x:v>
      </x:c>
      <x:c r="O942" s="58" t="n">
        <x:v>3608889.042858415</x:v>
      </x:c>
      <x:c r="P942" s="2" t="str">
        <x:v>approve</x:v>
      </x:c>
      <x:c r="Q942" s="2" t="str">
        <x:v>eligibility and RAROC conditions are met</x:v>
      </x:c>
      <x:c r="R942" s="2"/>
      <x:c r="S942" s="2"/>
      <x:c r="T942" s="2"/>
    </x:row>
    <x:row r="943">
      <x:c r="A943" s="2"/>
      <x:c r="B943" s="2"/>
      <x:c r="C943" s="2" t="str">
        <x:v>SYN-00938</x:v>
      </x:c>
      <x:c r="D943" s="58" t="n">
        <x:v>95000000</x:v>
      </x:c>
      <x:c r="E943" s="93" t="n">
        <x:v>48</x:v>
      </x:c>
      <x:c r="F943" s="59" t="n">
        <x:v>0.25973009879598896</x:v>
      </x:c>
      <x:c r="G943" s="59" t="n">
        <x:v>0.7033710803957816</x:v>
      </x:c>
      <x:c r="H943" s="59" t="n">
        <x:v>0.3</x:v>
      </x:c>
      <x:c r="I943" s="58" t="n">
        <x:v>3420569.410090077</x:v>
      </x:c>
      <x:c r="J943" s="59" t="n">
        <x:v>0.2136412514931948</x:v>
      </x:c>
      <x:c r="K943" s="2" t="str">
        <x:v>E</x:v>
      </x:c>
      <x:c r="L943" s="59"/>
      <x:c r="M943" s="59" t="n">
        <x:v>0.11621659077746456</x:v>
      </x:c>
      <x:c r="N943" s="58" t="n">
        <x:v>32690492.83693679</x:v>
      </x:c>
      <x:c r="O943" s="58" t="n">
        <x:v>6318755.04598504</x:v>
      </x:c>
      <x:c r="P943" s="2" t="str">
        <x:v>decline</x:v>
      </x:c>
      <x:c r="Q943" s="2" t="str">
        <x:v>PD exceeds policy maximum</x:v>
      </x:c>
      <x:c r="R943" s="2"/>
      <x:c r="S943" s="2"/>
      <x:c r="T943" s="2"/>
    </x:row>
    <x:row r="944">
      <x:c r="A944" s="2"/>
      <x:c r="B944" s="2"/>
      <x:c r="C944" s="2" t="str">
        <x:v>SYN-00939</x:v>
      </x:c>
      <x:c r="D944" s="58" t="n">
        <x:v>188000000</x:v>
      </x:c>
      <x:c r="E944" s="93" t="n">
        <x:v>24</x:v>
      </x:c>
      <x:c r="F944" s="59" t="n">
        <x:v>0.12786372273602176</x:v>
      </x:c>
      <x:c r="G944" s="59" t="n">
        <x:v>0.6858376170123764</x:v>
      </x:c>
      <x:c r="H944" s="59" t="n">
        <x:v>0.2008438204099964</x:v>
      </x:c>
      <x:c r="I944" s="58" t="n">
        <x:v>9576162.444319362</x:v>
      </x:c>
      <x:c r="J944" s="59" t="n">
        <x:v>0.37194965600874963</x:v>
      </x:c>
      <x:c r="K944" s="2" t="str">
        <x:v>D</x:v>
      </x:c>
      <x:c r="L944" s="59" t="n">
        <x:v>0.17111194610595704</x:v>
      </x:c>
      <x:c r="M944" s="59" t="n">
        <x:v>0.3629546373535695</x:v>
      </x:c>
      <x:c r="N944" s="58" t="n">
        <x:v>17788350.02592335</x:v>
      </x:c>
      <x:c r="O944" s="58" t="n">
        <x:v>11145912.49979455</x:v>
      </x:c>
      <x:c r="P944" s="2" t="str">
        <x:v>approve</x:v>
      </x:c>
      <x:c r="Q944" s="2" t="str">
        <x:v>eligibility and RAROC conditions are met</x:v>
      </x:c>
      <x:c r="R944" s="2"/>
      <x:c r="S944" s="2"/>
      <x:c r="T944" s="2"/>
    </x:row>
    <x:row r="945">
      <x:c r="A945" s="2"/>
      <x:c r="B945" s="2"/>
      <x:c r="C945" s="2" t="str">
        <x:v>SYN-00940</x:v>
      </x:c>
      <x:c r="D945" s="58" t="n">
        <x:v>84000000</x:v>
      </x:c>
      <x:c r="E945" s="93" t="n">
        <x:v>12</x:v>
      </x:c>
      <x:c r="F945" s="59" t="n">
        <x:v>0.08780354859440306</x:v>
      </x:c>
      <x:c r="G945" s="59" t="n">
        <x:v>0.6993193108312727</x:v>
      </x:c>
      <x:c r="H945" s="59" t="n">
        <x:v>0.1708516211410086</x:v>
      </x:c>
      <x:c r="I945" s="58" t="n">
        <x:v>7664594.461847816</x:v>
      </x:c>
      <x:c r="J945" s="59" t="n">
        <x:v>0.16610467399758438</x:v>
      </x:c>
      <x:c r="K945" s="2" t="str">
        <x:v>C</x:v>
      </x:c>
      <x:c r="L945" s="59" t="n">
        <x:v>0.1543259048461914</x:v>
      </x:c>
      <x:c r="M945" s="59" t="n">
        <x:v>0.29679306332948513</x:v>
      </x:c>
      <x:c r="N945" s="58" t="n">
        <x:v>2905114.972578454</x:v>
      </x:c>
      <x:c r="O945" s="58" t="n">
        <x:v>4390548.633259283</x:v>
      </x:c>
      <x:c r="P945" s="2" t="str">
        <x:v>approve</x:v>
      </x:c>
      <x:c r="Q945" s="2" t="str">
        <x:v>eligibility and RAROC conditions are met</x:v>
      </x:c>
      <x:c r="R945" s="2"/>
      <x:c r="S945" s="2"/>
      <x:c r="T945" s="2"/>
    </x:row>
    <x:row r="946">
      <x:c r="A946" s="2"/>
      <x:c r="B946" s="2"/>
      <x:c r="C946" s="2" t="str">
        <x:v>SYN-00941</x:v>
      </x:c>
      <x:c r="D946" s="58" t="n">
        <x:v>55000000</x:v>
      </x:c>
      <x:c r="E946" s="93" t="n">
        <x:v>48</x:v>
      </x:c>
      <x:c r="F946" s="59" t="n">
        <x:v>0.06457548036098802</x:v>
      </x:c>
      <x:c r="G946" s="59" t="n">
        <x:v>0.82663875621743</x:v>
      </x:c>
      <x:c r="H946" s="59" t="n">
        <x:v>0.1802993495758421</x:v>
      </x:c>
      <x:c r="I946" s="58" t="n">
        <x:v>1616485.4336067613</x:v>
      </x:c>
      <x:c r="J946" s="59" t="n">
        <x:v>0.04975320097410902</x:v>
      </x:c>
      <x:c r="K946" s="2" t="str">
        <x:v>C</x:v>
      </x:c>
      <x:c r="L946" s="59" t="n">
        <x:v>0.1403474807739258</x:v>
      </x:c>
      <x:c r="M946" s="59" t="n">
        <x:v>0.4975730695613853</x:v>
      </x:c>
      <x:c r="N946" s="58" t="n">
        <x:v>6300308.090903723</x:v>
      </x:c>
      <x:c r="O946" s="58" t="n">
        <x:v>2714935.7974119023</x:v>
      </x:c>
      <x:c r="P946" s="2" t="str">
        <x:v>approve</x:v>
      </x:c>
      <x:c r="Q946" s="2" t="str">
        <x:v>eligibility and RAROC conditions are met</x:v>
      </x:c>
      <x:c r="R946" s="2"/>
      <x:c r="S946" s="2"/>
      <x:c r="T946" s="2"/>
    </x:row>
    <x:row r="947">
      <x:c r="A947" s="2"/>
      <x:c r="B947" s="2"/>
      <x:c r="C947" s="2" t="str">
        <x:v>SYN-00942</x:v>
      </x:c>
      <x:c r="D947" s="58" t="n">
        <x:v>48000000</x:v>
      </x:c>
      <x:c r="E947" s="93" t="n">
        <x:v>48</x:v>
      </x:c>
      <x:c r="F947" s="59" t="n">
        <x:v>0.12533233392435456</x:v>
      </x:c>
      <x:c r="G947" s="59" t="n">
        <x:v>0.7394754191473277</x:v>
      </x:c>
      <x:c r="H947" s="59" t="n">
        <x:v>0.20828180627391304</x:v>
      </x:c>
      <x:c r="I947" s="58" t="n">
        <x:v>1481920.994560898</x:v>
      </x:c>
      <x:c r="J947" s="59" t="n">
        <x:v>0.20178089118610645</x:v>
      </x:c>
      <x:c r="K947" s="2" t="str">
        <x:v>D</x:v>
      </x:c>
      <x:c r="L947" s="59" t="n">
        <x:v>0.19681480407714844</x:v>
      </x:c>
      <x:c r="M947" s="59" t="n">
        <x:v>0.23392032068807914</x:v>
      </x:c>
      <x:c r="N947" s="58" t="n">
        <x:v>9150878.79275185</x:v>
      </x:c>
      <x:c r="O947" s="58" t="n">
        <x:v>2898211.806173442</x:v>
      </x:c>
      <x:c r="P947" s="2" t="str">
        <x:v>approve</x:v>
      </x:c>
      <x:c r="Q947" s="2" t="str">
        <x:v>eligibility and RAROC conditions are met</x:v>
      </x:c>
      <x:c r="R947" s="2"/>
      <x:c r="S947" s="2"/>
      <x:c r="T947" s="2"/>
    </x:row>
    <x:row r="948">
      <x:c r="A948" s="2"/>
      <x:c r="B948" s="2"/>
      <x:c r="C948" s="2" t="str">
        <x:v>SYN-00943</x:v>
      </x:c>
      <x:c r="D948" s="58" t="n">
        <x:v>149000000</x:v>
      </x:c>
      <x:c r="E948" s="93" t="n">
        <x:v>24</x:v>
      </x:c>
      <x:c r="F948" s="59" t="n">
        <x:v>0.06187328529546709</x:v>
      </x:c>
      <x:c r="G948" s="59" t="n">
        <x:v>0.7703382409059357</x:v>
      </x:c>
      <x:c r="H948" s="59" t="n">
        <x:v>0.1629624779116226</x:v>
      </x:c>
      <x:c r="I948" s="58" t="n">
        <x:v>7316611.9933482325</x:v>
      </x:c>
      <x:c r="J948" s="59" t="n">
        <x:v>0.36518275525992144</x:v>
      </x:c>
      <x:c r="K948" s="2" t="str">
        <x:v>C</x:v>
      </x:c>
      <x:c r="L948" s="59" t="n">
        <x:v>0.12740787506103518</x:v>
      </x:c>
      <x:c r="M948" s="59" t="n">
        <x:v>0.4904237405774091</x:v>
      </x:c>
      <x:c r="N948" s="58" t="n">
        <x:v>7683814.941516774</x:v>
      </x:c>
      <x:c r="O948" s="58" t="n">
        <x:v>6736117.064813899</x:v>
      </x:c>
      <x:c r="P948" s="2" t="str">
        <x:v>approve</x:v>
      </x:c>
      <x:c r="Q948" s="2" t="str">
        <x:v>eligibility and RAROC conditions are met</x:v>
      </x:c>
      <x:c r="R948" s="2"/>
      <x:c r="S948" s="2"/>
      <x:c r="T948" s="2"/>
    </x:row>
    <x:row r="949">
      <x:c r="A949" s="2"/>
      <x:c r="B949" s="2"/>
      <x:c r="C949" s="2" t="str">
        <x:v>SYN-00944</x:v>
      </x:c>
      <x:c r="D949" s="58" t="n">
        <x:v>35000000</x:v>
      </x:c>
      <x:c r="E949" s="93" t="n">
        <x:v>12</x:v>
      </x:c>
      <x:c r="F949" s="59" t="n">
        <x:v>0.085440126778873</x:v>
      </x:c>
      <x:c r="G949" s="59" t="n">
        <x:v>0.8485556493255985</x:v>
      </x:c>
      <x:c r="H949" s="59" t="n">
        <x:v>0.17822664279868858</x:v>
      </x:c>
      <x:c r="I949" s="58" t="n">
        <x:v>3205846.615947194</x:v>
      </x:c>
      <x:c r="J949" s="59" t="n">
        <x:v>0.2738072971778357</x:v>
      </x:c>
      <x:c r="K949" s="2" t="str">
        <x:v>C</x:v>
      </x:c>
      <x:c r="L949" s="59" t="n">
        <x:v>0.2154372024536133</x:v>
      </x:c>
      <x:c r="M949" s="59" t="n">
        <x:v>-0.12456135514149144</x:v>
      </x:c>
      <x:c r="N949" s="58" t="n">
        <x:v>1430223.8571611175</x:v>
      </x:c>
      <x:c r="O949" s="58" t="n">
        <x:v>2188424.0980733824</x:v>
      </x:c>
      <x:c r="P949" s="2" t="str">
        <x:v>reprice</x:v>
      </x:c>
      <x:c r="Q949" s="2" t="str">
        <x:v>quoted APR is below the RAROC price floor</x:v>
      </x:c>
      <x:c r="R949" s="2"/>
      <x:c r="S949" s="2"/>
      <x:c r="T949" s="2"/>
    </x:row>
    <x:row r="950">
      <x:c r="A950" s="2"/>
      <x:c r="B950" s="2"/>
      <x:c r="C950" s="2" t="str">
        <x:v>SYN-00945</x:v>
      </x:c>
      <x:c r="D950" s="58" t="n">
        <x:v>156000000</x:v>
      </x:c>
      <x:c r="E950" s="93" t="n">
        <x:v>18</x:v>
      </x:c>
      <x:c r="F950" s="59" t="n">
        <x:v>0.08957566740100288</x:v>
      </x:c>
      <x:c r="G950" s="59" t="n">
        <x:v>0.7839971566090254</x:v>
      </x:c>
      <x:c r="H950" s="59" t="n">
        <x:v>0.20323379875134812</x:v>
      </x:c>
      <x:c r="I950" s="58" t="n">
        <x:v>10127326.700149398</x:v>
      </x:c>
      <x:c r="J950" s="59" t="n">
        <x:v>0.6985372064612515</x:v>
      </x:c>
      <x:c r="K950" s="2" t="str">
        <x:v>C</x:v>
      </x:c>
      <x:c r="L950" s="59"/>
      <x:c r="M950" s="59" t="n">
        <x:v>0.5551796076050315</x:v>
      </x:c>
      <x:c r="N950" s="58" t="n">
        <x:v>9064272.63920592</x:v>
      </x:c>
      <x:c r="O950" s="58" t="n">
        <x:v>9049453.152383374</x:v>
      </x:c>
      <x:c r="P950" s="2" t="str">
        <x:v>decline</x:v>
      </x:c>
      <x:c r="Q950" s="2" t="str">
        <x:v>debt service to income exceeds policy maximum</x:v>
      </x:c>
      <x:c r="R950" s="2"/>
      <x:c r="S950" s="2"/>
      <x:c r="T950" s="2"/>
    </x:row>
    <x:row r="951">
      <x:c r="A951" s="2"/>
      <x:c r="B951" s="2"/>
      <x:c r="C951" s="2" t="str">
        <x:v>SYN-00946</x:v>
      </x:c>
      <x:c r="D951" s="58" t="n">
        <x:v>34000000</x:v>
      </x:c>
      <x:c r="E951" s="93" t="n">
        <x:v>12</x:v>
      </x:c>
      <x:c r="F951" s="59" t="n">
        <x:v>0.03859398029997146</x:v>
      </x:c>
      <x:c r="G951" s="59" t="n">
        <x:v>0.7273091995724916</x:v>
      </x:c>
      <x:c r="H951" s="59" t="n">
        <x:v>0.1412366126107797</x:v>
      </x:c>
      <x:c r="I951" s="58" t="n">
        <x:v>3054740.6380945984</x:v>
      </x:c>
      <x:c r="J951" s="59" t="n">
        <x:v>0.21698270920630655</x:v>
      </x:c>
      <x:c r="K951" s="2" t="str">
        <x:v>B</x:v>
      </x:c>
      <x:c r="L951" s="59" t="n">
        <x:v>0.16257942199707032</x:v>
      </x:c>
      <x:c r="M951" s="59" t="n">
        <x:v>-0.07320107382550933</x:v>
      </x:c>
      <x:c r="N951" s="58" t="n">
        <x:v>531126.1868636148</x:v>
      </x:c>
      <x:c r="O951" s="58" t="n">
        <x:v>1463534.941770727</x:v>
      </x:c>
      <x:c r="P951" s="2" t="str">
        <x:v>reprice</x:v>
      </x:c>
      <x:c r="Q951" s="2" t="str">
        <x:v>quoted APR is below the RAROC price floor</x:v>
      </x:c>
      <x:c r="R951" s="2"/>
      <x:c r="S951" s="2"/>
      <x:c r="T951" s="2"/>
    </x:row>
    <x:row r="952">
      <x:c r="A952" s="2"/>
      <x:c r="B952" s="2"/>
      <x:c r="C952" s="2" t="str">
        <x:v>SYN-00947</x:v>
      </x:c>
      <x:c r="D952" s="58" t="n">
        <x:v>161000000</x:v>
      </x:c>
      <x:c r="E952" s="93" t="n">
        <x:v>18</x:v>
      </x:c>
      <x:c r="F952" s="59" t="n">
        <x:v>0.06164541754890455</x:v>
      </x:c>
      <x:c r="G952" s="59" t="n">
        <x:v>0.7008871530891598</x:v>
      </x:c>
      <x:c r="H952" s="59" t="n">
        <x:v>0.1587722403076298</x:v>
      </x:c>
      <x:c r="I952" s="58" t="n">
        <x:v>10110544.580495993</x:v>
      </x:c>
      <x:c r="J952" s="59" t="n">
        <x:v>0.37570906401526133</x:v>
      </x:c>
      <x:c r="K952" s="2" t="str">
        <x:v>C</x:v>
      </x:c>
      <x:c r="L952" s="59" t="n">
        <x:v>0.12000366210937499</x:v>
      </x:c>
      <x:c r="M952" s="59" t="n">
        <x:v>0.5535674928885417</x:v>
      </x:c>
      <x:c r="N952" s="58" t="n">
        <x:v>5703765.134040719</x:v>
      </x:c>
      <x:c r="O952" s="58" t="n">
        <x:v>6732551.009940652</x:v>
      </x:c>
      <x:c r="P952" s="2" t="str">
        <x:v>approve</x:v>
      </x:c>
      <x:c r="Q952" s="2" t="str">
        <x:v>eligibility and RAROC conditions are met</x:v>
      </x:c>
      <x:c r="R952" s="2"/>
      <x:c r="S952" s="2"/>
      <x:c r="T952" s="2"/>
    </x:row>
    <x:row r="953">
      <x:c r="A953" s="2"/>
      <x:c r="B953" s="2"/>
      <x:c r="C953" s="2" t="str">
        <x:v>SYN-00948</x:v>
      </x:c>
      <x:c r="D953" s="58" t="n">
        <x:v>200000000</x:v>
      </x:c>
      <x:c r="E953" s="93" t="n">
        <x:v>12</x:v>
      </x:c>
      <x:c r="F953" s="59" t="n">
        <x:v>0.06883897107337676</x:v>
      </x:c>
      <x:c r="G953" s="59" t="n">
        <x:v>0.676073293252354</x:v>
      </x:c>
      <x:c r="H953" s="59" t="n">
        <x:v>0.16285495139932812</x:v>
      </x:c>
      <x:c r="I953" s="58" t="n">
        <x:v>18173202.977449156</x:v>
      </x:c>
      <x:c r="J953" s="59" t="n">
        <x:v>0.5994174560315034</x:v>
      </x:c>
      <x:c r="K953" s="2" t="str">
        <x:v>C</x:v>
      </x:c>
      <x:c r="L953" s="59"/>
      <x:c r="M953" s="59" t="n">
        <x:v>0.5860330996157492</x:v>
      </x:c>
      <x:c r="N953" s="58" t="n">
        <x:v>5220930.763902498</x:v>
      </x:c>
      <x:c r="O953" s="58" t="n">
        <x:v>8768006.23533054</x:v>
      </x:c>
      <x:c r="P953" s="2" t="str">
        <x:v>decline</x:v>
      </x:c>
      <x:c r="Q953" s="2" t="str">
        <x:v>debt service to income exceeds policy maximum</x:v>
      </x:c>
      <x:c r="R953" s="2"/>
      <x:c r="S953" s="2"/>
      <x:c r="T953" s="2"/>
    </x:row>
    <x:row r="954">
      <x:c r="A954" s="2"/>
      <x:c r="B954" s="2"/>
      <x:c r="C954" s="2" t="str">
        <x:v>SYN-00949</x:v>
      </x:c>
      <x:c r="D954" s="58" t="n">
        <x:v>155000000</x:v>
      </x:c>
      <x:c r="E954" s="93" t="n">
        <x:v>12</x:v>
      </x:c>
      <x:c r="F954" s="59" t="n">
        <x:v>0.007950681811807213</x:v>
      </x:c>
      <x:c r="G954" s="59" t="n">
        <x:v>0.7070713366774269</x:v>
      </x:c>
      <x:c r="H954" s="59" t="n">
        <x:v>0.1292832957552935</x:v>
      </x:c>
      <x:c r="I954" s="58" t="n">
        <x:v>13838966.362406088</x:v>
      </x:c>
      <x:c r="J954" s="59" t="n">
        <x:v>0.3067646323896711</x:v>
      </x:c>
      <x:c r="K954" s="2" t="str">
        <x:v>A</x:v>
      </x:c>
      <x:c r="L954" s="59" t="n">
        <x:v>0.08026447296142576</x:v>
      </x:c>
      <x:c r="M954" s="59" t="n">
        <x:v>0.6576715352981408</x:v>
      </x:c>
      <x:c r="N954" s="58" t="n">
        <x:v>481830.9607175298</x:v>
      </x:c>
      <x:c r="O954" s="58" t="n">
        <x:v>6724962.7600358715</x:v>
      </x:c>
      <x:c r="P954" s="2" t="str">
        <x:v>approve</x:v>
      </x:c>
      <x:c r="Q954" s="2" t="str">
        <x:v>eligibility and RAROC conditions are met</x:v>
      </x:c>
      <x:c r="R954" s="2"/>
      <x:c r="S954" s="2"/>
      <x:c r="T954" s="2"/>
    </x:row>
    <x:row r="955">
      <x:c r="A955" s="2"/>
      <x:c r="B955" s="2"/>
      <x:c r="C955" s="2" t="str">
        <x:v>SYN-00950</x:v>
      </x:c>
      <x:c r="D955" s="58" t="n">
        <x:v>152000000</x:v>
      </x:c>
      <x:c r="E955" s="93" t="n">
        <x:v>48</x:v>
      </x:c>
      <x:c r="F955" s="59" t="n">
        <x:v>0.035648663379760095</x:v>
      </x:c>
      <x:c r="G955" s="59" t="n">
        <x:v>0.8386488467981983</x:v>
      </x:c>
      <x:c r="H955" s="59" t="n">
        <x:v>0.12904957161862887</x:v>
      </x:c>
      <x:c r="I955" s="58" t="n">
        <x:v>4070612.860709295</x:v>
      </x:c>
      <x:c r="J955" s="59" t="n">
        <x:v>0.5693294900506639</x:v>
      </x:c>
      <x:c r="K955" s="2" t="str">
        <x:v>B</x:v>
      </x:c>
      <x:c r="L955" s="59"/>
      <x:c r="M955" s="59" t="n">
        <x:v>0.37234101061609254</x:v>
      </x:c>
      <x:c r="N955" s="58" t="n">
        <x:v>9733131.72955736</x:v>
      </x:c>
      <x:c r="O955" s="58" t="n">
        <x:v>6304025.362221109</x:v>
      </x:c>
      <x:c r="P955" s="2" t="str">
        <x:v>decline</x:v>
      </x:c>
      <x:c r="Q955" s="2" t="str">
        <x:v>debt service to income exceeds policy maximum</x:v>
      </x:c>
      <x:c r="R955" s="2"/>
      <x:c r="S955" s="2"/>
      <x:c r="T955" s="2"/>
    </x:row>
    <x:row r="956">
      <x:c r="A956" s="2"/>
      <x:c r="B956" s="2"/>
      <x:c r="C956" s="2" t="str">
        <x:v>SYN-00951</x:v>
      </x:c>
      <x:c r="D956" s="58" t="n">
        <x:v>241000000</x:v>
      </x:c>
      <x:c r="E956" s="93" t="n">
        <x:v>18</x:v>
      </x:c>
      <x:c r="F956" s="59" t="n">
        <x:v>0.0508207305158765</x:v>
      </x:c>
      <x:c r="G956" s="59" t="n">
        <x:v>0.8584390208199019</x:v>
      </x:c>
      <x:c r="H956" s="59" t="n">
        <x:v>0.14952014161018795</x:v>
      </x:c>
      <x:c r="I956" s="58" t="n">
        <x:v>15029291.674275069</x:v>
      </x:c>
      <x:c r="J956" s="59" t="n">
        <x:v>0.48186024321406395</x:v>
      </x:c>
      <x:c r="K956" s="2" t="str">
        <x:v>C</x:v>
      </x:c>
      <x:c r="L956" s="59" t="n">
        <x:v>0.11192298889160154</x:v>
      </x:c>
      <x:c r="M956" s="59" t="n">
        <x:v>0.5151903750666208</x:v>
      </x:c>
      <x:c r="N956" s="58" t="n">
        <x:v>8605402.804444699</x:v>
      </x:c>
      <x:c r="O956" s="58" t="n">
        <x:v>10843454.342677323</x:v>
      </x:c>
      <x:c r="P956" s="2" t="str">
        <x:v>approve</x:v>
      </x:c>
      <x:c r="Q956" s="2" t="str">
        <x:v>eligibility and RAROC conditions are met</x:v>
      </x:c>
      <x:c r="R956" s="2"/>
      <x:c r="S956" s="2"/>
      <x:c r="T956" s="2"/>
    </x:row>
    <x:row r="957">
      <x:c r="A957" s="2"/>
      <x:c r="B957" s="2"/>
      <x:c r="C957" s="2" t="str">
        <x:v>SYN-00952</x:v>
      </x:c>
      <x:c r="D957" s="58" t="n">
        <x:v>189000000</x:v>
      </x:c>
      <x:c r="E957" s="93" t="n">
        <x:v>36</x:v>
      </x:c>
      <x:c r="F957" s="59" t="n">
        <x:v>0.037300325953831696</x:v>
      </x:c>
      <x:c r="G957" s="59" t="n">
        <x:v>0.7483608520498395</x:v>
      </x:c>
      <x:c r="H957" s="59" t="n">
        <x:v>0.1400360409373297</x:v>
      </x:c>
      <x:c r="I957" s="58" t="n">
        <x:v>6459902.868963455</x:v>
      </x:c>
      <x:c r="J957" s="59" t="n">
        <x:v>0.6152884040566737</x:v>
      </x:c>
      <x:c r="K957" s="2" t="str">
        <x:v>B</x:v>
      </x:c>
      <x:c r="L957" s="59"/>
      <x:c r="M957" s="59" t="n">
        <x:v>0.5174561601476674</x:v>
      </x:c>
      <x:c r="N957" s="58" t="n">
        <x:v>8505875.750058474</x:v>
      </x:c>
      <x:c r="O957" s="58" t="n">
        <x:v>7861110.775747104</x:v>
      </x:c>
      <x:c r="P957" s="2" t="str">
        <x:v>decline</x:v>
      </x:c>
      <x:c r="Q957" s="2" t="str">
        <x:v>debt service to income exceeds policy maximum</x:v>
      </x:c>
      <x:c r="R957" s="2"/>
      <x:c r="S957" s="2"/>
      <x:c r="T957" s="2"/>
    </x:row>
    <x:row r="958">
      <x:c r="A958" s="2"/>
      <x:c r="B958" s="2"/>
      <x:c r="C958" s="2" t="str">
        <x:v>SYN-00953</x:v>
      </x:c>
      <x:c r="D958" s="58" t="n">
        <x:v>111000000</x:v>
      </x:c>
      <x:c r="E958" s="93" t="n">
        <x:v>36</x:v>
      </x:c>
      <x:c r="F958" s="59" t="n">
        <x:v>0.0691176397869861</x:v>
      </x:c>
      <x:c r="G958" s="59" t="n">
        <x:v>0.6828222054716305</x:v>
      </x:c>
      <x:c r="H958" s="59" t="n">
        <x:v>0.1674184739767256</x:v>
      </x:c>
      <x:c r="I958" s="58" t="n">
        <x:v>3943206.351978214</x:v>
      </x:c>
      <x:c r="J958" s="59" t="n">
        <x:v>0.22136834302763017</x:v>
      </x:c>
      <x:c r="K958" s="2" t="str">
        <x:v>C</x:v>
      </x:c>
      <x:c r="L958" s="59" t="n">
        <x:v>0.12536094665527345</x:v>
      </x:c>
      <x:c r="M958" s="59" t="n">
        <x:v>0.5710979038632953</x:v>
      </x:c>
      <x:c r="N958" s="58" t="n">
        <x:v>8395704.906112935</x:v>
      </x:c>
      <x:c r="O958" s="58" t="n">
        <x:v>4692075.388753646</x:v>
      </x:c>
      <x:c r="P958" s="2" t="str">
        <x:v>approve</x:v>
      </x:c>
      <x:c r="Q958" s="2" t="str">
        <x:v>eligibility and RAROC conditions are met</x:v>
      </x:c>
      <x:c r="R958" s="2"/>
      <x:c r="S958" s="2"/>
      <x:c r="T958" s="2"/>
    </x:row>
    <x:row r="959">
      <x:c r="A959" s="2"/>
      <x:c r="B959" s="2"/>
      <x:c r="C959" s="2" t="str">
        <x:v>SYN-00954</x:v>
      </x:c>
      <x:c r="D959" s="58" t="n">
        <x:v>51000000</x:v>
      </x:c>
      <x:c r="E959" s="93" t="n">
        <x:v>36</x:v>
      </x:c>
      <x:c r="F959" s="59" t="n">
        <x:v>0.09863545753234643</x:v>
      </x:c>
      <x:c r="G959" s="59" t="n">
        <x:v>0.6678365125737248</x:v>
      </x:c>
      <x:c r="H959" s="59" t="n">
        <x:v>0.17744488697638328</x:v>
      </x:c>
      <x:c r="I959" s="58" t="n">
        <x:v>1837241.7333336012</x:v>
      </x:c>
      <x:c r="J959" s="59" t="n">
        <x:v>0.27293281924399176</x:v>
      </x:c>
      <x:c r="K959" s="2" t="str">
        <x:v>C</x:v>
      </x:c>
      <x:c r="L959" s="59" t="n">
        <x:v>0.15751518249511717</x:v>
      </x:c>
      <x:c r="M959" s="59" t="n">
        <x:v>0.3217084808461075</x:v>
      </x:c>
      <x:c r="N959" s="58" t="n">
        <x:v>5317150.8547460865</x:v>
      </x:c>
      <x:c r="O959" s="58" t="n">
        <x:v>2536682.901795042</x:v>
      </x:c>
      <x:c r="P959" s="2" t="str">
        <x:v>approve</x:v>
      </x:c>
      <x:c r="Q959" s="2" t="str">
        <x:v>eligibility and RAROC conditions are met</x:v>
      </x:c>
      <x:c r="R959" s="2"/>
      <x:c r="S959" s="2"/>
      <x:c r="T959" s="2"/>
    </x:row>
    <x:row r="960">
      <x:c r="A960" s="2"/>
      <x:c r="B960" s="2"/>
      <x:c r="C960" s="2" t="str">
        <x:v>SYN-00955</x:v>
      </x:c>
      <x:c r="D960" s="58" t="n">
        <x:v>72000000</x:v>
      </x:c>
      <x:c r="E960" s="93" t="n">
        <x:v>24</x:v>
      </x:c>
      <x:c r="F960" s="59" t="n">
        <x:v>0.08037791669680697</x:v>
      </x:c>
      <x:c r="G960" s="59" t="n">
        <x:v>0.7277835285935033</x:v>
      </x:c>
      <x:c r="H960" s="59" t="n">
        <x:v>0.1718365732572627</x:v>
      </x:c>
      <x:c r="I960" s="58" t="n">
        <x:v>3566200.04064769</x:v>
      </x:c>
      <x:c r="J960" s="59" t="n">
        <x:v>0.37413061390398733</x:v>
      </x:c>
      <x:c r="K960" s="2" t="str">
        <x:v>C</x:v>
      </x:c>
      <x:c r="L960" s="59" t="n">
        <x:v>0.15415306091308592</x:v>
      </x:c>
      <x:c r="M960" s="59" t="n">
        <x:v>0.3085476200932094</x:v>
      </x:c>
      <x:c r="N960" s="58" t="n">
        <x:v>4551616.318202191</x:v>
      </x:c>
      <x:c r="O960" s="58" t="n">
        <x:v>3578174.0857972857</x:v>
      </x:c>
      <x:c r="P960" s="2" t="str">
        <x:v>approve</x:v>
      </x:c>
      <x:c r="Q960" s="2" t="str">
        <x:v>eligibility and RAROC conditions are met</x:v>
      </x:c>
      <x:c r="R960" s="2"/>
      <x:c r="S960" s="2"/>
      <x:c r="T960" s="2"/>
    </x:row>
    <x:row r="961">
      <x:c r="A961" s="2"/>
      <x:c r="B961" s="2"/>
      <x:c r="C961" s="2" t="str">
        <x:v>SYN-00956</x:v>
      </x:c>
      <x:c r="D961" s="58" t="n">
        <x:v>239000000</x:v>
      </x:c>
      <x:c r="E961" s="93" t="n">
        <x:v>18</x:v>
      </x:c>
      <x:c r="F961" s="59" t="n">
        <x:v>0.06994297234435258</x:v>
      </x:c>
      <x:c r="G961" s="59" t="n">
        <x:v>0.6813510920125467</x:v>
      </x:c>
      <x:c r="H961" s="59" t="n">
        <x:v>0.1566736394281464</x:v>
      </x:c>
      <x:c r="I961" s="58" t="n">
        <x:v>14985137.237501903</x:v>
      </x:c>
      <x:c r="J961" s="59" t="n">
        <x:v>0.9861378862904453</x:v>
      </x:c>
      <x:c r="K961" s="2" t="str">
        <x:v>C</x:v>
      </x:c>
      <x:c r="L961" s="59"/>
      <x:c r="M961" s="59" t="n">
        <x:v>0.4935559675908274</x:v>
      </x:c>
      <x:c r="N961" s="58" t="n">
        <x:v>9332969.410776004</x:v>
      </x:c>
      <x:c r="O961" s="58" t="n">
        <x:v>10380640.59624286</x:v>
      </x:c>
      <x:c r="P961" s="2" t="str">
        <x:v>decline</x:v>
      </x:c>
      <x:c r="Q961" s="2" t="str">
        <x:v>debt service to income exceeds policy maximum</x:v>
      </x:c>
      <x:c r="R961" s="2"/>
      <x:c r="S961" s="2"/>
      <x:c r="T961" s="2"/>
    </x:row>
    <x:row r="962">
      <x:c r="A962" s="2"/>
      <x:c r="B962" s="2"/>
      <x:c r="C962" s="2" t="str">
        <x:v>SYN-00957</x:v>
      </x:c>
      <x:c r="D962" s="58" t="n">
        <x:v>231000000</x:v>
      </x:c>
      <x:c r="E962" s="93" t="n">
        <x:v>48</x:v>
      </x:c>
      <x:c r="F962" s="59" t="n">
        <x:v>0.04697451576449632</x:v>
      </x:c>
      <x:c r="G962" s="59" t="n">
        <x:v>0.6419008062018026</x:v>
      </x:c>
      <x:c r="H962" s="59" t="n">
        <x:v>0.1598553794707447</x:v>
      </x:c>
      <x:c r="I962" s="58" t="n">
        <x:v>6544894.027058324</x:v>
      </x:c>
      <x:c r="J962" s="59" t="n">
        <x:v>0.3143705844607635</x:v>
      </x:c>
      <x:c r="K962" s="2" t="str">
        <x:v>B</x:v>
      </x:c>
      <x:c r="L962" s="59" t="n">
        <x:v>0.10722637176513673</x:v>
      </x:c>
      <x:c r="M962" s="59" t="n">
        <x:v>0.6939456355594839</x:v>
      </x:c>
      <x:c r="N962" s="58" t="n">
        <x:v>15023784.452278618</x:v>
      </x:c>
      <x:c r="O962" s="58" t="n">
        <x:v>9596308.091785982</x:v>
      </x:c>
      <x:c r="P962" s="2" t="str">
        <x:v>approve</x:v>
      </x:c>
      <x:c r="Q962" s="2" t="str">
        <x:v>eligibility and RAROC conditions are met</x:v>
      </x:c>
      <x:c r="R962" s="2"/>
      <x:c r="S962" s="2"/>
      <x:c r="T962" s="2"/>
    </x:row>
    <x:row r="963">
      <x:c r="A963" s="2"/>
      <x:c r="B963" s="2"/>
      <x:c r="C963" s="2" t="str">
        <x:v>SYN-00958</x:v>
      </x:c>
      <x:c r="D963" s="58" t="n">
        <x:v>55000000</x:v>
      </x:c>
      <x:c r="E963" s="93" t="n">
        <x:v>24</x:v>
      </x:c>
      <x:c r="F963" s="59" t="n">
        <x:v>0.07582440075564346</x:v>
      </x:c>
      <x:c r="G963" s="59" t="n">
        <x:v>0.5895061160952035</x:v>
      </x:c>
      <x:c r="H963" s="59" t="n">
        <x:v>0.1720451467807891</x:v>
      </x:c>
      <x:c r="I963" s="58" t="n">
        <x:v>2724732.3882047576</x:v>
      </x:c>
      <x:c r="J963" s="59" t="n">
        <x:v>0.35864355339249065</x:v>
      </x:c>
      <x:c r="K963" s="2" t="str">
        <x:v>C</x:v>
      </x:c>
      <x:c r="L963" s="59" t="n">
        <x:v>0.13169300079345703</x:v>
      </x:c>
      <x:c r="M963" s="59" t="n">
        <x:v>0.5707158662076172</x:v>
      </x:c>
      <x:c r="N963" s="58" t="n">
        <x:v>2659393.2044387497</x:v>
      </x:c>
      <x:c r="O963" s="58" t="n">
        <x:v>2260068.9688758603</x:v>
      </x:c>
      <x:c r="P963" s="2" t="str">
        <x:v>approve</x:v>
      </x:c>
      <x:c r="Q963" s="2" t="str">
        <x:v>eligibility and RAROC conditions are met</x:v>
      </x:c>
      <x:c r="R963" s="2"/>
      <x:c r="S963" s="2"/>
      <x:c r="T963" s="2"/>
    </x:row>
    <x:row r="964">
      <x:c r="A964" s="2"/>
      <x:c r="B964" s="2"/>
      <x:c r="C964" s="2" t="str">
        <x:v>SYN-00959</x:v>
      </x:c>
      <x:c r="D964" s="58" t="n">
        <x:v>130000000</x:v>
      </x:c>
      <x:c r="E964" s="93" t="n">
        <x:v>48</x:v>
      </x:c>
      <x:c r="F964" s="59" t="n">
        <x:v>0.06278512833663577</x:v>
      </x:c>
      <x:c r="G964" s="59" t="n">
        <x:v>0.7173127102645319</x:v>
      </x:c>
      <x:c r="H964" s="59" t="n">
        <x:v>0.1428354047797284</x:v>
      </x:c>
      <x:c r="I964" s="58" t="n">
        <x:v>3570959.835408935</x:v>
      </x:c>
      <x:c r="J964" s="59" t="n">
        <x:v>0.14181909613349433</x:v>
      </x:c>
      <x:c r="K964" s="2" t="str">
        <x:v>C</x:v>
      </x:c>
      <x:c r="L964" s="59" t="n">
        <x:v>0.12270599365234373</x:v>
      </x:c>
      <x:c r="M964" s="59" t="n">
        <x:v>0.35883754344952046</x:v>
      </x:c>
      <x:c r="N964" s="58" t="n">
        <x:v>12330116.113552494</x:v>
      </x:c>
      <x:c r="O964" s="58" t="n">
        <x:v>5373398.827424957</x:v>
      </x:c>
      <x:c r="P964" s="2" t="str">
        <x:v>approve</x:v>
      </x:c>
      <x:c r="Q964" s="2" t="str">
        <x:v>eligibility and RAROC conditions are met</x:v>
      </x:c>
      <x:c r="R964" s="2"/>
      <x:c r="S964" s="2"/>
      <x:c r="T964" s="2"/>
    </x:row>
    <x:row r="965">
      <x:c r="A965" s="2"/>
      <x:c r="B965" s="2"/>
      <x:c r="C965" s="2" t="str">
        <x:v>SYN-00960</x:v>
      </x:c>
      <x:c r="D965" s="58" t="n">
        <x:v>40000000</x:v>
      </x:c>
      <x:c r="E965" s="93" t="n">
        <x:v>48</x:v>
      </x:c>
      <x:c r="F965" s="59" t="n">
        <x:v>0.20434482555523592</x:v>
      </x:c>
      <x:c r="G965" s="59" t="n">
        <x:v>0.7971780201567106</x:v>
      </x:c>
      <x:c r="H965" s="59" t="n">
        <x:v>0.2797221966708431</x:v>
      </x:c>
      <x:c r="I965" s="58" t="n">
        <x:v>1393450.0950815633</x:v>
      </x:c>
      <x:c r="J965" s="59" t="n">
        <x:v>0.29173800380326254</x:v>
      </x:c>
      <x:c r="K965" s="2" t="str">
        <x:v>E</x:v>
      </x:c>
      <x:c r="L965" s="59"/>
      <x:c r="M965" s="59" t="n">
        <x:v>0.13183800119034558</x:v>
      </x:c>
      <x:c r="N965" s="58" t="n">
        <x:v>12846242.646002568</x:v>
      </x:c>
      <x:c r="O965" s="58" t="n">
        <x:v>3000339.1480867215</x:v>
      </x:c>
      <x:c r="P965" s="2" t="str">
        <x:v>decline</x:v>
      </x:c>
      <x:c r="Q965" s="2" t="str">
        <x:v>PD exceeds policy maximum</x:v>
      </x:c>
      <x:c r="R965" s="2"/>
      <x:c r="S965" s="2"/>
      <x:c r="T965" s="2"/>
    </x:row>
    <x:row r="966">
      <x:c r="A966" s="2"/>
      <x:c r="B966" s="2"/>
      <x:c r="C966" s="2" t="str">
        <x:v>SYN-00961</x:v>
      </x:c>
      <x:c r="D966" s="58" t="n">
        <x:v>131000000</x:v>
      </x:c>
      <x:c r="E966" s="93" t="n">
        <x:v>48</x:v>
      </x:c>
      <x:c r="F966" s="59" t="n">
        <x:v>0.0892255861277699</x:v>
      </x:c>
      <x:c r="G966" s="59" t="n">
        <x:v>0.743624549608898</x:v>
      </x:c>
      <x:c r="H966" s="59" t="n">
        <x:v>0.1607737931318867</x:v>
      </x:c>
      <x:c r="I966" s="58" t="n">
        <x:v>3717770.3663529665</x:v>
      </x:c>
      <x:c r="J966" s="59" t="n">
        <x:v>0.41953850439067797</x:v>
      </x:c>
      <x:c r="K966" s="2" t="str">
        <x:v>C</x:v>
      </x:c>
      <x:c r="L966" s="59" t="n">
        <x:v>0.15004955291748046</x:v>
      </x:c>
      <x:c r="M966" s="59" t="n">
        <x:v>0.24247703481919494</x:v>
      </x:c>
      <x:c r="N966" s="58" t="n">
        <x:v>18042664.47699596</x:v>
      </x:c>
      <x:c r="O966" s="58" t="n">
        <x:v>6767106.805834285</x:v>
      </x:c>
      <x:c r="P966" s="2" t="str">
        <x:v>approve</x:v>
      </x:c>
      <x:c r="Q966" s="2" t="str">
        <x:v>eligibility and RAROC conditions are met</x:v>
      </x:c>
      <x:c r="R966" s="2"/>
      <x:c r="S966" s="2"/>
      <x:c r="T966" s="2"/>
    </x:row>
    <x:row r="967">
      <x:c r="A967" s="2"/>
      <x:c r="B967" s="2"/>
      <x:c r="C967" s="2" t="str">
        <x:v>SYN-00962</x:v>
      </x:c>
      <x:c r="D967" s="58" t="n">
        <x:v>94000000</x:v>
      </x:c>
      <x:c r="E967" s="93" t="n">
        <x:v>48</x:v>
      </x:c>
      <x:c r="F967" s="59" t="n">
        <x:v>0.16938563138885462</x:v>
      </x:c>
      <x:c r="G967" s="59" t="n">
        <x:v>0.6175848457620704</x:v>
      </x:c>
      <x:c r="H967" s="59" t="n">
        <x:v>0.2591754578755937</x:v>
      </x:c>
      <x:c r="I967" s="58" t="n">
        <x:v>3165067.7971893866</x:v>
      </x:c>
      <x:c r="J967" s="59" t="n">
        <x:v>0.17554589697404727</x:v>
      </x:c>
      <x:c r="K967" s="2" t="str">
        <x:v>E</x:v>
      </x:c>
      <x:c r="L967" s="59" t="n">
        <x:v>0.1996426010131836</x:v>
      </x:c>
      <x:c r="M967" s="59" t="n">
        <x:v>0.554311870325641</x:v>
      </x:c>
      <x:c r="N967" s="58" t="n">
        <x:v>19871575.88630256</x:v>
      </x:c>
      <x:c r="O967" s="58" t="n">
        <x:v>5272726.406748126</x:v>
      </x:c>
      <x:c r="P967" s="2" t="str">
        <x:v>approve</x:v>
      </x:c>
      <x:c r="Q967" s="2" t="str">
        <x:v>eligibility and RAROC conditions are met</x:v>
      </x:c>
      <x:c r="R967" s="2"/>
      <x:c r="S967" s="2"/>
      <x:c r="T967" s="2"/>
    </x:row>
    <x:row r="968">
      <x:c r="A968" s="2"/>
      <x:c r="B968" s="2"/>
      <x:c r="C968" s="2" t="str">
        <x:v>SYN-00963</x:v>
      </x:c>
      <x:c r="D968" s="58" t="n">
        <x:v>204000000</x:v>
      </x:c>
      <x:c r="E968" s="93" t="n">
        <x:v>48</x:v>
      </x:c>
      <x:c r="F968" s="59" t="n">
        <x:v>0.15401192442026054</x:v>
      </x:c>
      <x:c r="G968" s="59" t="n">
        <x:v>0.6711286057038273</x:v>
      </x:c>
      <x:c r="H968" s="59" t="n">
        <x:v>0.2430788404126504</x:v>
      </x:c>
      <x:c r="I968" s="58" t="n">
        <x:v>6685544.7389767235</x:v>
      </x:c>
      <x:c r="J968" s="59" t="n">
        <x:v>0.33542178955906893</x:v>
      </x:c>
      <x:c r="K968" s="2" t="str">
        <x:v>E</x:v>
      </x:c>
      <x:c r="L968" s="59" t="n">
        <x:v>0.19462924957275396</x:v>
      </x:c>
      <x:c r="M968" s="59" t="n">
        <x:v>0.468059410441</x:v>
      </x:c>
      <x:c r="N968" s="58" t="n">
        <x:v>42924158.518008254</x:v>
      </x:c>
      <x:c r="O968" s="58" t="n">
        <x:v>12084321.801255325</x:v>
      </x:c>
      <x:c r="P968" s="2" t="str">
        <x:v>approve</x:v>
      </x:c>
      <x:c r="Q968" s="2" t="str">
        <x:v>eligibility and RAROC conditions are met</x:v>
      </x:c>
      <x:c r="R968" s="2"/>
      <x:c r="S968" s="2"/>
      <x:c r="T968" s="2"/>
    </x:row>
    <x:row r="969">
      <x:c r="A969" s="2"/>
      <x:c r="B969" s="2"/>
      <x:c r="C969" s="2" t="str">
        <x:v>SYN-00964</x:v>
      </x:c>
      <x:c r="D969" s="58" t="n">
        <x:v>82000000</x:v>
      </x:c>
      <x:c r="E969" s="93" t="n">
        <x:v>12</x:v>
      </x:c>
      <x:c r="F969" s="59" t="n">
        <x:v>0.07019580748066363</x:v>
      </x:c>
      <x:c r="G969" s="59" t="n">
        <x:v>0.6119701662111522</x:v>
      </x:c>
      <x:c r="H969" s="59" t="n">
        <x:v>0.1560706609450078</x:v>
      </x:c>
      <x:c r="I969" s="58" t="n">
        <x:v>7424691.453984267</x:v>
      </x:c>
      <x:c r="J969" s="59" t="n">
        <x:v>0.22378041658221878</x:v>
      </x:c>
      <x:c r="K969" s="2" t="str">
        <x:v>C</x:v>
      </x:c>
      <x:c r="L969" s="59" t="n">
        <x:v>0.14096340179443362</x:v>
      </x:c>
      <x:c r="M969" s="59" t="n">
        <x:v>0.31387463145868943</x:v>
      </x:c>
      <x:c r="N969" s="58" t="n">
        <x:v>1974288.7837092066</x:v>
      </x:c>
      <x:c r="O969" s="58" t="n">
        <x:v>3501287.483669551</x:v>
      </x:c>
      <x:c r="P969" s="2" t="str">
        <x:v>approve</x:v>
      </x:c>
      <x:c r="Q969" s="2" t="str">
        <x:v>eligibility and RAROC conditions are met</x:v>
      </x:c>
      <x:c r="R969" s="2"/>
      <x:c r="S969" s="2"/>
      <x:c r="T969" s="2"/>
    </x:row>
    <x:row r="970">
      <x:c r="A970" s="2"/>
      <x:c r="B970" s="2"/>
      <x:c r="C970" s="2" t="str">
        <x:v>SYN-00965</x:v>
      </x:c>
      <x:c r="D970" s="58" t="n">
        <x:v>111000000</x:v>
      </x:c>
      <x:c r="E970" s="93" t="n">
        <x:v>48</x:v>
      </x:c>
      <x:c r="F970" s="59" t="n">
        <x:v>0.03411720550976258</x:v>
      </x:c>
      <x:c r="G970" s="59" t="n">
        <x:v>0.6671450999322478</x:v>
      </x:c>
      <x:c r="H970" s="59" t="n">
        <x:v>0.12570053776747994</x:v>
      </x:c>
      <x:c r="I970" s="58" t="n">
        <x:v>2954220.0271444563</x:v>
      </x:c>
      <x:c r="J970" s="59" t="n">
        <x:v>0.37554819761129365</x:v>
      </x:c>
      <x:c r="K970" s="2" t="str">
        <x:v>B</x:v>
      </x:c>
      <x:c r="L970" s="59" t="n">
        <x:v>0.10466705322265625</x:v>
      </x:c>
      <x:c r="M970" s="59" t="n">
        <x:v>0.3740207812174169</x:v>
      </x:c>
      <x:c r="N970" s="58" t="n">
        <x:v>5408390.749545811</x:v>
      </x:c>
      <x:c r="O970" s="58" t="n">
        <x:v>4604440.839021823</x:v>
      </x:c>
      <x:c r="P970" s="2" t="str">
        <x:v>approve</x:v>
      </x:c>
      <x:c r="Q970" s="2" t="str">
        <x:v>eligibility and RAROC conditions are met</x:v>
      </x:c>
      <x:c r="R970" s="2"/>
      <x:c r="S970" s="2"/>
      <x:c r="T970" s="2"/>
    </x:row>
    <x:row r="971">
      <x:c r="A971" s="2"/>
      <x:c r="B971" s="2"/>
      <x:c r="C971" s="2" t="str">
        <x:v>SYN-00966</x:v>
      </x:c>
      <x:c r="D971" s="58" t="n">
        <x:v>212000000</x:v>
      </x:c>
      <x:c r="E971" s="93" t="n">
        <x:v>36</x:v>
      </x:c>
      <x:c r="F971" s="59" t="n">
        <x:v>0.050701259024205754</x:v>
      </x:c>
      <x:c r="G971" s="59" t="n">
        <x:v>0.7618054032845052</x:v>
      </x:c>
      <x:c r="H971" s="59" t="n">
        <x:v>0.14376084356325255</x:v>
      </x:c>
      <x:c r="I971" s="58" t="n">
        <x:v>7284441.831955365</x:v>
      </x:c>
      <x:c r="J971" s="59" t="n">
        <x:v>0.7389627887970244</x:v>
      </x:c>
      <x:c r="K971" s="2" t="str">
        <x:v>C</x:v>
      </x:c>
      <x:c r="L971" s="59"/>
      <x:c r="M971" s="59" t="n">
        <x:v>0.41434130060676455</x:v>
      </x:c>
      <x:c r="N971" s="58" t="n">
        <x:v>13125448.471918374</x:v>
      </x:c>
      <x:c r="O971" s="58" t="n">
        <x:v>8711086.243813122</x:v>
      </x:c>
      <x:c r="P971" s="2" t="str">
        <x:v>decline</x:v>
      </x:c>
      <x:c r="Q971" s="2" t="str">
        <x:v>debt service to income exceeds policy maximum</x:v>
      </x:c>
      <x:c r="R971" s="2"/>
      <x:c r="S971" s="2"/>
      <x:c r="T971" s="2"/>
    </x:row>
    <x:row r="972">
      <x:c r="A972" s="2"/>
      <x:c r="B972" s="2"/>
      <x:c r="C972" s="2" t="str">
        <x:v>SYN-00967</x:v>
      </x:c>
      <x:c r="D972" s="58" t="n">
        <x:v>66000000</x:v>
      </x:c>
      <x:c r="E972" s="93" t="n">
        <x:v>12</x:v>
      </x:c>
      <x:c r="F972" s="59" t="n">
        <x:v>0.04325120350132451</x:v>
      </x:c>
      <x:c r="G972" s="59" t="n">
        <x:v>0.5772664767819848</x:v>
      </x:c>
      <x:c r="H972" s="59" t="n">
        <x:v>0.14455328863804437</x:v>
      </x:c>
      <x:c r="I972" s="58" t="n">
        <x:v>5940098.903820924</x:v>
      </x:c>
      <x:c r="J972" s="59" t="n">
        <x:v>0.15469201599683052</x:v>
      </x:c>
      <x:c r="K972" s="2" t="str">
        <x:v>B</x:v>
      </x:c>
      <x:c r="L972" s="59" t="n">
        <x:v>0.11926578521728518</x:v>
      </x:c>
      <x:c r="M972" s="59" t="n">
        <x:v>0.4174552943058531</x:v>
      </x:c>
      <x:c r="N972" s="58" t="n">
        <x:v>918165.3353751998</x:v>
      </x:c>
      <x:c r="O972" s="58" t="n">
        <x:v>2838122.2492657853</x:v>
      </x:c>
      <x:c r="P972" s="2" t="str">
        <x:v>approve</x:v>
      </x:c>
      <x:c r="Q972" s="2" t="str">
        <x:v>eligibility and RAROC conditions are met</x:v>
      </x:c>
      <x:c r="R972" s="2"/>
      <x:c r="S972" s="2"/>
      <x:c r="T972" s="2"/>
    </x:row>
    <x:row r="973">
      <x:c r="A973" s="2"/>
      <x:c r="B973" s="2"/>
      <x:c r="C973" s="2" t="str">
        <x:v>SYN-00968</x:v>
      </x:c>
      <x:c r="D973" s="58" t="n">
        <x:v>37000000</x:v>
      </x:c>
      <x:c r="E973" s="93" t="n">
        <x:v>18</x:v>
      </x:c>
      <x:c r="F973" s="59" t="n">
        <x:v>0.19694325298617188</x:v>
      </x:c>
      <x:c r="G973" s="59" t="n">
        <x:v>0.7782099135344301</x:v>
      </x:c>
      <x:c r="H973" s="59" t="n">
        <x:v>0.267619156784947</x:v>
      </x:c>
      <x:c r="I973" s="58" t="n">
        <x:v>2518200.709896785</x:v>
      </x:c>
      <x:c r="J973" s="59" t="n">
        <x:v>0.16561305891079967</x:v>
      </x:c>
      <x:c r="K973" s="2" t="str">
        <x:v>E</x:v>
      </x:c>
      <x:c r="L973" s="59"/>
      <x:c r="M973" s="59" t="n">
        <x:v>-0.004386093391267027</x:v>
      </x:c>
      <x:c r="N973" s="58" t="n">
        <x:v>4742775.867141866</x:v>
      </x:c>
      <x:c r="O973" s="58" t="n">
        <x:v>3032727.673770087</x:v>
      </x:c>
      <x:c r="P973" s="2" t="str">
        <x:v>manual_review</x:v>
      </x:c>
      <x:c r="Q973" s="2" t="str">
        <x:v>RAROC hurdle cannot be met within management APR cap</x:v>
      </x:c>
      <x:c r="R973" s="2"/>
      <x:c r="S973" s="2"/>
      <x:c r="T973" s="2"/>
    </x:row>
    <x:row r="974">
      <x:c r="A974" s="2"/>
      <x:c r="B974" s="2"/>
      <x:c r="C974" s="2" t="str">
        <x:v>SYN-00969</x:v>
      </x:c>
      <x:c r="D974" s="58" t="n">
        <x:v>143000000</x:v>
      </x:c>
      <x:c r="E974" s="93" t="n">
        <x:v>24</x:v>
      </x:c>
      <x:c r="F974" s="59" t="n">
        <x:v>0.11708211773541505</x:v>
      </x:c>
      <x:c r="G974" s="59" t="n">
        <x:v>0.6216715920176454</x:v>
      </x:c>
      <x:c r="H974" s="59" t="n">
        <x:v>0.19917558237871327</x:v>
      </x:c>
      <x:c r="I974" s="58" t="n">
        <x:v>7272341.848085974</x:v>
      </x:c>
      <x:c r="J974" s="59" t="n">
        <x:v>0.28153946612017566</x:v>
      </x:c>
      <x:c r="K974" s="2" t="str">
        <x:v>D</x:v>
      </x:c>
      <x:c r="L974" s="59" t="n">
        <x:v>0.1635971832275391</x:v>
      </x:c>
      <x:c r="M974" s="59" t="n">
        <x:v>0.44164292715259923</x:v>
      </x:c>
      <x:c r="N974" s="58" t="n">
        <x:v>11250503.008104416</x:v>
      </x:c>
      <x:c r="O974" s="58" t="n">
        <x:v>7388791.447568672</x:v>
      </x:c>
      <x:c r="P974" s="2" t="str">
        <x:v>approve</x:v>
      </x:c>
      <x:c r="Q974" s="2" t="str">
        <x:v>eligibility and RAROC conditions are met</x:v>
      </x:c>
      <x:c r="R974" s="2"/>
      <x:c r="S974" s="2"/>
      <x:c r="T974" s="2"/>
    </x:row>
    <x:row r="975">
      <x:c r="A975" s="2"/>
      <x:c r="B975" s="2"/>
      <x:c r="C975" s="2" t="str">
        <x:v>SYN-00970</x:v>
      </x:c>
      <x:c r="D975" s="58" t="n">
        <x:v>196000000</x:v>
      </x:c>
      <x:c r="E975" s="93" t="n">
        <x:v>48</x:v>
      </x:c>
      <x:c r="F975" s="59" t="n">
        <x:v>0.08978981654758662</x:v>
      </x:c>
      <x:c r="G975" s="59" t="n">
        <x:v>0.7698237732191813</x:v>
      </x:c>
      <x:c r="H975" s="59" t="n">
        <x:v>0.18381075364419142</x:v>
      </x:c>
      <x:c r="I975" s="58" t="n">
        <x:v>5796602.51394407</x:v>
      </x:c>
      <x:c r="J975" s="59" t="n">
        <x:v>0.4092233142777691</x:v>
      </x:c>
      <x:c r="K975" s="2" t="str">
        <x:v>C</x:v>
      </x:c>
      <x:c r="L975" s="59" t="n">
        <x:v>0.1522394943237304</x:v>
      </x:c>
      <x:c r="M975" s="59" t="n">
        <x:v>0.3934940474604607</x:v>
      </x:c>
      <x:c r="N975" s="58" t="n">
        <x:v>28453011.97582654</x:v>
      </x:c>
      <x:c r="O975" s="58" t="n">
        <x:v>10640733.0132717</x:v>
      </x:c>
      <x:c r="P975" s="2" t="str">
        <x:v>approve</x:v>
      </x:c>
      <x:c r="Q975" s="2" t="str">
        <x:v>eligibility and RAROC conditions are met</x:v>
      </x:c>
      <x:c r="R975" s="2"/>
      <x:c r="S975" s="2"/>
      <x:c r="T975" s="2"/>
    </x:row>
    <x:row r="976">
      <x:c r="A976" s="2"/>
      <x:c r="B976" s="2"/>
      <x:c r="C976" s="2" t="str">
        <x:v>SYN-00971</x:v>
      </x:c>
      <x:c r="D976" s="58" t="n">
        <x:v>178000000</x:v>
      </x:c>
      <x:c r="E976" s="93" t="n">
        <x:v>12</x:v>
      </x:c>
      <x:c r="F976" s="59" t="n">
        <x:v>0.04671248605729827</x:v>
      </x:c>
      <x:c r="G976" s="59" t="n">
        <x:v>0.7317162887632238</x:v>
      </x:c>
      <x:c r="H976" s="59" t="n">
        <x:v>0.13500770974185444</x:v>
      </x:c>
      <x:c r="I976" s="58" t="n">
        <x:v>15940325.360591624</x:v>
      </x:c>
      <x:c r="J976" s="59" t="n">
        <x:v>0.8017922382485166</x:v>
      </x:c>
      <x:c r="K976" s="2" t="str">
        <x:v>B</x:v>
      </x:c>
      <x:c r="L976" s="59"/>
      <x:c r="M976" s="59" t="n">
        <x:v>0.34413336642429593</x:v>
      </x:c>
      <x:c r="N976" s="58" t="n">
        <x:v>3387064.9716733242</x:v>
      </x:c>
      <x:c r="O976" s="58" t="n">
        <x:v>7635142.252538797</x:v>
      </x:c>
      <x:c r="P976" s="2" t="str">
        <x:v>decline</x:v>
      </x:c>
      <x:c r="Q976" s="2" t="str">
        <x:v>debt service to income exceeds policy maximum</x:v>
      </x:c>
      <x:c r="R976" s="2"/>
      <x:c r="S976" s="2"/>
      <x:c r="T976" s="2"/>
    </x:row>
    <x:row r="977">
      <x:c r="A977" s="2"/>
      <x:c r="B977" s="2"/>
      <x:c r="C977" s="2" t="str">
        <x:v>SYN-00972</x:v>
      </x:c>
      <x:c r="D977" s="58" t="n">
        <x:v>153000000</x:v>
      </x:c>
      <x:c r="E977" s="93" t="n">
        <x:v>48</x:v>
      </x:c>
      <x:c r="F977" s="59" t="n">
        <x:v>0.1628584529219293</x:v>
      </x:c>
      <x:c r="G977" s="59" t="n">
        <x:v>0.8976689991274629</x:v>
      </x:c>
      <x:c r="H977" s="59" t="n">
        <x:v>0.24519081495870887</x:v>
      </x:c>
      <x:c r="I977" s="58" t="n">
        <x:v>5032088.173171434</x:v>
      </x:c>
      <x:c r="J977" s="59" t="n">
        <x:v>0.09966519949853148</x:v>
      </x:c>
      <x:c r="K977" s="2" t="str">
        <x:v>E</x:v>
      </x:c>
      <x:c r="L977" s="59" t="n">
        <x:v>0.2573812484741211</x:v>
      </x:c>
      <x:c r="M977" s="59" t="n">
        <x:v>0.10337643856540153</x:v>
      </x:c>
      <x:c r="N977" s="58" t="n">
        <x:v>45194148.383493446</x:v>
      </x:c>
      <x:c r="O977" s="58" t="n">
        <x:v>12293729.340593576</x:v>
      </x:c>
      <x:c r="P977" s="2" t="str">
        <x:v>reprice</x:v>
      </x:c>
      <x:c r="Q977" s="2" t="str">
        <x:v>quoted APR is below the RAROC price floor</x:v>
      </x:c>
      <x:c r="R977" s="2"/>
      <x:c r="S977" s="2"/>
      <x:c r="T977" s="2"/>
    </x:row>
    <x:row r="978">
      <x:c r="A978" s="2"/>
      <x:c r="B978" s="2"/>
      <x:c r="C978" s="2" t="str">
        <x:v>SYN-00973</x:v>
      </x:c>
      <x:c r="D978" s="58" t="n">
        <x:v>141000000</x:v>
      </x:c>
      <x:c r="E978" s="93" t="n">
        <x:v>12</x:v>
      </x:c>
      <x:c r="F978" s="59" t="n">
        <x:v>0.02995524572825781</x:v>
      </x:c>
      <x:c r="G978" s="59" t="n">
        <x:v>0.5873190362217563</x:v>
      </x:c>
      <x:c r="H978" s="59" t="n">
        <x:v>0.1238550960185704</x:v>
      </x:c>
      <x:c r="I978" s="58" t="n">
        <x:v>12553122.039258078</x:v>
      </x:c>
      <x:c r="J978" s="59" t="n">
        <x:v>0.24303722875891365</x:v>
      </x:c>
      <x:c r="K978" s="2" t="str">
        <x:v>B</x:v>
      </x:c>
      <x:c r="L978" s="59" t="n">
        <x:v>0.10303073883056642</x:v>
      </x:c>
      <x:c r="M978" s="59" t="n">
        <x:v>0.37175021481081727</x:v>
      </x:c>
      <x:c r="N978" s="58" t="n">
        <x:v>1375185.4321870792</x:v>
      </x:c>
      <x:c r="O978" s="58" t="n">
        <x:v>6070545.399383414</x:v>
      </x:c>
      <x:c r="P978" s="2" t="str">
        <x:v>approve</x:v>
      </x:c>
      <x:c r="Q978" s="2" t="str">
        <x:v>eligibility and RAROC conditions are met</x:v>
      </x:c>
      <x:c r="R978" s="2"/>
      <x:c r="S978" s="2"/>
      <x:c r="T978" s="2"/>
    </x:row>
    <x:row r="979">
      <x:c r="A979" s="2"/>
      <x:c r="B979" s="2"/>
      <x:c r="C979" s="2" t="str">
        <x:v>SYN-00974</x:v>
      </x:c>
      <x:c r="D979" s="58" t="n">
        <x:v>244000000</x:v>
      </x:c>
      <x:c r="E979" s="93" t="n">
        <x:v>24</x:v>
      </x:c>
      <x:c r="F979" s="59" t="n">
        <x:v>0.027241786053308004</x:v>
      </x:c>
      <x:c r="G979" s="59" t="n">
        <x:v>0.7722363316756995</x:v>
      </x:c>
      <x:c r="H979" s="59" t="n">
        <x:v>0.13873657556119817</x:v>
      </x:c>
      <x:c r="I979" s="58" t="n">
        <x:v>11700585.421595134</x:v>
      </x:c>
      <x:c r="J979" s="59" t="n">
        <x:v>0.5016058863998455</x:v>
      </x:c>
      <x:c r="K979" s="2" t="str">
        <x:v>B</x:v>
      </x:c>
      <x:c r="L979" s="59"/>
      <x:c r="M979" s="59" t="n">
        <x:v>0.6488494161364848</x:v>
      </x:c>
      <x:c r="N979" s="58" t="n">
        <x:v>5552397.6241714815</x:v>
      </x:c>
      <x:c r="O979" s="58" t="n">
        <x:v>10261982.640803983</x:v>
      </x:c>
      <x:c r="P979" s="2" t="str">
        <x:v>decline</x:v>
      </x:c>
      <x:c r="Q979" s="2" t="str">
        <x:v>debt service to income exceeds policy maximum</x:v>
      </x:c>
      <x:c r="R979" s="2"/>
      <x:c r="S979" s="2"/>
      <x:c r="T979" s="2"/>
    </x:row>
    <x:row r="980">
      <x:c r="A980" s="2"/>
      <x:c r="B980" s="2"/>
      <x:c r="C980" s="2" t="str">
        <x:v>SYN-00975</x:v>
      </x:c>
      <x:c r="D980" s="58" t="n">
        <x:v>195000000</x:v>
      </x:c>
      <x:c r="E980" s="93" t="n">
        <x:v>18</x:v>
      </x:c>
      <x:c r="F980" s="59" t="n">
        <x:v>0.2741471362235291</x:v>
      </x:c>
      <x:c r="G980" s="59" t="n">
        <x:v>0.7095786406362989</x:v>
      </x:c>
      <x:c r="H980" s="59" t="n">
        <x:v>0.3</x:v>
      </x:c>
      <x:c r="I980" s="58" t="n">
        <x:v>13585665.707090003</x:v>
      </x:c>
      <x:c r="J980" s="59" t="n">
        <x:v>0.7417563733496156</x:v>
      </x:c>
      <x:c r="K980" s="2" t="str">
        <x:v>E</x:v>
      </x:c>
      <x:c r="L980" s="59"/>
      <x:c r="M980" s="59" t="n">
        <x:v>0.05354839494161498</x:v>
      </x:c>
      <x:c r="N980" s="58" t="n">
        <x:v>31870367.3781445</x:v>
      </x:c>
      <x:c r="O980" s="58" t="n">
        <x:v>15662665.674682975</x:v>
      </x:c>
      <x:c r="P980" s="2" t="str">
        <x:v>decline</x:v>
      </x:c>
      <x:c r="Q980" s="2" t="str">
        <x:v>PD exceeds policy maximum</x:v>
      </x:c>
      <x:c r="R980" s="2"/>
      <x:c r="S980" s="2"/>
      <x:c r="T980" s="2"/>
    </x:row>
    <x:row r="981">
      <x:c r="A981" s="2"/>
      <x:c r="B981" s="2"/>
      <x:c r="C981" s="2" t="str">
        <x:v>SYN-00976</x:v>
      </x:c>
      <x:c r="D981" s="58" t="n">
        <x:v>67000000</x:v>
      </x:c>
      <x:c r="E981" s="93" t="n">
        <x:v>12</x:v>
      </x:c>
      <x:c r="F981" s="59" t="n">
        <x:v>0.11302248967327187</x:v>
      </x:c>
      <x:c r="G981" s="59" t="n">
        <x:v>0.6035027091790577</x:v>
      </x:c>
      <x:c r="H981" s="59" t="n">
        <x:v>0.19761015743865154</x:v>
      </x:c>
      <x:c r="I981" s="58" t="n">
        <x:v>6198851.17261719</x:v>
      </x:c>
      <x:c r="J981" s="59" t="n">
        <x:v>0.1538209048926855</x:v>
      </x:c>
      <x:c r="K981" s="2" t="str">
        <x:v>D</x:v>
      </x:c>
      <x:c r="L981" s="59" t="n">
        <x:v>0.17836788177490231</x:v>
      </x:c>
      <x:c r="M981" s="59" t="n">
        <x:v>0.3203315326458419</x:v>
      </x:c>
      <x:c r="N981" s="58" t="n">
        <x:v>2594442.2241202556</x:v>
      </x:c>
      <x:c r="O981" s="58" t="n">
        <x:v>3470595.449152923</x:v>
      </x:c>
      <x:c r="P981" s="2" t="str">
        <x:v>approve</x:v>
      </x:c>
      <x:c r="Q981" s="2" t="str">
        <x:v>eligibility and RAROC conditions are met</x:v>
      </x:c>
      <x:c r="R981" s="2"/>
      <x:c r="S981" s="2"/>
      <x:c r="T981" s="2"/>
    </x:row>
    <x:row r="982">
      <x:c r="A982" s="2"/>
      <x:c r="B982" s="2"/>
      <x:c r="C982" s="2" t="str">
        <x:v>SYN-00977</x:v>
      </x:c>
      <x:c r="D982" s="58" t="n">
        <x:v>187000000</x:v>
      </x:c>
      <x:c r="E982" s="93" t="n">
        <x:v>18</x:v>
      </x:c>
      <x:c r="F982" s="59" t="n">
        <x:v>0.09125976064288012</x:v>
      </x:c>
      <x:c r="G982" s="59" t="n">
        <x:v>0.6947558544374298</x:v>
      </x:c>
      <x:c r="H982" s="59" t="n">
        <x:v>0.17352909138475991</x:v>
      </x:c>
      <x:c r="I982" s="58" t="n">
        <x:v>11874077.144269912</x:v>
      </x:c>
      <x:c r="J982" s="59" t="n">
        <x:v>0.7987655782985672</x:v>
      </x:c>
      <x:c r="K982" s="2" t="str">
        <x:v>C</x:v>
      </x:c>
      <x:c r="L982" s="59"/>
      <x:c r="M982" s="59" t="n">
        <x:v>0.39756379149551746</x:v>
      </x:c>
      <x:c r="N982" s="58" t="n">
        <x:v>9746619.24952695</x:v>
      </x:c>
      <x:c r="O982" s="58" t="n">
        <x:v>9647314.978618229</x:v>
      </x:c>
      <x:c r="P982" s="2" t="str">
        <x:v>decline</x:v>
      </x:c>
      <x:c r="Q982" s="2" t="str">
        <x:v>debt service to income exceeds policy maximum</x:v>
      </x:c>
      <x:c r="R982" s="2"/>
      <x:c r="S982" s="2"/>
      <x:c r="T982" s="2"/>
    </x:row>
    <x:row r="983">
      <x:c r="A983" s="2"/>
      <x:c r="B983" s="2"/>
      <x:c r="C983" s="2" t="str">
        <x:v>SYN-00978</x:v>
      </x:c>
      <x:c r="D983" s="58" t="n">
        <x:v>227000000</x:v>
      </x:c>
      <x:c r="E983" s="93" t="n">
        <x:v>36</x:v>
      </x:c>
      <x:c r="F983" s="59" t="n">
        <x:v>0.061304917151872126</x:v>
      </x:c>
      <x:c r="G983" s="59" t="n">
        <x:v>0.7636259118948638</x:v>
      </x:c>
      <x:c r="H983" s="59" t="n">
        <x:v>0.1478750798884655</x:v>
      </x:c>
      <x:c r="I983" s="58" t="n">
        <x:v>7845428.885867849</x:v>
      </x:c>
      <x:c r="J983" s="59" t="n">
        <x:v>0.5434701413042854</x:v>
      </x:c>
      <x:c r="K983" s="2" t="str">
        <x:v>C</x:v>
      </x:c>
      <x:c r="L983" s="59"/>
      <x:c r="M983" s="59" t="n">
        <x:v>0.37486556175182906</x:v>
      </x:c>
      <x:c r="N983" s="58" t="n">
        <x:v>16963989.480001193</x:v>
      </x:c>
      <x:c r="O983" s="58" t="n">
        <x:v>9950673.625829617</x:v>
      </x:c>
      <x:c r="P983" s="2" t="str">
        <x:v>decline</x:v>
      </x:c>
      <x:c r="Q983" s="2" t="str">
        <x:v>debt service to income exceeds policy maximum</x:v>
      </x:c>
      <x:c r="R983" s="2"/>
      <x:c r="S983" s="2"/>
      <x:c r="T983" s="2"/>
    </x:row>
    <x:row r="984">
      <x:c r="A984" s="2"/>
      <x:c r="B984" s="2"/>
      <x:c r="C984" s="2" t="str">
        <x:v>SYN-00979</x:v>
      </x:c>
      <x:c r="D984" s="58" t="n">
        <x:v>41000000</x:v>
      </x:c>
      <x:c r="E984" s="93" t="n">
        <x:v>18</x:v>
      </x:c>
      <x:c r="F984" s="59" t="n">
        <x:v>0.038809512909607574</x:v>
      </x:c>
      <x:c r="G984" s="59" t="n">
        <x:v>0.6248622429510532</x:v>
      </x:c>
      <x:c r="H984" s="59" t="n">
        <x:v>0.1361041020638631</x:v>
      </x:c>
      <x:c r="I984" s="58" t="n">
        <x:v>2531043.4626702354</x:v>
      </x:c>
      <x:c r="J984" s="59" t="n">
        <x:v>0.28103478208900784</x:v>
      </x:c>
      <x:c r="K984" s="2" t="str">
        <x:v>B</x:v>
      </x:c>
      <x:c r="L984" s="59" t="n">
        <x:v>0.12130130767822267</x:v>
      </x:c>
      <x:c r="M984" s="59" t="n">
        <x:v>0.31097802678647</x:v>
      </x:c>
      <x:c r="N984" s="58" t="n">
        <x:v>811573.5566357056</x:v>
      </x:c>
      <x:c r="O984" s="58" t="n">
        <x:v>1725495.6749659681</x:v>
      </x:c>
      <x:c r="P984" s="2" t="str">
        <x:v>approve</x:v>
      </x:c>
      <x:c r="Q984" s="2" t="str">
        <x:v>eligibility and RAROC conditions are met</x:v>
      </x:c>
      <x:c r="R984" s="2"/>
      <x:c r="S984" s="2"/>
      <x:c r="T984" s="2"/>
    </x:row>
    <x:row r="985">
      <x:c r="A985" s="2"/>
      <x:c r="B985" s="2"/>
      <x:c r="C985" s="2" t="str">
        <x:v>SYN-00980</x:v>
      </x:c>
      <x:c r="D985" s="58" t="n">
        <x:v>150000000</x:v>
      </x:c>
      <x:c r="E985" s="93" t="n">
        <x:v>24</x:v>
      </x:c>
      <x:c r="F985" s="59" t="n">
        <x:v>0.06717072941960059</x:v>
      </x:c>
      <x:c r="G985" s="59" t="n">
        <x:v>0.8140918700598145</x:v>
      </x:c>
      <x:c r="H985" s="59" t="n">
        <x:v>0.14829857186790069</x:v>
      </x:c>
      <x:c r="I985" s="58" t="n">
        <x:v>7260877.461996476</x:v>
      </x:c>
      <x:c r="J985" s="59" t="n">
        <x:v>0.19690838804436617</x:v>
      </x:c>
      <x:c r="K985" s="2" t="str">
        <x:v>C</x:v>
      </x:c>
      <x:c r="L985" s="59" t="n">
        <x:v>0.14147579193115234</x:v>
      </x:c>
      <x:c r="M985" s="59" t="n">
        <x:v>0.2170574061955577</x:v>
      </x:c>
      <x:c r="N985" s="58" t="n">
        <x:v>8827333.379486492</x:v>
      </x:c>
      <x:c r="O985" s="58" t="n">
        <x:v>7487268.902571612</x:v>
      </x:c>
      <x:c r="P985" s="2" t="str">
        <x:v>approve</x:v>
      </x:c>
      <x:c r="Q985" s="2" t="str">
        <x:v>eligibility and RAROC conditions are met</x:v>
      </x:c>
      <x:c r="R985" s="2"/>
      <x:c r="S985" s="2"/>
      <x:c r="T985" s="2"/>
    </x:row>
    <x:row r="986">
      <x:c r="A986" s="2"/>
      <x:c r="B986" s="2"/>
      <x:c r="C986" s="2" t="str">
        <x:v>SYN-00981</x:v>
      </x:c>
      <x:c r="D986" s="58" t="n">
        <x:v>40000000</x:v>
      </x:c>
      <x:c r="E986" s="93" t="n">
        <x:v>36</x:v>
      </x:c>
      <x:c r="F986" s="59" t="n">
        <x:v>0.09197482340343459</x:v>
      </x:c>
      <x:c r="G986" s="59" t="n">
        <x:v>0.7699688856806295</x:v>
      </x:c>
      <x:c r="H986" s="59" t="n">
        <x:v>0.18183332419413992</x:v>
      </x:c>
      <x:c r="I986" s="58" t="n">
        <x:v>1449777.2223691079</x:v>
      </x:c>
      <x:c r="J986" s="59" t="n">
        <x:v>0.22479643555790574</x:v>
      </x:c>
      <x:c r="K986" s="2" t="str">
        <x:v>C</x:v>
      </x:c>
      <x:c r="L986" s="59" t="n">
        <x:v>0.1720656585693359</x:v>
      </x:c>
      <x:c r="M986" s="59" t="n">
        <x:v>0.23178197207456858</x:v>
      </x:c>
      <x:c r="N986" s="58" t="n">
        <x:v>4508542.259050118</x:v>
      </x:c>
      <x:c r="O986" s="58" t="n">
        <x:v>2223225.4119544937</x:v>
      </x:c>
      <x:c r="P986" s="2" t="str">
        <x:v>approve</x:v>
      </x:c>
      <x:c r="Q986" s="2" t="str">
        <x:v>eligibility and RAROC conditions are met</x:v>
      </x:c>
      <x:c r="R986" s="2"/>
      <x:c r="S986" s="2"/>
      <x:c r="T986" s="2"/>
    </x:row>
    <x:row r="987">
      <x:c r="A987" s="2"/>
      <x:c r="B987" s="2"/>
      <x:c r="C987" s="2" t="str">
        <x:v>SYN-00982</x:v>
      </x:c>
      <x:c r="D987" s="58" t="n">
        <x:v>66000000</x:v>
      </x:c>
      <x:c r="E987" s="93" t="n">
        <x:v>24</x:v>
      </x:c>
      <x:c r="F987" s="59" t="n">
        <x:v>0.06770562770645211</x:v>
      </x:c>
      <x:c r="G987" s="59" t="n">
        <x:v>0.7067379801283509</x:v>
      </x:c>
      <x:c r="H987" s="59" t="n">
        <x:v>0.15845948243045763</x:v>
      </x:c>
      <x:c r="I987" s="58" t="n">
        <x:v>3226709.3177726143</x:v>
      </x:c>
      <x:c r="J987" s="59" t="n">
        <x:v>0.25566773294431533</x:v>
      </x:c>
      <x:c r="K987" s="2" t="str">
        <x:v>C</x:v>
      </x:c>
      <x:c r="L987" s="59" t="n">
        <x:v>0.13217731475830083</x:v>
      </x:c>
      <x:c r="M987" s="59" t="n">
        <x:v>0.4119321219644679</x:v>
      </x:c>
      <x:c r="N987" s="58" t="n">
        <x:v>3408420.6611149036</x:v>
      </x:c>
      <x:c r="O987" s="58" t="n">
        <x:v>2881631.667408722</x:v>
      </x:c>
      <x:c r="P987" s="2" t="str">
        <x:v>approve</x:v>
      </x:c>
      <x:c r="Q987" s="2" t="str">
        <x:v>eligibility and RAROC conditions are met</x:v>
      </x:c>
      <x:c r="R987" s="2"/>
      <x:c r="S987" s="2"/>
      <x:c r="T987" s="2"/>
    </x:row>
    <x:row r="988">
      <x:c r="A988" s="2"/>
      <x:c r="B988" s="2"/>
      <x:c r="C988" s="2" t="str">
        <x:v>SYN-00983</x:v>
      </x:c>
      <x:c r="D988" s="58" t="n">
        <x:v>196000000</x:v>
      </x:c>
      <x:c r="E988" s="93" t="n">
        <x:v>18</x:v>
      </x:c>
      <x:c r="F988" s="59" t="n">
        <x:v>0.03584255392835449</x:v>
      </x:c>
      <x:c r="G988" s="59" t="n">
        <x:v>0.7403120431482899</x:v>
      </x:c>
      <x:c r="H988" s="59" t="n">
        <x:v>0.1421874032002076</x:v>
      </x:c>
      <x:c r="I988" s="58" t="n">
        <x:v>12155473.877036655</x:v>
      </x:c>
      <x:c r="J988" s="59" t="n">
        <x:v>0.4152763192327974</x:v>
      </x:c>
      <x:c r="K988" s="2" t="str">
        <x:v>B</x:v>
      </x:c>
      <x:c r="L988" s="59" t="n">
        <x:v>0.10713863372802734</x:v>
      </x:c>
      <x:c r="M988" s="59" t="n">
        <x:v>0.5161681501509323</x:v>
      </x:c>
      <x:c r="N988" s="58" t="n">
        <x:v>4251174.939225421</x:v>
      </x:c>
      <x:c r="O988" s="58" t="n">
        <x:v>8272046.0054524755</x:v>
      </x:c>
      <x:c r="P988" s="2" t="str">
        <x:v>approve</x:v>
      </x:c>
      <x:c r="Q988" s="2" t="str">
        <x:v>eligibility and RAROC conditions are met</x:v>
      </x:c>
      <x:c r="R988" s="2"/>
      <x:c r="S988" s="2"/>
      <x:c r="T988" s="2"/>
    </x:row>
    <x:row r="989">
      <x:c r="A989" s="2"/>
      <x:c r="B989" s="2"/>
      <x:c r="C989" s="2" t="str">
        <x:v>SYN-00984</x:v>
      </x:c>
      <x:c r="D989" s="58" t="n">
        <x:v>184000000</x:v>
      </x:c>
      <x:c r="E989" s="93" t="n">
        <x:v>18</x:v>
      </x:c>
      <x:c r="F989" s="59" t="n">
        <x:v>0.1472291247258682</x:v>
      </x:c>
      <x:c r="G989" s="59" t="n">
        <x:v>0.8044138342542354</x:v>
      </x:c>
      <x:c r="H989" s="59" t="n">
        <x:v>0.23603440153885943</x:v>
      </x:c>
      <x:c r="I989" s="58" t="n">
        <x:v>12237555.264435817</x:v>
      </x:c>
      <x:c r="J989" s="59" t="n">
        <x:v>0.4153679865034095</x:v>
      </x:c>
      <x:c r="K989" s="2" t="str">
        <x:v>D</x:v>
      </x:c>
      <x:c r="L989" s="59" t="n">
        <x:v>0.21520118713378908</x:v>
      </x:c>
      <x:c r="M989" s="59" t="n">
        <x:v>0.27309910524865255</x:v>
      </x:c>
      <x:c r="N989" s="58" t="n">
        <x:v>18130014.773701005</x:v>
      </x:c>
      <x:c r="O989" s="58" t="n">
        <x:v>13982053.981079822</x:v>
      </x:c>
      <x:c r="P989" s="2" t="str">
        <x:v>approve</x:v>
      </x:c>
      <x:c r="Q989" s="2" t="str">
        <x:v>eligibility and RAROC conditions are met</x:v>
      </x:c>
      <x:c r="R989" s="2"/>
      <x:c r="S989" s="2"/>
      <x:c r="T989" s="2"/>
    </x:row>
    <x:row r="990">
      <x:c r="A990" s="2"/>
      <x:c r="B990" s="2"/>
      <x:c r="C990" s="2" t="str">
        <x:v>SYN-00985</x:v>
      </x:c>
      <x:c r="D990" s="58" t="n">
        <x:v>59000000</x:v>
      </x:c>
      <x:c r="E990" s="93" t="n">
        <x:v>12</x:v>
      </x:c>
      <x:c r="F990" s="59" t="n">
        <x:v>0.15064435567478882</x:v>
      </x:c>
      <x:c r="G990" s="59" t="n">
        <x:v>0.6633927230896822</x:v>
      </x:c>
      <x:c r="H990" s="59" t="n">
        <x:v>0.23739071678049614</x:v>
      </x:c>
      <x:c r="I990" s="58" t="n">
        <x:v>5571568.70903698</x:v>
      </x:c>
      <x:c r="J990" s="59" t="n">
        <x:v>0.12868612140215716</x:v>
      </x:c>
      <x:c r="K990" s="2" t="str">
        <x:v>E</x:v>
      </x:c>
      <x:c r="L990" s="59" t="n">
        <x:v>0.21457561492919922</x:v>
      </x:c>
      <x:c r="M990" s="59" t="n">
        <x:v>0.30907616977183</x:v>
      </x:c>
      <x:c r="N990" s="58" t="n">
        <x:v>3387130.2636331697</x:v>
      </x:c>
      <x:c r="O990" s="58" t="n">
        <x:v>3865316.0470437147</x:v>
      </x:c>
      <x:c r="P990" s="2" t="str">
        <x:v>approve</x:v>
      </x:c>
      <x:c r="Q990" s="2" t="str">
        <x:v>eligibility and RAROC conditions are met</x:v>
      </x:c>
      <x:c r="R990" s="2"/>
      <x:c r="S990" s="2"/>
      <x:c r="T990" s="2"/>
    </x:row>
    <x:row r="991">
      <x:c r="A991" s="2"/>
      <x:c r="B991" s="2"/>
      <x:c r="C991" s="2" t="str">
        <x:v>SYN-00986</x:v>
      </x:c>
      <x:c r="D991" s="58" t="n">
        <x:v>181000000</x:v>
      </x:c>
      <x:c r="E991" s="93" t="n">
        <x:v>48</x:v>
      </x:c>
      <x:c r="F991" s="59" t="n">
        <x:v>0.07050917265328369</x:v>
      </x:c>
      <x:c r="G991" s="59" t="n">
        <x:v>0.730921454319939</x:v>
      </x:c>
      <x:c r="H991" s="59" t="n">
        <x:v>0.14958685622058257</x:v>
      </x:c>
      <x:c r="I991" s="58" t="n">
        <x:v>5033575.645342728</x:v>
      </x:c>
      <x:c r="J991" s="59" t="n">
        <x:v>0.5247468158285631</x:v>
      </x:c>
      <x:c r="K991" s="2" t="str">
        <x:v>C</x:v>
      </x:c>
      <x:c r="L991" s="59"/>
      <x:c r="M991" s="59" t="n">
        <x:v>0.2934916124717349</x:v>
      </x:c>
      <x:c r="N991" s="58" t="n">
        <x:v>19579760.276478507</x:v>
      </x:c>
      <x:c r="O991" s="58" t="n">
        <x:v>8139319.500344035</x:v>
      </x:c>
      <x:c r="P991" s="2" t="str">
        <x:v>decline</x:v>
      </x:c>
      <x:c r="Q991" s="2" t="str">
        <x:v>debt service to income exceeds policy maximum</x:v>
      </x:c>
      <x:c r="R991" s="2"/>
      <x:c r="S991" s="2"/>
      <x:c r="T991" s="2"/>
    </x:row>
    <x:row r="992">
      <x:c r="A992" s="2"/>
      <x:c r="B992" s="2"/>
      <x:c r="C992" s="2" t="str">
        <x:v>SYN-00987</x:v>
      </x:c>
      <x:c r="D992" s="58" t="n">
        <x:v>99000000</x:v>
      </x:c>
      <x:c r="E992" s="93" t="n">
        <x:v>18</x:v>
      </x:c>
      <x:c r="F992" s="59" t="n">
        <x:v>0.017238148354848958</x:v>
      </x:c>
      <x:c r="G992" s="59" t="n">
        <x:v>0.8588863727222545</x:v>
      </x:c>
      <x:c r="H992" s="59" t="n">
        <x:v>0.0985889114414631</x:v>
      </x:c>
      <x:c r="I992" s="58" t="n">
        <x:v>5939220.699729679</x:v>
      </x:c>
      <x:c r="J992" s="59" t="n">
        <x:v>0.1262592294064643</x:v>
      </x:c>
      <x:c r="K992" s="2" t="str">
        <x:v>A</x:v>
      </x:c>
      <x:c r="L992" s="59" t="n">
        <x:v>0.10253150939941408</x:v>
      </x:c>
      <x:c r="M992" s="59" t="n">
        <x:v>0.11987556310905417</x:v>
      </x:c>
      <x:c r="N992" s="58" t="n">
        <x:v>1186871.7555104427</x:v>
      </x:c>
      <x:c r="O992" s="58" t="n">
        <x:v>4175235.7741182633</x:v>
      </x:c>
      <x:c r="P992" s="2" t="str">
        <x:v>reprice</x:v>
      </x:c>
      <x:c r="Q992" s="2" t="str">
        <x:v>quoted APR is below the RAROC price floor</x:v>
      </x:c>
      <x:c r="R992" s="2"/>
      <x:c r="S992" s="2"/>
      <x:c r="T992" s="2"/>
    </x:row>
    <x:row r="993">
      <x:c r="A993" s="2"/>
      <x:c r="B993" s="2"/>
      <x:c r="C993" s="2" t="str">
        <x:v>SYN-00988</x:v>
      </x:c>
      <x:c r="D993" s="58" t="n">
        <x:v>182000000</x:v>
      </x:c>
      <x:c r="E993" s="93" t="n">
        <x:v>18</x:v>
      </x:c>
      <x:c r="F993" s="59" t="n">
        <x:v>0.12753653458325495</x:v>
      </x:c>
      <x:c r="G993" s="59" t="n">
        <x:v>0.782001049759078</x:v>
      </x:c>
      <x:c r="H993" s="59" t="n">
        <x:v>0.19483259489619528</x:v>
      </x:c>
      <x:c r="I993" s="58" t="n">
        <x:v>11741741.12035784</x:v>
      </x:c>
      <x:c r="J993" s="59" t="n">
        <x:v>0.6351304960110105</x:v>
      </x:c>
      <x:c r="K993" s="2" t="str">
        <x:v>D</x:v>
      </x:c>
      <x:c r="L993" s="59"/>
      <x:c r="M993" s="59" t="n">
        <x:v>0.18109155618882142</x:v>
      </x:c>
      <x:c r="N993" s="58" t="n">
        <x:v>14977887.899443433</x:v>
      </x:c>
      <x:c r="O993" s="58" t="n">
        <x:v>12530733.158032494</x:v>
      </x:c>
      <x:c r="P993" s="2" t="str">
        <x:v>decline</x:v>
      </x:c>
      <x:c r="Q993" s="2" t="str">
        <x:v>debt service to income exceeds policy maximum</x:v>
      </x:c>
      <x:c r="R993" s="2"/>
      <x:c r="S993" s="2"/>
      <x:c r="T993" s="2"/>
    </x:row>
    <x:row r="994">
      <x:c r="A994" s="2"/>
      <x:c r="B994" s="2"/>
      <x:c r="C994" s="2" t="str">
        <x:v>SYN-00989</x:v>
      </x:c>
      <x:c r="D994" s="58" t="n">
        <x:v>247000000</x:v>
      </x:c>
      <x:c r="E994" s="93" t="n">
        <x:v>36</x:v>
      </x:c>
      <x:c r="F994" s="59" t="n">
        <x:v>0.07441251325775103</x:v>
      </x:c>
      <x:c r="G994" s="59" t="n">
        <x:v>0.7173372589029615</x:v>
      </x:c>
      <x:c r="H994" s="59" t="n">
        <x:v>0.17208866530152908</x:v>
      </x:c>
      <x:c r="I994" s="58" t="n">
        <x:v>8831920.637300633</x:v>
      </x:c>
      <x:c r="J994" s="59" t="n">
        <x:v>0.4493765737000218</x:v>
      </x:c>
      <x:c r="K994" s="2" t="str">
        <x:v>C</x:v>
      </x:c>
      <x:c r="L994" s="59" t="n">
        <x:v>0.13288448333740233</x:v>
      </x:c>
      <x:c r="M994" s="59" t="n">
        <x:v>0.5084640790073706</x:v>
      </x:c>
      <x:c r="N994" s="58" t="n">
        <x:v>21108684.069065373</x:v>
      </x:c>
      <x:c r="O994" s="58" t="n">
        <x:v>11437645.018164791</x:v>
      </x:c>
      <x:c r="P994" s="2" t="str">
        <x:v>approve</x:v>
      </x:c>
      <x:c r="Q994" s="2" t="str">
        <x:v>eligibility and RAROC conditions are met</x:v>
      </x:c>
      <x:c r="R994" s="2"/>
      <x:c r="S994" s="2"/>
      <x:c r="T994" s="2"/>
    </x:row>
    <x:row r="995">
      <x:c r="A995" s="2"/>
      <x:c r="B995" s="2"/>
      <x:c r="C995" s="2" t="str">
        <x:v>SYN-00990</x:v>
      </x:c>
      <x:c r="D995" s="58" t="n">
        <x:v>70000000</x:v>
      </x:c>
      <x:c r="E995" s="93" t="n">
        <x:v>24</x:v>
      </x:c>
      <x:c r="F995" s="59" t="n">
        <x:v>0.08428522220187781</x:v>
      </x:c>
      <x:c r="G995" s="59" t="n">
        <x:v>0.7107429226461396</x:v>
      </x:c>
      <x:c r="H995" s="59" t="n">
        <x:v>0.18775352842088733</x:v>
      </x:c>
      <x:c r="I995" s="58" t="n">
        <x:v>3520967.7599516776</x:v>
      </x:c>
      <x:c r="J995" s="59" t="n">
        <x:v>0.1123814047044611</x:v>
      </x:c>
      <x:c r="K995" s="2" t="str">
        <x:v>C</x:v>
      </x:c>
      <x:c r="L995" s="59" t="n">
        <x:v>0.1563079071044922</x:v>
      </x:c>
      <x:c r="M995" s="59" t="n">
        <x:v>0.4229523957188091</x:v>
      </x:c>
      <x:c r="N995" s="58" t="n">
        <x:v>4548741.224393144</x:v>
      </x:c>
      <x:c r="O995" s="58" t="n">
        <x:v>3501421.6720552673</x:v>
      </x:c>
      <x:c r="P995" s="2" t="str">
        <x:v>approve</x:v>
      </x:c>
      <x:c r="Q995" s="2" t="str">
        <x:v>eligibility and RAROC conditions are met</x:v>
      </x:c>
      <x:c r="R995" s="2"/>
      <x:c r="S995" s="2"/>
      <x:c r="T995" s="2"/>
    </x:row>
    <x:row r="996">
      <x:c r="A996" s="2"/>
      <x:c r="B996" s="2"/>
      <x:c r="C996" s="2" t="str">
        <x:v>SYN-00991</x:v>
      </x:c>
      <x:c r="D996" s="58" t="n">
        <x:v>236000000</x:v>
      </x:c>
      <x:c r="E996" s="93" t="n">
        <x:v>18</x:v>
      </x:c>
      <x:c r="F996" s="59" t="n">
        <x:v>0.09658044708324093</x:v>
      </x:c>
      <x:c r="G996" s="59" t="n">
        <x:v>0.6453284738650253</x:v>
      </x:c>
      <x:c r="H996" s="59" t="n">
        <x:v>0.18557125884159964</x:v>
      </x:c>
      <x:c r="I996" s="58" t="n">
        <x:v>15120915.083448488</x:v>
      </x:c>
      <x:c r="J996" s="59" t="n">
        <x:v>0.380020797351102</x:v>
      </x:c>
      <x:c r="K996" s="2" t="str">
        <x:v>C</x:v>
      </x:c>
      <x:c r="L996" s="59" t="n">
        <x:v>0.1472489547729492</x:v>
      </x:c>
      <x:c r="M996" s="59" t="n">
        <x:v>0.48491692117622637</x:v>
      </x:c>
      <x:c r="N996" s="58" t="n">
        <x:v>12121665.26303917</x:v>
      </x:c>
      <x:c r="O996" s="58" t="n">
        <x:v>11682940.019702142</x:v>
      </x:c>
      <x:c r="P996" s="2" t="str">
        <x:v>approve</x:v>
      </x:c>
      <x:c r="Q996" s="2" t="str">
        <x:v>eligibility and RAROC conditions are met</x:v>
      </x:c>
      <x:c r="R996" s="2"/>
      <x:c r="S996" s="2"/>
      <x:c r="T996" s="2"/>
    </x:row>
    <x:row r="997">
      <x:c r="A997" s="2"/>
      <x:c r="B997" s="2"/>
      <x:c r="C997" s="2" t="str">
        <x:v>SYN-00992</x:v>
      </x:c>
      <x:c r="D997" s="58" t="n">
        <x:v>114000000</x:v>
      </x:c>
      <x:c r="E997" s="93" t="n">
        <x:v>24</x:v>
      </x:c>
      <x:c r="F997" s="59" t="n">
        <x:v>0.0826543751358553</x:v>
      </x:c>
      <x:c r="G997" s="59" t="n">
        <x:v>0.7735161356682839</x:v>
      </x:c>
      <x:c r="H997" s="59" t="n">
        <x:v>0.18140984054085388</x:v>
      </x:c>
      <x:c r="I997" s="58" t="n">
        <x:v>5699116.378083105</x:v>
      </x:c>
      <x:c r="J997" s="59" t="n">
        <x:v>0.4637921863014088</x:v>
      </x:c>
      <x:c r="K997" s="2" t="str">
        <x:v>C</x:v>
      </x:c>
      <x:c r="L997" s="59" t="n">
        <x:v>0.1458056640625</x:v>
      </x:c>
      <x:c r="M997" s="59" t="n">
        <x:v>0.43549340298218087</x:v>
      </x:c>
      <x:c r="N997" s="58" t="n">
        <x:v>7894537.17372459</x:v>
      </x:c>
      <x:c r="O997" s="58" t="n">
        <x:v>6130072.407877149</x:v>
      </x:c>
      <x:c r="P997" s="2" t="str">
        <x:v>approve</x:v>
      </x:c>
      <x:c r="Q997" s="2" t="str">
        <x:v>eligibility and RAROC conditions are met</x:v>
      </x:c>
      <x:c r="R997" s="2"/>
      <x:c r="S997" s="2"/>
      <x:c r="T997" s="2"/>
    </x:row>
    <x:row r="998">
      <x:c r="A998" s="2"/>
      <x:c r="B998" s="2"/>
      <x:c r="C998" s="2" t="str">
        <x:v>SYN-00993</x:v>
      </x:c>
      <x:c r="D998" s="58" t="n">
        <x:v>170000000</x:v>
      </x:c>
      <x:c r="E998" s="93" t="n">
        <x:v>36</x:v>
      </x:c>
      <x:c r="F998" s="59" t="n">
        <x:v>0.07696052365761487</x:v>
      </x:c>
      <x:c r="G998" s="59" t="n">
        <x:v>0.7318847089743897</x:v>
      </x:c>
      <x:c r="H998" s="59" t="n">
        <x:v>0.1851792802310532</x:v>
      </x:c>
      <x:c r="I998" s="58" t="n">
        <x:v>6190166.471017376</x:v>
      </x:c>
      <x:c r="J998" s="59" t="n">
        <x:v>0.15214682073850894</x:v>
      </x:c>
      <x:c r="K998" s="2" t="str">
        <x:v>C</x:v>
      </x:c>
      <x:c r="L998" s="59" t="n">
        <x:v>0.1349033355712891</x:v>
      </x:c>
      <x:c r="M998" s="59" t="n">
        <x:v>0.5887772000907993</x:v>
      </x:c>
      <x:c r="N998" s="58" t="n">
        <x:v>15392109.641520599</x:v>
      </x:c>
      <x:c r="O998" s="58" t="n">
        <x:v>8220766.717719948</x:v>
      </x:c>
      <x:c r="P998" s="2" t="str">
        <x:v>approve</x:v>
      </x:c>
      <x:c r="Q998" s="2" t="str">
        <x:v>eligibility and RAROC conditions are met</x:v>
      </x:c>
      <x:c r="R998" s="2"/>
      <x:c r="S998" s="2"/>
      <x:c r="T998" s="2"/>
    </x:row>
    <x:row r="999">
      <x:c r="A999" s="2"/>
      <x:c r="B999" s="2"/>
      <x:c r="C999" s="2" t="str">
        <x:v>SYN-00994</x:v>
      </x:c>
      <x:c r="D999" s="58" t="n">
        <x:v>150000000</x:v>
      </x:c>
      <x:c r="E999" s="93" t="n">
        <x:v>36</x:v>
      </x:c>
      <x:c r="F999" s="59" t="n">
        <x:v>0.07982503290847616</x:v>
      </x:c>
      <x:c r="G999" s="59" t="n">
        <x:v>0.6051974921746682</x:v>
      </x:c>
      <x:c r="H999" s="59" t="n">
        <x:v>0.19789094751824518</x:v>
      </x:c>
      <x:c r="I999" s="58" t="n">
        <x:v>5558431.308516922</x:v>
      </x:c>
      <x:c r="J999" s="59" t="n">
        <x:v>0.1665316607953594</x:v>
      </x:c>
      <x:c r="K999" s="2" t="str">
        <x:v>C</x:v>
      </x:c>
      <x:c r="L999" s="59" t="n">
        <x:v>0.13098495483398437</x:v>
      </x:c>
      <x:c r="M999" s="59" t="n">
        <x:v>0.8370247377180291</x:v>
      </x:c>
      <x:c r="N999" s="58" t="n">
        <x:v>11690558.487481933</x:v>
      </x:c>
      <x:c r="O999" s="58" t="n">
        <x:v>6145454.973149637</x:v>
      </x:c>
      <x:c r="P999" s="2" t="str">
        <x:v>approve</x:v>
      </x:c>
      <x:c r="Q999" s="2" t="str">
        <x:v>eligibility and RAROC conditions are met</x:v>
      </x:c>
      <x:c r="R999" s="2"/>
      <x:c r="S999" s="2"/>
      <x:c r="T999" s="2"/>
    </x:row>
    <x:row r="1000">
      <x:c r="A1000" s="2"/>
      <x:c r="B1000" s="2"/>
      <x:c r="C1000" s="2" t="str">
        <x:v>SYN-00995</x:v>
      </x:c>
      <x:c r="D1000" s="58" t="n">
        <x:v>135000000</x:v>
      </x:c>
      <x:c r="E1000" s="93" t="n">
        <x:v>48</x:v>
      </x:c>
      <x:c r="F1000" s="59" t="n">
        <x:v>0.08493018749483183</x:v>
      </x:c>
      <x:c r="G1000" s="59" t="n">
        <x:v>0.6033841278231064</x:v>
      </x:c>
      <x:c r="H1000" s="59" t="n">
        <x:v>0.17515016486595253</x:v>
      </x:c>
      <x:c r="I1000" s="58" t="n">
        <x:v>3931494.589637348</x:v>
      </x:c>
      <x:c r="J1000" s="59" t="n">
        <x:v>0.2769684118523343</x:v>
      </x:c>
      <x:c r="K1000" s="2" t="str">
        <x:v>C</x:v>
      </x:c>
      <x:c r="L1000" s="59" t="n">
        <x:v>0.13469890594482423</x:v>
      </x:c>
      <x:c r="M1000" s="59" t="n">
        <x:v>0.5557336005464093</x:v>
      </x:c>
      <x:c r="N1000" s="58" t="n">
        <x:v>14528524.940675013</x:v>
      </x:c>
      <x:c r="O1000" s="58" t="n">
        <x:v>5572615.485049804</x:v>
      </x:c>
      <x:c r="P1000" s="2" t="str">
        <x:v>approve</x:v>
      </x:c>
      <x:c r="Q1000" s="2" t="str">
        <x:v>eligibility and RAROC conditions are met</x:v>
      </x:c>
      <x:c r="R1000" s="2"/>
      <x:c r="S1000" s="2"/>
      <x:c r="T1000" s="2"/>
    </x:row>
    <x:row r="1001">
      <x:c r="A1001" s="2"/>
      <x:c r="B1001" s="2"/>
      <x:c r="C1001" s="2" t="str">
        <x:v>SYN-00996</x:v>
      </x:c>
      <x:c r="D1001" s="58" t="n">
        <x:v>192000000</x:v>
      </x:c>
      <x:c r="E1001" s="93" t="n">
        <x:v>18</x:v>
      </x:c>
      <x:c r="F1001" s="59" t="n">
        <x:v>0.03676999049869689</x:v>
      </x:c>
      <x:c r="G1001" s="59" t="n">
        <x:v>0.6998765956629376</x:v>
      </x:c>
      <x:c r="H1001" s="59" t="n">
        <x:v>0.1426803060884268</x:v>
      </x:c>
      <x:c r="I1001" s="58" t="n">
        <x:v>11911842.346662506</x:v>
      </x:c>
      <x:c r="J1001" s="59" t="n">
        <x:v>0.44018218994865393</x:v>
      </x:c>
      <x:c r="K1001" s="2" t="str">
        <x:v>B</x:v>
      </x:c>
      <x:c r="L1001" s="59" t="n">
        <x:v>0.10649726867675782</x:v>
      </x:c>
      <x:c r="M1001" s="59" t="n">
        <x:v>0.527707449825725</x:v>
      </x:c>
      <x:c r="N1001" s="58" t="n">
        <x:v>4039189.5294331666</x:v>
      </x:c>
      <x:c r="O1001" s="58" t="n">
        <x:v>8100404.120715979</x:v>
      </x:c>
      <x:c r="P1001" s="2" t="str">
        <x:v>approve</x:v>
      </x:c>
      <x:c r="Q1001" s="2" t="str">
        <x:v>eligibility and RAROC conditions are met</x:v>
      </x:c>
      <x:c r="R1001" s="2"/>
      <x:c r="S1001" s="2"/>
      <x:c r="T1001" s="2"/>
    </x:row>
    <x:row r="1002">
      <x:c r="A1002" s="2"/>
      <x:c r="B1002" s="2"/>
      <x:c r="C1002" s="2" t="str">
        <x:v>SYN-00997</x:v>
      </x:c>
      <x:c r="D1002" s="58" t="n">
        <x:v>137000000</x:v>
      </x:c>
      <x:c r="E1002" s="93" t="n">
        <x:v>48</x:v>
      </x:c>
      <x:c r="F1002" s="59" t="n">
        <x:v>0.08293188261840921</x:v>
      </x:c>
      <x:c r="G1002" s="59" t="n">
        <x:v>0.6053307339967199</x:v>
      </x:c>
      <x:c r="H1002" s="59" t="n">
        <x:v>0.17756545097013096</x:v>
      </x:c>
      <x:c r="I1002" s="58" t="n">
        <x:v>4006967.3414525883</x:v>
      </x:c>
      <x:c r="J1002" s="59" t="n">
        <x:v>0.35794274201274895</x:v>
      </x:c>
      <x:c r="K1002" s="2" t="str">
        <x:v>C</x:v>
      </x:c>
      <x:c r="L1002" s="59" t="n">
        <x:v>0.1333126449584961</x:v>
      </x:c>
      <x:c r="M1002" s="59" t="n">
        <x:v>0.5976632635468223</x:v>
      </x:c>
      <x:c r="N1002" s="58" t="n">
        <x:v>14488590.039839888</x:v>
      </x:c>
      <x:c r="O1002" s="58" t="n">
        <x:v>5616785.912540568</x:v>
      </x:c>
      <x:c r="P1002" s="2" t="str">
        <x:v>approve</x:v>
      </x:c>
      <x:c r="Q1002" s="2" t="str">
        <x:v>eligibility and RAROC conditions are met</x:v>
      </x:c>
      <x:c r="R1002" s="2"/>
      <x:c r="S1002" s="2"/>
      <x:c r="T1002" s="2"/>
    </x:row>
    <x:row r="1003">
      <x:c r="A1003" s="2"/>
      <x:c r="B1003" s="2"/>
      <x:c r="C1003" s="2" t="str">
        <x:v>SYN-00998</x:v>
      </x:c>
      <x:c r="D1003" s="58" t="n">
        <x:v>185000000</x:v>
      </x:c>
      <x:c r="E1003" s="93" t="n">
        <x:v>48</x:v>
      </x:c>
      <x:c r="F1003" s="59" t="n">
        <x:v>0.1771040532221773</x:v>
      </x:c>
      <x:c r="G1003" s="59" t="n">
        <x:v>0.6934238065440771</x:v>
      </x:c>
      <x:c r="H1003" s="59" t="n">
        <x:v>0.23457678673473262</x:v>
      </x:c>
      <x:c r="I1003" s="58" t="n">
        <x:v>5976008.206209118</x:v>
      </x:c>
      <x:c r="J1003" s="59" t="n">
        <x:v>0.4627304192447339</x:v>
      </x:c>
      <x:c r="K1003" s="2" t="str">
        <x:v>E</x:v>
      </x:c>
      <x:c r="L1003" s="59" t="n">
        <x:v>0.22000572204589844</x:v>
      </x:c>
      <x:c r="M1003" s="59" t="n">
        <x:v>0.24414133198700436</x:v>
      </x:c>
      <x:c r="N1003" s="58" t="n">
        <x:v>45063076.69431827</x:v>
      </x:c>
      <x:c r="O1003" s="58" t="n">
        <x:v>11616111.233976029</x:v>
      </x:c>
      <x:c r="P1003" s="2" t="str">
        <x:v>approve</x:v>
      </x:c>
      <x:c r="Q1003" s="2" t="str">
        <x:v>eligibility and RAROC conditions are met</x:v>
      </x:c>
      <x:c r="R1003" s="2"/>
      <x:c r="S1003" s="2"/>
      <x:c r="T1003" s="2"/>
    </x:row>
    <x:row r="1004">
      <x:c r="A1004" s="2"/>
      <x:c r="B1004" s="2"/>
      <x:c r="C1004" s="2" t="str">
        <x:v>SYN-00999</x:v>
      </x:c>
      <x:c r="D1004" s="58" t="n">
        <x:v>77000000</x:v>
      </x:c>
      <x:c r="E1004" s="93" t="n">
        <x:v>48</x:v>
      </x:c>
      <x:c r="F1004" s="59" t="n">
        <x:v>0.08823552183024774</x:v>
      </x:c>
      <x:c r="G1004" s="59" t="n">
        <x:v>0.6915328922977805</x:v>
      </x:c>
      <x:c r="H1004" s="59" t="n">
        <x:v>0.18002051140575093</x:v>
      </x:c>
      <x:c r="I1004" s="58" t="n">
        <x:v>2261957.5000970955</x:v>
      </x:c>
      <x:c r="J1004" s="59" t="n">
        <x:v>0.19751274774949723</x:v>
      </x:c>
      <x:c r="K1004" s="2" t="str">
        <x:v>C</x:v>
      </x:c>
      <x:c r="L1004" s="59" t="n">
        <x:v>0.1486474990844726</x:v>
      </x:c>
      <x:c r="M1004" s="59" t="n">
        <x:v>0.4219582143444384</x:v>
      </x:c>
      <x:c r="N1004" s="58" t="n">
        <x:v>9861983.98917382</x:v>
      </x:c>
      <x:c r="O1004" s="58" t="n">
        <x:v>3717806.1988555402</x:v>
      </x:c>
      <x:c r="P1004" s="2" t="str">
        <x:v>approve</x:v>
      </x:c>
      <x:c r="Q1004" s="2" t="str">
        <x:v>eligibility and RAROC conditions are met</x:v>
      </x:c>
      <x:c r="R1004" s="2"/>
      <x:c r="S1004" s="2"/>
      <x:c r="T1004" s="2"/>
    </x:row>
    <x:row r="1005">
      <x:c r="A1005" s="2"/>
      <x:c r="B1005" s="2"/>
      <x:c r="C1005" s="2" t="str">
        <x:v>SYN-01000</x:v>
      </x:c>
      <x:c r="D1005" s="58" t="n">
        <x:v>132000000</x:v>
      </x:c>
      <x:c r="E1005" s="93" t="n">
        <x:v>48</x:v>
      </x:c>
      <x:c r="F1005" s="59" t="n">
        <x:v>0.07058383807609615</x:v>
      </x:c>
      <x:c r="G1005" s="59" t="n">
        <x:v>0.652917478310087</x:v>
      </x:c>
      <x:c r="H1005" s="59" t="n">
        <x:v>0.17687243759044818</x:v>
      </x:c>
      <x:c r="I1005" s="58" t="n">
        <x:v>3855960.6867405963</x:v>
      </x:c>
      <x:c r="J1005" s="59" t="n">
        <x:v>0.07749496846505384</x:v>
      </x:c>
      <x:c r="K1005" s="2" t="str">
        <x:v>C</x:v>
      </x:c>
      <x:c r="L1005" s="59" t="n">
        <x:v>0.12852478027343753</x:v>
      </x:c>
      <x:c r="M1005" s="59" t="n">
        <x:v>0.6489419777460913</x:v>
      </x:c>
      <x:c r="N1005" s="58" t="n">
        <x:v>12958001.357854078</x:v>
      </x:c>
      <x:c r="O1005" s="58" t="n">
        <x:v>5384277.325988727</x:v>
      </x:c>
      <x:c r="P1005" s="2" t="str">
        <x:v>approve</x:v>
      </x:c>
      <x:c r="Q1005" s="2" t="str">
        <x:v>eligibility and RAROC conditions are met</x:v>
      </x:c>
      <x:c r="R1005" s="2"/>
      <x:c r="S1005" s="2"/>
      <x:c r="T1005" s="2"/>
    </x:row>
    <x:row r="1006">
      <x:c r="A1006" s="2"/>
      <x:c r="B1006" s="2"/>
      <x:c r="C1006" s="2" t="str">
        <x:v>SYN-01001</x:v>
      </x:c>
      <x:c r="D1006" s="58" t="n">
        <x:v>145000000</x:v>
      </x:c>
      <x:c r="E1006" s="93" t="n">
        <x:v>24</x:v>
      </x:c>
      <x:c r="F1006" s="59" t="n">
        <x:v>0.02699173126692414</x:v>
      </x:c>
      <x:c r="G1006" s="59" t="n">
        <x:v>0.8308714382219827</x:v>
      </x:c>
      <x:c r="H1006" s="59" t="n">
        <x:v>0.10366952263089532</x:v>
      </x:c>
      <x:c r="I1006" s="58" t="n">
        <x:v>6715599.071317384</x:v>
      </x:c>
      <x:c r="J1006" s="59" t="n">
        <x:v>0.27219484798249705</x:v>
      </x:c>
      <x:c r="K1006" s="2" t="str">
        <x:v>B</x:v>
      </x:c>
      <x:c r="L1006" s="59" t="n">
        <x:v>0.09508167266845703</x:v>
      </x:c>
      <x:c r="M1006" s="59" t="n">
        <x:v>0.24707542620966008</x:v>
      </x:c>
      <x:c r="N1006" s="58" t="n">
        <x:v>3480810.851111314</x:v>
      </x:c>
      <x:c r="O1006" s="58" t="n">
        <x:v>6035361.440648173</x:v>
      </x:c>
      <x:c r="P1006" s="2" t="str">
        <x:v>approve</x:v>
      </x:c>
      <x:c r="Q1006" s="2" t="str">
        <x:v>eligibility and RAROC conditions are met</x:v>
      </x:c>
      <x:c r="R1006" s="2"/>
      <x:c r="S1006" s="2"/>
      <x:c r="T1006" s="2"/>
    </x:row>
    <x:row r="1007">
      <x:c r="A1007" s="2"/>
      <x:c r="B1007" s="2"/>
      <x:c r="C1007" s="2" t="str">
        <x:v>SYN-01002</x:v>
      </x:c>
      <x:c r="D1007" s="58" t="n">
        <x:v>121000000</x:v>
      </x:c>
      <x:c r="E1007" s="93" t="n">
        <x:v>48</x:v>
      </x:c>
      <x:c r="F1007" s="59" t="n">
        <x:v>0.11637419681177062</x:v>
      </x:c>
      <x:c r="G1007" s="59" t="n">
        <x:v>0.7565957180055718</x:v>
      </x:c>
      <x:c r="H1007" s="59" t="n">
        <x:v>0.2098774729574293</x:v>
      </x:c>
      <x:c r="I1007" s="58" t="n">
        <x:v>3746051.7114333273</x:v>
      </x:c>
      <x:c r="J1007" s="59" t="n">
        <x:v>0.20728529918807004</x:v>
      </x:c>
      <x:c r="K1007" s="2" t="str">
        <x:v>D</x:v>
      </x:c>
      <x:c r="L1007" s="59" t="n">
        <x:v>0.18320751190185547</x:v>
      </x:c>
      <x:c r="M1007" s="59" t="n">
        <x:v>0.33409723297740945</x:v>
      </x:c>
      <x:c r="N1007" s="58" t="n">
        <x:v>22118090.498559244</x:v>
      </x:c>
      <x:c r="O1007" s="58" t="n">
        <x:v>7286041.645628146</x:v>
      </x:c>
      <x:c r="P1007" s="2" t="str">
        <x:v>approve</x:v>
      </x:c>
      <x:c r="Q1007" s="2" t="str">
        <x:v>eligibility and RAROC conditions are met</x:v>
      </x:c>
      <x:c r="R1007" s="2"/>
      <x:c r="S1007" s="2"/>
      <x:c r="T1007" s="2"/>
    </x:row>
    <x:row r="1008">
      <x:c r="A1008" s="2"/>
      <x:c r="B1008" s="2"/>
      <x:c r="C1008" s="2" t="str">
        <x:v>SYN-01003</x:v>
      </x:c>
      <x:c r="D1008" s="58" t="n">
        <x:v>52000000</x:v>
      </x:c>
      <x:c r="E1008" s="93" t="n">
        <x:v>48</x:v>
      </x:c>
      <x:c r="F1008" s="59" t="n">
        <x:v>0.12161382948092209</x:v>
      </x:c>
      <x:c r="G1008" s="59" t="n">
        <x:v>0.7735501390510539</x:v>
      </x:c>
      <x:c r="H1008" s="59" t="n">
        <x:v>0.19635261690372624</x:v>
      </x:c>
      <x:c r="I1008" s="58" t="n">
        <x:v>1572291.2662867524</x:v>
      </x:c>
      <x:c r="J1008" s="59" t="n">
        <x:v>0.051129551035730504</x:v>
      </x:c>
      <x:c r="K1008" s="2" t="str">
        <x:v>D</x:v>
      </x:c>
      <x:c r="L1008" s="59" t="n">
        <x:v>0.19263759613037112</x:v>
      </x:c>
      <x:c r="M1008" s="59" t="n">
        <x:v>0.18319119537679013</x:v>
      </x:c>
      <x:c r="N1008" s="58" t="n">
        <x:v>10037669.35127948</x:v>
      </x:c>
      <x:c r="O1008" s="58" t="n">
        <x:v>3230827.2468153555</x:v>
      </x:c>
      <x:c r="P1008" s="2" t="str">
        <x:v>approve</x:v>
      </x:c>
      <x:c r="Q1008" s="2" t="str">
        <x:v>eligibility and RAROC conditions are met</x:v>
      </x:c>
      <x:c r="R1008" s="2"/>
      <x:c r="S1008" s="2"/>
      <x:c r="T1008" s="2"/>
    </x:row>
    <x:row r="1009">
      <x:c r="A1009" s="2"/>
      <x:c r="B1009" s="2"/>
      <x:c r="C1009" s="2" t="str">
        <x:v>SYN-01004</x:v>
      </x:c>
      <x:c r="D1009" s="58" t="n">
        <x:v>59000000</x:v>
      </x:c>
      <x:c r="E1009" s="93" t="n">
        <x:v>12</x:v>
      </x:c>
      <x:c r="F1009" s="59" t="n">
        <x:v>0.04429788429552637</x:v>
      </x:c>
      <x:c r="G1009" s="59" t="n">
        <x:v>0.7574898141365999</x:v>
      </x:c>
      <x:c r="H1009" s="59" t="n">
        <x:v>0.16355257792123756</x:v>
      </x:c>
      <x:c r="I1009" s="58" t="n">
        <x:v>5363044.429137575</x:v>
      </x:c>
      <x:c r="J1009" s="59" t="n">
        <x:v>0.40919099820601457</x:v>
      </x:c>
      <x:c r="K1009" s="2" t="str">
        <x:v>B</x:v>
      </x:c>
      <x:c r="L1009" s="59" t="n">
        <x:v>0.13198165893554692</x:v>
      </x:c>
      <x:c r="M1009" s="59" t="n">
        <x:v>0.48160813776712774</x:v>
      </x:c>
      <x:c r="N1009" s="58" t="n">
        <x:v>1106339.5096947695</x:v>
      </x:c>
      <x:c r="O1009" s="58" t="n">
        <x:v>2543298.062838816</x:v>
      </x:c>
      <x:c r="P1009" s="2" t="str">
        <x:v>approve</x:v>
      </x:c>
      <x:c r="Q1009" s="2" t="str">
        <x:v>eligibility and RAROC conditions are met</x:v>
      </x:c>
      <x:c r="R1009" s="2"/>
      <x:c r="S1009" s="2"/>
      <x:c r="T1009" s="2"/>
    </x:row>
    <x:row r="1010">
      <x:c r="A1010" s="2"/>
      <x:c r="B1010" s="2"/>
      <x:c r="C1010" s="2" t="str">
        <x:v>SYN-01005</x:v>
      </x:c>
      <x:c r="D1010" s="58" t="n">
        <x:v>212000000</x:v>
      </x:c>
      <x:c r="E1010" s="93" t="n">
        <x:v>36</x:v>
      </x:c>
      <x:c r="F1010" s="59" t="n">
        <x:v>0.05987590244186293</x:v>
      </x:c>
      <x:c r="G1010" s="59" t="n">
        <x:v>0.7322862790479558</x:v>
      </x:c>
      <x:c r="H1010" s="59" t="n">
        <x:v>0.16814797862789554</x:v>
      </x:c>
      <x:c r="I1010" s="58" t="n">
        <x:v>7538852.191100059</x:v>
      </x:c>
      <x:c r="J1010" s="59" t="n">
        <x:v>0.20905633934621948</x:v>
      </x:c>
      <x:c r="K1010" s="2" t="str">
        <x:v>C</x:v>
      </x:c>
      <x:c r="L1010" s="59" t="n">
        <x:v>0.11802692413330078</x:v>
      </x:c>
      <x:c r="M1010" s="59" t="n">
        <x:v>0.6593058670719398</x:v>
      </x:c>
      <x:c r="N1010" s="58" t="n">
        <x:v>14979463.676018674</x:v>
      </x:c>
      <x:c r="O1010" s="58" t="n">
        <x:v>8868330.611191794</x:v>
      </x:c>
      <x:c r="P1010" s="2" t="str">
        <x:v>approve</x:v>
      </x:c>
      <x:c r="Q1010" s="2" t="str">
        <x:v>eligibility and RAROC conditions are met</x:v>
      </x:c>
      <x:c r="R1010" s="2"/>
      <x:c r="S1010" s="2"/>
      <x:c r="T1010" s="2"/>
    </x:row>
    <x:row r="1011">
      <x:c r="A1011" s="2"/>
      <x:c r="B1011" s="2"/>
      <x:c r="C1011" s="2" t="str">
        <x:v>SYN-01006</x:v>
      </x:c>
      <x:c r="D1011" s="58" t="n">
        <x:v>98000000</x:v>
      </x:c>
      <x:c r="E1011" s="93" t="n">
        <x:v>36</x:v>
      </x:c>
      <x:c r="F1011" s="59" t="n">
        <x:v>0.027202049566032477</x:v>
      </x:c>
      <x:c r="G1011" s="59" t="n">
        <x:v>0.6838282151542128</x:v>
      </x:c>
      <x:c r="H1011" s="59" t="n">
        <x:v>0.11602165135760918</x:v>
      </x:c>
      <x:c r="I1011" s="58" t="n">
        <x:v>3236412.4315457293</x:v>
      </x:c>
      <x:c r="J1011" s="59" t="n">
        <x:v>0.3243874989134243</x:v>
      </x:c>
      <x:c r="K1011" s="2" t="str">
        <x:v>B</x:v>
      </x:c>
      <x:c r="L1011" s="59" t="n">
        <x:v>0.0990158462524414</x:v>
      </x:c>
      <x:c r="M1011" s="59" t="n">
        <x:v>0.33286973681875864</x:v>
      </x:c>
      <x:c r="N1011" s="58" t="n">
        <x:v>2924201.341858401</x:v>
      </x:c>
      <x:c r="O1011" s="58" t="n">
        <x:v>4074853.351591212</x:v>
      </x:c>
      <x:c r="P1011" s="2" t="str">
        <x:v>approve</x:v>
      </x:c>
      <x:c r="Q1011" s="2" t="str">
        <x:v>eligibility and RAROC conditions are met</x:v>
      </x:c>
      <x:c r="R1011" s="2"/>
      <x:c r="S1011" s="2"/>
      <x:c r="T1011" s="2"/>
    </x:row>
    <x:row r="1012">
      <x:c r="A1012" s="2"/>
      <x:c r="B1012" s="2"/>
      <x:c r="C1012" s="2" t="str">
        <x:v>SYN-01007</x:v>
      </x:c>
      <x:c r="D1012" s="58" t="n">
        <x:v>39000000</x:v>
      </x:c>
      <x:c r="E1012" s="93" t="n">
        <x:v>18</x:v>
      </x:c>
      <x:c r="F1012" s="59" t="n">
        <x:v>0.0721846194728921</x:v>
      </x:c>
      <x:c r="G1012" s="59" t="n">
        <x:v>0.653849532525137</x:v>
      </x:c>
      <x:c r="H1012" s="59" t="n">
        <x:v>0.17439732424512386</x:v>
      </x:c>
      <x:c r="I1012" s="58" t="n">
        <x:v>2478021.8293172307</x:v>
      </x:c>
      <x:c r="J1012" s="59" t="n">
        <x:v>0.06446886178949965</x:v>
      </x:c>
      <x:c r="K1012" s="2" t="str">
        <x:v>C</x:v>
      </x:c>
      <x:c r="L1012" s="59" t="n">
        <x:v>0.1478692626953125</x:v>
      </x:c>
      <x:c r="M1012" s="59" t="n">
        <x:v>0.42507962409373595</x:v>
      </x:c>
      <x:c r="N1012" s="58" t="n">
        <x:v>1514110.3044076602</x:v>
      </x:c>
      <x:c r="O1012" s="58" t="n">
        <x:v>1662044.5047440547</x:v>
      </x:c>
      <x:c r="P1012" s="2" t="str">
        <x:v>approve</x:v>
      </x:c>
      <x:c r="Q1012" s="2" t="str">
        <x:v>eligibility and RAROC conditions are met</x:v>
      </x:c>
      <x:c r="R1012" s="2"/>
      <x:c r="S1012" s="2"/>
      <x:c r="T1012" s="2"/>
    </x:row>
    <x:row r="1013">
      <x:c r="A1013" s="2"/>
      <x:c r="B1013" s="2"/>
      <x:c r="C1013" s="2" t="str">
        <x:v>SYN-01008</x:v>
      </x:c>
      <x:c r="D1013" s="58" t="n">
        <x:v>201000000</x:v>
      </x:c>
      <x:c r="E1013" s="93" t="n">
        <x:v>48</x:v>
      </x:c>
      <x:c r="F1013" s="59" t="n">
        <x:v>0.08331951006678122</x:v>
      </x:c>
      <x:c r="G1013" s="59" t="n">
        <x:v>0.7627209022463008</x:v>
      </x:c>
      <x:c r="H1013" s="59" t="n">
        <x:v>0.176197687365938</x:v>
      </x:c>
      <x:c r="I1013" s="58" t="n">
        <x:v>5864513.794217734</x:v>
      </x:c>
      <x:c r="J1013" s="59" t="n">
        <x:v>0.24134890285508284</x:v>
      </x:c>
      <x:c r="K1013" s="2" t="str">
        <x:v>C</x:v>
      </x:c>
      <x:c r="L1013" s="59" t="n">
        <x:v>0.14755340576171871</x:v>
      </x:c>
      <x:c r="M1013" s="59" t="n">
        <x:v>0.3837481553495738</x:v>
      </x:c>
      <x:c r="N1013" s="58" t="n">
        <x:v>26879991.85050033</x:v>
      </x:c>
      <x:c r="O1013" s="58" t="n">
        <x:v>10398937.069822699</x:v>
      </x:c>
      <x:c r="P1013" s="2" t="str">
        <x:v>approve</x:v>
      </x:c>
      <x:c r="Q1013" s="2" t="str">
        <x:v>eligibility and RAROC conditions are met</x:v>
      </x:c>
      <x:c r="R1013" s="2"/>
      <x:c r="S1013" s="2"/>
      <x:c r="T1013" s="2"/>
    </x:row>
    <x:row r="1014">
      <x:c r="A1014" s="2"/>
      <x:c r="B1014" s="2"/>
      <x:c r="C1014" s="2" t="str">
        <x:v>SYN-01009</x:v>
      </x:c>
      <x:c r="D1014" s="58" t="n">
        <x:v>220000000</x:v>
      </x:c>
      <x:c r="E1014" s="93" t="n">
        <x:v>24</x:v>
      </x:c>
      <x:c r="F1014" s="59" t="n">
        <x:v>0.23744597214376006</x:v>
      </x:c>
      <x:c r="G1014" s="59" t="n">
        <x:v>0.6563862929491231</x:v>
      </x:c>
      <x:c r="H1014" s="59" t="n">
        <x:v>0.3</x:v>
      </x:c>
      <x:c r="I1014" s="58" t="n">
        <x:v>12300820.479222594</x:v>
      </x:c>
      <x:c r="J1014" s="59" t="n">
        <x:v>0.8889344710679219</x:v>
      </x:c>
      <x:c r="K1014" s="2" t="str">
        <x:v>E</x:v>
      </x:c>
      <x:c r="L1014" s="59"/>
      <x:c r="M1014" s="59" t="n">
        <x:v>0.359121558921436</x:v>
      </x:c>
      <x:c r="N1014" s="58" t="n">
        <x:v>37088180.891365446</x:v>
      </x:c>
      <x:c r="O1014" s="58" t="n">
        <x:v>15450520.744632</x:v>
      </x:c>
      <x:c r="P1014" s="2" t="str">
        <x:v>decline</x:v>
      </x:c>
      <x:c r="Q1014" s="2" t="str">
        <x:v>PD exceeds policy maximum</x:v>
      </x:c>
      <x:c r="R1014" s="2"/>
      <x:c r="S1014" s="2"/>
      <x:c r="T1014" s="2"/>
    </x:row>
    <x:row r="1015">
      <x:c r="A1015" s="2"/>
      <x:c r="B1015" s="2"/>
      <x:c r="C1015" s="2" t="str">
        <x:v>SYN-01010</x:v>
      </x:c>
      <x:c r="D1015" s="58" t="n">
        <x:v>147000000</x:v>
      </x:c>
      <x:c r="E1015" s="93" t="n">
        <x:v>12</x:v>
      </x:c>
      <x:c r="F1015" s="59" t="n">
        <x:v>0.17319539870447143</x:v>
      </x:c>
      <x:c r="G1015" s="59" t="n">
        <x:v>0.6897666014352608</x:v>
      </x:c>
      <x:c r="H1015" s="59" t="n">
        <x:v>0.27341107935093195</x:v>
      </x:c>
      <x:c r="I1015" s="58" t="n">
        <x:v>14139035.320180682</x:v>
      </x:c>
      <x:c r="J1015" s="59" t="n">
        <x:v>0.7039571253413637</x:v>
      </x:c>
      <x:c r="K1015" s="2" t="str">
        <x:v>E</x:v>
      </x:c>
      <x:c r="L1015" s="59"/>
      <x:c r="M1015" s="59" t="n">
        <x:v>0.43659626360778114</x:v>
      </x:c>
      <x:c r="N1015" s="58" t="n">
        <x:v>10177319.940950377</x:v>
      </x:c>
      <x:c r="O1015" s="58" t="n">
        <x:v>10648015.223634854</x:v>
      </x:c>
      <x:c r="P1015" s="2" t="str">
        <x:v>manual_review</x:v>
      </x:c>
      <x:c r="Q1015" s="2" t="str">
        <x:v>data quality flag</x:v>
      </x:c>
      <x:c r="R1015" s="2"/>
      <x:c r="S1015" s="2"/>
      <x:c r="T1015" s="2"/>
    </x:row>
    <x:row r="1016">
      <x:c r="A1016" s="2"/>
      <x:c r="B1016" s="2"/>
      <x:c r="C1016" s="2" t="str">
        <x:v>SYN-01011</x:v>
      </x:c>
      <x:c r="D1016" s="58" t="n">
        <x:v>211000000</x:v>
      </x:c>
      <x:c r="E1016" s="93" t="n">
        <x:v>24</x:v>
      </x:c>
      <x:c r="F1016" s="59" t="n">
        <x:v>0.12121352827356777</x:v>
      </x:c>
      <x:c r="G1016" s="59" t="n">
        <x:v>0.6717614741288174</x:v>
      </x:c>
      <x:c r="H1016" s="59" t="n">
        <x:v>0.20554303744442015</x:v>
      </x:c>
      <x:c r="I1016" s="58" t="n">
        <x:v>10796236.77670736</x:v>
      </x:c>
      <x:c r="J1016" s="59" t="n">
        <x:v>0.46319586776474325</x:v>
      </x:c>
      <x:c r="K1016" s="2" t="str">
        <x:v>D</x:v>
      </x:c>
      <x:c r="L1016" s="59" t="n">
        <x:v>0.16733306884765625</x:v>
      </x:c>
      <x:c r="M1016" s="59" t="n">
        <x:v>0.43419891678554656</x:v>
      </x:c>
      <x:c r="N1016" s="58" t="n">
        <x:v>18587938.171049543</x:v>
      </x:c>
      <x:c r="O1016" s="58" t="n">
        <x:v>11986799.883522099</x:v>
      </x:c>
      <x:c r="P1016" s="2" t="str">
        <x:v>approve</x:v>
      </x:c>
      <x:c r="Q1016" s="2" t="str">
        <x:v>eligibility and RAROC conditions are met</x:v>
      </x:c>
      <x:c r="R1016" s="2"/>
      <x:c r="S1016" s="2"/>
      <x:c r="T1016" s="2"/>
    </x:row>
    <x:row r="1017">
      <x:c r="A1017" s="2"/>
      <x:c r="B1017" s="2"/>
      <x:c r="C1017" s="2" t="str">
        <x:v>SYN-01012</x:v>
      </x:c>
      <x:c r="D1017" s="58" t="n">
        <x:v>197000000</x:v>
      </x:c>
      <x:c r="E1017" s="93" t="n">
        <x:v>48</x:v>
      </x:c>
      <x:c r="F1017" s="59" t="n">
        <x:v>0.09683375936266352</x:v>
      </x:c>
      <x:c r="G1017" s="59" t="n">
        <x:v>0.6505973966952764</x:v>
      </x:c>
      <x:c r="H1017" s="59" t="n">
        <x:v>0.20078709088689004</x:v>
      </x:c>
      <x:c r="I1017" s="58" t="n">
        <x:v>6003045.835217981</x:v>
      </x:c>
      <x:c r="J1017" s="59" t="n">
        <x:v>0.10327493282609647</x:v>
      </x:c>
      <x:c r="K1017" s="2" t="str">
        <x:v>C</x:v>
      </x:c>
      <x:c r="L1017" s="59" t="n">
        <x:v>0.14346832275390625</x:v>
      </x:c>
      <x:c r="M1017" s="59" t="n">
        <x:v>0.6401702295446661</x:v>
      </x:c>
      <x:c r="N1017" s="58" t="n">
        <x:v>26122865.492784157</x:v>
      </x:c>
      <x:c r="O1017" s="58" t="n">
        <x:v>9429751.369448952</x:v>
      </x:c>
      <x:c r="P1017" s="2" t="str">
        <x:v>approve</x:v>
      </x:c>
      <x:c r="Q1017" s="2" t="str">
        <x:v>eligibility and RAROC conditions are met</x:v>
      </x:c>
      <x:c r="R1017" s="2"/>
      <x:c r="S1017" s="2"/>
      <x:c r="T1017" s="2"/>
    </x:row>
    <x:row r="1018">
      <x:c r="A1018" s="2"/>
      <x:c r="B1018" s="2"/>
      <x:c r="C1018" s="2" t="str">
        <x:v>SYN-01013</x:v>
      </x:c>
      <x:c r="D1018" s="58" t="n">
        <x:v>128000000</x:v>
      </x:c>
      <x:c r="E1018" s="93" t="n">
        <x:v>36</x:v>
      </x:c>
      <x:c r="F1018" s="59" t="n">
        <x:v>0.0334179094715732</x:v>
      </x:c>
      <x:c r="G1018" s="59" t="n">
        <x:v>0.7815974555990648</x:v>
      </x:c>
      <x:c r="H1018" s="59" t="n">
        <x:v>0.10610206711799554</x:v>
      </x:c>
      <x:c r="I1018" s="58" t="n">
        <x:v>4166967.5562940952</x:v>
      </x:c>
      <x:c r="J1018" s="59" t="n">
        <x:v>0.35488823346048676</x:v>
      </x:c>
      <x:c r="K1018" s="2" t="str">
        <x:v>B</x:v>
      </x:c>
      <x:c r="L1018" s="59" t="n">
        <x:v>0.10806777954101562</x:v>
      </x:c>
      <x:c r="M1018" s="59" t="n">
        <x:v>0.14000846011527748</x:v>
      </x:c>
      <x:c r="N1018" s="58" t="n">
        <x:v>5321182.432037317</x:v>
      </x:c>
      <x:c r="O1018" s="58" t="n">
        <x:v>5265386.1314397</x:v>
      </x:c>
      <x:c r="P1018" s="2" t="str">
        <x:v>reprice</x:v>
      </x:c>
      <x:c r="Q1018" s="2" t="str">
        <x:v>quoted APR is below the RAROC price floor</x:v>
      </x:c>
      <x:c r="R1018" s="2"/>
      <x:c r="S1018" s="2"/>
      <x:c r="T1018" s="2"/>
    </x:row>
    <x:row r="1019">
      <x:c r="A1019" s="2"/>
      <x:c r="B1019" s="2"/>
      <x:c r="C1019" s="2" t="str">
        <x:v>SYN-01014</x:v>
      </x:c>
      <x:c r="D1019" s="58" t="n">
        <x:v>196000000</x:v>
      </x:c>
      <x:c r="E1019" s="93" t="n">
        <x:v>48</x:v>
      </x:c>
      <x:c r="F1019" s="59" t="n">
        <x:v>0.06190268676266764</x:v>
      </x:c>
      <x:c r="G1019" s="59" t="n">
        <x:v>0.7100005880653549</x:v>
      </x:c>
      <x:c r="H1019" s="59" t="n">
        <x:v>0.14302186816489243</x:v>
      </x:c>
      <x:c r="I1019" s="58" t="n">
        <x:v>5385747.636094612</x:v>
      </x:c>
      <x:c r="J1019" s="59" t="n">
        <x:v>0.2626010704740362</x:v>
      </x:c>
      <x:c r="K1019" s="2" t="str">
        <x:v>C</x:v>
      </x:c>
      <x:c r="L1019" s="59" t="n">
        <x:v>0.12466869354248046</x:v>
      </x:c>
      <x:c r="M1019" s="59" t="n">
        <x:v>0.3451643324011015</x:v>
      </x:c>
      <x:c r="N1019" s="58" t="n">
        <x:v>18158382.274775263</x:v>
      </x:c>
      <x:c r="O1019" s="58" t="n">
        <x:v>7957895.777808382</x:v>
      </x:c>
      <x:c r="P1019" s="2" t="str">
        <x:v>approve</x:v>
      </x:c>
      <x:c r="Q1019" s="2" t="str">
        <x:v>eligibility and RAROC conditions are met</x:v>
      </x:c>
      <x:c r="R1019" s="2"/>
      <x:c r="S1019" s="2"/>
      <x:c r="T1019" s="2"/>
    </x:row>
    <x:row r="1020">
      <x:c r="A1020" s="2"/>
      <x:c r="B1020" s="2"/>
      <x:c r="C1020" s="2" t="str">
        <x:v>SYN-01015</x:v>
      </x:c>
      <x:c r="D1020" s="58" t="n">
        <x:v>186000000</x:v>
      </x:c>
      <x:c r="E1020" s="93" t="n">
        <x:v>48</x:v>
      </x:c>
      <x:c r="F1020" s="59" t="n">
        <x:v>0.14230974485950254</x:v>
      </x:c>
      <x:c r="G1020" s="59" t="n">
        <x:v>0.7313483308644608</x:v>
      </x:c>
      <x:c r="H1020" s="59" t="n">
        <x:v>0.23365108691798783</x:v>
      </x:c>
      <x:c r="I1020" s="58" t="n">
        <x:v>5998842.301318836</x:v>
      </x:c>
      <x:c r="J1020" s="59" t="n">
        <x:v>0.19379056291379043</x:v>
      </x:c>
      <x:c r="K1020" s="2" t="str">
        <x:v>D</x:v>
      </x:c>
      <x:c r="L1020" s="59" t="n">
        <x:v>0.20165443420410153</x:v>
      </x:c>
      <x:c r="M1020" s="59" t="n">
        <x:v>0.35452752934278065</x:v>
      </x:c>
      <x:c r="N1020" s="58" t="n">
        <x:v>39672998.60539118</x:v>
      </x:c>
      <x:c r="O1020" s="58" t="n">
        <x:v>11703599.9212081</x:v>
      </x:c>
      <x:c r="P1020" s="2" t="str">
        <x:v>approve</x:v>
      </x:c>
      <x:c r="Q1020" s="2" t="str">
        <x:v>eligibility and RAROC conditions are met</x:v>
      </x:c>
      <x:c r="R1020" s="2"/>
      <x:c r="S1020" s="2"/>
      <x:c r="T1020" s="2"/>
    </x:row>
    <x:row r="1021">
      <x:c r="A1021" s="2"/>
      <x:c r="B1021" s="2"/>
      <x:c r="C1021" s="2" t="str">
        <x:v>SYN-01016</x:v>
      </x:c>
      <x:c r="D1021" s="58" t="n">
        <x:v>233000000</x:v>
      </x:c>
      <x:c r="E1021" s="93" t="n">
        <x:v>12</x:v>
      </x:c>
      <x:c r="F1021" s="59" t="n">
        <x:v>0.09014125061553038</x:v>
      </x:c>
      <x:c r="G1021" s="59" t="n">
        <x:v>0.7611728985681271</x:v>
      </x:c>
      <x:c r="H1021" s="59" t="n">
        <x:v>0.19306072986177886</x:v>
      </x:c>
      <x:c r="I1021" s="58" t="n">
        <x:v>21506532.949547917</x:v>
      </x:c>
      <x:c r="J1021" s="59" t="n">
        <x:v>0.4701971444367165</x:v>
      </x:c>
      <x:c r="K1021" s="2" t="str">
        <x:v>C</x:v>
      </x:c>
      <x:c r="L1021" s="59" t="n">
        <x:v>0.1562912368774414</x:v>
      </x:c>
      <x:c r="M1021" s="59" t="n">
        <x:v>0.43505912632646254</x:v>
      </x:c>
      <x:c r="N1021" s="58" t="n">
        <x:v>9036621.207336148</x:v>
      </x:c>
      <x:c r="O1021" s="58" t="n">
        <x:v>13493586.169235647</x:v>
      </x:c>
      <x:c r="P1021" s="2" t="str">
        <x:v>approve</x:v>
      </x:c>
      <x:c r="Q1021" s="2" t="str">
        <x:v>eligibility and RAROC conditions are met</x:v>
      </x:c>
      <x:c r="R1021" s="2"/>
      <x:c r="S1021" s="2"/>
      <x:c r="T1021" s="2"/>
    </x:row>
    <x:row r="1022">
      <x:c r="A1022" s="2"/>
      <x:c r="B1022" s="2"/>
      <x:c r="C1022" s="2" t="str">
        <x:v>SYN-01017</x:v>
      </x:c>
      <x:c r="D1022" s="58" t="n">
        <x:v>224000000</x:v>
      </x:c>
      <x:c r="E1022" s="93" t="n">
        <x:v>24</x:v>
      </x:c>
      <x:c r="F1022" s="59" t="n">
        <x:v>0.1437309706954523</x:v>
      </x:c>
      <x:c r="G1022" s="59" t="n">
        <x:v>0.5796476784644666</x:v>
      </x:c>
      <x:c r="H1022" s="59" t="n">
        <x:v>0.22835153685446336</x:v>
      </x:c>
      <x:c r="I1022" s="58" t="n">
        <x:v>11713296.049565164</x:v>
      </x:c>
      <x:c r="J1022" s="59" t="n">
        <x:v>0.30901273679304264</x:v>
      </x:c>
      <x:c r="K1022" s="2" t="str">
        <x:v>D</x:v>
      </x:c>
      <x:c r="L1022" s="59" t="n">
        <x:v>0.16866230010986327</x:v>
      </x:c>
      <x:c r="M1022" s="59" t="n">
        <x:v>0.6148657682439505</x:v>
      </x:c>
      <x:c r="N1022" s="58" t="n">
        <x:v>20221539.96084334</x:v>
      </x:c>
      <x:c r="O1022" s="58" t="n">
        <x:v>11862191.028541014</x:v>
      </x:c>
      <x:c r="P1022" s="2" t="str">
        <x:v>approve</x:v>
      </x:c>
      <x:c r="Q1022" s="2" t="str">
        <x:v>eligibility and RAROC conditions are met</x:v>
      </x:c>
      <x:c r="R1022" s="2"/>
      <x:c r="S1022" s="2"/>
      <x:c r="T1022" s="2"/>
    </x:row>
    <x:row r="1023">
      <x:c r="A1023" s="2"/>
      <x:c r="B1023" s="2"/>
      <x:c r="C1023" s="2" t="str">
        <x:v>SYN-01018</x:v>
      </x:c>
      <x:c r="D1023" s="58" t="n">
        <x:v>142000000</x:v>
      </x:c>
      <x:c r="E1023" s="93" t="n">
        <x:v>12</x:v>
      </x:c>
      <x:c r="F1023" s="59" t="n">
        <x:v>0.049643282329219884</x:v>
      </x:c>
      <x:c r="G1023" s="59" t="n">
        <x:v>0.8127309591672129</x:v>
      </x:c>
      <x:c r="H1023" s="59" t="n">
        <x:v>0.12960395233812363</x:v>
      </x:c>
      <x:c r="I1023" s="58" t="n">
        <x:v>12680414.776905175</x:v>
      </x:c>
      <x:c r="J1023" s="59" t="n">
        <x:v>0.3018276085660267</x:v>
      </x:c>
      <x:c r="K1023" s="2" t="str">
        <x:v>B</x:v>
      </x:c>
      <x:c r="L1023" s="59" t="n">
        <x:v>0.11719078063964847</x:v>
      </x:c>
      <x:c r="M1023" s="59" t="n">
        <x:v>0.2860537470292505</x:v>
      </x:c>
      <x:c r="N1023" s="58" t="n">
        <x:v>3188431.1989450846</x:v>
      </x:c>
      <x:c r="O1023" s="58" t="n">
        <x:v>6080392.615098377</x:v>
      </x:c>
      <x:c r="P1023" s="2" t="str">
        <x:v>approve</x:v>
      </x:c>
      <x:c r="Q1023" s="2" t="str">
        <x:v>eligibility and RAROC conditions are met</x:v>
      </x:c>
      <x:c r="R1023" s="2"/>
      <x:c r="S1023" s="2"/>
      <x:c r="T1023" s="2"/>
    </x:row>
    <x:row r="1024">
      <x:c r="A1024" s="2"/>
      <x:c r="B1024" s="2"/>
      <x:c r="C1024" s="2" t="str">
        <x:v>SYN-01019</x:v>
      </x:c>
      <x:c r="D1024" s="58" t="n">
        <x:v>112000000</x:v>
      </x:c>
      <x:c r="E1024" s="93" t="n">
        <x:v>18</x:v>
      </x:c>
      <x:c r="F1024" s="59" t="n">
        <x:v>0.017468529332847725</x:v>
      </x:c>
      <x:c r="G1024" s="59" t="n">
        <x:v>0.6080505430482883</x:v>
      </x:c>
      <x:c r="H1024" s="59" t="n">
        <x:v>0.11754099532568281</x:v>
      </x:c>
      <x:c r="I1024" s="58" t="n">
        <x:v>6817202.832162886</x:v>
      </x:c>
      <x:c r="J1024" s="59" t="n">
        <x:v>0.40545129451920403</x:v>
      </x:c>
      <x:c r="K1024" s="2" t="str">
        <x:v>A</x:v>
      </x:c>
      <x:c r="L1024" s="59" t="n">
        <x:v>0.09034908294677735</x:v>
      </x:c>
      <x:c r="M1024" s="59" t="n">
        <x:v>0.43629497485468244</x:v>
      </x:c>
      <x:c r="N1024" s="58" t="n">
        <x:v>967433.3153636737</x:v>
      </x:c>
      <x:c r="O1024" s="58" t="n">
        <x:v>4743315.702953842</x:v>
      </x:c>
      <x:c r="P1024" s="2" t="str">
        <x:v>approve</x:v>
      </x:c>
      <x:c r="Q1024" s="2" t="str">
        <x:v>eligibility and RAROC conditions are met</x:v>
      </x:c>
      <x:c r="R1024" s="2"/>
      <x:c r="S1024" s="2"/>
      <x:c r="T1024" s="2"/>
    </x:row>
    <x:row r="1025">
      <x:c r="A1025" s="2"/>
      <x:c r="B1025" s="2"/>
      <x:c r="C1025" s="2" t="str">
        <x:v>SYN-01020</x:v>
      </x:c>
      <x:c r="D1025" s="58" t="n">
        <x:v>193000000</x:v>
      </x:c>
      <x:c r="E1025" s="93" t="n">
        <x:v>48</x:v>
      </x:c>
      <x:c r="F1025" s="59" t="n">
        <x:v>0.10003884456630625</x:v>
      </x:c>
      <x:c r="G1025" s="59" t="n">
        <x:v>0.9</x:v>
      </x:c>
      <x:c r="H1025" s="59" t="n">
        <x:v>0.18784969291996545</x:v>
      </x:c>
      <x:c r="I1025" s="58" t="n">
        <x:v>5748846.179841074</x:v>
      </x:c>
      <x:c r="J1025" s="59" t="n">
        <x:v>0.433263404838853</x:v>
      </x:c>
      <x:c r="K1025" s="2" t="str">
        <x:v>D</x:v>
      </x:c>
      <x:c r="L1025" s="59" t="n">
        <x:v>0.17986206054687498</x:v>
      </x:c>
      <x:c r="M1025" s="59" t="n">
        <x:v>0.20748739576758735</x:v>
      </x:c>
      <x:c r="N1025" s="58" t="n">
        <x:v>36223601.32317939</x:v>
      </x:c>
      <x:c r="O1025" s="58" t="n">
        <x:v>12873068.222423397</x:v>
      </x:c>
      <x:c r="P1025" s="2" t="str">
        <x:v>approve</x:v>
      </x:c>
      <x:c r="Q1025" s="2" t="str">
        <x:v>eligibility and RAROC conditions are met</x:v>
      </x:c>
      <x:c r="R1025" s="2"/>
      <x:c r="S1025" s="2"/>
      <x:c r="T1025" s="2"/>
    </x:row>
    <x:row r="1026">
      <x:c r="A1026" s="2"/>
      <x:c r="B1026" s="2"/>
      <x:c r="C1026" s="2" t="str">
        <x:v>SYN-01021</x:v>
      </x:c>
      <x:c r="D1026" s="58" t="n">
        <x:v>209000000</x:v>
      </x:c>
      <x:c r="E1026" s="93" t="n">
        <x:v>12</x:v>
      </x:c>
      <x:c r="F1026" s="59" t="n">
        <x:v>0.256907839106553</x:v>
      </x:c>
      <x:c r="G1026" s="59" t="n">
        <x:v>0.7300459162482394</x:v>
      </x:c>
      <x:c r="H1026" s="59" t="n">
        <x:v>0.3</x:v>
      </x:c>
      <x:c r="I1026" s="58" t="n">
        <x:v>20374809.54056269</x:v>
      </x:c>
      <x:c r="J1026" s="59" t="n">
        <x:v>0.7419496446106365</x:v>
      </x:c>
      <x:c r="K1026" s="2" t="str">
        <x:v>E</x:v>
      </x:c>
      <x:c r="L1026" s="59"/>
      <x:c r="M1026" s="59" t="n">
        <x:v>0.14897686566633342</x:v>
      </x:c>
      <x:c r="N1026" s="58" t="n">
        <x:v>23139752.77971079</x:v>
      </x:c>
      <x:c r="O1026" s="58" t="n">
        <x:v>18059522.053531423</x:v>
      </x:c>
      <x:c r="P1026" s="2" t="str">
        <x:v>manual_review</x:v>
      </x:c>
      <x:c r="Q1026" s="2" t="str">
        <x:v>data quality flag</x:v>
      </x:c>
      <x:c r="R1026" s="2"/>
      <x:c r="S1026" s="2"/>
      <x:c r="T1026" s="2"/>
    </x:row>
    <x:row r="1027">
      <x:c r="A1027" s="2"/>
      <x:c r="B1027" s="2"/>
      <x:c r="C1027" s="2" t="str">
        <x:v>SYN-01022</x:v>
      </x:c>
      <x:c r="D1027" s="58" t="n">
        <x:v>92000000</x:v>
      </x:c>
      <x:c r="E1027" s="93" t="n">
        <x:v>12</x:v>
      </x:c>
      <x:c r="F1027" s="59" t="n">
        <x:v>0.35</x:v>
      </x:c>
      <x:c r="G1027" s="59" t="n">
        <x:v>0.6608427376217402</x:v>
      </x:c>
      <x:c r="H1027" s="59" t="n">
        <x:v>0.3</x:v>
      </x:c>
      <x:c r="I1027" s="58" t="n">
        <x:v>8968815.682927117</x:v>
      </x:c>
      <x:c r="J1027" s="59" t="n">
        <x:v>0.4827548274158764</x:v>
      </x:c>
      <x:c r="K1027" s="2" t="str">
        <x:v>E</x:v>
      </x:c>
      <x:c r="L1027" s="59"/>
      <x:c r="M1027" s="59" t="n">
        <x:v>-0.3024979963189759</x:v>
      </x:c>
      <x:c r="N1027" s="58" t="n">
        <x:v>12791519.004034705</x:v>
      </x:c>
      <x:c r="O1027" s="58" t="n">
        <x:v>7372304.952207884</x:v>
      </x:c>
      <x:c r="P1027" s="2" t="str">
        <x:v>decline</x:v>
      </x:c>
      <x:c r="Q1027" s="2" t="str">
        <x:v>PD exceeds policy maximum</x:v>
      </x:c>
      <x:c r="R1027" s="2"/>
      <x:c r="S1027" s="2"/>
      <x:c r="T1027" s="2"/>
    </x:row>
    <x:row r="1028">
      <x:c r="A1028" s="2"/>
      <x:c r="B1028" s="2"/>
      <x:c r="C1028" s="2" t="str">
        <x:v>SYN-01023</x:v>
      </x:c>
      <x:c r="D1028" s="58" t="n">
        <x:v>174000000</x:v>
      </x:c>
      <x:c r="E1028" s="93" t="n">
        <x:v>24</x:v>
      </x:c>
      <x:c r="F1028" s="59" t="n">
        <x:v>0.043025045518112544</x:v>
      </x:c>
      <x:c r="G1028" s="59" t="n">
        <x:v>0.6366457526333935</x:v>
      </x:c>
      <x:c r="H1028" s="59" t="n">
        <x:v>0.12899234616048322</x:v>
      </x:c>
      <x:c r="I1028" s="58" t="n">
        <x:v>8264044.076933822</x:v>
      </x:c>
      <x:c r="J1028" s="59" t="n">
        <x:v>0.4032808815386765</x:v>
      </x:c>
      <x:c r="K1028" s="2" t="str">
        <x:v>B</x:v>
      </x:c>
      <x:c r="L1028" s="59" t="n">
        <x:v>0.10850822448730468</x:v>
      </x:c>
      <x:c r="M1028" s="59" t="n">
        <x:v>0.36820804030247284</x:v>
      </x:c>
      <x:c r="N1028" s="58" t="n">
        <x:v>5124607.00765211</x:v>
      </x:c>
      <x:c r="O1028" s="58" t="n">
        <x:v>7220093.112034897</x:v>
      </x:c>
      <x:c r="P1028" s="2" t="str">
        <x:v>approve</x:v>
      </x:c>
      <x:c r="Q1028" s="2" t="str">
        <x:v>eligibility and RAROC conditions are met</x:v>
      </x:c>
      <x:c r="R1028" s="2"/>
      <x:c r="S1028" s="2"/>
      <x:c r="T1028" s="2"/>
    </x:row>
    <x:row r="1029">
      <x:c r="A1029" s="2"/>
      <x:c r="B1029" s="2"/>
      <x:c r="C1029" s="2" t="str">
        <x:v>SYN-01024</x:v>
      </x:c>
      <x:c r="D1029" s="58" t="n">
        <x:v>124000000</x:v>
      </x:c>
      <x:c r="E1029" s="93" t="n">
        <x:v>48</x:v>
      </x:c>
      <x:c r="F1029" s="59" t="n">
        <x:v>0.03698182271041227</x:v>
      </x:c>
      <x:c r="G1029" s="59" t="n">
        <x:v>0.6595099009797843</x:v>
      </x:c>
      <x:c r="H1029" s="59" t="n">
        <x:v>0.14325648747036146</x:v>
      </x:c>
      <x:c r="I1029" s="58" t="n">
        <x:v>3408773.942199708</x:v>
      </x:c>
      <x:c r="J1029" s="59" t="n">
        <x:v>0.07756087003547917</x:v>
      </x:c>
      <x:c r="K1029" s="2" t="str">
        <x:v>B</x:v>
      </x:c>
      <x:c r="L1029" s="59" t="n">
        <x:v>0.10581817626953126</x:v>
      </x:c>
      <x:c r="M1029" s="59" t="n">
        <x:v>0.5408166812229492</x:v>
      </x:c>
      <x:c r="N1029" s="58" t="n">
        <x:v>6522365.892664465</x:v>
      </x:c>
      <x:c r="O1029" s="58" t="n">
        <x:v>5175004.755847388</x:v>
      </x:c>
      <x:c r="P1029" s="2" t="str">
        <x:v>approve</x:v>
      </x:c>
      <x:c r="Q1029" s="2" t="str">
        <x:v>eligibility and RAROC conditions are met</x:v>
      </x:c>
      <x:c r="R1029" s="2"/>
      <x:c r="S1029" s="2"/>
      <x:c r="T1029" s="2"/>
    </x:row>
    <x:row r="1030">
      <x:c r="A1030" s="2"/>
      <x:c r="B1030" s="2"/>
      <x:c r="C1030" s="2" t="str">
        <x:v>SYN-01025</x:v>
      </x:c>
      <x:c r="D1030" s="58" t="n">
        <x:v>210000000</x:v>
      </x:c>
      <x:c r="E1030" s="93" t="n">
        <x:v>18</x:v>
      </x:c>
      <x:c r="F1030" s="59" t="n">
        <x:v>0.024650329426321543</x:v>
      </x:c>
      <x:c r="G1030" s="59" t="n">
        <x:v>0.7136712889573826</x:v>
      </x:c>
      <x:c r="H1030" s="59" t="n">
        <x:v>0.10766141458132972</x:v>
      </x:c>
      <x:c r="I1030" s="58" t="n">
        <x:v>12686192.882607382</x:v>
      </x:c>
      <x:c r="J1030" s="59" t="n">
        <x:v>0.39961646896131614</x:v>
      </x:c>
      <x:c r="K1030" s="2" t="str">
        <x:v>B</x:v>
      </x:c>
      <x:c r="L1030" s="59" t="n">
        <x:v>0.09118171691894533</x:v>
      </x:c>
      <x:c r="M1030" s="59" t="n">
        <x:v>0.3272179350187411</x:v>
      </x:c>
      <x:c r="N1030" s="58" t="n">
        <x:v>2997178.346483897</x:v>
      </x:c>
      <x:c r="O1030" s="58" t="n">
        <x:v>8842884.540327098</x:v>
      </x:c>
      <x:c r="P1030" s="2" t="str">
        <x:v>approve</x:v>
      </x:c>
      <x:c r="Q1030" s="2" t="str">
        <x:v>eligibility and RAROC conditions are met</x:v>
      </x:c>
      <x:c r="R1030" s="2"/>
      <x:c r="S1030" s="2"/>
      <x:c r="T1030" s="2"/>
    </x:row>
    <x:row r="1031">
      <x:c r="A1031" s="2"/>
      <x:c r="B1031" s="2"/>
      <x:c r="C1031" s="2" t="str">
        <x:v>SYN-01026</x:v>
      </x:c>
      <x:c r="D1031" s="58" t="n">
        <x:v>65000000</x:v>
      </x:c>
      <x:c r="E1031" s="93" t="n">
        <x:v>24</x:v>
      </x:c>
      <x:c r="F1031" s="59" t="n">
        <x:v>0.08641933581326654</x:v>
      </x:c>
      <x:c r="G1031" s="59" t="n">
        <x:v>0.6039273386366728</x:v>
      </x:c>
      <x:c r="H1031" s="59" t="n">
        <x:v>0.18538237262289073</x:v>
      </x:c>
      <x:c r="I1031" s="58" t="n">
        <x:v>3261996.001074892</x:v>
      </x:c>
      <x:c r="J1031" s="59" t="n">
        <x:v>0.290846000041342</x:v>
      </x:c>
      <x:c r="K1031" s="2" t="str">
        <x:v>C</x:v>
      </x:c>
      <x:c r="L1031" s="59" t="n">
        <x:v>0.1373117446899414</x:v>
      </x:c>
      <x:c r="M1031" s="59" t="n">
        <x:v>0.6250082891331296</x:v>
      </x:c>
      <x:c r="N1031" s="58" t="n">
        <x:v>3675815.9677855615</x:v>
      </x:c>
      <x:c r="O1031" s="58" t="n">
        <x:v>2797792.2071511056</x:v>
      </x:c>
      <x:c r="P1031" s="2" t="str">
        <x:v>approve</x:v>
      </x:c>
      <x:c r="Q1031" s="2" t="str">
        <x:v>eligibility and RAROC conditions are met</x:v>
      </x:c>
      <x:c r="R1031" s="2"/>
      <x:c r="S1031" s="2"/>
      <x:c r="T1031" s="2"/>
    </x:row>
    <x:row r="1032">
      <x:c r="A1032" s="2"/>
      <x:c r="B1032" s="2"/>
      <x:c r="C1032" s="2" t="str">
        <x:v>SYN-01027</x:v>
      </x:c>
      <x:c r="D1032" s="58" t="n">
        <x:v>178000000</x:v>
      </x:c>
      <x:c r="E1032" s="93" t="n">
        <x:v>48</x:v>
      </x:c>
      <x:c r="F1032" s="59" t="n">
        <x:v>0.028501231564062514</x:v>
      </x:c>
      <x:c r="G1032" s="59" t="n">
        <x:v>0.7619444065209835</x:v>
      </x:c>
      <x:c r="H1032" s="59" t="n">
        <x:v>0.1300752545105381</x:v>
      </x:c>
      <x:c r="I1032" s="58" t="n">
        <x:v>4775959.138595042</x:v>
      </x:c>
      <x:c r="J1032" s="59" t="n">
        <x:v>0.17809167905530832</x:v>
      </x:c>
      <x:c r="K1032" s="2" t="str">
        <x:v>B</x:v>
      </x:c>
      <x:c r="L1032" s="59" t="n">
        <x:v>0.10158744812011719</x:v>
      </x:c>
      <x:c r="M1032" s="59" t="n">
        <x:v>0.44954205026379507</x:v>
      </x:c>
      <x:c r="N1032" s="58" t="n">
        <x:v>8337918.488783997</x:v>
      </x:c>
      <x:c r="O1032" s="58" t="n">
        <x:v>7459688.547327782</x:v>
      </x:c>
      <x:c r="P1032" s="2" t="str">
        <x:v>approve</x:v>
      </x:c>
      <x:c r="Q1032" s="2" t="str">
        <x:v>eligibility and RAROC conditions are met</x:v>
      </x:c>
      <x:c r="R1032" s="2"/>
      <x:c r="S1032" s="2"/>
      <x:c r="T1032" s="2"/>
    </x:row>
    <x:row r="1033">
      <x:c r="A1033" s="2"/>
      <x:c r="B1033" s="2"/>
      <x:c r="C1033" s="2" t="str">
        <x:v>SYN-01028</x:v>
      </x:c>
      <x:c r="D1033" s="58" t="n">
        <x:v>249000000</x:v>
      </x:c>
      <x:c r="E1033" s="93" t="n">
        <x:v>48</x:v>
      </x:c>
      <x:c r="F1033" s="59" t="n">
        <x:v>0.18465745497409505</x:v>
      </x:c>
      <x:c r="G1033" s="59" t="n">
        <x:v>0.7935042298162043</x:v>
      </x:c>
      <x:c r="H1033" s="59" t="n">
        <x:v>0.26087260485417646</x:v>
      </x:c>
      <x:c r="I1033" s="58" t="n">
        <x:v>8407838.252903672</x:v>
      </x:c>
      <x:c r="J1033" s="59" t="n">
        <x:v>0.3971642539354976</x:v>
      </x:c>
      <x:c r="K1033" s="2" t="str">
        <x:v>E</x:v>
      </x:c>
      <x:c r="L1033" s="59" t="n">
        <x:v>0.2529750442504883</x:v>
      </x:c>
      <x:c r="M1033" s="59" t="n">
        <x:v>0.1991773655572587</x:v>
      </x:c>
      <x:c r="N1033" s="58" t="n">
        <x:v>72709421.95677164</x:v>
      </x:c>
      <x:c r="O1033" s="58" t="n">
        <x:v>18227730.75989528</x:v>
      </x:c>
      <x:c r="P1033" s="2" t="str">
        <x:v>approve</x:v>
      </x:c>
      <x:c r="Q1033" s="2" t="str">
        <x:v>eligibility and RAROC conditions are met</x:v>
      </x:c>
      <x:c r="R1033" s="2"/>
      <x:c r="S1033" s="2"/>
      <x:c r="T1033" s="2"/>
    </x:row>
    <x:row r="1034">
      <x:c r="A1034" s="2"/>
      <x:c r="B1034" s="2"/>
      <x:c r="C1034" s="2" t="str">
        <x:v>SYN-01029</x:v>
      </x:c>
      <x:c r="D1034" s="58" t="n">
        <x:v>193000000</x:v>
      </x:c>
      <x:c r="E1034" s="93" t="n">
        <x:v>12</x:v>
      </x:c>
      <x:c r="F1034" s="59" t="n">
        <x:v>0.031497170100610636</x:v>
      </x:c>
      <x:c r="G1034" s="59" t="n">
        <x:v>0.7429510779156131</x:v>
      </x:c>
      <x:c r="H1034" s="59" t="n">
        <x:v>0.12412933936746876</x:v>
      </x:c>
      <x:c r="I1034" s="58" t="n">
        <x:v>17185121.15454382</x:v>
      </x:c>
      <x:c r="J1034" s="59" t="n">
        <x:v>0.4337527535123596</x:v>
      </x:c>
      <x:c r="K1034" s="2" t="str">
        <x:v>B</x:v>
      </x:c>
      <x:c r="L1034" s="59" t="n">
        <x:v>0.09554492950439454</x:v>
      </x:c>
      <x:c r="M1034" s="59" t="n">
        <x:v>0.4500849582453911</x:v>
      </x:c>
      <x:c r="N1034" s="58" t="n">
        <x:v>2504403.7794426377</x:v>
      </x:c>
      <x:c r="O1034" s="58" t="n">
        <x:v>8305602.493763008</x:v>
      </x:c>
      <x:c r="P1034" s="2" t="str">
        <x:v>approve</x:v>
      </x:c>
      <x:c r="Q1034" s="2" t="str">
        <x:v>eligibility and RAROC conditions are met</x:v>
      </x:c>
      <x:c r="R1034" s="2"/>
      <x:c r="S1034" s="2"/>
      <x:c r="T1034" s="2"/>
    </x:row>
    <x:row r="1035">
      <x:c r="A1035" s="2"/>
      <x:c r="B1035" s="2"/>
      <x:c r="C1035" s="2" t="str">
        <x:v>SYN-01030</x:v>
      </x:c>
      <x:c r="D1035" s="58" t="n">
        <x:v>153000000</x:v>
      </x:c>
      <x:c r="E1035" s="93" t="n">
        <x:v>12</x:v>
      </x:c>
      <x:c r="F1035" s="59" t="n">
        <x:v>0.11630342890555757</x:v>
      </x:c>
      <x:c r="G1035" s="59" t="n">
        <x:v>0.6832196225030814</x:v>
      </x:c>
      <x:c r="H1035" s="59" t="n">
        <x:v>0.1918062905237349</x:v>
      </x:c>
      <x:c r="I1035" s="58" t="n">
        <x:v>14113149.405936697</x:v>
      </x:c>
      <x:c r="J1035" s="59" t="n">
        <x:v>0.7412277557754332</x:v>
      </x:c>
      <x:c r="K1035" s="2" t="str">
        <x:v>D</x:v>
      </x:c>
      <x:c r="L1035" s="59"/>
      <x:c r="M1035" s="59" t="n">
        <x:v>0.2850346760142862</x:v>
      </x:c>
      <x:c r="N1035" s="58" t="n">
        <x:v>6899901.776500072</x:v>
      </x:c>
      <x:c r="O1035" s="58" t="n">
        <x:v>9094615.748901032</x:v>
      </x:c>
      <x:c r="P1035" s="2" t="str">
        <x:v>decline</x:v>
      </x:c>
      <x:c r="Q1035" s="2" t="str">
        <x:v>debt service to income exceeds policy maximum</x:v>
      </x:c>
      <x:c r="R1035" s="2"/>
      <x:c r="S1035" s="2"/>
      <x:c r="T1035" s="2"/>
    </x:row>
    <x:row r="1036">
      <x:c r="A1036" s="2"/>
      <x:c r="B1036" s="2"/>
      <x:c r="C1036" s="2" t="str">
        <x:v>SYN-01031</x:v>
      </x:c>
      <x:c r="D1036" s="58" t="n">
        <x:v>44000000</x:v>
      </x:c>
      <x:c r="E1036" s="93" t="n">
        <x:v>36</x:v>
      </x:c>
      <x:c r="F1036" s="59" t="n">
        <x:v>0.05673791298074201</x:v>
      </x:c>
      <x:c r="G1036" s="59" t="n">
        <x:v>0.839674571993958</x:v>
      </x:c>
      <x:c r="H1036" s="59" t="n">
        <x:v>0.1751799811104093</x:v>
      </x:c>
      <x:c r="I1036" s="58" t="n">
        <x:v>1580086.6236249835</x:v>
      </x:c>
      <x:c r="J1036" s="59" t="n">
        <x:v>0.23886209277857048</x:v>
      </x:c>
      <x:c r="K1036" s="2" t="str">
        <x:v>C</x:v>
      </x:c>
      <x:c r="L1036" s="59" t="n">
        <x:v>0.13758373260498047</x:v>
      </x:c>
      <x:c r="M1036" s="59" t="n">
        <x:v>0.5001177976917005</x:v>
      </x:c>
      <x:c r="N1036" s="58" t="n">
        <x:v>3394086.358939209</x:v>
      </x:c>
      <x:c r="O1036" s="58" t="n">
        <x:v>2051709.9866229144</x:v>
      </x:c>
      <x:c r="P1036" s="2" t="str">
        <x:v>approve</x:v>
      </x:c>
      <x:c r="Q1036" s="2" t="str">
        <x:v>eligibility and RAROC conditions are met</x:v>
      </x:c>
      <x:c r="R1036" s="2"/>
      <x:c r="S1036" s="2"/>
      <x:c r="T1036" s="2"/>
    </x:row>
    <x:row r="1037">
      <x:c r="A1037" s="2"/>
      <x:c r="B1037" s="2"/>
      <x:c r="C1037" s="2" t="str">
        <x:v>SYN-01032</x:v>
      </x:c>
      <x:c r="D1037" s="58" t="n">
        <x:v>190000000</x:v>
      </x:c>
      <x:c r="E1037" s="93" t="n">
        <x:v>48</x:v>
      </x:c>
      <x:c r="F1037" s="59" t="n">
        <x:v>0.10560403999723966</x:v>
      </x:c>
      <x:c r="G1037" s="59" t="n">
        <x:v>0.7698694677357448</x:v>
      </x:c>
      <x:c r="H1037" s="59" t="n">
        <x:v>0.19716863967158493</x:v>
      </x:c>
      <x:c r="I1037" s="58" t="n">
        <x:v>5753145.486835743</x:v>
      </x:c>
      <x:c r="J1037" s="59" t="n">
        <x:v>0.4594286605707032</x:v>
      </x:c>
      <x:c r="K1037" s="2" t="str">
        <x:v>D</x:v>
      </x:c>
      <x:c r="L1037" s="59" t="n">
        <x:v>0.17287548065185543</x:v>
      </x:c>
      <x:c r="M1037" s="59" t="n">
        <x:v>0.32421254860697557</x:v>
      </x:c>
      <x:c r="N1037" s="58" t="n">
        <x:v>32188176.03909292</x:v>
      </x:c>
      <x:c r="O1037" s="58" t="n">
        <x:v>11139575.71233075</x:v>
      </x:c>
      <x:c r="P1037" s="2" t="str">
        <x:v>approve</x:v>
      </x:c>
      <x:c r="Q1037" s="2" t="str">
        <x:v>eligibility and RAROC conditions are met</x:v>
      </x:c>
      <x:c r="R1037" s="2"/>
      <x:c r="S1037" s="2"/>
      <x:c r="T1037" s="2"/>
    </x:row>
    <x:row r="1038">
      <x:c r="A1038" s="2"/>
      <x:c r="B1038" s="2"/>
      <x:c r="C1038" s="2" t="str">
        <x:v>SYN-01033</x:v>
      </x:c>
      <x:c r="D1038" s="58" t="n">
        <x:v>207000000</x:v>
      </x:c>
      <x:c r="E1038" s="93" t="n">
        <x:v>36</x:v>
      </x:c>
      <x:c r="F1038" s="59" t="n">
        <x:v>0.13804472986347274</x:v>
      </x:c>
      <x:c r="G1038" s="59" t="n">
        <x:v>0.8014404444333115</x:v>
      </x:c>
      <x:c r="H1038" s="59" t="n">
        <x:v>0.1988040157159086</x:v>
      </x:c>
      <x:c r="I1038" s="58" t="n">
        <x:v>7680253.271291336</x:v>
      </x:c>
      <x:c r="J1038" s="59" t="n">
        <x:v>0.4355625908692038</x:v>
      </x:c>
      <x:c r="K1038" s="2" t="str">
        <x:v>D</x:v>
      </x:c>
      <x:c r="L1038" s="59" t="n">
        <x:v>0.20344341278076167</x:v>
      </x:c>
      <x:c r="M1038" s="59" t="n">
        <x:v>0.133944349989991</x:v>
      </x:c>
      <x:c r="N1038" s="58" t="n">
        <x:v>35744393.436198615</x:v>
      </x:c>
      <x:c r="O1038" s="58" t="n">
        <x:v>14307131.993508365</x:v>
      </x:c>
      <x:c r="P1038" s="2" t="str">
        <x:v>reprice</x:v>
      </x:c>
      <x:c r="Q1038" s="2" t="str">
        <x:v>quoted APR is below the RAROC price floor</x:v>
      </x:c>
      <x:c r="R1038" s="2"/>
      <x:c r="S1038" s="2"/>
      <x:c r="T1038" s="2"/>
    </x:row>
    <x:row r="1039">
      <x:c r="A1039" s="2"/>
      <x:c r="B1039" s="2"/>
      <x:c r="C1039" s="2" t="str">
        <x:v>SYN-01034</x:v>
      </x:c>
      <x:c r="D1039" s="58" t="n">
        <x:v>178000000</x:v>
      </x:c>
      <x:c r="E1039" s="93" t="n">
        <x:v>18</x:v>
      </x:c>
      <x:c r="F1039" s="59" t="n">
        <x:v>0.10468985861810705</x:v>
      </x:c>
      <x:c r="G1039" s="59" t="n">
        <x:v>0.6780678941779643</x:v>
      </x:c>
      <x:c r="H1039" s="59" t="n">
        <x:v>0.2041965157808989</x:v>
      </x:c>
      <x:c r="I1039" s="58" t="n">
        <x:v>11563790.019856406</x:v>
      </x:c>
      <x:c r="J1039" s="59" t="n">
        <x:v>0.4991579074385211</x:v>
      </x:c>
      <x:c r="K1039" s="2" t="str">
        <x:v>D</x:v>
      </x:c>
      <x:c r="L1039" s="59" t="n">
        <x:v>0.15420745849609374</x:v>
      </x:c>
      <x:c r="M1039" s="59" t="n">
        <x:v>0.5450382496187515</x:v>
      </x:c>
      <x:c r="N1039" s="58" t="n">
        <x:v>10452806.888706248</x:v>
      </x:c>
      <x:c r="O1039" s="58" t="n">
        <x:v>9688212.207684966</x:v>
      </x:c>
      <x:c r="P1039" s="2" t="str">
        <x:v>approve</x:v>
      </x:c>
      <x:c r="Q1039" s="2" t="str">
        <x:v>eligibility and RAROC conditions are met</x:v>
      </x:c>
      <x:c r="R1039" s="2"/>
      <x:c r="S1039" s="2"/>
      <x:c r="T1039" s="2"/>
    </x:row>
    <x:row r="1040">
      <x:c r="A1040" s="2"/>
      <x:c r="B1040" s="2"/>
      <x:c r="C1040" s="2" t="str">
        <x:v>SYN-01035</x:v>
      </x:c>
      <x:c r="D1040" s="58" t="n">
        <x:v>84000000</x:v>
      </x:c>
      <x:c r="E1040" s="93" t="n">
        <x:v>36</x:v>
      </x:c>
      <x:c r="F1040" s="59" t="n">
        <x:v>0.1644040058661548</x:v>
      </x:c>
      <x:c r="G1040" s="59" t="n">
        <x:v>0.6837939081197723</x:v>
      </x:c>
      <x:c r="H1040" s="59" t="n">
        <x:v>0.24398806901985076</x:v>
      </x:c>
      <x:c r="I1040" s="58" t="n">
        <x:v>3313174.5138268964</x:v>
      </x:c>
      <x:c r="J1040" s="59" t="n">
        <x:v>0.41842203022511154</x:v>
      </x:c>
      <x:c r="K1040" s="2" t="str">
        <x:v>E</x:v>
      </x:c>
      <x:c r="L1040" s="59" t="n">
        <x:v>0.21777542114257814</x:v>
      </x:c>
      <x:c r="M1040" s="59" t="n">
        <x:v>0.3194299233535905</x:v>
      </x:c>
      <x:c r="N1040" s="58" t="n">
        <x:v>14768964.516333973</x:v>
      </x:c>
      <x:c r="O1040" s="58" t="n">
        <x:v>5324980.058693866</x:v>
      </x:c>
      <x:c r="P1040" s="2" t="str">
        <x:v>approve</x:v>
      </x:c>
      <x:c r="Q1040" s="2" t="str">
        <x:v>eligibility and RAROC conditions are met</x:v>
      </x:c>
      <x:c r="R1040" s="2"/>
      <x:c r="S1040" s="2"/>
      <x:c r="T1040" s="2"/>
    </x:row>
    <x:row r="1041">
      <x:c r="A1041" s="2"/>
      <x:c r="B1041" s="2"/>
      <x:c r="C1041" s="2" t="str">
        <x:v>SYN-01036</x:v>
      </x:c>
      <x:c r="D1041" s="58" t="n">
        <x:v>242000000</x:v>
      </x:c>
      <x:c r="E1041" s="93" t="n">
        <x:v>18</x:v>
      </x:c>
      <x:c r="F1041" s="59" t="n">
        <x:v>0.0877234167856405</x:v>
      </x:c>
      <x:c r="G1041" s="59" t="n">
        <x:v>0.5103815797565323</x:v>
      </x:c>
      <x:c r="H1041" s="59" t="n">
        <x:v>0.19990772815624733</x:v>
      </x:c>
      <x:c r="I1041" s="58" t="n">
        <x:v>15671621.128905114</x:v>
      </x:c>
      <x:c r="J1041" s="59" t="n">
        <x:v>0.609909896770803</x:v>
      </x:c>
      <x:c r="K1041" s="2" t="str">
        <x:v>C</x:v>
      </x:c>
      <x:c r="L1041" s="59"/>
      <x:c r="M1041" s="59" t="n">
        <x:v>0.9171245978617791</x:v>
      </x:c>
      <x:c r="N1041" s="58" t="n">
        <x:v>8958566.835512334</x:v>
      </x:c>
      <x:c r="O1041" s="58" t="n">
        <x:v>10075426.407695958</x:v>
      </x:c>
      <x:c r="P1041" s="2" t="str">
        <x:v>decline</x:v>
      </x:c>
      <x:c r="Q1041" s="2" t="str">
        <x:v>debt service to income exceeds policy maximum</x:v>
      </x:c>
      <x:c r="R1041" s="2"/>
      <x:c r="S1041" s="2"/>
      <x:c r="T1041" s="2"/>
    </x:row>
    <x:row r="1042">
      <x:c r="A1042" s="2"/>
      <x:c r="B1042" s="2"/>
      <x:c r="C1042" s="2" t="str">
        <x:v>SYN-01037</x:v>
      </x:c>
      <x:c r="D1042" s="58" t="n">
        <x:v>202000000</x:v>
      </x:c>
      <x:c r="E1042" s="93" t="n">
        <x:v>36</x:v>
      </x:c>
      <x:c r="F1042" s="59" t="n">
        <x:v>0.1577583198704913</x:v>
      </x:c>
      <x:c r="G1042" s="59" t="n">
        <x:v>0.8129324063212123</x:v>
      </x:c>
      <x:c r="H1042" s="59" t="n">
        <x:v>0.2109809788454125</x:v>
      </x:c>
      <x:c r="I1042" s="58" t="n">
        <x:v>7620541.566114407</x:v>
      </x:c>
      <x:c r="J1042" s="59" t="n">
        <x:v>0.40080555161232967</x:v>
      </x:c>
      <x:c r="K1042" s="2" t="str">
        <x:v>E</x:v>
      </x:c>
      <x:c r="L1042" s="59" t="n">
        <x:v>0.2295252990722656</x:v>
      </x:c>
      <x:c r="M1042" s="59" t="n">
        <x:v>0.0636364703270292</x:v>
      </x:c>
      <x:c r="N1042" s="58" t="n">
        <x:v>40165084.53880764</x:v>
      </x:c>
      <x:c r="O1042" s="58" t="n">
        <x:v>14857573.8945486</x:v>
      </x:c>
      <x:c r="P1042" s="2" t="str">
        <x:v>reprice</x:v>
      </x:c>
      <x:c r="Q1042" s="2" t="str">
        <x:v>quoted APR is below the RAROC price floor</x:v>
      </x:c>
      <x:c r="R1042" s="2"/>
      <x:c r="S1042" s="2"/>
      <x:c r="T1042" s="2"/>
    </x:row>
    <x:row r="1043">
      <x:c r="A1043" s="2"/>
      <x:c r="B1043" s="2"/>
      <x:c r="C1043" s="2" t="str">
        <x:v>SYN-01038</x:v>
      </x:c>
      <x:c r="D1043" s="58" t="n">
        <x:v>175000000</x:v>
      </x:c>
      <x:c r="E1043" s="93" t="n">
        <x:v>48</x:v>
      </x:c>
      <x:c r="F1043" s="59" t="n">
        <x:v>0.125988249418454</x:v>
      </x:c>
      <x:c r="G1043" s="59" t="n">
        <x:v>0.8718782058558607</x:v>
      </x:c>
      <x:c r="H1043" s="59" t="n">
        <x:v>0.21252194534326993</x:v>
      </x:c>
      <x:c r="I1043" s="58" t="n">
        <x:v>5442762.829646829</x:v>
      </x:c>
      <x:c r="J1043" s="59" t="n">
        <x:v>0.29196133842646343</x:v>
      </x:c>
      <x:c r="K1043" s="2" t="str">
        <x:v>D</x:v>
      </x:c>
      <x:c r="L1043" s="59" t="n">
        <x:v>0.20762500762939456</x:v>
      </x:c>
      <x:c r="M1043" s="59" t="n">
        <x:v>0.1865410648824353</x:v>
      </x:c>
      <x:c r="N1043" s="58" t="n">
        <x:v>39600695.867514454</x:v>
      </x:c>
      <x:c r="O1043" s="58" t="n">
        <x:v>12506721.257765492</x:v>
      </x:c>
      <x:c r="P1043" s="2" t="str">
        <x:v>approve</x:v>
      </x:c>
      <x:c r="Q1043" s="2" t="str">
        <x:v>eligibility and RAROC conditions are met</x:v>
      </x:c>
      <x:c r="R1043" s="2"/>
      <x:c r="S1043" s="2"/>
      <x:c r="T1043" s="2"/>
    </x:row>
    <x:row r="1044">
      <x:c r="A1044" s="2"/>
      <x:c r="B1044" s="2"/>
      <x:c r="C1044" s="2" t="str">
        <x:v>SYN-01039</x:v>
      </x:c>
      <x:c r="D1044" s="58" t="n">
        <x:v>162000000</x:v>
      </x:c>
      <x:c r="E1044" s="93" t="n">
        <x:v>12</x:v>
      </x:c>
      <x:c r="F1044" s="59" t="n">
        <x:v>0.06235268053935999</x:v>
      </x:c>
      <x:c r="G1044" s="59" t="n">
        <x:v>0.7765745678259417</x:v>
      </x:c>
      <x:c r="H1044" s="59" t="n">
        <x:v>0.1465878773072395</x:v>
      </x:c>
      <x:c r="I1044" s="58" t="n">
        <x:v>14595776.045770047</x:v>
      </x:c>
      <x:c r="J1044" s="59" t="n">
        <x:v>0.5943271123825014</x:v>
      </x:c>
      <x:c r="K1044" s="2" t="str">
        <x:v>C</x:v>
      </x:c>
      <x:c r="L1044" s="59"/>
      <x:c r="M1044" s="59" t="n">
        <x:v>0.4379230839175621</x:v>
      </x:c>
      <x:c r="N1044" s="58" t="n">
        <x:v>4385050.629096456</x:v>
      </x:c>
      <x:c r="O1044" s="58" t="n">
        <x:v>7664947.207909612</x:v>
      </x:c>
      <x:c r="P1044" s="2" t="str">
        <x:v>decline</x:v>
      </x:c>
      <x:c r="Q1044" s="2" t="str">
        <x:v>debt service to income exceeds policy maximum</x:v>
      </x:c>
      <x:c r="R1044" s="2"/>
      <x:c r="S1044" s="2"/>
      <x:c r="T1044" s="2"/>
    </x:row>
    <x:row r="1045">
      <x:c r="A1045" s="2"/>
      <x:c r="B1045" s="2"/>
      <x:c r="C1045" s="2" t="str">
        <x:v>SYN-01040</x:v>
      </x:c>
      <x:c r="D1045" s="58" t="n">
        <x:v>187000000</x:v>
      </x:c>
      <x:c r="E1045" s="93" t="n">
        <x:v>24</x:v>
      </x:c>
      <x:c r="F1045" s="59" t="n">
        <x:v>0.13735283090803035</x:v>
      </x:c>
      <x:c r="G1045" s="59" t="n">
        <x:v>0.862425434739192</x:v>
      </x:c>
      <x:c r="H1045" s="59" t="n">
        <x:v>0.23711617240324526</x:v>
      </x:c>
      <x:c r="I1045" s="58" t="n">
        <x:v>9859999.946527032</x:v>
      </x:c>
      <x:c r="J1045" s="59" t="n">
        <x:v>0.9282758583811747</x:v>
      </x:c>
      <x:c r="K1045" s="2" t="str">
        <x:v>D</x:v>
      </x:c>
      <x:c r="L1045" s="59"/>
      <x:c r="M1045" s="59" t="n">
        <x:v>0.24173203080657973</x:v>
      </x:c>
      <x:c r="N1045" s="58" t="n">
        <x:v>24092611.247168336</x:v>
      </x:c>
      <x:c r="O1045" s="58" t="n">
        <x:v>14506398.705640301</x:v>
      </x:c>
      <x:c r="P1045" s="2" t="str">
        <x:v>decline</x:v>
      </x:c>
      <x:c r="Q1045" s="2" t="str">
        <x:v>debt service to income exceeds policy maximum</x:v>
      </x:c>
      <x:c r="R1045" s="2"/>
      <x:c r="S1045" s="2"/>
      <x:c r="T1045" s="2"/>
    </x:row>
    <x:row r="1046">
      <x:c r="A1046" s="2"/>
      <x:c r="B1046" s="2"/>
      <x:c r="C1046" s="2" t="str">
        <x:v>SYN-01041</x:v>
      </x:c>
      <x:c r="D1046" s="58" t="n">
        <x:v>133000000</x:v>
      </x:c>
      <x:c r="E1046" s="93" t="n">
        <x:v>12</x:v>
      </x:c>
      <x:c r="F1046" s="59" t="n">
        <x:v>0.024943728321845236</x:v>
      </x:c>
      <x:c r="G1046" s="59" t="n">
        <x:v>0.6439564201363148</x:v>
      </x:c>
      <x:c r="H1046" s="59" t="n">
        <x:v>0.11637524124972705</x:v>
      </x:c>
      <x:c r="I1046" s="58" t="n">
        <x:v>11794348.014919182</x:v>
      </x:c>
      <x:c r="J1046" s="59" t="n">
        <x:v>0.18897418773311223</x:v>
      </x:c>
      <x:c r="K1046" s="2" t="str">
        <x:v>B</x:v>
      </x:c>
      <x:c r="L1046" s="59" t="n">
        <x:v>0.08401878356933595</x:v>
      </x:c>
      <x:c r="M1046" s="59" t="n">
        <x:v>0.4881692543296455</x:v>
      </x:c>
      <x:c r="N1046" s="58" t="n">
        <x:v>1182095.2482617758</x:v>
      </x:c>
      <x:c r="O1046" s="58" t="n">
        <x:v>5728865.045387279</x:v>
      </x:c>
      <x:c r="P1046" s="2" t="str">
        <x:v>approve</x:v>
      </x:c>
      <x:c r="Q1046" s="2" t="str">
        <x:v>eligibility and RAROC conditions are met</x:v>
      </x:c>
      <x:c r="R1046" s="2"/>
      <x:c r="S1046" s="2"/>
      <x:c r="T1046" s="2"/>
    </x:row>
    <x:row r="1047">
      <x:c r="A1047" s="2"/>
      <x:c r="B1047" s="2"/>
      <x:c r="C1047" s="2" t="str">
        <x:v>SYN-01042</x:v>
      </x:c>
      <x:c r="D1047" s="58" t="n">
        <x:v>240000000</x:v>
      </x:c>
      <x:c r="E1047" s="93" t="n">
        <x:v>48</x:v>
      </x:c>
      <x:c r="F1047" s="59" t="n">
        <x:v>0.06993409747464806</x:v>
      </x:c>
      <x:c r="G1047" s="59" t="n">
        <x:v>0.6518849771922051</x:v>
      </x:c>
      <x:c r="H1047" s="59" t="n">
        <x:v>0.17064650590054276</x:v>
      </x:c>
      <x:c r="I1047" s="58" t="n">
        <x:v>6933240.268735155</x:v>
      </x:c>
      <x:c r="J1047" s="59" t="n">
        <x:v>0.23394889386546583</x:v>
      </x:c>
      <x:c r="K1047" s="2" t="str">
        <x:v>C</x:v>
      </x:c>
      <x:c r="L1047" s="59" t="n">
        <x:v>0.12086875915527345</x:v>
      </x:c>
      <x:c r="M1047" s="59" t="n">
        <x:v>0.6643090070948238</x:v>
      </x:c>
      <x:c r="N1047" s="58" t="n">
        <x:v>23242460.588659238</x:v>
      </x:c>
      <x:c r="O1047" s="58" t="n">
        <x:v>9711268.607461141</x:v>
      </x:c>
      <x:c r="P1047" s="2" t="str">
        <x:v>approve</x:v>
      </x:c>
      <x:c r="Q1047" s="2" t="str">
        <x:v>eligibility and RAROC conditions are met</x:v>
      </x:c>
      <x:c r="R1047" s="2"/>
      <x:c r="S1047" s="2"/>
      <x:c r="T1047" s="2"/>
    </x:row>
    <x:row r="1048">
      <x:c r="A1048" s="2"/>
      <x:c r="B1048" s="2"/>
      <x:c r="C1048" s="2" t="str">
        <x:v>SYN-01043</x:v>
      </x:c>
      <x:c r="D1048" s="58" t="n">
        <x:v>55000000</x:v>
      </x:c>
      <x:c r="E1048" s="93" t="n">
        <x:v>24</x:v>
      </x:c>
      <x:c r="F1048" s="59" t="n">
        <x:v>0.1498754680616698</x:v>
      </x:c>
      <x:c r="G1048" s="59" t="n">
        <x:v>0.6326248120710638</x:v>
      </x:c>
      <x:c r="H1048" s="59" t="n">
        <x:v>0.23149661259188237</x:v>
      </x:c>
      <x:c r="I1048" s="58" t="n">
        <x:v>2884620.1069473634</x:v>
      </x:c>
      <x:c r="J1048" s="59" t="n">
        <x:v>0.47480138668602506</x:v>
      </x:c>
      <x:c r="K1048" s="2" t="str">
        <x:v>D</x:v>
      </x:c>
      <x:c r="L1048" s="59" t="n">
        <x:v>0.20023044586181638</x:v>
      </x:c>
      <x:c r="M1048" s="59" t="n">
        <x:v>0.37486774565520653</x:v>
      </x:c>
      <x:c r="N1048" s="58" t="n">
        <x:v>5647991.022192683</x:v>
      </x:c>
      <x:c r="O1048" s="58" t="n">
        <x:v>3232531.7832148992</x:v>
      </x:c>
      <x:c r="P1048" s="2" t="str">
        <x:v>approve</x:v>
      </x:c>
      <x:c r="Q1048" s="2" t="str">
        <x:v>eligibility and RAROC conditions are met</x:v>
      </x:c>
      <x:c r="R1048" s="2"/>
      <x:c r="S1048" s="2"/>
      <x:c r="T1048" s="2"/>
    </x:row>
    <x:row r="1049">
      <x:c r="A1049" s="2"/>
      <x:c r="B1049" s="2"/>
      <x:c r="C1049" s="2" t="str">
        <x:v>SYN-01044</x:v>
      </x:c>
      <x:c r="D1049" s="58" t="n">
        <x:v>227000000</x:v>
      </x:c>
      <x:c r="E1049" s="93" t="n">
        <x:v>12</x:v>
      </x:c>
      <x:c r="F1049" s="59" t="n">
        <x:v>0.04883298134544347</x:v>
      </x:c>
      <x:c r="G1049" s="59" t="n">
        <x:v>0.8092972374952213</x:v>
      </x:c>
      <x:c r="H1049" s="59" t="n">
        <x:v>0.1282123014413739</x:v>
      </x:c>
      <x:c r="I1049" s="58" t="n">
        <x:v>20255987.438515317</x:v>
      </x:c>
      <x:c r="J1049" s="59" t="n">
        <x:v>1.2761204508191102</x:v>
      </x:c>
      <x:c r="K1049" s="2" t="str">
        <x:v>B</x:v>
      </x:c>
      <x:c r="L1049" s="59"/>
      <x:c r="M1049" s="59" t="n">
        <x:v>0.24637117307937334</x:v>
      </x:c>
      <x:c r="N1049" s="58" t="n">
        <x:v>4990972.748022204</x:v>
      </x:c>
      <x:c r="O1049" s="58" t="n">
        <x:v>9720617.721012743</x:v>
      </x:c>
      <x:c r="P1049" s="2" t="str">
        <x:v>decline</x:v>
      </x:c>
      <x:c r="Q1049" s="2" t="str">
        <x:v>debt service to income exceeds policy maximum</x:v>
      </x:c>
      <x:c r="R1049" s="2"/>
      <x:c r="S1049" s="2"/>
      <x:c r="T1049" s="2"/>
    </x:row>
    <x:row r="1050">
      <x:c r="A1050" s="2"/>
      <x:c r="B1050" s="2"/>
      <x:c r="C1050" s="2" t="str">
        <x:v>SYN-01045</x:v>
      </x:c>
      <x:c r="D1050" s="58" t="n">
        <x:v>228000000</x:v>
      </x:c>
      <x:c r="E1050" s="93" t="n">
        <x:v>12</x:v>
      </x:c>
      <x:c r="F1050" s="59" t="n">
        <x:v>0.030978027709276247</x:v>
      </x:c>
      <x:c r="G1050" s="59" t="n">
        <x:v>0.6904560794785429</x:v>
      </x:c>
      <x:c r="H1050" s="59" t="n">
        <x:v>0.1499200723094615</x:v>
      </x:c>
      <x:c r="I1050" s="58" t="n">
        <x:v>20578035.310751673</x:v>
      </x:c>
      <x:c r="J1050" s="59" t="n">
        <x:v>0.6015764709242762</x:v>
      </x:c>
      <x:c r="K1050" s="2" t="str">
        <x:v>B</x:v>
      </x:c>
      <x:c r="L1050" s="59"/>
      <x:c r="M1050" s="59" t="n">
        <x:v>0.8428575078671963</x:v>
      </x:c>
      <x:c r="N1050" s="58" t="n">
        <x:v>2714258.1996797766</x:v>
      </x:c>
      <x:c r="O1050" s="58" t="n">
        <x:v>9850673.804300925</x:v>
      </x:c>
      <x:c r="P1050" s="2" t="str">
        <x:v>decline</x:v>
      </x:c>
      <x:c r="Q1050" s="2" t="str">
        <x:v>debt service to income exceeds policy maximum</x:v>
      </x:c>
      <x:c r="R1050" s="2"/>
      <x:c r="S1050" s="2"/>
      <x:c r="T1050" s="2"/>
    </x:row>
    <x:row r="1051">
      <x:c r="A1051" s="2"/>
      <x:c r="B1051" s="2"/>
      <x:c r="C1051" s="2" t="str">
        <x:v>SYN-01046</x:v>
      </x:c>
      <x:c r="D1051" s="58" t="n">
        <x:v>54000000</x:v>
      </x:c>
      <x:c r="E1051" s="93" t="n">
        <x:v>36</x:v>
      </x:c>
      <x:c r="F1051" s="59" t="n">
        <x:v>0.08456545899445783</x:v>
      </x:c>
      <x:c r="G1051" s="59" t="n">
        <x:v>0.7242525252004572</x:v>
      </x:c>
      <x:c r="H1051" s="59" t="n">
        <x:v>0.17107052241188228</x:v>
      </x:c>
      <x:c r="I1051" s="58" t="n">
        <x:v>1928125.5381429857</x:v>
      </x:c>
      <x:c r="J1051" s="59" t="n">
        <x:v>0.0688970714857173</x:v>
      </x:c>
      <x:c r="K1051" s="2" t="str">
        <x:v>C</x:v>
      </x:c>
      <x:c r="L1051" s="59" t="n">
        <x:v>0.1511243438720703</x:v>
      </x:c>
      <x:c r="M1051" s="59" t="n">
        <x:v>0.3231386297285715</x:v>
      </x:c>
      <x:c r="N1051" s="58" t="n">
        <x:v>5262564.799573671</x:v>
      </x:c>
      <x:c r="O1051" s="58" t="n">
        <x:v>2696578.594590961</x:v>
      </x:c>
      <x:c r="P1051" s="2" t="str">
        <x:v>approve</x:v>
      </x:c>
      <x:c r="Q1051" s="2" t="str">
        <x:v>eligibility and RAROC conditions are met</x:v>
      </x:c>
      <x:c r="R1051" s="2"/>
      <x:c r="S1051" s="2"/>
      <x:c r="T1051" s="2"/>
    </x:row>
    <x:row r="1052">
      <x:c r="A1052" s="2"/>
      <x:c r="B1052" s="2"/>
      <x:c r="C1052" s="2" t="str">
        <x:v>SYN-01047</x:v>
      </x:c>
      <x:c r="D1052" s="58" t="n">
        <x:v>129000000</x:v>
      </x:c>
      <x:c r="E1052" s="93" t="n">
        <x:v>24</x:v>
      </x:c>
      <x:c r="F1052" s="59" t="n">
        <x:v>0.15027546870502284</x:v>
      </x:c>
      <x:c r="G1052" s="59" t="n">
        <x:v>0.7017203514437249</x:v>
      </x:c>
      <x:c r="H1052" s="59" t="n">
        <x:v>0.24280902624082573</x:v>
      </x:c>
      <x:c r="I1052" s="58" t="n">
        <x:v>6838470.850279107</x:v>
      </x:c>
      <x:c r="J1052" s="59" t="n">
        <x:v>0.3801583336500768</x:v>
      </x:c>
      <x:c r="K1052" s="2" t="str">
        <x:v>E</x:v>
      </x:c>
      <x:c r="L1052" s="59" t="n">
        <x:v>0.2017421722412109</x:v>
      </x:c>
      <x:c r="M1052" s="59" t="n">
        <x:v>0.41323584879877473</x:v>
      </x:c>
      <x:c r="N1052" s="58" t="n">
        <x:v>14777226.906667769</x:v>
      </x:c>
      <x:c r="O1052" s="58" t="n">
        <x:v>8444067.908090185</x:v>
      </x:c>
      <x:c r="P1052" s="2" t="str">
        <x:v>approve</x:v>
      </x:c>
      <x:c r="Q1052" s="2" t="str">
        <x:v>eligibility and RAROC conditions are met</x:v>
      </x:c>
      <x:c r="R1052" s="2"/>
      <x:c r="S1052" s="2"/>
      <x:c r="T1052" s="2"/>
    </x:row>
    <x:row r="1053">
      <x:c r="A1053" s="2"/>
      <x:c r="B1053" s="2"/>
      <x:c r="C1053" s="2" t="str">
        <x:v>SYN-01048</x:v>
      </x:c>
      <x:c r="D1053" s="58" t="n">
        <x:v>65000000</x:v>
      </x:c>
      <x:c r="E1053" s="93" t="n">
        <x:v>18</x:v>
      </x:c>
      <x:c r="F1053" s="59" t="n">
        <x:v>0.03600800368266718</x:v>
      </x:c>
      <x:c r="G1053" s="59" t="n">
        <x:v>0.7248627420860466</x:v>
      </x:c>
      <x:c r="H1053" s="59" t="n">
        <x:v>0.13549203491987946</x:v>
      </x:c>
      <x:c r="I1053" s="58" t="n">
        <x:v>4010768.9920227695</x:v>
      </x:c>
      <x:c r="J1053" s="59" t="n">
        <x:v>0.36898784168540893</x:v>
      </x:c>
      <x:c r="K1053" s="2" t="str">
        <x:v>B</x:v>
      </x:c>
      <x:c r="L1053" s="59" t="n">
        <x:v>0.1096303939819336</x:v>
      </x:c>
      <x:c r="M1053" s="59" t="n">
        <x:v>0.42298379366793826</x:v>
      </x:c>
      <x:c r="N1053" s="58" t="n">
        <x:v>1384702.7256121088</x:v>
      </x:c>
      <x:c r="O1053" s="58" t="n">
        <x:v>2738958.9065794013</x:v>
      </x:c>
      <x:c r="P1053" s="2" t="str">
        <x:v>approve</x:v>
      </x:c>
      <x:c r="Q1053" s="2" t="str">
        <x:v>eligibility and RAROC conditions are met</x:v>
      </x:c>
      <x:c r="R1053" s="2"/>
      <x:c r="S1053" s="2"/>
      <x:c r="T1053" s="2"/>
    </x:row>
    <x:row r="1054">
      <x:c r="A1054" s="2"/>
      <x:c r="B1054" s="2"/>
      <x:c r="C1054" s="2" t="str">
        <x:v>SYN-01049</x:v>
      </x:c>
      <x:c r="D1054" s="58" t="n">
        <x:v>112000000</x:v>
      </x:c>
      <x:c r="E1054" s="93" t="n">
        <x:v>18</x:v>
      </x:c>
      <x:c r="F1054" s="59" t="n">
        <x:v>0.11099570407841011</x:v>
      </x:c>
      <x:c r="G1054" s="59" t="n">
        <x:v>0.7507517228906863</x:v>
      </x:c>
      <x:c r="H1054" s="59" t="n">
        <x:v>0.19319534581881262</x:v>
      </x:c>
      <x:c r="I1054" s="58" t="n">
        <x:v>7216893.839108715</x:v>
      </x:c>
      <x:c r="J1054" s="59" t="n">
        <x:v>0.37378383570956575</x:v>
      </x:c>
      <x:c r="K1054" s="2" t="str">
        <x:v>D</x:v>
      </x:c>
      <x:c r="L1054" s="59" t="n">
        <x:v>0.1691246795654297</x:v>
      </x:c>
      <x:c r="M1054" s="59" t="n">
        <x:v>0.3220792360186702</x:v>
      </x:c>
      <x:c r="N1054" s="58" t="n">
        <x:v>7701388.3334325235</x:v>
      </x:c>
      <x:c r="O1054" s="58" t="n">
        <x:v>6931862.500546848</x:v>
      </x:c>
      <x:c r="P1054" s="2" t="str">
        <x:v>approve</x:v>
      </x:c>
      <x:c r="Q1054" s="2" t="str">
        <x:v>eligibility and RAROC conditions are met</x:v>
      </x:c>
      <x:c r="R1054" s="2"/>
      <x:c r="S1054" s="2"/>
      <x:c r="T1054" s="2"/>
    </x:row>
    <x:row r="1055">
      <x:c r="A1055" s="2"/>
      <x:c r="B1055" s="2"/>
      <x:c r="C1055" s="2" t="str">
        <x:v>SYN-01050</x:v>
      </x:c>
      <x:c r="D1055" s="58" t="n">
        <x:v>96000000</x:v>
      </x:c>
      <x:c r="E1055" s="93" t="n">
        <x:v>18</x:v>
      </x:c>
      <x:c r="F1055" s="59" t="n">
        <x:v>0.056115830268479064</x:v>
      </x:c>
      <x:c r="G1055" s="59" t="n">
        <x:v>0.7148329937987956</x:v>
      </x:c>
      <x:c r="H1055" s="59" t="n">
        <x:v>0.1736369896975914</x:v>
      </x:c>
      <x:c r="I1055" s="58" t="n">
        <x:v>6096275.350463213</x:v>
      </x:c>
      <x:c r="J1055" s="59" t="n">
        <x:v>0.33317813960263387</x:v>
      </x:c>
      <x:c r="K1055" s="2" t="str">
        <x:v>C</x:v>
      </x:c>
      <x:c r="L1055" s="59" t="n">
        <x:v>0.12938549041748043</x:v>
      </x:c>
      <x:c r="M1055" s="59" t="n">
        <x:v>0.6104797817247887</x:v>
      </x:c>
      <x:c r="N1055" s="58" t="n">
        <x:v>3168263.525182629</x:v>
      </x:c>
      <x:c r="O1055" s="58" t="n">
        <x:v>4038824.2635909636</x:v>
      </x:c>
      <x:c r="P1055" s="2" t="str">
        <x:v>approve</x:v>
      </x:c>
      <x:c r="Q1055" s="2" t="str">
        <x:v>eligibility and RAROC conditions are met</x:v>
      </x:c>
      <x:c r="R1055" s="2"/>
      <x:c r="S1055" s="2"/>
      <x:c r="T1055" s="2"/>
    </x:row>
    <x:row r="1056">
      <x:c r="A1056" s="2"/>
      <x:c r="B1056" s="2"/>
      <x:c r="C1056" s="2" t="str">
        <x:v>SYN-01051</x:v>
      </x:c>
      <x:c r="D1056" s="58" t="n">
        <x:v>122000000</x:v>
      </x:c>
      <x:c r="E1056" s="93" t="n">
        <x:v>24</x:v>
      </x:c>
      <x:c r="F1056" s="59" t="n">
        <x:v>0.12886943686933888</x:v>
      </x:c>
      <x:c r="G1056" s="59" t="n">
        <x:v>0.859139808175426</x:v>
      </x:c>
      <x:c r="H1056" s="59" t="n">
        <x:v>0.19951022470321134</x:v>
      </x:c>
      <x:c r="I1056" s="58" t="n">
        <x:v>6206369.290077122</x:v>
      </x:c>
      <x:c r="J1056" s="59" t="n">
        <x:v>0.37737643772347146</x:v>
      </x:c>
      <x:c r="K1056" s="2" t="str">
        <x:v>D</x:v>
      </x:c>
      <x:c r="L1056" s="59" t="n">
        <x:v>0.21010097503662106</x:v>
      </x:c>
      <x:c r="M1056" s="59" t="n">
        <x:v>0.10238815321451808</x:v>
      </x:c>
      <x:c r="N1056" s="58" t="n">
        <x:v>14565654.415178766</x:v>
      </x:c>
      <x:c r="O1056" s="58" t="n">
        <x:v>9087577.504187282</x:v>
      </x:c>
      <x:c r="P1056" s="2" t="str">
        <x:v>reprice</x:v>
      </x:c>
      <x:c r="Q1056" s="2" t="str">
        <x:v>quoted APR is below the RAROC price floor</x:v>
      </x:c>
      <x:c r="R1056" s="2"/>
      <x:c r="S1056" s="2"/>
      <x:c r="T1056" s="2"/>
    </x:row>
    <x:row r="1057">
      <x:c r="A1057" s="2"/>
      <x:c r="B1057" s="2"/>
      <x:c r="C1057" s="2" t="str">
        <x:v>SYN-01052</x:v>
      </x:c>
      <x:c r="D1057" s="58" t="n">
        <x:v>147000000</x:v>
      </x:c>
      <x:c r="E1057" s="93" t="n">
        <x:v>12</x:v>
      </x:c>
      <x:c r="F1057" s="59" t="n">
        <x:v>0.03523083370356003</x:v>
      </x:c>
      <x:c r="G1057" s="59" t="n">
        <x:v>0.7127850971533378</x:v>
      </x:c>
      <x:c r="H1057" s="59" t="n">
        <x:v>0.12726537464110715</x:v>
      </x:c>
      <x:c r="I1057" s="58" t="n">
        <x:v>13110787.02507269</x:v>
      </x:c>
      <x:c r="J1057" s="59" t="n">
        <x:v>0.4992804958728934</x:v>
      </x:c>
      <x:c r="K1057" s="2" t="str">
        <x:v>B</x:v>
      </x:c>
      <x:c r="L1057" s="59" t="n">
        <x:v>0.11008487701416016</x:v>
      </x:c>
      <x:c r="M1057" s="59" t="n">
        <x:v>0.3346866463426187</x:v>
      </x:c>
      <x:c r="N1057" s="58" t="n">
        <x:v>2049101.7438595458</x:v>
      </x:c>
      <x:c r="O1057" s="58" t="n">
        <x:v>6321445.560267619</x:v>
      </x:c>
      <x:c r="P1057" s="2" t="str">
        <x:v>approve</x:v>
      </x:c>
      <x:c r="Q1057" s="2" t="str">
        <x:v>eligibility and RAROC conditions are met</x:v>
      </x:c>
      <x:c r="R1057" s="2"/>
      <x:c r="S1057" s="2"/>
      <x:c r="T1057" s="2"/>
    </x:row>
    <x:row r="1058">
      <x:c r="A1058" s="2"/>
      <x:c r="B1058" s="2"/>
      <x:c r="C1058" s="2" t="str">
        <x:v>SYN-01053</x:v>
      </x:c>
      <x:c r="D1058" s="58" t="n">
        <x:v>31000000</x:v>
      </x:c>
      <x:c r="E1058" s="93" t="n">
        <x:v>24</x:v>
      </x:c>
      <x:c r="F1058" s="59" t="n">
        <x:v>0.0847603603736974</x:v>
      </x:c>
      <x:c r="G1058" s="59" t="n">
        <x:v>0.6723132055405998</x:v>
      </x:c>
      <x:c r="H1058" s="59" t="n">
        <x:v>0.1654972954035124</x:v>
      </x:c>
      <x:c r="I1058" s="58" t="n">
        <x:v>1526011.665495321</x:v>
      </x:c>
      <x:c r="J1058" s="59" t="n">
        <x:v>0.047967404352382316</x:v>
      </x:c>
      <x:c r="K1058" s="2" t="str">
        <x:v>C</x:v>
      </x:c>
      <x:c r="L1058" s="59" t="n">
        <x:v>0.16825958251953127</x:v>
      </x:c>
      <x:c r="M1058" s="59" t="n">
        <x:v>0.13555161145800568</x:v>
      </x:c>
      <x:c r="N1058" s="58" t="n">
        <x:v>1903882.721340108</x:v>
      </x:c>
      <x:c r="O1058" s="58" t="n">
        <x:v>1461834.822748814</x:v>
      </x:c>
      <x:c r="P1058" s="2" t="str">
        <x:v>reprice</x:v>
      </x:c>
      <x:c r="Q1058" s="2" t="str">
        <x:v>quoted APR is below the RAROC price floor</x:v>
      </x:c>
      <x:c r="R1058" s="2"/>
      <x:c r="S1058" s="2"/>
      <x:c r="T1058" s="2"/>
    </x:row>
    <x:row r="1059">
      <x:c r="A1059" s="2"/>
      <x:c r="B1059" s="2"/>
      <x:c r="C1059" s="2" t="str">
        <x:v>SYN-01054</x:v>
      </x:c>
      <x:c r="D1059" s="58" t="n">
        <x:v>158000000</x:v>
      </x:c>
      <x:c r="E1059" s="93" t="n">
        <x:v>48</x:v>
      </x:c>
      <x:c r="F1059" s="59" t="n">
        <x:v>0.19941803469468034</x:v>
      </x:c>
      <x:c r="G1059" s="59" t="n">
        <x:v>0.8051919983128744</x:v>
      </x:c>
      <x:c r="H1059" s="59" t="n">
        <x:v>0.2707087007527249</x:v>
      </x:c>
      <x:c r="I1059" s="58" t="n">
        <x:v>5422963.456425061</x:v>
      </x:c>
      <x:c r="J1059" s="59" t="n">
        <x:v>0.09955311498223242</x:v>
      </x:c>
      <x:c r="K1059" s="2" t="str">
        <x:v>E</x:v>
      </x:c>
      <x:c r="L1059" s="59" t="n">
        <x:v>0.27002956390380856</x:v>
      </x:c>
      <x:c r="M1059" s="59" t="n">
        <x:v>0.16321768735060377</x:v>
      </x:c>
      <x:c r="N1059" s="58" t="n">
        <x:v>50060426.5989817</x:v>
      </x:c>
      <x:c r="O1059" s="58" t="n">
        <x:v>11898356.183903638</x:v>
      </x:c>
      <x:c r="P1059" s="2" t="str">
        <x:v>approve</x:v>
      </x:c>
      <x:c r="Q1059" s="2" t="str">
        <x:v>eligibility and RAROC conditions are met</x:v>
      </x:c>
      <x:c r="R1059" s="2"/>
      <x:c r="S1059" s="2"/>
      <x:c r="T1059" s="2"/>
    </x:row>
    <x:row r="1060">
      <x:c r="A1060" s="2"/>
      <x:c r="B1060" s="2"/>
      <x:c r="C1060" s="2" t="str">
        <x:v>SYN-01055</x:v>
      </x:c>
      <x:c r="D1060" s="58" t="n">
        <x:v>95000000</x:v>
      </x:c>
      <x:c r="E1060" s="93" t="n">
        <x:v>24</x:v>
      </x:c>
      <x:c r="F1060" s="59" t="n">
        <x:v>0.1205054645430361</x:v>
      </x:c>
      <x:c r="G1060" s="59" t="n">
        <x:v>0.6996422514822724</x:v>
      </x:c>
      <x:c r="H1060" s="59" t="n">
        <x:v>0.2189134258884809</x:v>
      </x:c>
      <x:c r="I1060" s="58" t="n">
        <x:v>4923328.651133344</x:v>
      </x:c>
      <x:c r="J1060" s="59" t="n">
        <x:v>0.24705110196666705</x:v>
      </x:c>
      <x:c r="K1060" s="2" t="str">
        <x:v>D</x:v>
      </x:c>
      <x:c r="L1060" s="59" t="n">
        <x:v>0.17314220428466798</x:v>
      </x:c>
      <x:c r="M1060" s="59" t="n">
        <x:v>0.4765243155398789</x:v>
      </x:c>
      <x:c r="N1060" s="58" t="n">
        <x:v>8698981.707047317</x:v>
      </x:c>
      <x:c r="O1060" s="58" t="n">
        <x:v>5627168.017697156</x:v>
      </x:c>
      <x:c r="P1060" s="2" t="str">
        <x:v>approve</x:v>
      </x:c>
      <x:c r="Q1060" s="2" t="str">
        <x:v>eligibility and RAROC conditions are met</x:v>
      </x:c>
      <x:c r="R1060" s="2"/>
      <x:c r="S1060" s="2"/>
      <x:c r="T1060" s="2"/>
    </x:row>
    <x:row r="1061">
      <x:c r="A1061" s="2"/>
      <x:c r="B1061" s="2"/>
      <x:c r="C1061" s="2" t="str">
        <x:v>SYN-01056</x:v>
      </x:c>
      <x:c r="D1061" s="58" t="n">
        <x:v>239000000</x:v>
      </x:c>
      <x:c r="E1061" s="93" t="n">
        <x:v>36</x:v>
      </x:c>
      <x:c r="F1061" s="59" t="n">
        <x:v>0.12557957023547472</x:v>
      </x:c>
      <x:c r="G1061" s="59" t="n">
        <x:v>0.8335225527735035</x:v>
      </x:c>
      <x:c r="H1061" s="59" t="n">
        <x:v>0.23368718661036034</x:v>
      </x:c>
      <x:c r="I1061" s="58" t="n">
        <x:v>9297616.540747708</x:v>
      </x:c>
      <x:c r="J1061" s="59" t="n">
        <x:v>0.27821941809996015</x:v>
      </x:c>
      <x:c r="K1061" s="2" t="str">
        <x:v>D</x:v>
      </x:c>
      <x:c r="L1061" s="59" t="n">
        <x:v>0.1956294631958008</x:v>
      </x:c>
      <x:c r="M1061" s="59" t="n">
        <x:v>0.37572288327382797</x:v>
      </x:c>
      <x:c r="N1061" s="58" t="n">
        <x:v>39872491.04728493</x:v>
      </x:c>
      <x:c r="O1061" s="58" t="n">
        <x:v>16819639.863400042</x:v>
      </x:c>
      <x:c r="P1061" s="2" t="str">
        <x:v>approve</x:v>
      </x:c>
      <x:c r="Q1061" s="2" t="str">
        <x:v>eligibility and RAROC conditions are met</x:v>
      </x:c>
      <x:c r="R1061" s="2"/>
      <x:c r="S1061" s="2"/>
      <x:c r="T1061" s="2"/>
    </x:row>
    <x:row r="1062">
      <x:c r="A1062" s="2"/>
      <x:c r="B1062" s="2"/>
      <x:c r="C1062" s="2" t="str">
        <x:v>SYN-01057</x:v>
      </x:c>
      <x:c r="D1062" s="58" t="n">
        <x:v>233000000</x:v>
      </x:c>
      <x:c r="E1062" s="93" t="n">
        <x:v>12</x:v>
      </x:c>
      <x:c r="F1062" s="59" t="n">
        <x:v>0.01929445256378815</x:v>
      </x:c>
      <x:c r="G1062" s="59" t="n">
        <x:v>0.6523985149591509</x:v>
      </x:c>
      <x:c r="H1062" s="59" t="n">
        <x:v>0.10892050100187078</x:v>
      </x:c>
      <x:c r="I1062" s="58" t="n">
        <x:v>20581195.951149072</x:v>
      </x:c>
      <x:c r="J1062" s="59" t="n">
        <x:v>0.5827321347652386</x:v>
      </x:c>
      <x:c r="K1062" s="2" t="str">
        <x:v>A</x:v>
      </x:c>
      <x:c r="L1062" s="59"/>
      <x:c r="M1062" s="59" t="n">
        <x:v>0.33468623924962304</x:v>
      </x:c>
      <x:c r="N1062" s="58" t="n">
        <x:v>1619687.4765438968</x:v>
      </x:c>
      <x:c r="O1062" s="58" t="n">
        <x:v>10043036.846315056</x:v>
      </x:c>
      <x:c r="P1062" s="2" t="str">
        <x:v>decline</x:v>
      </x:c>
      <x:c r="Q1062" s="2" t="str">
        <x:v>debt service to income exceeds policy maximum</x:v>
      </x:c>
      <x:c r="R1062" s="2"/>
      <x:c r="S1062" s="2"/>
      <x:c r="T1062" s="2"/>
    </x:row>
    <x:row r="1063">
      <x:c r="A1063" s="2"/>
      <x:c r="B1063" s="2"/>
      <x:c r="C1063" s="2" t="str">
        <x:v>SYN-01058</x:v>
      </x:c>
      <x:c r="D1063" s="58" t="n">
        <x:v>201000000</x:v>
      </x:c>
      <x:c r="E1063" s="93" t="n">
        <x:v>12</x:v>
      </x:c>
      <x:c r="F1063" s="59" t="n">
        <x:v>0.06308668012090415</x:v>
      </x:c>
      <x:c r="G1063" s="59" t="n">
        <x:v>0.7897034499078702</x:v>
      </x:c>
      <x:c r="H1063" s="59" t="n">
        <x:v>0.1566626846722152</x:v>
      </x:c>
      <x:c r="I1063" s="58" t="n">
        <x:v>18205173.898864027</x:v>
      </x:c>
      <x:c r="J1063" s="59" t="n">
        <x:v>0.6523903158832733</x:v>
      </x:c>
      <x:c r="K1063" s="2" t="str">
        <x:v>C</x:v>
      </x:c>
      <x:c r="L1063" s="59"/>
      <x:c r="M1063" s="59" t="n">
        <x:v>0.4457845169013323</x:v>
      </x:c>
      <x:c r="N1063" s="58" t="n">
        <x:v>5606676.017444145</x:v>
      </x:c>
      <x:c r="O1063" s="58" t="n">
        <x:v>9754808.039749136</x:v>
      </x:c>
      <x:c r="P1063" s="2" t="str">
        <x:v>decline</x:v>
      </x:c>
      <x:c r="Q1063" s="2" t="str">
        <x:v>debt service to income exceeds policy maximum</x:v>
      </x:c>
      <x:c r="R1063" s="2"/>
      <x:c r="S1063" s="2"/>
      <x:c r="T1063" s="2"/>
    </x:row>
    <x:row r="1064">
      <x:c r="A1064" s="2"/>
      <x:c r="B1064" s="2"/>
      <x:c r="C1064" s="2" t="str">
        <x:v>SYN-01059</x:v>
      </x:c>
      <x:c r="D1064" s="58" t="n">
        <x:v>149000000</x:v>
      </x:c>
      <x:c r="E1064" s="93" t="n">
        <x:v>48</x:v>
      </x:c>
      <x:c r="F1064" s="59" t="n">
        <x:v>0.23070610236177602</x:v>
      </x:c>
      <x:c r="G1064" s="59" t="n">
        <x:v>0.8765920431244528</x:v>
      </x:c>
      <x:c r="H1064" s="59" t="n">
        <x:v>0.3</x:v>
      </x:c>
      <x:c r="I1064" s="58" t="n">
        <x:v>5364893.074772857</x:v>
      </x:c>
      <x:c r="J1064" s="59" t="n">
        <x:v>0.3987681780622055</x:v>
      </x:c>
      <x:c r="K1064" s="2" t="str">
        <x:v>E</x:v>
      </x:c>
      <x:c r="L1064" s="59"/>
      <x:c r="M1064" s="59" t="n">
        <x:v>0.056162277758626304</x:v>
      </x:c>
      <x:c r="N1064" s="58" t="n">
        <x:v>58395350.73062492</x:v>
      </x:c>
      <x:c r="O1064" s="58" t="n">
        <x:v>12445584.377775239</x:v>
      </x:c>
      <x:c r="P1064" s="2" t="str">
        <x:v>decline</x:v>
      </x:c>
      <x:c r="Q1064" s="2" t="str">
        <x:v>PD exceeds policy maximum</x:v>
      </x:c>
      <x:c r="R1064" s="2"/>
      <x:c r="S1064" s="2"/>
      <x:c r="T1064" s="2"/>
    </x:row>
    <x:row r="1065">
      <x:c r="A1065" s="2"/>
      <x:c r="B1065" s="2"/>
      <x:c r="C1065" s="2" t="str">
        <x:v>SYN-01060</x:v>
      </x:c>
      <x:c r="D1065" s="58" t="n">
        <x:v>220000000</x:v>
      </x:c>
      <x:c r="E1065" s="93" t="n">
        <x:v>36</x:v>
      </x:c>
      <x:c r="F1065" s="59" t="n">
        <x:v>0.18284703233873453</x:v>
      </x:c>
      <x:c r="G1065" s="59" t="n">
        <x:v>0.7832803790433386</x:v>
      </x:c>
      <x:c r="H1065" s="59" t="n">
        <x:v>0.2595070861546071</x:v>
      </x:c>
      <x:c r="I1065" s="58" t="n">
        <x:v>8858160.900715476</x:v>
      </x:c>
      <x:c r="J1065" s="59" t="n">
        <x:v>0.7260595333700244</x:v>
      </x:c>
      <x:c r="K1065" s="2" t="str">
        <x:v>E</x:v>
      </x:c>
      <x:c r="L1065" s="59"/>
      <x:c r="M1065" s="59" t="n">
        <x:v>0.23436233258983016</x:v>
      </x:c>
      <x:c r="N1065" s="58" t="n">
        <x:v>49023829.65132943</x:v>
      </x:c>
      <x:c r="O1065" s="58" t="n">
        <x:v>16495705.789746212</x:v>
      </x:c>
      <x:c r="P1065" s="2" t="str">
        <x:v>decline</x:v>
      </x:c>
      <x:c r="Q1065" s="2" t="str">
        <x:v>debt service to income exceeds policy maximum</x:v>
      </x:c>
      <x:c r="R1065" s="2"/>
      <x:c r="S1065" s="2"/>
      <x:c r="T1065" s="2"/>
    </x:row>
    <x:row r="1066">
      <x:c r="A1066" s="2"/>
      <x:c r="B1066" s="2"/>
      <x:c r="C1066" s="2" t="str">
        <x:v>SYN-01061</x:v>
      </x:c>
      <x:c r="D1066" s="58" t="n">
        <x:v>128000000</x:v>
      </x:c>
      <x:c r="E1066" s="93" t="n">
        <x:v>36</x:v>
      </x:c>
      <x:c r="F1066" s="59" t="n">
        <x:v>0.13736233490618777</x:v>
      </x:c>
      <x:c r="G1066" s="59" t="n">
        <x:v>0.8542891928455093</x:v>
      </x:c>
      <x:c r="H1066" s="59" t="n">
        <x:v>0.23129200135729552</x:v>
      </x:c>
      <x:c r="I1066" s="58" t="n">
        <x:v>4963467.941778345</x:v>
      </x:c>
      <x:c r="J1066" s="59" t="n">
        <x:v>0.32230792515557616</x:v>
      </x:c>
      <x:c r="K1066" s="2" t="str">
        <x:v>D</x:v>
      </x:c>
      <x:c r="L1066" s="59" t="n">
        <x:v>0.21824657440185546</x:v>
      </x:c>
      <x:c r="M1066" s="59" t="n">
        <x:v>0.22907534485689815</x:v>
      </x:c>
      <x:c r="N1066" s="58" t="n">
        <x:v>23753264.040307686</x:v>
      </x:c>
      <x:c r="O1066" s="58" t="n">
        <x:v>9534341.964050738</x:v>
      </x:c>
      <x:c r="P1066" s="2" t="str">
        <x:v>approve</x:v>
      </x:c>
      <x:c r="Q1066" s="2" t="str">
        <x:v>eligibility and RAROC conditions are met</x:v>
      </x:c>
      <x:c r="R1066" s="2"/>
      <x:c r="S1066" s="2"/>
      <x:c r="T1066" s="2"/>
    </x:row>
    <x:row r="1067">
      <x:c r="A1067" s="2"/>
      <x:c r="B1067" s="2"/>
      <x:c r="C1067" s="2" t="str">
        <x:v>SYN-01062</x:v>
      </x:c>
      <x:c r="D1067" s="58" t="n">
        <x:v>238000000</x:v>
      </x:c>
      <x:c r="E1067" s="93" t="n">
        <x:v>24</x:v>
      </x:c>
      <x:c r="F1067" s="59" t="n">
        <x:v>0.0861758276526238</x:v>
      </x:c>
      <x:c r="G1067" s="59" t="n">
        <x:v>0.7638892415249972</x:v>
      </x:c>
      <x:c r="H1067" s="59" t="n">
        <x:v>0.1751471388336958</x:v>
      </x:c>
      <x:c r="I1067" s="58" t="n">
        <x:v>11826205.224940788</x:v>
      </x:c>
      <x:c r="J1067" s="59" t="n">
        <x:v>0.25487777135807355</x:v>
      </x:c>
      <x:c r="K1067" s="2" t="str">
        <x:v>C</x:v>
      </x:c>
      <x:c r="L1067" s="59" t="n">
        <x:v>0.1476700973510742</x:v>
      </x:c>
      <x:c r="M1067" s="59" t="n">
        <x:v>0.36999784609339886</x:v>
      </x:c>
      <x:c r="N1067" s="58" t="n">
        <x:v>16927273.027549602</x:v>
      </x:c>
      <x:c r="O1067" s="58" t="n">
        <x:v>12900404.844982551</x:v>
      </x:c>
      <x:c r="P1067" s="2" t="str">
        <x:v>approve</x:v>
      </x:c>
      <x:c r="Q1067" s="2" t="str">
        <x:v>eligibility and RAROC conditions are met</x:v>
      </x:c>
      <x:c r="R1067" s="2"/>
      <x:c r="S1067" s="2"/>
      <x:c r="T1067" s="2"/>
    </x:row>
    <x:row r="1068">
      <x:c r="A1068" s="2"/>
      <x:c r="B1068" s="2"/>
      <x:c r="C1068" s="2" t="str">
        <x:v>SYN-01063</x:v>
      </x:c>
      <x:c r="D1068" s="58" t="n">
        <x:v>62000000</x:v>
      </x:c>
      <x:c r="E1068" s="93" t="n">
        <x:v>12</x:v>
      </x:c>
      <x:c r="F1068" s="59" t="n">
        <x:v>0.027071610895993057</x:v>
      </x:c>
      <x:c r="G1068" s="59" t="n">
        <x:v>0.613733829719558</x:v>
      </x:c>
      <x:c r="H1068" s="59" t="n">
        <x:v>0.12367265615771002</x:v>
      </x:c>
      <x:c r="I1068" s="58" t="n">
        <x:v>5519282.799006694</x:v>
      </x:c>
      <x:c r="J1068" s="59" t="n">
        <x:v>0.26365883263278966</x:v>
      </x:c>
      <x:c r="K1068" s="2" t="str">
        <x:v>B</x:v>
      </x:c>
      <x:c r="L1068" s="59" t="n">
        <x:v>0.10355716705322268</x:v>
      </x:c>
      <x:c r="M1068" s="59" t="n">
        <x:v>0.3645931260302623</x:v>
      </x:c>
      <x:c r="N1068" s="58" t="n">
        <x:v>570792.0779964507</x:v>
      </x:c>
      <x:c r="O1068" s="58" t="n">
        <x:v>2671683.083943306</x:v>
      </x:c>
      <x:c r="P1068" s="2" t="str">
        <x:v>approve</x:v>
      </x:c>
      <x:c r="Q1068" s="2" t="str">
        <x:v>eligibility and RAROC conditions are met</x:v>
      </x:c>
      <x:c r="R1068" s="2"/>
      <x:c r="S1068" s="2"/>
      <x:c r="T1068" s="2"/>
    </x:row>
    <x:row r="1069">
      <x:c r="A1069" s="2"/>
      <x:c r="B1069" s="2"/>
      <x:c r="C1069" s="2" t="str">
        <x:v>SYN-01064</x:v>
      </x:c>
      <x:c r="D1069" s="58" t="n">
        <x:v>103000000</x:v>
      </x:c>
      <x:c r="E1069" s="93" t="n">
        <x:v>24</x:v>
      </x:c>
      <x:c r="F1069" s="59" t="n">
        <x:v>0.050509589832039244</x:v>
      </x:c>
      <x:c r="G1069" s="59" t="n">
        <x:v>0.7071682076831693</x:v>
      </x:c>
      <x:c r="H1069" s="59" t="n">
        <x:v>0.1442211651494563</x:v>
      </x:c>
      <x:c r="I1069" s="58" t="n">
        <x:v>4965891.389350995</x:v>
      </x:c>
      <x:c r="J1069" s="59" t="n">
        <x:v>0.1790087952663145</x:v>
      </x:c>
      <x:c r="K1069" s="2" t="str">
        <x:v>C</x:v>
      </x:c>
      <x:c r="L1069" s="59" t="n">
        <x:v>0.11211338043212891</x:v>
      </x:c>
      <x:c r="M1069" s="59" t="n">
        <x:v>0.48587062131267533</x:v>
      </x:c>
      <x:c r="N1069" s="58" t="n">
        <x:v>3967735.2983584236</x:v>
      </x:c>
      <x:c r="O1069" s="58" t="n">
        <x:v>4271674.421936149</x:v>
      </x:c>
      <x:c r="P1069" s="2" t="str">
        <x:v>approve</x:v>
      </x:c>
      <x:c r="Q1069" s="2" t="str">
        <x:v>eligibility and RAROC conditions are met</x:v>
      </x:c>
      <x:c r="R1069" s="2"/>
      <x:c r="S1069" s="2"/>
      <x:c r="T1069" s="2"/>
    </x:row>
    <x:row r="1070">
      <x:c r="A1070" s="2"/>
      <x:c r="B1070" s="2"/>
      <x:c r="C1070" s="2" t="str">
        <x:v>SYN-01065</x:v>
      </x:c>
      <x:c r="D1070" s="58" t="n">
        <x:v>120000000</x:v>
      </x:c>
      <x:c r="E1070" s="93" t="n">
        <x:v>48</x:v>
      </x:c>
      <x:c r="F1070" s="59" t="n">
        <x:v>0.0599889933832437</x:v>
      </x:c>
      <x:c r="G1070" s="59" t="n">
        <x:v>0.7941610506675094</x:v>
      </x:c>
      <x:c r="H1070" s="59" t="n">
        <x:v>0.16138253774263162</x:v>
      </x:c>
      <x:c r="I1070" s="58" t="n">
        <x:v>3409336.532672841</x:v>
      </x:c>
      <x:c r="J1070" s="59" t="n">
        <x:v>0.2946919446291638</x:v>
      </x:c>
      <x:c r="K1070" s="2" t="str">
        <x:v>C</x:v>
      </x:c>
      <x:c r="L1070" s="59" t="n">
        <x:v>0.12939777374267578</x:v>
      </x:c>
      <x:c r="M1070" s="59" t="n">
        <x:v>0.454215893909742</x:v>
      </x:c>
      <x:c r="N1070" s="58" t="n">
        <x:v>12194662.263727726</x:v>
      </x:c>
      <x:c r="O1070" s="58" t="n">
        <x:v>5410734.722099888</x:v>
      </x:c>
      <x:c r="P1070" s="2" t="str">
        <x:v>approve</x:v>
      </x:c>
      <x:c r="Q1070" s="2" t="str">
        <x:v>eligibility and RAROC conditions are met</x:v>
      </x:c>
      <x:c r="R1070" s="2"/>
      <x:c r="S1070" s="2"/>
      <x:c r="T1070" s="2"/>
    </x:row>
    <x:row r="1071">
      <x:c r="A1071" s="2"/>
      <x:c r="B1071" s="2"/>
      <x:c r="C1071" s="2" t="str">
        <x:v>SYN-01066</x:v>
      </x:c>
      <x:c r="D1071" s="58" t="n">
        <x:v>152000000</x:v>
      </x:c>
      <x:c r="E1071" s="93" t="n">
        <x:v>18</x:v>
      </x:c>
      <x:c r="F1071" s="59" t="n">
        <x:v>0.18008570713359962</x:v>
      </x:c>
      <x:c r="G1071" s="59" t="n">
        <x:v>0.7732686816127848</x:v>
      </x:c>
      <x:c r="H1071" s="59" t="n">
        <x:v>0.28883825351821074</x:v>
      </x:c>
      <x:c r="I1071" s="58" t="n">
        <x:v>10505110.700718341</x:v>
      </x:c>
      <x:c r="J1071" s="59" t="n">
        <x:v>0.25723411965568466</x:v>
      </x:c>
      <x:c r="K1071" s="2" t="str">
        <x:v>E</x:v>
      </x:c>
      <x:c r="L1071" s="59" t="n">
        <x:v>0.2369865417480469</x:v>
      </x:c>
      <x:c r="M1071" s="59" t="n">
        <x:v>0.42662807814590814</x:v>
      </x:c>
      <x:c r="N1071" s="58" t="n">
        <x:v>17787026.07236082</x:v>
      </x:c>
      <x:c r="O1071" s="58" t="n">
        <x:v>12092449.079007318</x:v>
      </x:c>
      <x:c r="P1071" s="2" t="str">
        <x:v>approve</x:v>
      </x:c>
      <x:c r="Q1071" s="2" t="str">
        <x:v>eligibility and RAROC conditions are met</x:v>
      </x:c>
      <x:c r="R1071" s="2"/>
      <x:c r="S1071" s="2"/>
      <x:c r="T1071" s="2"/>
    </x:row>
    <x:row r="1072">
      <x:c r="A1072" s="2"/>
      <x:c r="B1072" s="2"/>
      <x:c r="C1072" s="2" t="str">
        <x:v>SYN-01067</x:v>
      </x:c>
      <x:c r="D1072" s="58" t="n">
        <x:v>67000000</x:v>
      </x:c>
      <x:c r="E1072" s="93" t="n">
        <x:v>24</x:v>
      </x:c>
      <x:c r="F1072" s="59" t="n">
        <x:v>0.05071871552532736</x:v>
      </x:c>
      <x:c r="G1072" s="59" t="n">
        <x:v>0.7132829032244948</x:v>
      </x:c>
      <x:c r="H1072" s="59" t="n">
        <x:v>0.12700106896309668</x:v>
      </x:c>
      <x:c r="I1072" s="58" t="n">
        <x:v>3175872.543646589</x:v>
      </x:c>
      <x:c r="J1072" s="59" t="n">
        <x:v>0.20818011830914368</x:v>
      </x:c>
      <x:c r="K1072" s="2" t="str">
        <x:v>C</x:v>
      </x:c>
      <x:c r="L1072" s="59" t="n">
        <x:v>0.12335437774658202</x:v>
      </x:c>
      <x:c r="M1072" s="59" t="n">
        <x:v>0.1971320969333745</x:v>
      </x:c>
      <x:c r="N1072" s="58" t="n">
        <x:v>2600647.4707241915</x:v>
      </x:c>
      <x:c r="O1072" s="58" t="n">
        <x:v>2764139.853609239</x:v>
      </x:c>
      <x:c r="P1072" s="2" t="str">
        <x:v>approve</x:v>
      </x:c>
      <x:c r="Q1072" s="2" t="str">
        <x:v>eligibility and RAROC conditions are met</x:v>
      </x:c>
      <x:c r="R1072" s="2"/>
      <x:c r="S1072" s="2"/>
      <x:c r="T1072" s="2"/>
    </x:row>
    <x:row r="1073">
      <x:c r="A1073" s="2"/>
      <x:c r="B1073" s="2"/>
      <x:c r="C1073" s="2" t="str">
        <x:v>SYN-01068</x:v>
      </x:c>
      <x:c r="D1073" s="58" t="n">
        <x:v>105000000</x:v>
      </x:c>
      <x:c r="E1073" s="93" t="n">
        <x:v>18</x:v>
      </x:c>
      <x:c r="F1073" s="59" t="n">
        <x:v>0.136563597527854</x:v>
      </x:c>
      <x:c r="G1073" s="59" t="n">
        <x:v>0.6873241251019818</x:v>
      </x:c>
      <x:c r="H1073" s="59" t="n">
        <x:v>0.2480186613657535</x:v>
      </x:c>
      <x:c r="I1073" s="58" t="n">
        <x:v>7044936.015850952</x:v>
      </x:c>
      <x:c r="J1073" s="59" t="n">
        <x:v>0.4172468007925476</x:v>
      </x:c>
      <x:c r="K1073" s="2" t="str">
        <x:v>D</x:v>
      </x:c>
      <x:c r="L1073" s="59" t="n">
        <x:v>0.1893991851806641</x:v>
      </x:c>
      <x:c r="M1073" s="59" t="n">
        <x:v>0.5471187300896896</x:v>
      </x:c>
      <x:c r="N1073" s="58" t="n">
        <x:v>8222325.9055099925</x:v>
      </x:c>
      <x:c r="O1073" s="58" t="n">
        <x:v>6622574.868584845</x:v>
      </x:c>
      <x:c r="P1073" s="2" t="str">
        <x:v>approve</x:v>
      </x:c>
      <x:c r="Q1073" s="2" t="str">
        <x:v>eligibility and RAROC conditions are met</x:v>
      </x:c>
      <x:c r="R1073" s="2"/>
      <x:c r="S1073" s="2"/>
      <x:c r="T1073" s="2"/>
    </x:row>
    <x:row r="1074">
      <x:c r="A1074" s="2"/>
      <x:c r="B1074" s="2"/>
      <x:c r="C1074" s="2" t="str">
        <x:v>SYN-01069</x:v>
      </x:c>
      <x:c r="D1074" s="58" t="n">
        <x:v>54000000</x:v>
      </x:c>
      <x:c r="E1074" s="93" t="n">
        <x:v>12</x:v>
      </x:c>
      <x:c r="F1074" s="59" t="n">
        <x:v>0.16354457713557494</x:v>
      </x:c>
      <x:c r="G1074" s="59" t="n">
        <x:v>0.7792151884736748</x:v>
      </x:c>
      <x:c r="H1074" s="59" t="n">
        <x:v>0.25603015558992276</x:v>
      </x:c>
      <x:c r="I1074" s="58" t="n">
        <x:v>5148201.841208251</x:v>
      </x:c>
      <x:c r="J1074" s="59" t="n">
        <x:v>0.26933697011186036</x:v>
      </x:c>
      <x:c r="K1074" s="2" t="str">
        <x:v>E</x:v>
      </x:c>
      <x:c r="L1074" s="59" t="n">
        <x:v>0.25406036376953123</x:v>
      </x:c>
      <x:c r="M1074" s="59" t="n">
        <x:v>0.17055038706394157</x:v>
      </x:c>
      <x:c r="N1074" s="58" t="n">
        <x:v>3972024.751662495</x:v>
      </x:c>
      <x:c r="O1074" s="58" t="n">
        <x:v>4310526.013993734</x:v>
      </x:c>
      <x:c r="P1074" s="2" t="str">
        <x:v>approve</x:v>
      </x:c>
      <x:c r="Q1074" s="2" t="str">
        <x:v>eligibility and RAROC conditions are met</x:v>
      </x:c>
      <x:c r="R1074" s="2"/>
      <x:c r="S1074" s="2"/>
      <x:c r="T1074" s="2"/>
    </x:row>
    <x:row r="1075">
      <x:c r="A1075" s="2"/>
      <x:c r="B1075" s="2"/>
      <x:c r="C1075" s="2" t="str">
        <x:v>SYN-01070</x:v>
      </x:c>
      <x:c r="D1075" s="58" t="n">
        <x:v>160000000</x:v>
      </x:c>
      <x:c r="E1075" s="93" t="n">
        <x:v>36</x:v>
      </x:c>
      <x:c r="F1075" s="59" t="n">
        <x:v>0.14937434156579438</x:v>
      </x:c>
      <x:c r="G1075" s="59" t="n">
        <x:v>0.8454301300402288</x:v>
      </x:c>
      <x:c r="H1075" s="59" t="n">
        <x:v>0.2231810911579499</x:v>
      </x:c>
      <x:c r="I1075" s="58" t="n">
        <x:v>6136834.724376113</x:v>
      </x:c>
      <x:c r="J1075" s="59" t="n">
        <x:v>0.33081232474516725</x:v>
      </x:c>
      <x:c r="K1075" s="2" t="str">
        <x:v>D</x:v>
      </x:c>
      <x:c r="L1075" s="59" t="n">
        <x:v>0.22487255096435543</x:v>
      </x:c>
      <x:c r="M1075" s="59" t="n">
        <x:v>0.15133554420527456</x:v>
      </x:c>
      <x:c r="N1075" s="58" t="n">
        <x:v>31630030.970680207</x:v>
      </x:c>
      <x:c r="O1075" s="58" t="n">
        <x:v>12092685.571661174</x:v>
      </x:c>
      <x:c r="P1075" s="2" t="str">
        <x:v>reprice</x:v>
      </x:c>
      <x:c r="Q1075" s="2" t="str">
        <x:v>quoted APR is below the RAROC price floor</x:v>
      </x:c>
      <x:c r="R1075" s="2"/>
      <x:c r="S1075" s="2"/>
      <x:c r="T1075" s="2"/>
    </x:row>
    <x:row r="1076">
      <x:c r="A1076" s="2"/>
      <x:c r="B1076" s="2"/>
      <x:c r="C1076" s="2" t="str">
        <x:v>SYN-01071</x:v>
      </x:c>
      <x:c r="D1076" s="58" t="n">
        <x:v>112000000</x:v>
      </x:c>
      <x:c r="E1076" s="93" t="n">
        <x:v>48</x:v>
      </x:c>
      <x:c r="F1076" s="59" t="n">
        <x:v>0.02842757701397972</x:v>
      </x:c>
      <x:c r="G1076" s="59" t="n">
        <x:v>0.6133540669343579</x:v>
      </x:c>
      <x:c r="H1076" s="59" t="n">
        <x:v>0.10663388826329237</x:v>
      </x:c>
      <x:c r="I1076" s="58" t="n">
        <x:v>2876424.170002415</x:v>
      </x:c>
      <x:c r="J1076" s="59" t="n">
        <x:v>0.26509494466682765</x:v>
      </x:c>
      <x:c r="K1076" s="2" t="str">
        <x:v>B</x:v>
      </x:c>
      <x:c r="L1076" s="59" t="n">
        <x:v>0.09676010131835935</x:v>
      </x:c>
      <x:c r="M1076" s="59" t="n">
        <x:v>0.2603296167668521</x:v>
      </x:c>
      <x:c r="N1076" s="58" t="n">
        <x:v>4155523.243790111</x:v>
      </x:c>
      <x:c r="O1076" s="58" t="n">
        <x:v>4630624.827161116</x:v>
      </x:c>
      <x:c r="P1076" s="2" t="str">
        <x:v>approve</x:v>
      </x:c>
      <x:c r="Q1076" s="2" t="str">
        <x:v>eligibility and RAROC conditions are met</x:v>
      </x:c>
      <x:c r="R1076" s="2"/>
      <x:c r="S1076" s="2"/>
      <x:c r="T1076" s="2"/>
    </x:row>
    <x:row r="1077">
      <x:c r="A1077" s="2"/>
      <x:c r="B1077" s="2"/>
      <x:c r="C1077" s="2" t="str">
        <x:v>SYN-01072</x:v>
      </x:c>
      <x:c r="D1077" s="58" t="n">
        <x:v>166000000</x:v>
      </x:c>
      <x:c r="E1077" s="93" t="n">
        <x:v>36</x:v>
      </x:c>
      <x:c r="F1077" s="59" t="n">
        <x:v>0.23911338744505345</x:v>
      </x:c>
      <x:c r="G1077" s="59" t="n">
        <x:v>0.7465029904271875</x:v>
      </x:c>
      <x:c r="H1077" s="59" t="n">
        <x:v>0.3</x:v>
      </x:c>
      <x:c r="I1077" s="58" t="n">
        <x:v>7046961.739418125</x:v>
      </x:c>
      <x:c r="J1077" s="59" t="n">
        <x:v>0.2585462771784082</x:v>
      </x:c>
      <x:c r="K1077" s="2" t="str">
        <x:v>E</x:v>
      </x:c>
      <x:c r="L1077" s="59"/>
      <x:c r="M1077" s="59" t="n">
        <x:v>0.16113442645919515</x:v>
      </x:c>
      <x:c r="N1077" s="58" t="n">
        <x:v>45203000.23775035</x:v>
      </x:c>
      <x:c r="O1077" s="58" t="n">
        <x:v>12483335.938088428</x:v>
      </x:c>
      <x:c r="P1077" s="2" t="str">
        <x:v>decline</x:v>
      </x:c>
      <x:c r="Q1077" s="2" t="str">
        <x:v>PD exceeds policy maximum</x:v>
      </x:c>
      <x:c r="R1077" s="2"/>
      <x:c r="S1077" s="2"/>
      <x:c r="T1077" s="2"/>
    </x:row>
    <x:row r="1078">
      <x:c r="A1078" s="2"/>
      <x:c r="B1078" s="2"/>
      <x:c r="C1078" s="2" t="str">
        <x:v>SYN-01073</x:v>
      </x:c>
      <x:c r="D1078" s="58" t="n">
        <x:v>183000000</x:v>
      </x:c>
      <x:c r="E1078" s="93" t="n">
        <x:v>12</x:v>
      </x:c>
      <x:c r="F1078" s="59" t="n">
        <x:v>0.14758338724028242</x:v>
      </x:c>
      <x:c r="G1078" s="59" t="n">
        <x:v>0.7261480807231151</x:v>
      </x:c>
      <x:c r="H1078" s="59" t="n">
        <x:v>0.20529097548116196</x:v>
      </x:c>
      <x:c r="I1078" s="58" t="n">
        <x:v>16998489.091111675</x:v>
      </x:c>
      <x:c r="J1078" s="59" t="n">
        <x:v>0.627067426817345</x:v>
      </x:c>
      <x:c r="K1078" s="2" t="str">
        <x:v>D</x:v>
      </x:c>
      <x:c r="L1078" s="59"/>
      <x:c r="M1078" s="59" t="n">
        <x:v>0.25843525056877703</x:v>
      </x:c>
      <x:c r="N1078" s="58" t="n">
        <x:v>11209636.060088048</x:v>
      </x:c>
      <x:c r="O1078" s="58" t="n">
        <x:v>12949103.70895551</x:v>
      </x:c>
      <x:c r="P1078" s="2" t="str">
        <x:v>decline</x:v>
      </x:c>
      <x:c r="Q1078" s="2" t="str">
        <x:v>debt service to income exceeds policy maximum</x:v>
      </x:c>
      <x:c r="R1078" s="2"/>
      <x:c r="S1078" s="2"/>
      <x:c r="T1078" s="2"/>
    </x:row>
    <x:row r="1079">
      <x:c r="A1079" s="2"/>
      <x:c r="B1079" s="2"/>
      <x:c r="C1079" s="2" t="str">
        <x:v>SYN-01074</x:v>
      </x:c>
      <x:c r="D1079" s="58" t="n">
        <x:v>114000000</x:v>
      </x:c>
      <x:c r="E1079" s="93" t="n">
        <x:v>12</x:v>
      </x:c>
      <x:c r="F1079" s="59" t="n">
        <x:v>0.10000298339894349</x:v>
      </x:c>
      <x:c r="G1079" s="59" t="n">
        <x:v>0.8628135599277336</x:v>
      </x:c>
      <x:c r="H1079" s="59" t="n">
        <x:v>0.1875114408936961</x:v>
      </x:c>
      <x:c r="I1079" s="58" t="n">
        <x:v>10492315.083243018</x:v>
      </x:c>
      <x:c r="J1079" s="59" t="n">
        <x:v>0.38570574934240975</x:v>
      </x:c>
      <x:c r="K1079" s="2" t="str">
        <x:v>D</x:v>
      </x:c>
      <x:c r="L1079" s="59" t="n">
        <x:v>0.1894939422607422</x:v>
      </x:c>
      <x:c r="M1079" s="59" t="n">
        <x:v>0.1476617876101101</x:v>
      </x:c>
      <x:c r="N1079" s="58" t="n">
        <x:v>5564411.000421099</x:v>
      </x:c>
      <x:c r="O1079" s="58" t="n">
        <x:v>7911247.048349555</x:v>
      </x:c>
      <x:c r="P1079" s="2" t="str">
        <x:v>reprice</x:v>
      </x:c>
      <x:c r="Q1079" s="2" t="str">
        <x:v>quoted APR is below the RAROC price floor</x:v>
      </x:c>
      <x:c r="R1079" s="2"/>
      <x:c r="S1079" s="2"/>
      <x:c r="T1079" s="2"/>
    </x:row>
    <x:row r="1080">
      <x:c r="A1080" s="2"/>
      <x:c r="B1080" s="2"/>
      <x:c r="C1080" s="2" t="str">
        <x:v>SYN-01075</x:v>
      </x:c>
      <x:c r="D1080" s="58" t="n">
        <x:v>227000000</x:v>
      </x:c>
      <x:c r="E1080" s="93" t="n">
        <x:v>12</x:v>
      </x:c>
      <x:c r="F1080" s="59" t="n">
        <x:v>0.10325216617192005</x:v>
      </x:c>
      <x:c r="G1080" s="59" t="n">
        <x:v>0.6958366447154419</x:v>
      </x:c>
      <x:c r="H1080" s="59" t="n">
        <x:v>0.18298276556825396</x:v>
      </x:c>
      <x:c r="I1080" s="58" t="n">
        <x:v>20843595.48106691</x:v>
      </x:c>
      <x:c r="J1080" s="59" t="n">
        <x:v>0.36997599112934887</x:v>
      </x:c>
      <x:c r="K1080" s="2" t="str">
        <x:v>D</x:v>
      </x:c>
      <x:c r="L1080" s="59" t="n">
        <x:v>0.16015697479248048</x:v>
      </x:c>
      <x:c r="M1080" s="59" t="n">
        <x:v>0.3328255872637021</x:v>
      </x:c>
      <x:c r="N1080" s="58" t="n">
        <x:v>9224928.416876</x:v>
      </x:c>
      <x:c r="O1080" s="58" t="n">
        <x:v>12912870.547876775</x:v>
      </x:c>
      <x:c r="P1080" s="2" t="str">
        <x:v>approve</x:v>
      </x:c>
      <x:c r="Q1080" s="2" t="str">
        <x:v>eligibility and RAROC conditions are met</x:v>
      </x:c>
      <x:c r="R1080" s="2"/>
      <x:c r="S1080" s="2"/>
      <x:c r="T1080" s="2"/>
    </x:row>
    <x:row r="1081">
      <x:c r="A1081" s="2"/>
      <x:c r="B1081" s="2"/>
      <x:c r="C1081" s="2" t="str">
        <x:v>SYN-01076</x:v>
      </x:c>
      <x:c r="D1081" s="58" t="n">
        <x:v>116000000</x:v>
      </x:c>
      <x:c r="E1081" s="93" t="n">
        <x:v>12</x:v>
      </x:c>
      <x:c r="F1081" s="59" t="n">
        <x:v>0.11955628070070491</x:v>
      </x:c>
      <x:c r="G1081" s="59" t="n">
        <x:v>0.873637720445273</x:v>
      </x:c>
      <x:c r="H1081" s="59" t="n">
        <x:v>0.203225642266033</x:v>
      </x:c>
      <x:c r="I1081" s="58" t="n">
        <x:v>10763518.692162033</x:v>
      </x:c>
      <x:c r="J1081" s="59" t="n">
        <x:v>0.3478906998088301</x:v>
      </x:c>
      <x:c r="K1081" s="2" t="str">
        <x:v>D</x:v>
      </x:c>
      <x:c r="L1081" s="59" t="n">
        <x:v>0.1937202835083008</x:v>
      </x:c>
      <x:c r="M1081" s="59" t="n">
        <x:v>0.21283264045890643</x:v>
      </x:c>
      <x:c r="N1081" s="58" t="n">
        <x:v>6891219.586802231</x:v>
      </x:c>
      <x:c r="O1081" s="58" t="n">
        <x:v>8952877.130523112</x:v>
      </x:c>
      <x:c r="P1081" s="2" t="str">
        <x:v>approve</x:v>
      </x:c>
      <x:c r="Q1081" s="2" t="str">
        <x:v>eligibility and RAROC conditions are met</x:v>
      </x:c>
      <x:c r="R1081" s="2"/>
      <x:c r="S1081" s="2"/>
      <x:c r="T1081" s="2"/>
    </x:row>
    <x:row r="1082">
      <x:c r="A1082" s="2"/>
      <x:c r="B1082" s="2"/>
      <x:c r="C1082" s="2" t="str">
        <x:v>SYN-01077</x:v>
      </x:c>
      <x:c r="D1082" s="58" t="n">
        <x:v>177000000</x:v>
      </x:c>
      <x:c r="E1082" s="93" t="n">
        <x:v>18</x:v>
      </x:c>
      <x:c r="F1082" s="59" t="n">
        <x:v>0.11439654303759196</x:v>
      </x:c>
      <x:c r="G1082" s="59" t="n">
        <x:v>0.5866631797125157</x:v>
      </x:c>
      <x:c r="H1082" s="59" t="n">
        <x:v>0.21538696384163777</x:v>
      </x:c>
      <x:c r="I1082" s="58" t="n">
        <x:v>11594430.686860884</x:v>
      </x:c>
      <x:c r="J1082" s="59" t="n">
        <x:v>0.8559019179288052</x:v>
      </x:c>
      <x:c r="K1082" s="2" t="str">
        <x:v>D</x:v>
      </x:c>
      <x:c r="L1082" s="59"/>
      <x:c r="M1082" s="59" t="n">
        <x:v>0.7803201171081939</x:v>
      </x:c>
      <x:c r="N1082" s="58" t="n">
        <x:v>9847907.678603346</x:v>
      </x:c>
      <x:c r="O1082" s="58" t="n">
        <x:v>8727972.333628211</x:v>
      </x:c>
      <x:c r="P1082" s="2" t="str">
        <x:v>decline</x:v>
      </x:c>
      <x:c r="Q1082" s="2" t="str">
        <x:v>debt service to income exceeds policy maximum</x:v>
      </x:c>
      <x:c r="R1082" s="2"/>
      <x:c r="S1082" s="2"/>
      <x:c r="T1082" s="2"/>
    </x:row>
    <x:row r="1083">
      <x:c r="A1083" s="2"/>
      <x:c r="B1083" s="2"/>
      <x:c r="C1083" s="2" t="str">
        <x:v>SYN-01078</x:v>
      </x:c>
      <x:c r="D1083" s="58" t="n">
        <x:v>57000000</x:v>
      </x:c>
      <x:c r="E1083" s="93" t="n">
        <x:v>12</x:v>
      </x:c>
      <x:c r="F1083" s="59" t="n">
        <x:v>0.16675270230678244</x:v>
      </x:c>
      <x:c r="G1083" s="59" t="n">
        <x:v>0.6555234649075418</x:v>
      </x:c>
      <x:c r="H1083" s="59" t="n">
        <x:v>0.24462794959622874</x:v>
      </x:c>
      <x:c r="I1083" s="58" t="n">
        <x:v>5402671.172035358</x:v>
      </x:c>
      <x:c r="J1083" s="59" t="n">
        <x:v>0.26445205376331116</x:v>
      </x:c>
      <x:c r="K1083" s="2" t="str">
        <x:v>E</x:v>
      </x:c>
      <x:c r="L1083" s="59" t="n">
        <x:v>0.2185633087158203</x:v>
      </x:c>
      <x:c r="M1083" s="59" t="n">
        <x:v>0.3241599313929406</x:v>
      </x:c>
      <x:c r="N1083" s="58" t="n">
        <x:v>3592604.9680966833</x:v>
      </x:c>
      <x:c r="O1083" s="58" t="n">
        <x:v>3851307.006537137</x:v>
      </x:c>
      <x:c r="P1083" s="2" t="str">
        <x:v>approve</x:v>
      </x:c>
      <x:c r="Q1083" s="2" t="str">
        <x:v>eligibility and RAROC conditions are met</x:v>
      </x:c>
      <x:c r="R1083" s="2"/>
      <x:c r="S1083" s="2"/>
      <x:c r="T1083" s="2"/>
    </x:row>
    <x:row r="1084">
      <x:c r="A1084" s="2"/>
      <x:c r="B1084" s="2"/>
      <x:c r="C1084" s="2" t="str">
        <x:v>SYN-01079</x:v>
      </x:c>
      <x:c r="D1084" s="58" t="n">
        <x:v>68000000</x:v>
      </x:c>
      <x:c r="E1084" s="93" t="n">
        <x:v>36</x:v>
      </x:c>
      <x:c r="F1084" s="59" t="n">
        <x:v>0.022958296530935698</x:v>
      </x:c>
      <x:c r="G1084" s="59" t="n">
        <x:v>0.8011813430210909</x:v>
      </x:c>
      <x:c r="H1084" s="59" t="n">
        <x:v>0.13603224047919096</x:v>
      </x:c>
      <x:c r="I1084" s="58" t="n">
        <x:v>2310996.0499373274</x:v>
      </x:c>
      <x:c r="J1084" s="59" t="n">
        <x:v>0.08052984700747569</x:v>
      </x:c>
      <x:c r="K1084" s="2" t="str">
        <x:v>B</x:v>
      </x:c>
      <x:c r="L1084" s="59" t="n">
        <x:v>0.10532859802246095</x:v>
      </x:c>
      <x:c r="M1084" s="59" t="n">
        <x:v>0.4730159999367581</x:v>
      </x:c>
      <x:c r="N1084" s="58" t="n">
        <x:v>2028999.5765194783</x:v>
      </x:c>
      <x:c r="O1084" s="58" t="n">
        <x:v>2865017.6883351025</x:v>
      </x:c>
      <x:c r="P1084" s="2" t="str">
        <x:v>approve</x:v>
      </x:c>
      <x:c r="Q1084" s="2" t="str">
        <x:v>eligibility and RAROC conditions are met</x:v>
      </x:c>
      <x:c r="R1084" s="2"/>
      <x:c r="S1084" s="2"/>
      <x:c r="T1084" s="2"/>
    </x:row>
    <x:row r="1085">
      <x:c r="A1085" s="2"/>
      <x:c r="B1085" s="2"/>
      <x:c r="C1085" s="2" t="str">
        <x:v>SYN-01080</x:v>
      </x:c>
      <x:c r="D1085" s="58" t="n">
        <x:v>212000000</x:v>
      </x:c>
      <x:c r="E1085" s="93" t="n">
        <x:v>36</x:v>
      </x:c>
      <x:c r="F1085" s="59" t="n">
        <x:v>0.07837638305513542</x:v>
      </x:c>
      <x:c r="G1085" s="59" t="n">
        <x:v>0.5846917317516089</x:v>
      </x:c>
      <x:c r="H1085" s="59" t="n">
        <x:v>0.17309257121392202</x:v>
      </x:c>
      <x:c r="I1085" s="58" t="n">
        <x:v>7591047.916241678</x:v>
      </x:c>
      <x:c r="J1085" s="59" t="n">
        <x:v>0.41598076598468037</x:v>
      </x:c>
      <x:c r="K1085" s="2" t="str">
        <x:v>C</x:v>
      </x:c>
      <x:c r="L1085" s="59" t="n">
        <x:v>0.12010631561279296</x:v>
      </x:c>
      <x:c r="M1085" s="59" t="n">
        <x:v>0.6968704530963742</x:v>
      </x:c>
      <x:c r="N1085" s="58" t="n">
        <x:v>15525783.606908675</x:v>
      </x:c>
      <x:c r="O1085" s="58" t="n">
        <x:v>8569275.366326198</x:v>
      </x:c>
      <x:c r="P1085" s="2" t="str">
        <x:v>approve</x:v>
      </x:c>
      <x:c r="Q1085" s="2" t="str">
        <x:v>eligibility and RAROC conditions are met</x:v>
      </x:c>
      <x:c r="R1085" s="2"/>
      <x:c r="S1085" s="2"/>
      <x:c r="T1085" s="2"/>
    </x:row>
    <x:row r="1086">
      <x:c r="A1086" s="2"/>
      <x:c r="B1086" s="2"/>
      <x:c r="C1086" s="2" t="str">
        <x:v>SYN-01081</x:v>
      </x:c>
      <x:c r="D1086" s="58" t="n">
        <x:v>87000000</x:v>
      </x:c>
      <x:c r="E1086" s="93" t="n">
        <x:v>18</x:v>
      </x:c>
      <x:c r="F1086" s="59" t="n">
        <x:v>0.0396242297551497</x:v>
      </x:c>
      <x:c r="G1086" s="59" t="n">
        <x:v>0.7134982322808829</x:v>
      </x:c>
      <x:c r="H1086" s="59" t="n">
        <x:v>0.15178336840182796</x:v>
      </x:c>
      <x:c r="I1086" s="58" t="n">
        <x:v>5434781.236248456</x:v>
      </x:c>
      <x:c r="J1086" s="59" t="n">
        <x:v>0.27784672553564077</x:v>
      </x:c>
      <x:c r="K1086" s="2" t="str">
        <x:v>B</x:v>
      </x:c>
      <x:c r="L1086" s="59" t="n">
        <x:v>0.11230815887451172</x:v>
      </x:c>
      <x:c r="M1086" s="59" t="n">
        <x:v>0.5614479274365449</x:v>
      </x:c>
      <x:c r="N1086" s="58" t="n">
        <x:v>2014665.734771978</x:v>
      </x:c>
      <x:c r="O1086" s="58" t="n">
        <x:v>3672739.7629447784</x:v>
      </x:c>
      <x:c r="P1086" s="2" t="str">
        <x:v>approve</x:v>
      </x:c>
      <x:c r="Q1086" s="2" t="str">
        <x:v>eligibility and RAROC conditions are met</x:v>
      </x:c>
      <x:c r="R1086" s="2"/>
      <x:c r="S1086" s="2"/>
      <x:c r="T1086" s="2"/>
    </x:row>
    <x:row r="1087">
      <x:c r="A1087" s="2"/>
      <x:c r="B1087" s="2"/>
      <x:c r="C1087" s="2" t="str">
        <x:v>SYN-01082</x:v>
      </x:c>
      <x:c r="D1087" s="58" t="n">
        <x:v>81000000</x:v>
      </x:c>
      <x:c r="E1087" s="93" t="n">
        <x:v>24</x:v>
      </x:c>
      <x:c r="F1087" s="59" t="n">
        <x:v>0.2568967463955385</x:v>
      </x:c>
      <x:c r="G1087" s="59" t="n">
        <x:v>0.7365967340069793</x:v>
      </x:c>
      <x:c r="H1087" s="59" t="n">
        <x:v>0.3</x:v>
      </x:c>
      <x:c r="I1087" s="58" t="n">
        <x:v>4528938.449168318</x:v>
      </x:c>
      <x:c r="J1087" s="59" t="n">
        <x:v>0.26970431459357647</x:v>
      </x:c>
      <x:c r="K1087" s="2" t="str">
        <x:v>E</x:v>
      </x:c>
      <x:c r="L1087" s="59"/>
      <x:c r="M1087" s="59" t="n">
        <x:v>0.050144575479345775</x:v>
      </x:c>
      <x:c r="N1087" s="58" t="n">
        <x:v>16505932.08761196</x:v>
      </x:c>
      <x:c r="O1087" s="58" t="n">
        <x:v>6441301.683996163</x:v>
      </x:c>
      <x:c r="P1087" s="2" t="str">
        <x:v>decline</x:v>
      </x:c>
      <x:c r="Q1087" s="2" t="str">
        <x:v>PD exceeds policy maximum</x:v>
      </x:c>
      <x:c r="R1087" s="2"/>
      <x:c r="S1087" s="2"/>
      <x:c r="T1087" s="2"/>
    </x:row>
    <x:row r="1088">
      <x:c r="A1088" s="2"/>
      <x:c r="B1088" s="2"/>
      <x:c r="C1088" s="2" t="str">
        <x:v>SYN-01083</x:v>
      </x:c>
      <x:c r="D1088" s="58" t="n">
        <x:v>210000000</x:v>
      </x:c>
      <x:c r="E1088" s="93" t="n">
        <x:v>36</x:v>
      </x:c>
      <x:c r="F1088" s="59" t="n">
        <x:v>0.033492321886118906</x:v>
      </x:c>
      <x:c r="G1088" s="59" t="n">
        <x:v>0.7530631375568675</x:v>
      </x:c>
      <x:c r="H1088" s="59" t="n">
        <x:v>0.13210795055258612</x:v>
      </x:c>
      <x:c r="I1088" s="58" t="n">
        <x:v>7097070.473373121</x:v>
      </x:c>
      <x:c r="J1088" s="59" t="n">
        <x:v>0.51856690458582</x:v>
      </x:c>
      <x:c r="K1088" s="2" t="str">
        <x:v>B</x:v>
      </x:c>
      <x:c r="L1088" s="59"/>
      <x:c r="M1088" s="59" t="n">
        <x:v>0.4372301907535395</x:v>
      </x:c>
      <x:c r="N1088" s="58" t="n">
        <x:v>8527667.473453123</x:v>
      </x:c>
      <x:c r="O1088" s="58" t="n">
        <x:v>8738217.947651044</x:v>
      </x:c>
      <x:c r="P1088" s="2" t="str">
        <x:v>decline</x:v>
      </x:c>
      <x:c r="Q1088" s="2" t="str">
        <x:v>debt service to income exceeds policy maximum</x:v>
      </x:c>
      <x:c r="R1088" s="2"/>
      <x:c r="S1088" s="2"/>
      <x:c r="T1088" s="2"/>
    </x:row>
    <x:row r="1089">
      <x:c r="A1089" s="2"/>
      <x:c r="B1089" s="2"/>
      <x:c r="C1089" s="2" t="str">
        <x:v>SYN-01084</x:v>
      </x:c>
      <x:c r="D1089" s="58" t="n">
        <x:v>243000000</x:v>
      </x:c>
      <x:c r="E1089" s="93" t="n">
        <x:v>36</x:v>
      </x:c>
      <x:c r="F1089" s="59" t="n">
        <x:v>0.06215738419311498</x:v>
      </x:c>
      <x:c r="G1089" s="59" t="n">
        <x:v>0.6834750031916645</x:v>
      </x:c>
      <x:c r="H1089" s="59" t="n">
        <x:v>0.15387223566844546</x:v>
      </x:c>
      <x:c r="I1089" s="58" t="n">
        <x:v>8469826.64721082</x:v>
      </x:c>
      <x:c r="J1089" s="59" t="n">
        <x:v>0.2584728885183013</x:v>
      </x:c>
      <x:c r="K1089" s="2" t="str">
        <x:v>C</x:v>
      </x:c>
      <x:c r="L1089" s="59" t="n">
        <x:v>0.11918682098388673</x:v>
      </x:c>
      <x:c r="M1089" s="59" t="n">
        <x:v>0.5118645781444486</x:v>
      </x:c>
      <x:c r="N1089" s="58" t="n">
        <x:v>16514159.843566168</x:v>
      </x:c>
      <x:c r="O1089" s="58" t="n">
        <x:v>9909931.686351592</x:v>
      </x:c>
      <x:c r="P1089" s="2" t="str">
        <x:v>approve</x:v>
      </x:c>
      <x:c r="Q1089" s="2" t="str">
        <x:v>eligibility and RAROC conditions are met</x:v>
      </x:c>
      <x:c r="R1089" s="2"/>
      <x:c r="S1089" s="2"/>
      <x:c r="T1089" s="2"/>
    </x:row>
    <x:row r="1090">
      <x:c r="A1090" s="2"/>
      <x:c r="B1090" s="2"/>
      <x:c r="C1090" s="2" t="str">
        <x:v>SYN-01085</x:v>
      </x:c>
      <x:c r="D1090" s="58" t="n">
        <x:v>218000000</x:v>
      </x:c>
      <x:c r="E1090" s="93" t="n">
        <x:v>18</x:v>
      </x:c>
      <x:c r="F1090" s="59" t="n">
        <x:v>0.12022233190403081</x:v>
      </x:c>
      <x:c r="G1090" s="59" t="n">
        <x:v>0.7209601137501366</x:v>
      </x:c>
      <x:c r="H1090" s="59" t="n">
        <x:v>0.22218466801443773</x:v>
      </x:c>
      <x:c r="I1090" s="58" t="n">
        <x:v>14351942.13695315</x:v>
      </x:c>
      <x:c r="J1090" s="59" t="n">
        <x:v>0.6111590651099544</x:v>
      </x:c>
      <x:c r="K1090" s="2" t="str">
        <x:v>D</x:v>
      </x:c>
      <x:c r="L1090" s="59"/>
      <x:c r="M1090" s="59" t="n">
        <x:v>0.44837290732070384</x:v>
      </x:c>
      <x:c r="N1090" s="58" t="n">
        <x:v>15685033.499526467</x:v>
      </x:c>
      <x:c r="O1090" s="58" t="n">
        <x:v>13545228.462213749</x:v>
      </x:c>
      <x:c r="P1090" s="2" t="str">
        <x:v>decline</x:v>
      </x:c>
      <x:c r="Q1090" s="2" t="str">
        <x:v>debt service to income exceeds policy maximum</x:v>
      </x:c>
      <x:c r="R1090" s="2"/>
      <x:c r="S1090" s="2"/>
      <x:c r="T1090" s="2"/>
    </x:row>
    <x:row r="1091">
      <x:c r="A1091" s="2"/>
      <x:c r="B1091" s="2"/>
      <x:c r="C1091" s="2" t="str">
        <x:v>SYN-01086</x:v>
      </x:c>
      <x:c r="D1091" s="58" t="n">
        <x:v>223000000</x:v>
      </x:c>
      <x:c r="E1091" s="93" t="n">
        <x:v>12</x:v>
      </x:c>
      <x:c r="F1091" s="59" t="n">
        <x:v>0.1275813990147847</x:v>
      </x:c>
      <x:c r="G1091" s="59" t="n">
        <x:v>0.7624628059761462</x:v>
      </x:c>
      <x:c r="H1091" s="59" t="n">
        <x:v>0.21781199303204657</x:v>
      </x:c>
      <x:c r="I1091" s="58" t="n">
        <x:v>20848071.195668552</x:v>
      </x:c>
      <x:c r="J1091" s="59" t="n">
        <x:v>0.6302937347341248</x:v>
      </x:c>
      <x:c r="K1091" s="2" t="str">
        <x:v>D</x:v>
      </x:c>
      <x:c r="L1091" s="59"/>
      <x:c r="M1091" s="59" t="n">
        <x:v>0.3119519701257714</x:v>
      </x:c>
      <x:c r="N1091" s="58" t="n">
        <x:v>12379773.099303529</x:v>
      </x:c>
      <x:c r="O1091" s="58" t="n">
        <x:v>15532685.367640443</x:v>
      </x:c>
      <x:c r="P1091" s="2" t="str">
        <x:v>decline</x:v>
      </x:c>
      <x:c r="Q1091" s="2" t="str">
        <x:v>debt service to income exceeds policy maximum</x:v>
      </x:c>
      <x:c r="R1091" s="2"/>
      <x:c r="S1091" s="2"/>
      <x:c r="T1091" s="2"/>
    </x:row>
    <x:row r="1092">
      <x:c r="A1092" s="2"/>
      <x:c r="B1092" s="2"/>
      <x:c r="C1092" s="2" t="str">
        <x:v>SYN-01087</x:v>
      </x:c>
      <x:c r="D1092" s="58" t="n">
        <x:v>128000000</x:v>
      </x:c>
      <x:c r="E1092" s="93" t="n">
        <x:v>18</x:v>
      </x:c>
      <x:c r="F1092" s="59" t="n">
        <x:v>0.09206283085821836</x:v>
      </x:c>
      <x:c r="G1092" s="59" t="n">
        <x:v>0.7315022809690457</x:v>
      </x:c>
      <x:c r="H1092" s="59" t="n">
        <x:v>0.187078924488161</x:v>
      </x:c>
      <x:c r="I1092" s="58" t="n">
        <x:v>8210398.210662681</x:v>
      </x:c>
      <x:c r="J1092" s="59" t="n">
        <x:v>0.3968399701777114</x:v>
      </x:c>
      <x:c r="K1092" s="2" t="str">
        <x:v>C</x:v>
      </x:c>
      <x:c r="L1092" s="59" t="n">
        <x:v>0.15337745666503907</x:v>
      </x:c>
      <x:c r="M1092" s="59" t="n">
        <x:v>0.41908500351185246</x:v>
      </x:c>
      <x:c r="N1092" s="58" t="n">
        <x:v>7106843.781873781</x:v>
      </x:c>
      <x:c r="O1092" s="58" t="n">
        <x:v>7005848.278396532</x:v>
      </x:c>
      <x:c r="P1092" s="2" t="str">
        <x:v>approve</x:v>
      </x:c>
      <x:c r="Q1092" s="2" t="str">
        <x:v>eligibility and RAROC conditions are met</x:v>
      </x:c>
      <x:c r="R1092" s="2"/>
      <x:c r="S1092" s="2"/>
      <x:c r="T1092" s="2"/>
    </x:row>
    <x:row r="1093">
      <x:c r="A1093" s="2"/>
      <x:c r="B1093" s="2"/>
      <x:c r="C1093" s="2" t="str">
        <x:v>SYN-01088</x:v>
      </x:c>
      <x:c r="D1093" s="58" t="n">
        <x:v>39000000</x:v>
      </x:c>
      <x:c r="E1093" s="93" t="n">
        <x:v>36</x:v>
      </x:c>
      <x:c r="F1093" s="59" t="n">
        <x:v>0.11276268836206141</x:v>
      </x:c>
      <x:c r="G1093" s="59" t="n">
        <x:v>0.6904123447258477</x:v>
      </x:c>
      <x:c r="H1093" s="59" t="n">
        <x:v>0.21581440700081767</x:v>
      </x:c>
      <x:c r="I1093" s="58" t="n">
        <x:v>1480996.1429209148</x:v>
      </x:c>
      <x:c r="J1093" s="59" t="n">
        <x:v>0.3068535644614857</x:v>
      </x:c>
      <x:c r="K1093" s="2" t="str">
        <x:v>D</x:v>
      </x:c>
      <x:c r="L1093" s="59"/>
      <x:c r="M1093" s="59" t="n">
        <x:v>0.43736596272097966</x:v>
      </x:c>
      <x:c r="N1093" s="58" t="n">
        <x:v>4841326.921206478</x:v>
      </x:c>
      <x:c r="O1093" s="58" t="n">
        <x:v>2161301.6662883023</x:v>
      </x:c>
      <x:c r="P1093" s="2" t="str">
        <x:v>manual_review</x:v>
      </x:c>
      <x:c r="Q1093" s="2" t="str">
        <x:v>data quality flag</x:v>
      </x:c>
      <x:c r="R1093" s="2"/>
      <x:c r="S1093" s="2"/>
      <x:c r="T1093" s="2"/>
    </x:row>
    <x:row r="1094">
      <x:c r="A1094" s="2"/>
      <x:c r="B1094" s="2"/>
      <x:c r="C1094" s="2" t="str">
        <x:v>SYN-01089</x:v>
      </x:c>
      <x:c r="D1094" s="58" t="n">
        <x:v>207000000</x:v>
      </x:c>
      <x:c r="E1094" s="93" t="n">
        <x:v>48</x:v>
      </x:c>
      <x:c r="F1094" s="59" t="n">
        <x:v>0.06267925920005586</x:v>
      </x:c>
      <x:c r="G1094" s="59" t="n">
        <x:v>0.7430332257231516</x:v>
      </x:c>
      <x:c r="H1094" s="59" t="n">
        <x:v>0.16048953425477389</x:v>
      </x:c>
      <x:c r="I1094" s="58" t="n">
        <x:v>5871629.247967275</x:v>
      </x:c>
      <x:c r="J1094" s="59" t="n">
        <x:v>0.4029845519986365</x:v>
      </x:c>
      <x:c r="K1094" s="2" t="str">
        <x:v>C</x:v>
      </x:c>
      <x:c r="L1094" s="59" t="n">
        <x:v>0.12562679290771483</x:v>
      </x:c>
      <x:c r="M1094" s="59" t="n">
        <x:v>0.49295955881559683</x:v>
      </x:c>
      <x:c r="N1094" s="58" t="n">
        <x:v>20503345.76742744</x:v>
      </x:c>
      <x:c r="O1094" s="58" t="n">
        <x:v>8941248.188558089</x:v>
      </x:c>
      <x:c r="P1094" s="2" t="str">
        <x:v>approve</x:v>
      </x:c>
      <x:c r="Q1094" s="2" t="str">
        <x:v>eligibility and RAROC conditions are met</x:v>
      </x:c>
      <x:c r="R1094" s="2"/>
      <x:c r="S1094" s="2"/>
      <x:c r="T1094" s="2"/>
    </x:row>
    <x:row r="1095">
      <x:c r="A1095" s="2"/>
      <x:c r="B1095" s="2"/>
      <x:c r="C1095" s="2" t="str">
        <x:v>SYN-01090</x:v>
      </x:c>
      <x:c r="D1095" s="58" t="n">
        <x:v>68000000</x:v>
      </x:c>
      <x:c r="E1095" s="93" t="n">
        <x:v>18</x:v>
      </x:c>
      <x:c r="F1095" s="59" t="n">
        <x:v>0.06711431567022391</x:v>
      </x:c>
      <x:c r="G1095" s="59" t="n">
        <x:v>0.8167065680647064</x:v>
      </x:c>
      <x:c r="H1095" s="59" t="n">
        <x:v>0.17016140598261284</x:v>
      </x:c>
      <x:c r="I1095" s="58" t="n">
        <x:v>4306967.468768692</x:v>
      </x:c>
      <x:c r="J1095" s="59" t="n">
        <x:v>0.10904886076769686</x:v>
      </x:c>
      <x:c r="K1095" s="2" t="str">
        <x:v>C</x:v>
      </x:c>
      <x:c r="L1095" s="59" t="n">
        <x:v>0.14212066650390626</x:v>
      </x:c>
      <x:c r="M1095" s="59" t="n">
        <x:v>0.3938308647757011</x:v>
      </x:c>
      <x:c r="N1095" s="58" t="n">
        <x:v>3063437.1097363965</x:v>
      </x:c>
      <x:c r="O1095" s="58" t="n">
        <x:v>3465696.8264502734</x:v>
      </x:c>
      <x:c r="P1095" s="2" t="str">
        <x:v>approve</x:v>
      </x:c>
      <x:c r="Q1095" s="2" t="str">
        <x:v>eligibility and RAROC conditions are met</x:v>
      </x:c>
      <x:c r="R1095" s="2"/>
      <x:c r="S1095" s="2"/>
      <x:c r="T1095" s="2"/>
    </x:row>
    <x:row r="1096">
      <x:c r="A1096" s="2"/>
      <x:c r="B1096" s="2"/>
      <x:c r="C1096" s="2" t="str">
        <x:v>SYN-01091</x:v>
      </x:c>
      <x:c r="D1096" s="58" t="n">
        <x:v>54000000</x:v>
      </x:c>
      <x:c r="E1096" s="93" t="n">
        <x:v>18</x:v>
      </x:c>
      <x:c r="F1096" s="59" t="n">
        <x:v>0.007598890556081902</x:v>
      </x:c>
      <x:c r="G1096" s="59" t="n">
        <x:v>0.6437288673003422</x:v>
      </x:c>
      <x:c r="H1096" s="59" t="n">
        <x:v>0.12186827149206364</x:v>
      </x:c>
      <x:c r="I1096" s="58" t="n">
        <x:v>3297718.955050073</x:v>
      </x:c>
      <x:c r="J1096" s="59" t="n">
        <x:v>0.22254385411371086</x:v>
      </x:c>
      <x:c r="K1096" s="2" t="str">
        <x:v>A</x:v>
      </x:c>
      <x:c r="L1096" s="59" t="n">
        <x:v>0.10496711730957031</x:v>
      </x:c>
      <x:c r="M1096" s="59" t="n">
        <x:v>0.33252354380863197</x:v>
      </x:c>
      <x:c r="N1096" s="58" t="n">
        <x:v>215065.19050112224</x:v>
      </x:c>
      <x:c r="O1096" s="58" t="n">
        <x:v>2300164.782094583</x:v>
      </x:c>
      <x:c r="P1096" s="2" t="str">
        <x:v>approve</x:v>
      </x:c>
      <x:c r="Q1096" s="2" t="str">
        <x:v>eligibility and RAROC conditions are met</x:v>
      </x:c>
      <x:c r="R1096" s="2"/>
      <x:c r="S1096" s="2"/>
      <x:c r="T1096" s="2"/>
    </x:row>
    <x:row r="1097">
      <x:c r="A1097" s="2"/>
      <x:c r="B1097" s="2"/>
      <x:c r="C1097" s="2" t="str">
        <x:v>SYN-01092</x:v>
      </x:c>
      <x:c r="D1097" s="58" t="n">
        <x:v>178000000</x:v>
      </x:c>
      <x:c r="E1097" s="93" t="n">
        <x:v>24</x:v>
      </x:c>
      <x:c r="F1097" s="59" t="n">
        <x:v>0.18729732731802853</x:v>
      </x:c>
      <x:c r="G1097" s="59" t="n">
        <x:v>0.7000964684032296</x:v>
      </x:c>
      <x:c r="H1097" s="59" t="n">
        <x:v>0.27946498949379506</x:v>
      </x:c>
      <x:c r="I1097" s="58" t="n">
        <x:v>9765300.511884091</x:v>
      </x:c>
      <x:c r="J1097" s="59" t="n">
        <x:v>0.803957606780854</x:v>
      </x:c>
      <x:c r="K1097" s="2" t="str">
        <x:v>E</x:v>
      </x:c>
      <x:c r="L1097" s="59"/>
      <x:c r="M1097" s="59" t="n">
        <x:v>0.45244057795572945</x:v>
      </x:c>
      <x:c r="N1097" s="58" t="n">
        <x:v>25397276.331435528</x:v>
      </x:c>
      <x:c r="O1097" s="58" t="n">
        <x:v>12611686.99042538</x:v>
      </x:c>
      <x:c r="P1097" s="2" t="str">
        <x:v>decline</x:v>
      </x:c>
      <x:c r="Q1097" s="2" t="str">
        <x:v>debt service to income exceeds policy maximum</x:v>
      </x:c>
      <x:c r="R1097" s="2"/>
      <x:c r="S1097" s="2"/>
      <x:c r="T1097" s="2"/>
    </x:row>
    <x:row r="1098">
      <x:c r="A1098" s="2"/>
      <x:c r="B1098" s="2"/>
      <x:c r="C1098" s="2" t="str">
        <x:v>SYN-01093</x:v>
      </x:c>
      <x:c r="D1098" s="58" t="n">
        <x:v>39000000</x:v>
      </x:c>
      <x:c r="E1098" s="93" t="n">
        <x:v>48</x:v>
      </x:c>
      <x:c r="F1098" s="59" t="n">
        <x:v>0.021713721741287245</x:v>
      </x:c>
      <x:c r="G1098" s="59" t="n">
        <x:v>0.7977961385730655</x:v>
      </x:c>
      <x:c r="H1098" s="59" t="n">
        <x:v>0.11106833937509714</x:v>
      </x:c>
      <x:c r="I1098" s="58" t="n">
        <x:v>1009999.9673445579</x:v>
      </x:c>
      <x:c r="J1098" s="59" t="n">
        <x:v>0.16464285597659134</x:v>
      </x:c>
      <x:c r="K1098" s="2" t="str">
        <x:v>B</x:v>
      </x:c>
      <x:c r="L1098" s="59" t="n">
        <x:v>0.10605155944824218</x:v>
      </x:c>
      <x:c r="M1098" s="59" t="n">
        <x:v>0.21126306267804482</x:v>
      </x:c>
      <x:c r="N1098" s="58" t="n">
        <x:v>1450080.6532562252</x:v>
      </x:c>
      <x:c r="O1098" s="58" t="n">
        <x:v>1631531.3538334202</x:v>
      </x:c>
      <x:c r="P1098" s="2" t="str">
        <x:v>approve</x:v>
      </x:c>
      <x:c r="Q1098" s="2" t="str">
        <x:v>eligibility and RAROC conditions are met</x:v>
      </x:c>
      <x:c r="R1098" s="2"/>
      <x:c r="S1098" s="2"/>
      <x:c r="T1098" s="2"/>
    </x:row>
    <x:row r="1099">
      <x:c r="A1099" s="2"/>
      <x:c r="B1099" s="2"/>
      <x:c r="C1099" s="2" t="str">
        <x:v>SYN-01094</x:v>
      </x:c>
      <x:c r="D1099" s="58" t="n">
        <x:v>189000000</x:v>
      </x:c>
      <x:c r="E1099" s="93" t="n">
        <x:v>36</x:v>
      </x:c>
      <x:c r="F1099" s="59" t="n">
        <x:v>0.18403389939926748</x:v>
      </x:c>
      <x:c r="G1099" s="59" t="n">
        <x:v>0.6567400435183885</x:v>
      </x:c>
      <x:c r="H1099" s="59" t="n">
        <x:v>0.2627410873651251</x:v>
      </x:c>
      <x:c r="I1099" s="58" t="n">
        <x:v>7642551.50747897</x:v>
      </x:c>
      <x:c r="J1099" s="59" t="n">
        <x:v>0.20988540780736878</x:v>
      </x:c>
      <x:c r="K1099" s="2" t="str">
        <x:v>E</x:v>
      </x:c>
      <x:c r="L1099" s="59" t="n">
        <x:v>0.2230309295654297</x:v>
      </x:c>
      <x:c r="M1099" s="59" t="n">
        <x:v>0.398738672130004</x:v>
      </x:c>
      <x:c r="N1099" s="58" t="n">
        <x:v>35558235.03423683</x:v>
      </x:c>
      <x:c r="O1099" s="58" t="n">
        <x:v>11912767.882361647</x:v>
      </x:c>
      <x:c r="P1099" s="2" t="str">
        <x:v>approve</x:v>
      </x:c>
      <x:c r="Q1099" s="2" t="str">
        <x:v>eligibility and RAROC conditions are met</x:v>
      </x:c>
      <x:c r="R1099" s="2"/>
      <x:c r="S1099" s="2"/>
      <x:c r="T1099" s="2"/>
    </x:row>
    <x:row r="1100">
      <x:c r="A1100" s="2"/>
      <x:c r="B1100" s="2"/>
      <x:c r="C1100" s="2" t="str">
        <x:v>SYN-01095</x:v>
      </x:c>
      <x:c r="D1100" s="58" t="n">
        <x:v>199000000</x:v>
      </x:c>
      <x:c r="E1100" s="93" t="n">
        <x:v>24</x:v>
      </x:c>
      <x:c r="F1100" s="59" t="n">
        <x:v>0.14515805279942529</x:v>
      </x:c>
      <x:c r="G1100" s="59" t="n">
        <x:v>0.7644812794575124</x:v>
      </x:c>
      <x:c r="H1100" s="59" t="n">
        <x:v>0.23698390267232364</x:v>
      </x:c>
      <x:c r="I1100" s="58" t="n">
        <x:v>10491415.523111166</x:v>
      </x:c>
      <x:c r="J1100" s="59" t="n">
        <x:v>0.3935655987891522</x:v>
      </x:c>
      <x:c r="K1100" s="2" t="str">
        <x:v>D</x:v>
      </x:c>
      <x:c r="L1100" s="59" t="n">
        <x:v>0.21093624114990234</x:v>
      </x:c>
      <x:c r="M1100" s="59" t="n">
        <x:v>0.3100099575558682</x:v>
      </x:c>
      <x:c r="N1100" s="58" t="n">
        <x:v>23977438.607475393</x:v>
      </x:c>
      <x:c r="O1100" s="58" t="n">
        <x:v>13984611.04869706</x:v>
      </x:c>
      <x:c r="P1100" s="2" t="str">
        <x:v>approve</x:v>
      </x:c>
      <x:c r="Q1100" s="2" t="str">
        <x:v>eligibility and RAROC conditions are met</x:v>
      </x:c>
      <x:c r="R1100" s="2"/>
      <x:c r="S1100" s="2"/>
      <x:c r="T1100" s="2"/>
    </x:row>
    <x:row r="1101">
      <x:c r="A1101" s="2"/>
      <x:c r="B1101" s="2"/>
      <x:c r="C1101" s="2" t="str">
        <x:v>SYN-01096</x:v>
      </x:c>
      <x:c r="D1101" s="58" t="n">
        <x:v>248000000</x:v>
      </x:c>
      <x:c r="E1101" s="93" t="n">
        <x:v>36</x:v>
      </x:c>
      <x:c r="F1101" s="59" t="n">
        <x:v>0.17541110411464403</x:v>
      </x:c>
      <x:c r="G1101" s="59" t="n">
        <x:v>0.6566740756618216</x:v>
      </x:c>
      <x:c r="H1101" s="59" t="n">
        <x:v>0.2639290741101359</x:v>
      </x:c>
      <x:c r="I1101" s="58" t="n">
        <x:v>10044053.249382362</x:v>
      </x:c>
      <x:c r="J1101" s="59" t="n">
        <x:v>0.4155193554068039</x:v>
      </x:c>
      <x:c r="K1101" s="2" t="str">
        <x:v>E</x:v>
      </x:c>
      <x:c r="L1101" s="59" t="n">
        <x:v>0.21460018157958982</x:v>
      </x:c>
      <x:c r="M1101" s="59" t="n">
        <x:v>0.46269978651751176</x:v>
      </x:c>
      <x:c r="N1101" s="58" t="n">
        <x:v>44717336.718051426</x:v>
      </x:c>
      <x:c r="O1101" s="58" t="n">
        <x:v>15466500.505884824</x:v>
      </x:c>
      <x:c r="P1101" s="2" t="str">
        <x:v>approve</x:v>
      </x:c>
      <x:c r="Q1101" s="2" t="str">
        <x:v>eligibility and RAROC conditions are met</x:v>
      </x:c>
      <x:c r="R1101" s="2"/>
      <x:c r="S1101" s="2"/>
      <x:c r="T1101" s="2"/>
    </x:row>
    <x:row r="1102">
      <x:c r="A1102" s="2"/>
      <x:c r="B1102" s="2"/>
      <x:c r="C1102" s="2" t="str">
        <x:v>SYN-01097</x:v>
      </x:c>
      <x:c r="D1102" s="58" t="n">
        <x:v>94000000</x:v>
      </x:c>
      <x:c r="E1102" s="93" t="n">
        <x:v>18</x:v>
      </x:c>
      <x:c r="F1102" s="59" t="n">
        <x:v>0.06524156776832199</x:v>
      </x:c>
      <x:c r="G1102" s="59" t="n">
        <x:v>0.6438266961564987</x:v>
      </x:c>
      <x:c r="H1102" s="59" t="n">
        <x:v>0.15019975874860483</x:v>
      </x:c>
      <x:c r="I1102" s="58" t="n">
        <x:v>5865053.754484353</x:v>
      </x:c>
      <x:c r="J1102" s="59" t="n">
        <x:v>0.31223825669695665</x:v>
      </x:c>
      <x:c r="K1102" s="2" t="str">
        <x:v>C</x:v>
      </x:c>
      <x:c r="L1102" s="59" t="n">
        <x:v>0.12557064056396483</x:v>
      </x:c>
      <x:c r="M1102" s="59" t="n">
        <x:v>0.4104027888547842</x:v>
      </x:c>
      <x:c r="N1102" s="58" t="n">
        <x:v>3231124.522788835</x:v>
      </x:c>
      <x:c r="O1102" s="58" t="n">
        <x:v>3916264.1462428155</x:v>
      </x:c>
      <x:c r="P1102" s="2" t="str">
        <x:v>approve</x:v>
      </x:c>
      <x:c r="Q1102" s="2" t="str">
        <x:v>eligibility and RAROC conditions are met</x:v>
      </x:c>
      <x:c r="R1102" s="2"/>
      <x:c r="S1102" s="2"/>
      <x:c r="T1102" s="2"/>
    </x:row>
    <x:row r="1103">
      <x:c r="A1103" s="2"/>
      <x:c r="B1103" s="2"/>
      <x:c r="C1103" s="2" t="str">
        <x:v>SYN-01098</x:v>
      </x:c>
      <x:c r="D1103" s="58" t="n">
        <x:v>51000000</x:v>
      </x:c>
      <x:c r="E1103" s="93" t="n">
        <x:v>12</x:v>
      </x:c>
      <x:c r="F1103" s="59" t="n">
        <x:v>0.22183867940327245</x:v>
      </x:c>
      <x:c r="G1103" s="59" t="n">
        <x:v>0.6894834168931988</x:v>
      </x:c>
      <x:c r="H1103" s="59" t="n">
        <x:v>0.2870906988302663</x:v>
      </x:c>
      <x:c r="I1103" s="58" t="n">
        <x:v>4939514.845811881</x:v>
      </x:c>
      <x:c r="J1103" s="59" t="n">
        <x:v>0.23465049486039605</x:v>
      </x:c>
      <x:c r="K1103" s="2" t="str">
        <x:v>E</x:v>
      </x:c>
      <x:c r="L1103" s="59"/>
      <x:c r="M1103" s="59" t="n">
        <x:v>0.19493306547255512</x:v>
      </x:c>
      <x:c r="N1103" s="58" t="n">
        <x:v>4567697.289586435</x:v>
      </x:c>
      <x:c r="O1103" s="58" t="n">
        <x:v>4014348.3687900696</x:v>
      </x:c>
      <x:c r="P1103" s="2" t="str">
        <x:v>decline</x:v>
      </x:c>
      <x:c r="Q1103" s="2" t="str">
        <x:v>PD exceeds policy maximum</x:v>
      </x:c>
      <x:c r="R1103" s="2"/>
      <x:c r="S1103" s="2"/>
      <x:c r="T1103" s="2"/>
    </x:row>
    <x:row r="1104">
      <x:c r="A1104" s="2"/>
      <x:c r="B1104" s="2"/>
      <x:c r="C1104" s="2" t="str">
        <x:v>SYN-01099</x:v>
      </x:c>
      <x:c r="D1104" s="58" t="n">
        <x:v>79000000</x:v>
      </x:c>
      <x:c r="E1104" s="93" t="n">
        <x:v>24</x:v>
      </x:c>
      <x:c r="F1104" s="59" t="n">
        <x:v>0.05408625978801717</x:v>
      </x:c>
      <x:c r="G1104" s="59" t="n">
        <x:v>0.77631712588001</x:v>
      </x:c>
      <x:c r="H1104" s="59" t="n">
        <x:v>0.13284591402403859</x:v>
      </x:c>
      <x:c r="I1104" s="58" t="n">
        <x:v>3766372.9345522085</x:v>
      </x:c>
      <x:c r="J1104" s="59" t="n">
        <x:v>0.36835162490007484</x:v>
      </x:c>
      <x:c r="K1104" s="2" t="str">
        <x:v>C</x:v>
      </x:c>
      <x:c r="L1104" s="59" t="n">
        <x:v>0.13170703887939456</x:v>
      </x:c>
      <x:c r="M1104" s="59" t="n">
        <x:v>0.17148892870602417</x:v>
      </x:c>
      <x:c r="N1104" s="58" t="n">
        <x:v>3562820.8115670504</x:v>
      </x:c>
      <x:c r="O1104" s="58" t="n">
        <x:v>3289844.7435940583</x:v>
      </x:c>
      <x:c r="P1104" s="2" t="str">
        <x:v>approve</x:v>
      </x:c>
      <x:c r="Q1104" s="2" t="str">
        <x:v>eligibility and RAROC conditions are met</x:v>
      </x:c>
      <x:c r="R1104" s="2"/>
      <x:c r="S1104" s="2"/>
      <x:c r="T1104" s="2"/>
    </x:row>
    <x:row r="1105">
      <x:c r="A1105" s="2"/>
      <x:c r="B1105" s="2"/>
      <x:c r="C1105" s="2" t="str">
        <x:v>SYN-01100</x:v>
      </x:c>
      <x:c r="D1105" s="58" t="n">
        <x:v>165000000</x:v>
      </x:c>
      <x:c r="E1105" s="93" t="n">
        <x:v>18</x:v>
      </x:c>
      <x:c r="F1105" s="59" t="n">
        <x:v>0.1255298750961133</x:v>
      </x:c>
      <x:c r="G1105" s="59" t="n">
        <x:v>0.6769915775443953</x:v>
      </x:c>
      <x:c r="H1105" s="59" t="n">
        <x:v>0.21455912375924097</x:v>
      </x:c>
      <x:c r="I1105" s="58" t="n">
        <x:v>10801760.248269955</x:v>
      </x:c>
      <x:c r="J1105" s="59" t="n">
        <x:v>0.77217489526837</x:v>
      </x:c>
      <x:c r="K1105" s="2" t="str">
        <x:v>D</x:v>
      </x:c>
      <x:c r="L1105" s="59"/>
      <x:c r="M1105" s="59" t="n">
        <x:v>0.4531902249816279</x:v>
      </x:c>
      <x:c r="N1105" s="58" t="n">
        <x:v>11619581.046873953</x:v>
      </x:c>
      <x:c r="O1105" s="58" t="n">
        <x:v>9805206.93371094</x:v>
      </x:c>
      <x:c r="P1105" s="2" t="str">
        <x:v>decline</x:v>
      </x:c>
      <x:c r="Q1105" s="2" t="str">
        <x:v>debt service to income exceeds policy maximum</x:v>
      </x:c>
      <x:c r="R1105" s="2"/>
      <x:c r="S1105" s="2"/>
      <x:c r="T1105" s="2"/>
    </x:row>
    <x:row r="1106">
      <x:c r="A1106" s="2"/>
      <x:c r="B1106" s="2"/>
      <x:c r="C1106" s="2" t="str">
        <x:v>SYN-01101</x:v>
      </x:c>
      <x:c r="D1106" s="58" t="n">
        <x:v>228000000</x:v>
      </x:c>
      <x:c r="E1106" s="93" t="n">
        <x:v>18</x:v>
      </x:c>
      <x:c r="F1106" s="59" t="n">
        <x:v>0.06725344686954568</x:v>
      </x:c>
      <x:c r="G1106" s="59" t="n">
        <x:v>0.7272626200099304</x:v>
      </x:c>
      <x:c r="H1106" s="59" t="n">
        <x:v>0.1525048096995978</x:v>
      </x:c>
      <x:c r="I1106" s="58" t="n">
        <x:v>14250623.412384909</x:v>
      </x:c>
      <x:c r="J1106" s="59" t="n">
        <x:v>0.3580468466497305</x:v>
      </x:c>
      <x:c r="K1106" s="2" t="str">
        <x:v>C</x:v>
      </x:c>
      <x:c r="L1106" s="59" t="n">
        <x:v>0.11823837280273439</x:v>
      </x:c>
      <x:c r="M1106" s="59" t="n">
        <x:v>0.4793738850170315</x:v>
      </x:c>
      <x:c r="N1106" s="58" t="n">
        <x:v>9130084.553821739</x:v>
      </x:c>
      <x:c r="O1106" s="58" t="n">
        <x:v>10320224.871700427</x:v>
      </x:c>
      <x:c r="P1106" s="2" t="str">
        <x:v>approve</x:v>
      </x:c>
      <x:c r="Q1106" s="2" t="str">
        <x:v>eligibility and RAROC conditions are met</x:v>
      </x:c>
      <x:c r="R1106" s="2"/>
      <x:c r="S1106" s="2"/>
      <x:c r="T1106" s="2"/>
    </x:row>
    <x:row r="1107">
      <x:c r="A1107" s="2"/>
      <x:c r="B1107" s="2"/>
      <x:c r="C1107" s="2" t="str">
        <x:v>SYN-01102</x:v>
      </x:c>
      <x:c r="D1107" s="58" t="n">
        <x:v>46000000</x:v>
      </x:c>
      <x:c r="E1107" s="93" t="n">
        <x:v>24</x:v>
      </x:c>
      <x:c r="F1107" s="59" t="n">
        <x:v>0.06595012182638282</x:v>
      </x:c>
      <x:c r="G1107" s="59" t="n">
        <x:v>0.8291992566866836</x:v>
      </x:c>
      <x:c r="H1107" s="59" t="n">
        <x:v>0.14028032674663315</x:v>
      </x:c>
      <x:c r="I1107" s="58" t="n">
        <x:v>2209201.8582236734</x:v>
      </x:c>
      <x:c r="J1107" s="59" t="n">
        <x:v>0.2492302237400693</x:v>
      </x:c>
      <x:c r="K1107" s="2" t="str">
        <x:v>C</x:v>
      </x:c>
      <x:c r="L1107" s="59" t="n">
        <x:v>0.1493169403076172</x:v>
      </x:c>
      <x:c r="M1107" s="59" t="n">
        <x:v>0.08479037382807816</x:v>
      </x:c>
      <x:c r="N1107" s="58" t="n">
        <x:v>2701482.910345272</x:v>
      </x:c>
      <x:c r="O1107" s="58" t="n">
        <x:v>2308534.724146232</x:v>
      </x:c>
      <x:c r="P1107" s="2" t="str">
        <x:v>reprice</x:v>
      </x:c>
      <x:c r="Q1107" s="2" t="str">
        <x:v>quoted APR is below the RAROC price floor</x:v>
      </x:c>
      <x:c r="R1107" s="2"/>
      <x:c r="S1107" s="2"/>
      <x:c r="T1107" s="2"/>
    </x:row>
    <x:row r="1108">
      <x:c r="A1108" s="2"/>
      <x:c r="B1108" s="2"/>
      <x:c r="C1108" s="2" t="str">
        <x:v>SYN-01103</x:v>
      </x:c>
      <x:c r="D1108" s="58" t="n">
        <x:v>122000000</x:v>
      </x:c>
      <x:c r="E1108" s="93" t="n">
        <x:v>36</x:v>
      </x:c>
      <x:c r="F1108" s="59" t="n">
        <x:v>0.14597118434390907</x:v>
      </x:c>
      <x:c r="G1108" s="59" t="n">
        <x:v>0.7470461523482697</x:v>
      </x:c>
      <x:c r="H1108" s="59" t="n">
        <x:v>0.2240727915171896</x:v>
      </x:c>
      <x:c r="I1108" s="58" t="n">
        <x:v>4684979.687458071</x:v>
      </x:c>
      <x:c r="J1108" s="59" t="n">
        <x:v>0.25558108042570654</x:v>
      </x:c>
      <x:c r="K1108" s="2" t="str">
        <x:v>D</x:v>
      </x:c>
      <x:c r="L1108" s="59" t="n">
        <x:v>0.20722316741943358</x:v>
      </x:c>
      <x:c r="M1108" s="59" t="n">
        <x:v>0.25899953116283325</x:v>
      </x:c>
      <x:c r="N1108" s="58" t="n">
        <x:v>20874415.468117576</x:v>
      </x:c>
      <x:c r="O1108" s="58" t="n">
        <x:v>8090014.127710297</x:v>
      </x:c>
      <x:c r="P1108" s="2" t="str">
        <x:v>approve</x:v>
      </x:c>
      <x:c r="Q1108" s="2" t="str">
        <x:v>eligibility and RAROC conditions are met</x:v>
      </x:c>
      <x:c r="R1108" s="2"/>
      <x:c r="S1108" s="2"/>
      <x:c r="T1108" s="2"/>
    </x:row>
    <x:row r="1109">
      <x:c r="A1109" s="2"/>
      <x:c r="B1109" s="2"/>
      <x:c r="C1109" s="2" t="str">
        <x:v>SYN-01104</x:v>
      </x:c>
      <x:c r="D1109" s="58" t="n">
        <x:v>51000000</x:v>
      </x:c>
      <x:c r="E1109" s="93" t="n">
        <x:v>48</x:v>
      </x:c>
      <x:c r="F1109" s="59" t="n">
        <x:v>0.022428381475615336</x:v>
      </x:c>
      <x:c r="G1109" s="59" t="n">
        <x:v>0.7352464400588151</x:v>
      </x:c>
      <x:c r="H1109" s="59" t="n">
        <x:v>0.13285717165336258</x:v>
      </x:c>
      <x:c r="I1109" s="58" t="n">
        <x:v>1375445.6006684862</x:v>
      </x:c>
      <x:c r="J1109" s="59" t="n">
        <x:v>0.3044986051453458</x:v>
      </x:c>
      <x:c r="K1109" s="2" t="str">
        <x:v>B</x:v>
      </x:c>
      <x:c r="L1109" s="59" t="n">
        <x:v>0.10417659759521486</x:v>
      </x:c>
      <x:c r="M1109" s="59" t="n">
        <x:v>0.4528384793064362</x:v>
      </x:c>
      <x:c r="N1109" s="58" t="n">
        <x:v>1826991.0621570589</x:v>
      </x:c>
      <x:c r="O1109" s="58" t="n">
        <x:v>2158689.3230190775</x:v>
      </x:c>
      <x:c r="P1109" s="2" t="str">
        <x:v>approve</x:v>
      </x:c>
      <x:c r="Q1109" s="2" t="str">
        <x:v>eligibility and RAROC conditions are met</x:v>
      </x:c>
      <x:c r="R1109" s="2"/>
      <x:c r="S1109" s="2"/>
      <x:c r="T1109" s="2"/>
    </x:row>
    <x:row r="1110">
      <x:c r="A1110" s="2"/>
      <x:c r="B1110" s="2"/>
      <x:c r="C1110" s="2" t="str">
        <x:v>SYN-01105</x:v>
      </x:c>
      <x:c r="D1110" s="58" t="n">
        <x:v>152000000</x:v>
      </x:c>
      <x:c r="E1110" s="93" t="n">
        <x:v>24</x:v>
      </x:c>
      <x:c r="F1110" s="59" t="n">
        <x:v>0.03551603818732629</x:v>
      </x:c>
      <x:c r="G1110" s="59" t="n">
        <x:v>0.7195605040760747</x:v>
      </x:c>
      <x:c r="H1110" s="59" t="n">
        <x:v>0.13185732317446583</x:v>
      </x:c>
      <x:c r="I1110" s="58" t="n">
        <x:v>7239624.570286034</x:v>
      </x:c>
      <x:c r="J1110" s="59" t="n">
        <x:v>0.20863399312457653</x:v>
      </x:c>
      <x:c r="K1110" s="2" t="str">
        <x:v>B</x:v>
      </x:c>
      <x:c r="L1110" s="59" t="n">
        <x:v>0.10272891998291017</x:v>
      </x:c>
      <x:c r="M1110" s="59" t="n">
        <x:v>0.45573763784345195</x:v>
      </x:c>
      <x:c r="N1110" s="58" t="n">
        <x:v>4186399.459134032</x:v>
      </x:c>
      <x:c r="O1110" s="58" t="n">
        <x:v>6344461.691915335</x:v>
      </x:c>
      <x:c r="P1110" s="2" t="str">
        <x:v>approve</x:v>
      </x:c>
      <x:c r="Q1110" s="2" t="str">
        <x:v>eligibility and RAROC conditions are met</x:v>
      </x:c>
      <x:c r="R1110" s="2"/>
      <x:c r="S1110" s="2"/>
      <x:c r="T1110" s="2"/>
    </x:row>
    <x:row r="1111">
      <x:c r="A1111" s="2"/>
      <x:c r="B1111" s="2"/>
      <x:c r="C1111" s="2" t="str">
        <x:v>SYN-01106</x:v>
      </x:c>
      <x:c r="D1111" s="58" t="n">
        <x:v>65000000</x:v>
      </x:c>
      <x:c r="E1111" s="93" t="n">
        <x:v>12</x:v>
      </x:c>
      <x:c r="F1111" s="59" t="n">
        <x:v>0.16358877489543522</x:v>
      </x:c>
      <x:c r="G1111" s="59" t="n">
        <x:v>0.781612846938236</x:v>
      </x:c>
      <x:c r="H1111" s="59" t="n">
        <x:v>0.24923778223773094</x:v>
      </x:c>
      <x:c r="I1111" s="58" t="n">
        <x:v>6175469.226174343</x:v>
      </x:c>
      <x:c r="J1111" s="59" t="n">
        <x:v>0.15150938452348686</x:v>
      </x:c>
      <x:c r="K1111" s="2" t="str">
        <x:v>E</x:v>
      </x:c>
      <x:c r="L1111" s="59" t="n">
        <x:v>0.23818065643310543</x:v>
      </x:c>
      <x:c r="M1111" s="59" t="n">
        <x:v>0.21887879973185148</x:v>
      </x:c>
      <x:c r="N1111" s="58" t="n">
        <x:v>4792666.2899466045</x:v>
      </x:c>
      <x:c r="O1111" s="58" t="n">
        <x:v>5200222.735460149</x:v>
      </x:c>
      <x:c r="P1111" s="2" t="str">
        <x:v>approve</x:v>
      </x:c>
      <x:c r="Q1111" s="2" t="str">
        <x:v>eligibility and RAROC conditions are met</x:v>
      </x:c>
      <x:c r="R1111" s="2"/>
      <x:c r="S1111" s="2"/>
      <x:c r="T1111" s="2"/>
    </x:row>
    <x:row r="1112">
      <x:c r="A1112" s="2"/>
      <x:c r="B1112" s="2"/>
      <x:c r="C1112" s="2" t="str">
        <x:v>SYN-01107</x:v>
      </x:c>
      <x:c r="D1112" s="58" t="n">
        <x:v>212000000</x:v>
      </x:c>
      <x:c r="E1112" s="93" t="n">
        <x:v>48</x:v>
      </x:c>
      <x:c r="F1112" s="59" t="n">
        <x:v>0.017853958718471875</x:v>
      </x:c>
      <x:c r="G1112" s="59" t="n">
        <x:v>0.6899707467302124</x:v>
      </x:c>
      <x:c r="H1112" s="59" t="n">
        <x:v>0.11876982364263786</x:v>
      </x:c>
      <x:c r="I1112" s="58" t="n">
        <x:v>5569976.772206361</x:v>
      </x:c>
      <x:c r="J1112" s="59" t="n">
        <x:v>0.31456471243926876</x:v>
      </x:c>
      <x:c r="K1112" s="2" t="str">
        <x:v>A</x:v>
      </x:c>
      <x:c r="L1112" s="59" t="n">
        <x:v>0.09148353576660156</x:v>
      </x:c>
      <x:c r="M1112" s="59" t="n">
        <x:v>0.43724589127044855</x:v>
      </x:c>
      <x:c r="N1112" s="58" t="n">
        <x:v>5650309.702388659</x:v>
      </x:c>
      <x:c r="O1112" s="58" t="n">
        <x:v>8956070.099224703</x:v>
      </x:c>
      <x:c r="P1112" s="2" t="str">
        <x:v>approve</x:v>
      </x:c>
      <x:c r="Q1112" s="2" t="str">
        <x:v>eligibility and RAROC conditions are met</x:v>
      </x:c>
      <x:c r="R1112" s="2"/>
      <x:c r="S1112" s="2"/>
      <x:c r="T1112" s="2"/>
    </x:row>
    <x:row r="1113">
      <x:c r="A1113" s="2"/>
      <x:c r="B1113" s="2"/>
      <x:c r="C1113" s="2" t="str">
        <x:v>SYN-01108</x:v>
      </x:c>
      <x:c r="D1113" s="58" t="n">
        <x:v>88000000</x:v>
      </x:c>
      <x:c r="E1113" s="93" t="n">
        <x:v>18</x:v>
      </x:c>
      <x:c r="F1113" s="59" t="n">
        <x:v>0.12362984782682829</x:v>
      </x:c>
      <x:c r="G1113" s="59" t="n">
        <x:v>0.7167812926706424</x:v>
      </x:c>
      <x:c r="H1113" s="59" t="n">
        <x:v>0.20648443381424406</x:v>
      </x:c>
      <x:c r="I1113" s="58" t="n">
        <x:v>5726630.148750746</x:v>
      </x:c>
      <x:c r="J1113" s="59" t="n">
        <x:v>0.26498630155512987</x:v>
      </x:c>
      <x:c r="K1113" s="2" t="str">
        <x:v>D</x:v>
      </x:c>
      <x:c r="L1113" s="59" t="n">
        <x:v>0.1922015380859375</x:v>
      </x:c>
      <x:c r="M1113" s="59" t="n">
        <x:v>0.2554030664848431</x:v>
      </x:c>
      <x:c r="N1113" s="58" t="n">
        <x:v>6451265.738585741</x:v>
      </x:c>
      <x:c r="O1113" s="58" t="n">
        <x:v>5488825.024020483</x:v>
      </x:c>
      <x:c r="P1113" s="2" t="str">
        <x:v>approve</x:v>
      </x:c>
      <x:c r="Q1113" s="2" t="str">
        <x:v>eligibility and RAROC conditions are met</x:v>
      </x:c>
      <x:c r="R1113" s="2"/>
      <x:c r="S1113" s="2"/>
      <x:c r="T1113" s="2"/>
    </x:row>
    <x:row r="1114">
      <x:c r="A1114" s="2"/>
      <x:c r="B1114" s="2"/>
      <x:c r="C1114" s="2" t="str">
        <x:v>SYN-01109</x:v>
      </x:c>
      <x:c r="D1114" s="58" t="n">
        <x:v>93000000</x:v>
      </x:c>
      <x:c r="E1114" s="93" t="n">
        <x:v>48</x:v>
      </x:c>
      <x:c r="F1114" s="59" t="n">
        <x:v>0.05583026605334851</x:v>
      </x:c>
      <x:c r="G1114" s="59" t="n">
        <x:v>0.5263398875373387</x:v>
      </x:c>
      <x:c r="H1114" s="59" t="n">
        <x:v>0.15817812483079946</x:v>
      </x:c>
      <x:c r="I1114" s="58" t="n">
        <x:v>2626976.5650703777</x:v>
      </x:c>
      <x:c r="J1114" s="59" t="n">
        <x:v>0.28673351495541977</x:v>
      </x:c>
      <x:c r="K1114" s="2" t="str">
        <x:v>C</x:v>
      </x:c>
      <x:c r="L1114" s="59" t="n">
        <x:v>0.11280914306640626</x:v>
      </x:c>
      <x:c r="M1114" s="59" t="n">
        <x:v>0.6218865248978008</x:v>
      </x:c>
      <x:c r="N1114" s="58" t="n">
        <x:v>5841482.623693036</x:v>
      </x:c>
      <x:c r="O1114" s="58" t="n">
        <x:v>3812427.590570431</x:v>
      </x:c>
      <x:c r="P1114" s="2" t="str">
        <x:v>approve</x:v>
      </x:c>
      <x:c r="Q1114" s="2" t="str">
        <x:v>eligibility and RAROC conditions are met</x:v>
      </x:c>
      <x:c r="R1114" s="2"/>
      <x:c r="S1114" s="2"/>
      <x:c r="T1114" s="2"/>
    </x:row>
    <x:row r="1115">
      <x:c r="A1115" s="2"/>
      <x:c r="B1115" s="2"/>
      <x:c r="C1115" s="2" t="str">
        <x:v>SYN-01110</x:v>
      </x:c>
      <x:c r="D1115" s="58" t="n">
        <x:v>74000000</x:v>
      </x:c>
      <x:c r="E1115" s="93" t="n">
        <x:v>18</x:v>
      </x:c>
      <x:c r="F1115" s="59" t="n">
        <x:v>0.06247464699045319</x:v>
      </x:c>
      <x:c r="G1115" s="59" t="n">
        <x:v>0.6706029802600427</x:v>
      </x:c>
      <x:c r="H1115" s="59" t="n">
        <x:v>0.16410932671978626</x:v>
      </x:c>
      <x:c r="I1115" s="58" t="n">
        <x:v>4665761.345406692</x:v>
      </x:c>
      <x:c r="J1115" s="59" t="n">
        <x:v>0.34790252102197955</x:v>
      </x:c>
      <x:c r="K1115" s="2" t="str">
        <x:v>C</x:v>
      </x:c>
      <x:c r="L1115" s="59" t="n">
        <x:v>0.1360544586181641</x:v>
      </x:c>
      <x:c r="M1115" s="59" t="n">
        <x:v>0.4458954739608077</x:v>
      </x:c>
      <x:c r="N1115" s="58" t="n">
        <x:v>2545009.359485451</x:v>
      </x:c>
      <x:c r="O1115" s="58" t="n">
        <x:v>3096799.3365323152</x:v>
      </x:c>
      <x:c r="P1115" s="2" t="str">
        <x:v>approve</x:v>
      </x:c>
      <x:c r="Q1115" s="2" t="str">
        <x:v>eligibility and RAROC conditions are met</x:v>
      </x:c>
      <x:c r="R1115" s="2"/>
      <x:c r="S1115" s="2"/>
      <x:c r="T1115" s="2"/>
    </x:row>
    <x:row r="1116">
      <x:c r="A1116" s="2"/>
      <x:c r="B1116" s="2"/>
      <x:c r="C1116" s="2" t="str">
        <x:v>SYN-01111</x:v>
      </x:c>
      <x:c r="D1116" s="58" t="n">
        <x:v>198000000</x:v>
      </x:c>
      <x:c r="E1116" s="93" t="n">
        <x:v>48</x:v>
      </x:c>
      <x:c r="F1116" s="59" t="n">
        <x:v>0.016428062123247843</x:v>
      </x:c>
      <x:c r="G1116" s="59" t="n">
        <x:v>0.7464077431505478</x:v>
      </x:c>
      <x:c r="H1116" s="59" t="n">
        <x:v>0.11673609521932306</x:v>
      </x:c>
      <x:c r="I1116" s="58" t="n">
        <x:v>5182425.392148041</x:v>
      </x:c>
      <x:c r="J1116" s="59" t="n">
        <x:v>0.2471597524092888</x:v>
      </x:c>
      <x:c r="K1116" s="2" t="str">
        <x:v>A</x:v>
      </x:c>
      <x:c r="L1116" s="59" t="n">
        <x:v>0.08924095153808595</x:v>
      </x:c>
      <x:c r="M1116" s="59" t="n">
        <x:v>0.43901185807916054</x:v>
      </x:c>
      <x:c r="N1116" s="58" t="n">
        <x:v>5253363.21853907</x:v>
      </x:c>
      <x:c r="O1116" s="58" t="n">
        <x:v>8370921.467452054</x:v>
      </x:c>
      <x:c r="P1116" s="2" t="str">
        <x:v>approve</x:v>
      </x:c>
      <x:c r="Q1116" s="2" t="str">
        <x:v>eligibility and RAROC conditions are met</x:v>
      </x:c>
      <x:c r="R1116" s="2"/>
      <x:c r="S1116" s="2"/>
      <x:c r="T1116" s="2"/>
    </x:row>
    <x:row r="1117">
      <x:c r="A1117" s="2"/>
      <x:c r="B1117" s="2"/>
      <x:c r="C1117" s="2" t="str">
        <x:v>SYN-01112</x:v>
      </x:c>
      <x:c r="D1117" s="58" t="n">
        <x:v>204000000</x:v>
      </x:c>
      <x:c r="E1117" s="93" t="n">
        <x:v>24</x:v>
      </x:c>
      <x:c r="F1117" s="59" t="n">
        <x:v>0.09770857758732791</x:v>
      </x:c>
      <x:c r="G1117" s="59" t="n">
        <x:v>0.8332429108330602</x:v>
      </x:c>
      <x:c r="H1117" s="59" t="n">
        <x:v>0.18547989835708492</x:v>
      </x:c>
      <x:c r="I1117" s="58" t="n">
        <x:v>10238613.173077783</x:v>
      </x:c>
      <x:c r="J1117" s="59" t="n">
        <x:v>0.4599521783819925</x:v>
      </x:c>
      <x:c r="K1117" s="2" t="str">
        <x:v>C</x:v>
      </x:c>
      <x:c r="L1117" s="59" t="n">
        <x:v>0.16394462585449218</x:v>
      </x:c>
      <x:c r="M1117" s="59" t="n">
        <x:v>0.3001202249318784</x:v>
      </x:c>
      <x:c r="N1117" s="58" t="n">
        <x:v>17954907.91162067</x:v>
      </x:c>
      <x:c r="O1117" s="58" t="n">
        <x:v>12907071.344686586</x:v>
      </x:c>
      <x:c r="P1117" s="2" t="str">
        <x:v>approve</x:v>
      </x:c>
      <x:c r="Q1117" s="2" t="str">
        <x:v>eligibility and RAROC conditions are met</x:v>
      </x:c>
      <x:c r="R1117" s="2"/>
      <x:c r="S1117" s="2"/>
      <x:c r="T1117" s="2"/>
    </x:row>
    <x:row r="1118">
      <x:c r="A1118" s="2"/>
      <x:c r="B1118" s="2"/>
      <x:c r="C1118" s="2" t="str">
        <x:v>SYN-01113</x:v>
      </x:c>
      <x:c r="D1118" s="58" t="n">
        <x:v>40000000</x:v>
      </x:c>
      <x:c r="E1118" s="93" t="n">
        <x:v>48</x:v>
      </x:c>
      <x:c r="F1118" s="59" t="n">
        <x:v>0.11534914277290068</x:v>
      </x:c>
      <x:c r="G1118" s="59" t="n">
        <x:v>0.7803369389657322</x:v>
      </x:c>
      <x:c r="H1118" s="59" t="n">
        <x:v>0.20630414109544776</x:v>
      </x:c>
      <x:c r="I1118" s="58" t="n">
        <x:v>1230690.1275107549</x:v>
      </x:c>
      <x:c r="J1118" s="59" t="n">
        <x:v>0.09038179026824124</x:v>
      </x:c>
      <x:c r="K1118" s="2" t="str">
        <x:v>D</x:v>
      </x:c>
      <x:c r="L1118" s="59" t="n">
        <x:v>0.19104866027832032</x:v>
      </x:c>
      <x:c r="M1118" s="59" t="n">
        <x:v>0.2572743551842532</x:v>
      </x:c>
      <x:c r="N1118" s="58" t="n">
        <x:v>7468612.530206616</x:v>
      </x:c>
      <x:c r="O1118" s="58" t="n">
        <x:v>2471603.359899056</x:v>
      </x:c>
      <x:c r="P1118" s="2" t="str">
        <x:v>approve</x:v>
      </x:c>
      <x:c r="Q1118" s="2" t="str">
        <x:v>eligibility and RAROC conditions are met</x:v>
      </x:c>
      <x:c r="R1118" s="2"/>
      <x:c r="S1118" s="2"/>
      <x:c r="T1118" s="2"/>
    </x:row>
    <x:row r="1119">
      <x:c r="A1119" s="2"/>
      <x:c r="B1119" s="2"/>
      <x:c r="C1119" s="2" t="str">
        <x:v>SYN-01114</x:v>
      </x:c>
      <x:c r="D1119" s="58" t="n">
        <x:v>247000000</x:v>
      </x:c>
      <x:c r="E1119" s="93" t="n">
        <x:v>24</x:v>
      </x:c>
      <x:c r="F1119" s="59" t="n">
        <x:v>0.05740598074367629</x:v>
      </x:c>
      <x:c r="G1119" s="59" t="n">
        <x:v>0.7922425697825276</x:v>
      </x:c>
      <x:c r="H1119" s="59" t="n">
        <x:v>0.1519914812856466</x:v>
      </x:c>
      <x:c r="I1119" s="58" t="n">
        <x:v>11999585.975501629</x:v>
      </x:c>
      <x:c r="J1119" s="59" t="n">
        <x:v>0.4936604044430792</x:v>
      </x:c>
      <x:c r="K1119" s="2" t="str">
        <x:v>C</x:v>
      </x:c>
      <x:c r="L1119" s="59" t="n">
        <x:v>0.12165489196777343</x:v>
      </x:c>
      <x:c r="M1119" s="59" t="n">
        <x:v>0.4473100731637067</x:v>
      </x:c>
      <x:c r="N1119" s="58" t="n">
        <x:v>12125949.70013349</x:v>
      </x:c>
      <x:c r="O1119" s="58" t="n">
        <x:v>10945808.370520242</x:v>
      </x:c>
      <x:c r="P1119" s="2" t="str">
        <x:v>approve</x:v>
      </x:c>
      <x:c r="Q1119" s="2" t="str">
        <x:v>eligibility and RAROC conditions are met</x:v>
      </x:c>
      <x:c r="R1119" s="2"/>
      <x:c r="S1119" s="2"/>
      <x:c r="T1119" s="2"/>
    </x:row>
    <x:row r="1120">
      <x:c r="A1120" s="2"/>
      <x:c r="B1120" s="2"/>
      <x:c r="C1120" s="2" t="str">
        <x:v>SYN-01115</x:v>
      </x:c>
      <x:c r="D1120" s="58" t="n">
        <x:v>222000000</x:v>
      </x:c>
      <x:c r="E1120" s="93" t="n">
        <x:v>18</x:v>
      </x:c>
      <x:c r="F1120" s="59" t="n">
        <x:v>0.03452315029337829</x:v>
      </x:c>
      <x:c r="G1120" s="59" t="n">
        <x:v>0.6151985789341436</x:v>
      </x:c>
      <x:c r="H1120" s="59" t="n">
        <x:v>0.11317486766812201</x:v>
      </x:c>
      <x:c r="I1120" s="58" t="n">
        <x:v>13467736.12725149</x:v>
      </x:c>
      <x:c r="J1120" s="59" t="n">
        <x:v>0.9919840077122115</x:v>
      </x:c>
      <x:c r="K1120" s="2" t="str">
        <x:v>B</x:v>
      </x:c>
      <x:c r="L1120" s="59"/>
      <x:c r="M1120" s="59" t="n">
        <x:v>0.41242263640484333</x:v>
      </x:c>
      <x:c r="N1120" s="58" t="n">
        <x:v>3829177.6140957945</x:v>
      </x:c>
      <x:c r="O1120" s="58" t="n">
        <x:v>9314680.028860046</x:v>
      </x:c>
      <x:c r="P1120" s="2" t="str">
        <x:v>manual_review</x:v>
      </x:c>
      <x:c r="Q1120" s="2" t="str">
        <x:v>data quality flag</x:v>
      </x:c>
      <x:c r="R1120" s="2"/>
      <x:c r="S1120" s="2"/>
      <x:c r="T1120" s="2"/>
    </x:row>
    <x:row r="1121">
      <x:c r="A1121" s="2"/>
      <x:c r="B1121" s="2"/>
      <x:c r="C1121" s="2" t="str">
        <x:v>SYN-01116</x:v>
      </x:c>
      <x:c r="D1121" s="58" t="n">
        <x:v>39000000</x:v>
      </x:c>
      <x:c r="E1121" s="93" t="n">
        <x:v>18</x:v>
      </x:c>
      <x:c r="F1121" s="59" t="n">
        <x:v>0.017798400033037714</x:v>
      </x:c>
      <x:c r="G1121" s="59" t="n">
        <x:v>0.7415331802225734</x:v>
      </x:c>
      <x:c r="H1121" s="59" t="n">
        <x:v>0.1310839659325027</x:v>
      </x:c>
      <x:c r="I1121" s="58" t="n">
        <x:v>2398428.9758311347</x:v>
      </x:c>
      <x:c r="J1121" s="59" t="n">
        <x:v>0.18041116955273828</x:v>
      </x:c>
      <x:c r="K1121" s="2" t="str">
        <x:v>A</x:v>
      </x:c>
      <x:c r="L1121" s="59" t="n">
        <x:v>0.11780670166015626</x:v>
      </x:c>
      <x:c r="M1121" s="59" t="n">
        <x:v>0.2956699447617658</x:v>
      </x:c>
      <x:c r="N1121" s="58" t="n">
        <x:v>419862.1133553387</x:v>
      </x:c>
      <x:c r="O1121" s="58" t="n">
        <x:v>1656477.443201144</x:v>
      </x:c>
      <x:c r="P1121" s="2" t="str">
        <x:v>approve</x:v>
      </x:c>
      <x:c r="Q1121" s="2" t="str">
        <x:v>eligibility and RAROC conditions are met</x:v>
      </x:c>
      <x:c r="R1121" s="2"/>
      <x:c r="S1121" s="2"/>
      <x:c r="T1121" s="2"/>
    </x:row>
    <x:row r="1122">
      <x:c r="A1122" s="2"/>
      <x:c r="B1122" s="2"/>
      <x:c r="C1122" s="2" t="str">
        <x:v>SYN-01117</x:v>
      </x:c>
      <x:c r="D1122" s="58" t="n">
        <x:v>203000000</x:v>
      </x:c>
      <x:c r="E1122" s="93" t="n">
        <x:v>18</x:v>
      </x:c>
      <x:c r="F1122" s="59" t="n">
        <x:v>0.15679186865818345</x:v>
      </x:c>
      <x:c r="G1122" s="59" t="n">
        <x:v>0.746316543816956</x:v>
      </x:c>
      <x:c r="H1122" s="59" t="n">
        <x:v>0.21474895660508644</x:v>
      </x:c>
      <x:c r="I1122" s="58" t="n">
        <x:v>13291302.196478168</x:v>
      </x:c>
      <x:c r="J1122" s="59" t="n">
        <x:v>0.47566616445932525</x:v>
      </x:c>
      <x:c r="K1122" s="2" t="str">
        <x:v>E</x:v>
      </x:c>
      <x:c r="L1122" s="59" t="n">
        <x:v>0.21872035980224608</x:v>
      </x:c>
      <x:c r="M1122" s="59" t="n">
        <x:v>0.13742567135138228</x:v>
      </x:c>
      <x:c r="N1122" s="58" t="n">
        <x:v>19670679.632779233</x:v>
      </x:c>
      <x:c r="O1122" s="58" t="n">
        <x:v>14607745.246095838</x:v>
      </x:c>
      <x:c r="P1122" s="2" t="str">
        <x:v>reprice</x:v>
      </x:c>
      <x:c r="Q1122" s="2" t="str">
        <x:v>quoted APR is below the RAROC price floor</x:v>
      </x:c>
      <x:c r="R1122" s="2"/>
      <x:c r="S1122" s="2"/>
      <x:c r="T1122" s="2"/>
    </x:row>
    <x:row r="1123">
      <x:c r="A1123" s="2"/>
      <x:c r="B1123" s="2"/>
      <x:c r="C1123" s="2" t="str">
        <x:v>SYN-01118</x:v>
      </x:c>
      <x:c r="D1123" s="58" t="n">
        <x:v>57000000</x:v>
      </x:c>
      <x:c r="E1123" s="93" t="n">
        <x:v>24</x:v>
      </x:c>
      <x:c r="F1123" s="59" t="n">
        <x:v>0.14736274056738813</x:v>
      </x:c>
      <x:c r="G1123" s="59" t="n">
        <x:v>0.8028419129784101</x:v>
      </x:c>
      <x:c r="H1123" s="59" t="n">
        <x:v>0.22753152337618598</x:v>
      </x:c>
      <x:c r="I1123" s="58" t="n">
        <x:v>2978297.5021358114</x:v>
      </x:c>
      <x:c r="J1123" s="59" t="n">
        <x:v>0.21394123019263192</x:v>
      </x:c>
      <x:c r="K1123" s="2" t="str">
        <x:v>D</x:v>
      </x:c>
      <x:c r="L1123" s="59" t="n">
        <x:v>0.23544673919677733</x:v>
      </x:c>
      <x:c r="M1123" s="59" t="n">
        <x:v>0.11673841429061457</x:v>
      </x:c>
      <x:c r="N1123" s="58" t="n">
        <x:v>7299795.842246042</x:v>
      </x:c>
      <x:c r="O1123" s="58" t="n">
        <x:v>4219999.793629663</x:v>
      </x:c>
      <x:c r="P1123" s="2" t="str">
        <x:v>reprice</x:v>
      </x:c>
      <x:c r="Q1123" s="2" t="str">
        <x:v>quoted APR is below the RAROC price floor</x:v>
      </x:c>
      <x:c r="R1123" s="2"/>
      <x:c r="S1123" s="2"/>
      <x:c r="T1123" s="2"/>
    </x:row>
    <x:row r="1124">
      <x:c r="A1124" s="2"/>
      <x:c r="B1124" s="2"/>
      <x:c r="C1124" s="2" t="str">
        <x:v>SYN-01119</x:v>
      </x:c>
      <x:c r="D1124" s="58" t="n">
        <x:v>47000000</x:v>
      </x:c>
      <x:c r="E1124" s="93" t="n">
        <x:v>24</x:v>
      </x:c>
      <x:c r="F1124" s="59" t="n">
        <x:v>0.022809218988949744</x:v>
      </x:c>
      <x:c r="G1124" s="59" t="n">
        <x:v>0.7249411233062218</x:v>
      </x:c>
      <x:c r="H1124" s="59" t="n">
        <x:v>0.13651813248048875</x:v>
      </x:c>
      <x:c r="I1124" s="58" t="n">
        <x:v>2248882.2733736313</x:v>
      </x:c>
      <x:c r="J1124" s="59" t="n">
        <x:v>0.1580404789972824</x:v>
      </x:c>
      <x:c r="K1124" s="2" t="str">
        <x:v>B</x:v>
      </x:c>
      <x:c r="L1124" s="59" t="n">
        <x:v>0.11476570129394531</x:v>
      </x:c>
      <x:c r="M1124" s="59" t="n">
        <x:v>0.3822608597000093</x:v>
      </x:c>
      <x:c r="N1124" s="58" t="n">
        <x:v>840828.9220042578</x:v>
      </x:c>
      <x:c r="O1124" s="58" t="n">
        <x:v>1981216.0210164057</x:v>
      </x:c>
      <x:c r="P1124" s="2" t="str">
        <x:v>approve</x:v>
      </x:c>
      <x:c r="Q1124" s="2" t="str">
        <x:v>eligibility and RAROC conditions are met</x:v>
      </x:c>
      <x:c r="R1124" s="2"/>
      <x:c r="S1124" s="2"/>
      <x:c r="T1124" s="2"/>
    </x:row>
    <x:row r="1125">
      <x:c r="A1125" s="2"/>
      <x:c r="B1125" s="2"/>
      <x:c r="C1125" s="2" t="str">
        <x:v>SYN-01120</x:v>
      </x:c>
      <x:c r="D1125" s="58" t="n">
        <x:v>56000000</x:v>
      </x:c>
      <x:c r="E1125" s="93" t="n">
        <x:v>48</x:v>
      </x:c>
      <x:c r="F1125" s="59" t="n">
        <x:v>0.14416732424928705</x:v>
      </x:c>
      <x:c r="G1125" s="59" t="n">
        <x:v>0.7755935327685227</x:v>
      </x:c>
      <x:c r="H1125" s="59" t="n">
        <x:v>0.23807817523526764</x:v>
      </x:c>
      <x:c r="I1125" s="58" t="n">
        <x:v>1819758.155456573</x:v>
      </x:c>
      <x:c r="J1125" s="59" t="n">
        <x:v>0.2278714592562598</x:v>
      </x:c>
      <x:c r="K1125" s="2" t="str">
        <x:v>D</x:v>
      </x:c>
      <x:c r="L1125" s="59" t="n">
        <x:v>0.21446769714355468</x:v>
      </x:c>
      <x:c r="M1125" s="59" t="n">
        <x:v>0.2946617670159232</x:v>
      </x:c>
      <x:c r="N1125" s="58" t="n">
        <x:v>12836864.709662423</x:v>
      </x:c>
      <x:c r="O1125" s="58" t="n">
        <x:v>3758487.7604460227</x:v>
      </x:c>
      <x:c r="P1125" s="2" t="str">
        <x:v>approve</x:v>
      </x:c>
      <x:c r="Q1125" s="2" t="str">
        <x:v>eligibility and RAROC conditions are met</x:v>
      </x:c>
      <x:c r="R1125" s="2"/>
      <x:c r="S1125" s="2"/>
      <x:c r="T1125" s="2"/>
    </x:row>
    <x:row r="1126">
      <x:c r="A1126" s="2"/>
      <x:c r="B1126" s="2"/>
      <x:c r="C1126" s="2" t="str">
        <x:v>SYN-01121</x:v>
      </x:c>
      <x:c r="D1126" s="58" t="n">
        <x:v>100000000</x:v>
      </x:c>
      <x:c r="E1126" s="93" t="n">
        <x:v>18</x:v>
      </x:c>
      <x:c r="F1126" s="59" t="n">
        <x:v>0.07323096530616091</x:v>
      </x:c>
      <x:c r="G1126" s="59" t="n">
        <x:v>0.6805047167470869</x:v>
      </x:c>
      <x:c r="H1126" s="59" t="n">
        <x:v>0.17089609864922917</x:v>
      </x:c>
      <x:c r="I1126" s="58" t="n">
        <x:v>6337263.892070281</x:v>
      </x:c>
      <x:c r="J1126" s="59" t="n">
        <x:v>0.29418799614536717</x:v>
      </x:c>
      <x:c r="K1126" s="2" t="str">
        <x:v>C</x:v>
      </x:c>
      <x:c r="L1126" s="59" t="n">
        <x:v>0.14035186767578128</x:v>
      </x:c>
      <x:c r="M1126" s="59" t="n">
        <x:v>0.4499763777027418</x:v>
      </x:c>
      <x:c r="N1126" s="58" t="n">
        <x:v>4095943.752590112</x:v>
      </x:c>
      <x:c r="O1126" s="58" t="n">
        <x:v>4468955.041440526</x:v>
      </x:c>
      <x:c r="P1126" s="2" t="str">
        <x:v>approve</x:v>
      </x:c>
      <x:c r="Q1126" s="2" t="str">
        <x:v>eligibility and RAROC conditions are met</x:v>
      </x:c>
      <x:c r="R1126" s="2"/>
      <x:c r="S1126" s="2"/>
      <x:c r="T1126" s="2"/>
    </x:row>
    <x:row r="1127">
      <x:c r="A1127" s="2"/>
      <x:c r="B1127" s="2"/>
      <x:c r="C1127" s="2" t="str">
        <x:v>SYN-01122</x:v>
      </x:c>
      <x:c r="D1127" s="58" t="n">
        <x:v>208000000</x:v>
      </x:c>
      <x:c r="E1127" s="93" t="n">
        <x:v>36</x:v>
      </x:c>
      <x:c r="F1127" s="59" t="n">
        <x:v>0.21628522888817278</x:v>
      </x:c>
      <x:c r="G1127" s="59" t="n">
        <x:v>0.6077394280058955</x:v>
      </x:c>
      <x:c r="H1127" s="59" t="n">
        <x:v>0.27123349905045807</x:v>
      </x:c>
      <x:c r="I1127" s="58" t="n">
        <x:v>8505415.255014218</x:v>
      </x:c>
      <x:c r="J1127" s="59" t="n">
        <x:v>0.2597647621776487</x:v>
      </x:c>
      <x:c r="K1127" s="2" t="str">
        <x:v>E</x:v>
      </x:c>
      <x:c r="L1127" s="59"/>
      <x:c r="M1127" s="59" t="n">
        <x:v>0.37183432488962775</x:v>
      </x:c>
      <x:c r="N1127" s="58" t="n">
        <x:v>41870025.93784382</x:v>
      </x:c>
      <x:c r="O1127" s="58" t="n">
        <x:v>12504152.256555358</x:v>
      </x:c>
      <x:c r="P1127" s="2" t="str">
        <x:v>decline</x:v>
      </x:c>
      <x:c r="Q1127" s="2" t="str">
        <x:v>PD exceeds policy maximum</x:v>
      </x:c>
      <x:c r="R1127" s="2"/>
      <x:c r="S1127" s="2"/>
      <x:c r="T1127" s="2"/>
    </x:row>
    <x:row r="1128">
      <x:c r="A1128" s="2"/>
      <x:c r="B1128" s="2"/>
      <x:c r="C1128" s="2" t="str">
        <x:v>SYN-01123</x:v>
      </x:c>
      <x:c r="D1128" s="58" t="n">
        <x:v>162000000</x:v>
      </x:c>
      <x:c r="E1128" s="93" t="n">
        <x:v>36</x:v>
      </x:c>
      <x:c r="F1128" s="59" t="n">
        <x:v>0.10348214848963543</x:v>
      </x:c>
      <x:c r="G1128" s="59" t="n">
        <x:v>0.7432668276431493</x:v>
      </x:c>
      <x:c r="H1128" s="59" t="n">
        <x:v>0.19288672898231893</x:v>
      </x:c>
      <x:c r="I1128" s="58" t="n">
        <x:v>5961946.063075115</x:v>
      </x:c>
      <x:c r="J1128" s="59" t="n">
        <x:v>0.5826639006705187</x:v>
      </x:c>
      <x:c r="K1128" s="2" t="str">
        <x:v>D</x:v>
      </x:c>
      <x:c r="L1128" s="59"/>
      <x:c r="M1128" s="59" t="n">
        <x:v>0.3828687253461166</x:v>
      </x:c>
      <x:c r="N1128" s="58" t="n">
        <x:v>19791189.343175128</x:v>
      </x:c>
      <x:c r="O1128" s="58" t="n">
        <x:v>9224351.21439239</x:v>
      </x:c>
      <x:c r="P1128" s="2" t="str">
        <x:v>decline</x:v>
      </x:c>
      <x:c r="Q1128" s="2" t="str">
        <x:v>debt service to income exceeds policy maximum</x:v>
      </x:c>
      <x:c r="R1128" s="2"/>
      <x:c r="S1128" s="2"/>
      <x:c r="T1128" s="2"/>
    </x:row>
    <x:row r="1129">
      <x:c r="A1129" s="2"/>
      <x:c r="B1129" s="2"/>
      <x:c r="C1129" s="2" t="str">
        <x:v>SYN-01124</x:v>
      </x:c>
      <x:c r="D1129" s="58" t="n">
        <x:v>179000000</x:v>
      </x:c>
      <x:c r="E1129" s="93" t="n">
        <x:v>18</x:v>
      </x:c>
      <x:c r="F1129" s="59" t="n">
        <x:v>0.1354783800578051</x:v>
      </x:c>
      <x:c r="G1129" s="59" t="n">
        <x:v>0.6259412317831999</x:v>
      </x:c>
      <x:c r="H1129" s="59" t="n">
        <x:v>0.21747348681702452</x:v>
      </x:c>
      <x:c r="I1129" s="58" t="n">
        <x:v>11743518.533935815</x:v>
      </x:c>
      <x:c r="J1129" s="59" t="n">
        <x:v>0.5434006739613023</x:v>
      </x:c>
      <x:c r="K1129" s="2" t="str">
        <x:v>D</x:v>
      </x:c>
      <x:c r="L1129" s="59"/>
      <x:c r="M1129" s="59" t="n">
        <x:v>0.49597105103192557</x:v>
      </x:c>
      <x:c r="N1129" s="58" t="n">
        <x:v>12583374.789518792</x:v>
      </x:c>
      <x:c r="O1129" s="58" t="n">
        <x:v>10180868.98499864</x:v>
      </x:c>
      <x:c r="P1129" s="2" t="str">
        <x:v>decline</x:v>
      </x:c>
      <x:c r="Q1129" s="2" t="str">
        <x:v>debt service to income exceeds policy maximum</x:v>
      </x:c>
      <x:c r="R1129" s="2"/>
      <x:c r="S1129" s="2"/>
      <x:c r="T1129" s="2"/>
    </x:row>
    <x:row r="1130">
      <x:c r="A1130" s="2"/>
      <x:c r="B1130" s="2"/>
      <x:c r="C1130" s="2" t="str">
        <x:v>SYN-01125</x:v>
      </x:c>
      <x:c r="D1130" s="58" t="n">
        <x:v>240000000</x:v>
      </x:c>
      <x:c r="E1130" s="93" t="n">
        <x:v>24</x:v>
      </x:c>
      <x:c r="F1130" s="59" t="n">
        <x:v>0.2760294221014518</x:v>
      </x:c>
      <x:c r="G1130" s="59" t="n">
        <x:v>0.6697257201280754</x:v>
      </x:c>
      <x:c r="H1130" s="59" t="n">
        <x:v>0.3</x:v>
      </x:c>
      <x:c r="I1130" s="58" t="n">
        <x:v>13419076.886424646</x:v>
      </x:c>
      <x:c r="J1130" s="59" t="n">
        <x:v>0.5231753836379905</x:v>
      </x:c>
      <x:c r="K1130" s="2" t="str">
        <x:v>E</x:v>
      </x:c>
      <x:c r="L1130" s="59"/>
      <x:c r="M1130" s="59" t="n">
        <x:v>0.1205393325303921</x:v>
      </x:c>
      <x:c r="N1130" s="58" t="n">
        <x:v>47569731.93407013</x:v>
      </x:c>
      <x:c r="O1130" s="58" t="n">
        <x:v>17425381.339580387</x:v>
      </x:c>
      <x:c r="P1130" s="2" t="str">
        <x:v>decline</x:v>
      </x:c>
      <x:c r="Q1130" s="2" t="str">
        <x:v>PD exceeds policy maximum</x:v>
      </x:c>
      <x:c r="R1130" s="2"/>
      <x:c r="S1130" s="2"/>
      <x:c r="T1130" s="2"/>
    </x:row>
    <x:row r="1131">
      <x:c r="A1131" s="2"/>
      <x:c r="B1131" s="2"/>
      <x:c r="C1131" s="2" t="str">
        <x:v>SYN-01126</x:v>
      </x:c>
      <x:c r="D1131" s="58" t="n">
        <x:v>71000000</x:v>
      </x:c>
      <x:c r="E1131" s="93" t="n">
        <x:v>12</x:v>
      </x:c>
      <x:c r="F1131" s="59" t="n">
        <x:v>0.06663691532660648</x:v>
      </x:c>
      <x:c r="G1131" s="59" t="n">
        <x:v>0.7438293415820469</x:v>
      </x:c>
      <x:c r="H1131" s="59" t="n">
        <x:v>0.15857959332971652</x:v>
      </x:c>
      <x:c r="I1131" s="58" t="n">
        <x:v>6437119.501504895</x:v>
      </x:c>
      <x:c r="J1131" s="59" t="n">
        <x:v>0.19248912861442558</x:v>
      </x:c>
      <x:c r="K1131" s="2" t="str">
        <x:v>C</x:v>
      </x:c>
      <x:c r="L1131" s="59" t="n">
        <x:v>0.13507179260253913</x:v>
      </x:c>
      <x:c r="M1131" s="59" t="n">
        <x:v>0.3761544757658371</x:v>
      </x:c>
      <x:c r="N1131" s="58" t="n">
        <x:v>1972045.2214825768</x:v>
      </x:c>
      <x:c r="O1131" s="58" t="n">
        <x:v>3356242.890015386</x:v>
      </x:c>
      <x:c r="P1131" s="2" t="str">
        <x:v>approve</x:v>
      </x:c>
      <x:c r="Q1131" s="2" t="str">
        <x:v>eligibility and RAROC conditions are met</x:v>
      </x:c>
      <x:c r="R1131" s="2"/>
      <x:c r="S1131" s="2"/>
      <x:c r="T1131" s="2"/>
    </x:row>
    <x:row r="1132">
      <x:c r="A1132" s="2"/>
      <x:c r="B1132" s="2"/>
      <x:c r="C1132" s="2" t="str">
        <x:v>SYN-01127</x:v>
      </x:c>
      <x:c r="D1132" s="58" t="n">
        <x:v>245000000</x:v>
      </x:c>
      <x:c r="E1132" s="93" t="n">
        <x:v>18</x:v>
      </x:c>
      <x:c r="F1132" s="59" t="n">
        <x:v>0.2515559252573656</x:v>
      </x:c>
      <x:c r="G1132" s="59" t="n">
        <x:v>0.5828903436085546</x:v>
      </x:c>
      <x:c r="H1132" s="59" t="n">
        <x:v>0.3</x:v>
      </x:c>
      <x:c r="I1132" s="58" t="n">
        <x:v>17069169.734548975</x:v>
      </x:c>
      <x:c r="J1132" s="59" t="n">
        <x:v>0.3977635852059654</x:v>
      </x:c>
      <x:c r="K1132" s="2" t="str">
        <x:v>E</x:v>
      </x:c>
      <x:c r="L1132" s="59"/>
      <x:c r="M1132" s="59" t="n">
        <x:v>0.4239581597250013</x:v>
      </x:c>
      <x:c r="N1132" s="58" t="n">
        <x:v>30199176.147767052</x:v>
      </x:c>
      <x:c r="O1132" s="58" t="n">
        <x:v>15995917.753717555</x:v>
      </x:c>
      <x:c r="P1132" s="2" t="str">
        <x:v>decline</x:v>
      </x:c>
      <x:c r="Q1132" s="2" t="str">
        <x:v>PD exceeds policy maximum</x:v>
      </x:c>
      <x:c r="R1132" s="2"/>
      <x:c r="S1132" s="2"/>
      <x:c r="T1132" s="2"/>
    </x:row>
    <x:row r="1133">
      <x:c r="A1133" s="2"/>
      <x:c r="B1133" s="2"/>
      <x:c r="C1133" s="2" t="str">
        <x:v>SYN-01128</x:v>
      </x:c>
      <x:c r="D1133" s="58" t="n">
        <x:v>61000000</x:v>
      </x:c>
      <x:c r="E1133" s="93" t="n">
        <x:v>24</x:v>
      </x:c>
      <x:c r="F1133" s="59" t="n">
        <x:v>0.06501581966145688</x:v>
      </x:c>
      <x:c r="G1133" s="59" t="n">
        <x:v>0.7657113961326086</x:v>
      </x:c>
      <x:c r="H1133" s="59" t="n">
        <x:v>0.14708311507672311</x:v>
      </x:c>
      <x:c r="I1133" s="58" t="n">
        <x:v>2949238.8180030794</x:v>
      </x:c>
      <x:c r="J1133" s="59" t="n">
        <x:v>0.1815386178253025</x:v>
      </x:c>
      <x:c r="K1133" s="2" t="str">
        <x:v>C</x:v>
      </x:c>
      <x:c r="L1133" s="59" t="n">
        <x:v>0.13646945953369144</x:v>
      </x:c>
      <x:c r="M1133" s="59" t="n">
        <x:v>0.25635776409376443</x:v>
      </x:c>
      <x:c r="N1133" s="58" t="n">
        <x:v>3268372.1444834173</x:v>
      </x:c>
      <x:c r="O1133" s="58" t="n">
        <x:v>2809123.8037341423</x:v>
      </x:c>
      <x:c r="P1133" s="2" t="str">
        <x:v>approve</x:v>
      </x:c>
      <x:c r="Q1133" s="2" t="str">
        <x:v>eligibility and RAROC conditions are met</x:v>
      </x:c>
      <x:c r="R1133" s="2"/>
      <x:c r="S1133" s="2"/>
      <x:c r="T1133" s="2"/>
    </x:row>
    <x:row r="1134">
      <x:c r="A1134" s="2"/>
      <x:c r="B1134" s="2"/>
      <x:c r="C1134" s="2" t="str">
        <x:v>SYN-01129</x:v>
      </x:c>
      <x:c r="D1134" s="58" t="n">
        <x:v>204000000</x:v>
      </x:c>
      <x:c r="E1134" s="93" t="n">
        <x:v>36</x:v>
      </x:c>
      <x:c r="F1134" s="59" t="n">
        <x:v>0.06147907951683476</x:v>
      </x:c>
      <x:c r="G1134" s="59" t="n">
        <x:v>0.7649533354172079</x:v>
      </x:c>
      <x:c r="H1134" s="59" t="n">
        <x:v>0.14706156105240764</x:v>
      </x:c>
      <x:c r="I1134" s="58" t="n">
        <x:v>7042407.402291421</x:v>
      </x:c>
      <x:c r="J1134" s="59" t="n">
        <x:v>0.4401504626432138</x:v>
      </x:c>
      <x:c r="K1134" s="2" t="str">
        <x:v>C</x:v>
      </x:c>
      <x:c r="L1134" s="59" t="n">
        <x:v>0.12248226165771484</x:v>
      </x:c>
      <x:c r="M1134" s="59" t="n">
        <x:v>0.39050358449631173</x:v>
      </x:c>
      <x:c r="N1134" s="58" t="n">
        <x:v>15308226.88223643</x:v>
      </x:c>
      <x:c r="O1134" s="58" t="n">
        <x:v>8969398.720230196</x:v>
      </x:c>
      <x:c r="P1134" s="2" t="str">
        <x:v>approve</x:v>
      </x:c>
      <x:c r="Q1134" s="2" t="str">
        <x:v>eligibility and RAROC conditions are met</x:v>
      </x:c>
      <x:c r="R1134" s="2"/>
      <x:c r="S1134" s="2"/>
      <x:c r="T1134" s="2"/>
    </x:row>
    <x:row r="1135">
      <x:c r="A1135" s="2"/>
      <x:c r="B1135" s="2"/>
      <x:c r="C1135" s="2" t="str">
        <x:v>SYN-01130</x:v>
      </x:c>
      <x:c r="D1135" s="58" t="n">
        <x:v>192000000</x:v>
      </x:c>
      <x:c r="E1135" s="93" t="n">
        <x:v>24</x:v>
      </x:c>
      <x:c r="F1135" s="59" t="n">
        <x:v>0.01944037896590062</x:v>
      </x:c>
      <x:c r="G1135" s="59" t="n">
        <x:v>0.7947607216079716</x:v>
      </x:c>
      <x:c r="H1135" s="59" t="n">
        <x:v>0.11402000062568142</x:v>
      </x:c>
      <x:c r="I1135" s="58" t="n">
        <x:v>8984581.67584025</x:v>
      </x:c>
      <x:c r="J1135" s="59" t="n">
        <x:v>0.4216511731792685</x:v>
      </x:c>
      <x:c r="K1135" s="2" t="str">
        <x:v>A</x:v>
      </x:c>
      <x:c r="L1135" s="59" t="n">
        <x:v>0.09079654693603517</x:v>
      </x:c>
      <x:c r="M1135" s="59" t="n">
        <x:v>0.39567133475711286</x:v>
      </x:c>
      <x:c r="N1135" s="58" t="n">
        <x:v>3189968.8420297946</x:v>
      </x:c>
      <x:c r="O1135" s="58" t="n">
        <x:v>8056846.026083304</x:v>
      </x:c>
      <x:c r="P1135" s="2" t="str">
        <x:v>approve</x:v>
      </x:c>
      <x:c r="Q1135" s="2" t="str">
        <x:v>eligibility and RAROC conditions are met</x:v>
      </x:c>
      <x:c r="R1135" s="2"/>
      <x:c r="S1135" s="2"/>
      <x:c r="T1135" s="2"/>
    </x:row>
    <x:row r="1136">
      <x:c r="A1136" s="2"/>
      <x:c r="B1136" s="2"/>
      <x:c r="C1136" s="2" t="str">
        <x:v>SYN-01131</x:v>
      </x:c>
      <x:c r="D1136" s="58" t="n">
        <x:v>61000000</x:v>
      </x:c>
      <x:c r="E1136" s="93" t="n">
        <x:v>36</x:v>
      </x:c>
      <x:c r="F1136" s="59" t="n">
        <x:v>0.0856406581054868</x:v>
      </x:c>
      <x:c r="G1136" s="59" t="n">
        <x:v>0.6024046172299298</x:v>
      </x:c>
      <x:c r="H1136" s="59" t="n">
        <x:v>0.19196852911975926</x:v>
      </x:c>
      <x:c r="I1136" s="58" t="n">
        <x:v>2242093.096988615</x:v>
      </x:c>
      <x:c r="J1136" s="59" t="n">
        <x:v>0.14342054570785898</x:v>
      </x:c>
      <x:c r="K1136" s="2" t="str">
        <x:v>C</x:v>
      </x:c>
      <x:c r="L1136" s="59" t="n">
        <x:v>0.13957977294921875</x:v>
      </x:c>
      <x:c r="M1136" s="59" t="n">
        <x:v>0.6716433868737547</x:v>
      </x:c>
      <x:c r="N1136" s="58" t="n">
        <x:v>5047876.583255017</x:v>
      </x:c>
      <x:c r="O1136" s="58" t="n">
        <x:v>2571910.8067503436</x:v>
      </x:c>
      <x:c r="P1136" s="2" t="str">
        <x:v>approve</x:v>
      </x:c>
      <x:c r="Q1136" s="2" t="str">
        <x:v>eligibility and RAROC conditions are met</x:v>
      </x:c>
      <x:c r="R1136" s="2"/>
      <x:c r="S1136" s="2"/>
      <x:c r="T1136" s="2"/>
    </x:row>
    <x:row r="1137">
      <x:c r="A1137" s="2"/>
      <x:c r="B1137" s="2"/>
      <x:c r="C1137" s="2" t="str">
        <x:v>SYN-01132</x:v>
      </x:c>
      <x:c r="D1137" s="58" t="n">
        <x:v>194000000</x:v>
      </x:c>
      <x:c r="E1137" s="93" t="n">
        <x:v>24</x:v>
      </x:c>
      <x:c r="F1137" s="59" t="n">
        <x:v>0.1178622641510908</x:v>
      </x:c>
      <x:c r="G1137" s="59" t="n">
        <x:v>0.5626197545935361</x:v>
      </x:c>
      <x:c r="H1137" s="59" t="n">
        <x:v>0.21177782137645576</x:v>
      </x:c>
      <x:c r="I1137" s="58" t="n">
        <x:v>9985764.999296682</x:v>
      </x:c>
      <x:c r="J1137" s="59" t="n">
        <x:v>0.5070377611730352</x:v>
      </x:c>
      <x:c r="K1137" s="2" t="str">
        <x:v>D</x:v>
      </x:c>
      <x:c r="L1137" s="59"/>
      <x:c r="M1137" s="59" t="n">
        <x:v>0.7167326662459713</x:v>
      </x:c>
      <x:c r="N1137" s="58" t="n">
        <x:v>13951916.962894553</x:v>
      </x:c>
      <x:c r="O1137" s="58" t="n">
        <x:v>9131193.526411563</x:v>
      </x:c>
      <x:c r="P1137" s="2" t="str">
        <x:v>decline</x:v>
      </x:c>
      <x:c r="Q1137" s="2" t="str">
        <x:v>debt service to income exceeds policy maximum</x:v>
      </x:c>
      <x:c r="R1137" s="2"/>
      <x:c r="S1137" s="2"/>
      <x:c r="T1137" s="2"/>
    </x:row>
    <x:row r="1138">
      <x:c r="A1138" s="2"/>
      <x:c r="B1138" s="2"/>
      <x:c r="C1138" s="2" t="str">
        <x:v>SYN-01133</x:v>
      </x:c>
      <x:c r="D1138" s="58" t="n">
        <x:v>185000000</x:v>
      </x:c>
      <x:c r="E1138" s="93" t="n">
        <x:v>18</x:v>
      </x:c>
      <x:c r="F1138" s="59" t="n">
        <x:v>0.1236287100946855</x:v>
      </x:c>
      <x:c r="G1138" s="59" t="n">
        <x:v>0.6378851903746315</x:v>
      </x:c>
      <x:c r="H1138" s="59" t="n">
        <x:v>0.20845483899795794</x:v>
      </x:c>
      <x:c r="I1138" s="58" t="n">
        <x:v>12056516.477963265</x:v>
      </x:c>
      <x:c r="J1138" s="59" t="n">
        <x:v>0.263946407353281</x:v>
      </x:c>
      <x:c r="K1138" s="2" t="str">
        <x:v>D</x:v>
      </x:c>
      <x:c r="L1138" s="59" t="n">
        <x:v>0.15704578399658203</x:v>
      </x:c>
      <x:c r="M1138" s="59" t="n">
        <x:v>0.5440327924778403</x:v>
      </x:c>
      <x:c r="N1138" s="58" t="n">
        <x:v>12074454.503743665</x:v>
      </x:c>
      <x:c r="O1138" s="58" t="n">
        <x:v>10273161.574051606</x:v>
      </x:c>
      <x:c r="P1138" s="2" t="str">
        <x:v>approve</x:v>
      </x:c>
      <x:c r="Q1138" s="2" t="str">
        <x:v>eligibility and RAROC conditions are met</x:v>
      </x:c>
      <x:c r="R1138" s="2"/>
      <x:c r="S1138" s="2"/>
      <x:c r="T1138" s="2"/>
    </x:row>
    <x:row r="1139">
      <x:c r="A1139" s="2"/>
      <x:c r="B1139" s="2"/>
      <x:c r="C1139" s="2" t="str">
        <x:v>SYN-01134</x:v>
      </x:c>
      <x:c r="D1139" s="58" t="n">
        <x:v>159000000</x:v>
      </x:c>
      <x:c r="E1139" s="93" t="n">
        <x:v>24</x:v>
      </x:c>
      <x:c r="F1139" s="59" t="n">
        <x:v>0.03211532660998604</x:v>
      </x:c>
      <x:c r="G1139" s="59" t="n">
        <x:v>0.7080322077437493</x:v>
      </x:c>
      <x:c r="H1139" s="59" t="n">
        <x:v>0.1289140886759514</x:v>
      </x:c>
      <x:c r="I1139" s="58" t="n">
        <x:v>7551042.384123815</x:v>
      </x:c>
      <x:c r="J1139" s="59" t="n">
        <x:v>0.14589068594722596</x:v>
      </x:c>
      <x:c r="K1139" s="2" t="str">
        <x:v>B</x:v>
      </x:c>
      <x:c r="L1139" s="59" t="n">
        <x:v>0.10424854278564454</x:v>
      </x:c>
      <x:c r="M1139" s="59" t="n">
        <x:v>0.41075971704265124</x:v>
      </x:c>
      <x:c r="N1139" s="58" t="n">
        <x:v>3895619.043611715</x:v>
      </x:c>
      <x:c r="O1139" s="58" t="n">
        <x:v>6645892.719941364</x:v>
      </x:c>
      <x:c r="P1139" s="2" t="str">
        <x:v>approve</x:v>
      </x:c>
      <x:c r="Q1139" s="2" t="str">
        <x:v>eligibility and RAROC conditions are met</x:v>
      </x:c>
      <x:c r="R1139" s="2"/>
      <x:c r="S1139" s="2"/>
      <x:c r="T1139" s="2"/>
    </x:row>
    <x:row r="1140">
      <x:c r="A1140" s="2"/>
      <x:c r="B1140" s="2"/>
      <x:c r="C1140" s="2" t="str">
        <x:v>SYN-01135</x:v>
      </x:c>
      <x:c r="D1140" s="58" t="n">
        <x:v>168000000</x:v>
      </x:c>
      <x:c r="E1140" s="93" t="n">
        <x:v>48</x:v>
      </x:c>
      <x:c r="F1140" s="59" t="n">
        <x:v>0.02899081050871042</x:v>
      </x:c>
      <x:c r="G1140" s="59" t="n">
        <x:v>0.6137968549258612</x:v>
      </x:c>
      <x:c r="H1140" s="59" t="n">
        <x:v>0.12839129530954918</x:v>
      </x:c>
      <x:c r="I1140" s="58" t="n">
        <x:v>4493617.074531782</x:v>
      </x:c>
      <x:c r="J1140" s="59" t="n">
        <x:v>0.36652482387848406</x:v>
      </x:c>
      <x:c r="K1140" s="2" t="str">
        <x:v>B</x:v>
      </x:c>
      <x:c r="L1140" s="59" t="n">
        <x:v>0.09781208038330079</x:v>
      </x:c>
      <x:c r="M1140" s="59" t="n">
        <x:v>0.4708326979117272</x:v>
      </x:c>
      <x:c r="N1140" s="58" t="n">
        <x:v>6439190.547428117</x:v>
      </x:c>
      <x:c r="O1140" s="58" t="n">
        <x:v>7029046.487484796</x:v>
      </x:c>
      <x:c r="P1140" s="2" t="str">
        <x:v>approve</x:v>
      </x:c>
      <x:c r="Q1140" s="2" t="str">
        <x:v>eligibility and RAROC conditions are met</x:v>
      </x:c>
      <x:c r="R1140" s="2"/>
      <x:c r="S1140" s="2"/>
      <x:c r="T1140" s="2"/>
    </x:row>
    <x:row r="1141">
      <x:c r="A1141" s="2"/>
      <x:c r="B1141" s="2"/>
      <x:c r="C1141" s="2" t="str">
        <x:v>SYN-01136</x:v>
      </x:c>
      <x:c r="D1141" s="58" t="n">
        <x:v>169000000</x:v>
      </x:c>
      <x:c r="E1141" s="93" t="n">
        <x:v>12</x:v>
      </x:c>
      <x:c r="F1141" s="59" t="n">
        <x:v>0.07934082292318063</x:v>
      </x:c>
      <x:c r="G1141" s="59" t="n">
        <x:v>0.8434332938852457</x:v>
      </x:c>
      <x:c r="H1141" s="59" t="n">
        <x:v>0.1372896152085737</x:v>
      </x:c>
      <x:c r="I1141" s="58" t="n">
        <x:v>15152478.931486411</x:v>
      </x:c>
      <x:c r="J1141" s="59" t="n">
        <x:v>0.2543697469525419</x:v>
      </x:c>
      <x:c r="K1141" s="2" t="str">
        <x:v>C</x:v>
      </x:c>
      <x:c r="L1141" s="59" t="n">
        <x:v>0.13980964660644535</x:v>
      </x:c>
      <x:c r="M1141" s="59" t="n">
        <x:v>0.14169239315280546</x:v>
      </x:c>
      <x:c r="N1141" s="58" t="n">
        <x:v>6330447.4836056875</x:v>
      </x:c>
      <x:c r="O1141" s="58" t="n">
        <x:v>10009900.82522388</x:v>
      </x:c>
      <x:c r="P1141" s="2" t="str">
        <x:v>reprice</x:v>
      </x:c>
      <x:c r="Q1141" s="2" t="str">
        <x:v>quoted APR is below the RAROC price floor</x:v>
      </x:c>
      <x:c r="R1141" s="2"/>
      <x:c r="S1141" s="2"/>
      <x:c r="T1141" s="2"/>
    </x:row>
    <x:row r="1142">
      <x:c r="A1142" s="2"/>
      <x:c r="B1142" s="2"/>
      <x:c r="C1142" s="2" t="str">
        <x:v>SYN-01137</x:v>
      </x:c>
      <x:c r="D1142" s="58" t="n">
        <x:v>164000000</x:v>
      </x:c>
      <x:c r="E1142" s="93" t="n">
        <x:v>36</x:v>
      </x:c>
      <x:c r="F1142" s="59" t="n">
        <x:v>0.03352977912327062</x:v>
      </x:c>
      <x:c r="G1142" s="59" t="n">
        <x:v>0.7349236122425904</x:v>
      </x:c>
      <x:c r="H1142" s="59" t="n">
        <x:v>0.11844015921948757</x:v>
      </x:c>
      <x:c r="I1142" s="58" t="n">
        <x:v>5434936.714631028</x:v>
      </x:c>
      <x:c r="J1142" s="59" t="n">
        <x:v>0.1680477514574151</x:v>
      </x:c>
      <x:c r="K1142" s="2" t="str">
        <x:v>B</x:v>
      </x:c>
      <x:c r="L1142" s="59" t="n">
        <x:v>0.10525840759277344</x:v>
      </x:c>
      <x:c r="M1142" s="59" t="n">
        <x:v>0.2940005657258901</x:v>
      </x:c>
      <x:c r="N1142" s="58" t="n">
        <x:v>6467200.187641815</x:v>
      </x:c>
      <x:c r="O1142" s="58" t="n">
        <x:v>6782737.43071519</x:v>
      </x:c>
      <x:c r="P1142" s="2" t="str">
        <x:v>approve</x:v>
      </x:c>
      <x:c r="Q1142" s="2" t="str">
        <x:v>eligibility and RAROC conditions are met</x:v>
      </x:c>
      <x:c r="R1142" s="2"/>
      <x:c r="S1142" s="2"/>
      <x:c r="T1142" s="2"/>
    </x:row>
    <x:row r="1143">
      <x:c r="A1143" s="2"/>
      <x:c r="B1143" s="2"/>
      <x:c r="C1143" s="2" t="str">
        <x:v>SYN-01138</x:v>
      </x:c>
      <x:c r="D1143" s="58" t="n">
        <x:v>169000000</x:v>
      </x:c>
      <x:c r="E1143" s="93" t="n">
        <x:v>48</x:v>
      </x:c>
      <x:c r="F1143" s="59" t="n">
        <x:v>0.08479783454810942</x:v>
      </x:c>
      <x:c r="G1143" s="59" t="n">
        <x:v>0.6246588370271855</x:v>
      </x:c>
      <x:c r="H1143" s="59" t="n">
        <x:v>0.21186639221501619</x:v>
      </x:c>
      <x:c r="I1143" s="58" t="n">
        <x:v>5250182.636131301</x:v>
      </x:c>
      <x:c r="J1143" s="59" t="n">
        <x:v>0.27474068707644844</x:v>
      </x:c>
      <x:c r="K1143" s="2" t="str">
        <x:v>C</x:v>
      </x:c>
      <x:c r="L1143" s="59" t="n">
        <x:v>0.13361183166503907</x:v>
      </x:c>
      <x:c r="M1143" s="59" t="n">
        <x:v>0.898828146452098</x:v>
      </x:c>
      <x:c r="N1143" s="58" t="n">
        <x:v>19164705.40221639</x:v>
      </x:c>
      <x:c r="O1143" s="58" t="n">
        <x:v>7356039.337503798</x:v>
      </x:c>
      <x:c r="P1143" s="2" t="str">
        <x:v>approve</x:v>
      </x:c>
      <x:c r="Q1143" s="2" t="str">
        <x:v>eligibility and RAROC conditions are met</x:v>
      </x:c>
      <x:c r="R1143" s="2"/>
      <x:c r="S1143" s="2"/>
      <x:c r="T1143" s="2"/>
    </x:row>
    <x:row r="1144">
      <x:c r="A1144" s="2"/>
      <x:c r="B1144" s="2"/>
      <x:c r="C1144" s="2" t="str">
        <x:v>SYN-01139</x:v>
      </x:c>
      <x:c r="D1144" s="58" t="n">
        <x:v>65000000</x:v>
      </x:c>
      <x:c r="E1144" s="93" t="n">
        <x:v>12</x:v>
      </x:c>
      <x:c r="F1144" s="59" t="n">
        <x:v>0.029351922136707037</x:v>
      </x:c>
      <x:c r="G1144" s="59" t="n">
        <x:v>0.6430316469819517</x:v>
      </x:c>
      <x:c r="H1144" s="59" t="n">
        <x:v>0.1303201027622038</x:v>
      </x:c>
      <x:c r="I1144" s="58" t="n">
        <x:v>5806599.142553772</x:v>
      </x:c>
      <x:c r="J1144" s="59" t="n">
        <x:v>0.29666425509120614</x:v>
      </x:c>
      <x:c r="K1144" s="2" t="str">
        <x:v>B</x:v>
      </x:c>
      <x:c r="L1144" s="59" t="n">
        <x:v>0.11338119506835936</x:v>
      </x:c>
      <x:c r="M1144" s="59" t="n">
        <x:v>0.3324712360671732</x:v>
      </x:c>
      <x:c r="N1144" s="58" t="n">
        <x:v>680692.5938966346</x:v>
      </x:c>
      <x:c r="O1144" s="58" t="n">
        <x:v>2801680.668764938</x:v>
      </x:c>
      <x:c r="P1144" s="2" t="str">
        <x:v>approve</x:v>
      </x:c>
      <x:c r="Q1144" s="2" t="str">
        <x:v>eligibility and RAROC conditions are met</x:v>
      </x:c>
      <x:c r="R1144" s="2"/>
      <x:c r="S1144" s="2"/>
      <x:c r="T1144" s="2"/>
    </x:row>
    <x:row r="1145">
      <x:c r="A1145" s="2"/>
      <x:c r="B1145" s="2"/>
      <x:c r="C1145" s="2" t="str">
        <x:v>SYN-01140</x:v>
      </x:c>
      <x:c r="D1145" s="58" t="n">
        <x:v>76000000</x:v>
      </x:c>
      <x:c r="E1145" s="93" t="n">
        <x:v>36</x:v>
      </x:c>
      <x:c r="F1145" s="59" t="n">
        <x:v>0.016321345245487506</x:v>
      </x:c>
      <x:c r="G1145" s="59" t="n">
        <x:v>0.7258613734196256</x:v>
      </x:c>
      <x:c r="H1145" s="59" t="n">
        <x:v>0.12429807418260917</x:v>
      </x:c>
      <x:c r="I1145" s="58" t="n">
        <x:v>2539917.581088471</x:v>
      </x:c>
      <x:c r="J1145" s="59" t="n">
        <x:v>0.21258954004031375</x:v>
      </x:c>
      <x:c r="K1145" s="2" t="str">
        <x:v>A</x:v>
      </x:c>
      <x:c r="L1145" s="59" t="n">
        <x:v>0.09748043060302736</x:v>
      </x:c>
      <x:c r="M1145" s="59" t="n">
        <x:v>0.43326445655589335</x:v>
      </x:c>
      <x:c r="N1145" s="58" t="n">
        <x:v>1458281.9768030979</x:v>
      </x:c>
      <x:c r="O1145" s="58" t="n">
        <x:v>3206937.1584152244</x:v>
      </x:c>
      <x:c r="P1145" s="2" t="str">
        <x:v>approve</x:v>
      </x:c>
      <x:c r="Q1145" s="2" t="str">
        <x:v>eligibility and RAROC conditions are met</x:v>
      </x:c>
      <x:c r="R1145" s="2"/>
      <x:c r="S1145" s="2"/>
      <x:c r="T1145" s="2"/>
    </x:row>
    <x:row r="1146">
      <x:c r="A1146" s="2"/>
      <x:c r="B1146" s="2"/>
      <x:c r="C1146" s="2" t="str">
        <x:v>SYN-01141</x:v>
      </x:c>
      <x:c r="D1146" s="58" t="n">
        <x:v>132000000</x:v>
      </x:c>
      <x:c r="E1146" s="93" t="n">
        <x:v>18</x:v>
      </x:c>
      <x:c r="F1146" s="59" t="n">
        <x:v>0.2053836053924209</x:v>
      </x:c>
      <x:c r="G1146" s="59" t="n">
        <x:v>0.7631286396798226</x:v>
      </x:c>
      <x:c r="H1146" s="59" t="n">
        <x:v>0.2863675483712186</x:v>
      </x:c>
      <x:c r="I1146" s="58" t="n">
        <x:v>9106613.215890672</x:v>
      </x:c>
      <x:c r="J1146" s="59" t="n">
        <x:v>0.3779877211393864</x:v>
      </x:c>
      <x:c r="K1146" s="2" t="str">
        <x:v>E</x:v>
      </x:c>
      <x:c r="L1146" s="59"/>
      <x:c r="M1146" s="59" t="n">
        <x:v>0.283914025759795</x:v>
      </x:c>
      <x:c r="N1146" s="58" t="n">
        <x:v>17365203.703318827</x:v>
      </x:c>
      <x:c r="O1146" s="58" t="n">
        <x:v>10775770.14002564</x:v>
      </x:c>
      <x:c r="P1146" s="2" t="str">
        <x:v>decline</x:v>
      </x:c>
      <x:c r="Q1146" s="2" t="str">
        <x:v>PD exceeds policy maximum</x:v>
      </x:c>
      <x:c r="R1146" s="2"/>
      <x:c r="S1146" s="2"/>
      <x:c r="T1146" s="2"/>
    </x:row>
    <x:row r="1147">
      <x:c r="A1147" s="2"/>
      <x:c r="B1147" s="2"/>
      <x:c r="C1147" s="2" t="str">
        <x:v>SYN-01142</x:v>
      </x:c>
      <x:c r="D1147" s="58" t="n">
        <x:v>130000000</x:v>
      </x:c>
      <x:c r="E1147" s="93" t="n">
        <x:v>18</x:v>
      </x:c>
      <x:c r="F1147" s="59" t="n">
        <x:v>0.06713022038259743</x:v>
      </x:c>
      <x:c r="G1147" s="59" t="n">
        <x:v>0.6290582630109642</x:v>
      </x:c>
      <x:c r="H1147" s="59" t="n">
        <x:v>0.14324287118797627</x:v>
      </x:c>
      <x:c r="I1147" s="58" t="n">
        <x:v>8068741.340317577</x:v>
      </x:c>
      <x:c r="J1147" s="59" t="n">
        <x:v>0.252258827477532</x:v>
      </x:c>
      <x:c r="K1147" s="2" t="str">
        <x:v>C</x:v>
      </x:c>
      <x:c r="L1147" s="59" t="n">
        <x:v>0.12136096954345703</x:v>
      </x:c>
      <x:c r="M1147" s="59" t="n">
        <x:v>0.3822516589773624</x:v>
      </x:c>
      <x:c r="N1147" s="58" t="n">
        <x:v>4485392.898301773</x:v>
      </x:c>
      <x:c r="O1147" s="58" t="n">
        <x:v>5402634.5251841135</x:v>
      </x:c>
      <x:c r="P1147" s="2" t="str">
        <x:v>approve</x:v>
      </x:c>
      <x:c r="Q1147" s="2" t="str">
        <x:v>eligibility and RAROC conditions are met</x:v>
      </x:c>
      <x:c r="R1147" s="2"/>
      <x:c r="S1147" s="2"/>
      <x:c r="T1147" s="2"/>
    </x:row>
    <x:row r="1148">
      <x:c r="A1148" s="2"/>
      <x:c r="B1148" s="2"/>
      <x:c r="C1148" s="2" t="str">
        <x:v>SYN-01143</x:v>
      </x:c>
      <x:c r="D1148" s="58" t="n">
        <x:v>158000000</x:v>
      </x:c>
      <x:c r="E1148" s="93" t="n">
        <x:v>12</x:v>
      </x:c>
      <x:c r="F1148" s="59" t="n">
        <x:v>0.07126339670434689</x:v>
      </x:c>
      <x:c r="G1148" s="59" t="n">
        <x:v>0.7181216581534812</x:v>
      </x:c>
      <x:c r="H1148" s="59" t="n">
        <x:v>0.17977571673362636</x:v>
      </x:c>
      <x:c r="I1148" s="58" t="n">
        <x:v>14483752.449807042</x:v>
      </x:c>
      <x:c r="J1148" s="59" t="n">
        <x:v>0.5311190942820389</x:v>
      </x:c>
      <x:c r="K1148" s="2" t="str">
        <x:v>C</x:v>
      </x:c>
      <x:c r="L1148" s="59"/>
      <x:c r="M1148" s="59" t="n">
        <x:v>0.6233403796939543</x:v>
      </x:c>
      <x:c r="N1148" s="58" t="n">
        <x:v>4548194.048707976</x:v>
      </x:c>
      <x:c r="O1148" s="58" t="n">
        <x:v>7529265.522774488</x:v>
      </x:c>
      <x:c r="P1148" s="2" t="str">
        <x:v>decline</x:v>
      </x:c>
      <x:c r="Q1148" s="2" t="str">
        <x:v>debt service to income exceeds policy maximum</x:v>
      </x:c>
      <x:c r="R1148" s="2"/>
      <x:c r="S1148" s="2"/>
      <x:c r="T1148" s="2"/>
    </x:row>
    <x:row r="1149">
      <x:c r="A1149" s="2"/>
      <x:c r="B1149" s="2"/>
      <x:c r="C1149" s="2" t="str">
        <x:v>SYN-01144</x:v>
      </x:c>
      <x:c r="D1149" s="58" t="n">
        <x:v>234000000</x:v>
      </x:c>
      <x:c r="E1149" s="93" t="n">
        <x:v>36</x:v>
      </x:c>
      <x:c r="F1149" s="59" t="n">
        <x:v>0.056395918405590835</x:v>
      </x:c>
      <x:c r="G1149" s="59" t="n">
        <x:v>0.7205935109622734</x:v>
      </x:c>
      <x:c r="H1149" s="59" t="n">
        <x:v>0.15114188187276165</x:v>
      </x:c>
      <x:c r="I1149" s="58" t="n">
        <x:v>8124777.894660951</x:v>
      </x:c>
      <x:c r="J1149" s="59" t="n">
        <x:v>0.2565379045731019</x:v>
      </x:c>
      <x:c r="K1149" s="2" t="str">
        <x:v>C</x:v>
      </x:c>
      <x:c r="L1149" s="59" t="n">
        <x:v>0.11405239105224609</x:v>
      </x:c>
      <x:c r="M1149" s="59" t="n">
        <x:v>0.5357418665009739</x:v>
      </x:c>
      <x:c r="N1149" s="58" t="n">
        <x:v>15243211.83592612</x:v>
      </x:c>
      <x:c r="O1149" s="58" t="n">
        <x:v>9589007.379474215</x:v>
      </x:c>
      <x:c r="P1149" s="2" t="str">
        <x:v>approve</x:v>
      </x:c>
      <x:c r="Q1149" s="2" t="str">
        <x:v>eligibility and RAROC conditions are met</x:v>
      </x:c>
      <x:c r="R1149" s="2"/>
      <x:c r="S1149" s="2"/>
      <x:c r="T1149" s="2"/>
    </x:row>
    <x:row r="1150">
      <x:c r="A1150" s="2"/>
      <x:c r="B1150" s="2"/>
      <x:c r="C1150" s="2" t="str">
        <x:v>SYN-01145</x:v>
      </x:c>
      <x:c r="D1150" s="58" t="n">
        <x:v>203000000</x:v>
      </x:c>
      <x:c r="E1150" s="93" t="n">
        <x:v>24</x:v>
      </x:c>
      <x:c r="F1150" s="59" t="n">
        <x:v>0.19629621870090314</x:v>
      </x:c>
      <x:c r="G1150" s="59" t="n">
        <x:v>0.8109041122251731</x:v>
      </x:c>
      <x:c r="H1150" s="59" t="n">
        <x:v>0.2816648746424694</x:v>
      </x:c>
      <x:c r="I1150" s="58" t="n">
        <x:v>11159594.20774068</x:v>
      </x:c>
      <x:c r="J1150" s="59" t="n">
        <x:v>0.3010455124165031</x:v>
      </x:c>
      <x:c r="K1150" s="2" t="str">
        <x:v>E</x:v>
      </x:c>
      <x:c r="L1150" s="59" t="n">
        <x:v>0.26819671630859376</x:v>
      </x:c>
      <x:c r="M1150" s="59" t="n">
        <x:v>0.22375401341850765</x:v>
      </x:c>
      <x:c r="N1150" s="58" t="n">
        <x:v>35110493.0721905</x:v>
      </x:c>
      <x:c r="O1150" s="58" t="n">
        <x:v>16877398.884619404</x:v>
      </x:c>
      <x:c r="P1150" s="2" t="str">
        <x:v>approve</x:v>
      </x:c>
      <x:c r="Q1150" s="2" t="str">
        <x:v>eligibility and RAROC conditions are met</x:v>
      </x:c>
      <x:c r="R1150" s="2"/>
      <x:c r="S1150" s="2"/>
      <x:c r="T1150" s="2"/>
    </x:row>
    <x:row r="1151">
      <x:c r="A1151" s="2"/>
      <x:c r="B1151" s="2"/>
      <x:c r="C1151" s="2" t="str">
        <x:v>SYN-01146</x:v>
      </x:c>
      <x:c r="D1151" s="58" t="n">
        <x:v>222000000</x:v>
      </x:c>
      <x:c r="E1151" s="93" t="n">
        <x:v>36</x:v>
      </x:c>
      <x:c r="F1151" s="59" t="n">
        <x:v>0.03204375543197491</x:v>
      </x:c>
      <x:c r="G1151" s="59" t="n">
        <x:v>0.6956282553192635</x:v>
      </x:c>
      <x:c r="H1151" s="59" t="n">
        <x:v>0.13151993723863914</x:v>
      </x:c>
      <x:c r="I1151" s="58" t="n">
        <x:v>7496320.234716244</x:v>
      </x:c>
      <x:c r="J1151" s="59" t="n">
        <x:v>0.3959264046943249</x:v>
      </x:c>
      <x:c r="K1151" s="2" t="str">
        <x:v>B</x:v>
      </x:c>
      <x:c r="L1151" s="59"/>
      <x:c r="M1151" s="59" t="n">
        <x:v>0.4636415979398663</x:v>
      </x:c>
      <x:c r="N1151" s="58" t="n">
        <x:v>7971524.0381961595</x:v>
      </x:c>
      <x:c r="O1151" s="58" t="n">
        <x:v>9248819.70830566</x:v>
      </x:c>
      <x:c r="P1151" s="2" t="str">
        <x:v>manual_review</x:v>
      </x:c>
      <x:c r="Q1151" s="2" t="str">
        <x:v>data quality flag</x:v>
      </x:c>
      <x:c r="R1151" s="2"/>
      <x:c r="S1151" s="2"/>
      <x:c r="T1151" s="2"/>
    </x:row>
    <x:row r="1152">
      <x:c r="A1152" s="2"/>
      <x:c r="B1152" s="2"/>
      <x:c r="C1152" s="2" t="str">
        <x:v>SYN-01147</x:v>
      </x:c>
      <x:c r="D1152" s="58" t="n">
        <x:v>84000000</x:v>
      </x:c>
      <x:c r="E1152" s="93" t="n">
        <x:v>18</x:v>
      </x:c>
      <x:c r="F1152" s="59" t="n">
        <x:v>0.0896873255973611</x:v>
      </x:c>
      <x:c r="G1152" s="59" t="n">
        <x:v>0.6432721482195329</x:v>
      </x:c>
      <x:c r="H1152" s="59" t="n">
        <x:v>0.18472331867969463</x:v>
      </x:c>
      <x:c r="I1152" s="58" t="n">
        <x:v>5378617.874904978</x:v>
      </x:c>
      <x:c r="J1152" s="59" t="n">
        <x:v>0.1403447754612033</x:v>
      </x:c>
      <x:c r="K1152" s="2" t="str">
        <x:v>C</x:v>
      </x:c>
      <x:c r="L1152" s="59" t="n">
        <x:v>0.14670673370361326</x:v>
      </x:c>
      <x:c r="M1152" s="59" t="n">
        <x:v>0.4978940108528832</x:v>
      </x:c>
      <x:c r="N1152" s="58" t="n">
        <x:v>3993693.017586185</x:v>
      </x:c>
      <x:c r="O1152" s="58" t="n">
        <x:v>3984878.523533527</x:v>
      </x:c>
      <x:c r="P1152" s="2" t="str">
        <x:v>approve</x:v>
      </x:c>
      <x:c r="Q1152" s="2" t="str">
        <x:v>eligibility and RAROC conditions are met</x:v>
      </x:c>
      <x:c r="R1152" s="2"/>
      <x:c r="S1152" s="2"/>
      <x:c r="T1152" s="2"/>
    </x:row>
    <x:row r="1153">
      <x:c r="A1153" s="2"/>
      <x:c r="B1153" s="2"/>
      <x:c r="C1153" s="2" t="str">
        <x:v>SYN-01148</x:v>
      </x:c>
      <x:c r="D1153" s="58" t="n">
        <x:v>207000000</x:v>
      </x:c>
      <x:c r="E1153" s="93" t="n">
        <x:v>12</x:v>
      </x:c>
      <x:c r="F1153" s="59" t="n">
        <x:v>0.03619922070096226</x:v>
      </x:c>
      <x:c r="G1153" s="59" t="n">
        <x:v>0.7915515800142177</x:v>
      </x:c>
      <x:c r="H1153" s="59" t="n">
        <x:v>0.13341186286115347</x:v>
      </x:c>
      <x:c r="I1153" s="58" t="n">
        <x:v>18521827.4208798</x:v>
      </x:c>
      <x:c r="J1153" s="59" t="n">
        <x:v>0.9355847926889714</x:v>
      </x:c>
      <x:c r="K1153" s="2" t="str">
        <x:v>B</x:v>
      </x:c>
      <x:c r="L1153" s="59"/>
      <x:c r="M1153" s="59" t="n">
        <x:v>0.5903700188440524</x:v>
      </x:c>
      <x:c r="N1153" s="58" t="n">
        <x:v>3295873.445219087</x:v>
      </x:c>
      <x:c r="O1153" s="58" t="n">
        <x:v>8906927.36986995</x:v>
      </x:c>
      <x:c r="P1153" s="2" t="str">
        <x:v>decline</x:v>
      </x:c>
      <x:c r="Q1153" s="2" t="str">
        <x:v>debt service to income exceeds policy maximum</x:v>
      </x:c>
      <x:c r="R1153" s="2"/>
      <x:c r="S1153" s="2"/>
      <x:c r="T1153" s="2"/>
    </x:row>
    <x:row r="1154">
      <x:c r="A1154" s="2"/>
      <x:c r="B1154" s="2"/>
      <x:c r="C1154" s="2" t="str">
        <x:v>SYN-01149</x:v>
      </x:c>
      <x:c r="D1154" s="58" t="n">
        <x:v>219000000</x:v>
      </x:c>
      <x:c r="E1154" s="93" t="n">
        <x:v>48</x:v>
      </x:c>
      <x:c r="F1154" s="59" t="n">
        <x:v>0.0697813631560812</x:v>
      </x:c>
      <x:c r="G1154" s="59" t="n">
        <x:v>0.846607853978643</x:v>
      </x:c>
      <x:c r="H1154" s="59" t="n">
        <x:v>0.16742265809841497</x:v>
      </x:c>
      <x:c r="I1154" s="58" t="n">
        <x:v>6290090.037619422</x:v>
      </x:c>
      <x:c r="J1154" s="59" t="n">
        <x:v>0.38455924145871956</x:v>
      </x:c>
      <x:c r="K1154" s="2" t="str">
        <x:v>C</x:v>
      </x:c>
      <x:c r="L1154" s="59" t="n">
        <x:v>0.14221542358398437</x:v>
      </x:c>
      <x:c r="M1154" s="59" t="n">
        <x:v>0.35754313366960044</x:v>
      </x:c>
      <x:c r="N1154" s="58" t="n">
        <x:v>27439950.94903756</x:v>
      </x:c>
      <x:c r="O1154" s="58" t="n">
        <x:v>11456065.020240024</x:v>
      </x:c>
      <x:c r="P1154" s="2" t="str">
        <x:v>approve</x:v>
      </x:c>
      <x:c r="Q1154" s="2" t="str">
        <x:v>eligibility and RAROC conditions are met</x:v>
      </x:c>
      <x:c r="R1154" s="2"/>
      <x:c r="S1154" s="2"/>
      <x:c r="T1154" s="2"/>
    </x:row>
    <x:row r="1155">
      <x:c r="A1155" s="2"/>
      <x:c r="B1155" s="2"/>
      <x:c r="C1155" s="2" t="str">
        <x:v>SYN-01150</x:v>
      </x:c>
      <x:c r="D1155" s="58" t="n">
        <x:v>153000000</x:v>
      </x:c>
      <x:c r="E1155" s="93" t="n">
        <x:v>36</x:v>
      </x:c>
      <x:c r="F1155" s="59" t="n">
        <x:v>0.10795223364058454</x:v>
      </x:c>
      <x:c r="G1155" s="59" t="n">
        <x:v>0.7214047684818976</x:v>
      </x:c>
      <x:c r="H1155" s="59" t="n">
        <x:v>0.20108358115335107</x:v>
      </x:c>
      <x:c r="I1155" s="58" t="n">
        <x:v>5694479.112730512</x:v>
      </x:c>
      <x:c r="J1155" s="59" t="n">
        <x:v>0.28503919035109926</x:v>
      </x:c>
      <x:c r="K1155" s="2" t="str">
        <x:v>D</x:v>
      </x:c>
      <x:c r="L1155" s="59" t="n">
        <x:v>0.16266277313232422</x:v>
      </x:c>
      <x:c r="M1155" s="59" t="n">
        <x:v>0.4331680409134733</x:v>
      </x:c>
      <x:c r="N1155" s="58" t="n">
        <x:v>18939759.025477167</x:v>
      </x:c>
      <x:c r="O1155" s="58" t="n">
        <x:v>8644128.82568772</x:v>
      </x:c>
      <x:c r="P1155" s="2" t="str">
        <x:v>approve</x:v>
      </x:c>
      <x:c r="Q1155" s="2" t="str">
        <x:v>eligibility and RAROC conditions are met</x:v>
      </x:c>
      <x:c r="R1155" s="2"/>
      <x:c r="S1155" s="2"/>
      <x:c r="T1155" s="2"/>
    </x:row>
    <x:row r="1156">
      <x:c r="A1156" s="2"/>
      <x:c r="B1156" s="2"/>
      <x:c r="C1156" s="2" t="str">
        <x:v>SYN-01151</x:v>
      </x:c>
      <x:c r="D1156" s="58" t="n">
        <x:v>38000000</x:v>
      </x:c>
      <x:c r="E1156" s="93" t="n">
        <x:v>12</x:v>
      </x:c>
      <x:c r="F1156" s="59" t="n">
        <x:v>0.07083088724197394</x:v>
      </x:c>
      <x:c r="G1156" s="59" t="n">
        <x:v>0.8070504624479843</x:v>
      </x:c>
      <x:c r="H1156" s="59" t="n">
        <x:v>0.1533025291442735</x:v>
      </x:c>
      <x:c r="I1156" s="58" t="n">
        <x:v>3435740.458530329</x:v>
      </x:c>
      <x:c r="J1156" s="59" t="n">
        <x:v>0.21929361770165628</x:v>
      </x:c>
      <x:c r="K1156" s="2" t="str">
        <x:v>C</x:v>
      </x:c>
      <x:c r="L1156" s="59" t="n">
        <x:v>0.1813904571533203</x:v>
      </x:c>
      <x:c r="M1156" s="59" t="n">
        <x:v>-0.08795918780746971</x:v>
      </x:c>
      <x:c r="N1156" s="58" t="n">
        <x:v>1217114.4380780587</x:v>
      </x:c>
      <x:c r="O1156" s="58" t="n">
        <x:v>2019987.2167715328</x:v>
      </x:c>
      <x:c r="P1156" s="2" t="str">
        <x:v>reprice</x:v>
      </x:c>
      <x:c r="Q1156" s="2" t="str">
        <x:v>quoted APR is below the RAROC price floor</x:v>
      </x:c>
      <x:c r="R1156" s="2"/>
      <x:c r="S1156" s="2"/>
      <x:c r="T1156" s="2"/>
    </x:row>
    <x:row r="1157">
      <x:c r="A1157" s="2"/>
      <x:c r="B1157" s="2"/>
      <x:c r="C1157" s="2" t="str">
        <x:v>SYN-01152</x:v>
      </x:c>
      <x:c r="D1157" s="58" t="n">
        <x:v>102000000</x:v>
      </x:c>
      <x:c r="E1157" s="93" t="n">
        <x:v>24</x:v>
      </x:c>
      <x:c r="F1157" s="59" t="n">
        <x:v>0.008919341532963608</x:v>
      </x:c>
      <x:c r="G1157" s="59" t="n">
        <x:v>0.6030432350725301</x:v>
      </x:c>
      <x:c r="H1157" s="59" t="n">
        <x:v>0.11208184996816499</x:v>
      </x:c>
      <x:c r="I1157" s="58" t="n">
        <x:v>4763864.307975363</x:v>
      </x:c>
      <x:c r="J1157" s="59" t="n">
        <x:v>0.2735782397203573</x:v>
      </x:c>
      <x:c r="K1157" s="2" t="str">
        <x:v>A</x:v>
      </x:c>
      <x:c r="L1157" s="59" t="n">
        <x:v>0.08581039428710938</x:v>
      </x:c>
      <x:c r="M1157" s="59" t="n">
        <x:v>0.427027885028218</x:v>
      </x:c>
      <x:c r="N1157" s="58" t="n">
        <x:v>590821.7056809602</x:v>
      </x:c>
      <x:c r="O1157" s="58" t="n">
        <x:v>4307386.4031922</x:v>
      </x:c>
      <x:c r="P1157" s="2" t="str">
        <x:v>approve</x:v>
      </x:c>
      <x:c r="Q1157" s="2" t="str">
        <x:v>eligibility and RAROC conditions are met</x:v>
      </x:c>
      <x:c r="R1157" s="2"/>
      <x:c r="S1157" s="2"/>
      <x:c r="T1157" s="2"/>
    </x:row>
    <x:row r="1158">
      <x:c r="A1158" s="2"/>
      <x:c r="B1158" s="2"/>
      <x:c r="C1158" s="2" t="str">
        <x:v>SYN-01153</x:v>
      </x:c>
      <x:c r="D1158" s="58" t="n">
        <x:v>129000000</x:v>
      </x:c>
      <x:c r="E1158" s="93" t="n">
        <x:v>48</x:v>
      </x:c>
      <x:c r="F1158" s="59" t="n">
        <x:v>0.11032897655655832</x:v>
      </x:c>
      <x:c r="G1158" s="59" t="n">
        <x:v>0.7964676609758269</x:v>
      </x:c>
      <x:c r="H1158" s="59" t="n">
        <x:v>0.20198644001828114</x:v>
      </x:c>
      <x:c r="I1158" s="58" t="n">
        <x:v>3939182.590668987</x:v>
      </x:c>
      <x:c r="J1158" s="59" t="n">
        <x:v>0.41657292794977313</x:v>
      </x:c>
      <x:c r="K1158" s="2" t="str">
        <x:v>D</x:v>
      </x:c>
      <x:c r="L1158" s="59" t="n">
        <x:v>0.18295745849609374</x:v>
      </x:c>
      <x:c r="M1158" s="59" t="n">
        <x:v>0.2814562950144247</x:v>
      </x:c>
      <x:c r="N1158" s="58" t="n">
        <x:v>23573992.91117832</x:v>
      </x:c>
      <x:c r="O1158" s="58" t="n">
        <x:v>7981294.3377993675</x:v>
      </x:c>
      <x:c r="P1158" s="2" t="str">
        <x:v>approve</x:v>
      </x:c>
      <x:c r="Q1158" s="2" t="str">
        <x:v>eligibility and RAROC conditions are met</x:v>
      </x:c>
      <x:c r="R1158" s="2"/>
      <x:c r="S1158" s="2"/>
      <x:c r="T1158" s="2"/>
    </x:row>
    <x:row r="1159">
      <x:c r="A1159" s="2"/>
      <x:c r="B1159" s="2"/>
      <x:c r="C1159" s="2" t="str">
        <x:v>SYN-01154</x:v>
      </x:c>
      <x:c r="D1159" s="58" t="n">
        <x:v>158000000</x:v>
      </x:c>
      <x:c r="E1159" s="93" t="n">
        <x:v>48</x:v>
      </x:c>
      <x:c r="F1159" s="59" t="n">
        <x:v>0.10499078288155364</x:v>
      </x:c>
      <x:c r="G1159" s="59" t="n">
        <x:v>0.7356889012697584</x:v>
      </x:c>
      <x:c r="H1159" s="59" t="n">
        <x:v>0.20293604386136058</x:v>
      </x:c>
      <x:c r="I1159" s="58" t="n">
        <x:v>4832747.952576149</x:v>
      </x:c>
      <x:c r="J1159" s="59" t="n">
        <x:v>0.14269004880291156</x:v>
      </x:c>
      <x:c r="K1159" s="2" t="str">
        <x:v>D</x:v>
      </x:c>
      <x:c r="L1159" s="59" t="n">
        <x:v>0.16554847717285157</x:v>
      </x:c>
      <x:c r="M1159" s="59" t="n">
        <x:v>0.425068058658249</x:v>
      </x:c>
      <x:c r="N1159" s="58" t="n">
        <x:v>25519495.723751247</x:v>
      </x:c>
      <x:c r="O1159" s="58" t="n">
        <x:v>8857224.957711918</x:v>
      </x:c>
      <x:c r="P1159" s="2" t="str">
        <x:v>approve</x:v>
      </x:c>
      <x:c r="Q1159" s="2" t="str">
        <x:v>eligibility and RAROC conditions are met</x:v>
      </x:c>
      <x:c r="R1159" s="2"/>
      <x:c r="S1159" s="2"/>
      <x:c r="T1159" s="2"/>
    </x:row>
    <x:row r="1160">
      <x:c r="A1160" s="2"/>
      <x:c r="B1160" s="2"/>
      <x:c r="C1160" s="2" t="str">
        <x:v>SYN-01155</x:v>
      </x:c>
      <x:c r="D1160" s="58" t="n">
        <x:v>61000000</x:v>
      </x:c>
      <x:c r="E1160" s="93" t="n">
        <x:v>24</x:v>
      </x:c>
      <x:c r="F1160" s="59" t="n">
        <x:v>0.13206498454334203</x:v>
      </x:c>
      <x:c r="G1160" s="59" t="n">
        <x:v>0.6533223297155017</x:v>
      </x:c>
      <x:c r="H1160" s="59" t="n">
        <x:v>0.22144673166231088</x:v>
      </x:c>
      <x:c r="I1160" s="58" t="n">
        <x:v>3168927.1941059763</x:v>
      </x:c>
      <x:c r="J1160" s="59" t="n">
        <x:v>0.14754324830624171</x:v>
      </x:c>
      <x:c r="K1160" s="2" t="str">
        <x:v>D</x:v>
      </x:c>
      <x:c r="L1160" s="59" t="n">
        <x:v>0.1921875</x:v>
      </x:c>
      <x:c r="M1160" s="59" t="n">
        <x:v>0.367528014268093</x:v>
      </x:c>
      <x:c r="N1160" s="58" t="n">
        <x:v>5706242.470053303</x:v>
      </x:c>
      <x:c r="O1160" s="58" t="n">
        <x:v>3512348.144767683</x:v>
      </x:c>
      <x:c r="P1160" s="2" t="str">
        <x:v>approve</x:v>
      </x:c>
      <x:c r="Q1160" s="2" t="str">
        <x:v>eligibility and RAROC conditions are met</x:v>
      </x:c>
      <x:c r="R1160" s="2"/>
      <x:c r="S1160" s="2"/>
      <x:c r="T1160" s="2"/>
    </x:row>
    <x:row r="1161">
      <x:c r="A1161" s="2"/>
      <x:c r="B1161" s="2"/>
      <x:c r="C1161" s="2" t="str">
        <x:v>SYN-01156</x:v>
      </x:c>
      <x:c r="D1161" s="58" t="n">
        <x:v>215000000</x:v>
      </x:c>
      <x:c r="E1161" s="93" t="n">
        <x:v>12</x:v>
      </x:c>
      <x:c r="F1161" s="59" t="n">
        <x:v>0.013654821455129204</x:v>
      </x:c>
      <x:c r="G1161" s="59" t="n">
        <x:v>0.7486280800131098</x:v>
      </x:c>
      <x:c r="H1161" s="59" t="n">
        <x:v>0.11326752175978563</x:v>
      </x:c>
      <x:c r="I1161" s="58" t="n">
        <x:v>19034841.16381088</x:v>
      </x:c>
      <x:c r="J1161" s="59" t="n">
        <x:v>0.5715694643553006</x:v>
      </x:c>
      <x:c r="K1161" s="2" t="str">
        <x:v>A</x:v>
      </x:c>
      <x:c r="L1161" s="59"/>
      <x:c r="M1161" s="59" t="n">
        <x:v>0.5805418433240224</x:v>
      </x:c>
      <x:c r="N1161" s="58" t="n">
        <x:v>1213469.9791777676</x:v>
      </x:c>
      <x:c r="O1161" s="58" t="n">
        <x:v>9289537.984607764</x:v>
      </x:c>
      <x:c r="P1161" s="2" t="str">
        <x:v>decline</x:v>
      </x:c>
      <x:c r="Q1161" s="2" t="str">
        <x:v>debt service to income exceeds policy maximum</x:v>
      </x:c>
      <x:c r="R1161" s="2"/>
      <x:c r="S1161" s="2"/>
      <x:c r="T1161" s="2"/>
    </x:row>
    <x:row r="1162">
      <x:c r="A1162" s="2"/>
      <x:c r="B1162" s="2"/>
      <x:c r="C1162" s="2" t="str">
        <x:v>SYN-01157</x:v>
      </x:c>
      <x:c r="D1162" s="58" t="n">
        <x:v>126000000</x:v>
      </x:c>
      <x:c r="E1162" s="93" t="n">
        <x:v>48</x:v>
      </x:c>
      <x:c r="F1162" s="59" t="n">
        <x:v>0.11386479230310909</x:v>
      </x:c>
      <x:c r="G1162" s="59" t="n">
        <x:v>0.6095139490527017</x:v>
      </x:c>
      <x:c r="H1162" s="59" t="n">
        <x:v>0.20345623789403552</x:v>
      </x:c>
      <x:c r="I1162" s="58" t="n">
        <x:v>3857466.377627111</x:v>
      </x:c>
      <x:c r="J1162" s="59" t="n">
        <x:v>0.3199286303556933</x:v>
      </x:c>
      <x:c r="K1162" s="2" t="str">
        <x:v>D</x:v>
      </x:c>
      <x:c r="L1162" s="59" t="n">
        <x:v>0.15298877716064457</x:v>
      </x:c>
      <x:c r="M1162" s="59" t="n">
        <x:v>0.5726613833478236</x:v>
      </x:c>
      <x:c r="N1162" s="58" t="n">
        <x:v>18138890.204382826</x:v>
      </x:c>
      <x:c r="O1162" s="58" t="n">
        <x:v>6043020.2309909575</x:v>
      </x:c>
      <x:c r="P1162" s="2" t="str">
        <x:v>approve</x:v>
      </x:c>
      <x:c r="Q1162" s="2" t="str">
        <x:v>eligibility and RAROC conditions are met</x:v>
      </x:c>
      <x:c r="R1162" s="2"/>
      <x:c r="S1162" s="2"/>
      <x:c r="T1162" s="2"/>
    </x:row>
    <x:row r="1163">
      <x:c r="A1163" s="2"/>
      <x:c r="B1163" s="2"/>
      <x:c r="C1163" s="2" t="str">
        <x:v>SYN-01158</x:v>
      </x:c>
      <x:c r="D1163" s="58" t="n">
        <x:v>44000000</x:v>
      </x:c>
      <x:c r="E1163" s="93" t="n">
        <x:v>48</x:v>
      </x:c>
      <x:c r="F1163" s="59" t="n">
        <x:v>0.21899302928202594</x:v>
      </x:c>
      <x:c r="G1163" s="59" t="n">
        <x:v>0.6312623599932632</x:v>
      </x:c>
      <x:c r="H1163" s="59" t="n">
        <x:v>0.3</x:v>
      </x:c>
      <x:c r="I1163" s="58" t="n">
        <x:v>1584263.726778562</x:v>
      </x:c>
      <x:c r="J1163" s="59" t="n">
        <x:v>0.1496973793611262</x:v>
      </x:c>
      <x:c r="K1163" s="2" t="str">
        <x:v>E</x:v>
      </x:c>
      <x:c r="L1163" s="59"/>
      <x:c r="M1163" s="59" t="n">
        <x:v>0.4078187097569847</x:v>
      </x:c>
      <x:c r="N1163" s="58" t="n">
        <x:v>11923705.624435551</x:v>
      </x:c>
      <x:c r="O1163" s="58" t="n">
        <x:v>2645710.9069795287</x:v>
      </x:c>
      <x:c r="P1163" s="2" t="str">
        <x:v>decline</x:v>
      </x:c>
      <x:c r="Q1163" s="2" t="str">
        <x:v>PD exceeds policy maximum</x:v>
      </x:c>
      <x:c r="R1163" s="2"/>
      <x:c r="S1163" s="2"/>
      <x:c r="T1163" s="2"/>
    </x:row>
    <x:row r="1164">
      <x:c r="A1164" s="2"/>
      <x:c r="B1164" s="2"/>
      <x:c r="C1164" s="2" t="str">
        <x:v>SYN-01159</x:v>
      </x:c>
      <x:c r="D1164" s="58" t="n">
        <x:v>228000000</x:v>
      </x:c>
      <x:c r="E1164" s="93" t="n">
        <x:v>18</x:v>
      </x:c>
      <x:c r="F1164" s="59" t="n">
        <x:v>0.019206925858215176</x:v>
      </x:c>
      <x:c r="G1164" s="59" t="n">
        <x:v>0.7435391756414482</x:v>
      </x:c>
      <x:c r="H1164" s="59" t="n">
        <x:v>0.10036520035508499</x:v>
      </x:c>
      <x:c r="I1164" s="58" t="n">
        <x:v>13696848.43555337</x:v>
      </x:c>
      <x:c r="J1164" s="59" t="n">
        <x:v>0.5087166392202346</x:v>
      </x:c>
      <x:c r="K1164" s="2" t="str">
        <x:v>A</x:v>
      </x:c>
      <x:c r="L1164" s="59"/>
      <x:c r="M1164" s="59" t="n">
        <x:v>0.3564119898934981</x:v>
      </x:c>
      <x:c r="N1164" s="58" t="n">
        <x:v>2637529.6749178427</x:v>
      </x:c>
      <x:c r="O1164" s="58" t="n">
        <x:v>9610397.22244454</x:v>
      </x:c>
      <x:c r="P1164" s="2" t="str">
        <x:v>decline</x:v>
      </x:c>
      <x:c r="Q1164" s="2" t="str">
        <x:v>debt service to income exceeds policy maximum</x:v>
      </x:c>
      <x:c r="R1164" s="2"/>
      <x:c r="S1164" s="2"/>
      <x:c r="T1164" s="2"/>
    </x:row>
    <x:row r="1165">
      <x:c r="A1165" s="2"/>
      <x:c r="B1165" s="2"/>
      <x:c r="C1165" s="2" t="str">
        <x:v>SYN-01160</x:v>
      </x:c>
      <x:c r="D1165" s="58" t="n">
        <x:v>88000000</x:v>
      </x:c>
      <x:c r="E1165" s="93" t="n">
        <x:v>12</x:v>
      </x:c>
      <x:c r="F1165" s="59" t="n">
        <x:v>0.21154264415464863</x:v>
      </x:c>
      <x:c r="G1165" s="59" t="n">
        <x:v>0.7200673136835997</x:v>
      </x:c>
      <x:c r="H1165" s="59" t="n">
        <x:v>0.2966067228638775</x:v>
      </x:c>
      <x:c r="I1165" s="58" t="n">
        <x:v>8564185.655047532</x:v>
      </x:c>
      <x:c r="J1165" s="59" t="n">
        <x:v>0.3515245411119236</x:v>
      </x:c>
      <x:c r="K1165" s="2" t="str">
        <x:v>E</x:v>
      </x:c>
      <x:c r="L1165" s="59"/>
      <x:c r="M1165" s="59" t="n">
        <x:v>0.3458980147732752</x:v>
      </x:c>
      <x:c r="N1165" s="58" t="n">
        <x:v>7844912.134076996</x:v>
      </x:c>
      <x:c r="O1165" s="58" t="n">
        <x:v>7145697.093129909</x:v>
      </x:c>
      <x:c r="P1165" s="2" t="str">
        <x:v>manual_review</x:v>
      </x:c>
      <x:c r="Q1165" s="2" t="str">
        <x:v>data quality flag</x:v>
      </x:c>
      <x:c r="R1165" s="2"/>
      <x:c r="S1165" s="2"/>
      <x:c r="T1165" s="2"/>
    </x:row>
    <x:row r="1166">
      <x:c r="A1166" s="2"/>
      <x:c r="B1166" s="2"/>
      <x:c r="C1166" s="2" t="str">
        <x:v>SYN-01161</x:v>
      </x:c>
      <x:c r="D1166" s="58" t="n">
        <x:v>249000000</x:v>
      </x:c>
      <x:c r="E1166" s="93" t="n">
        <x:v>36</x:v>
      </x:c>
      <x:c r="F1166" s="59" t="n">
        <x:v>0.16724149729736582</x:v>
      </x:c>
      <x:c r="G1166" s="59" t="n">
        <x:v>0.7368435946135593</x:v>
      </x:c>
      <x:c r="H1166" s="59" t="n">
        <x:v>0.24884609204980015</x:v>
      </x:c>
      <x:c r="I1166" s="58" t="n">
        <x:v>9885006.826927507</x:v>
      </x:c>
      <x:c r="J1166" s="59" t="n">
        <x:v>0.542428766483643</x:v>
      </x:c>
      <x:c r="K1166" s="2" t="str">
        <x:v>E</x:v>
      </x:c>
      <x:c r="L1166" s="59"/>
      <x:c r="M1166" s="59" t="n">
        <x:v>0.31070243776876555</x:v>
      </x:c>
      <x:c r="N1166" s="58" t="n">
        <x:v>47997044.115125805</x:v>
      </x:c>
      <x:c r="O1166" s="58" t="n">
        <x:v>17119259.447838336</x:v>
      </x:c>
      <x:c r="P1166" s="2" t="str">
        <x:v>decline</x:v>
      </x:c>
      <x:c r="Q1166" s="2" t="str">
        <x:v>debt service to income exceeds policy maximum</x:v>
      </x:c>
      <x:c r="R1166" s="2"/>
      <x:c r="S1166" s="2"/>
      <x:c r="T1166" s="2"/>
    </x:row>
    <x:row r="1167">
      <x:c r="A1167" s="2"/>
      <x:c r="B1167" s="2"/>
      <x:c r="C1167" s="2" t="str">
        <x:v>SYN-01162</x:v>
      </x:c>
      <x:c r="D1167" s="58" t="n">
        <x:v>158000000</x:v>
      </x:c>
      <x:c r="E1167" s="93" t="n">
        <x:v>36</x:v>
      </x:c>
      <x:c r="F1167" s="59" t="n">
        <x:v>0.08219938111909761</x:v>
      </x:c>
      <x:c r="G1167" s="59" t="n">
        <x:v>0.7401684425128816</x:v>
      </x:c>
      <x:c r="H1167" s="59" t="n">
        <x:v>0.18879874423550438</x:v>
      </x:c>
      <x:c r="I1167" s="58" t="n">
        <x:v>5782059.506024226</x:v>
      </x:c>
      <x:c r="J1167" s="59" t="n">
        <x:v>0.39941178708276154</x:v>
      </x:c>
      <x:c r="K1167" s="2" t="str">
        <x:v>C</x:v>
      </x:c>
      <x:c r="L1167" s="59" t="n">
        <x:v>0.1476692199707031</x:v>
      </x:c>
      <x:c r="M1167" s="59" t="n">
        <x:v>0.4943340480845458</x:v>
      </x:c>
      <x:c r="N1167" s="58" t="n">
        <x:v>15429493.147507746</x:v>
      </x:c>
      <x:c r="O1167" s="58" t="n">
        <x:v>8006876.83965648</x:v>
      </x:c>
      <x:c r="P1167" s="2" t="str">
        <x:v>approve</x:v>
      </x:c>
      <x:c r="Q1167" s="2" t="str">
        <x:v>eligibility and RAROC conditions are met</x:v>
      </x:c>
      <x:c r="R1167" s="2"/>
      <x:c r="S1167" s="2"/>
      <x:c r="T1167" s="2"/>
    </x:row>
    <x:row r="1168">
      <x:c r="A1168" s="2"/>
      <x:c r="B1168" s="2"/>
      <x:c r="C1168" s="2" t="str">
        <x:v>SYN-01163</x:v>
      </x:c>
      <x:c r="D1168" s="58" t="n">
        <x:v>131000000</x:v>
      </x:c>
      <x:c r="E1168" s="93" t="n">
        <x:v>36</x:v>
      </x:c>
      <x:c r="F1168" s="59" t="n">
        <x:v>0.025894801837037906</x:v>
      </x:c>
      <x:c r="G1168" s="59" t="n">
        <x:v>0.6695482095816495</x:v>
      </x:c>
      <x:c r="H1168" s="59" t="n">
        <x:v>0.09745888287685867</x:v>
      </x:c>
      <x:c r="I1168" s="58" t="n">
        <x:v>4211389.940681887</x:v>
      </x:c>
      <x:c r="J1168" s="59" t="n">
        <x:v>0.24280351742003492</x:v>
      </x:c>
      <x:c r="K1168" s="2" t="str">
        <x:v>B</x:v>
      </x:c>
      <x:c r="L1168" s="59" t="n">
        <x:v>0.09576339721679686</x:v>
      </x:c>
      <x:c r="M1168" s="59" t="n">
        <x:v>0.17722579484688653</x:v>
      </x:c>
      <x:c r="N1168" s="58" t="n">
        <x:v>3615629.8809788916</x:v>
      </x:c>
      <x:c r="O1168" s="58" t="n">
        <x:v>5408899.163447976</x:v>
      </x:c>
      <x:c r="P1168" s="2" t="str">
        <x:v>approve</x:v>
      </x:c>
      <x:c r="Q1168" s="2" t="str">
        <x:v>eligibility and RAROC conditions are met</x:v>
      </x:c>
      <x:c r="R1168" s="2"/>
      <x:c r="S1168" s="2"/>
      <x:c r="T1168" s="2"/>
    </x:row>
    <x:row r="1169">
      <x:c r="A1169" s="2"/>
      <x:c r="B1169" s="2"/>
      <x:c r="C1169" s="2" t="str">
        <x:v>SYN-01164</x:v>
      </x:c>
      <x:c r="D1169" s="58" t="n">
        <x:v>208000000</x:v>
      </x:c>
      <x:c r="E1169" s="93" t="n">
        <x:v>18</x:v>
      </x:c>
      <x:c r="F1169" s="59" t="n">
        <x:v>0.021518092326889986</x:v>
      </x:c>
      <x:c r="G1169" s="59" t="n">
        <x:v>0.7649445777285379</x:v>
      </x:c>
      <x:c r="H1169" s="59" t="n">
        <x:v>0.10769840560689248</x:v>
      </x:c>
      <x:c r="I1169" s="58" t="n">
        <x:v>12565727.474975908</x:v>
      </x:c>
      <x:c r="J1169" s="59" t="n">
        <x:v>0.42961065606011933</x:v>
      </x:c>
      <x:c r="K1169" s="2" t="str">
        <x:v>B</x:v>
      </x:c>
      <x:c r="L1169" s="59" t="n">
        <x:v>0.09633544921875001</x:v>
      </x:c>
      <x:c r="M1169" s="59" t="n">
        <x:v>0.2754648726067446</x:v>
      </x:c>
      <x:c r="N1169" s="58" t="n">
        <x:v>2777796.706482615</x:v>
      </x:c>
      <x:c r="O1169" s="58" t="n">
        <x:v>8772119.946951378</x:v>
      </x:c>
      <x:c r="P1169" s="2" t="str">
        <x:v>approve</x:v>
      </x:c>
      <x:c r="Q1169" s="2" t="str">
        <x:v>eligibility and RAROC conditions are met</x:v>
      </x:c>
      <x:c r="R1169" s="2"/>
      <x:c r="S1169" s="2"/>
      <x:c r="T1169" s="2"/>
    </x:row>
    <x:row r="1170">
      <x:c r="A1170" s="2"/>
      <x:c r="B1170" s="2"/>
      <x:c r="C1170" s="2" t="str">
        <x:v>SYN-01165</x:v>
      </x:c>
      <x:c r="D1170" s="58" t="n">
        <x:v>40000000</x:v>
      </x:c>
      <x:c r="E1170" s="93" t="n">
        <x:v>12</x:v>
      </x:c>
      <x:c r="F1170" s="59" t="n">
        <x:v>0.09699937167748539</x:v>
      </x:c>
      <x:c r="G1170" s="59" t="n">
        <x:v>0.8488580393356364</x:v>
      </x:c>
      <x:c r="H1170" s="59" t="n">
        <x:v>0.18369397284694203</x:v>
      </x:c>
      <x:c r="I1170" s="58" t="n">
        <x:v>3674235.429895359</x:v>
      </x:c>
      <x:c r="J1170" s="59" t="n">
        <x:v>0.2702965714561533</x:v>
      </x:c>
      <x:c r="K1170" s="2" t="str">
        <x:v>C</x:v>
      </x:c>
      <x:c r="L1170" s="59" t="n">
        <x:v>0.21105381011962893</x:v>
      </x:c>
      <x:c r="M1170" s="59" t="n">
        <x:v>-0.02104814069086825</x:v>
      </x:c>
      <x:c r="N1170" s="58" t="n">
        <x:v>1861235.2770602782</x:v>
      </x:c>
      <x:c r="O1170" s="58" t="n">
        <x:v>2685263.7737494316</x:v>
      </x:c>
      <x:c r="P1170" s="2" t="str">
        <x:v>reprice</x:v>
      </x:c>
      <x:c r="Q1170" s="2" t="str">
        <x:v>quoted APR is below the RAROC price floor</x:v>
      </x:c>
      <x:c r="R1170" s="2"/>
      <x:c r="S1170" s="2"/>
      <x:c r="T1170" s="2"/>
    </x:row>
    <x:row r="1171">
      <x:c r="A1171" s="2"/>
      <x:c r="B1171" s="2"/>
      <x:c r="C1171" s="2" t="str">
        <x:v>SYN-01166</x:v>
      </x:c>
      <x:c r="D1171" s="58" t="n">
        <x:v>229000000</x:v>
      </x:c>
      <x:c r="E1171" s="93" t="n">
        <x:v>48</x:v>
      </x:c>
      <x:c r="F1171" s="59" t="n">
        <x:v>0.11182580821688332</x:v>
      </x:c>
      <x:c r="G1171" s="59" t="n">
        <x:v>0.6878493101535091</x:v>
      </x:c>
      <x:c r="H1171" s="59" t="n">
        <x:v>0.19266692834790886</x:v>
      </x:c>
      <x:c r="I1171" s="58" t="n">
        <x:v>6879396.061806741</x:v>
      </x:c>
      <x:c r="J1171" s="59" t="n">
        <x:v>0.37896257836633024</x:v>
      </x:c>
      <x:c r="K1171" s="2" t="str">
        <x:v>D</x:v>
      </x:c>
      <x:c r="L1171" s="59" t="n">
        <x:v>0.16612754821777345</x:v>
      </x:c>
      <x:c r="M1171" s="59" t="n">
        <x:v>0.35449149453000467</x:v>
      </x:c>
      <x:c r="N1171" s="58" t="n">
        <x:v>36407618.28964549</x:v>
      </x:c>
      <x:c r="O1171" s="58" t="n">
        <x:v>12242122.62468417</x:v>
      </x:c>
      <x:c r="P1171" s="2" t="str">
        <x:v>approve</x:v>
      </x:c>
      <x:c r="Q1171" s="2" t="str">
        <x:v>eligibility and RAROC conditions are met</x:v>
      </x:c>
      <x:c r="R1171" s="2"/>
      <x:c r="S1171" s="2"/>
      <x:c r="T1171" s="2"/>
    </x:row>
    <x:row r="1172">
      <x:c r="A1172" s="2"/>
      <x:c r="B1172" s="2"/>
      <x:c r="C1172" s="2" t="str">
        <x:v>SYN-01167</x:v>
      </x:c>
      <x:c r="D1172" s="58" t="n">
        <x:v>165000000</x:v>
      </x:c>
      <x:c r="E1172" s="93" t="n">
        <x:v>48</x:v>
      </x:c>
      <x:c r="F1172" s="59" t="n">
        <x:v>0.1478670320188463</x:v>
      </x:c>
      <x:c r="G1172" s="59" t="n">
        <x:v>0.7764160164936099</x:v>
      </x:c>
      <x:c r="H1172" s="59" t="n">
        <x:v>0.21021744146740137</x:v>
      </x:c>
      <x:c r="I1172" s="58" t="n">
        <x:v>5111269.607005767</x:v>
      </x:c>
      <x:c r="J1172" s="59" t="n">
        <x:v>0.20431162463277078</x:v>
      </x:c>
      <x:c r="K1172" s="2" t="str">
        <x:v>D</x:v>
      </x:c>
      <x:c r="L1172" s="59" t="n">
        <x:v>0.2107730484008789</x:v>
      </x:c>
      <x:c r="M1172" s="59" t="n">
        <x:v>0.1568895804639068</x:v>
      </x:c>
      <x:c r="N1172" s="58" t="n">
        <x:v>38184086.22346647</x:v>
      </x:c>
      <x:c r="O1172" s="58" t="n">
        <x:v>11014834.037204616</x:v>
      </x:c>
      <x:c r="P1172" s="2" t="str">
        <x:v>reprice</x:v>
      </x:c>
      <x:c r="Q1172" s="2" t="str">
        <x:v>quoted APR is below the RAROC price floor</x:v>
      </x:c>
      <x:c r="R1172" s="2"/>
      <x:c r="S1172" s="2"/>
      <x:c r="T1172" s="2"/>
    </x:row>
    <x:row r="1173">
      <x:c r="A1173" s="2"/>
      <x:c r="B1173" s="2"/>
      <x:c r="C1173" s="2" t="str">
        <x:v>SYN-01168</x:v>
      </x:c>
      <x:c r="D1173" s="58" t="n">
        <x:v>71000000</x:v>
      </x:c>
      <x:c r="E1173" s="93" t="n">
        <x:v>18</x:v>
      </x:c>
      <x:c r="F1173" s="59" t="n">
        <x:v>0.05677816630226508</x:v>
      </x:c>
      <x:c r="G1173" s="59" t="n">
        <x:v>0.742022658256962</x:v>
      </x:c>
      <x:c r="H1173" s="59" t="n">
        <x:v>0.16369335065854146</x:v>
      </x:c>
      <x:c r="I1173" s="58" t="n">
        <x:v>4475210.574449534</x:v>
      </x:c>
      <x:c r="J1173" s="59" t="n">
        <x:v>0.4850140382966356</x:v>
      </x:c>
      <x:c r="K1173" s="2" t="str">
        <x:v>C</x:v>
      </x:c>
      <x:c r="L1173" s="59" t="n">
        <x:v>0.12441864013671876</x:v>
      </x:c>
      <x:c r="M1173" s="59" t="n">
        <x:v>0.559198098410274</x:v>
      </x:c>
      <x:c r="N1173" s="58" t="n">
        <x:v>2455622.717238711</x:v>
      </x:c>
      <x:c r="O1173" s="58" t="n">
        <x:v>2979535.018883184</x:v>
      </x:c>
      <x:c r="P1173" s="2" t="str">
        <x:v>approve</x:v>
      </x:c>
      <x:c r="Q1173" s="2" t="str">
        <x:v>eligibility and RAROC conditions are met</x:v>
      </x:c>
      <x:c r="R1173" s="2"/>
      <x:c r="S1173" s="2"/>
      <x:c r="T1173" s="2"/>
    </x:row>
    <x:row r="1174">
      <x:c r="A1174" s="2"/>
      <x:c r="B1174" s="2"/>
      <x:c r="C1174" s="2" t="str">
        <x:v>SYN-01169</x:v>
      </x:c>
      <x:c r="D1174" s="58" t="n">
        <x:v>86000000</x:v>
      </x:c>
      <x:c r="E1174" s="93" t="n">
        <x:v>36</x:v>
      </x:c>
      <x:c r="F1174" s="59" t="n">
        <x:v>0.05329569646772344</x:v>
      </x:c>
      <x:c r="G1174" s="59" t="n">
        <x:v>0.7755149458370917</x:v>
      </x:c>
      <x:c r="H1174" s="59" t="n">
        <x:v>0.1527836192604239</x:v>
      </x:c>
      <x:c r="I1174" s="58" t="n">
        <x:v>2992954.684465816</x:v>
      </x:c>
      <x:c r="J1174" s="59" t="n">
        <x:v>0.09352983388955674</x:v>
      </x:c>
      <x:c r="K1174" s="2" t="str">
        <x:v>C</x:v>
      </x:c>
      <x:c r="L1174" s="59" t="n">
        <x:v>0.12368251800537108</x:v>
      </x:c>
      <x:c r="M1174" s="59" t="n">
        <x:v>0.4559646267756444</x:v>
      </x:c>
      <x:c r="N1174" s="58" t="n">
        <x:v>5711626.488484316</x:v>
      </x:c>
      <x:c r="O1174" s="58" t="n">
        <x:v>3538009.039727534</x:v>
      </x:c>
      <x:c r="P1174" s="2" t="str">
        <x:v>approve</x:v>
      </x:c>
      <x:c r="Q1174" s="2" t="str">
        <x:v>eligibility and RAROC conditions are met</x:v>
      </x:c>
      <x:c r="R1174" s="2"/>
      <x:c r="S1174" s="2"/>
      <x:c r="T1174" s="2"/>
    </x:row>
    <x:row r="1175">
      <x:c r="A1175" s="2"/>
      <x:c r="B1175" s="2"/>
      <x:c r="C1175" s="2" t="str">
        <x:v>SYN-01170</x:v>
      </x:c>
      <x:c r="D1175" s="58" t="n">
        <x:v>176000000</x:v>
      </x:c>
      <x:c r="E1175" s="93" t="n">
        <x:v>18</x:v>
      </x:c>
      <x:c r="F1175" s="59" t="n">
        <x:v>0.05069851911663748</x:v>
      </x:c>
      <x:c r="G1175" s="59" t="n">
        <x:v>0.6724191835326447</x:v>
      </x:c>
      <x:c r="H1175" s="59" t="n">
        <x:v>0.15469669023688504</x:v>
      </x:c>
      <x:c r="I1175" s="58" t="n">
        <x:v>11018664.86185518</x:v>
      </x:c>
      <x:c r="J1175" s="59" t="n">
        <x:v>0.32285882633973295</x:v>
      </x:c>
      <x:c r="K1175" s="2" t="str">
        <x:v>C</x:v>
      </x:c>
      <x:c r="L1175" s="59" t="n">
        <x:v>0.1096435546875</x:v>
      </x:c>
      <x:c r="M1175" s="59" t="n">
        <x:v>0.6172804289209085</x:v>
      </x:c>
      <x:c r="N1175" s="58" t="n">
        <x:v>4916437.647407514</x:v>
      </x:c>
      <x:c r="O1175" s="58" t="n">
        <x:v>7393782.759456377</x:v>
      </x:c>
      <x:c r="P1175" s="2" t="str">
        <x:v>approve</x:v>
      </x:c>
      <x:c r="Q1175" s="2" t="str">
        <x:v>eligibility and RAROC conditions are met</x:v>
      </x:c>
      <x:c r="R1175" s="2"/>
      <x:c r="S1175" s="2"/>
      <x:c r="T1175" s="2"/>
    </x:row>
    <x:row r="1176">
      <x:c r="A1176" s="2"/>
      <x:c r="B1176" s="2"/>
      <x:c r="C1176" s="2" t="str">
        <x:v>SYN-01171</x:v>
      </x:c>
      <x:c r="D1176" s="58" t="n">
        <x:v>121000000</x:v>
      </x:c>
      <x:c r="E1176" s="93" t="n">
        <x:v>18</x:v>
      </x:c>
      <x:c r="F1176" s="59" t="n">
        <x:v>0.13538477646296168</x:v>
      </x:c>
      <x:c r="G1176" s="59" t="n">
        <x:v>0.6681802867764409</x:v>
      </x:c>
      <x:c r="H1176" s="59" t="n">
        <x:v>0.2053959398866069</x:v>
      </x:c>
      <x:c r="I1176" s="58" t="n">
        <x:v>7867769.29143952</x:v>
      </x:c>
      <x:c r="J1176" s="59" t="n">
        <x:v>0.33692445163284857</x:v>
      </x:c>
      <x:c r="K1176" s="2" t="str">
        <x:v>D</x:v>
      </x:c>
      <x:c r="L1176" s="59" t="n">
        <x:v>0.17646835327148436</x:v>
      </x:c>
      <x:c r="M1176" s="59" t="n">
        <x:v>0.357021680621694</x:v>
      </x:c>
      <x:c r="N1176" s="58" t="n">
        <x:v>9050710.542855207</x:v>
      </x:c>
      <x:c r="O1176" s="58" t="n">
        <x:v>7325535.859491606</x:v>
      </x:c>
      <x:c r="P1176" s="2" t="str">
        <x:v>approve</x:v>
      </x:c>
      <x:c r="Q1176" s="2" t="str">
        <x:v>eligibility and RAROC conditions are met</x:v>
      </x:c>
      <x:c r="R1176" s="2"/>
      <x:c r="S1176" s="2"/>
      <x:c r="T1176" s="2"/>
    </x:row>
    <x:row r="1177">
      <x:c r="A1177" s="2"/>
      <x:c r="B1177" s="2"/>
      <x:c r="C1177" s="2" t="str">
        <x:v>SYN-01172</x:v>
      </x:c>
      <x:c r="D1177" s="58" t="n">
        <x:v>35000000</x:v>
      </x:c>
      <x:c r="E1177" s="93" t="n">
        <x:v>36</x:v>
      </x:c>
      <x:c r="F1177" s="59" t="n">
        <x:v>0.1293753278044128</x:v>
      </x:c>
      <x:c r="G1177" s="59" t="n">
        <x:v>0.7106374208677158</x:v>
      </x:c>
      <x:c r="H1177" s="59" t="n">
        <x:v>0.21859355503090888</x:v>
      </x:c>
      <x:c r="I1177" s="58" t="n">
        <x:v>1334120.6170947282</x:v>
      </x:c>
      <x:c r="J1177" s="59" t="n">
        <x:v>0.27982183688165846</x:v>
      </x:c>
      <x:c r="K1177" s="2" t="str">
        <x:v>D</x:v>
      </x:c>
      <x:c r="L1177" s="59" t="n">
        <x:v>0.2017307662963867</x:v>
      </x:c>
      <x:c r="M1177" s="59" t="n">
        <x:v>0.27140125510073365</x:v>
      </x:c>
      <x:c r="N1177" s="58" t="n">
        <x:v>5087252.866001004</x:v>
      </x:c>
      <x:c r="O1177" s="58" t="n">
        <x:v>2111427.903129116</x:v>
      </x:c>
      <x:c r="P1177" s="2" t="str">
        <x:v>approve</x:v>
      </x:c>
      <x:c r="Q1177" s="2" t="str">
        <x:v>eligibility and RAROC conditions are met</x:v>
      </x:c>
      <x:c r="R1177" s="2"/>
      <x:c r="S1177" s="2"/>
      <x:c r="T1177" s="2"/>
    </x:row>
    <x:row r="1178">
      <x:c r="A1178" s="2"/>
      <x:c r="B1178" s="2"/>
      <x:c r="C1178" s="2" t="str">
        <x:v>SYN-01173</x:v>
      </x:c>
      <x:c r="D1178" s="58" t="n">
        <x:v>49000000</x:v>
      </x:c>
      <x:c r="E1178" s="93" t="n">
        <x:v>24</x:v>
      </x:c>
      <x:c r="F1178" s="59" t="n">
        <x:v>0.07769518542925648</x:v>
      </x:c>
      <x:c r="G1178" s="59" t="n">
        <x:v>0.6817097705015885</x:v>
      </x:c>
      <x:c r="H1178" s="59" t="n">
        <x:v>0.1526708799576498</x:v>
      </x:c>
      <x:c r="I1178" s="58" t="n">
        <x:v>2382068.4424796146</x:v>
      </x:c>
      <x:c r="J1178" s="59" t="n">
        <x:v>0.3383752014399869</x:v>
      </x:c>
      <x:c r="K1178" s="2" t="str">
        <x:v>C</x:v>
      </x:c>
      <x:c r="L1178" s="59" t="n">
        <x:v>0.14948188781738284</x:v>
      </x:c>
      <x:c r="M1178" s="59" t="n">
        <x:v>0.1892162859990369</x:v>
      </x:c>
      <x:c r="N1178" s="58" t="n">
        <x:v>2790686.2003329024</x:v>
      </x:c>
      <x:c r="O1178" s="58" t="n">
        <x:v>2226557.264386011</x:v>
      </x:c>
      <x:c r="P1178" s="2" t="str">
        <x:v>approve</x:v>
      </x:c>
      <x:c r="Q1178" s="2" t="str">
        <x:v>eligibility and RAROC conditions are met</x:v>
      </x:c>
      <x:c r="R1178" s="2"/>
      <x:c r="S1178" s="2"/>
      <x:c r="T1178" s="2"/>
    </x:row>
    <x:row r="1179">
      <x:c r="A1179" s="2"/>
      <x:c r="B1179" s="2"/>
      <x:c r="C1179" s="2" t="str">
        <x:v>SYN-01174</x:v>
      </x:c>
      <x:c r="D1179" s="58" t="n">
        <x:v>140000000</x:v>
      </x:c>
      <x:c r="E1179" s="93" t="n">
        <x:v>24</x:v>
      </x:c>
      <x:c r="F1179" s="59" t="n">
        <x:v>0.03534951876655081</x:v>
      </x:c>
      <x:c r="G1179" s="59" t="n">
        <x:v>0.6383827724340871</x:v>
      </x:c>
      <x:c r="H1179" s="59" t="n">
        <x:v>0.1478297722860455</x:v>
      </x:c>
      <x:c r="I1179" s="58" t="n">
        <x:v>6773704.122756484</x:v>
      </x:c>
      <x:c r="J1179" s="59" t="n">
        <x:v>0.1437783584923486</x:v>
      </x:c>
      <x:c r="K1179" s="2" t="str">
        <x:v>B</x:v>
      </x:c>
      <x:c r="L1179" s="59" t="n">
        <x:v>0.09556072235107423</x:v>
      </x:c>
      <x:c r="M1179" s="59" t="n">
        <x:v>0.6900225959693279</x:v>
      </x:c>
      <x:c r="N1179" s="58" t="n">
        <x:v>3421166.5259845564</x:v>
      </x:c>
      <x:c r="O1179" s="58" t="n">
        <x:v>5872048.512245195</x:v>
      </x:c>
      <x:c r="P1179" s="2" t="str">
        <x:v>approve</x:v>
      </x:c>
      <x:c r="Q1179" s="2" t="str">
        <x:v>eligibility and RAROC conditions are met</x:v>
      </x:c>
      <x:c r="R1179" s="2"/>
      <x:c r="S1179" s="2"/>
      <x:c r="T1179" s="2"/>
    </x:row>
    <x:row r="1180">
      <x:c r="A1180" s="2"/>
      <x:c r="B1180" s="2"/>
      <x:c r="C1180" s="2" t="str">
        <x:v>SYN-01175</x:v>
      </x:c>
      <x:c r="D1180" s="58" t="n">
        <x:v>164000000</x:v>
      </x:c>
      <x:c r="E1180" s="93" t="n">
        <x:v>24</x:v>
      </x:c>
      <x:c r="F1180" s="59" t="n">
        <x:v>0.07108785840803535</x:v>
      </x:c>
      <x:c r="G1180" s="59" t="n">
        <x:v>0.7646865379179072</x:v>
      </x:c>
      <x:c r="H1180" s="59" t="n">
        <x:v>0.1726079259664795</x:v>
      </x:c>
      <x:c r="I1180" s="58" t="n">
        <x:v>8129097.121725277</x:v>
      </x:c>
      <x:c r="J1180" s="59" t="n">
        <x:v>0.4993146597286976</x:v>
      </x:c>
      <x:c r="K1180" s="2" t="str">
        <x:v>C</x:v>
      </x:c>
      <x:c r="L1180" s="59" t="n">
        <x:v>0.13525779724121093</x:v>
      </x:c>
      <x:c r="M1180" s="59" t="n">
        <x:v>0.48050786798237416</x:v>
      </x:c>
      <x:c r="N1180" s="58" t="n">
        <x:v>9654592.364574635</x:v>
      </x:c>
      <x:c r="O1180" s="58" t="n">
        <x:v>7999539.46551728</x:v>
      </x:c>
      <x:c r="P1180" s="2" t="str">
        <x:v>approve</x:v>
      </x:c>
      <x:c r="Q1180" s="2" t="str">
        <x:v>eligibility and RAROC conditions are met</x:v>
      </x:c>
      <x:c r="R1180" s="2"/>
      <x:c r="S1180" s="2"/>
      <x:c r="T1180" s="2"/>
    </x:row>
    <x:row r="1181">
      <x:c r="A1181" s="2"/>
      <x:c r="B1181" s="2"/>
      <x:c r="C1181" s="2" t="str">
        <x:v>SYN-01176</x:v>
      </x:c>
      <x:c r="D1181" s="58" t="n">
        <x:v>168000000</x:v>
      </x:c>
      <x:c r="E1181" s="93" t="n">
        <x:v>12</x:v>
      </x:c>
      <x:c r="F1181" s="59" t="n">
        <x:v>0.07791647656848823</x:v>
      </x:c>
      <x:c r="G1181" s="59" t="n">
        <x:v>0.7628582114026308</x:v>
      </x:c>
      <x:c r="H1181" s="59" t="n">
        <x:v>0.16874461099643911</x:v>
      </x:c>
      <x:c r="I1181" s="58" t="n">
        <x:v>15312391.241488323</x:v>
      </x:c>
      <x:c r="J1181" s="59" t="n">
        <x:v>0.48063512238212397</x:v>
      </x:c>
      <x:c r="K1181" s="2" t="str">
        <x:v>C</x:v>
      </x:c>
      <x:c r="L1181" s="59" t="n">
        <x:v>0.14829917907714843</x:v>
      </x:c>
      <x:c r="M1181" s="59" t="n">
        <x:v>0.3265011462119478</x:v>
      </x:c>
      <x:c r="N1181" s="58" t="n">
        <x:v>5613892.786073256</x:v>
      </x:c>
      <x:c r="O1181" s="58" t="n">
        <x:v>8947093.457968766</x:v>
      </x:c>
      <x:c r="P1181" s="2" t="str">
        <x:v>approve</x:v>
      </x:c>
      <x:c r="Q1181" s="2" t="str">
        <x:v>eligibility and RAROC conditions are met</x:v>
      </x:c>
      <x:c r="R1181" s="2"/>
      <x:c r="S1181" s="2"/>
      <x:c r="T1181" s="2"/>
    </x:row>
    <x:row r="1182">
      <x:c r="A1182" s="2"/>
      <x:c r="B1182" s="2"/>
      <x:c r="C1182" s="2" t="str">
        <x:v>SYN-01177</x:v>
      </x:c>
      <x:c r="D1182" s="58" t="n">
        <x:v>170000000</x:v>
      </x:c>
      <x:c r="E1182" s="93" t="n">
        <x:v>18</x:v>
      </x:c>
      <x:c r="F1182" s="59" t="n">
        <x:v>0.0711156982115678</x:v>
      </x:c>
      <x:c r="G1182" s="59" t="n">
        <x:v>0.8532864826357376</x:v>
      </x:c>
      <x:c r="H1182" s="59" t="n">
        <x:v>0.17559484642805215</x:v>
      </x:c>
      <x:c r="I1182" s="58" t="n">
        <x:v>10811317.573788447</x:v>
      </x:c>
      <x:c r="J1182" s="59" t="n">
        <x:v>0.6830186808110852</x:v>
      </x:c>
      <x:c r="K1182" s="2" t="str">
        <x:v>C</x:v>
      </x:c>
      <x:c r="L1182" s="59"/>
      <x:c r="M1182" s="59" t="n">
        <x:v>0.4602647752537595</x:v>
      </x:c>
      <x:c r="N1182" s="58" t="n">
        <x:v>8487970.437832102</x:v>
      </x:c>
      <x:c r="O1182" s="58" t="n">
        <x:v>9375676.979342015</x:v>
      </x:c>
      <x:c r="P1182" s="2" t="str">
        <x:v>decline</x:v>
      </x:c>
      <x:c r="Q1182" s="2" t="str">
        <x:v>debt service to income exceeds policy maximum</x:v>
      </x:c>
      <x:c r="R1182" s="2"/>
      <x:c r="S1182" s="2"/>
      <x:c r="T1182" s="2"/>
    </x:row>
    <x:row r="1183">
      <x:c r="A1183" s="2"/>
      <x:c r="B1183" s="2"/>
      <x:c r="C1183" s="2" t="str">
        <x:v>SYN-01178</x:v>
      </x:c>
      <x:c r="D1183" s="58" t="n">
        <x:v>237000000</x:v>
      </x:c>
      <x:c r="E1183" s="93" t="n">
        <x:v>36</x:v>
      </x:c>
      <x:c r="F1183" s="59" t="n">
        <x:v>0.08972181479303595</x:v>
      </x:c>
      <x:c r="G1183" s="59" t="n">
        <x:v>0.7811131564480657</x:v>
      </x:c>
      <x:c r="H1183" s="59" t="n">
        <x:v>0.18650888076381444</x:v>
      </x:c>
      <x:c r="I1183" s="58" t="n">
        <x:v>8645700.81613507</x:v>
      </x:c>
      <x:c r="J1183" s="59" t="n">
        <x:v>0.31725513096275704</x:v>
      </x:c>
      <x:c r="K1183" s="2" t="str">
        <x:v>C</x:v>
      </x:c>
      <x:c r="L1183" s="59" t="n">
        <x:v>0.15476284027099607</x:v>
      </x:c>
      <x:c r="M1183" s="59" t="n">
        <x:v>0.39172892067179604</x:v>
      </x:c>
      <x:c r="N1183" s="58" t="n">
        <x:v>26520805.819923487</x:v>
      </x:c>
      <x:c r="O1183" s="58" t="n">
        <x:v>13228794.22278262</x:v>
      </x:c>
      <x:c r="P1183" s="2" t="str">
        <x:v>approve</x:v>
      </x:c>
      <x:c r="Q1183" s="2" t="str">
        <x:v>eligibility and RAROC conditions are met</x:v>
      </x:c>
      <x:c r="R1183" s="2"/>
      <x:c r="S1183" s="2"/>
      <x:c r="T1183" s="2"/>
    </x:row>
    <x:row r="1184">
      <x:c r="A1184" s="2"/>
      <x:c r="B1184" s="2"/>
      <x:c r="C1184" s="2" t="str">
        <x:v>SYN-01179</x:v>
      </x:c>
      <x:c r="D1184" s="58" t="n">
        <x:v>241000000</x:v>
      </x:c>
      <x:c r="E1184" s="93" t="n">
        <x:v>36</x:v>
      </x:c>
      <x:c r="F1184" s="59" t="n">
        <x:v>0.15960660208426933</x:v>
      </x:c>
      <x:c r="G1184" s="59" t="n">
        <x:v>0.8250016914140934</x:v>
      </x:c>
      <x:c r="H1184" s="59" t="n">
        <x:v>0.2450408957286271</x:v>
      </x:c>
      <x:c r="I1184" s="58" t="n">
        <x:v>9519021.709872324</x:v>
      </x:c>
      <x:c r="J1184" s="59" t="n">
        <x:v>0.466197433110568</x:v>
      </x:c>
      <x:c r="K1184" s="2" t="str">
        <x:v>E</x:v>
      </x:c>
      <x:c r="L1184" s="59" t="n">
        <x:v>0.2333296203613281</x:v>
      </x:c>
      <x:c r="M1184" s="59" t="n">
        <x:v>0.21963024021886113</x:v>
      </x:c>
      <x:c r="N1184" s="58" t="n">
        <x:v>49792159.90012484</x:v>
      </x:c>
      <x:c r="O1184" s="58" t="n">
        <x:v>18287129.05432307</x:v>
      </x:c>
      <x:c r="P1184" s="2" t="str">
        <x:v>approve</x:v>
      </x:c>
      <x:c r="Q1184" s="2" t="str">
        <x:v>eligibility and RAROC conditions are met</x:v>
      </x:c>
      <x:c r="R1184" s="2"/>
      <x:c r="S1184" s="2"/>
      <x:c r="T1184" s="2"/>
    </x:row>
    <x:row r="1185">
      <x:c r="A1185" s="2"/>
      <x:c r="B1185" s="2"/>
      <x:c r="C1185" s="2" t="str">
        <x:v>SYN-01180</x:v>
      </x:c>
      <x:c r="D1185" s="58" t="n">
        <x:v>49000000</x:v>
      </x:c>
      <x:c r="E1185" s="93" t="n">
        <x:v>12</x:v>
      </x:c>
      <x:c r="F1185" s="59" t="n">
        <x:v>0.020384612657157474</x:v>
      </x:c>
      <x:c r="G1185" s="59" t="n">
        <x:v>0.7193095096593454</x:v>
      </x:c>
      <x:c r="H1185" s="59" t="n">
        <x:v>0.09522380048365543</x:v>
      </x:c>
      <x:c r="I1185" s="58" t="n">
        <x:v>4297001.376624941</x:v>
      </x:c>
      <x:c r="J1185" s="59" t="n">
        <x:v>0.5140715269017815</x:v>
      </x:c>
      <x:c r="K1185" s="2" t="str">
        <x:v>B</x:v>
      </x:c>
      <x:c r="L1185" s="59"/>
      <x:c r="M1185" s="59" t="n">
        <x:v>0.0004361464921169023</x:v>
      </x:c>
      <x:c r="N1185" s="58" t="n">
        <x:v>396034.4133895273</x:v>
      </x:c>
      <x:c r="O1185" s="58" t="n">
        <x:v>2107042.653456459</x:v>
      </x:c>
      <x:c r="P1185" s="2" t="str">
        <x:v>decline</x:v>
      </x:c>
      <x:c r="Q1185" s="2" t="str">
        <x:v>debt service to income exceeds policy maximum</x:v>
      </x:c>
      <x:c r="R1185" s="2"/>
      <x:c r="S1185" s="2"/>
      <x:c r="T1185" s="2"/>
    </x:row>
    <x:row r="1186">
      <x:c r="A1186" s="2"/>
      <x:c r="B1186" s="2"/>
      <x:c r="C1186" s="2" t="str">
        <x:v>SYN-01181</x:v>
      </x:c>
      <x:c r="D1186" s="58" t="n">
        <x:v>167000000</x:v>
      </x:c>
      <x:c r="E1186" s="93" t="n">
        <x:v>24</x:v>
      </x:c>
      <x:c r="F1186" s="59" t="n">
        <x:v>0.019188600692756894</x:v>
      </x:c>
      <x:c r="G1186" s="59" t="n">
        <x:v>0.6507060036163373</x:v>
      </x:c>
      <x:c r="H1186" s="59" t="n">
        <x:v>0.11167396388639851</x:v>
      </x:c>
      <x:c r="I1186" s="58" t="n">
        <x:v>7796494.215674215</x:v>
      </x:c>
      <x:c r="J1186" s="59" t="n">
        <x:v>0.4827569775906918</x:v>
      </x:c>
      <x:c r="K1186" s="2" t="str">
        <x:v>A</x:v>
      </x:c>
      <x:c r="L1186" s="59" t="n">
        <x:v>0.09341114044189454</x:v>
      </x:c>
      <x:c r="M1186" s="59" t="n">
        <x:v>0.34564760638876896</x:v>
      </x:c>
      <x:c r="N1186" s="58" t="n">
        <x:v>2240792.3065610994</x:v>
      </x:c>
      <x:c r="O1186" s="58" t="n">
        <x:v>7003968.021138875</x:v>
      </x:c>
      <x:c r="P1186" s="2" t="str">
        <x:v>approve</x:v>
      </x:c>
      <x:c r="Q1186" s="2" t="str">
        <x:v>eligibility and RAROC conditions are met</x:v>
      </x:c>
      <x:c r="R1186" s="2"/>
      <x:c r="S1186" s="2"/>
      <x:c r="T1186" s="2"/>
    </x:row>
    <x:row r="1187">
      <x:c r="A1187" s="2"/>
      <x:c r="B1187" s="2"/>
      <x:c r="C1187" s="2" t="str">
        <x:v>SYN-01182</x:v>
      </x:c>
      <x:c r="D1187" s="58" t="n">
        <x:v>39000000</x:v>
      </x:c>
      <x:c r="E1187" s="93" t="n">
        <x:v>48</x:v>
      </x:c>
      <x:c r="F1187" s="59" t="n">
        <x:v>0.10452772358771321</x:v>
      </x:c>
      <x:c r="G1187" s="59" t="n">
        <x:v>0.7622399344582944</x:v>
      </x:c>
      <x:c r="H1187" s="59" t="n">
        <x:v>0.19859481989437294</x:v>
      </x:c>
      <x:c r="I1187" s="58" t="n">
        <x:v>1183866.268843297</x:v>
      </x:c>
      <x:c r="J1187" s="59" t="n">
        <x:v>0.17077005178952231</x:v>
      </x:c>
      <x:c r="K1187" s="2" t="str">
        <x:v>D</x:v>
      </x:c>
      <x:c r="L1187" s="59" t="n">
        <x:v>0.17810554504394532</x:v>
      </x:c>
      <x:c r="M1187" s="59" t="n">
        <x:v>0.3012162770595757</x:v>
      </x:c>
      <x:c r="N1187" s="58" t="n">
        <x:v>6486142.791978568</x:v>
      </x:c>
      <x:c r="O1187" s="58" t="n">
        <x:v>2256113.699517845</x:v>
      </x:c>
      <x:c r="P1187" s="2" t="str">
        <x:v>approve</x:v>
      </x:c>
      <x:c r="Q1187" s="2" t="str">
        <x:v>eligibility and RAROC conditions are met</x:v>
      </x:c>
      <x:c r="R1187" s="2"/>
      <x:c r="S1187" s="2"/>
      <x:c r="T1187" s="2"/>
    </x:row>
    <x:row r="1188">
      <x:c r="A1188" s="2"/>
      <x:c r="B1188" s="2"/>
      <x:c r="C1188" s="2" t="str">
        <x:v>SYN-01183</x:v>
      </x:c>
      <x:c r="D1188" s="58" t="n">
        <x:v>215000000</x:v>
      </x:c>
      <x:c r="E1188" s="93" t="n">
        <x:v>12</x:v>
      </x:c>
      <x:c r="F1188" s="59" t="n">
        <x:v>0.1647232705681641</x:v>
      </x:c>
      <x:c r="G1188" s="59" t="n">
        <x:v>0.6764645325745806</x:v>
      </x:c>
      <x:c r="H1188" s="59" t="n">
        <x:v>0.2462814688964392</x:v>
      </x:c>
      <x:c r="I1188" s="58" t="n">
        <x:v>20395726.76794068</x:v>
      </x:c>
      <x:c r="J1188" s="59" t="n">
        <x:v>0.5804183214299299</x:v>
      </x:c>
      <x:c r="K1188" s="2" t="str">
        <x:v>E</x:v>
      </x:c>
      <x:c r="L1188" s="59"/>
      <x:c r="M1188" s="59" t="n">
        <x:v>0.49111809185051697</x:v>
      </x:c>
      <x:c r="N1188" s="58" t="n">
        <x:v>13812178.726799607</x:v>
      </x:c>
      <x:c r="O1188" s="58" t="n">
        <x:v>14921800.973654121</x:v>
      </x:c>
      <x:c r="P1188" s="2" t="str">
        <x:v>decline</x:v>
      </x:c>
      <x:c r="Q1188" s="2" t="str">
        <x:v>debt service to income exceeds policy maximum</x:v>
      </x:c>
      <x:c r="R1188" s="2"/>
      <x:c r="S1188" s="2"/>
      <x:c r="T1188" s="2"/>
    </x:row>
    <x:row r="1189">
      <x:c r="A1189" s="2"/>
      <x:c r="B1189" s="2"/>
      <x:c r="C1189" s="2" t="str">
        <x:v>SYN-01184</x:v>
      </x:c>
      <x:c r="D1189" s="58" t="n">
        <x:v>134000000</x:v>
      </x:c>
      <x:c r="E1189" s="93" t="n">
        <x:v>24</x:v>
      </x:c>
      <x:c r="F1189" s="59" t="n">
        <x:v>0.11570687029364202</x:v>
      </x:c>
      <x:c r="G1189" s="59" t="n">
        <x:v>0.7851911245193662</x:v>
      </x:c>
      <x:c r="H1189" s="59" t="n">
        <x:v>0.21498131621544814</x:v>
      </x:c>
      <x:c r="I1189" s="58" t="n">
        <x:v>6918507.257909958</x:v>
      </x:c>
      <x:c r="J1189" s="59" t="n">
        <x:v>0.48748687880594366</x:v>
      </x:c>
      <x:c r="K1189" s="2" t="str">
        <x:v>D</x:v>
      </x:c>
      <x:c r="L1189" s="59" t="n">
        <x:v>0.18342422485351562</x:v>
      </x:c>
      <x:c r="M1189" s="59" t="n">
        <x:v>0.3588061808427848</x:v>
      </x:c>
      <x:c r="N1189" s="58" t="n">
        <x:v>13221043.525385737</x:v>
      </x:c>
      <x:c r="O1189" s="58" t="n">
        <x:v>8736498.584641375</x:v>
      </x:c>
      <x:c r="P1189" s="2" t="str">
        <x:v>approve</x:v>
      </x:c>
      <x:c r="Q1189" s="2" t="str">
        <x:v>eligibility and RAROC conditions are met</x:v>
      </x:c>
      <x:c r="R1189" s="2"/>
      <x:c r="S1189" s="2"/>
      <x:c r="T1189" s="2"/>
    </x:row>
    <x:row r="1190">
      <x:c r="A1190" s="2"/>
      <x:c r="B1190" s="2"/>
      <x:c r="C1190" s="2" t="str">
        <x:v>SYN-01185</x:v>
      </x:c>
      <x:c r="D1190" s="58" t="n">
        <x:v>138000000</x:v>
      </x:c>
      <x:c r="E1190" s="93" t="n">
        <x:v>36</x:v>
      </x:c>
      <x:c r="F1190" s="59" t="n">
        <x:v>0.04561917924360146</x:v>
      </x:c>
      <x:c r="G1190" s="59" t="n">
        <x:v>0.728566532866912</x:v>
      </x:c>
      <x:c r="H1190" s="59" t="n">
        <x:v>0.13759193376907594</x:v>
      </x:c>
      <x:c r="I1190" s="58" t="n">
        <x:v>4700388.858994104</x:v>
      </x:c>
      <x:c r="J1190" s="59" t="n">
        <x:v>0.14026984049335334</x:v>
      </x:c>
      <x:c r="K1190" s="2" t="str">
        <x:v>B</x:v>
      </x:c>
      <x:c r="L1190" s="59" t="n">
        <x:v>0.1118624496459961</x:v>
      </x:c>
      <x:c r="M1190" s="59" t="n">
        <x:v>0.4212884011571373</x:v>
      </x:c>
      <x:c r="N1190" s="58" t="n">
        <x:v>7353085.411506065</x:v>
      </x:c>
      <x:c r="O1190" s="58" t="n">
        <x:v>5684957.089824467</x:v>
      </x:c>
      <x:c r="P1190" s="2" t="str">
        <x:v>approve</x:v>
      </x:c>
      <x:c r="Q1190" s="2" t="str">
        <x:v>eligibility and RAROC conditions are met</x:v>
      </x:c>
      <x:c r="R1190" s="2"/>
      <x:c r="S1190" s="2"/>
      <x:c r="T1190" s="2"/>
    </x:row>
    <x:row r="1191">
      <x:c r="A1191" s="2"/>
      <x:c r="B1191" s="2"/>
      <x:c r="C1191" s="2" t="str">
        <x:v>SYN-01186</x:v>
      </x:c>
      <x:c r="D1191" s="58" t="n">
        <x:v>231000000</x:v>
      </x:c>
      <x:c r="E1191" s="93" t="n">
        <x:v>36</x:v>
      </x:c>
      <x:c r="F1191" s="59" t="n">
        <x:v>0.05393705626695089</x:v>
      </x:c>
      <x:c r="G1191" s="59" t="n">
        <x:v>0.6619909238894642</x:v>
      </x:c>
      <x:c r="H1191" s="59" t="n">
        <x:v>0.14420360436896534</x:v>
      </x:c>
      <x:c r="I1191" s="58" t="n">
        <x:v>7942276.651468002</x:v>
      </x:c>
      <x:c r="J1191" s="59" t="n">
        <x:v>0.3830472833877038</x:v>
      </x:c>
      <x:c r="K1191" s="2" t="str">
        <x:v>C</x:v>
      </x:c>
      <x:c r="L1191" s="59" t="n">
        <x:v>0.1154974365234375</x:v>
      </x:c>
      <x:c r="M1191" s="59" t="n">
        <x:v>0.4516425549251831</x:v>
      </x:c>
      <x:c r="N1191" s="58" t="n">
        <x:v>13199881.791369414</x:v>
      </x:c>
      <x:c r="O1191" s="58" t="n">
        <x:v>9461906.79168039</x:v>
      </x:c>
      <x:c r="P1191" s="2" t="str">
        <x:v>approve</x:v>
      </x:c>
      <x:c r="Q1191" s="2" t="str">
        <x:v>eligibility and RAROC conditions are met</x:v>
      </x:c>
      <x:c r="R1191" s="2"/>
      <x:c r="S1191" s="2"/>
      <x:c r="T1191" s="2"/>
    </x:row>
    <x:row r="1192">
      <x:c r="A1192" s="2"/>
      <x:c r="B1192" s="2"/>
      <x:c r="C1192" s="2" t="str">
        <x:v>SYN-01187</x:v>
      </x:c>
      <x:c r="D1192" s="58" t="n">
        <x:v>225000000</x:v>
      </x:c>
      <x:c r="E1192" s="93" t="n">
        <x:v>24</x:v>
      </x:c>
      <x:c r="F1192" s="59" t="n">
        <x:v>0.042645409318854834</x:v>
      </x:c>
      <x:c r="G1192" s="59" t="n">
        <x:v>0.6369574637559976</x:v>
      </x:c>
      <x:c r="H1192" s="59" t="n">
        <x:v>0.15739319372494917</x:v>
      </x:c>
      <x:c r="I1192" s="58" t="n">
        <x:v>10988695.437503032</x:v>
      </x:c>
      <x:c r="J1192" s="59" t="n">
        <x:v>0.455863466121552</x:v>
      </x:c>
      <x:c r="K1192" s="2" t="str">
        <x:v>B</x:v>
      </x:c>
      <x:c r="L1192" s="59" t="n">
        <x:v>0.10677803039550782</x:v>
      </x:c>
      <x:c r="M1192" s="59" t="n">
        <x:v>0.6742394434100258</x:v>
      </x:c>
      <x:c r="N1192" s="58" t="n">
        <x:v>6627363.911939677</x:v>
      </x:c>
      <x:c r="O1192" s="58" t="n">
        <x:v>9417547.993131047</x:v>
      </x:c>
      <x:c r="P1192" s="2" t="str">
        <x:v>approve</x:v>
      </x:c>
      <x:c r="Q1192" s="2" t="str">
        <x:v>eligibility and RAROC conditions are met</x:v>
      </x:c>
      <x:c r="R1192" s="2"/>
      <x:c r="S1192" s="2"/>
      <x:c r="T1192" s="2"/>
    </x:row>
    <x:row r="1193">
      <x:c r="A1193" s="2"/>
      <x:c r="B1193" s="2"/>
      <x:c r="C1193" s="2" t="str">
        <x:v>SYN-01188</x:v>
      </x:c>
      <x:c r="D1193" s="58" t="n">
        <x:v>78000000</x:v>
      </x:c>
      <x:c r="E1193" s="93" t="n">
        <x:v>18</x:v>
      </x:c>
      <x:c r="F1193" s="59" t="n">
        <x:v>0.06834822955356408</x:v>
      </x:c>
      <x:c r="G1193" s="59" t="n">
        <x:v>0.7671836483895893</x:v>
      </x:c>
      <x:c r="H1193" s="59" t="n">
        <x:v>0.170090917078649</x:v>
      </x:c>
      <x:c r="I1193" s="58" t="n">
        <x:v>4940084.039836799</x:v>
      </x:c>
      <x:c r="J1193" s="59" t="n">
        <x:v>0.28123335507190145</x:v>
      </x:c>
      <x:c r="K1193" s="2" t="str">
        <x:v>C</x:v>
      </x:c>
      <x:c r="L1193" s="59" t="n">
        <x:v>0.1358842468261719</x:v>
      </x:c>
      <x:c r="M1193" s="59" t="n">
        <x:v>0.4600517491264332</x:v>
      </x:c>
      <x:c r="N1193" s="58" t="n">
        <x:v>3361407.1310583367</x:v>
      </x:c>
      <x:c r="O1193" s="58" t="n">
        <x:v>3774520.747695684</x:v>
      </x:c>
      <x:c r="P1193" s="2" t="str">
        <x:v>approve</x:v>
      </x:c>
      <x:c r="Q1193" s="2" t="str">
        <x:v>eligibility and RAROC conditions are met</x:v>
      </x:c>
      <x:c r="R1193" s="2"/>
      <x:c r="S1193" s="2"/>
      <x:c r="T1193" s="2"/>
    </x:row>
    <x:row r="1194">
      <x:c r="A1194" s="2"/>
      <x:c r="B1194" s="2"/>
      <x:c r="C1194" s="2" t="str">
        <x:v>SYN-01189</x:v>
      </x:c>
      <x:c r="D1194" s="58" t="n">
        <x:v>191000000</x:v>
      </x:c>
      <x:c r="E1194" s="93" t="n">
        <x:v>24</x:v>
      </x:c>
      <x:c r="F1194" s="59" t="n">
        <x:v>0.17986788226728234</x:v>
      </x:c>
      <x:c r="G1194" s="59" t="n">
        <x:v>0.7486334420807721</x:v>
      </x:c>
      <x:c r="H1194" s="59" t="n">
        <x:v>0.26983349936502987</x:v>
      </x:c>
      <x:c r="I1194" s="58" t="n">
        <x:v>10385011.55365429</x:v>
      </x:c>
      <x:c r="J1194" s="59" t="n">
        <x:v>0.7590007702436193</x:v>
      </x:c>
      <x:c r="K1194" s="2" t="str">
        <x:v>E</x:v>
      </x:c>
      <x:c r="L1194" s="59"/>
      <x:c r="M1194" s="59" t="n">
        <x:v>0.31048852885863293</x:v>
      </x:c>
      <x:c r="N1194" s="58" t="n">
        <x:v>27960651.44425698</x:v>
      </x:c>
      <x:c r="O1194" s="58" t="n">
        <x:v>14268193.001831196</x:v>
      </x:c>
      <x:c r="P1194" s="2" t="str">
        <x:v>decline</x:v>
      </x:c>
      <x:c r="Q1194" s="2" t="str">
        <x:v>debt service to income exceeds policy maximum</x:v>
      </x:c>
      <x:c r="R1194" s="2"/>
      <x:c r="S1194" s="2"/>
      <x:c r="T1194" s="2"/>
    </x:row>
    <x:row r="1195">
      <x:c r="A1195" s="2"/>
      <x:c r="B1195" s="2"/>
      <x:c r="C1195" s="2" t="str">
        <x:v>SYN-01190</x:v>
      </x:c>
      <x:c r="D1195" s="58" t="n">
        <x:v>184000000</x:v>
      </x:c>
      <x:c r="E1195" s="93" t="n">
        <x:v>36</x:v>
      </x:c>
      <x:c r="F1195" s="59" t="n">
        <x:v>0.19355104235535278</x:v>
      </x:c>
      <x:c r="G1195" s="59" t="n">
        <x:v>0.8106036626508293</x:v>
      </x:c>
      <x:c r="H1195" s="59" t="n">
        <x:v>0.2614387596061476</x:v>
      </x:c>
      <x:c r="I1195" s="58" t="n">
        <x:v>7427583.62932685</x:v>
      </x:c>
      <x:c r="J1195" s="59" t="n">
        <x:v>0.38599132561097604</x:v>
      </x:c>
      <x:c r="K1195" s="2" t="str">
        <x:v>E</x:v>
      </x:c>
      <x:c r="L1195" s="59" t="n">
        <x:v>0.2633456802368163</x:v>
      </x:c>
      <x:c r="M1195" s="59" t="n">
        <x:v>0.1509300868446232</x:v>
      </x:c>
      <x:c r="N1195" s="58" t="n">
        <x:v>44660774.23926304</x:v>
      </x:c>
      <x:c r="O1195" s="58" t="n">
        <x:v>14453942.466785831</x:v>
      </x:c>
      <x:c r="P1195" s="2" t="str">
        <x:v>reprice</x:v>
      </x:c>
      <x:c r="Q1195" s="2" t="str">
        <x:v>quoted APR is below the RAROC price floor</x:v>
      </x:c>
      <x:c r="R1195" s="2"/>
      <x:c r="S1195" s="2"/>
      <x:c r="T1195" s="2"/>
    </x:row>
    <x:row r="1196">
      <x:c r="A1196" s="2"/>
      <x:c r="B1196" s="2"/>
      <x:c r="C1196" s="2" t="str">
        <x:v>SYN-01191</x:v>
      </x:c>
      <x:c r="D1196" s="58" t="n">
        <x:v>196000000</x:v>
      </x:c>
      <x:c r="E1196" s="93" t="n">
        <x:v>24</x:v>
      </x:c>
      <x:c r="F1196" s="59" t="n">
        <x:v>0.13004272605516826</x:v>
      </x:c>
      <x:c r="G1196" s="59" t="n">
        <x:v>0.7425683937156393</x:v>
      </x:c>
      <x:c r="H1196" s="59" t="n">
        <x:v>0.23097076753621087</x:v>
      </x:c>
      <x:c r="I1196" s="58" t="n">
        <x:v>10274616.82598272</x:v>
      </x:c>
      <x:c r="J1196" s="59" t="n">
        <x:v>0.4994096936275051</x:v>
      </x:c>
      <x:c r="K1196" s="2" t="str">
        <x:v>D</x:v>
      </x:c>
      <x:c r="L1196" s="59" t="n">
        <x:v>0.1925016021728516</x:v>
      </x:c>
      <x:c r="M1196" s="59" t="n">
        <x:v>0.401076733645207</x:v>
      </x:c>
      <x:c r="N1196" s="58" t="n">
        <x:v>20582978.410441488</x:v>
      </x:c>
      <x:c r="O1196" s="58" t="n">
        <x:v>12778001.726073366</x:v>
      </x:c>
      <x:c r="P1196" s="2" t="str">
        <x:v>approve</x:v>
      </x:c>
      <x:c r="Q1196" s="2" t="str">
        <x:v>eligibility and RAROC conditions are met</x:v>
      </x:c>
      <x:c r="R1196" s="2"/>
      <x:c r="S1196" s="2"/>
      <x:c r="T1196" s="2"/>
    </x:row>
    <x:row r="1197">
      <x:c r="A1197" s="2"/>
      <x:c r="B1197" s="2"/>
      <x:c r="C1197" s="2" t="str">
        <x:v>SYN-01192</x:v>
      </x:c>
      <x:c r="D1197" s="58" t="n">
        <x:v>141000000</x:v>
      </x:c>
      <x:c r="E1197" s="93" t="n">
        <x:v>36</x:v>
      </x:c>
      <x:c r="F1197" s="59" t="n">
        <x:v>0.07600833210413013</x:v>
      </x:c>
      <x:c r="G1197" s="59" t="n">
        <x:v>0.5990188972895609</x:v>
      </x:c>
      <x:c r="H1197" s="59" t="n">
        <x:v>0.18285731190475918</x:v>
      </x:c>
      <x:c r="I1197" s="58" t="n">
        <x:v>5117721.023512103</x:v>
      </x:c>
      <x:c r="J1197" s="59" t="n">
        <x:v>0.345636232073939</x:v>
      </x:c>
      <x:c r="K1197" s="2" t="str">
        <x:v>C</x:v>
      </x:c>
      <x:c r="L1197" s="59" t="n">
        <x:v>0.12826683044433593</x:v>
      </x:c>
      <x:c r="M1197" s="59" t="n">
        <x:v>0.7151160828905211</x:v>
      </x:c>
      <x:c r="N1197" s="58" t="n">
        <x:v>10315145.067189908</x:v>
      </x:c>
      <x:c r="O1197" s="58" t="n">
        <x:v>5736932.497291536</x:v>
      </x:c>
      <x:c r="P1197" s="2" t="str">
        <x:v>approve</x:v>
      </x:c>
      <x:c r="Q1197" s="2" t="str">
        <x:v>eligibility and RAROC conditions are met</x:v>
      </x:c>
      <x:c r="R1197" s="2"/>
      <x:c r="S1197" s="2"/>
      <x:c r="T1197" s="2"/>
    </x:row>
    <x:row r="1198">
      <x:c r="A1198" s="2"/>
      <x:c r="B1198" s="2"/>
      <x:c r="C1198" s="2" t="str">
        <x:v>SYN-01193</x:v>
      </x:c>
      <x:c r="D1198" s="58" t="n">
        <x:v>245000000</x:v>
      </x:c>
      <x:c r="E1198" s="93" t="n">
        <x:v>24</x:v>
      </x:c>
      <x:c r="F1198" s="59" t="n">
        <x:v>0.10439453692971508</x:v>
      </x:c>
      <x:c r="G1198" s="59" t="n">
        <x:v>0.8078434875545877</x:v>
      </x:c>
      <x:c r="H1198" s="59" t="n">
        <x:v>0.18943339332429657</x:v>
      </x:c>
      <x:c r="I1198" s="58" t="n">
        <x:v>12343367.740454037</x:v>
      </x:c>
      <x:c r="J1198" s="59" t="n">
        <x:v>0.39150875572509614</x:v>
      </x:c>
      <x:c r="K1198" s="2" t="str">
        <x:v>D</x:v>
      </x:c>
      <x:c r="L1198" s="59" t="n">
        <x:v>0.16645744323730471</x:v>
      </x:c>
      <x:c r="M1198" s="59" t="n">
        <x:v>0.3084931269470283</x:v>
      </x:c>
      <x:c r="N1198" s="58" t="n">
        <x:v>22330975.286948867</x:v>
      </x:c>
      <x:c r="O1198" s="58" t="n">
        <x:v>15544812.752388626</x:v>
      </x:c>
      <x:c r="P1198" s="2" t="str">
        <x:v>approve</x:v>
      </x:c>
      <x:c r="Q1198" s="2" t="str">
        <x:v>eligibility and RAROC conditions are met</x:v>
      </x:c>
      <x:c r="R1198" s="2"/>
      <x:c r="S1198" s="2"/>
      <x:c r="T1198" s="2"/>
    </x:row>
    <x:row r="1199">
      <x:c r="A1199" s="2"/>
      <x:c r="B1199" s="2"/>
      <x:c r="C1199" s="2" t="str">
        <x:v>SYN-01194</x:v>
      </x:c>
      <x:c r="D1199" s="58" t="n">
        <x:v>156000000</x:v>
      </x:c>
      <x:c r="E1199" s="93" t="n">
        <x:v>36</x:v>
      </x:c>
      <x:c r="F1199" s="59" t="n">
        <x:v>0.09641093371760236</x:v>
      </x:c>
      <x:c r="G1199" s="59" t="n">
        <x:v>0.5518131802373007</x:v>
      </x:c>
      <x:c r="H1199" s="59" t="n">
        <x:v>0.17158989541880768</x:v>
      </x:c>
      <x:c r="I1199" s="58" t="n">
        <x:v>5574177.069917966</x:v>
      </x:c>
      <x:c r="J1199" s="59" t="n">
        <x:v>0.21852184096509567</x:v>
      </x:c>
      <x:c r="K1199" s="2" t="str">
        <x:v>C</x:v>
      </x:c>
      <x:c r="L1199" s="59" t="n">
        <x:v>0.1366379165649414</x:v>
      </x:c>
      <x:c r="M1199" s="59" t="n">
        <x:v>0.5071609678698362</x:v>
      </x:c>
      <x:c r="N1199" s="58" t="n">
        <x:v>13120406.299386943</x:v>
      </x:c>
      <x:c r="O1199" s="58" t="n">
        <x:v>6328052.560637557</x:v>
      </x:c>
      <x:c r="P1199" s="2" t="str">
        <x:v>approve</x:v>
      </x:c>
      <x:c r="Q1199" s="2" t="str">
        <x:v>eligibility and RAROC conditions are met</x:v>
      </x:c>
      <x:c r="R1199" s="2"/>
      <x:c r="S1199" s="2"/>
      <x:c r="T1199" s="2"/>
    </x:row>
    <x:row r="1200">
      <x:c r="A1200" s="2"/>
      <x:c r="B1200" s="2"/>
      <x:c r="C1200" s="2" t="str">
        <x:v>SYN-01195</x:v>
      </x:c>
      <x:c r="D1200" s="58" t="n">
        <x:v>246000000</x:v>
      </x:c>
      <x:c r="E1200" s="93" t="n">
        <x:v>18</x:v>
      </x:c>
      <x:c r="F1200" s="59" t="n">
        <x:v>0.19658427168641668</x:v>
      </x:c>
      <x:c r="G1200" s="59" t="n">
        <x:v>0.8254313269060769</x:v>
      </x:c>
      <x:c r="H1200" s="59" t="n">
        <x:v>0.27238260731466435</x:v>
      </x:c>
      <x:c r="I1200" s="58" t="n">
        <x:v>16800597.648466762</x:v>
      </x:c>
      <x:c r="J1200" s="59" t="n">
        <x:v>0.4897731913144372</x:v>
      </x:c>
      <x:c r="K1200" s="2" t="str">
        <x:v>E</x:v>
      </x:c>
      <x:c r="L1200" s="59" t="n">
        <x:v>0.26305877685546875</x:v>
      </x:c>
      <x:c r="M1200" s="59" t="n">
        <x:v>0.2032634009726739</x:v>
      </x:c>
      <x:c r="N1200" s="58" t="n">
        <x:v>33418026.675017808</x:v>
      </x:c>
      <x:c r="O1200" s="58" t="n">
        <x:v>21396360.187893</x:v>
      </x:c>
      <x:c r="P1200" s="2" t="str">
        <x:v>approve</x:v>
      </x:c>
      <x:c r="Q1200" s="2" t="str">
        <x:v>eligibility and RAROC conditions are met</x:v>
      </x:c>
      <x:c r="R1200" s="2"/>
      <x:c r="S1200" s="2"/>
      <x:c r="T1200" s="2"/>
    </x:row>
    <x:row r="1201">
      <x:c r="A1201" s="2"/>
      <x:c r="B1201" s="2"/>
      <x:c r="C1201" s="2" t="str">
        <x:v>SYN-01196</x:v>
      </x:c>
      <x:c r="D1201" s="58" t="n">
        <x:v>199000000</x:v>
      </x:c>
      <x:c r="E1201" s="93" t="n">
        <x:v>24</x:v>
      </x:c>
      <x:c r="F1201" s="59" t="n">
        <x:v>0.1519587762211045</x:v>
      </x:c>
      <x:c r="G1201" s="59" t="n">
        <x:v>0.7355393894196798</x:v>
      </x:c>
      <x:c r="H1201" s="59" t="n">
        <x:v>0.2378517585021143</x:v>
      </x:c>
      <x:c r="I1201" s="58" t="n">
        <x:v>10500023.550499367</x:v>
      </x:c>
      <x:c r="J1201" s="59" t="n">
        <x:v>0.1931038543189546</x:v>
      </x:c>
      <x:c r="K1201" s="2" t="str">
        <x:v>E</x:v>
      </x:c>
      <x:c r="L1201" s="59" t="n">
        <x:v>0.2117767715454102</x:v>
      </x:c>
      <x:c r="M1201" s="59" t="n">
        <x:v>0.31264952086632636</x:v>
      </x:c>
      <x:c r="N1201" s="58" t="n">
        <x:v>24121001.491175808</x:v>
      </x:c>
      <x:c r="O1201" s="58" t="n">
        <x:v>13691746.307826733</x:v>
      </x:c>
      <x:c r="P1201" s="2" t="str">
        <x:v>approve</x:v>
      </x:c>
      <x:c r="Q1201" s="2" t="str">
        <x:v>eligibility and RAROC conditions are met</x:v>
      </x:c>
      <x:c r="R1201" s="2"/>
      <x:c r="S1201" s="2"/>
      <x:c r="T1201" s="2"/>
    </x:row>
    <x:row r="1202">
      <x:c r="A1202" s="2"/>
      <x:c r="B1202" s="2"/>
      <x:c r="C1202" s="2" t="str">
        <x:v>SYN-01197</x:v>
      </x:c>
      <x:c r="D1202" s="58" t="n">
        <x:v>103000000</x:v>
      </x:c>
      <x:c r="E1202" s="93" t="n">
        <x:v>18</x:v>
      </x:c>
      <x:c r="F1202" s="59" t="n">
        <x:v>0.05666618577496949</x:v>
      </x:c>
      <x:c r="G1202" s="59" t="n">
        <x:v>0.7134477746532526</x:v>
      </x:c>
      <x:c r="H1202" s="59" t="n">
        <x:v>0.13918271960105452</x:v>
      </x:c>
      <x:c r="I1202" s="58" t="n">
        <x:v>6373318.973406909</x:v>
      </x:c>
      <x:c r="J1202" s="59" t="n">
        <x:v>0.3856229386679463</x:v>
      </x:c>
      <x:c r="K1202" s="2" t="str">
        <x:v>C</x:v>
      </x:c>
      <x:c r="L1202" s="59"/>
      <x:c r="M1202" s="59" t="n">
        <x:v>0.26717457146883594</x:v>
      </x:c>
      <x:c r="N1202" s="58" t="n">
        <x:v>3399986.1486860057</x:v>
      </x:c>
      <x:c r="O1202" s="58" t="n">
        <x:v>4299319.7063607555</x:v>
      </x:c>
      <x:c r="P1202" s="2" t="str">
        <x:v>manual_review</x:v>
      </x:c>
      <x:c r="Q1202" s="2" t="str">
        <x:v>data quality flag</x:v>
      </x:c>
      <x:c r="R1202" s="2"/>
      <x:c r="S1202" s="2"/>
      <x:c r="T1202" s="2"/>
    </x:row>
    <x:row r="1203">
      <x:c r="A1203" s="2"/>
      <x:c r="B1203" s="2"/>
      <x:c r="C1203" s="2" t="str">
        <x:v>SYN-01198</x:v>
      </x:c>
      <x:c r="D1203" s="58" t="n">
        <x:v>220000000</x:v>
      </x:c>
      <x:c r="E1203" s="93" t="n">
        <x:v>18</x:v>
      </x:c>
      <x:c r="F1203" s="59" t="n">
        <x:v>0.10458993732517723</x:v>
      </x:c>
      <x:c r="G1203" s="59" t="n">
        <x:v>0.8368726888240456</x:v>
      </x:c>
      <x:c r="H1203" s="59" t="n">
        <x:v>0.21366567313316323</x:v>
      </x:c>
      <x:c r="I1203" s="58" t="n">
        <x:v>14392842.375582118</x:v>
      </x:c>
      <x:c r="J1203" s="59" t="n">
        <x:v>0.42953628042113834</x:v>
      </x:c>
      <x:c r="K1203" s="2" t="str">
        <x:v>D</x:v>
      </x:c>
      <x:c r="L1203" s="59" t="n">
        <x:v>0.1748153686523437</x:v>
      </x:c>
      <x:c r="M1203" s="59" t="n">
        <x:v>0.40250404868583134</x:v>
      </x:c>
      <x:c r="N1203" s="58" t="n">
        <x:v>15961952.400736775</x:v>
      </x:c>
      <x:c r="O1203" s="58" t="n">
        <x:v>14801359.462240571</x:v>
      </x:c>
      <x:c r="P1203" s="2" t="str">
        <x:v>approve</x:v>
      </x:c>
      <x:c r="Q1203" s="2" t="str">
        <x:v>eligibility and RAROC conditions are met</x:v>
      </x:c>
      <x:c r="R1203" s="2"/>
      <x:c r="S1203" s="2"/>
      <x:c r="T1203" s="2"/>
    </x:row>
    <x:row r="1204">
      <x:c r="A1204" s="2"/>
      <x:c r="B1204" s="2"/>
      <x:c r="C1204" s="2" t="str">
        <x:v>SYN-01199</x:v>
      </x:c>
      <x:c r="D1204" s="58" t="n">
        <x:v>199000000</x:v>
      </x:c>
      <x:c r="E1204" s="93" t="n">
        <x:v>36</x:v>
      </x:c>
      <x:c r="F1204" s="59" t="n">
        <x:v>0.060867631734227906</x:v>
      </x:c>
      <x:c r="G1204" s="59" t="n">
        <x:v>0.795373995861492</x:v>
      </x:c>
      <x:c r="H1204" s="59" t="n">
        <x:v>0.1411567123591781</x:v>
      </x:c>
      <x:c r="I1204" s="58" t="n">
        <x:v>6812533.583280763</x:v>
      </x:c>
      <x:c r="J1204" s="59" t="n">
        <x:v>0.4435819887373179</x:v>
      </x:c>
      <x:c r="K1204" s="2" t="str">
        <x:v>C</x:v>
      </x:c>
      <x:c r="L1204" s="59" t="n">
        <x:v>0.12456165313720703</x:v>
      </x:c>
      <x:c r="M1204" s="59" t="n">
        <x:v>0.3106322104638805</x:v>
      </x:c>
      <x:c r="N1204" s="58" t="n">
        <x:v>15338669.486059459</x:v>
      </x:c>
      <x:c r="O1204" s="58" t="n">
        <x:v>9022696.749124555</x:v>
      </x:c>
      <x:c r="P1204" s="2" t="str">
        <x:v>approve</x:v>
      </x:c>
      <x:c r="Q1204" s="2" t="str">
        <x:v>eligibility and RAROC conditions are met</x:v>
      </x:c>
      <x:c r="R1204" s="2"/>
      <x:c r="S1204" s="2"/>
      <x:c r="T1204" s="2"/>
    </x:row>
    <x:row r="1205">
      <x:c r="A1205" s="2"/>
      <x:c r="B1205" s="2"/>
      <x:c r="C1205" s="2" t="str">
        <x:v>SYN-01200</x:v>
      </x:c>
      <x:c r="D1205" s="58" t="n">
        <x:v>100000000</x:v>
      </x:c>
      <x:c r="E1205" s="93" t="n">
        <x:v>18</x:v>
      </x:c>
      <x:c r="F1205" s="59" t="n">
        <x:v>0.10347946730748224</x:v>
      </x:c>
      <x:c r="G1205" s="59" t="n">
        <x:v>0.6578432225127031</x:v>
      </x:c>
      <x:c r="H1205" s="59" t="n">
        <x:v>0.18083179775335811</x:v>
      </x:c>
      <x:c r="I1205" s="58" t="n">
        <x:v>6384544.017738458</x:v>
      </x:c>
      <x:c r="J1205" s="59" t="n">
        <x:v>0.19655270428381533</x:v>
      </x:c>
      <x:c r="K1205" s="2" t="str">
        <x:v>D</x:v>
      </x:c>
      <x:c r="L1205" s="59" t="n">
        <x:v>0.16350769042968752</x:v>
      </x:c>
      <x:c r="M1205" s="59" t="n">
        <x:v>0.2988350602513756</x:v>
      </x:c>
      <x:c r="N1205" s="58" t="n">
        <x:v>5603314.81164841</x:v>
      </x:c>
      <x:c r="O1205" s="58" t="n">
        <x:v>5223294.165502083</x:v>
      </x:c>
      <x:c r="P1205" s="2" t="str">
        <x:v>approve</x:v>
      </x:c>
      <x:c r="Q1205" s="2" t="str">
        <x:v>eligibility and RAROC conditions are met</x:v>
      </x:c>
      <x:c r="R1205" s="2"/>
      <x:c r="S1205" s="2"/>
      <x:c r="T1205" s="2"/>
    </x:row>
    <x:row r="1206">
      <x:c r="A1206" s="2"/>
      <x:c r="B1206" s="2"/>
      <x:c r="C1206" s="2" t="str">
        <x:v>SYN-01201</x:v>
      </x:c>
      <x:c r="D1206" s="58" t="n">
        <x:v>154000000</x:v>
      </x:c>
      <x:c r="E1206" s="93" t="n">
        <x:v>24</x:v>
      </x:c>
      <x:c r="F1206" s="59" t="n">
        <x:v>0.09428897109000926</x:v>
      </x:c>
      <x:c r="G1206" s="59" t="n">
        <x:v>0.7824105579316076</x:v>
      </x:c>
      <x:c r="H1206" s="59" t="n">
        <x:v>0.1836500552586541</x:v>
      </x:c>
      <x:c r="I1206" s="58" t="n">
        <x:v>7715498.99229192</x:v>
      </x:c>
      <x:c r="J1206" s="59" t="n">
        <x:v>0.5598332960108119</x:v>
      </x:c>
      <x:c r="K1206" s="2" t="str">
        <x:v>C</x:v>
      </x:c>
      <x:c r="L1206" s="59"/>
      <x:c r="M1206" s="59" t="n">
        <x:v>0.32343271528570056</x:v>
      </x:c>
      <x:c r="N1206" s="58" t="n">
        <x:v>12284129.95606963</x:v>
      </x:c>
      <x:c r="O1206" s="58" t="n">
        <x:v>8981136.48140358</x:v>
      </x:c>
      <x:c r="P1206" s="2" t="str">
        <x:v>decline</x:v>
      </x:c>
      <x:c r="Q1206" s="2" t="str">
        <x:v>debt service to income exceeds policy maximum</x:v>
      </x:c>
      <x:c r="R1206" s="2"/>
      <x:c r="S1206" s="2"/>
      <x:c r="T1206" s="2"/>
    </x:row>
    <x:row r="1207">
      <x:c r="A1207" s="2"/>
      <x:c r="B1207" s="2"/>
      <x:c r="C1207" s="2" t="str">
        <x:v>SYN-01202</x:v>
      </x:c>
      <x:c r="D1207" s="58" t="n">
        <x:v>124000000</x:v>
      </x:c>
      <x:c r="E1207" s="93" t="n">
        <x:v>36</x:v>
      </x:c>
      <x:c r="F1207" s="59" t="n">
        <x:v>0.028584020431300372</x:v>
      </x:c>
      <x:c r="G1207" s="59" t="n">
        <x:v>0.7419222303105236</x:v>
      </x:c>
      <x:c r="H1207" s="59" t="n">
        <x:v>0.13317834143936974</x:v>
      </x:c>
      <x:c r="I1207" s="58" t="n">
        <x:v>4197058.318366984</x:v>
      </x:c>
      <x:c r="J1207" s="59" t="n">
        <x:v>0.21809267631415102</x:v>
      </x:c>
      <x:c r="K1207" s="2" t="str">
        <x:v>B</x:v>
      </x:c>
      <x:c r="L1207" s="59" t="n">
        <x:v>0.09684696197509765</x:v>
      </x:c>
      <x:c r="M1207" s="59" t="n">
        <x:v>0.5285343682188816</x:v>
      </x:c>
      <x:c r="N1207" s="58" t="n">
        <x:v>4247320.418684511</x:v>
      </x:c>
      <x:c r="O1207" s="58" t="n">
        <x:v>5188061.932054899</x:v>
      </x:c>
      <x:c r="P1207" s="2" t="str">
        <x:v>approve</x:v>
      </x:c>
      <x:c r="Q1207" s="2" t="str">
        <x:v>eligibility and RAROC conditions are met</x:v>
      </x:c>
      <x:c r="R1207" s="2"/>
      <x:c r="S1207" s="2"/>
      <x:c r="T1207" s="2"/>
    </x:row>
    <x:row r="1208">
      <x:c r="A1208" s="2"/>
      <x:c r="B1208" s="2"/>
      <x:c r="C1208" s="2" t="str">
        <x:v>SYN-01203</x:v>
      </x:c>
      <x:c r="D1208" s="58" t="n">
        <x:v>168000000</x:v>
      </x:c>
      <x:c r="E1208" s="93" t="n">
        <x:v>24</x:v>
      </x:c>
      <x:c r="F1208" s="59" t="n">
        <x:v>0.14394440212043344</x:v>
      </x:c>
      <x:c r="G1208" s="59" t="n">
        <x:v>0.66878156955983</x:v>
      </x:c>
      <x:c r="H1208" s="59" t="n">
        <x:v>0.2326829392702065</x:v>
      </x:c>
      <x:c r="I1208" s="58" t="n">
        <x:v>8821109.069680804</x:v>
      </x:c>
      <x:c r="J1208" s="59" t="n">
        <x:v>0.5600652393929885</x:v>
      </x:c>
      <x:c r="K1208" s="2" t="str">
        <x:v>D</x:v>
      </x:c>
      <x:c r="L1208" s="59"/>
      <x:c r="M1208" s="59" t="n">
        <x:v>0.45754990188063344</x:v>
      </x:c>
      <x:c r="N1208" s="58" t="n">
        <x:v>17544217.116072804</x:v>
      </x:c>
      <x:c r="O1208" s="58" t="n">
        <x:v>10282758.37264834</x:v>
      </x:c>
      <x:c r="P1208" s="2" t="str">
        <x:v>decline</x:v>
      </x:c>
      <x:c r="Q1208" s="2" t="str">
        <x:v>debt service to income exceeds policy maximum</x:v>
      </x:c>
      <x:c r="R1208" s="2"/>
      <x:c r="S1208" s="2"/>
      <x:c r="T1208" s="2"/>
    </x:row>
    <x:row r="1209">
      <x:c r="A1209" s="2"/>
      <x:c r="B1209" s="2"/>
      <x:c r="C1209" s="2" t="str">
        <x:v>SYN-01204</x:v>
      </x:c>
      <x:c r="D1209" s="58" t="n">
        <x:v>31000000</x:v>
      </x:c>
      <x:c r="E1209" s="93" t="n">
        <x:v>36</x:v>
      </x:c>
      <x:c r="F1209" s="59" t="n">
        <x:v>0.07466270560208584</x:v>
      </x:c>
      <x:c r="G1209" s="59" t="n">
        <x:v>0.5993502362677499</x:v>
      </x:c>
      <x:c r="H1209" s="59" t="n">
        <x:v>0.17869476492172434</x:v>
      </x:c>
      <x:c r="I1209" s="58" t="n">
        <x:v>1118695.5194280292</x:v>
      </x:c>
      <x:c r="J1209" s="59" t="n">
        <x:v>0.10371327132043401</x:v>
      </x:c>
      <x:c r="K1209" s="2" t="str">
        <x:v>C</x:v>
      </x:c>
      <x:c r="L1209" s="59" t="n">
        <x:v>0.14065719604492188</x:v>
      </x:c>
      <x:c r="M1209" s="59" t="n">
        <x:v>0.5489338731783038</x:v>
      </x:c>
      <x:c r="N1209" s="58" t="n">
        <x:v>2226788.4047404123</x:v>
      </x:c>
      <x:c r="O1209" s="58" t="n">
        <x:v>1260916.2685284426</x:v>
      </x:c>
      <x:c r="P1209" s="2" t="str">
        <x:v>approve</x:v>
      </x:c>
      <x:c r="Q1209" s="2" t="str">
        <x:v>eligibility and RAROC conditions are met</x:v>
      </x:c>
      <x:c r="R1209" s="2"/>
      <x:c r="S1209" s="2"/>
      <x:c r="T1209" s="2"/>
    </x:row>
    <x:row r="1210">
      <x:c r="A1210" s="2"/>
      <x:c r="B1210" s="2"/>
      <x:c r="C1210" s="2" t="str">
        <x:v>SYN-01205</x:v>
      </x:c>
      <x:c r="D1210" s="58" t="n">
        <x:v>48000000</x:v>
      </x:c>
      <x:c r="E1210" s="93" t="n">
        <x:v>12</x:v>
      </x:c>
      <x:c r="F1210" s="59" t="n">
        <x:v>0.09025567360196729</x:v>
      </x:c>
      <x:c r="G1210" s="59" t="n">
        <x:v>0.7180878368952762</x:v>
      </x:c>
      <x:c r="H1210" s="59" t="n">
        <x:v>0.1596259511715987</x:v>
      </x:c>
      <x:c r="I1210" s="58" t="n">
        <x:v>4354231.586690838</x:v>
      </x:c>
      <x:c r="J1210" s="59" t="n">
        <x:v>0.2580432135680996</x:v>
      </x:c>
      <x:c r="K1210" s="2" t="str">
        <x:v>C</x:v>
      </x:c>
      <x:c r="L1210" s="59" t="n">
        <x:v>0.1786117935180664</x:v>
      </x:c>
      <x:c r="M1210" s="59" t="n">
        <x:v>0.00897373855448811</x:v>
      </x:c>
      <x:c r="N1210" s="58" t="n">
        <x:v>1750077.871309583</x:v>
      </x:c>
      <x:c r="O1210" s="58" t="n">
        <x:v>2611706.944994721</x:v>
      </x:c>
      <x:c r="P1210" s="2" t="str">
        <x:v>reprice</x:v>
      </x:c>
      <x:c r="Q1210" s="2" t="str">
        <x:v>quoted APR is below the RAROC price floor</x:v>
      </x:c>
      <x:c r="R1210" s="2"/>
      <x:c r="S1210" s="2"/>
      <x:c r="T1210" s="2"/>
    </x:row>
    <x:row r="1211">
      <x:c r="A1211" s="2"/>
      <x:c r="B1211" s="2"/>
      <x:c r="C1211" s="2" t="str">
        <x:v>SYN-01206</x:v>
      </x:c>
      <x:c r="D1211" s="58" t="n">
        <x:v>116000000</x:v>
      </x:c>
      <x:c r="E1211" s="93" t="n">
        <x:v>12</x:v>
      </x:c>
      <x:c r="F1211" s="59" t="n">
        <x:v>0.0922918430829308</x:v>
      </x:c>
      <x:c r="G1211" s="59" t="n">
        <x:v>0.7174126066994492</x:v>
      </x:c>
      <x:c r="H1211" s="59" t="n">
        <x:v>0.1752946628380645</x:v>
      </x:c>
      <x:c r="I1211" s="58" t="n">
        <x:v>10608920.182046419</x:v>
      </x:c>
      <x:c r="J1211" s="59" t="n">
        <x:v>0.45702989856939835</x:v>
      </x:c>
      <x:c r="K1211" s="2" t="str">
        <x:v>C</x:v>
      </x:c>
      <x:c r="L1211" s="59" t="n">
        <x:v>0.16254871368408202</x:v>
      </x:c>
      <x:c r="M1211" s="59" t="n">
        <x:v>0.2599278389954192</x:v>
      </x:c>
      <x:c r="N1211" s="58" t="n">
        <x:v>4331877.475742211</x:v>
      </x:c>
      <x:c r="O1211" s="58" t="n">
        <x:v>6398064.618154238</x:v>
      </x:c>
      <x:c r="P1211" s="2" t="str">
        <x:v>approve</x:v>
      </x:c>
      <x:c r="Q1211" s="2" t="str">
        <x:v>eligibility and RAROC conditions are met</x:v>
      </x:c>
      <x:c r="R1211" s="2"/>
      <x:c r="S1211" s="2"/>
      <x:c r="T1211" s="2"/>
    </x:row>
    <x:row r="1212">
      <x:c r="A1212" s="2"/>
      <x:c r="B1212" s="2"/>
      <x:c r="C1212" s="2" t="str">
        <x:v>SYN-01207</x:v>
      </x:c>
      <x:c r="D1212" s="58" t="n">
        <x:v>227000000</x:v>
      </x:c>
      <x:c r="E1212" s="93" t="n">
        <x:v>48</x:v>
      </x:c>
      <x:c r="F1212" s="59" t="n">
        <x:v>0.1083439228377943</x:v>
      </x:c>
      <x:c r="G1212" s="59" t="n">
        <x:v>0.6901307667018272</x:v>
      </x:c>
      <x:c r="H1212" s="59" t="n">
        <x:v>0.1983721765460726</x:v>
      </x:c>
      <x:c r="I1212" s="58" t="n">
        <x:v>6888019.951573212</x:v>
      </x:c>
      <x:c r="J1212" s="59" t="n">
        <x:v>0.5734206420369814</x:v>
      </x:c>
      <x:c r="K1212" s="2" t="str">
        <x:v>D</x:v>
      </x:c>
      <x:c r="L1212" s="59"/>
      <x:c r="M1212" s="59" t="n">
        <x:v>0.43843835047204915</x:v>
      </x:c>
      <x:c r="N1212" s="58" t="n">
        <x:v>35298744.50677297</x:v>
      </x:c>
      <x:c r="O1212" s="58" t="n">
        <x:v>12060848.407019323</x:v>
      </x:c>
      <x:c r="P1212" s="2" t="str">
        <x:v>decline</x:v>
      </x:c>
      <x:c r="Q1212" s="2" t="str">
        <x:v>debt service to income exceeds policy maximum</x:v>
      </x:c>
      <x:c r="R1212" s="2"/>
      <x:c r="S1212" s="2"/>
      <x:c r="T1212" s="2"/>
    </x:row>
    <x:row r="1213">
      <x:c r="A1213" s="2"/>
      <x:c r="B1213" s="2"/>
      <x:c r="C1213" s="2" t="str">
        <x:v>SYN-01208</x:v>
      </x:c>
      <x:c r="D1213" s="58" t="n">
        <x:v>164000000</x:v>
      </x:c>
      <x:c r="E1213" s="93" t="n">
        <x:v>24</x:v>
      </x:c>
      <x:c r="F1213" s="59" t="n">
        <x:v>0.06288856106422146</x:v>
      </x:c>
      <x:c r="G1213" s="59" t="n">
        <x:v>0.6327421619734981</x:v>
      </x:c>
      <x:c r="H1213" s="59" t="n">
        <x:v>0.16010266247158167</x:v>
      </x:c>
      <x:c r="I1213" s="58" t="n">
        <x:v>8030754.618438633</x:v>
      </x:c>
      <x:c r="J1213" s="59" t="n">
        <x:v>0.16171712586726564</x:v>
      </x:c>
      <x:c r="K1213" s="2" t="str">
        <x:v>C</x:v>
      </x:c>
      <x:c r="L1213" s="59" t="n">
        <x:v>0.11714866638183596</x:v>
      </x:c>
      <x:c r="M1213" s="59" t="n">
        <x:v>0.5960330356681428</x:v>
      </x:c>
      <x:c r="N1213" s="58" t="n">
        <x:v>7053384.070685405</x:v>
      </x:c>
      <x:c r="O1213" s="58" t="n">
        <x:v>6775891.80720431</x:v>
      </x:c>
      <x:c r="P1213" s="2" t="str">
        <x:v>approve</x:v>
      </x:c>
      <x:c r="Q1213" s="2" t="str">
        <x:v>eligibility and RAROC conditions are met</x:v>
      </x:c>
      <x:c r="R1213" s="2"/>
      <x:c r="S1213" s="2"/>
      <x:c r="T1213" s="2"/>
    </x:row>
    <x:row r="1214">
      <x:c r="A1214" s="2"/>
      <x:c r="B1214" s="2"/>
      <x:c r="C1214" s="2" t="str">
        <x:v>SYN-01209</x:v>
      </x:c>
      <x:c r="D1214" s="58" t="n">
        <x:v>196000000</x:v>
      </x:c>
      <x:c r="E1214" s="93" t="n">
        <x:v>36</x:v>
      </x:c>
      <x:c r="F1214" s="59" t="n">
        <x:v>0.18369473022584112</x:v>
      </x:c>
      <x:c r="G1214" s="59" t="n">
        <x:v>0.5785984581399407</x:v>
      </x:c>
      <x:c r="H1214" s="59" t="n">
        <x:v>0.26680184870708634</x:v>
      </x:c>
      <x:c r="I1214" s="58" t="n">
        <x:v>7968151.0132706715</x:v>
      </x:c>
      <x:c r="J1214" s="59" t="n">
        <x:v>0.2962605002140431</x:v>
      </x:c>
      <x:c r="K1214" s="2" t="str">
        <x:v>E</x:v>
      </x:c>
      <x:c r="L1214" s="59" t="n">
        <x:v>0.19648139953613283</x:v>
      </x:c>
      <x:c r="M1214" s="59" t="n">
        <x:v>0.6389327063925164</x:v>
      </x:c>
      <x:c r="N1214" s="58" t="n">
        <x:v>32482642.42124866</x:v>
      </x:c>
      <x:c r="O1214" s="58" t="n">
        <x:v>10895918.01078394</x:v>
      </x:c>
      <x:c r="P1214" s="2" t="str">
        <x:v>approve</x:v>
      </x:c>
      <x:c r="Q1214" s="2" t="str">
        <x:v>eligibility and RAROC conditions are met</x:v>
      </x:c>
      <x:c r="R1214" s="2"/>
      <x:c r="S1214" s="2"/>
      <x:c r="T1214" s="2"/>
    </x:row>
    <x:row r="1215">
      <x:c r="A1215" s="2"/>
      <x:c r="B1215" s="2"/>
      <x:c r="C1215" s="2" t="str">
        <x:v>SYN-01210</x:v>
      </x:c>
      <x:c r="D1215" s="58" t="n">
        <x:v>149000000</x:v>
      </x:c>
      <x:c r="E1215" s="93" t="n">
        <x:v>48</x:v>
      </x:c>
      <x:c r="F1215" s="59" t="n">
        <x:v>0.019205170736331878</x:v>
      </x:c>
      <x:c r="G1215" s="59" t="n">
        <x:v>0.6708396885174484</x:v>
      </x:c>
      <x:c r="H1215" s="59" t="n">
        <x:v>0.13461437084241373</x:v>
      </x:c>
      <x:c r="I1215" s="58" t="n">
        <x:v>4031505.6211375515</x:v>
      </x:c>
      <x:c r="J1215" s="59" t="n">
        <x:v>0.3633229432991969</x:v>
      </x:c>
      <x:c r="K1215" s="2" t="str">
        <x:v>A</x:v>
      </x:c>
      <x:c r="L1215" s="59" t="n">
        <x:v>0.08844692230224611</x:v>
      </x:c>
      <x:c r="M1215" s="59" t="n">
        <x:v>0.6281076634254662</x:v>
      </x:c>
      <x:c r="N1215" s="58" t="n">
        <x:v>4186660.0545547884</x:v>
      </x:c>
      <x:c r="O1215" s="58" t="n">
        <x:v>6341151.070814954</x:v>
      </x:c>
      <x:c r="P1215" s="2" t="str">
        <x:v>approve</x:v>
      </x:c>
      <x:c r="Q1215" s="2" t="str">
        <x:v>eligibility and RAROC conditions are met</x:v>
      </x:c>
      <x:c r="R1215" s="2"/>
      <x:c r="S1215" s="2"/>
      <x:c r="T1215" s="2"/>
    </x:row>
    <x:row r="1216">
      <x:c r="A1216" s="2"/>
      <x:c r="B1216" s="2"/>
      <x:c r="C1216" s="2" t="str">
        <x:v>SYN-01211</x:v>
      </x:c>
      <x:c r="D1216" s="58" t="n">
        <x:v>241000000</x:v>
      </x:c>
      <x:c r="E1216" s="93" t="n">
        <x:v>18</x:v>
      </x:c>
      <x:c r="F1216" s="59" t="n">
        <x:v>0.15818476980711102</x:v>
      </x:c>
      <x:c r="G1216" s="59" t="n">
        <x:v>0.7983011463043349</x:v>
      </x:c>
      <x:c r="H1216" s="59" t="n">
        <x:v>0.23988076641748574</x:v>
      </x:c>
      <x:c r="I1216" s="58" t="n">
        <x:v>16073802.30498831</x:v>
      </x:c>
      <x:c r="J1216" s="59" t="n">
        <x:v>1.0385029888564747</x:v>
      </x:c>
      <x:c r="K1216" s="2" t="str">
        <x:v>E</x:v>
      </x:c>
      <x:c r="L1216" s="59"/>
      <x:c r="M1216" s="59" t="n">
        <x:v>0.24823003614749758</x:v>
      </x:c>
      <x:c r="N1216" s="58" t="n">
        <x:v>25332981.286843542</x:v>
      </x:c>
      <x:c r="O1216" s="58" t="n">
        <x:v>18710937.560641278</x:v>
      </x:c>
      <x:c r="P1216" s="2" t="str">
        <x:v>decline</x:v>
      </x:c>
      <x:c r="Q1216" s="2" t="str">
        <x:v>debt service to income exceeds policy maximum</x:v>
      </x:c>
      <x:c r="R1216" s="2"/>
      <x:c r="S1216" s="2"/>
      <x:c r="T1216" s="2"/>
    </x:row>
    <x:row r="1217">
      <x:c r="A1217" s="2"/>
      <x:c r="B1217" s="2"/>
      <x:c r="C1217" s="2" t="str">
        <x:v>SYN-01212</x:v>
      </x:c>
      <x:c r="D1217" s="58" t="n">
        <x:v>96000000</x:v>
      </x:c>
      <x:c r="E1217" s="93" t="n">
        <x:v>18</x:v>
      </x:c>
      <x:c r="F1217" s="59" t="n">
        <x:v>0.2525627685139252</x:v>
      </x:c>
      <x:c r="G1217" s="59" t="n">
        <x:v>0.7071265018072577</x:v>
      </x:c>
      <x:c r="H1217" s="59" t="n">
        <x:v>0.3</x:v>
      </x:c>
      <x:c r="I1217" s="58" t="n">
        <x:v>6688327.732721232</x:v>
      </x:c>
      <x:c r="J1217" s="59" t="n">
        <x:v>0.5232537015581539</x:v>
      </x:c>
      <x:c r="K1217" s="2" t="str">
        <x:v>E</x:v>
      </x:c>
      <x:c r="L1217" s="59"/>
      <x:c r="M1217" s="59" t="n">
        <x:v>0.18388183382075562</x:v>
      </x:c>
      <x:c r="N1217" s="58" t="n">
        <x:v>14412336.071951695</x:v>
      </x:c>
      <x:c r="O1217" s="58" t="n">
        <x:v>7608277.4952231785</x:v>
      </x:c>
      <x:c r="P1217" s="2" t="str">
        <x:v>decline</x:v>
      </x:c>
      <x:c r="Q1217" s="2" t="str">
        <x:v>PD exceeds policy maximum</x:v>
      </x:c>
      <x:c r="R1217" s="2"/>
      <x:c r="S1217" s="2"/>
      <x:c r="T1217" s="2"/>
    </x:row>
    <x:row r="1218">
      <x:c r="A1218" s="2"/>
      <x:c r="B1218" s="2"/>
      <x:c r="C1218" s="2" t="str">
        <x:v>SYN-01213</x:v>
      </x:c>
      <x:c r="D1218" s="58" t="n">
        <x:v>41000000</x:v>
      </x:c>
      <x:c r="E1218" s="93" t="n">
        <x:v>12</x:v>
      </x:c>
      <x:c r="F1218" s="59" t="n">
        <x:v>0.119965711749595</x:v>
      </x:c>
      <x:c r="G1218" s="59" t="n">
        <x:v>0.8042636566137167</x:v>
      </x:c>
      <x:c r="H1218" s="59" t="n">
        <x:v>0.204864468122437</x:v>
      </x:c>
      <x:c r="I1218" s="58" t="n">
        <x:v>3807566.555186109</x:v>
      </x:c>
      <x:c r="J1218" s="59" t="n">
        <x:v>0.1648542461801198</x:v>
      </x:c>
      <x:c r="K1218" s="2" t="str">
        <x:v>D</x:v>
      </x:c>
      <x:c r="L1218" s="59" t="n">
        <x:v>0.21827465057373047</x:v>
      </x:c>
      <x:c r="M1218" s="59" t="n">
        <x:v>0.07877860389303167</x:v>
      </x:c>
      <x:c r="N1218" s="58" t="n">
        <x:v>2250628.3387527126</x:v>
      </x:c>
      <x:c r="O1218" s="58" t="n">
        <x:v>2918680.2495940416</x:v>
      </x:c>
      <x:c r="P1218" s="2" t="str">
        <x:v>reprice</x:v>
      </x:c>
      <x:c r="Q1218" s="2" t="str">
        <x:v>quoted APR is below the RAROC price floor</x:v>
      </x:c>
      <x:c r="R1218" s="2"/>
      <x:c r="S1218" s="2"/>
      <x:c r="T1218" s="2"/>
    </x:row>
    <x:row r="1219">
      <x:c r="A1219" s="2"/>
      <x:c r="B1219" s="2"/>
      <x:c r="C1219" s="2" t="str">
        <x:v>SYN-01214</x:v>
      </x:c>
      <x:c r="D1219" s="58" t="n">
        <x:v>181000000</x:v>
      </x:c>
      <x:c r="E1219" s="93" t="n">
        <x:v>48</x:v>
      </x:c>
      <x:c r="F1219" s="59" t="n">
        <x:v>0.1393382509347912</x:v>
      </x:c>
      <x:c r="G1219" s="59" t="n">
        <x:v>0.7205318724370299</x:v>
      </x:c>
      <x:c r="H1219" s="59" t="n">
        <x:v>0.21722294600769623</x:v>
      </x:c>
      <x:c r="I1219" s="58" t="n">
        <x:v>5675346.647714232</x:v>
      </x:c>
      <x:c r="J1219" s="59" t="n">
        <x:v>0.2390138659085693</x:v>
      </x:c>
      <x:c r="K1219" s="2" t="str">
        <x:v>D</x:v>
      </x:c>
      <x:c r="L1219" s="59" t="n">
        <x:v>0.19166370391845705</x:v>
      </x:c>
      <x:c r="M1219" s="59" t="n">
        <x:v>0.31898503487479163</x:v>
      </x:c>
      <x:c r="N1219" s="58" t="n">
        <x:v>37051851.97639236</x:v>
      </x:c>
      <x:c r="O1219" s="58" t="n">
        <x:v>11063829.727597885</x:v>
      </x:c>
      <x:c r="P1219" s="2" t="str">
        <x:v>approve</x:v>
      </x:c>
      <x:c r="Q1219" s="2" t="str">
        <x:v>eligibility and RAROC conditions are met</x:v>
      </x:c>
      <x:c r="R1219" s="2"/>
      <x:c r="S1219" s="2"/>
      <x:c r="T1219" s="2"/>
    </x:row>
    <x:row r="1220">
      <x:c r="A1220" s="2"/>
      <x:c r="B1220" s="2"/>
      <x:c r="C1220" s="2" t="str">
        <x:v>SYN-01215</x:v>
      </x:c>
      <x:c r="D1220" s="58" t="n">
        <x:v>215000000</x:v>
      </x:c>
      <x:c r="E1220" s="93" t="n">
        <x:v>36</x:v>
      </x:c>
      <x:c r="F1220" s="59" t="n">
        <x:v>0.01210775498427596</x:v>
      </x:c>
      <x:c r="G1220" s="59" t="n">
        <x:v>0.7824055389392568</x:v>
      </x:c>
      <x:c r="H1220" s="59" t="n">
        <x:v>0.12804870553680703</x:v>
      </x:c>
      <x:c r="I1220" s="58" t="n">
        <x:v>7224009.103675265</x:v>
      </x:c>
      <x:c r="J1220" s="59" t="n">
        <x:v>0.32668518092261</x:v>
      </x:c>
      <x:c r="K1220" s="2" t="str">
        <x:v>A</x:v>
      </x:c>
      <x:c r="L1220" s="59" t="n">
        <x:v>0.08864257812500001</x:v>
      </x:c>
      <x:c r="M1220" s="59" t="n">
        <x:v>0.56038613769002</x:v>
      </x:c>
      <x:c r="N1220" s="58" t="n">
        <x:v>3311925.195559767</x:v>
      </x:c>
      <x:c r="O1220" s="58" t="n">
        <x:v>9126246.09582888</x:v>
      </x:c>
      <x:c r="P1220" s="2" t="str">
        <x:v>approve</x:v>
      </x:c>
      <x:c r="Q1220" s="2" t="str">
        <x:v>eligibility and RAROC conditions are met</x:v>
      </x:c>
      <x:c r="R1220" s="2"/>
      <x:c r="S1220" s="2"/>
      <x:c r="T1220" s="2"/>
    </x:row>
    <x:row r="1221">
      <x:c r="A1221" s="2"/>
      <x:c r="B1221" s="2"/>
      <x:c r="C1221" s="2" t="str">
        <x:v>SYN-01216</x:v>
      </x:c>
      <x:c r="D1221" s="58" t="n">
        <x:v>237000000</x:v>
      </x:c>
      <x:c r="E1221" s="93" t="n">
        <x:v>18</x:v>
      </x:c>
      <x:c r="F1221" s="59" t="n">
        <x:v>0.035742653322028035</x:v>
      </x:c>
      <x:c r="G1221" s="59" t="n">
        <x:v>0.732863761901864</x:v>
      </x:c>
      <x:c r="H1221" s="59" t="n">
        <x:v>0.1310820372397982</x:v>
      </x:c>
      <x:c r="I1221" s="58" t="n">
        <x:v>14575047.054877637</x:v>
      </x:c>
      <x:c r="J1221" s="59" t="n">
        <x:v>0.25646632853237306</x:v>
      </x:c>
      <x:c r="K1221" s="2" t="str">
        <x:v>B</x:v>
      </x:c>
      <x:c r="L1221" s="59" t="n">
        <x:v>0.09288646697998047</x:v>
      </x:c>
      <x:c r="M1221" s="59" t="n">
        <x:v>0.5469380515599247</x:v>
      </x:c>
      <x:c r="N1221" s="58" t="n">
        <x:v>5061984.322652011</x:v>
      </x:c>
      <x:c r="O1221" s="58" t="n">
        <x:v>9978125.75786007</x:v>
      </x:c>
      <x:c r="P1221" s="2" t="str">
        <x:v>approve</x:v>
      </x:c>
      <x:c r="Q1221" s="2" t="str">
        <x:v>eligibility and RAROC conditions are met</x:v>
      </x:c>
      <x:c r="R1221" s="2"/>
      <x:c r="S1221" s="2"/>
      <x:c r="T1221" s="2"/>
    </x:row>
    <x:row r="1222">
      <x:c r="A1222" s="2"/>
      <x:c r="B1222" s="2"/>
      <x:c r="C1222" s="2" t="str">
        <x:v>SYN-01217</x:v>
      </x:c>
      <x:c r="D1222" s="58" t="n">
        <x:v>69000000</x:v>
      </x:c>
      <x:c r="E1222" s="93" t="n">
        <x:v>18</x:v>
      </x:c>
      <x:c r="F1222" s="59" t="n">
        <x:v>0.08267468466595991</x:v>
      </x:c>
      <x:c r="G1222" s="59" t="n">
        <x:v>0.7845285804304913</x:v>
      </x:c>
      <x:c r="H1222" s="59" t="n">
        <x:v>0.1707542986173683</x:v>
      </x:c>
      <x:c r="I1222" s="58" t="n">
        <x:v>4372247.488733715</x:v>
      </x:c>
      <x:c r="J1222" s="59" t="n">
        <x:v>0.3373486972896423</x:v>
      </x:c>
      <x:c r="K1222" s="2" t="str">
        <x:v>C</x:v>
      </x:c>
      <x:c r="L1222" s="59" t="n">
        <x:v>0.16710231781005863</x:v>
      </x:c>
      <x:c r="M1222" s="59" t="n">
        <x:v>0.1879894897998222</x:v>
      </x:c>
      <x:c r="N1222" s="58" t="n">
        <x:v>3677499.101439449</x:v>
      </x:c>
      <x:c r="O1222" s="58" t="n">
        <x:v>3806999.635083798</x:v>
      </x:c>
      <x:c r="P1222" s="2" t="str">
        <x:v>approve</x:v>
      </x:c>
      <x:c r="Q1222" s="2" t="str">
        <x:v>eligibility and RAROC conditions are met</x:v>
      </x:c>
      <x:c r="R1222" s="2"/>
      <x:c r="S1222" s="2"/>
      <x:c r="T1222" s="2"/>
    </x:row>
    <x:row r="1223">
      <x:c r="A1223" s="2"/>
      <x:c r="B1223" s="2"/>
      <x:c r="C1223" s="2" t="str">
        <x:v>SYN-01218</x:v>
      </x:c>
      <x:c r="D1223" s="58" t="n">
        <x:v>141000000</x:v>
      </x:c>
      <x:c r="E1223" s="93" t="n">
        <x:v>18</x:v>
      </x:c>
      <x:c r="F1223" s="59" t="n">
        <x:v>0.02807153822381336</x:v>
      </x:c>
      <x:c r="G1223" s="59" t="n">
        <x:v>0.7800794742644724</x:v>
      </x:c>
      <x:c r="H1223" s="59" t="n">
        <x:v>0.12388248957345857</x:v>
      </x:c>
      <x:c r="I1223" s="58" t="n">
        <x:v>8623920.012595654</x:v>
      </x:c>
      <x:c r="J1223" s="59" t="n">
        <x:v>0.3024784002519131</x:v>
      </x:c>
      <x:c r="K1223" s="2" t="str">
        <x:v>B</x:v>
      </x:c>
      <x:c r="L1223" s="59" t="n">
        <x:v>0.09280399322509766</x:v>
      </x:c>
      <x:c r="M1223" s="59" t="n">
        <x:v>0.47514623537925194</x:v>
      </x:c>
      <x:c r="N1223" s="58" t="n">
        <x:v>2513943.3316648887</x:v>
      </x:c>
      <x:c r="O1223" s="58" t="n">
        <x:v>5949174.137268478</x:v>
      </x:c>
      <x:c r="P1223" s="2" t="str">
        <x:v>approve</x:v>
      </x:c>
      <x:c r="Q1223" s="2" t="str">
        <x:v>eligibility and RAROC conditions are met</x:v>
      </x:c>
      <x:c r="R1223" s="2"/>
      <x:c r="S1223" s="2"/>
      <x:c r="T1223" s="2"/>
    </x:row>
    <x:row r="1224">
      <x:c r="A1224" s="2"/>
      <x:c r="B1224" s="2"/>
      <x:c r="C1224" s="2" t="str">
        <x:v>SYN-01219</x:v>
      </x:c>
      <x:c r="D1224" s="58" t="n">
        <x:v>43000000</x:v>
      </x:c>
      <x:c r="E1224" s="93" t="n">
        <x:v>24</x:v>
      </x:c>
      <x:c r="F1224" s="59" t="n">
        <x:v>0.28309631378124556</x:v>
      </x:c>
      <x:c r="G1224" s="59" t="n">
        <x:v>0.7702013137181842</x:v>
      </x:c>
      <x:c r="H1224" s="59" t="n">
        <x:v>0.3</x:v>
      </x:c>
      <x:c r="I1224" s="58" t="n">
        <x:v>2404251.275484416</x:v>
      </x:c>
      <x:c r="J1224" s="59" t="n">
        <x:v>0.2845560564738693</x:v>
      </x:c>
      <x:c r="K1224" s="2" t="str">
        <x:v>E</x:v>
      </x:c>
      <x:c r="L1224" s="59"/>
      <x:c r="M1224" s="59" t="n">
        <x:v>-0.19454859023910223</x:v>
      </x:c>
      <x:c r="N1224" s="58" t="n">
        <x:v>10036219.727703163</x:v>
      </x:c>
      <x:c r="O1224" s="58" t="n">
        <x:v>3592150.35730339</x:v>
      </x:c>
      <x:c r="P1224" s="2" t="str">
        <x:v>decline</x:v>
      </x:c>
      <x:c r="Q1224" s="2" t="str">
        <x:v>PD exceeds policy maximum</x:v>
      </x:c>
      <x:c r="R1224" s="2"/>
      <x:c r="S1224" s="2"/>
      <x:c r="T1224" s="2"/>
    </x:row>
    <x:row r="1225">
      <x:c r="A1225" s="2"/>
      <x:c r="B1225" s="2"/>
      <x:c r="C1225" s="2" t="str">
        <x:v>SYN-01220</x:v>
      </x:c>
      <x:c r="D1225" s="58" t="n">
        <x:v>109000000</x:v>
      </x:c>
      <x:c r="E1225" s="93" t="n">
        <x:v>36</x:v>
      </x:c>
      <x:c r="F1225" s="59" t="n">
        <x:v>0.06954001141078371</x:v>
      </x:c>
      <x:c r="G1225" s="59" t="n">
        <x:v>0.7635710145058007</x:v>
      </x:c>
      <x:c r="H1225" s="59" t="n">
        <x:v>0.15296747587237203</x:v>
      </x:c>
      <x:c r="I1225" s="58" t="n">
        <x:v>3794379.7461432386</x:v>
      </x:c>
      <x:c r="J1225" s="59" t="n">
        <x:v>0.3598126582047746</x:v>
      </x:c>
      <x:c r="K1225" s="2" t="str">
        <x:v>C</x:v>
      </x:c>
      <x:c r="L1225" s="59" t="n">
        <x:v>0.13361270904541017</x:v>
      </x:c>
      <x:c r="M1225" s="59" t="n">
        <x:v>0.32855332620011385</x:v>
      </x:c>
      <x:c r="N1225" s="58" t="n">
        <x:v>9216940.278360857</x:v>
      </x:c>
      <x:c r="O1225" s="58" t="n">
        <x:v>5138079.708310297</x:v>
      </x:c>
      <x:c r="P1225" s="2" t="str">
        <x:v>approve</x:v>
      </x:c>
      <x:c r="Q1225" s="2" t="str">
        <x:v>eligibility and RAROC conditions are met</x:v>
      </x:c>
      <x:c r="R1225" s="2"/>
      <x:c r="S1225" s="2"/>
      <x:c r="T1225" s="2"/>
    </x:row>
    <x:row r="1226">
      <x:c r="A1226" s="2"/>
      <x:c r="B1226" s="2"/>
      <x:c r="C1226" s="2" t="str">
        <x:v>SYN-01221</x:v>
      </x:c>
      <x:c r="D1226" s="58" t="n">
        <x:v>115000000</x:v>
      </x:c>
      <x:c r="E1226" s="93" t="n">
        <x:v>48</x:v>
      </x:c>
      <x:c r="F1226" s="59" t="n">
        <x:v>0.035126996139524726</x:v>
      </x:c>
      <x:c r="G1226" s="59" t="n">
        <x:v>0.7814146708214214</x:v>
      </x:c>
      <x:c r="H1226" s="59" t="n">
        <x:v>0.14025674288721962</x:v>
      </x:c>
      <x:c r="I1226" s="58" t="n">
        <x:v>3144026.0850710645</x:v>
      </x:c>
      <x:c r="J1226" s="59" t="n">
        <x:v>0.25857894355489364</x:v>
      </x:c>
      <x:c r="K1226" s="2" t="str">
        <x:v>B</x:v>
      </x:c>
      <x:c r="L1226" s="59" t="n">
        <x:v>0.10925926208496095</x:v>
      </x:c>
      <x:c r="M1226" s="59" t="n">
        <x:v>0.4753707672040124</x:v>
      </x:c>
      <x:c r="N1226" s="58" t="n">
        <x:v>6807522.810039612</x:v>
      </x:c>
      <x:c r="O1226" s="58" t="n">
        <x:v>4803549.108107362</x:v>
      </x:c>
      <x:c r="P1226" s="2" t="str">
        <x:v>approve</x:v>
      </x:c>
      <x:c r="Q1226" s="2" t="str">
        <x:v>eligibility and RAROC conditions are met</x:v>
      </x:c>
      <x:c r="R1226" s="2"/>
      <x:c r="S1226" s="2"/>
      <x:c r="T1226" s="2"/>
    </x:row>
    <x:row r="1227">
      <x:c r="A1227" s="2"/>
      <x:c r="B1227" s="2"/>
      <x:c r="C1227" s="2" t="str">
        <x:v>SYN-01222</x:v>
      </x:c>
      <x:c r="D1227" s="58" t="n">
        <x:v>198000000</x:v>
      </x:c>
      <x:c r="E1227" s="93" t="n">
        <x:v>12</x:v>
      </x:c>
      <x:c r="F1227" s="59" t="n">
        <x:v>0.20685737857570288</x:v>
      </x:c>
      <x:c r="G1227" s="59" t="n">
        <x:v>0.5648849370785534</x:v>
      </x:c>
      <x:c r="H1227" s="59" t="n">
        <x:v>0.27236619759914715</x:v>
      </x:c>
      <x:c r="I1227" s="58" t="n">
        <x:v>19034312.489759933</x:v>
      </x:c>
      <x:c r="J1227" s="59" t="n">
        <x:v>0.45569917559911943</x:v>
      </x:c>
      <x:c r="K1227" s="2" t="str">
        <x:v>E</x:v>
      </x:c>
      <x:c r="L1227" s="59"/>
      <x:c r="M1227" s="59" t="n">
        <x:v>0.5176721053811012</x:v>
      </x:c>
      <x:c r="N1227" s="58" t="n">
        <x:v>13484649.740894023</x:v>
      </x:c>
      <x:c r="O1227" s="58" t="n">
        <x:v>12486521.511062447</x:v>
      </x:c>
      <x:c r="P1227" s="2" t="str">
        <x:v>decline</x:v>
      </x:c>
      <x:c r="Q1227" s="2" t="str">
        <x:v>PD exceeds policy maximum</x:v>
      </x:c>
      <x:c r="R1227" s="2"/>
      <x:c r="S1227" s="2"/>
      <x:c r="T1227" s="2"/>
    </x:row>
    <x:row r="1228">
      <x:c r="A1228" s="2"/>
      <x:c r="B1228" s="2"/>
      <x:c r="C1228" s="2" t="str">
        <x:v>SYN-01223</x:v>
      </x:c>
      <x:c r="D1228" s="58" t="n">
        <x:v>126000000</x:v>
      </x:c>
      <x:c r="E1228" s="93" t="n">
        <x:v>48</x:v>
      </x:c>
      <x:c r="F1228" s="59" t="n">
        <x:v>0.005793760666747058</x:v>
      </x:c>
      <x:c r="G1228" s="59" t="n">
        <x:v>0.8037776553767821</x:v>
      </x:c>
      <x:c r="H1228" s="59" t="n">
        <x:v>0.120997660702144</x:v>
      </x:c>
      <x:c r="I1228" s="58" t="n">
        <x:v>3324238.633046197</x:v>
      </x:c>
      <x:c r="J1228" s="59" t="n">
        <x:v>0.2653015969918234</x:v>
      </x:c>
      <x:c r="K1228" s="2" t="str">
        <x:v>A</x:v>
      </x:c>
      <x:c r="L1228" s="59" t="n">
        <x:v>0.0808514404296875</x:v>
      </x:c>
      <x:c r="M1228" s="59" t="n">
        <x:v>0.5672178055238694</x:v>
      </x:c>
      <x:c r="N1228" s="58" t="n">
        <x:v>1285053.8351678536</x:v>
      </x:c>
      <x:c r="O1228" s="58" t="n">
        <x:v>5418254.603781352</x:v>
      </x:c>
      <x:c r="P1228" s="2" t="str">
        <x:v>approve</x:v>
      </x:c>
      <x:c r="Q1228" s="2" t="str">
        <x:v>eligibility and RAROC conditions are met</x:v>
      </x:c>
      <x:c r="R1228" s="2"/>
      <x:c r="S1228" s="2"/>
      <x:c r="T1228" s="2"/>
    </x:row>
    <x:row r="1229">
      <x:c r="A1229" s="2"/>
      <x:c r="B1229" s="2"/>
      <x:c r="C1229" s="2" t="str">
        <x:v>SYN-01224</x:v>
      </x:c>
      <x:c r="D1229" s="58" t="n">
        <x:v>227000000</x:v>
      </x:c>
      <x:c r="E1229" s="93" t="n">
        <x:v>48</x:v>
      </x:c>
      <x:c r="F1229" s="59" t="n">
        <x:v>0.10954046167335034</x:v>
      </x:c>
      <x:c r="G1229" s="59" t="n">
        <x:v>0.7466058304825707</x:v>
      </x:c>
      <x:c r="H1229" s="59" t="n">
        <x:v>0.20066204151696737</x:v>
      </x:c>
      <x:c r="I1229" s="58" t="n">
        <x:v>6915701.803504303</x:v>
      </x:c>
      <x:c r="J1229" s="59" t="n">
        <x:v>0.45534521946788076</x:v>
      </x:c>
      <x:c r="K1229" s="2" t="str">
        <x:v>D</x:v>
      </x:c>
      <x:c r="L1229" s="59" t="n">
        <x:v>0.17020824432373044</x:v>
      </x:c>
      <x:c r="M1229" s="59" t="n">
        <x:v>0.3676824799871992</x:v>
      </x:c>
      <x:c r="N1229" s="58" t="n">
        <x:v>38610668.31497634</x:v>
      </x:c>
      <x:c r="O1229" s="58" t="n">
        <x:v>13119684.368362192</x:v>
      </x:c>
      <x:c r="P1229" s="2" t="str">
        <x:v>approve</x:v>
      </x:c>
      <x:c r="Q1229" s="2" t="str">
        <x:v>eligibility and RAROC conditions are met</x:v>
      </x:c>
      <x:c r="R1229" s="2"/>
      <x:c r="S1229" s="2"/>
      <x:c r="T1229" s="2"/>
    </x:row>
    <x:row r="1230">
      <x:c r="A1230" s="2"/>
      <x:c r="B1230" s="2"/>
      <x:c r="C1230" s="2" t="str">
        <x:v>SYN-01225</x:v>
      </x:c>
      <x:c r="D1230" s="58" t="n">
        <x:v>239000000</x:v>
      </x:c>
      <x:c r="E1230" s="93" t="n">
        <x:v>36</x:v>
      </x:c>
      <x:c r="F1230" s="59" t="n">
        <x:v>0.0464097081251143</x:v>
      </x:c>
      <x:c r="G1230" s="59" t="n">
        <x:v>0.779936090154136</x:v>
      </x:c>
      <x:c r="H1230" s="59" t="n">
        <x:v>0.14847107985729727</x:v>
      </x:c>
      <x:c r="I1230" s="58" t="n">
        <x:v>8267130.32888608</x:v>
      </x:c>
      <x:c r="J1230" s="59" t="n">
        <x:v>0.2504178128996605</x:v>
      </x:c>
      <x:c r="K1230" s="2" t="str">
        <x:v>B</x:v>
      </x:c>
      <x:c r="L1230" s="59" t="n">
        <x:v>0.11575450897216798</x:v>
      </x:c>
      <x:c r="M1230" s="59" t="n">
        <x:v>0.49236948934275204</x:v>
      </x:c>
      <x:c r="N1230" s="58" t="n">
        <x:v>13928393.412934886</x:v>
      </x:c>
      <x:c r="O1230" s="58" t="n">
        <x:v>9884253.915331101</x:v>
      </x:c>
      <x:c r="P1230" s="2" t="str">
        <x:v>approve</x:v>
      </x:c>
      <x:c r="Q1230" s="2" t="str">
        <x:v>eligibility and RAROC conditions are met</x:v>
      </x:c>
      <x:c r="R1230" s="2"/>
      <x:c r="S1230" s="2"/>
      <x:c r="T1230" s="2"/>
    </x:row>
    <x:row r="1231">
      <x:c r="A1231" s="2"/>
      <x:c r="B1231" s="2"/>
      <x:c r="C1231" s="2" t="str">
        <x:v>SYN-01226</x:v>
      </x:c>
      <x:c r="D1231" s="58" t="n">
        <x:v>228000000</x:v>
      </x:c>
      <x:c r="E1231" s="93" t="n">
        <x:v>24</x:v>
      </x:c>
      <x:c r="F1231" s="59" t="n">
        <x:v>0.06781917054447903</x:v>
      </x:c>
      <x:c r="G1231" s="59" t="n">
        <x:v>0.6517777636726342</x:v>
      </x:c>
      <x:c r="H1231" s="59" t="n">
        <x:v>0.13739179891572958</x:v>
      </x:c>
      <x:c r="I1231" s="58" t="n">
        <x:v>10918865.336989192</x:v>
      </x:c>
      <x:c r="J1231" s="59" t="n">
        <x:v>0.5255240371385888</x:v>
      </x:c>
      <x:c r="K1231" s="2" t="str">
        <x:v>C</x:v>
      </x:c>
      <x:c r="L1231" s="59"/>
      <x:c r="M1231" s="59" t="n">
        <x:v>0.28951174109474187</x:v>
      </x:c>
      <x:c r="N1231" s="58" t="n">
        <x:v>10810021.693231784</x:v>
      </x:c>
      <x:c r="O1231" s="58" t="n">
        <x:v>9326198.468790408</x:v>
      </x:c>
      <x:c r="P1231" s="2" t="str">
        <x:v>decline</x:v>
      </x:c>
      <x:c r="Q1231" s="2" t="str">
        <x:v>debt service to income exceeds policy maximum</x:v>
      </x:c>
      <x:c r="R1231" s="2"/>
      <x:c r="S1231" s="2"/>
      <x:c r="T1231" s="2"/>
    </x:row>
    <x:row r="1232">
      <x:c r="A1232" s="2"/>
      <x:c r="B1232" s="2"/>
      <x:c r="C1232" s="2" t="str">
        <x:v>SYN-01227</x:v>
      </x:c>
      <x:c r="D1232" s="58" t="n">
        <x:v>157000000</x:v>
      </x:c>
      <x:c r="E1232" s="93" t="n">
        <x:v>12</x:v>
      </x:c>
      <x:c r="F1232" s="59" t="n">
        <x:v>0.18212483517541</x:v>
      </x:c>
      <x:c r="G1232" s="59" t="n">
        <x:v>0.7379288579690213</x:v>
      </x:c>
      <x:c r="H1232" s="59" t="n">
        <x:v>0.2515369133982106</x:v>
      </x:c>
      <x:c r="I1232" s="58" t="n">
        <x:v>14933651.756528856</x:v>
      </x:c>
      <x:c r="J1232" s="59" t="n">
        <x:v>0.6190558897799703</x:v>
      </x:c>
      <x:c r="K1232" s="2" t="str">
        <x:v>E</x:v>
      </x:c>
      <x:c r="L1232" s="59"/>
      <x:c r="M1232" s="59" t="n">
        <x:v>0.19563940348748116</x:v>
      </x:c>
      <x:c r="N1232" s="58" t="n">
        <x:v>12209958.55963977</x:v>
      </x:c>
      <x:c r="O1232" s="58" t="n">
        <x:v>12358109.737817641</x:v>
      </x:c>
      <x:c r="P1232" s="2" t="str">
        <x:v>decline</x:v>
      </x:c>
      <x:c r="Q1232" s="2" t="str">
        <x:v>debt service to income exceeds policy maximum</x:v>
      </x:c>
      <x:c r="R1232" s="2"/>
      <x:c r="S1232" s="2"/>
      <x:c r="T1232" s="2"/>
    </x:row>
    <x:row r="1233">
      <x:c r="A1233" s="2"/>
      <x:c r="B1233" s="2"/>
      <x:c r="C1233" s="2" t="str">
        <x:v>SYN-01228</x:v>
      </x:c>
      <x:c r="D1233" s="58" t="n">
        <x:v>211000000</x:v>
      </x:c>
      <x:c r="E1233" s="93" t="n">
        <x:v>24</x:v>
      </x:c>
      <x:c r="F1233" s="59" t="n">
        <x:v>0.156313342013649</x:v>
      </x:c>
      <x:c r="G1233" s="59" t="n">
        <x:v>0.7685192509689356</x:v>
      </x:c>
      <x:c r="H1233" s="59" t="n">
        <x:v>0.24546161779870843</x:v>
      </x:c>
      <x:c r="I1233" s="58" t="n">
        <x:v>11213401.626647625</x:v>
      </x:c>
      <x:c r="J1233" s="59" t="n">
        <x:v>0.4658531276182704</x:v>
      </x:c>
      <x:c r="K1233" s="2" t="str">
        <x:v>E</x:v>
      </x:c>
      <x:c r="L1233" s="59" t="n">
        <x:v>0.21733673095703127</x:v>
      </x:c>
      <x:c r="M1233" s="59" t="n">
        <x:v>0.3152555591069153</x:v>
      </x:c>
      <x:c r="N1233" s="58" t="n">
        <x:v>27518856.780259814</x:v>
      </x:c>
      <x:c r="O1233" s="58" t="n">
        <x:v>15355585.347813383</x:v>
      </x:c>
      <x:c r="P1233" s="2" t="str">
        <x:v>approve</x:v>
      </x:c>
      <x:c r="Q1233" s="2" t="str">
        <x:v>eligibility and RAROC conditions are met</x:v>
      </x:c>
      <x:c r="R1233" s="2"/>
      <x:c r="S1233" s="2"/>
      <x:c r="T1233" s="2"/>
    </x:row>
    <x:row r="1234">
      <x:c r="A1234" s="2"/>
      <x:c r="B1234" s="2"/>
      <x:c r="C1234" s="2" t="str">
        <x:v>SYN-01229</x:v>
      </x:c>
      <x:c r="D1234" s="58" t="n">
        <x:v>129000000</x:v>
      </x:c>
      <x:c r="E1234" s="93" t="n">
        <x:v>36</x:v>
      </x:c>
      <x:c r="F1234" s="59" t="n">
        <x:v>0.20208806113699934</x:v>
      </x:c>
      <x:c r="G1234" s="59" t="n">
        <x:v>0.6542960685513212</x:v>
      </x:c>
      <x:c r="H1234" s="59" t="n">
        <x:v>0.27648887621604445</x:v>
      </x:c>
      <x:c r="I1234" s="58" t="n">
        <x:v>5311462.694706038</x:v>
      </x:c>
      <x:c r="J1234" s="59" t="n">
        <x:v>0.30922643969748786</x:v>
      </x:c>
      <x:c r="K1234" s="2" t="str">
        <x:v>E</x:v>
      </x:c>
      <x:c r="L1234" s="59"/>
      <x:c r="M1234" s="59" t="n">
        <x:v>0.4135260334567808</x:v>
      </x:c>
      <x:c r="N1234" s="58" t="n">
        <x:v>26396235.071491357</x:v>
      </x:c>
      <x:c r="O1234" s="58" t="n">
        <x:v>8286058.1573164165</x:v>
      </x:c>
      <x:c r="P1234" s="2" t="str">
        <x:v>decline</x:v>
      </x:c>
      <x:c r="Q1234" s="2" t="str">
        <x:v>PD exceeds policy maximum</x:v>
      </x:c>
      <x:c r="R1234" s="2"/>
      <x:c r="S1234" s="2"/>
      <x:c r="T1234" s="2"/>
    </x:row>
    <x:row r="1235">
      <x:c r="A1235" s="2"/>
      <x:c r="B1235" s="2"/>
      <x:c r="C1235" s="2" t="str">
        <x:v>SYN-01230</x:v>
      </x:c>
      <x:c r="D1235" s="58" t="n">
        <x:v>208000000</x:v>
      </x:c>
      <x:c r="E1235" s="93" t="n">
        <x:v>36</x:v>
      </x:c>
      <x:c r="F1235" s="59" t="n">
        <x:v>0.20053925802337594</x:v>
      </x:c>
      <x:c r="G1235" s="59" t="n">
        <x:v>0.6092396495461343</x:v>
      </x:c>
      <x:c r="H1235" s="59" t="n">
        <x:v>0.2846511894566641</x:v>
      </x:c>
      <x:c r="I1235" s="58" t="n">
        <x:v>8655977.40038974</x:v>
      </x:c>
      <x:c r="J1235" s="59" t="n">
        <x:v>0.18465932784308742</x:v>
      </x:c>
      <x:c r="K1235" s="2" t="str">
        <x:v>E</x:v>
      </x:c>
      <x:c r="L1235" s="59"/>
      <x:c r="M1235" s="59" t="n">
        <x:v>0.5823793168377425</x:v>
      </x:c>
      <x:c r="N1235" s="58" t="n">
        <x:v>39478732.37730486</x:v>
      </x:c>
      <x:c r="O1235" s="58" t="n">
        <x:v>12461201.18758388</x:v>
      </x:c>
      <x:c r="P1235" s="2" t="str">
        <x:v>decline</x:v>
      </x:c>
      <x:c r="Q1235" s="2" t="str">
        <x:v>PD exceeds policy maximum</x:v>
      </x:c>
      <x:c r="R1235" s="2"/>
      <x:c r="S1235" s="2"/>
      <x:c r="T1235" s="2"/>
    </x:row>
    <x:row r="1236">
      <x:c r="A1236" s="2"/>
      <x:c r="B1236" s="2"/>
      <x:c r="C1236" s="2" t="str">
        <x:v>SYN-01231</x:v>
      </x:c>
      <x:c r="D1236" s="58" t="n">
        <x:v>232000000</x:v>
      </x:c>
      <x:c r="E1236" s="93" t="n">
        <x:v>24</x:v>
      </x:c>
      <x:c r="F1236" s="59" t="n">
        <x:v>0.06510386982650357</x:v>
      </x:c>
      <x:c r="G1236" s="59" t="n">
        <x:v>0.6709844599360296</x:v>
      </x:c>
      <x:c r="H1236" s="59" t="n">
        <x:v>0.16518358174225511</x:v>
      </x:c>
      <x:c r="I1236" s="58" t="n">
        <x:v>11416986.376983847</x:v>
      </x:c>
      <x:c r="J1236" s="59" t="n">
        <x:v>0.30863497357609054</x:v>
      </x:c>
      <x:c r="K1236" s="2" t="str">
        <x:v>C</x:v>
      </x:c>
      <x:c r="L1236" s="59" t="n">
        <x:v>0.11913066864013673</x:v>
      </x:c>
      <x:c r="M1236" s="59" t="n">
        <x:v>0.6272041034626029</x:v>
      </x:c>
      <x:c r="N1236" s="58" t="n">
        <x:v>10965051.593568387</x:v>
      </x:c>
      <x:c r="O1236" s="58" t="n">
        <x:v>9585025.893375296</x:v>
      </x:c>
      <x:c r="P1236" s="2" t="str">
        <x:v>approve</x:v>
      </x:c>
      <x:c r="Q1236" s="2" t="str">
        <x:v>eligibility and RAROC conditions are met</x:v>
      </x:c>
      <x:c r="R1236" s="2"/>
      <x:c r="S1236" s="2"/>
      <x:c r="T1236" s="2"/>
    </x:row>
    <x:row r="1237">
      <x:c r="A1237" s="2"/>
      <x:c r="B1237" s="2"/>
      <x:c r="C1237" s="2" t="str">
        <x:v>SYN-01232</x:v>
      </x:c>
      <x:c r="D1237" s="58" t="n">
        <x:v>227000000</x:v>
      </x:c>
      <x:c r="E1237" s="93" t="n">
        <x:v>48</x:v>
      </x:c>
      <x:c r="F1237" s="59" t="n">
        <x:v>0.01449524254324062</x:v>
      </x:c>
      <x:c r="G1237" s="59" t="n">
        <x:v>0.79584660220834</x:v>
      </x:c>
      <x:c r="H1237" s="59" t="n">
        <x:v>0.14017193889199697</x:v>
      </x:c>
      <x:c r="I1237" s="58" t="n">
        <x:v>6205068.214679626</x:v>
      </x:c>
      <x:c r="J1237" s="59" t="n">
        <x:v>0.21547125153298505</x:v>
      </x:c>
      <x:c r="K1237" s="2" t="str">
        <x:v>A</x:v>
      </x:c>
      <x:c r="L1237" s="59" t="n">
        <x:v>0.08576828002929687</x:v>
      </x:c>
      <x:c r="M1237" s="59" t="n">
        <x:v>0.7112016663110348</x:v>
      </x:c>
      <x:c r="N1237" s="58" t="n">
        <x:v>5754061.359564604</x:v>
      </x:c>
      <x:c r="O1237" s="58" t="n">
        <x:v>9754558.561240077</x:v>
      </x:c>
      <x:c r="P1237" s="2" t="str">
        <x:v>approve</x:v>
      </x:c>
      <x:c r="Q1237" s="2" t="str">
        <x:v>eligibility and RAROC conditions are met</x:v>
      </x:c>
      <x:c r="R1237" s="2"/>
      <x:c r="S1237" s="2"/>
      <x:c r="T1237" s="2"/>
    </x:row>
    <x:row r="1238">
      <x:c r="A1238" s="2"/>
      <x:c r="B1238" s="2"/>
      <x:c r="C1238" s="2" t="str">
        <x:v>SYN-01233</x:v>
      </x:c>
      <x:c r="D1238" s="58" t="n">
        <x:v>152000000</x:v>
      </x:c>
      <x:c r="E1238" s="93" t="n">
        <x:v>12</x:v>
      </x:c>
      <x:c r="F1238" s="59" t="n">
        <x:v>0.024333624600128913</x:v>
      </x:c>
      <x:c r="G1238" s="59" t="n">
        <x:v>0.697090577155935</x:v>
      </x:c>
      <x:c r="H1238" s="59" t="n">
        <x:v>0.11888287261992449</x:v>
      </x:c>
      <x:c r="I1238" s="58" t="n">
        <x:v>13497073.613253936</x:v>
      </x:c>
      <x:c r="J1238" s="59" t="n">
        <x:v>0.8225942551479062</x:v>
      </x:c>
      <x:c r="K1238" s="2" t="str">
        <x:v>B</x:v>
      </x:c>
      <x:c r="L1238" s="59"/>
      <x:c r="M1238" s="59" t="n">
        <x:v>0.43250506585729337</x:v>
      </x:c>
      <x:c r="N1238" s="58" t="n">
        <x:v>1427063.0316644562</x:v>
      </x:c>
      <x:c r="O1238" s="58" t="n">
        <x:v>6550961.6048222175</x:v>
      </x:c>
      <x:c r="P1238" s="2" t="str">
        <x:v>decline</x:v>
      </x:c>
      <x:c r="Q1238" s="2" t="str">
        <x:v>debt service to income exceeds policy maximum</x:v>
      </x:c>
      <x:c r="R1238" s="2"/>
      <x:c r="S1238" s="2"/>
      <x:c r="T1238" s="2"/>
    </x:row>
    <x:row r="1239">
      <x:c r="A1239" s="2"/>
      <x:c r="B1239" s="2"/>
      <x:c r="C1239" s="2" t="str">
        <x:v>SYN-01234</x:v>
      </x:c>
      <x:c r="D1239" s="58" t="n">
        <x:v>48000000</x:v>
      </x:c>
      <x:c r="E1239" s="93" t="n">
        <x:v>24</x:v>
      </x:c>
      <x:c r="F1239" s="59" t="n">
        <x:v>0.02954437817448709</x:v>
      </x:c>
      <x:c r="G1239" s="59" t="n">
        <x:v>0.7706956317720693</x:v>
      </x:c>
      <x:c r="H1239" s="59" t="n">
        <x:v>0.15229259549206473</x:v>
      </x:c>
      <x:c r="I1239" s="58" t="n">
        <x:v>2332590.8886413528</x:v>
      </x:c>
      <x:c r="J1239" s="59" t="n">
        <x:v>0.17776570550636348</x:v>
      </x:c>
      <x:c r="K1239" s="2" t="str">
        <x:v>B</x:v>
      </x:c>
      <x:c r="L1239" s="59" t="n">
        <x:v>0.11128864288330077</x:v>
      </x:c>
      <x:c r="M1239" s="59" t="n">
        <x:v>0.5777237696036903</x:v>
      </x:c>
      <x:c r="N1239" s="58" t="n">
        <x:v>1186468.0203343583</x:v>
      </x:c>
      <x:c r="O1239" s="58" t="n">
        <x:v>2023790.4127527247</x:v>
      </x:c>
      <x:c r="P1239" s="2" t="str">
        <x:v>approve</x:v>
      </x:c>
      <x:c r="Q1239" s="2" t="str">
        <x:v>eligibility and RAROC conditions are met</x:v>
      </x:c>
      <x:c r="R1239" s="2"/>
      <x:c r="S1239" s="2"/>
      <x:c r="T1239" s="2"/>
    </x:row>
    <x:row r="1240">
      <x:c r="A1240" s="2"/>
      <x:c r="B1240" s="2"/>
      <x:c r="C1240" s="2" t="str">
        <x:v>SYN-01235</x:v>
      </x:c>
      <x:c r="D1240" s="58" t="n">
        <x:v>180000000</x:v>
      </x:c>
      <x:c r="E1240" s="93" t="n">
        <x:v>18</x:v>
      </x:c>
      <x:c r="F1240" s="59" t="n">
        <x:v>0.16364116568848508</x:v>
      </x:c>
      <x:c r="G1240" s="59" t="n">
        <x:v>0.6511214148181822</x:v>
      </x:c>
      <x:c r="H1240" s="59" t="n">
        <x:v>0.24813219459449778</x:v>
      </x:c>
      <x:c r="I1240" s="58" t="n">
        <x:v>12078035.196835494</x:v>
      </x:c>
      <x:c r="J1240" s="59" t="n">
        <x:v>0.7338276172537171</x:v>
      </x:c>
      <x:c r="K1240" s="2" t="str">
        <x:v>E</x:v>
      </x:c>
      <x:c r="L1240" s="59"/>
      <x:c r="M1240" s="59" t="n">
        <x:v>0.5138546335402646</x:v>
      </x:c>
      <x:c r="N1240" s="58" t="n">
        <x:v>15989993.60514825</x:v>
      </x:c>
      <x:c r="O1240" s="58" t="n">
        <x:v>11564173.262979181</x:v>
      </x:c>
      <x:c r="P1240" s="2" t="str">
        <x:v>decline</x:v>
      </x:c>
      <x:c r="Q1240" s="2" t="str">
        <x:v>debt service to income exceeds policy maximum</x:v>
      </x:c>
      <x:c r="R1240" s="2"/>
      <x:c r="S1240" s="2"/>
      <x:c r="T1240" s="2"/>
    </x:row>
    <x:row r="1241">
      <x:c r="A1241" s="2"/>
      <x:c r="B1241" s="2"/>
      <x:c r="C1241" s="2" t="str">
        <x:v>SYN-01236</x:v>
      </x:c>
      <x:c r="D1241" s="58" t="n">
        <x:v>119000000</x:v>
      </x:c>
      <x:c r="E1241" s="93" t="n">
        <x:v>24</x:v>
      </x:c>
      <x:c r="F1241" s="59" t="n">
        <x:v>0.09256757763938632</x:v>
      </x:c>
      <x:c r="G1241" s="59" t="n">
        <x:v>0.617994680236811</x:v>
      </x:c>
      <x:c r="H1241" s="59" t="n">
        <x:v>0.17302844154922808</x:v>
      </x:c>
      <x:c r="I1241" s="58" t="n">
        <x:v>5900960.435435783</x:v>
      </x:c>
      <x:c r="J1241" s="59" t="n">
        <x:v>0.1495332123385589</x:v>
      </x:c>
      <x:c r="K1241" s="2" t="str">
        <x:v>C</x:v>
      </x:c>
      <x:c r="L1241" s="59" t="n">
        <x:v>0.14050628662109377</x:v>
      </x:c>
      <x:c r="M1241" s="59" t="n">
        <x:v>0.45505860573022633</x:v>
      </x:c>
      <x:c r="N1241" s="58" t="n">
        <x:v>7340982.88306038</x:v>
      </x:c>
      <x:c r="O1241" s="58" t="n">
        <x:v>5413675.925836298</x:v>
      </x:c>
      <x:c r="P1241" s="2" t="str">
        <x:v>approve</x:v>
      </x:c>
      <x:c r="Q1241" s="2" t="str">
        <x:v>eligibility and RAROC conditions are met</x:v>
      </x:c>
      <x:c r="R1241" s="2"/>
      <x:c r="S1241" s="2"/>
      <x:c r="T1241" s="2"/>
    </x:row>
    <x:row r="1242">
      <x:c r="A1242" s="2"/>
      <x:c r="B1242" s="2"/>
      <x:c r="C1242" s="2" t="str">
        <x:v>SYN-01237</x:v>
      </x:c>
      <x:c r="D1242" s="58" t="n">
        <x:v>65000000</x:v>
      </x:c>
      <x:c r="E1242" s="93" t="n">
        <x:v>24</x:v>
      </x:c>
      <x:c r="F1242" s="59" t="n">
        <x:v>0.2233565828069283</x:v>
      </x:c>
      <x:c r="G1242" s="59" t="n">
        <x:v>0.7979127937958679</x:v>
      </x:c>
      <x:c r="H1242" s="59" t="n">
        <x:v>0.28261234526405177</x:v>
      </x:c>
      <x:c r="I1242" s="58" t="n">
        <x:v>3576410.7138471925</x:v>
      </x:c>
      <x:c r="J1242" s="59" t="n">
        <x:v>0.0946764455677903</x:v>
      </x:c>
      <x:c r="K1242" s="2" t="str">
        <x:v>E</x:v>
      </x:c>
      <x:c r="L1242" s="59"/>
      <x:c r="M1242" s="59" t="n">
        <x:v>0.027855337098842275</x:v>
      </x:c>
      <x:c r="N1242" s="58" t="n">
        <x:v>12514410.595814385</x:v>
      </x:c>
      <x:c r="O1242" s="58" t="n">
        <x:v>5470474.214994172</x:v>
      </x:c>
      <x:c r="P1242" s="2" t="str">
        <x:v>decline</x:v>
      </x:c>
      <x:c r="Q1242" s="2" t="str">
        <x:v>PD exceeds policy maximum</x:v>
      </x:c>
      <x:c r="R1242" s="2"/>
      <x:c r="S1242" s="2"/>
      <x:c r="T1242" s="2"/>
    </x:row>
    <x:row r="1243">
      <x:c r="A1243" s="2"/>
      <x:c r="B1243" s="2"/>
      <x:c r="C1243" s="2" t="str">
        <x:v>SYN-01238</x:v>
      </x:c>
      <x:c r="D1243" s="58" t="n">
        <x:v>125000000</x:v>
      </x:c>
      <x:c r="E1243" s="93" t="n">
        <x:v>18</x:v>
      </x:c>
      <x:c r="F1243" s="59" t="n">
        <x:v>0.07557356275139532</x:v>
      </x:c>
      <x:c r="G1243" s="59" t="n">
        <x:v>0.8180523302264741</x:v>
      </x:c>
      <x:c r="H1243" s="59" t="n">
        <x:v>0.17492699536197887</x:v>
      </x:c>
      <x:c r="I1243" s="58" t="n">
        <x:v>7945526.676522009</x:v>
      </x:c>
      <x:c r="J1243" s="59" t="n">
        <x:v>0.1928389227580204</x:v>
      </x:c>
      <x:c r="K1243" s="2" t="str">
        <x:v>C</x:v>
      </x:c>
      <x:c r="L1243" s="59" t="n">
        <x:v>0.14091339111328127</x:v>
      </x:c>
      <x:c r="M1243" s="59" t="n">
        <x:v>0.4225930647862573</x:v>
      </x:c>
      <x:c r="N1243" s="58" t="n">
        <x:v>6356935.7578818</x:v>
      </x:c>
      <x:c r="O1243" s="58" t="n">
        <x:v>6843602.188260976</x:v>
      </x:c>
      <x:c r="P1243" s="2" t="str">
        <x:v>approve</x:v>
      </x:c>
      <x:c r="Q1243" s="2" t="str">
        <x:v>eligibility and RAROC conditions are met</x:v>
      </x:c>
      <x:c r="R1243" s="2"/>
      <x:c r="S1243" s="2"/>
      <x:c r="T1243" s="2"/>
    </x:row>
    <x:row r="1244">
      <x:c r="A1244" s="2"/>
      <x:c r="B1244" s="2"/>
      <x:c r="C1244" s="2" t="str">
        <x:v>SYN-01239</x:v>
      </x:c>
      <x:c r="D1244" s="58" t="n">
        <x:v>245000000</x:v>
      </x:c>
      <x:c r="E1244" s="93" t="n">
        <x:v>18</x:v>
      </x:c>
      <x:c r="F1244" s="59" t="n">
        <x:v>0.1659061375060971</x:v>
      </x:c>
      <x:c r="G1244" s="59" t="n">
        <x:v>0.8912891232020895</x:v>
      </x:c>
      <x:c r="H1244" s="59" t="n">
        <x:v>0.23686586810651733</x:v>
      </x:c>
      <x:c r="I1244" s="58" t="n">
        <x:v>16304512.121318435</x:v>
      </x:c>
      <x:c r="J1244" s="59" t="n">
        <x:v>1.1058062289621353</x:v>
      </x:c>
      <x:c r="K1244" s="2" t="str">
        <x:v>E</x:v>
      </x:c>
      <x:c r="L1244" s="59"/>
      <x:c r="M1244" s="59" t="n">
        <x:v>0.12318495548260085</x:v>
      </x:c>
      <x:c r="N1244" s="58" t="n">
        <x:v>30132301.38303975</x:v>
      </x:c>
      <x:c r="O1244" s="58" t="n">
        <x:v>21604265.086064033</x:v>
      </x:c>
      <x:c r="P1244" s="2" t="str">
        <x:v>decline</x:v>
      </x:c>
      <x:c r="Q1244" s="2" t="str">
        <x:v>debt service to income exceeds policy maximum</x:v>
      </x:c>
      <x:c r="R1244" s="2"/>
      <x:c r="S1244" s="2"/>
      <x:c r="T1244" s="2"/>
    </x:row>
    <x:row r="1245">
      <x:c r="A1245" s="2"/>
      <x:c r="B1245" s="2"/>
      <x:c r="C1245" s="2" t="str">
        <x:v>SYN-01240</x:v>
      </x:c>
      <x:c r="D1245" s="58" t="n">
        <x:v>208000000</x:v>
      </x:c>
      <x:c r="E1245" s="93" t="n">
        <x:v>36</x:v>
      </x:c>
      <x:c r="F1245" s="59" t="n">
        <x:v>0.18598767392250934</x:v>
      </x:c>
      <x:c r="G1245" s="59" t="n">
        <x:v>0.7055352049187283</x:v>
      </x:c>
      <x:c r="H1245" s="59" t="n">
        <x:v>0.2804333987043849</x:v>
      </x:c>
      <x:c r="I1245" s="58" t="n">
        <x:v>8608497.1942032</x:v>
      </x:c>
      <x:c r="J1245" s="59" t="n">
        <x:v>0.31256156696447124</x:v>
      </x:c>
      <x:c r="K1245" s="2" t="str">
        <x:v>E</x:v>
      </x:c>
      <x:c r="L1245" s="59" t="n">
        <x:v>0.2326584243774414</x:v>
      </x:c>
      <x:c r="M1245" s="59" t="n">
        <x:v>0.42578108168739454</x:v>
      </x:c>
      <x:c r="N1245" s="58" t="n">
        <x:v>42711181.85830086</x:v>
      </x:c>
      <x:c r="O1245" s="58" t="n">
        <x:v>14207261.195898132</x:v>
      </x:c>
      <x:c r="P1245" s="2" t="str">
        <x:v>approve</x:v>
      </x:c>
      <x:c r="Q1245" s="2" t="str">
        <x:v>eligibility and RAROC conditions are met</x:v>
      </x:c>
      <x:c r="R1245" s="2"/>
      <x:c r="S1245" s="2"/>
      <x:c r="T1245" s="2"/>
    </x:row>
    <x:row r="1246">
      <x:c r="A1246" s="2"/>
      <x:c r="B1246" s="2"/>
      <x:c r="C1246" s="2" t="str">
        <x:v>SYN-01241</x:v>
      </x:c>
      <x:c r="D1246" s="58" t="n">
        <x:v>242000000</x:v>
      </x:c>
      <x:c r="E1246" s="93" t="n">
        <x:v>18</x:v>
      </x:c>
      <x:c r="F1246" s="59" t="n">
        <x:v>0.11039009226098465</x:v>
      </x:c>
      <x:c r="G1246" s="59" t="n">
        <x:v>0.7436033850796979</x:v>
      </x:c>
      <x:c r="H1246" s="59" t="n">
        <x:v>0.18413781650833586</x:v>
      </x:c>
      <x:c r="I1246" s="58" t="n">
        <x:v>15488774.94615476</x:v>
      </x:c>
      <x:c r="J1246" s="59" t="n">
        <x:v>0.37028999886641595</x:v>
      </x:c>
      <x:c r="K1246" s="2" t="str">
        <x:v>D</x:v>
      </x:c>
      <x:c r="L1246" s="59" t="n">
        <x:v>0.17294391632080078</x:v>
      </x:c>
      <x:c r="M1246" s="59" t="n">
        <x:v>0.23642014230765668</x:v>
      </x:c>
      <x:c r="N1246" s="58" t="n">
        <x:v>16360525.628001872</x:v>
      </x:c>
      <x:c r="O1246" s="58" t="n">
        <x:v>14766727.542309405</x:v>
      </x:c>
      <x:c r="P1246" s="2" t="str">
        <x:v>approve</x:v>
      </x:c>
      <x:c r="Q1246" s="2" t="str">
        <x:v>eligibility and RAROC conditions are met</x:v>
      </x:c>
      <x:c r="R1246" s="2"/>
      <x:c r="S1246" s="2"/>
      <x:c r="T1246" s="2"/>
    </x:row>
    <x:row r="1247">
      <x:c r="A1247" s="2"/>
      <x:c r="B1247" s="2"/>
      <x:c r="C1247" s="2" t="str">
        <x:v>SYN-01242</x:v>
      </x:c>
      <x:c r="D1247" s="58" t="n">
        <x:v>166000000</x:v>
      </x:c>
      <x:c r="E1247" s="93" t="n">
        <x:v>12</x:v>
      </x:c>
      <x:c r="F1247" s="59" t="n">
        <x:v>0.059120129808121154</x:v>
      </x:c>
      <x:c r="G1247" s="59" t="n">
        <x:v>0.7309597299096675</x:v>
      </x:c>
      <x:c r="H1247" s="59" t="n">
        <x:v>0.15961723698657054</x:v>
      </x:c>
      <x:c r="I1247" s="58" t="n">
        <x:v>15058315.790795572</x:v>
      </x:c>
      <x:c r="J1247" s="59" t="n">
        <x:v>0.49542954163856684</x:v>
      </x:c>
      <x:c r="K1247" s="2" t="str">
        <x:v>C</x:v>
      </x:c>
      <x:c r="L1247" s="59" t="n">
        <x:v>0.11817256927490236</x:v>
      </x:c>
      <x:c r="M1247" s="59" t="n">
        <x:v>0.5777591239545998</x:v>
      </x:c>
      <x:c r="N1247" s="58" t="n">
        <x:v>4015705.3124957127</x:v>
      </x:c>
      <x:c r="O1247" s="58" t="n">
        <x:v>7167699.725367856</x:v>
      </x:c>
      <x:c r="P1247" s="2" t="str">
        <x:v>approve</x:v>
      </x:c>
      <x:c r="Q1247" s="2" t="str">
        <x:v>eligibility and RAROC conditions are met</x:v>
      </x:c>
      <x:c r="R1247" s="2"/>
      <x:c r="S1247" s="2"/>
      <x:c r="T1247" s="2"/>
    </x:row>
    <x:row r="1248">
      <x:c r="A1248" s="2"/>
      <x:c r="B1248" s="2"/>
      <x:c r="C1248" s="2" t="str">
        <x:v>SYN-01243</x:v>
      </x:c>
      <x:c r="D1248" s="58" t="n">
        <x:v>139000000</x:v>
      </x:c>
      <x:c r="E1248" s="93" t="n">
        <x:v>24</x:v>
      </x:c>
      <x:c r="F1248" s="59" t="n">
        <x:v>0.14812685847412646</x:v>
      </x:c>
      <x:c r="G1248" s="59" t="n">
        <x:v>0.5274120077554463</x:v>
      </x:c>
      <x:c r="H1248" s="59" t="n">
        <x:v>0.20692014044595175</x:v>
      </x:c>
      <x:c r="I1248" s="58" t="n">
        <x:v>7121595.6716346815</x:v>
      </x:c>
      <x:c r="J1248" s="59" t="n">
        <x:v>0.34003324315905586</x:v>
      </x:c>
      <x:c r="K1248" s="2" t="str">
        <x:v>D</x:v>
      </x:c>
      <x:c r="L1248" s="59" t="n">
        <x:v>0.17002136230468748</x:v>
      </x:c>
      <x:c r="M1248" s="59" t="n">
        <x:v>0.4652185860874964</x:v>
      </x:c>
      <x:c r="N1248" s="58" t="n">
        <x:v>11686679.015568756</x:v>
      </x:c>
      <x:c r="O1248" s="58" t="n">
        <x:v>6735436.505171447</x:v>
      </x:c>
      <x:c r="P1248" s="2" t="str">
        <x:v>approve</x:v>
      </x:c>
      <x:c r="Q1248" s="2" t="str">
        <x:v>eligibility and RAROC conditions are met</x:v>
      </x:c>
      <x:c r="R1248" s="2"/>
      <x:c r="S1248" s="2"/>
      <x:c r="T1248" s="2"/>
    </x:row>
    <x:row r="1249">
      <x:c r="A1249" s="2"/>
      <x:c r="B1249" s="2"/>
      <x:c r="C1249" s="2" t="str">
        <x:v>SYN-01244</x:v>
      </x:c>
      <x:c r="D1249" s="58" t="n">
        <x:v>116000000</x:v>
      </x:c>
      <x:c r="E1249" s="93" t="n">
        <x:v>18</x:v>
      </x:c>
      <x:c r="F1249" s="59" t="n">
        <x:v>0.03357173104219133</x:v>
      </x:c>
      <x:c r="G1249" s="59" t="n">
        <x:v>0.662510512805812</x:v>
      </x:c>
      <x:c r="H1249" s="59" t="n">
        <x:v>0.14290219313966637</x:v>
      </x:c>
      <x:c r="I1249" s="58" t="n">
        <x:v>7197945.663081292</x:v>
      </x:c>
      <x:c r="J1249" s="59" t="n">
        <x:v>0.4284875780849507</x:v>
      </x:c>
      <x:c r="K1249" s="2" t="str">
        <x:v>B</x:v>
      </x:c>
      <x:c r="L1249" s="59" t="n">
        <x:v>0.10177433013916017</x:v>
      </x:c>
      <x:c r="M1249" s="59" t="n">
        <x:v>0.577853072852939</x:v>
      </x:c>
      <x:c r="N1249" s="58" t="n">
        <x:v>2109379.083572906</x:v>
      </x:c>
      <x:c r="O1249" s="58" t="n">
        <x:v>4901975.414603979</x:v>
      </x:c>
      <x:c r="P1249" s="2" t="str">
        <x:v>approve</x:v>
      </x:c>
      <x:c r="Q1249" s="2" t="str">
        <x:v>eligibility and RAROC conditions are met</x:v>
      </x:c>
      <x:c r="R1249" s="2"/>
      <x:c r="S1249" s="2"/>
      <x:c r="T1249" s="2"/>
    </x:row>
    <x:row r="1250">
      <x:c r="A1250" s="2"/>
      <x:c r="B1250" s="2"/>
      <x:c r="C1250" s="2" t="str">
        <x:v>SYN-01245</x:v>
      </x:c>
      <x:c r="D1250" s="58" t="n">
        <x:v>151000000</x:v>
      </x:c>
      <x:c r="E1250" s="93" t="n">
        <x:v>24</x:v>
      </x:c>
      <x:c r="F1250" s="59" t="n">
        <x:v>0.00587605223992172</x:v>
      </x:c>
      <x:c r="G1250" s="59" t="n">
        <x:v>0.8092380798241012</x:v>
      </x:c>
      <x:c r="H1250" s="59" t="n">
        <x:v>0.10488918216735703</x:v>
      </x:c>
      <x:c r="I1250" s="58" t="n">
        <x:v>7002007.699195894</x:v>
      </x:c>
      <x:c r="J1250" s="59" t="n">
        <x:v>0.1582957860729721</x:v>
      </x:c>
      <x:c r="K1250" s="2" t="str">
        <x:v>A</x:v>
      </x:c>
      <x:c r="L1250" s="59" t="n">
        <x:v>0.07688392639160155</x:v>
      </x:c>
      <x:c r="M1250" s="59" t="n">
        <x:v>0.4439241153465068</x:v>
      </x:c>
      <x:c r="N1250" s="58" t="n">
        <x:v>772001.2960847574</x:v>
      </x:c>
      <x:c r="O1250" s="58" t="n">
        <x:v>6375352.077034405</x:v>
      </x:c>
      <x:c r="P1250" s="2" t="str">
        <x:v>approve</x:v>
      </x:c>
      <x:c r="Q1250" s="2" t="str">
        <x:v>eligibility and RAROC conditions are met</x:v>
      </x:c>
      <x:c r="R1250" s="2"/>
      <x:c r="S1250" s="2"/>
      <x:c r="T1250" s="2"/>
    </x:row>
    <x:row r="1251">
      <x:c r="A1251" s="2"/>
      <x:c r="B1251" s="2"/>
      <x:c r="C1251" s="2" t="str">
        <x:v>SYN-01246</x:v>
      </x:c>
      <x:c r="D1251" s="58" t="n">
        <x:v>140000000</x:v>
      </x:c>
      <x:c r="E1251" s="93" t="n">
        <x:v>24</x:v>
      </x:c>
      <x:c r="F1251" s="59" t="n">
        <x:v>0.11554015508003165</x:v>
      </x:c>
      <x:c r="G1251" s="59" t="n">
        <x:v>0.5932360001798714</x:v>
      </x:c>
      <x:c r="H1251" s="59" t="n">
        <x:v>0.19298908878811677</x:v>
      </x:c>
      <x:c r="I1251" s="58" t="n">
        <x:v>7077554.651940223</x:v>
      </x:c>
      <x:c r="J1251" s="59" t="n">
        <x:v>0.43226450723524873</x:v>
      </x:c>
      <x:c r="K1251" s="2" t="str">
        <x:v>D</x:v>
      </x:c>
      <x:c r="L1251" s="59" t="n">
        <x:v>0.15321865081787106</x:v>
      </x:c>
      <x:c r="M1251" s="59" t="n">
        <x:v>0.4918374944592996</x:v>
      </x:c>
      <x:c r="N1251" s="58" t="n">
        <x:v>10357571.406377379</x:v>
      </x:c>
      <x:c r="O1251" s="58" t="n">
        <x:v>6849429.268046245</x:v>
      </x:c>
      <x:c r="P1251" s="2" t="str">
        <x:v>approve</x:v>
      </x:c>
      <x:c r="Q1251" s="2" t="str">
        <x:v>eligibility and RAROC conditions are met</x:v>
      </x:c>
      <x:c r="R1251" s="2"/>
      <x:c r="S1251" s="2"/>
      <x:c r="T1251" s="2"/>
    </x:row>
    <x:row r="1252">
      <x:c r="A1252" s="2"/>
      <x:c r="B1252" s="2"/>
      <x:c r="C1252" s="2" t="str">
        <x:v>SYN-01247</x:v>
      </x:c>
      <x:c r="D1252" s="58" t="n">
        <x:v>118000000</x:v>
      </x:c>
      <x:c r="E1252" s="93" t="n">
        <x:v>18</x:v>
      </x:c>
      <x:c r="F1252" s="59" t="n">
        <x:v>0.047870957476212284</x:v>
      </x:c>
      <x:c r="G1252" s="59" t="n">
        <x:v>0.7555094700266893</x:v>
      </x:c>
      <x:c r="H1252" s="59" t="n">
        <x:v>0.16112906586099082</x:v>
      </x:c>
      <x:c r="I1252" s="58" t="n">
        <x:v>7423357.299039192</x:v>
      </x:c>
      <x:c r="J1252" s="59" t="n">
        <x:v>0.23423274829301557</x:v>
      </x:c>
      <x:c r="K1252" s="2" t="str">
        <x:v>B</x:v>
      </x:c>
      <x:c r="L1252" s="59" t="n">
        <x:v>0.10964706420898437</x:v>
      </x:c>
      <x:c r="M1252" s="59" t="n">
        <x:v>0.6822908412039811</x:v>
      </x:c>
      <x:c r="N1252" s="58" t="n">
        <x:v>3502204.872467555</x:v>
      </x:c>
      <x:c r="O1252" s="58" t="n">
        <x:v>4971273.385718874</x:v>
      </x:c>
      <x:c r="P1252" s="2" t="str">
        <x:v>approve</x:v>
      </x:c>
      <x:c r="Q1252" s="2" t="str">
        <x:v>eligibility and RAROC conditions are met</x:v>
      </x:c>
      <x:c r="R1252" s="2"/>
      <x:c r="S1252" s="2"/>
      <x:c r="T1252" s="2"/>
    </x:row>
    <x:row r="1253">
      <x:c r="A1253" s="2"/>
      <x:c r="B1253" s="2"/>
      <x:c r="C1253" s="2" t="str">
        <x:v>SYN-01248</x:v>
      </x:c>
      <x:c r="D1253" s="58" t="n">
        <x:v>100000000</x:v>
      </x:c>
      <x:c r="E1253" s="93" t="n">
        <x:v>36</x:v>
      </x:c>
      <x:c r="F1253" s="59" t="n">
        <x:v>0.12785508921722422</x:v>
      </x:c>
      <x:c r="G1253" s="59" t="n">
        <x:v>0.752877145056161</x:v>
      </x:c>
      <x:c r="H1253" s="59" t="n">
        <x:v>0.21724321283833686</x:v>
      </x:c>
      <x:c r="I1253" s="58" t="n">
        <x:v>3804798.380790577</x:v>
      </x:c>
      <x:c r="J1253" s="59" t="n">
        <x:v>0.16535647480552396</x:v>
      </x:c>
      <x:c r="K1253" s="2" t="str">
        <x:v>D</x:v>
      </x:c>
      <x:c r="L1253" s="59" t="n">
        <x:v>0.19243579864501958</x:v>
      </x:c>
      <x:c r="M1253" s="59" t="n">
        <x:v>0.31472200332697303</x:v>
      </x:c>
      <x:c r="N1253" s="58" t="n">
        <x:v>15223387.327009253</x:v>
      </x:c>
      <x:c r="O1253" s="58" t="n">
        <x:v>6359398.114904251</x:v>
      </x:c>
      <x:c r="P1253" s="2" t="str">
        <x:v>approve</x:v>
      </x:c>
      <x:c r="Q1253" s="2" t="str">
        <x:v>eligibility and RAROC conditions are met</x:v>
      </x:c>
      <x:c r="R1253" s="2"/>
      <x:c r="S1253" s="2"/>
      <x:c r="T1253" s="2"/>
    </x:row>
    <x:row r="1254">
      <x:c r="A1254" s="2"/>
      <x:c r="B1254" s="2"/>
      <x:c r="C1254" s="2" t="str">
        <x:v>SYN-01249</x:v>
      </x:c>
      <x:c r="D1254" s="58" t="n">
        <x:v>105000000</x:v>
      </x:c>
      <x:c r="E1254" s="93" t="n">
        <x:v>36</x:v>
      </x:c>
      <x:c r="F1254" s="59" t="n">
        <x:v>0.10062760387757057</x:v>
      </x:c>
      <x:c r="G1254" s="59" t="n">
        <x:v>0.871234056493476</x:v>
      </x:c>
      <x:c r="H1254" s="59" t="n">
        <x:v>0.19791057022004357</x:v>
      </x:c>
      <x:c r="I1254" s="58" t="n">
        <x:v>3891006.7283569463</x:v>
      </x:c>
      <x:c r="J1254" s="59" t="n">
        <x:v>0.4230003957857027</x:v>
      </x:c>
      <x:c r="K1254" s="2" t="str">
        <x:v>D</x:v>
      </x:c>
      <x:c r="L1254" s="59" t="n">
        <x:v>0.1820212936401367</x:v>
      </x:c>
      <x:c r="M1254" s="59" t="n">
        <x:v>0.2575216404342354</x:v>
      </x:c>
      <x:c r="N1254" s="58" t="n">
        <x:v>14675172.50311293</x:v>
      </x:c>
      <x:c r="O1254" s="58" t="n">
        <x:v>6933907.515874089</x:v>
      </x:c>
      <x:c r="P1254" s="2" t="str">
        <x:v>approve</x:v>
      </x:c>
      <x:c r="Q1254" s="2" t="str">
        <x:v>eligibility and RAROC conditions are met</x:v>
      </x:c>
      <x:c r="R1254" s="2"/>
      <x:c r="S1254" s="2"/>
      <x:c r="T1254" s="2"/>
    </x:row>
    <x:row r="1255">
      <x:c r="A1255" s="2"/>
      <x:c r="B1255" s="2"/>
      <x:c r="C1255" s="2" t="str">
        <x:v>SYN-01250</x:v>
      </x:c>
      <x:c r="D1255" s="58" t="n">
        <x:v>133000000</x:v>
      </x:c>
      <x:c r="E1255" s="93" t="n">
        <x:v>12</x:v>
      </x:c>
      <x:c r="F1255" s="59" t="n">
        <x:v>0.00560178118888533</x:v>
      </x:c>
      <x:c r="G1255" s="59" t="n">
        <x:v>0.7789045152070336</x:v>
      </x:c>
      <x:c r="H1255" s="59" t="n">
        <x:v>0.10602066840521547</x:v>
      </x:c>
      <x:c r="I1255" s="58" t="n">
        <x:v>11730087.922020499</x:v>
      </x:c>
      <x:c r="J1255" s="59" t="n">
        <x:v>0.280205875959602</x:v>
      </x:c>
      <x:c r="K1255" s="2" t="str">
        <x:v>A</x:v>
      </x:c>
      <x:c r="L1255" s="59" t="n">
        <x:v>0.0721908187866211</x:v>
      </x:c>
      <x:c r="M1255" s="59" t="n">
        <x:v>0.5031130103894529</x:v>
      </x:c>
      <x:c r="N1255" s="58" t="n">
        <x:v>319672.7114265591</x:v>
      </x:c>
      <x:c r="O1255" s="58" t="n">
        <x:v>5754772.418383815</x:v>
      </x:c>
      <x:c r="P1255" s="2" t="str">
        <x:v>approve</x:v>
      </x:c>
      <x:c r="Q1255" s="2" t="str">
        <x:v>eligibility and RAROC conditions are met</x:v>
      </x:c>
      <x:c r="R1255" s="2"/>
      <x:c r="S1255" s="2"/>
      <x:c r="T1255" s="2"/>
    </x:row>
    <x:row r="1256">
      <x:c r="A1256" s="2"/>
      <x:c r="B1256" s="2"/>
      <x:c r="C1256" s="2" t="str">
        <x:v>SYN-01251</x:v>
      </x:c>
      <x:c r="D1256" s="58" t="n">
        <x:v>173000000</x:v>
      </x:c>
      <x:c r="E1256" s="93" t="n">
        <x:v>24</x:v>
      </x:c>
      <x:c r="F1256" s="59" t="n">
        <x:v>0.07771562807797042</x:v>
      </x:c>
      <x:c r="G1256" s="59" t="n">
        <x:v>0.881375774764882</x:v>
      </x:c>
      <x:c r="H1256" s="59" t="n">
        <x:v>0.1684669346197219</x:v>
      </x:c>
      <x:c r="I1256" s="58" t="n">
        <x:v>8540773.391790794</x:v>
      </x:c>
      <x:c r="J1256" s="59" t="n">
        <x:v>0.4937544296056953</x:v>
      </x:c>
      <x:c r="K1256" s="2" t="str">
        <x:v>C</x:v>
      </x:c>
      <x:c r="L1256" s="59" t="n">
        <x:v>0.14895370483398435</x:v>
      </x:c>
      <x:c r="M1256" s="59" t="n">
        <x:v>0.29736847363859037</x:v>
      </x:c>
      <x:c r="N1256" s="58" t="n">
        <x:v>12800377.577666413</x:v>
      </x:c>
      <x:c r="O1256" s="58" t="n">
        <x:v>10211656.193869583</x:v>
      </x:c>
      <x:c r="P1256" s="2" t="str">
        <x:v>approve</x:v>
      </x:c>
      <x:c r="Q1256" s="2" t="str">
        <x:v>eligibility and RAROC conditions are met</x:v>
      </x:c>
      <x:c r="R1256" s="2"/>
      <x:c r="S1256" s="2"/>
      <x:c r="T1256" s="2"/>
    </x:row>
    <x:row r="1257">
      <x:c r="A1257" s="2"/>
      <x:c r="B1257" s="2"/>
      <x:c r="C1257" s="2" t="str">
        <x:v>SYN-01252</x:v>
      </x:c>
      <x:c r="D1257" s="58" t="n">
        <x:v>86000000</x:v>
      </x:c>
      <x:c r="E1257" s="93" t="n">
        <x:v>24</x:v>
      </x:c>
      <x:c r="F1257" s="59" t="n">
        <x:v>0.07024467359801445</x:v>
      </x:c>
      <x:c r="G1257" s="59" t="n">
        <x:v>0.6356163111762989</x:v>
      </x:c>
      <x:c r="H1257" s="59" t="n">
        <x:v>0.1682318227370879</x:v>
      </x:c>
      <x:c r="I1257" s="58" t="n">
        <x:v>4244731.729310539</x:v>
      </x:c>
      <x:c r="J1257" s="59" t="n">
        <x:v>0.3201126602216795</x:v>
      </x:c>
      <x:c r="K1257" s="2" t="str">
        <x:v>C</x:v>
      </x:c>
      <x:c r="L1257" s="59" t="n">
        <x:v>0.12872657775878907</x:v>
      </x:c>
      <x:c r="M1257" s="59" t="n">
        <x:v>0.5617757185958107</x:v>
      </x:c>
      <x:c r="N1257" s="58" t="n">
        <x:v>4153771.649771685</x:v>
      </x:c>
      <x:c r="O1257" s="58" t="n">
        <x:v>3543662.7526782528</x:v>
      </x:c>
      <x:c r="P1257" s="2" t="str">
        <x:v>approve</x:v>
      </x:c>
      <x:c r="Q1257" s="2" t="str">
        <x:v>eligibility and RAROC conditions are met</x:v>
      </x:c>
      <x:c r="R1257" s="2"/>
      <x:c r="S1257" s="2"/>
      <x:c r="T1257" s="2"/>
    </x:row>
    <x:row r="1258">
      <x:c r="A1258" s="2"/>
      <x:c r="B1258" s="2"/>
      <x:c r="C1258" s="2" t="str">
        <x:v>SYN-01253</x:v>
      </x:c>
      <x:c r="D1258" s="58" t="n">
        <x:v>210000000</x:v>
      </x:c>
      <x:c r="E1258" s="93" t="n">
        <x:v>36</x:v>
      </x:c>
      <x:c r="F1258" s="59" t="n">
        <x:v>0.10409959574925655</x:v>
      </x:c>
      <x:c r="G1258" s="59" t="n">
        <x:v>0.7377091360012494</x:v>
      </x:c>
      <x:c r="H1258" s="59" t="n">
        <x:v>0.18642704546435507</x:v>
      </x:c>
      <x:c r="I1258" s="58" t="n">
        <x:v>7659881.062259713</x:v>
      </x:c>
      <x:c r="J1258" s="59" t="n">
        <x:v>0.3002864076017308</x:v>
      </x:c>
      <x:c r="K1258" s="2" t="str">
        <x:v>D</x:v>
      </x:c>
      <x:c r="L1258" s="59" t="n">
        <x:v>0.1600008010864258</x:v>
      </x:c>
      <x:c r="M1258" s="59" t="n">
        <x:v>0.34737412019460745</x:v>
      </x:c>
      <x:c r="N1258" s="58" t="n">
        <x:v>25539098.685448546</x:v>
      </x:c>
      <x:c r="O1258" s="58" t="n">
        <x:v>11868560.680110008</x:v>
      </x:c>
      <x:c r="P1258" s="2" t="str">
        <x:v>approve</x:v>
      </x:c>
      <x:c r="Q1258" s="2" t="str">
        <x:v>eligibility and RAROC conditions are met</x:v>
      </x:c>
      <x:c r="R1258" s="2"/>
      <x:c r="S1258" s="2"/>
      <x:c r="T1258" s="2"/>
    </x:row>
    <x:row r="1259">
      <x:c r="A1259" s="2"/>
      <x:c r="B1259" s="2"/>
      <x:c r="C1259" s="2" t="str">
        <x:v>SYN-01254</x:v>
      </x:c>
      <x:c r="D1259" s="58" t="n">
        <x:v>151000000</x:v>
      </x:c>
      <x:c r="E1259" s="93" t="n">
        <x:v>24</x:v>
      </x:c>
      <x:c r="F1259" s="59" t="n">
        <x:v>0.028665847745608573</x:v>
      </x:c>
      <x:c r="G1259" s="59" t="n">
        <x:v>0.7399278893884702</x:v>
      </x:c>
      <x:c r="H1259" s="59" t="n">
        <x:v>0.12186536361131556</x:v>
      </x:c>
      <x:c r="I1259" s="58" t="n">
        <x:v>7121255.233420404</x:v>
      </x:c>
      <x:c r="J1259" s="59" t="n">
        <x:v>0.4970835271637187</x:v>
      </x:c>
      <x:c r="K1259" s="2" t="str">
        <x:v>B</x:v>
      </x:c>
      <x:c r="L1259" s="59" t="n">
        <x:v>0.10303688049316406</x:v>
      </x:c>
      <x:c r="M1259" s="59" t="n">
        <x:v>0.35144278126744194</x:v>
      </x:c>
      <x:c r="N1259" s="58" t="n">
        <x:v>3446047.712532491</x:v>
      </x:c>
      <x:c r="O1259" s="58" t="n">
        <x:v>6312676.041486116</x:v>
      </x:c>
      <x:c r="P1259" s="2" t="str">
        <x:v>approve</x:v>
      </x:c>
      <x:c r="Q1259" s="2" t="str">
        <x:v>eligibility and RAROC conditions are met</x:v>
      </x:c>
      <x:c r="R1259" s="2"/>
      <x:c r="S1259" s="2"/>
      <x:c r="T1259" s="2"/>
    </x:row>
    <x:row r="1260">
      <x:c r="A1260" s="2"/>
      <x:c r="B1260" s="2"/>
      <x:c r="C1260" s="2" t="str">
        <x:v>SYN-01255</x:v>
      </x:c>
      <x:c r="D1260" s="58" t="n">
        <x:v>188000000</x:v>
      </x:c>
      <x:c r="E1260" s="93" t="n">
        <x:v>12</x:v>
      </x:c>
      <x:c r="F1260" s="59" t="n">
        <x:v>0.08193379009479075</x:v>
      </x:c>
      <x:c r="G1260" s="59" t="n">
        <x:v>0.6437892024940821</x:v>
      </x:c>
      <x:c r="H1260" s="59" t="n">
        <x:v>0.173609511560584</x:v>
      </x:c>
      <x:c r="I1260" s="58" t="n">
        <x:v>17178713.49409859</x:v>
      </x:c>
      <x:c r="J1260" s="59" t="n">
        <x:v>0.6077420415027386</x:v>
      </x:c>
      <x:c r="K1260" s="2" t="str">
        <x:v>C</x:v>
      </x:c>
      <x:c r="L1260" s="59"/>
      <x:c r="M1260" s="59" t="n">
        <x:v>0.5843554124310991</x:v>
      </x:c>
      <x:c r="N1260" s="58" t="n">
        <x:v>5582486.039062876</x:v>
      </x:c>
      <x:c r="O1260" s="58" t="n">
        <x:v>8703279.477988034</x:v>
      </x:c>
      <x:c r="P1260" s="2" t="str">
        <x:v>decline</x:v>
      </x:c>
      <x:c r="Q1260" s="2" t="str">
        <x:v>debt service to income exceeds policy maximum</x:v>
      </x:c>
      <x:c r="R1260" s="2"/>
      <x:c r="S1260" s="2"/>
      <x:c r="T1260" s="2"/>
    </x:row>
    <x:row r="1261">
      <x:c r="A1261" s="2"/>
      <x:c r="B1261" s="2"/>
      <x:c r="C1261" s="2" t="str">
        <x:v>SYN-01256</x:v>
      </x:c>
      <x:c r="D1261" s="58" t="n">
        <x:v>156000000</x:v>
      </x:c>
      <x:c r="E1261" s="93" t="n">
        <x:v>24</x:v>
      </x:c>
      <x:c r="F1261" s="59" t="n">
        <x:v>0.16737952019645572</x:v>
      </x:c>
      <x:c r="G1261" s="59" t="n">
        <x:v>0.5961952054667354</x:v>
      </x:c>
      <x:c r="H1261" s="59" t="n">
        <x:v>0.24382721456808248</x:v>
      </x:c>
      <x:c r="I1261" s="58" t="n">
        <x:v>8277720.274697545</x:v>
      </x:c>
      <x:c r="J1261" s="59" t="n">
        <x:v>0.6209844597054193</x:v>
      </x:c>
      <x:c r="K1261" s="2" t="str">
        <x:v>E</x:v>
      </x:c>
      <x:c r="L1261" s="59"/>
      <x:c r="M1261" s="59" t="n">
        <x:v>0.5506307134031915</x:v>
      </x:c>
      <x:c r="N1261" s="58" t="n">
        <x:v>16853227.633607045</x:v>
      </x:c>
      <x:c r="O1261" s="58" t="n">
        <x:v>9011916.052101623</x:v>
      </x:c>
      <x:c r="P1261" s="2" t="str">
        <x:v>decline</x:v>
      </x:c>
      <x:c r="Q1261" s="2" t="str">
        <x:v>debt service to income exceeds policy maximum</x:v>
      </x:c>
      <x:c r="R1261" s="2"/>
      <x:c r="S1261" s="2"/>
      <x:c r="T1261" s="2"/>
    </x:row>
    <x:row r="1262">
      <x:c r="A1262" s="2"/>
      <x:c r="B1262" s="2"/>
      <x:c r="C1262" s="2" t="str">
        <x:v>SYN-01257</x:v>
      </x:c>
      <x:c r="D1262" s="58" t="n">
        <x:v>172000000</x:v>
      </x:c>
      <x:c r="E1262" s="93" t="n">
        <x:v>12</x:v>
      </x:c>
      <x:c r="F1262" s="59" t="n">
        <x:v>0.07214647939634551</x:v>
      </x:c>
      <x:c r="G1262" s="59" t="n">
        <x:v>0.6573848931839186</x:v>
      </x:c>
      <x:c r="H1262" s="59" t="n">
        <x:v>0.16512833337955035</x:v>
      </x:c>
      <x:c r="I1262" s="58" t="n">
        <x:v>15647479.54208751</x:v>
      </x:c>
      <x:c r="J1262" s="59" t="n">
        <x:v>0.4260790805019889</x:v>
      </x:c>
      <x:c r="K1262" s="2" t="str">
        <x:v>C</x:v>
      </x:c>
      <x:c r="L1262" s="59" t="n">
        <x:v>0.12263053894042969</x:v>
      </x:c>
      <x:c r="M1262" s="59" t="n">
        <x:v>0.580338738943427</x:v>
      </x:c>
      <x:c r="N1262" s="58" t="n">
        <x:v>4579543.134799922</x:v>
      </x:c>
      <x:c r="O1262" s="58" t="n">
        <x:v>7542146.361598512</x:v>
      </x:c>
      <x:c r="P1262" s="2" t="str">
        <x:v>approve</x:v>
      </x:c>
      <x:c r="Q1262" s="2" t="str">
        <x:v>eligibility and RAROC conditions are met</x:v>
      </x:c>
      <x:c r="R1262" s="2"/>
      <x:c r="S1262" s="2"/>
      <x:c r="T1262" s="2"/>
    </x:row>
    <x:row r="1263">
      <x:c r="A1263" s="2"/>
      <x:c r="B1263" s="2"/>
      <x:c r="C1263" s="2" t="str">
        <x:v>SYN-01258</x:v>
      </x:c>
      <x:c r="D1263" s="58" t="n">
        <x:v>102000000</x:v>
      </x:c>
      <x:c r="E1263" s="93" t="n">
        <x:v>12</x:v>
      </x:c>
      <x:c r="F1263" s="59" t="n">
        <x:v>0.119435121764397</x:v>
      </x:c>
      <x:c r="G1263" s="59" t="n">
        <x:v>0.7587336574475484</x:v>
      </x:c>
      <x:c r="H1263" s="59" t="n">
        <x:v>0.21273662962654413</x:v>
      </x:c>
      <x:c r="I1263" s="58" t="n">
        <x:v>9511006.820241658</x:v>
      </x:c>
      <x:c r="J1263" s="59" t="n">
        <x:v>0.5438115781223267</x:v>
      </x:c>
      <x:c r="K1263" s="2" t="str">
        <x:v>D</x:v>
      </x:c>
      <x:c r="L1263" s="59"/>
      <x:c r="M1263" s="59" t="n">
        <x:v>0.38313226138826173</x:v>
      </x:c>
      <x:c r="N1263" s="58" t="n">
        <x:v>5264203.059458579</x:v>
      </x:c>
      <x:c r="O1263" s="58" t="n">
        <x:v>6842760.8826323645</x:v>
      </x:c>
      <x:c r="P1263" s="2" t="str">
        <x:v>decline</x:v>
      </x:c>
      <x:c r="Q1263" s="2" t="str">
        <x:v>debt service to income exceeds policy maximum</x:v>
      </x:c>
      <x:c r="R1263" s="2"/>
      <x:c r="S1263" s="2"/>
      <x:c r="T1263" s="2"/>
    </x:row>
    <x:row r="1264">
      <x:c r="A1264" s="2"/>
      <x:c r="B1264" s="2"/>
      <x:c r="C1264" s="2" t="str">
        <x:v>SYN-01259</x:v>
      </x:c>
      <x:c r="D1264" s="58" t="n">
        <x:v>137000000</x:v>
      </x:c>
      <x:c r="E1264" s="93" t="n">
        <x:v>12</x:v>
      </x:c>
      <x:c r="F1264" s="59" t="n">
        <x:v>0.015707033575804847</x:v>
      </x:c>
      <x:c r="G1264" s="59" t="n">
        <x:v>0.6635437469697675</x:v>
      </x:c>
      <x:c r="H1264" s="59" t="n">
        <x:v>0.11362880393152316</x:v>
      </x:c>
      <x:c r="I1264" s="58" t="n">
        <x:v>12131488.90661399</x:v>
      </x:c>
      <x:c r="J1264" s="59" t="n">
        <x:v>0.7074077104740404</x:v>
      </x:c>
      <x:c r="K1264" s="2" t="str">
        <x:v>A</x:v>
      </x:c>
      <x:c r="L1264" s="59"/>
      <x:c r="M1264" s="59" t="n">
        <x:v>0.3380342123812841</x:v>
      </x:c>
      <x:c r="N1264" s="58" t="n">
        <x:v>788643.7705792586</x:v>
      </x:c>
      <x:c r="O1264" s="58" t="n">
        <x:v>5915900.836969932</x:v>
      </x:c>
      <x:c r="P1264" s="2" t="str">
        <x:v>decline</x:v>
      </x:c>
      <x:c r="Q1264" s="2" t="str">
        <x:v>debt service to income exceeds policy maximum</x:v>
      </x:c>
      <x:c r="R1264" s="2"/>
      <x:c r="S1264" s="2"/>
      <x:c r="T1264" s="2"/>
    </x:row>
    <x:row r="1265">
      <x:c r="A1265" s="2"/>
      <x:c r="B1265" s="2"/>
      <x:c r="C1265" s="2" t="str">
        <x:v>SYN-01260</x:v>
      </x:c>
      <x:c r="D1265" s="58" t="n">
        <x:v>79000000</x:v>
      </x:c>
      <x:c r="E1265" s="93" t="n">
        <x:v>36</x:v>
      </x:c>
      <x:c r="F1265" s="59" t="n">
        <x:v>0.14836634341192584</x:v>
      </x:c>
      <x:c r="G1265" s="59" t="n">
        <x:v>0.630336398100845</x:v>
      </x:c>
      <x:c r="H1265" s="59" t="n">
        <x:v>0.21865705473528893</x:v>
      </x:c>
      <x:c r="I1265" s="58" t="n">
        <x:v>3011560.07117738</x:v>
      </x:c>
      <x:c r="J1265" s="59" t="n">
        <x:v>0.30025689047060844</x:v>
      </x:c>
      <x:c r="K1265" s="2" t="str">
        <x:v>D</x:v>
      </x:c>
      <x:c r="L1265" s="59" t="n">
        <x:v>0.1868495178222656</x:v>
      </x:c>
      <x:c r="M1265" s="59" t="n">
        <x:v>0.37976181995274855</x:v>
      </x:c>
      <x:c r="N1265" s="58" t="n">
        <x:v>11551975.61942404</x:v>
      </x:c>
      <x:c r="O1265" s="58" t="n">
        <x:v>4434292.315341708</x:v>
      </x:c>
      <x:c r="P1265" s="2" t="str">
        <x:v>approve</x:v>
      </x:c>
      <x:c r="Q1265" s="2" t="str">
        <x:v>eligibility and RAROC conditions are met</x:v>
      </x:c>
      <x:c r="R1265" s="2"/>
      <x:c r="S1265" s="2"/>
      <x:c r="T1265" s="2"/>
    </x:row>
    <x:row r="1266">
      <x:c r="A1266" s="2"/>
      <x:c r="B1266" s="2"/>
      <x:c r="C1266" s="2" t="str">
        <x:v>SYN-01261</x:v>
      </x:c>
      <x:c r="D1266" s="58" t="n">
        <x:v>120000000</x:v>
      </x:c>
      <x:c r="E1266" s="93" t="n">
        <x:v>24</x:v>
      </x:c>
      <x:c r="F1266" s="59" t="n">
        <x:v>0.09223569586773395</x:v>
      </x:c>
      <x:c r="G1266" s="59" t="n">
        <x:v>0.8037895425191561</x:v>
      </x:c>
      <x:c r="H1266" s="59" t="n">
        <x:v>0.1898031025047321</x:v>
      </x:c>
      <x:c r="I1266" s="58" t="n">
        <x:v>6047886.171225288</x:v>
      </x:c>
      <x:c r="J1266" s="59" t="n">
        <x:v>0.2821675622241574</x:v>
      </x:c>
      <x:c r="K1266" s="2" t="str">
        <x:v>C</x:v>
      </x:c>
      <x:c r="L1266" s="59" t="n">
        <x:v>0.16336116790771482</x:v>
      </x:c>
      <x:c r="M1266" s="59" t="n">
        <x:v>0.34482151491876323</x:v>
      </x:c>
      <x:c r="N1266" s="58" t="n">
        <x:v>9640392.5593232</x:v>
      </x:c>
      <x:c r="O1266" s="58" t="n">
        <x:v>7121317.997343342</x:v>
      </x:c>
      <x:c r="P1266" s="2" t="str">
        <x:v>approve</x:v>
      </x:c>
      <x:c r="Q1266" s="2" t="str">
        <x:v>eligibility and RAROC conditions are met</x:v>
      </x:c>
      <x:c r="R1266" s="2"/>
      <x:c r="S1266" s="2"/>
      <x:c r="T1266" s="2"/>
    </x:row>
    <x:row r="1267">
      <x:c r="A1267" s="2"/>
      <x:c r="B1267" s="2"/>
      <x:c r="C1267" s="2" t="str">
        <x:v>SYN-01262</x:v>
      </x:c>
      <x:c r="D1267" s="58" t="n">
        <x:v>105000000</x:v>
      </x:c>
      <x:c r="E1267" s="93" t="n">
        <x:v>18</x:v>
      </x:c>
      <x:c r="F1267" s="59" t="n">
        <x:v>0.08537433773549162</x:v>
      </x:c>
      <x:c r="G1267" s="59" t="n">
        <x:v>0.7641830609617615</x:v>
      </x:c>
      <x:c r="H1267" s="59" t="n">
        <x:v>0.1689497952245329</x:v>
      </x:c>
      <x:c r="I1267" s="58" t="n">
        <x:v>6644426.815543857</x:v>
      </x:c>
      <x:c r="J1267" s="59" t="n">
        <x:v>0.3230152434122806</x:v>
      </x:c>
      <x:c r="K1267" s="2" t="str">
        <x:v>C</x:v>
      </x:c>
      <x:c r="L1267" s="59" t="n">
        <x:v>0.14719280242919922</x:v>
      </x:c>
      <x:c r="M1267" s="59" t="n">
        <x:v>0.3272002760176666</x:v>
      </x:c>
      <x:c r="N1267" s="58" t="n">
        <x:v>5626514.36313394</x:v>
      </x:c>
      <x:c r="O1267" s="58" t="n">
        <x:v>5741513.302030527</x:v>
      </x:c>
      <x:c r="P1267" s="2" t="str">
        <x:v>approve</x:v>
      </x:c>
      <x:c r="Q1267" s="2" t="str">
        <x:v>eligibility and RAROC conditions are met</x:v>
      </x:c>
      <x:c r="R1267" s="2"/>
      <x:c r="S1267" s="2"/>
      <x:c r="T1267" s="2"/>
    </x:row>
    <x:row r="1268">
      <x:c r="A1268" s="2"/>
      <x:c r="B1268" s="2"/>
      <x:c r="C1268" s="2" t="str">
        <x:v>SYN-01263</x:v>
      </x:c>
      <x:c r="D1268" s="58" t="n">
        <x:v>157000000</x:v>
      </x:c>
      <x:c r="E1268" s="93" t="n">
        <x:v>12</x:v>
      </x:c>
      <x:c r="F1268" s="59" t="n">
        <x:v>0.12125595447928626</x:v>
      </x:c>
      <x:c r="G1268" s="59" t="n">
        <x:v>0.704328098708827</x:v>
      </x:c>
      <x:c r="H1268" s="59" t="n">
        <x:v>0.20695400251318002</x:v>
      </x:c>
      <x:c r="I1268" s="58" t="n">
        <x:v>14595920.591902556</x:v>
      </x:c>
      <x:c r="J1268" s="59" t="n">
        <x:v>0.5077551407287401</x:v>
      </x:c>
      <x:c r="K1268" s="2" t="str">
        <x:v>D</x:v>
      </x:c>
      <x:c r="L1268" s="59"/>
      <x:c r="M1268" s="59" t="n">
        <x:v>0.33211648088685525</x:v>
      </x:c>
      <x:c r="N1268" s="58" t="n">
        <x:v>7632421.952380848</x:v>
      </x:c>
      <x:c r="O1268" s="58" t="n">
        <x:v>9842007.011915598</x:v>
      </x:c>
      <x:c r="P1268" s="2" t="str">
        <x:v>decline</x:v>
      </x:c>
      <x:c r="Q1268" s="2" t="str">
        <x:v>debt service to income exceeds policy maximum</x:v>
      </x:c>
      <x:c r="R1268" s="2"/>
      <x:c r="S1268" s="2"/>
      <x:c r="T1268" s="2"/>
    </x:row>
    <x:row r="1269">
      <x:c r="A1269" s="2"/>
      <x:c r="B1269" s="2"/>
      <x:c r="C1269" s="2" t="str">
        <x:v>SYN-01264</x:v>
      </x:c>
      <x:c r="D1269" s="58" t="n">
        <x:v>182000000</x:v>
      </x:c>
      <x:c r="E1269" s="93" t="n">
        <x:v>24</x:v>
      </x:c>
      <x:c r="F1269" s="59" t="n">
        <x:v>0.08250333600926534</x:v>
      </x:c>
      <x:c r="G1269" s="59" t="n">
        <x:v>0.7601811492757303</x:v>
      </x:c>
      <x:c r="H1269" s="59" t="n">
        <x:v>0.17098144010542862</x:v>
      </x:c>
      <x:c r="I1269" s="58" t="n">
        <x:v>9007077.152257087</x:v>
      </x:c>
      <x:c r="J1269" s="59" t="n">
        <x:v>0.5252948813440452</x:v>
      </x:c>
      <x:c r="K1269" s="2" t="str">
        <x:v>C</x:v>
      </x:c>
      <x:c r="L1269" s="59"/>
      <x:c r="M1269" s="59" t="n">
        <x:v>0.32533680367191176</x:v>
      </x:c>
      <x:c r="N1269" s="58" t="n">
        <x:v>12327056.745967345</x:v>
      </x:c>
      <x:c r="O1269" s="58" t="n">
        <x:v>9579682.045400562</x:v>
      </x:c>
      <x:c r="P1269" s="2" t="str">
        <x:v>decline</x:v>
      </x:c>
      <x:c r="Q1269" s="2" t="str">
        <x:v>debt service to income exceeds policy maximum</x:v>
      </x:c>
      <x:c r="R1269" s="2"/>
      <x:c r="S1269" s="2"/>
      <x:c r="T1269" s="2"/>
    </x:row>
    <x:row r="1270">
      <x:c r="A1270" s="2"/>
      <x:c r="B1270" s="2"/>
      <x:c r="C1270" s="2" t="str">
        <x:v>SYN-01265</x:v>
      </x:c>
      <x:c r="D1270" s="58" t="n">
        <x:v>199000000</x:v>
      </x:c>
      <x:c r="E1270" s="93" t="n">
        <x:v>24</x:v>
      </x:c>
      <x:c r="F1270" s="59" t="n">
        <x:v>0.02940920015763288</x:v>
      </x:c>
      <x:c r="G1270" s="59" t="n">
        <x:v>0.6228195382671715</x:v>
      </x:c>
      <x:c r="H1270" s="59" t="n">
        <x:v>0.13911589695812598</x:v>
      </x:c>
      <x:c r="I1270" s="58" t="n">
        <x:v>9546254.39065112</x:v>
      </x:c>
      <x:c r="J1270" s="59" t="n">
        <x:v>0.6727605996104633</x:v>
      </x:c>
      <x:c r="K1270" s="2" t="str">
        <x:v>B</x:v>
      </x:c>
      <x:c r="L1270" s="59"/>
      <x:c r="M1270" s="59" t="n">
        <x:v>0.6700353587077165</x:v>
      </x:c>
      <x:c r="N1270" s="58" t="n">
        <x:v>3941547.12929658</x:v>
      </x:c>
      <x:c r="O1270" s="58" t="n">
        <x:v>8358264.4116832055</x:v>
      </x:c>
      <x:c r="P1270" s="2" t="str">
        <x:v>decline</x:v>
      </x:c>
      <x:c r="Q1270" s="2" t="str">
        <x:v>debt service to income exceeds policy maximum</x:v>
      </x:c>
      <x:c r="R1270" s="2"/>
      <x:c r="S1270" s="2"/>
      <x:c r="T1270" s="2"/>
    </x:row>
    <x:row r="1271">
      <x:c r="A1271" s="2"/>
      <x:c r="B1271" s="2"/>
      <x:c r="C1271" s="2" t="str">
        <x:v>SYN-01266</x:v>
      </x:c>
      <x:c r="D1271" s="58" t="n">
        <x:v>139000000</x:v>
      </x:c>
      <x:c r="E1271" s="93" t="n">
        <x:v>36</x:v>
      </x:c>
      <x:c r="F1271" s="59" t="n">
        <x:v>0.2044285519923011</x:v>
      </x:c>
      <x:c r="G1271" s="59" t="n">
        <x:v>0.7755233715923116</x:v>
      </x:c>
      <x:c r="H1271" s="59" t="n">
        <x:v>0.27605670989348713</x:v>
      </x:c>
      <x:c r="I1271" s="58" t="n">
        <x:v>5719967.040050217</x:v>
      </x:c>
      <x:c r="J1271" s="59" t="n">
        <x:v>0.17259198222315214</x:v>
      </x:c>
      <x:c r="K1271" s="2" t="str">
        <x:v>E</x:v>
      </x:c>
      <x:c r="L1271" s="59"/>
      <x:c r="M1271" s="59" t="n">
        <x:v>0.16954336315673987</x:v>
      </x:c>
      <x:c r="N1271" s="58" t="n">
        <x:v>34049218.166522406</x:v>
      </x:c>
      <x:c r="O1271" s="58" t="n">
        <x:v>10600137.383554103</x:v>
      </x:c>
      <x:c r="P1271" s="2" t="str">
        <x:v>decline</x:v>
      </x:c>
      <x:c r="Q1271" s="2" t="str">
        <x:v>PD exceeds policy maximum</x:v>
      </x:c>
      <x:c r="R1271" s="2"/>
      <x:c r="S1271" s="2"/>
      <x:c r="T1271" s="2"/>
    </x:row>
    <x:row r="1272">
      <x:c r="A1272" s="2"/>
      <x:c r="B1272" s="2"/>
      <x:c r="C1272" s="2" t="str">
        <x:v>SYN-01267</x:v>
      </x:c>
      <x:c r="D1272" s="58" t="n">
        <x:v>151000000</x:v>
      </x:c>
      <x:c r="E1272" s="93" t="n">
        <x:v>18</x:v>
      </x:c>
      <x:c r="F1272" s="59" t="n">
        <x:v>0.11795502079155391</x:v>
      </x:c>
      <x:c r="G1272" s="59" t="n">
        <x:v>0.7838193659313735</x:v>
      </x:c>
      <x:c r="H1272" s="59" t="n">
        <x:v>0.20736723147302816</x:v>
      </x:c>
      <x:c r="I1272" s="58" t="n">
        <x:v>9832803.380293969</x:v>
      </x:c>
      <x:c r="J1272" s="59" t="n">
        <x:v>0.32994438937453086</x:v>
      </x:c>
      <x:c r="K1272" s="2" t="str">
        <x:v>D</x:v>
      </x:c>
      <x:c r="L1272" s="59" t="n">
        <x:v>0.19025989532470705</x:v>
      </x:c>
      <x:c r="M1272" s="59" t="n">
        <x:v>0.2669685492084127</x:v>
      </x:c>
      <x:c r="N1272" s="58" t="n">
        <x:v>11553168.770965908</x:v>
      </x:c>
      <x:c r="O1272" s="58" t="n">
        <x:v>10077541.059421899</x:v>
      </x:c>
      <x:c r="P1272" s="2" t="str">
        <x:v>approve</x:v>
      </x:c>
      <x:c r="Q1272" s="2" t="str">
        <x:v>eligibility and RAROC conditions are met</x:v>
      </x:c>
      <x:c r="R1272" s="2"/>
      <x:c r="S1272" s="2"/>
      <x:c r="T1272" s="2"/>
    </x:row>
    <x:row r="1273">
      <x:c r="A1273" s="2"/>
      <x:c r="B1273" s="2"/>
      <x:c r="C1273" s="2" t="str">
        <x:v>SYN-01268</x:v>
      </x:c>
      <x:c r="D1273" s="58" t="n">
        <x:v>174000000</x:v>
      </x:c>
      <x:c r="E1273" s="93" t="n">
        <x:v>36</x:v>
      </x:c>
      <x:c r="F1273" s="59" t="n">
        <x:v>0.24318817120768513</x:v>
      </x:c>
      <x:c r="G1273" s="59" t="n">
        <x:v>0.7624727751376376</x:v>
      </x:c>
      <x:c r="H1273" s="59" t="n">
        <x:v>0.3</x:v>
      </x:c>
      <x:c r="I1273" s="58" t="n">
        <x:v>7386574.353365987</x:v>
      </x:c>
      <x:c r="J1273" s="59" t="n">
        <x:v>0.6324382902243991</x:v>
      </x:c>
      <x:c r="K1273" s="2" t="str">
        <x:v>E</x:v>
      </x:c>
      <x:c r="L1273" s="59"/>
      <x:c r="M1273" s="59" t="n">
        <x:v>0.13659563240935804</x:v>
      </x:c>
      <x:c r="N1273" s="58" t="n">
        <x:v>49096700.17274795</x:v>
      </x:c>
      <x:c r="O1273" s="58" t="n">
        <x:v>13373300.201034691</x:v>
      </x:c>
      <x:c r="P1273" s="2" t="str">
        <x:v>decline</x:v>
      </x:c>
      <x:c r="Q1273" s="2" t="str">
        <x:v>PD exceeds policy maximum</x:v>
      </x:c>
      <x:c r="R1273" s="2"/>
      <x:c r="S1273" s="2"/>
      <x:c r="T1273" s="2"/>
    </x:row>
    <x:row r="1274">
      <x:c r="A1274" s="2"/>
      <x:c r="B1274" s="2"/>
      <x:c r="C1274" s="2" t="str">
        <x:v>SYN-01269</x:v>
      </x:c>
      <x:c r="D1274" s="58" t="n">
        <x:v>190000000</x:v>
      </x:c>
      <x:c r="E1274" s="93" t="n">
        <x:v>36</x:v>
      </x:c>
      <x:c r="F1274" s="59" t="n">
        <x:v>0.06845505198081286</x:v>
      </x:c>
      <x:c r="G1274" s="59" t="n">
        <x:v>0.8008422489444238</x:v>
      </x:c>
      <x:c r="H1274" s="59" t="n">
        <x:v>0.16531464148426162</x:v>
      </x:c>
      <x:c r="I1274" s="58" t="n">
        <x:v>6729796.4180287635</x:v>
      </x:c>
      <x:c r="J1274" s="59" t="n">
        <x:v>0.4196811380633989</x:v>
      </x:c>
      <x:c r="K1274" s="2" t="str">
        <x:v>C</x:v>
      </x:c>
      <x:c r="L1274" s="59" t="n">
        <x:v>0.136278190612793</x:v>
      </x:c>
      <x:c r="M1274" s="59" t="n">
        <x:v>0.40348447194791864</x:v>
      </x:c>
      <x:c r="N1274" s="58" t="n">
        <x:v>16684757.795687083</x:v>
      </x:c>
      <x:c r="O1274" s="58" t="n">
        <x:v>9361635.349234696</x:v>
      </x:c>
      <x:c r="P1274" s="2" t="str">
        <x:v>approve</x:v>
      </x:c>
      <x:c r="Q1274" s="2" t="str">
        <x:v>eligibility and RAROC conditions are met</x:v>
      </x:c>
      <x:c r="R1274" s="2"/>
      <x:c r="S1274" s="2"/>
      <x:c r="T1274" s="2"/>
    </x:row>
    <x:row r="1275">
      <x:c r="A1275" s="2"/>
      <x:c r="B1275" s="2"/>
      <x:c r="C1275" s="2" t="str">
        <x:v>SYN-01270</x:v>
      </x:c>
      <x:c r="D1275" s="58" t="n">
        <x:v>57000000</x:v>
      </x:c>
      <x:c r="E1275" s="93" t="n">
        <x:v>18</x:v>
      </x:c>
      <x:c r="F1275" s="59" t="n">
        <x:v>0.13319018490613416</x:v>
      </x:c>
      <x:c r="G1275" s="59" t="n">
        <x:v>0.698349910693831</x:v>
      </x:c>
      <x:c r="H1275" s="59" t="n">
        <x:v>0.21999004979577136</x:v>
      </x:c>
      <x:c r="I1275" s="58" t="n">
        <x:v>3746505.683852218</x:v>
      </x:c>
      <x:c r="J1275" s="59" t="n">
        <x:v>0.32562395750187556</x:v>
      </x:c>
      <x:c r="K1275" s="2" t="str">
        <x:v>D</x:v>
      </x:c>
      <x:c r="L1275" s="59" t="n">
        <x:v>0.200816535949707</x:v>
      </x:c>
      <x:c r="M1275" s="59" t="n">
        <x:v>0.28654982723310346</x:v>
      </x:c>
      <x:c r="N1275" s="58" t="n">
        <x:v>4397589.8457916975</x:v>
      </x:c>
      <x:c r="O1275" s="58" t="n">
        <x:v>3592108.4782869467</x:v>
      </x:c>
      <x:c r="P1275" s="2" t="str">
        <x:v>approve</x:v>
      </x:c>
      <x:c r="Q1275" s="2" t="str">
        <x:v>eligibility and RAROC conditions are met</x:v>
      </x:c>
      <x:c r="R1275" s="2"/>
      <x:c r="S1275" s="2"/>
      <x:c r="T1275" s="2"/>
    </x:row>
    <x:row r="1276">
      <x:c r="A1276" s="2"/>
      <x:c r="B1276" s="2"/>
      <x:c r="C1276" s="2" t="str">
        <x:v>SYN-01271</x:v>
      </x:c>
      <x:c r="D1276" s="58" t="n">
        <x:v>66000000</x:v>
      </x:c>
      <x:c r="E1276" s="93" t="n">
        <x:v>48</x:v>
      </x:c>
      <x:c r="F1276" s="59" t="n">
        <x:v>0.19296169781166395</x:v>
      </x:c>
      <x:c r="G1276" s="59" t="n">
        <x:v>0.6914525944588017</x:v>
      </x:c>
      <x:c r="H1276" s="59" t="n">
        <x:v>0.2616026675053977</x:v>
      </x:c>
      <x:c r="I1276" s="58" t="n">
        <x:v>2231297.393392001</x:v>
      </x:c>
      <x:c r="J1276" s="59" t="n">
        <x:v>0.28933158016546345</x:v>
      </x:c>
      <x:c r="K1276" s="2" t="str">
        <x:v>E</x:v>
      </x:c>
      <x:c r="L1276" s="59" t="n">
        <x:v>0.24590248107910154</x:v>
      </x:c>
      <x:c r="M1276" s="59" t="n">
        <x:v>0.24815749745919652</x:v>
      </x:c>
      <x:c r="N1276" s="58" t="n">
        <x:v>17414784.417622946</x:v>
      </x:c>
      <x:c r="O1276" s="58" t="n">
        <x:v>4236054.535061991</x:v>
      </x:c>
      <x:c r="P1276" s="2" t="str">
        <x:v>approve</x:v>
      </x:c>
      <x:c r="Q1276" s="2" t="str">
        <x:v>eligibility and RAROC conditions are met</x:v>
      </x:c>
      <x:c r="R1276" s="2"/>
      <x:c r="S1276" s="2"/>
      <x:c r="T1276" s="2"/>
    </x:row>
    <x:row r="1277">
      <x:c r="A1277" s="2"/>
      <x:c r="B1277" s="2"/>
      <x:c r="C1277" s="2" t="str">
        <x:v>SYN-01272</x:v>
      </x:c>
      <x:c r="D1277" s="58" t="n">
        <x:v>135000000</x:v>
      </x:c>
      <x:c r="E1277" s="93" t="n">
        <x:v>24</x:v>
      </x:c>
      <x:c r="F1277" s="59" t="n">
        <x:v>0.02373122921466648</x:v>
      </x:c>
      <x:c r="G1277" s="59" t="n">
        <x:v>0.7864218654629035</x:v>
      </x:c>
      <x:c r="H1277" s="59" t="n">
        <x:v>0.12397186686381886</x:v>
      </x:c>
      <x:c r="I1277" s="58" t="n">
        <x:v>6379987.936328866</x:v>
      </x:c>
      <x:c r="J1277" s="59" t="n">
        <x:v>0.5739993968164433</x:v>
      </x:c>
      <x:c r="K1277" s="2" t="str">
        <x:v>B</x:v>
      </x:c>
      <x:c r="L1277" s="59"/>
      <x:c r="M1277" s="59" t="n">
        <x:v>0.43830256096448844</x:v>
      </x:c>
      <x:c r="N1277" s="58" t="n">
        <x:v>2715149.236974072</x:v>
      </x:c>
      <x:c r="O1277" s="58" t="n">
        <x:v>5665889.896128211</x:v>
      </x:c>
      <x:c r="P1277" s="2" t="str">
        <x:v>decline</x:v>
      </x:c>
      <x:c r="Q1277" s="2" t="str">
        <x:v>debt service to income exceeds policy maximum</x:v>
      </x:c>
      <x:c r="R1277" s="2"/>
      <x:c r="S1277" s="2"/>
      <x:c r="T1277" s="2"/>
    </x:row>
    <x:row r="1278">
      <x:c r="A1278" s="2"/>
      <x:c r="B1278" s="2"/>
      <x:c r="C1278" s="2" t="str">
        <x:v>SYN-01273</x:v>
      </x:c>
      <x:c r="D1278" s="58" t="n">
        <x:v>103000000</x:v>
      </x:c>
      <x:c r="E1278" s="93" t="n">
        <x:v>24</x:v>
      </x:c>
      <x:c r="F1278" s="59" t="n">
        <x:v>0.2886546805474561</x:v>
      </x:c>
      <x:c r="G1278" s="59" t="n">
        <x:v>0.6743481762751106</x:v>
      </x:c>
      <x:c r="H1278" s="59" t="n">
        <x:v>0.3</x:v>
      </x:c>
      <x:c r="I1278" s="58" t="n">
        <x:v>5759020.497090578</x:v>
      </x:c>
      <x:c r="J1278" s="59" t="n">
        <x:v>0.2505274495672958</x:v>
      </x:c>
      <x:c r="K1278" s="2" t="str">
        <x:v>E</x:v>
      </x:c>
      <x:c r="L1278" s="59"/>
      <x:c r="M1278" s="59" t="n">
        <x:v>0.043982928363486364</x:v>
      </x:c>
      <x:c r="N1278" s="58" t="n">
        <x:v>21434274.14799957</x:v>
      </x:c>
      <x:c r="O1278" s="58" t="n">
        <x:v>7533571.383710229</x:v>
      </x:c>
      <x:c r="P1278" s="2" t="str">
        <x:v>decline</x:v>
      </x:c>
      <x:c r="Q1278" s="2" t="str">
        <x:v>PD exceeds policy maximum</x:v>
      </x:c>
      <x:c r="R1278" s="2"/>
      <x:c r="S1278" s="2"/>
      <x:c r="T1278" s="2"/>
    </x:row>
    <x:row r="1279">
      <x:c r="A1279" s="2"/>
      <x:c r="B1279" s="2"/>
      <x:c r="C1279" s="2" t="str">
        <x:v>SYN-01274</x:v>
      </x:c>
      <x:c r="D1279" s="58" t="n">
        <x:v>107000000</x:v>
      </x:c>
      <x:c r="E1279" s="93" t="n">
        <x:v>36</x:v>
      </x:c>
      <x:c r="F1279" s="59" t="n">
        <x:v>0.15782696775334196</x:v>
      </x:c>
      <x:c r="G1279" s="59" t="n">
        <x:v>0.7072079430706182</x:v>
      </x:c>
      <x:c r="H1279" s="59" t="n">
        <x:v>0.23252037322788677</x:v>
      </x:c>
      <x:c r="I1279" s="58" t="n">
        <x:v>4156009.1289592055</x:v>
      </x:c>
      <x:c r="J1279" s="59" t="n">
        <x:v>0.2860515161271591</x:v>
      </x:c>
      <x:c r="K1279" s="2" t="str">
        <x:v>E</x:v>
      </x:c>
      <x:c r="L1279" s="59" t="n">
        <x:v>0.21122138977050783</x:v>
      </x:c>
      <x:c r="M1279" s="59" t="n">
        <x:v>0.2873823519201138</x:v>
      </x:c>
      <x:c r="N1279" s="58" t="n">
        <x:v>18669899.974862978</x:v>
      </x:c>
      <x:c r="O1279" s="58" t="n">
        <x:v>6904389.040102472</x:v>
      </x:c>
      <x:c r="P1279" s="2" t="str">
        <x:v>approve</x:v>
      </x:c>
      <x:c r="Q1279" s="2" t="str">
        <x:v>eligibility and RAROC conditions are met</x:v>
      </x:c>
      <x:c r="R1279" s="2"/>
      <x:c r="S1279" s="2"/>
      <x:c r="T1279" s="2"/>
    </x:row>
    <x:row r="1280">
      <x:c r="A1280" s="2"/>
      <x:c r="B1280" s="2"/>
      <x:c r="C1280" s="2" t="str">
        <x:v>SYN-01275</x:v>
      </x:c>
      <x:c r="D1280" s="58" t="n">
        <x:v>192000000</x:v>
      </x:c>
      <x:c r="E1280" s="93" t="n">
        <x:v>12</x:v>
      </x:c>
      <x:c r="F1280" s="59" t="n">
        <x:v>0.10670288219353494</x:v>
      </x:c>
      <x:c r="G1280" s="59" t="n">
        <x:v>0.7906114807758492</x:v>
      </x:c>
      <x:c r="H1280" s="59" t="n">
        <x:v>0.2189610978726992</x:v>
      </x:c>
      <x:c r="I1280" s="58" t="n">
        <x:v>17960522.337986656</x:v>
      </x:c>
      <x:c r="J1280" s="59" t="n">
        <x:v>0.5188337713330716</x:v>
      </x:c>
      <x:c r="K1280" s="2" t="str">
        <x:v>D</x:v>
      </x:c>
      <x:c r="L1280" s="59"/>
      <x:c r="M1280" s="59" t="n">
        <x:v>0.5453541520997662</x:v>
      </x:c>
      <x:c r="N1280" s="58" t="n">
        <x:v>9213785.62281721</x:v>
      </x:c>
      <x:c r="O1280" s="58" t="n">
        <x:v>12689197.494486349</x:v>
      </x:c>
      <x:c r="P1280" s="2" t="str">
        <x:v>decline</x:v>
      </x:c>
      <x:c r="Q1280" s="2" t="str">
        <x:v>debt service to income exceeds policy maximum</x:v>
      </x:c>
      <x:c r="R1280" s="2"/>
      <x:c r="S1280" s="2"/>
      <x:c r="T1280" s="2"/>
    </x:row>
    <x:row r="1281">
      <x:c r="A1281" s="2"/>
      <x:c r="B1281" s="2"/>
      <x:c r="C1281" s="2" t="str">
        <x:v>SYN-01276</x:v>
      </x:c>
      <x:c r="D1281" s="58" t="n">
        <x:v>45000000</x:v>
      </x:c>
      <x:c r="E1281" s="93" t="n">
        <x:v>36</x:v>
      </x:c>
      <x:c r="F1281" s="59" t="n">
        <x:v>0.026514528144884843</x:v>
      </x:c>
      <x:c r="G1281" s="59" t="n">
        <x:v>0.6965486538684875</x:v>
      </x:c>
      <x:c r="H1281" s="59" t="n">
        <x:v>0.12314987057486482</x:v>
      </x:c>
      <x:c r="I1281" s="58" t="n">
        <x:v>1501422.9597342345</x:v>
      </x:c>
      <x:c r="J1281" s="59" t="n">
        <x:v>0.29401019180082494</x:v>
      </x:c>
      <x:c r="K1281" s="2" t="str">
        <x:v>B</x:v>
      </x:c>
      <x:c r="L1281" s="59" t="n">
        <x:v>0.11114650726318358</x:v>
      </x:c>
      <x:c r="M1281" s="59" t="n">
        <x:v>0.28269085462708554</x:v>
      </x:c>
      <x:c r="N1281" s="58" t="n">
        <x:v>1337898.339390245</x:v>
      </x:c>
      <x:c r="O1281" s="58" t="n">
        <x:v>1878369.5876145745</x:v>
      </x:c>
      <x:c r="P1281" s="2" t="str">
        <x:v>approve</x:v>
      </x:c>
      <x:c r="Q1281" s="2" t="str">
        <x:v>eligibility and RAROC conditions are met</x:v>
      </x:c>
      <x:c r="R1281" s="2"/>
      <x:c r="S1281" s="2"/>
      <x:c r="T1281" s="2"/>
    </x:row>
    <x:row r="1282">
      <x:c r="A1282" s="2"/>
      <x:c r="B1282" s="2"/>
      <x:c r="C1282" s="2" t="str">
        <x:v>SYN-01277</x:v>
      </x:c>
      <x:c r="D1282" s="58" t="n">
        <x:v>36000000</x:v>
      </x:c>
      <x:c r="E1282" s="93" t="n">
        <x:v>18</x:v>
      </x:c>
      <x:c r="F1282" s="59" t="n">
        <x:v>0.06934572075697755</x:v>
      </x:c>
      <x:c r="G1282" s="59" t="n">
        <x:v>0.8358058151592143</x:v>
      </x:c>
      <x:c r="H1282" s="59" t="n">
        <x:v>0.18299397416240076</x:v>
      </x:c>
      <x:c r="I1282" s="58" t="n">
        <x:v>2302149.368527652</x:v>
      </x:c>
      <x:c r="J1282" s="59" t="n">
        <x:v>0.2759361851216432</x:v>
      </x:c>
      <x:c r="K1282" s="2" t="str">
        <x:v>C</x:v>
      </x:c>
      <x:c r="L1282" s="59" t="n">
        <x:v>0.17849948883056638</x:v>
      </x:c>
      <x:c r="M1282" s="59" t="n">
        <x:v>0.19614277492139603</x:v>
      </x:c>
      <x:c r="N1282" s="58" t="n">
        <x:v>1719651.8921472384</x:v>
      </x:c>
      <x:c r="O1282" s="58" t="n">
        <x:v>1919496.062324937</x:v>
      </x:c>
      <x:c r="P1282" s="2" t="str">
        <x:v>approve</x:v>
      </x:c>
      <x:c r="Q1282" s="2" t="str">
        <x:v>eligibility and RAROC conditions are met</x:v>
      </x:c>
      <x:c r="R1282" s="2"/>
      <x:c r="S1282" s="2"/>
      <x:c r="T1282" s="2"/>
    </x:row>
    <x:row r="1283">
      <x:c r="A1283" s="2"/>
      <x:c r="B1283" s="2"/>
      <x:c r="C1283" s="2" t="str">
        <x:v>SYN-01278</x:v>
      </x:c>
      <x:c r="D1283" s="58" t="n">
        <x:v>53000000</x:v>
      </x:c>
      <x:c r="E1283" s="93" t="n">
        <x:v>18</x:v>
      </x:c>
      <x:c r="F1283" s="59" t="n">
        <x:v>0.08760212292762787</x:v>
      </x:c>
      <x:c r="G1283" s="59" t="n">
        <x:v>0.7726596167622232</x:v>
      </x:c>
      <x:c r="H1283" s="59" t="n">
        <x:v>0.20649560384745735</x:v>
      </x:c>
      <x:c r="I1283" s="58" t="n">
        <x:v>3449021.694091072</x:v>
      </x:c>
      <x:c r="J1283" s="59" t="n">
        <x:v>0.11682150934928573</x:v>
      </x:c>
      <x:c r="K1283" s="2" t="str">
        <x:v>C</x:v>
      </x:c>
      <x:c r="L1283" s="59" t="n">
        <x:v>0.17727291107177734</x:v>
      </x:c>
      <x:c r="M1283" s="59" t="n">
        <x:v>0.38003477369444694</x:v>
      </x:c>
      <x:c r="N1283" s="58" t="n">
        <x:v>2970351.5387414154</x:v>
      </x:c>
      <x:c r="O1283" s="58" t="n">
        <x:v>2995895.7102708607</x:v>
      </x:c>
      <x:c r="P1283" s="2" t="str">
        <x:v>approve</x:v>
      </x:c>
      <x:c r="Q1283" s="2" t="str">
        <x:v>eligibility and RAROC conditions are met</x:v>
      </x:c>
      <x:c r="R1283" s="2"/>
      <x:c r="S1283" s="2"/>
      <x:c r="T1283" s="2"/>
    </x:row>
    <x:row r="1284">
      <x:c r="A1284" s="2"/>
      <x:c r="B1284" s="2"/>
      <x:c r="C1284" s="2" t="str">
        <x:v>SYN-01279</x:v>
      </x:c>
      <x:c r="D1284" s="58" t="n">
        <x:v>227000000</x:v>
      </x:c>
      <x:c r="E1284" s="93" t="n">
        <x:v>18</x:v>
      </x:c>
      <x:c r="F1284" s="59" t="n">
        <x:v>0.09759719552008227</x:v>
      </x:c>
      <x:c r="G1284" s="59" t="n">
        <x:v>0.6470885534746282</x:v>
      </x:c>
      <x:c r="H1284" s="59" t="n">
        <x:v>0.16874341811709098</x:v>
      </x:c>
      <x:c r="I1284" s="58" t="n">
        <x:v>14362395.316120572</x:v>
      </x:c>
      <x:c r="J1284" s="59" t="n">
        <x:v>0.35249767369156826</x:v>
      </x:c>
      <x:c r="K1284" s="2" t="str">
        <x:v>C</x:v>
      </x:c>
      <x:c r="L1284" s="59" t="n">
        <x:v>0.14215663909912107</x:v>
      </x:c>
      <x:c r="M1284" s="59" t="n">
        <x:v>0.38316850859433427</x:v>
      </x:c>
      <x:c r="N1284" s="58" t="n">
        <x:v>11771077.160504304</x:v>
      </x:c>
      <x:c r="O1284" s="58" t="n">
        <x:v>11288504.43173162</x:v>
      </x:c>
      <x:c r="P1284" s="2" t="str">
        <x:v>approve</x:v>
      </x:c>
      <x:c r="Q1284" s="2" t="str">
        <x:v>eligibility and RAROC conditions are met</x:v>
      </x:c>
      <x:c r="R1284" s="2"/>
      <x:c r="S1284" s="2"/>
      <x:c r="T1284" s="2"/>
    </x:row>
    <x:row r="1285">
      <x:c r="A1285" s="2"/>
      <x:c r="B1285" s="2"/>
      <x:c r="C1285" s="2" t="str">
        <x:v>SYN-01280</x:v>
      </x:c>
      <x:c r="D1285" s="58" t="n">
        <x:v>126000000</x:v>
      </x:c>
      <x:c r="E1285" s="93" t="n">
        <x:v>36</x:v>
      </x:c>
      <x:c r="F1285" s="59" t="n">
        <x:v>0.01463998481091469</x:v>
      </x:c>
      <x:c r="G1285" s="59" t="n">
        <x:v>0.6695534714655746</x:v>
      </x:c>
      <x:c r="H1285" s="59" t="n">
        <x:v>0.1080233775876474</x:v>
      </x:c>
      <x:c r="I1285" s="58" t="n">
        <x:v>4113294.0515491148</x:v>
      </x:c>
      <x:c r="J1285" s="59" t="n">
        <x:v>0.15761764469818265</x:v>
      </x:c>
      <x:c r="K1285" s="2" t="str">
        <x:v>A</x:v>
      </x:c>
      <x:c r="L1285" s="59" t="n">
        <x:v>0.08515762329101564</x:v>
      </x:c>
      <x:c r="M1285" s="59" t="n">
        <x:v>0.3919298994966417</x:v>
      </x:c>
      <x:c r="N1285" s="58" t="n">
        <x:v>1987631.7338981596</x:v>
      </x:c>
      <x:c r="O1285" s="58" t="n">
        <x:v>5286979.072488389</x:v>
      </x:c>
      <x:c r="P1285" s="2" t="str">
        <x:v>approve</x:v>
      </x:c>
      <x:c r="Q1285" s="2" t="str">
        <x:v>eligibility and RAROC conditions are met</x:v>
      </x:c>
      <x:c r="R1285" s="2"/>
      <x:c r="S1285" s="2"/>
      <x:c r="T1285" s="2"/>
    </x:row>
    <x:row r="1286">
      <x:c r="A1286" s="2"/>
      <x:c r="B1286" s="2"/>
      <x:c r="C1286" s="2" t="str">
        <x:v>SYN-01281</x:v>
      </x:c>
      <x:c r="D1286" s="58" t="n">
        <x:v>79000000</x:v>
      </x:c>
      <x:c r="E1286" s="93" t="n">
        <x:v>36</x:v>
      </x:c>
      <x:c r="F1286" s="59" t="n">
        <x:v>0.04627467343749448</x:v>
      </x:c>
      <x:c r="G1286" s="59" t="n">
        <x:v>0.6967476282700366</x:v>
      </x:c>
      <x:c r="H1286" s="59" t="n">
        <x:v>0.1440694886933189</x:v>
      </x:c>
      <x:c r="I1286" s="58" t="n">
        <x:v>2715673.493493842</x:v>
      </x:c>
      <x:c r="J1286" s="59" t="n">
        <x:v>0.14344457830380083</x:v>
      </x:c>
      <x:c r="K1286" s="2" t="str">
        <x:v>B</x:v>
      </x:c>
      <x:c r="L1286" s="59" t="n">
        <x:v>0.11181945800781251</x:v>
      </x:c>
      <x:c r="M1286" s="59" t="n">
        <x:v>0.48764182492472224</x:v>
      </x:c>
      <x:c r="N1286" s="58" t="n">
        <x:v>4093413.3796133962</x:v>
      </x:c>
      <x:c r="O1286" s="58" t="n">
        <x:v>3261410.0797387986</x:v>
      </x:c>
      <x:c r="P1286" s="2" t="str">
        <x:v>approve</x:v>
      </x:c>
      <x:c r="Q1286" s="2" t="str">
        <x:v>eligibility and RAROC conditions are met</x:v>
      </x:c>
      <x:c r="R1286" s="2"/>
      <x:c r="S1286" s="2"/>
      <x:c r="T1286" s="2"/>
    </x:row>
    <x:row r="1287">
      <x:c r="A1287" s="2"/>
      <x:c r="B1287" s="2"/>
      <x:c r="C1287" s="2" t="str">
        <x:v>SYN-01282</x:v>
      </x:c>
      <x:c r="D1287" s="58" t="n">
        <x:v>163000000</x:v>
      </x:c>
      <x:c r="E1287" s="93" t="n">
        <x:v>36</x:v>
      </x:c>
      <x:c r="F1287" s="59" t="n">
        <x:v>0.18001086432179927</x:v>
      </x:c>
      <x:c r="G1287" s="59" t="n">
        <x:v>0.7526155852280652</x:v>
      </x:c>
      <x:c r="H1287" s="59" t="n">
        <x:v>0.2504258637232331</x:v>
      </x:c>
      <x:c r="I1287" s="58" t="n">
        <x:v>6484523.500915399</x:v>
      </x:c>
      <x:c r="J1287" s="59" t="n">
        <x:v>0.15909794310431544</x:v>
      </x:c>
      <x:c r="K1287" s="2" t="str">
        <x:v>E</x:v>
      </x:c>
      <x:c r="L1287" s="59" t="n">
        <x:v>0.24302818298339843</x:v>
      </x:c>
      <x:c r="M1287" s="59" t="n">
        <x:v>0.19918989849192334</x:v>
      </x:c>
      <x:c r="N1287" s="58" t="n">
        <x:v>34301731.148862325</x:v>
      </x:c>
      <x:c r="O1287" s="58" t="n">
        <x:v>11663181.568529567</x:v>
      </x:c>
      <x:c r="P1287" s="2" t="str">
        <x:v>approve</x:v>
      </x:c>
      <x:c r="Q1287" s="2" t="str">
        <x:v>eligibility and RAROC conditions are met</x:v>
      </x:c>
      <x:c r="R1287" s="2"/>
      <x:c r="S1287" s="2"/>
      <x:c r="T1287" s="2"/>
    </x:row>
    <x:row r="1288">
      <x:c r="A1288" s="2"/>
      <x:c r="B1288" s="2"/>
      <x:c r="C1288" s="2" t="str">
        <x:v>SYN-01283</x:v>
      </x:c>
      <x:c r="D1288" s="58" t="n">
        <x:v>182000000</x:v>
      </x:c>
      <x:c r="E1288" s="93" t="n">
        <x:v>48</x:v>
      </x:c>
      <x:c r="F1288" s="59" t="n">
        <x:v>0.12080857144852984</x:v>
      </x:c>
      <x:c r="G1288" s="59" t="n">
        <x:v>0.7458446307701191</x:v>
      </x:c>
      <x:c r="H1288" s="59" t="n">
        <x:v>0.21002823425153733</x:v>
      </x:c>
      <x:c r="I1288" s="58" t="n">
        <x:v>5636032.876064776</x:v>
      </x:c>
      <x:c r="J1288" s="59" t="n">
        <x:v>0.2576006921276795</x:v>
      </x:c>
      <x:c r="K1288" s="2" t="str">
        <x:v>D</x:v>
      </x:c>
      <x:c r="L1288" s="59" t="n">
        <x:v>0.18142642974853518</x:v>
      </x:c>
      <x:c r="M1288" s="59" t="n">
        <x:v>0.3452474705416346</x:v>
      </x:c>
      <x:c r="N1288" s="58" t="n">
        <x:v>33906162.2665021</x:v>
      </x:c>
      <x:c r="O1288" s="58" t="n">
        <x:v>10951963.044127721</x:v>
      </x:c>
      <x:c r="P1288" s="2" t="str">
        <x:v>approve</x:v>
      </x:c>
      <x:c r="Q1288" s="2" t="str">
        <x:v>eligibility and RAROC conditions are met</x:v>
      </x:c>
      <x:c r="R1288" s="2"/>
      <x:c r="S1288" s="2"/>
      <x:c r="T1288" s="2"/>
    </x:row>
    <x:row r="1289">
      <x:c r="A1289" s="2"/>
      <x:c r="B1289" s="2"/>
      <x:c r="C1289" s="2" t="str">
        <x:v>SYN-01284</x:v>
      </x:c>
      <x:c r="D1289" s="58" t="n">
        <x:v>135000000</x:v>
      </x:c>
      <x:c r="E1289" s="93" t="n">
        <x:v>36</x:v>
      </x:c>
      <x:c r="F1289" s="59" t="n">
        <x:v>0.2684389475087319</x:v>
      </x:c>
      <x:c r="G1289" s="59" t="n">
        <x:v>0.5792543731403532</x:v>
      </x:c>
      <x:c r="H1289" s="59" t="n">
        <x:v>0.3</x:v>
      </x:c>
      <x:c r="I1289" s="58" t="n">
        <x:v>5730962.860370161</x:v>
      </x:c>
      <x:c r="J1289" s="59" t="n">
        <x:v>0.27179917467489245</x:v>
      </x:c>
      <x:c r="K1289" s="2" t="str">
        <x:v>E</x:v>
      </x:c>
      <x:c r="L1289" s="59"/>
      <x:c r="M1289" s="59" t="n">
        <x:v>0.3752095106523527</x:v>
      </x:c>
      <x:c r="N1289" s="58" t="n">
        <x:v>31450527.635365367</x:v>
      </x:c>
      <x:c r="O1289" s="58" t="n">
        <x:v>7874957.588052472</x:v>
      </x:c>
      <x:c r="P1289" s="2" t="str">
        <x:v>decline</x:v>
      </x:c>
      <x:c r="Q1289" s="2" t="str">
        <x:v>PD exceeds policy maximum</x:v>
      </x:c>
      <x:c r="R1289" s="2"/>
      <x:c r="S1289" s="2"/>
      <x:c r="T1289" s="2"/>
    </x:row>
    <x:row r="1290">
      <x:c r="A1290" s="2"/>
      <x:c r="B1290" s="2"/>
      <x:c r="C1290" s="2" t="str">
        <x:v>SYN-01285</x:v>
      </x:c>
      <x:c r="D1290" s="58" t="n">
        <x:v>216000000</x:v>
      </x:c>
      <x:c r="E1290" s="93" t="n">
        <x:v>36</x:v>
      </x:c>
      <x:c r="F1290" s="59" t="n">
        <x:v>0.06305793994697177</x:v>
      </x:c>
      <x:c r="G1290" s="59" t="n">
        <x:v>0.8427486660006248</x:v>
      </x:c>
      <x:c r="H1290" s="59" t="n">
        <x:v>0.1556055962246486</x:v>
      </x:c>
      <x:c r="I1290" s="58" t="n">
        <x:v>7547140.619982399</x:v>
      </x:c>
      <x:c r="J1290" s="59" t="n">
        <x:v>0.2433458057890105</x:v>
      </x:c>
      <x:c r="K1290" s="2" t="str">
        <x:v>C</x:v>
      </x:c>
      <x:c r="L1290" s="59" t="n">
        <x:v>0.13390750885009767</x:v>
      </x:c>
      <x:c r="M1290" s="59" t="n">
        <x:v>0.3419980121072623</x:v>
      </x:c>
      <x:c r="N1290" s="58" t="n">
        <x:v>18366621.243619956</x:v>
      </x:c>
      <x:c r="O1290" s="58" t="n">
        <x:v>10653692.335341495</x:v>
      </x:c>
      <x:c r="P1290" s="2" t="str">
        <x:v>approve</x:v>
      </x:c>
      <x:c r="Q1290" s="2" t="str">
        <x:v>eligibility and RAROC conditions are met</x:v>
      </x:c>
      <x:c r="R1290" s="2"/>
      <x:c r="S1290" s="2"/>
      <x:c r="T1290" s="2"/>
    </x:row>
    <x:row r="1291">
      <x:c r="A1291" s="2"/>
      <x:c r="B1291" s="2"/>
      <x:c r="C1291" s="2" t="str">
        <x:v>SYN-01286</x:v>
      </x:c>
      <x:c r="D1291" s="58" t="n">
        <x:v>224000000</x:v>
      </x:c>
      <x:c r="E1291" s="93" t="n">
        <x:v>36</x:v>
      </x:c>
      <x:c r="F1291" s="59" t="n">
        <x:v>0.17213135229086052</x:v>
      </x:c>
      <x:c r="G1291" s="59" t="n">
        <x:v>0.7567964767574193</x:v>
      </x:c>
      <x:c r="H1291" s="59" t="n">
        <x:v>0.2416266617963546</x:v>
      </x:c>
      <x:c r="I1291" s="58" t="n">
        <x:v>8807301.934691546</x:v>
      </x:c>
      <x:c r="J1291" s="59" t="n">
        <x:v>0.40420791900751163</x:v>
      </x:c>
      <x:c r="K1291" s="2" t="str">
        <x:v>E</x:v>
      </x:c>
      <x:c r="L1291" s="59" t="n">
        <x:v>0.23137657165527345</x:v>
      </x:c>
      <x:c r="M1291" s="59" t="n">
        <x:v>0.21497029309898097</x:v>
      </x:c>
      <x:c r="N1291" s="58" t="n">
        <x:v>45388746.16149721</x:v>
      </x:c>
      <x:c r="O1291" s="58" t="n">
        <x:v>15892644.793395128</x:v>
      </x:c>
      <x:c r="P1291" s="2" t="str">
        <x:v>approve</x:v>
      </x:c>
      <x:c r="Q1291" s="2" t="str">
        <x:v>eligibility and RAROC conditions are met</x:v>
      </x:c>
      <x:c r="R1291" s="2"/>
      <x:c r="S1291" s="2"/>
      <x:c r="T1291" s="2"/>
    </x:row>
    <x:row r="1292">
      <x:c r="A1292" s="2"/>
      <x:c r="B1292" s="2"/>
      <x:c r="C1292" s="2" t="str">
        <x:v>SYN-01287</x:v>
      </x:c>
      <x:c r="D1292" s="58" t="n">
        <x:v>36000000</x:v>
      </x:c>
      <x:c r="E1292" s="93" t="n">
        <x:v>36</x:v>
      </x:c>
      <x:c r="F1292" s="59" t="n">
        <x:v>0.1306661602923036</x:v>
      </x:c>
      <x:c r="G1292" s="59" t="n">
        <x:v>0.8465321880556014</x:v>
      </x:c>
      <x:c r="H1292" s="59" t="n">
        <x:v>0.2130934693610573</x:v>
      </x:c>
      <x:c r="I1292" s="58" t="n">
        <x:v>1362027.0397741273</x:v>
      </x:c>
      <x:c r="J1292" s="59" t="n">
        <x:v>0.3136791638563953</x:v>
      </x:c>
      <x:c r="K1292" s="2" t="str">
        <x:v>D</x:v>
      </x:c>
      <x:c r="L1292" s="59" t="n">
        <x:v>0.22572975158691408</x:v>
      </x:c>
      <x:c r="M1292" s="59" t="n">
        <x:v>0.09030520948443668</x:v>
      </x:c>
      <x:c r="N1292" s="58" t="n">
        <x:v>6277118.014180975</x:v>
      </x:c>
      <x:c r="O1292" s="58" t="n">
        <x:v>2591062.924887569</x:v>
      </x:c>
      <x:c r="P1292" s="2" t="str">
        <x:v>reprice</x:v>
      </x:c>
      <x:c r="Q1292" s="2" t="str">
        <x:v>quoted APR is below the RAROC price floor</x:v>
      </x:c>
      <x:c r="R1292" s="2"/>
      <x:c r="S1292" s="2"/>
      <x:c r="T1292" s="2"/>
    </x:row>
    <x:row r="1293">
      <x:c r="A1293" s="2"/>
      <x:c r="B1293" s="2"/>
      <x:c r="C1293" s="2" t="str">
        <x:v>SYN-01288</x:v>
      </x:c>
      <x:c r="D1293" s="58" t="n">
        <x:v>89000000</x:v>
      </x:c>
      <x:c r="E1293" s="93" t="n">
        <x:v>48</x:v>
      </x:c>
      <x:c r="F1293" s="59" t="n">
        <x:v>0.1168704235465354</x:v>
      </x:c>
      <x:c r="G1293" s="59" t="n">
        <x:v>0.7243939613278796</x:v>
      </x:c>
      <x:c r="H1293" s="59" t="n">
        <x:v>0.19581018250070514</x:v>
      </x:c>
      <x:c r="I1293" s="58" t="n">
        <x:v>2688474.4606370763</x:v>
      </x:c>
      <x:c r="J1293" s="59" t="n">
        <x:v>0.17635052043908672</x:v>
      </x:c>
      <x:c r="K1293" s="2" t="str">
        <x:v>D</x:v>
      </x:c>
      <x:c r="L1293" s="59" t="n">
        <x:v>0.1805069351196289</x:v>
      </x:c>
      <x:c r="M1293" s="59" t="n">
        <x:v>0.26420146978801345</x:v>
      </x:c>
      <x:c r="N1293" s="58" t="n">
        <x:v>15525166.106130844</x:v>
      </x:c>
      <x:c r="O1293" s="58" t="n">
        <x:v>5102907.957632818</x:v>
      </x:c>
      <x:c r="P1293" s="2" t="str">
        <x:v>approve</x:v>
      </x:c>
      <x:c r="Q1293" s="2" t="str">
        <x:v>eligibility and RAROC conditions are met</x:v>
      </x:c>
      <x:c r="R1293" s="2"/>
      <x:c r="S1293" s="2"/>
      <x:c r="T1293" s="2"/>
    </x:row>
    <x:row r="1294">
      <x:c r="A1294" s="2"/>
      <x:c r="B1294" s="2"/>
      <x:c r="C1294" s="2" t="str">
        <x:v>SYN-01289</x:v>
      </x:c>
      <x:c r="D1294" s="58" t="n">
        <x:v>207000000</x:v>
      </x:c>
      <x:c r="E1294" s="93" t="n">
        <x:v>18</x:v>
      </x:c>
      <x:c r="F1294" s="59" t="n">
        <x:v>0.14735250511986717</x:v>
      </x:c>
      <x:c r="G1294" s="59" t="n">
        <x:v>0.7013008895154059</x:v>
      </x:c>
      <x:c r="H1294" s="59" t="n">
        <x:v>0.21425507863720045</x:v>
      </x:c>
      <x:c r="I1294" s="58" t="n">
        <x:v>13548255.512510113</x:v>
      </x:c>
      <x:c r="J1294" s="59" t="n">
        <x:v>0.45150798476594106</x:v>
      </x:c>
      <x:c r="K1294" s="2" t="str">
        <x:v>D</x:v>
      </x:c>
      <x:c r="L1294" s="59" t="n">
        <x:v>0.19425899505615235</x:v>
      </x:c>
      <x:c r="M1294" s="59" t="n">
        <x:v>0.28443763123916</x:v>
      </x:c>
      <x:c r="N1294" s="58" t="n">
        <x:v>17715684.430048972</x:v>
      </x:c>
      <x:c r="O1294" s="58" t="n">
        <x:v>13655769.71734721</x:v>
      </x:c>
      <x:c r="P1294" s="2" t="str">
        <x:v>approve</x:v>
      </x:c>
      <x:c r="Q1294" s="2" t="str">
        <x:v>eligibility and RAROC conditions are met</x:v>
      </x:c>
      <x:c r="R1294" s="2"/>
      <x:c r="S1294" s="2"/>
      <x:c r="T1294" s="2"/>
    </x:row>
    <x:row r="1295">
      <x:c r="A1295" s="2"/>
      <x:c r="B1295" s="2"/>
      <x:c r="C1295" s="2" t="str">
        <x:v>SYN-01290</x:v>
      </x:c>
      <x:c r="D1295" s="58" t="n">
        <x:v>104000000</x:v>
      </x:c>
      <x:c r="E1295" s="93" t="n">
        <x:v>36</x:v>
      </x:c>
      <x:c r="F1295" s="59" t="n">
        <x:v>0.15235689009627928</x:v>
      </x:c>
      <x:c r="G1295" s="59" t="n">
        <x:v>0.7411439244275962</x:v>
      </x:c>
      <x:c r="H1295" s="59" t="n">
        <x:v>0.2129995620435809</x:v>
      </x:c>
      <x:c r="I1295" s="58" t="n">
        <x:v>3934242.1793158613</x:v>
      </x:c>
      <x:c r="J1295" s="59" t="n">
        <x:v>0.3282251028421068</x:v>
      </x:c>
      <x:c r="K1295" s="2" t="str">
        <x:v>E</x:v>
      </x:c>
      <x:c r="L1295" s="59" t="n">
        <x:v>0.2133148193359375</x:v>
      </x:c>
      <x:c r="M1295" s="59" t="n">
        <x:v>0.15817391569285982</x:v>
      </x:c>
      <x:c r="N1295" s="58" t="n">
        <x:v>18279128.007249244</x:v>
      </x:c>
      <x:c r="O1295" s="58" t="n">
        <x:v>6906292.564976224</x:v>
      </x:c>
      <x:c r="P1295" s="2" t="str">
        <x:v>reprice</x:v>
      </x:c>
      <x:c r="Q1295" s="2" t="str">
        <x:v>quoted APR is below the RAROC price floor</x:v>
      </x:c>
      <x:c r="R1295" s="2"/>
      <x:c r="S1295" s="2"/>
      <x:c r="T1295" s="2"/>
    </x:row>
    <x:row r="1296">
      <x:c r="A1296" s="2"/>
      <x:c r="B1296" s="2"/>
      <x:c r="C1296" s="2" t="str">
        <x:v>SYN-01291</x:v>
      </x:c>
      <x:c r="D1296" s="58" t="n">
        <x:v>180000000</x:v>
      </x:c>
      <x:c r="E1296" s="93" t="n">
        <x:v>36</x:v>
      </x:c>
      <x:c r="F1296" s="59" t="n">
        <x:v>0.06524858049726046</x:v>
      </x:c>
      <x:c r="G1296" s="59" t="n">
        <x:v>0.8099251908039858</x:v>
      </x:c>
      <x:c r="H1296" s="59" t="n">
        <x:v>0.15009689221384392</x:v>
      </x:c>
      <x:c r="I1296" s="58" t="n">
        <x:v>6240613.238078882</x:v>
      </x:c>
      <x:c r="J1296" s="59" t="n">
        <x:v>0.2378869599659979</x:v>
      </x:c>
      <x:c r="K1296" s="2" t="str">
        <x:v>C</x:v>
      </x:c>
      <x:c r="L1296" s="59" t="n">
        <x:v>0.13076999664306638</x:v>
      </x:c>
      <x:c r="M1296" s="59" t="n">
        <x:v>0.3249074479333287</x:v>
      </x:c>
      <x:c r="N1296" s="58" t="n">
        <x:v>15166082.68799718</x:v>
      </x:c>
      <x:c r="O1296" s="58" t="n">
        <x:v>8677514.850552725</x:v>
      </x:c>
      <x:c r="P1296" s="2" t="str">
        <x:v>approve</x:v>
      </x:c>
      <x:c r="Q1296" s="2" t="str">
        <x:v>eligibility and RAROC conditions are met</x:v>
      </x:c>
      <x:c r="R1296" s="2"/>
      <x:c r="S1296" s="2"/>
      <x:c r="T1296" s="2"/>
    </x:row>
    <x:row r="1297">
      <x:c r="A1297" s="2"/>
      <x:c r="B1297" s="2"/>
      <x:c r="C1297" s="2" t="str">
        <x:v>SYN-01292</x:v>
      </x:c>
      <x:c r="D1297" s="58" t="n">
        <x:v>247000000</x:v>
      </x:c>
      <x:c r="E1297" s="93" t="n">
        <x:v>12</x:v>
      </x:c>
      <x:c r="F1297" s="59" t="n">
        <x:v>0.06509757457309587</x:v>
      </x:c>
      <x:c r="G1297" s="59" t="n">
        <x:v>0.7429506734207096</x:v>
      </x:c>
      <x:c r="H1297" s="59" t="n">
        <x:v>0.16259815329655744</x:v>
      </x:c>
      <x:c r="I1297" s="58" t="n">
        <x:v>22440901.750435673</x:v>
      </x:c>
      <x:c r="J1297" s="59" t="n">
        <x:v>0.6968377318966862</x:v>
      </x:c>
      <x:c r="K1297" s="2" t="str">
        <x:v>C</x:v>
      </x:c>
      <x:c r="L1297" s="59"/>
      <x:c r="M1297" s="59" t="n">
        <x:v>0.6384832989615414</x:v>
      </x:c>
      <x:c r="N1297" s="58" t="n">
        <x:v>6696383.88326083</x:v>
      </x:c>
      <x:c r="O1297" s="58" t="n">
        <x:v>11505079.474751081</x:v>
      </x:c>
      <x:c r="P1297" s="2" t="str">
        <x:v>decline</x:v>
      </x:c>
      <x:c r="Q1297" s="2" t="str">
        <x:v>debt service to income exceeds policy maximum</x:v>
      </x:c>
      <x:c r="R1297" s="2"/>
      <x:c r="S1297" s="2"/>
      <x:c r="T1297" s="2"/>
    </x:row>
    <x:row r="1298">
      <x:c r="A1298" s="2"/>
      <x:c r="B1298" s="2"/>
      <x:c r="C1298" s="2" t="str">
        <x:v>SYN-01293</x:v>
      </x:c>
      <x:c r="D1298" s="58" t="n">
        <x:v>120000000</x:v>
      </x:c>
      <x:c r="E1298" s="93" t="n">
        <x:v>24</x:v>
      </x:c>
      <x:c r="F1298" s="59" t="n">
        <x:v>0.02945298070657382</x:v>
      </x:c>
      <x:c r="G1298" s="59" t="n">
        <x:v>0.6946219826571669</x:v>
      </x:c>
      <x:c r="H1298" s="59" t="n">
        <x:v>0.140012607174346</x:v>
      </x:c>
      <x:c r="I1298" s="58" t="n">
        <x:v>5761617.462099321</x:v>
      </x:c>
      <x:c r="J1298" s="59" t="n">
        <x:v>0.5438712141675309</x:v>
      </x:c>
      <x:c r="K1298" s="2" t="str">
        <x:v>B</x:v>
      </x:c>
      <x:c r="L1298" s="59"/>
      <x:c r="M1298" s="59" t="n">
        <x:v>0.5716564375882631</x:v>
      </x:c>
      <x:c r="N1298" s="58" t="n">
        <x:v>2655458.444096591</x:v>
      </x:c>
      <x:c r="O1298" s="58" t="n">
        <x:v>5041359.013311276</x:v>
      </x:c>
      <x:c r="P1298" s="2" t="str">
        <x:v>decline</x:v>
      </x:c>
      <x:c r="Q1298" s="2" t="str">
        <x:v>debt service to income exceeds policy maximum</x:v>
      </x:c>
      <x:c r="R1298" s="2"/>
      <x:c r="S1298" s="2"/>
      <x:c r="T1298" s="2"/>
    </x:row>
    <x:row r="1299">
      <x:c r="A1299" s="2"/>
      <x:c r="B1299" s="2"/>
      <x:c r="C1299" s="2" t="str">
        <x:v>SYN-01294</x:v>
      </x:c>
      <x:c r="D1299" s="58" t="n">
        <x:v>32000000</x:v>
      </x:c>
      <x:c r="E1299" s="93" t="n">
        <x:v>48</x:v>
      </x:c>
      <x:c r="F1299" s="59" t="n">
        <x:v>0.044256223765558565</x:v>
      </x:c>
      <x:c r="G1299" s="59" t="n">
        <x:v>0.6846423948867439</x:v>
      </x:c>
      <x:c r="H1299" s="59" t="n">
        <x:v>0.14978672417386432</x:v>
      </x:c>
      <x:c r="I1299" s="58" t="n">
        <x:v>890238.0273553955</x:v>
      </x:c>
      <x:c r="J1299" s="59" t="n">
        <x:v>0.09683639658129496</x:v>
      </x:c>
      <x:c r="K1299" s="2" t="str">
        <x:v>B</x:v>
      </x:c>
      <x:c r="L1299" s="59" t="n">
        <x:v>0.1253276062011719</x:v>
      </x:c>
      <x:c r="M1299" s="59" t="n">
        <x:v>0.41065977404773335</x:v>
      </x:c>
      <x:c r="N1299" s="58" t="n">
        <x:v>2084848.6400388698</x:v>
      </x:c>
      <x:c r="O1299" s="58" t="n">
        <x:v>1326947.1395585714</x:v>
      </x:c>
      <x:c r="P1299" s="2" t="str">
        <x:v>approve</x:v>
      </x:c>
      <x:c r="Q1299" s="2" t="str">
        <x:v>eligibility and RAROC conditions are met</x:v>
      </x:c>
      <x:c r="R1299" s="2"/>
      <x:c r="S1299" s="2"/>
      <x:c r="T1299" s="2"/>
    </x:row>
    <x:row r="1300">
      <x:c r="A1300" s="2"/>
      <x:c r="B1300" s="2"/>
      <x:c r="C1300" s="2" t="str">
        <x:v>SYN-01295</x:v>
      </x:c>
      <x:c r="D1300" s="58" t="n">
        <x:v>183000000</x:v>
      </x:c>
      <x:c r="E1300" s="93" t="n">
        <x:v>24</x:v>
      </x:c>
      <x:c r="F1300" s="59" t="n">
        <x:v>0.12745673826765735</x:v>
      </x:c>
      <x:c r="G1300" s="59" t="n">
        <x:v>0.6919368748545595</x:v>
      </x:c>
      <x:c r="H1300" s="59" t="n">
        <x:v>0.20208917524013872</x:v>
      </x:c>
      <x:c r="I1300" s="58" t="n">
        <x:v>9332619.495350087</x:v>
      </x:c>
      <x:c r="J1300" s="59" t="n">
        <x:v>0.3054877571912638</x:v>
      </x:c>
      <x:c r="K1300" s="2" t="str">
        <x:v>D</x:v>
      </x:c>
      <x:c r="L1300" s="59" t="n">
        <x:v>0.18190284729003905</x:v>
      </x:c>
      <x:c r="M1300" s="59" t="n">
        <x:v>0.2971975346515121</x:v>
      </x:c>
      <x:c r="N1300" s="58" t="n">
        <x:v>17421166.661010634</x:v>
      </x:c>
      <x:c r="O1300" s="58" t="n">
        <x:v>10934844.356148379</x:v>
      </x:c>
      <x:c r="P1300" s="2" t="str">
        <x:v>approve</x:v>
      </x:c>
      <x:c r="Q1300" s="2" t="str">
        <x:v>eligibility and RAROC conditions are met</x:v>
      </x:c>
      <x:c r="R1300" s="2"/>
      <x:c r="S1300" s="2"/>
      <x:c r="T1300" s="2"/>
    </x:row>
    <x:row r="1301">
      <x:c r="A1301" s="2"/>
      <x:c r="B1301" s="2"/>
      <x:c r="C1301" s="2" t="str">
        <x:v>SYN-01296</x:v>
      </x:c>
      <x:c r="D1301" s="58" t="n">
        <x:v>56000000</x:v>
      </x:c>
      <x:c r="E1301" s="93" t="n">
        <x:v>48</x:v>
      </x:c>
      <x:c r="F1301" s="59" t="n">
        <x:v>0.13129299080223306</x:v>
      </x:c>
      <x:c r="G1301" s="59" t="n">
        <x:v>0.8461045160285957</x:v>
      </x:c>
      <x:c r="H1301" s="59" t="n">
        <x:v>0.22972947169000357</x:v>
      </x:c>
      <x:c r="I1301" s="58" t="n">
        <x:v>1794052.4841963667</x:v>
      </x:c>
      <x:c r="J1301" s="59" t="n">
        <x:v>0.2460521792170319</x:v>
      </x:c>
      <x:c r="K1301" s="2" t="str">
        <x:v>D</x:v>
      </x:c>
      <x:c r="L1301" s="59" t="n">
        <x:v>0.21915203094482422</x:v>
      </x:c>
      <x:c r="M1301" s="59" t="n">
        <x:v>0.2181109719244061</x:v>
      </x:c>
      <x:c r="N1301" s="58" t="n">
        <x:v>12859014.999237444</x:v>
      </x:c>
      <x:c r="O1301" s="58" t="n">
        <x:v>3970426.624450386</x:v>
      </x:c>
      <x:c r="P1301" s="2" t="str">
        <x:v>approve</x:v>
      </x:c>
      <x:c r="Q1301" s="2" t="str">
        <x:v>eligibility and RAROC conditions are met</x:v>
      </x:c>
      <x:c r="R1301" s="2"/>
      <x:c r="S1301" s="2"/>
      <x:c r="T1301" s="2"/>
    </x:row>
    <x:row r="1302">
      <x:c r="A1302" s="2"/>
      <x:c r="B1302" s="2"/>
      <x:c r="C1302" s="2" t="str">
        <x:v>SYN-01297</x:v>
      </x:c>
      <x:c r="D1302" s="58" t="n">
        <x:v>206000000</x:v>
      </x:c>
      <x:c r="E1302" s="93" t="n">
        <x:v>48</x:v>
      </x:c>
      <x:c r="F1302" s="59" t="n">
        <x:v>0.09662251663621907</x:v>
      </x:c>
      <x:c r="G1302" s="59" t="n">
        <x:v>0.7991281289419416</x:v>
      </x:c>
      <x:c r="H1302" s="59" t="n">
        <x:v>0.18118127130217357</x:v>
      </x:c>
      <x:c r="I1302" s="58" t="n">
        <x:v>6063973.015366236</x:v>
      </x:c>
      <x:c r="J1302" s="59" t="n">
        <x:v>0.18468494329617816</x:v>
      </x:c>
      <x:c r="K1302" s="2" t="str">
        <x:v>C</x:v>
      </x:c>
      <x:c r="L1302" s="59" t="n">
        <x:v>0.16512031555175785</x:v>
      </x:c>
      <x:c r="M1302" s="59" t="n">
        <x:v>0.26981474076373835</x:v>
      </x:c>
      <x:c r="N1302" s="58" t="n">
        <x:v>33148286.312561844</x:v>
      </x:c>
      <x:c r="O1302" s="58" t="n">
        <x:v>11978217.411824437</x:v>
      </x:c>
      <x:c r="P1302" s="2" t="str">
        <x:v>approve</x:v>
      </x:c>
      <x:c r="Q1302" s="2" t="str">
        <x:v>eligibility and RAROC conditions are met</x:v>
      </x:c>
      <x:c r="R1302" s="2"/>
      <x:c r="S1302" s="2"/>
      <x:c r="T1302" s="2"/>
    </x:row>
    <x:row r="1303">
      <x:c r="A1303" s="2"/>
      <x:c r="B1303" s="2"/>
      <x:c r="C1303" s="2" t="str">
        <x:v>SYN-01298</x:v>
      </x:c>
      <x:c r="D1303" s="58" t="n">
        <x:v>179000000</x:v>
      </x:c>
      <x:c r="E1303" s="93" t="n">
        <x:v>24</x:v>
      </x:c>
      <x:c r="F1303" s="59" t="n">
        <x:v>0.10136353533414863</x:v>
      </x:c>
      <x:c r="G1303" s="59" t="n">
        <x:v>0.690883723616194</x:v>
      </x:c>
      <x:c r="H1303" s="59" t="n">
        <x:v>0.20816400967442225</x:v>
      </x:c>
      <x:c r="I1303" s="58" t="n">
        <x:v>9181897.37303026</x:v>
      </x:c>
      <x:c r="J1303" s="59" t="n">
        <x:v>0.4155856725877819</x:v>
      </x:c>
      <x:c r="K1303" s="2" t="str">
        <x:v>D</x:v>
      </x:c>
      <x:c r="L1303" s="59" t="n">
        <x:v>0.15894706726074218</x:v>
      </x:c>
      <x:c r="M1303" s="59" t="n">
        <x:v>0.5393855644181027</x:v>
      </x:c>
      <x:c r="N1303" s="58" t="n">
        <x:v>13628341.35880508</x:v>
      </x:c>
      <x:c r="O1303" s="58" t="n">
        <x:v>9624797.302528977</x:v>
      </x:c>
      <x:c r="P1303" s="2" t="str">
        <x:v>approve</x:v>
      </x:c>
      <x:c r="Q1303" s="2" t="str">
        <x:v>eligibility and RAROC conditions are met</x:v>
      </x:c>
      <x:c r="R1303" s="2"/>
      <x:c r="S1303" s="2"/>
      <x:c r="T1303" s="2"/>
    </x:row>
    <x:row r="1304">
      <x:c r="A1304" s="2"/>
      <x:c r="B1304" s="2"/>
      <x:c r="C1304" s="2" t="str">
        <x:v>SYN-01299</x:v>
      </x:c>
      <x:c r="D1304" s="58" t="n">
        <x:v>93000000</x:v>
      </x:c>
      <x:c r="E1304" s="93" t="n">
        <x:v>36</x:v>
      </x:c>
      <x:c r="F1304" s="59" t="n">
        <x:v>0.06861268924003897</x:v>
      </x:c>
      <x:c r="G1304" s="59" t="n">
        <x:v>0.8407813823509709</x:v>
      </x:c>
      <x:c r="H1304" s="59" t="n">
        <x:v>0.15746719236047257</x:v>
      </x:c>
      <x:c r="I1304" s="58" t="n">
        <x:v>3257986.768586125</x:v>
      </x:c>
      <x:c r="J1304" s="59" t="n">
        <x:v>0.33121089488975003</x:v>
      </x:c>
      <x:c r="K1304" s="2" t="str">
        <x:v>C</x:v>
      </x:c>
      <x:c r="L1304" s="59" t="n">
        <x:v>0.1445167922973633</x:v>
      </x:c>
      <x:c r="M1304" s="59" t="n">
        <x:v>0.26348158912065694</x:v>
      </x:c>
      <x:c r="N1304" s="58" t="n">
        <x:v>8564511.598095339</x:v>
      </x:c>
      <x:c r="O1304" s="58" t="n">
        <x:v>4800907.538082004</x:v>
      </x:c>
      <x:c r="P1304" s="2" t="str">
        <x:v>approve</x:v>
      </x:c>
      <x:c r="Q1304" s="2" t="str">
        <x:v>eligibility and RAROC conditions are met</x:v>
      </x:c>
      <x:c r="R1304" s="2"/>
      <x:c r="S1304" s="2"/>
      <x:c r="T1304" s="2"/>
    </x:row>
    <x:row r="1305">
      <x:c r="A1305" s="2"/>
      <x:c r="B1305" s="2"/>
      <x:c r="C1305" s="2" t="str">
        <x:v>SYN-01300</x:v>
      </x:c>
      <x:c r="D1305" s="58" t="n">
        <x:v>129000000</x:v>
      </x:c>
      <x:c r="E1305" s="93" t="n">
        <x:v>24</x:v>
      </x:c>
      <x:c r="F1305" s="59" t="n">
        <x:v>0.032401317467334406</x:v>
      </x:c>
      <x:c r="G1305" s="59" t="n">
        <x:v>0.7578189325831794</x:v>
      </x:c>
      <x:c r="H1305" s="59" t="n">
        <x:v>0.11274795951372273</x:v>
      </x:c>
      <x:c r="I1305" s="58" t="n">
        <x:v>6028882.27918628</x:v>
      </x:c>
      <x:c r="J1305" s="59" t="n">
        <x:v>0.3231864580978543</x:v>
      </x:c>
      <x:c r="K1305" s="2" t="str">
        <x:v>B</x:v>
      </x:c>
      <x:c r="L1305" s="59" t="n">
        <x:v>0.0982586669921875</x:v>
      </x:c>
      <x:c r="M1305" s="59" t="n">
        <x:v>0.30695370395123317</x:v>
      </x:c>
      <x:c r="N1305" s="58" t="n">
        <x:v>3396257.7712615966</x:v>
      </x:c>
      <x:c r="O1305" s="58" t="n">
        <x:v>5364833.545450508</x:v>
      </x:c>
      <x:c r="P1305" s="2" t="str">
        <x:v>approve</x:v>
      </x:c>
      <x:c r="Q1305" s="2" t="str">
        <x:v>eligibility and RAROC conditions are met</x:v>
      </x:c>
      <x:c r="R1305" s="2"/>
      <x:c r="S1305" s="2"/>
      <x:c r="T1305" s="2"/>
    </x:row>
    <x:row r="1306">
      <x:c r="A1306" s="2"/>
      <x:c r="B1306" s="2"/>
      <x:c r="C1306" s="2" t="str">
        <x:v>SYN-01301</x:v>
      </x:c>
      <x:c r="D1306" s="58" t="n">
        <x:v>114000000</x:v>
      </x:c>
      <x:c r="E1306" s="93" t="n">
        <x:v>12</x:v>
      </x:c>
      <x:c r="F1306" s="59" t="n">
        <x:v>0.07458465028060804</x:v>
      </x:c>
      <x:c r="G1306" s="59" t="n">
        <x:v>0.7835410860096028</x:v>
      </x:c>
      <x:c r="H1306" s="59" t="n">
        <x:v>0.17649013597688615</x:v>
      </x:c>
      <x:c r="I1306" s="58" t="n">
        <x:v>10432486.17178749</x:v>
      </x:c>
      <x:c r="J1306" s="59" t="n">
        <x:v>0.827902333663709</x:v>
      </x:c>
      <x:c r="K1306" s="2" t="str">
        <x:v>C</x:v>
      </x:c>
      <x:c r="L1306" s="59"/>
      <x:c r="M1306" s="59" t="n">
        <x:v>0.4979304727730992</x:v>
      </x:c>
      <x:c r="N1306" s="58" t="n">
        <x:v>3747611.818996188</x:v>
      </x:c>
      <x:c r="O1306" s="58" t="n">
        <x:v>6085893.627161699</x:v>
      </x:c>
      <x:c r="P1306" s="2" t="str">
        <x:v>decline</x:v>
      </x:c>
      <x:c r="Q1306" s="2" t="str">
        <x:v>debt service to income exceeds policy maximum</x:v>
      </x:c>
      <x:c r="R1306" s="2"/>
      <x:c r="S1306" s="2"/>
      <x:c r="T1306" s="2"/>
    </x:row>
    <x:row r="1307">
      <x:c r="A1307" s="2"/>
      <x:c r="B1307" s="2"/>
      <x:c r="C1307" s="2" t="str">
        <x:v>SYN-01302</x:v>
      </x:c>
      <x:c r="D1307" s="58" t="n">
        <x:v>147000000</x:v>
      </x:c>
      <x:c r="E1307" s="93" t="n">
        <x:v>36</x:v>
      </x:c>
      <x:c r="F1307" s="59" t="n">
        <x:v>0.04562196555107207</x:v>
      </x:c>
      <x:c r="G1307" s="59" t="n">
        <x:v>0.6777248462209491</x:v>
      </x:c>
      <x:c r="H1307" s="59" t="n">
        <x:v>0.14770266532668389</x:v>
      </x:c>
      <x:c r="I1307" s="58" t="n">
        <x:v>5079281.120828525</x:v>
      </x:c>
      <x:c r="J1307" s="59" t="n">
        <x:v>0.35259296001392476</x:v>
      </x:c>
      <x:c r="K1307" s="2" t="str">
        <x:v>B</x:v>
      </x:c>
      <x:c r="L1307" s="59" t="n">
        <x:v>0.10915046691894531</x:v>
      </x:c>
      <x:c r="M1307" s="59" t="n">
        <x:v>0.551443967888057</x:v>
      </x:c>
      <x:c r="N1307" s="58" t="n">
        <x:v>7318558.512858947</x:v>
      </x:c>
      <x:c r="O1307" s="58" t="n">
        <x:v>6082356.041865014</x:v>
      </x:c>
      <x:c r="P1307" s="2" t="str">
        <x:v>approve</x:v>
      </x:c>
      <x:c r="Q1307" s="2" t="str">
        <x:v>eligibility and RAROC conditions are met</x:v>
      </x:c>
      <x:c r="R1307" s="2"/>
      <x:c r="S1307" s="2"/>
      <x:c r="T1307" s="2"/>
    </x:row>
    <x:row r="1308">
      <x:c r="A1308" s="2"/>
      <x:c r="B1308" s="2"/>
      <x:c r="C1308" s="2" t="str">
        <x:v>SYN-01303</x:v>
      </x:c>
      <x:c r="D1308" s="58" t="n">
        <x:v>225000000</x:v>
      </x:c>
      <x:c r="E1308" s="93" t="n">
        <x:v>18</x:v>
      </x:c>
      <x:c r="F1308" s="59" t="n">
        <x:v>0.08962125948659998</x:v>
      </x:c>
      <x:c r="G1308" s="59" t="n">
        <x:v>0.7073509917578973</x:v>
      </x:c>
      <x:c r="H1308" s="59" t="n">
        <x:v>0.19171850736437607</x:v>
      </x:c>
      <x:c r="I1308" s="58" t="n">
        <x:v>14482300.811385226</x:v>
      </x:c>
      <x:c r="J1308" s="59" t="n">
        <x:v>0.45242061209956547</x:v>
      </x:c>
      <x:c r="K1308" s="2" t="str">
        <x:v>C</x:v>
      </x:c>
      <x:c r="L1308" s="59" t="n">
        <x:v>0.14300418853759767</x:v>
      </x:c>
      <x:c r="M1308" s="59" t="n">
        <x:v>0.5529470814762594</x:v>
      </x:c>
      <x:c r="N1308" s="58" t="n">
        <x:v>11772129.156312967</x:v>
      </x:c>
      <x:c r="O1308" s="58" t="n">
        <x:v>11750131.179820012</x:v>
      </x:c>
      <x:c r="P1308" s="2" t="str">
        <x:v>approve</x:v>
      </x:c>
      <x:c r="Q1308" s="2" t="str">
        <x:v>eligibility and RAROC conditions are met</x:v>
      </x:c>
      <x:c r="R1308" s="2"/>
      <x:c r="S1308" s="2"/>
      <x:c r="T1308" s="2"/>
    </x:row>
    <x:row r="1309">
      <x:c r="A1309" s="2"/>
      <x:c r="B1309" s="2"/>
      <x:c r="C1309" s="2" t="str">
        <x:v>SYN-01304</x:v>
      </x:c>
      <x:c r="D1309" s="58" t="n">
        <x:v>150000000</x:v>
      </x:c>
      <x:c r="E1309" s="93" t="n">
        <x:v>24</x:v>
      </x:c>
      <x:c r="F1309" s="59" t="n">
        <x:v>0.023952405503049095</x:v>
      </x:c>
      <x:c r="G1309" s="59" t="n">
        <x:v>0.6749845695743056</x:v>
      </x:c>
      <x:c r="H1309" s="59" t="n">
        <x:v>0.12301083757811299</x:v>
      </x:c>
      <x:c r="I1309" s="58" t="n">
        <x:v>7082129.906939375</x:v>
      </x:c>
      <x:c r="J1309" s="59" t="n">
        <x:v>0.33481315147638513</x:v>
      </x:c>
      <x:c r="K1309" s="2" t="str">
        <x:v>B</x:v>
      </x:c>
      <x:c r="L1309" s="59" t="n">
        <x:v>0.097935791015625</x:v>
      </x:c>
      <x:c r="M1309" s="59" t="n">
        <x:v>0.4149568264528022</x:v>
      </x:c>
      <x:c r="N1309" s="58" t="n">
        <x:v>2612606.982812892</x:v>
      </x:c>
      <x:c r="O1309" s="58" t="n">
        <x:v>6292691.459991196</x:v>
      </x:c>
      <x:c r="P1309" s="2" t="str">
        <x:v>approve</x:v>
      </x:c>
      <x:c r="Q1309" s="2" t="str">
        <x:v>eligibility and RAROC conditions are met</x:v>
      </x:c>
      <x:c r="R1309" s="2"/>
      <x:c r="S1309" s="2"/>
      <x:c r="T1309" s="2"/>
    </x:row>
    <x:row r="1310">
      <x:c r="A1310" s="2"/>
      <x:c r="B1310" s="2"/>
      <x:c r="C1310" s="2" t="str">
        <x:v>SYN-01305</x:v>
      </x:c>
      <x:c r="D1310" s="58" t="n">
        <x:v>111000000</x:v>
      </x:c>
      <x:c r="E1310" s="93" t="n">
        <x:v>48</x:v>
      </x:c>
      <x:c r="F1310" s="59" t="n">
        <x:v>0.13281121724942024</x:v>
      </x:c>
      <x:c r="G1310" s="59" t="n">
        <x:v>0.7650707328001649</x:v>
      </x:c>
      <x:c r="H1310" s="59" t="n">
        <x:v>0.19299474536365668</x:v>
      </x:c>
      <x:c r="I1310" s="58" t="n">
        <x:v>3336479.830047042</x:v>
      </x:c>
      <x:c r="J1310" s="59" t="n">
        <x:v>0.24521512594848877</x:v>
      </x:c>
      <x:c r="K1310" s="2" t="str">
        <x:v>D</x:v>
      </x:c>
      <x:c r="L1310" s="59" t="n">
        <x:v>0.1984028625488281</x:v>
      </x:c>
      <x:c r="M1310" s="59" t="n">
        <x:v>0.12746683962017072</x:v>
      </x:c>
      <x:c r="N1310" s="58" t="n">
        <x:v>22863159.869729258</x:v>
      </x:c>
      <x:c r="O1310" s="58" t="n">
        <x:v>7014427.569626912</x:v>
      </x:c>
      <x:c r="P1310" s="2" t="str">
        <x:v>reprice</x:v>
      </x:c>
      <x:c r="Q1310" s="2" t="str">
        <x:v>quoted APR is below the RAROC price floor</x:v>
      </x:c>
      <x:c r="R1310" s="2"/>
      <x:c r="S1310" s="2"/>
      <x:c r="T1310" s="2"/>
    </x:row>
    <x:row r="1311">
      <x:c r="A1311" s="2"/>
      <x:c r="B1311" s="2"/>
      <x:c r="C1311" s="2" t="str">
        <x:v>SYN-01306</x:v>
      </x:c>
      <x:c r="D1311" s="58" t="n">
        <x:v>236000000</x:v>
      </x:c>
      <x:c r="E1311" s="93" t="n">
        <x:v>18</x:v>
      </x:c>
      <x:c r="F1311" s="59" t="n">
        <x:v>0.04529458611989468</x:v>
      </x:c>
      <x:c r="G1311" s="59" t="n">
        <x:v>0.7777816668744905</x:v>
      </x:c>
      <x:c r="H1311" s="59" t="n">
        <x:v>0.1601002516997414</x:v>
      </x:c>
      <x:c r="I1311" s="58" t="n">
        <x:v>14835235.517721238</x:v>
      </x:c>
      <x:c r="J1311" s="59" t="n">
        <x:v>0.45195107111011035</x:v>
      </x:c>
      <x:c r="K1311" s="2" t="str">
        <x:v>B</x:v>
      </x:c>
      <x:c r="L1311" s="59" t="n">
        <x:v>0.10222969055175782</x:v>
      </x:c>
      <x:c r="M1311" s="59" t="n">
        <x:v>0.7462664969726214</x:v>
      </x:c>
      <x:c r="N1311" s="58" t="n">
        <x:v>6821664.939758621</x:v>
      </x:c>
      <x:c r="O1311" s="58" t="n">
        <x:v>9953086.233844168</x:v>
      </x:c>
      <x:c r="P1311" s="2" t="str">
        <x:v>approve</x:v>
      </x:c>
      <x:c r="Q1311" s="2" t="str">
        <x:v>eligibility and RAROC conditions are met</x:v>
      </x:c>
      <x:c r="R1311" s="2"/>
      <x:c r="S1311" s="2"/>
      <x:c r="T1311" s="2"/>
    </x:row>
    <x:row r="1312">
      <x:c r="A1312" s="2"/>
      <x:c r="B1312" s="2"/>
      <x:c r="C1312" s="2" t="str">
        <x:v>SYN-01307</x:v>
      </x:c>
      <x:c r="D1312" s="58" t="n">
        <x:v>94000000</x:v>
      </x:c>
      <x:c r="E1312" s="93" t="n">
        <x:v>48</x:v>
      </x:c>
      <x:c r="F1312" s="59" t="n">
        <x:v>0.012944418999834876</x:v>
      </x:c>
      <x:c r="G1312" s="59" t="n">
        <x:v>0.7962166089992975</x:v>
      </x:c>
      <x:c r="H1312" s="59" t="n">
        <x:v>0.14093410249666613</x:v>
      </x:c>
      <x:c r="I1312" s="58" t="n">
        <x:v>2573095.564119003</x:v>
      </x:c>
      <x:c r="J1312" s="59" t="n">
        <x:v>0.24509098478242283</x:v>
      </x:c>
      <x:c r="K1312" s="2" t="str">
        <x:v>A</x:v>
      </x:c>
      <x:c r="L1312" s="59" t="n">
        <x:v>0.08806526184082034</x:v>
      </x:c>
      <x:c r="M1312" s="59" t="n">
        <x:v>0.6967546675974291</x:v>
      </x:c>
      <x:c r="N1312" s="58" t="n">
        <x:v>2132742.3876574733</x:v>
      </x:c>
      <x:c r="O1312" s="58" t="n">
        <x:v>4049718.1427555364</x:v>
      </x:c>
      <x:c r="P1312" s="2" t="str">
        <x:v>approve</x:v>
      </x:c>
      <x:c r="Q1312" s="2" t="str">
        <x:v>eligibility and RAROC conditions are met</x:v>
      </x:c>
      <x:c r="R1312" s="2"/>
      <x:c r="S1312" s="2"/>
      <x:c r="T1312" s="2"/>
    </x:row>
    <x:row r="1313">
      <x:c r="A1313" s="2"/>
      <x:c r="B1313" s="2"/>
      <x:c r="C1313" s="2" t="str">
        <x:v>SYN-01308</x:v>
      </x:c>
      <x:c r="D1313" s="58" t="n">
        <x:v>212000000</x:v>
      </x:c>
      <x:c r="E1313" s="93" t="n">
        <x:v>18</x:v>
      </x:c>
      <x:c r="F1313" s="59" t="n">
        <x:v>0.10025366167022717</x:v>
      </x:c>
      <x:c r="G1313" s="59" t="n">
        <x:v>0.5907524358415801</x:v>
      </x:c>
      <x:c r="H1313" s="59" t="n">
        <x:v>0.2016628881211058</x:v>
      </x:c>
      <x:c r="I1313" s="58" t="n">
        <x:v>13746751.361037405</x:v>
      </x:c>
      <x:c r="J1313" s="59" t="n">
        <x:v>0.5156214674582115</x:v>
      </x:c>
      <x:c r="K1313" s="2" t="str">
        <x:v>D</x:v>
      </x:c>
      <x:c r="L1313" s="59"/>
      <x:c r="M1313" s="59" t="n">
        <x:v>0.7437930240485127</x:v>
      </x:c>
      <x:c r="N1313" s="58" t="n">
        <x:v>10382148.773592398</x:v>
      </x:c>
      <x:c r="O1313" s="58" t="n">
        <x:v>9828689.297859654</x:v>
      </x:c>
      <x:c r="P1313" s="2" t="str">
        <x:v>decline</x:v>
      </x:c>
      <x:c r="Q1313" s="2" t="str">
        <x:v>debt service to income exceeds policy maximum</x:v>
      </x:c>
      <x:c r="R1313" s="2"/>
      <x:c r="S1313" s="2"/>
      <x:c r="T1313" s="2"/>
    </x:row>
    <x:row r="1314">
      <x:c r="A1314" s="2"/>
      <x:c r="B1314" s="2"/>
      <x:c r="C1314" s="2" t="str">
        <x:v>SYN-01309</x:v>
      </x:c>
      <x:c r="D1314" s="58" t="n">
        <x:v>182000000</x:v>
      </x:c>
      <x:c r="E1314" s="93" t="n">
        <x:v>48</x:v>
      </x:c>
      <x:c r="F1314" s="59" t="n">
        <x:v>0.1140772312371245</x:v>
      </x:c>
      <x:c r="G1314" s="59" t="n">
        <x:v>0.7400562104091409</x:v>
      </x:c>
      <x:c r="H1314" s="59" t="n">
        <x:v>0.19666059469286507</x:v>
      </x:c>
      <x:c r="I1314" s="58" t="n">
        <x:v>5505995.873426399</x:v>
      </x:c>
      <x:c r="J1314" s="59" t="n">
        <x:v>0.30567257721550545</x:v>
      </x:c>
      <x:c r="K1314" s="2" t="str">
        <x:v>D</x:v>
      </x:c>
      <x:c r="L1314" s="59" t="n">
        <x:v>0.17417575836181637</x:v>
      </x:c>
      <x:c r="M1314" s="59" t="n">
        <x:v>0.3113568850366948</x:v>
      </x:c>
      <x:c r="N1314" s="58" t="n">
        <x:v>31755875.60128868</x:v>
      </x:c>
      <x:c r="O1314" s="58" t="n">
        <x:v>10569405.896234391</x:v>
      </x:c>
      <x:c r="P1314" s="2" t="str">
        <x:v>approve</x:v>
      </x:c>
      <x:c r="Q1314" s="2" t="str">
        <x:v>eligibility and RAROC conditions are met</x:v>
      </x:c>
      <x:c r="R1314" s="2"/>
      <x:c r="S1314" s="2"/>
      <x:c r="T1314" s="2"/>
    </x:row>
    <x:row r="1315">
      <x:c r="A1315" s="2"/>
      <x:c r="B1315" s="2"/>
      <x:c r="C1315" s="2" t="str">
        <x:v>SYN-01310</x:v>
      </x:c>
      <x:c r="D1315" s="58" t="n">
        <x:v>109000000</x:v>
      </x:c>
      <x:c r="E1315" s="93" t="n">
        <x:v>24</x:v>
      </x:c>
      <x:c r="F1315" s="59" t="n">
        <x:v>0.2490535476862197</x:v>
      </x:c>
      <x:c r="G1315" s="59" t="n">
        <x:v>0.6477588728819853</x:v>
      </x:c>
      <x:c r="H1315" s="59" t="n">
        <x:v>0.3</x:v>
      </x:c>
      <x:c r="I1315" s="58" t="n">
        <x:v>6094497.419251194</x:v>
      </x:c>
      <x:c r="J1315" s="59" t="n">
        <x:v>0.14007082550001881</x:v>
      </x:c>
      <x:c r="K1315" s="2" t="str">
        <x:v>E</x:v>
      </x:c>
      <x:c r="L1315" s="59"/>
      <x:c r="M1315" s="59" t="n">
        <x:v>0.315170268954576</x:v>
      </x:c>
      <x:c r="N1315" s="58" t="n">
        <x:v>18970349.820439138</x:v>
      </x:c>
      <x:c r="O1315" s="58" t="n">
        <x:v>7599588.321013364</x:v>
      </x:c>
      <x:c r="P1315" s="2" t="str">
        <x:v>decline</x:v>
      </x:c>
      <x:c r="Q1315" s="2" t="str">
        <x:v>PD exceeds policy maximum</x:v>
      </x:c>
      <x:c r="R1315" s="2"/>
      <x:c r="S1315" s="2"/>
      <x:c r="T1315" s="2"/>
    </x:row>
    <x:row r="1316">
      <x:c r="A1316" s="2"/>
      <x:c r="B1316" s="2"/>
      <x:c r="C1316" s="2" t="str">
        <x:v>SYN-01311</x:v>
      </x:c>
      <x:c r="D1316" s="58" t="n">
        <x:v>184000000</x:v>
      </x:c>
      <x:c r="E1316" s="93" t="n">
        <x:v>48</x:v>
      </x:c>
      <x:c r="F1316" s="59" t="n">
        <x:v>0.0518389342014621</x:v>
      </x:c>
      <x:c r="G1316" s="59" t="n">
        <x:v>0.7287228694654461</x:v>
      </x:c>
      <x:c r="H1316" s="59" t="n">
        <x:v>0.1559040173745287</x:v>
      </x:c>
      <x:c r="I1316" s="58" t="n">
        <x:v>5176093.5249962695</x:v>
      </x:c>
      <x:c r="J1316" s="59" t="n">
        <x:v>0.23851492964595167</x:v>
      </x:c>
      <x:c r="K1316" s="2" t="str">
        <x:v>C</x:v>
      </x:c>
      <x:c r="L1316" s="59" t="n">
        <x:v>0.11819801330566407</x:v>
      </x:c>
      <x:c r="M1316" s="59" t="n">
        <x:v>0.543204439635363</x:v>
      </x:c>
      <x:c r="N1316" s="58" t="n">
        <x:v>14893124.039004024</x:v>
      </x:c>
      <x:c r="O1316" s="58" t="n">
        <x:v>7575531.97800364</x:v>
      </x:c>
      <x:c r="P1316" s="2" t="str">
        <x:v>approve</x:v>
      </x:c>
      <x:c r="Q1316" s="2" t="str">
        <x:v>eligibility and RAROC conditions are met</x:v>
      </x:c>
      <x:c r="R1316" s="2"/>
      <x:c r="S1316" s="2"/>
      <x:c r="T1316" s="2"/>
    </x:row>
    <x:row r="1317">
      <x:c r="A1317" s="2"/>
      <x:c r="B1317" s="2"/>
      <x:c r="C1317" s="2" t="str">
        <x:v>SYN-01312</x:v>
      </x:c>
      <x:c r="D1317" s="58" t="n">
        <x:v>51000000</x:v>
      </x:c>
      <x:c r="E1317" s="93" t="n">
        <x:v>24</x:v>
      </x:c>
      <x:c r="F1317" s="59" t="n">
        <x:v>0.053546014481969495</x:v>
      </x:c>
      <x:c r="G1317" s="59" t="n">
        <x:v>0.8231850284655007</x:v>
      </x:c>
      <x:c r="H1317" s="59" t="n">
        <x:v>0.17833450009328428</x:v>
      </x:c>
      <x:c r="I1317" s="58" t="n">
        <x:v>2542026.958920063</x:v>
      </x:c>
      <x:c r="J1317" s="59" t="n">
        <x:v>0.1807197069420239</x:v>
      </x:c>
      <x:c r="K1317" s="2" t="str">
        <x:v>C</x:v>
      </x:c>
      <x:c r="L1317" s="59" t="n">
        <x:v>0.13785221099853517</x:v>
      </x:c>
      <x:c r="M1317" s="59" t="n">
        <x:v>0.5479826793781543</x:v>
      </x:c>
      <x:c r="N1317" s="58" t="n">
        <x:v>2447221.8945906456</x:v>
      </x:c>
      <x:c r="O1317" s="58" t="n">
        <x:v>2268266.3373461813</x:v>
      </x:c>
      <x:c r="P1317" s="2" t="str">
        <x:v>approve</x:v>
      </x:c>
      <x:c r="Q1317" s="2" t="str">
        <x:v>eligibility and RAROC conditions are met</x:v>
      </x:c>
      <x:c r="R1317" s="2"/>
      <x:c r="S1317" s="2"/>
      <x:c r="T1317" s="2"/>
    </x:row>
    <x:row r="1318">
      <x:c r="A1318" s="2"/>
      <x:c r="B1318" s="2"/>
      <x:c r="C1318" s="2" t="str">
        <x:v>SYN-01313</x:v>
      </x:c>
      <x:c r="D1318" s="58" t="n">
        <x:v>226000000</x:v>
      </x:c>
      <x:c r="E1318" s="93" t="n">
        <x:v>36</x:v>
      </x:c>
      <x:c r="F1318" s="59" t="n">
        <x:v>0.11224979696695081</x:v>
      </x:c>
      <x:c r="G1318" s="59" t="n">
        <x:v>0.7674134849904921</x:v>
      </x:c>
      <x:c r="H1318" s="59" t="n">
        <x:v>0.194958486476145</x:v>
      </x:c>
      <x:c r="I1318" s="58" t="n">
        <x:v>8341027.972159853</x:v>
      </x:c>
      <x:c r="J1318" s="59" t="n">
        <x:v>0.5396737444421765</x:v>
      </x:c>
      <x:c r="K1318" s="2" t="str">
        <x:v>D</x:v>
      </x:c>
      <x:c r="L1318" s="59"/>
      <x:c r="M1318" s="59" t="n">
        <x:v>0.311372027695921</x:v>
      </x:c>
      <x:c r="N1318" s="58" t="n">
        <x:v>30792996.365350794</x:v>
      </x:c>
      <x:c r="O1318" s="58" t="n">
        <x:v>13778944.273724185</x:v>
      </x:c>
      <x:c r="P1318" s="2" t="str">
        <x:v>decline</x:v>
      </x:c>
      <x:c r="Q1318" s="2" t="str">
        <x:v>debt service to income exceeds policy maximum</x:v>
      </x:c>
      <x:c r="R1318" s="2"/>
      <x:c r="S1318" s="2"/>
      <x:c r="T1318" s="2"/>
    </x:row>
    <x:row r="1319">
      <x:c r="A1319" s="2"/>
      <x:c r="B1319" s="2"/>
      <x:c r="C1319" s="2" t="str">
        <x:v>SYN-01314</x:v>
      </x:c>
      <x:c r="D1319" s="58" t="n">
        <x:v>133000000</x:v>
      </x:c>
      <x:c r="E1319" s="93" t="n">
        <x:v>36</x:v>
      </x:c>
      <x:c r="F1319" s="59" t="n">
        <x:v>0.08348395091308133</x:v>
      </x:c>
      <x:c r="G1319" s="59" t="n">
        <x:v>0.8490860825713145</x:v>
      </x:c>
      <x:c r="H1319" s="59" t="n">
        <x:v>0.18356515398966317</x:v>
      </x:c>
      <x:c r="I1319" s="58" t="n">
        <x:v>4832088.501285084</x:v>
      </x:c>
      <x:c r="J1319" s="59" t="n">
        <x:v>0.21720147502141807</x:v>
      </x:c>
      <x:c r="K1319" s="2" t="str">
        <x:v>C</x:v>
      </x:c>
      <x:c r="L1319" s="59" t="n">
        <x:v>0.15562618255615235</x:v>
      </x:c>
      <x:c r="M1319" s="59" t="n">
        <x:v>0.355701691926516</x:v>
      </x:c>
      <x:c r="N1319" s="58" t="n">
        <x:v>15088497.706100985</x:v>
      </x:c>
      <x:c r="O1319" s="58" t="n">
        <x:v>7776114.752429358</x:v>
      </x:c>
      <x:c r="P1319" s="2" t="str">
        <x:v>approve</x:v>
      </x:c>
      <x:c r="Q1319" s="2" t="str">
        <x:v>eligibility and RAROC conditions are met</x:v>
      </x:c>
      <x:c r="R1319" s="2"/>
      <x:c r="S1319" s="2"/>
      <x:c r="T1319" s="2"/>
    </x:row>
    <x:row r="1320">
      <x:c r="A1320" s="2"/>
      <x:c r="B1320" s="2"/>
      <x:c r="C1320" s="2" t="str">
        <x:v>SYN-01315</x:v>
      </x:c>
      <x:c r="D1320" s="58" t="n">
        <x:v>221000000</x:v>
      </x:c>
      <x:c r="E1320" s="93" t="n">
        <x:v>48</x:v>
      </x:c>
      <x:c r="F1320" s="59" t="n">
        <x:v>0.0743005591774656</x:v>
      </x:c>
      <x:c r="G1320" s="59" t="n">
        <x:v>0.7152799262052503</x:v>
      </x:c>
      <x:c r="H1320" s="59" t="n">
        <x:v>0.19315406329121323</x:v>
      </x:c>
      <x:c r="I1320" s="58" t="n">
        <x:v>6644764.77405044</x:v>
      </x:c>
      <x:c r="J1320" s="59" t="n">
        <x:v>0.32959930245644437</x:v>
      </x:c>
      <x:c r="K1320" s="2" t="str">
        <x:v>C</x:v>
      </x:c>
      <x:c r="L1320" s="59" t="n">
        <x:v>0.1311674499511719</x:v>
      </x:c>
      <x:c r="M1320" s="59" t="n">
        <x:v>0.7124378461407884</x:v>
      </x:c>
      <x:c r="N1320" s="58" t="n">
        <x:v>25148254.729386985</x:v>
      </x:c>
      <x:c r="O1320" s="58" t="n">
        <x:v>10226394.955594046</x:v>
      </x:c>
      <x:c r="P1320" s="2" t="str">
        <x:v>approve</x:v>
      </x:c>
      <x:c r="Q1320" s="2" t="str">
        <x:v>eligibility and RAROC conditions are met</x:v>
      </x:c>
      <x:c r="R1320" s="2"/>
      <x:c r="S1320" s="2"/>
      <x:c r="T1320" s="2"/>
    </x:row>
    <x:row r="1321">
      <x:c r="A1321" s="2"/>
      <x:c r="B1321" s="2"/>
      <x:c r="C1321" s="2" t="str">
        <x:v>SYN-01316</x:v>
      </x:c>
      <x:c r="D1321" s="58" t="n">
        <x:v>78000000</x:v>
      </x:c>
      <x:c r="E1321" s="93" t="n">
        <x:v>12</x:v>
      </x:c>
      <x:c r="F1321" s="59" t="n">
        <x:v>0.021853825365513</x:v>
      </x:c>
      <x:c r="G1321" s="59" t="n">
        <x:v>0.5686217417139307</x:v>
      </x:c>
      <x:c r="H1321" s="59" t="n">
        <x:v>0.12640226675449306</x:v>
      </x:c>
      <x:c r="I1321" s="58" t="n">
        <x:v>6953588.493637994</x:v>
      </x:c>
      <x:c r="J1321" s="59" t="n">
        <x:v>0.2837228556468845</x:v>
      </x:c>
      <x:c r="K1321" s="2" t="str">
        <x:v>B</x:v>
      </x:c>
      <x:c r="L1321" s="59" t="n">
        <x:v>0.11028755187988282</x:v>
      </x:c>
      <x:c r="M1321" s="59" t="n">
        <x:v>0.32416946174774497</x:v>
      </x:c>
      <x:c r="N1321" s="58" t="n">
        <x:v>536867.9506969107</x:v>
      </x:c>
      <x:c r="O1321" s="58" t="n">
        <x:v>3368042.85594747</x:v>
      </x:c>
      <x:c r="P1321" s="2" t="str">
        <x:v>approve</x:v>
      </x:c>
      <x:c r="Q1321" s="2" t="str">
        <x:v>eligibility and RAROC conditions are met</x:v>
      </x:c>
      <x:c r="R1321" s="2"/>
      <x:c r="S1321" s="2"/>
      <x:c r="T1321" s="2"/>
    </x:row>
    <x:row r="1322">
      <x:c r="A1322" s="2"/>
      <x:c r="B1322" s="2"/>
      <x:c r="C1322" s="2" t="str">
        <x:v>SYN-01317</x:v>
      </x:c>
      <x:c r="D1322" s="58" t="n">
        <x:v>250000000</x:v>
      </x:c>
      <x:c r="E1322" s="93" t="n">
        <x:v>24</x:v>
      </x:c>
      <x:c r="F1322" s="59" t="n">
        <x:v>0.11782633190101233</x:v>
      </x:c>
      <x:c r="G1322" s="59" t="n">
        <x:v>0.6692542327718382</x:v>
      </x:c>
      <x:c r="H1322" s="59" t="n">
        <x:v>0.19824375272443534</x:v>
      </x:c>
      <x:c r="I1322" s="58" t="n">
        <x:v>12702511.964137463</x:v>
      </x:c>
      <x:c r="J1322" s="59" t="n">
        <x:v>0.2784806267477934</x:v>
      </x:c>
      <x:c r="K1322" s="2" t="str">
        <x:v>D</x:v>
      </x:c>
      <x:c r="L1322" s="59" t="n">
        <x:v>0.1631742858886719</x:v>
      </x:c>
      <x:c r="M1322" s="59" t="n">
        <x:v>0.4163852611675362</x:v>
      </x:c>
      <x:c r="N1322" s="58" t="n">
        <x:v>21299874.590302877</x:v>
      </x:c>
      <x:c r="O1322" s="58" t="n">
        <x:v>13942480.595731352</x:v>
      </x:c>
      <x:c r="P1322" s="2" t="str">
        <x:v>approve</x:v>
      </x:c>
      <x:c r="Q1322" s="2" t="str">
        <x:v>eligibility and RAROC conditions are met</x:v>
      </x:c>
      <x:c r="R1322" s="2"/>
      <x:c r="S1322" s="2"/>
      <x:c r="T1322" s="2"/>
    </x:row>
    <x:row r="1323">
      <x:c r="A1323" s="2"/>
      <x:c r="B1323" s="2"/>
      <x:c r="C1323" s="2" t="str">
        <x:v>SYN-01318</x:v>
      </x:c>
      <x:c r="D1323" s="58" t="n">
        <x:v>112000000</x:v>
      </x:c>
      <x:c r="E1323" s="93" t="n">
        <x:v>18</x:v>
      </x:c>
      <x:c r="F1323" s="59" t="n">
        <x:v>0.06778219091075904</x:v>
      </x:c>
      <x:c r="G1323" s="59" t="n">
        <x:v>0.7251722061406297</x:v>
      </x:c>
      <x:c r="H1323" s="59" t="n">
        <x:v>0.169003372242082</x:v>
      </x:c>
      <x:c r="I1323" s="58" t="n">
        <x:v>7087673.315120502</x:v>
      </x:c>
      <x:c r="J1323" s="59" t="n">
        <x:v>0.39775346630241004</x:v>
      </x:c>
      <x:c r="K1323" s="2" t="str">
        <x:v>C</x:v>
      </x:c>
      <x:c r="L1323" s="59" t="n">
        <x:v>0.1254679870605469</x:v>
      </x:c>
      <x:c r="M1323" s="59" t="n">
        <x:v>0.5655651893196054</x:v>
      </x:c>
      <x:c r="N1323" s="58" t="n">
        <x:v>4523524.194797563</x:v>
      </x:c>
      <x:c r="O1323" s="58" t="n">
        <x:v>5096826.666368737</x:v>
      </x:c>
      <x:c r="P1323" s="2" t="str">
        <x:v>approve</x:v>
      </x:c>
      <x:c r="Q1323" s="2" t="str">
        <x:v>eligibility and RAROC conditions are met</x:v>
      </x:c>
      <x:c r="R1323" s="2"/>
      <x:c r="S1323" s="2"/>
      <x:c r="T1323" s="2"/>
    </x:row>
    <x:row r="1324">
      <x:c r="A1324" s="2"/>
      <x:c r="B1324" s="2"/>
      <x:c r="C1324" s="2" t="str">
        <x:v>SYN-01319</x:v>
      </x:c>
      <x:c r="D1324" s="58" t="n">
        <x:v>185000000</x:v>
      </x:c>
      <x:c r="E1324" s="93" t="n">
        <x:v>18</x:v>
      </x:c>
      <x:c r="F1324" s="59" t="n">
        <x:v>0.0195708483758029</x:v>
      </x:c>
      <x:c r="G1324" s="59" t="n">
        <x:v>0.8308403633065924</x:v>
      </x:c>
      <x:c r="H1324" s="59" t="n">
        <x:v>0.11203720755368353</x:v>
      </x:c>
      <x:c r="I1324" s="58" t="n">
        <x:v>11213368.456771683</x:v>
      </x:c>
      <x:c r="J1324" s="59" t="n">
        <x:v>0.3887437451929784</x:v>
      </x:c>
      <x:c r="K1324" s="2" t="str">
        <x:v>A</x:v>
      </x:c>
      <x:c r="L1324" s="59" t="n">
        <x:v>0.09701190948486328</x:v>
      </x:c>
      <x:c r="M1324" s="59" t="n">
        <x:v>0.3127097237285081</x:v>
      </x:c>
      <x:c r="N1324" s="58" t="n">
        <x:v>2443128.4472716134</x:v>
      </x:c>
      <x:c r="O1324" s="58" t="n">
        <x:v>7817198.684973031</x:v>
      </x:c>
      <x:c r="P1324" s="2" t="str">
        <x:v>approve</x:v>
      </x:c>
      <x:c r="Q1324" s="2" t="str">
        <x:v>eligibility and RAROC conditions are met</x:v>
      </x:c>
      <x:c r="R1324" s="2"/>
      <x:c r="S1324" s="2"/>
      <x:c r="T1324" s="2"/>
    </x:row>
    <x:row r="1325">
      <x:c r="A1325" s="2"/>
      <x:c r="B1325" s="2"/>
      <x:c r="C1325" s="2" t="str">
        <x:v>SYN-01320</x:v>
      </x:c>
      <x:c r="D1325" s="58" t="n">
        <x:v>223000000</x:v>
      </x:c>
      <x:c r="E1325" s="93" t="n">
        <x:v>18</x:v>
      </x:c>
      <x:c r="F1325" s="59" t="n">
        <x:v>0.07573177163990402</x:v>
      </x:c>
      <x:c r="G1325" s="59" t="n">
        <x:v>0.6984232420661787</x:v>
      </x:c>
      <x:c r="H1325" s="59" t="n">
        <x:v>0.16247077858030545</x:v>
      </x:c>
      <x:c r="I1325" s="58" t="n">
        <x:v>14043039.915576555</x:v>
      </x:c>
      <x:c r="J1325" s="59" t="n">
        <x:v>0.7415367402593747</x:v>
      </x:c>
      <x:c r="K1325" s="2" t="str">
        <x:v>C</x:v>
      </x:c>
      <x:c r="L1325" s="59"/>
      <x:c r="M1325" s="59" t="n">
        <x:v>0.5137420099937413</x:v>
      </x:c>
      <x:c r="N1325" s="58" t="n">
        <x:v>9676212.844922844</x:v>
      </x:c>
      <x:c r="O1325" s="58" t="n">
        <x:v>10407669.550715137</x:v>
      </x:c>
      <x:c r="P1325" s="2" t="str">
        <x:v>decline</x:v>
      </x:c>
      <x:c r="Q1325" s="2" t="str">
        <x:v>debt service to income exceeds policy maximum</x:v>
      </x:c>
      <x:c r="R1325" s="2"/>
      <x:c r="S1325" s="2"/>
      <x:c r="T1325" s="2"/>
    </x:row>
    <x:row r="1326">
      <x:c r="A1326" s="2"/>
      <x:c r="B1326" s="2"/>
      <x:c r="C1326" s="2" t="str">
        <x:v>SYN-01321</x:v>
      </x:c>
      <x:c r="D1326" s="58" t="n">
        <x:v>125000000</x:v>
      </x:c>
      <x:c r="E1326" s="93" t="n">
        <x:v>36</x:v>
      </x:c>
      <x:c r="F1326" s="59" t="n">
        <x:v>0.03142083796785696</x:v>
      </x:c>
      <x:c r="G1326" s="59" t="n">
        <x:v>0.77168391368585</x:v>
      </x:c>
      <x:c r="H1326" s="59" t="n">
        <x:v>0.12905294432477715</x:v>
      </x:c>
      <x:c r="I1326" s="58" t="n">
        <x:v>4206044.249661121</x:v>
      </x:c>
      <x:c r="J1326" s="59" t="n">
        <x:v>0.31745527685390285</x:v>
      </x:c>
      <x:c r="K1326" s="2" t="str">
        <x:v>B</x:v>
      </x:c>
      <x:c r="L1326" s="59" t="n">
        <x:v>0.10628318786621094</x:v>
      </x:c>
      <x:c r="M1326" s="59" t="n">
        <x:v>0.3916184861250489</x:v>
      </x:c>
      <x:c r="N1326" s="58" t="n">
        <x:v>4878774.567930376</x:v>
      </x:c>
      <x:c r="O1326" s="58" t="n">
        <x:v>5205307.948468545</x:v>
      </x:c>
      <x:c r="P1326" s="2" t="str">
        <x:v>approve</x:v>
      </x:c>
      <x:c r="Q1326" s="2" t="str">
        <x:v>eligibility and RAROC conditions are met</x:v>
      </x:c>
      <x:c r="R1326" s="2"/>
      <x:c r="S1326" s="2"/>
      <x:c r="T1326" s="2"/>
    </x:row>
    <x:row r="1327">
      <x:c r="A1327" s="2"/>
      <x:c r="B1327" s="2"/>
      <x:c r="C1327" s="2" t="str">
        <x:v>SYN-01322</x:v>
      </x:c>
      <x:c r="D1327" s="58" t="n">
        <x:v>134000000</x:v>
      </x:c>
      <x:c r="E1327" s="93" t="n">
        <x:v>18</x:v>
      </x:c>
      <x:c r="F1327" s="59" t="n">
        <x:v>0.15108895648896245</x:v>
      </x:c>
      <x:c r="G1327" s="59" t="n">
        <x:v>0.7471368717519788</x:v>
      </x:c>
      <x:c r="H1327" s="59" t="n">
        <x:v>0.2560686414048533</x:v>
      </x:c>
      <x:c r="I1327" s="58" t="n">
        <x:v>9043656.455267103</x:v>
      </x:c>
      <x:c r="J1327" s="59" t="n">
        <x:v>0.29006529384405544</x:v>
      </x:c>
      <x:c r="K1327" s="2" t="str">
        <x:v>E</x:v>
      </x:c>
      <x:c r="L1327" s="59" t="n">
        <x:v>0.20436729431152342</x:v>
      </x:c>
      <x:c r="M1327" s="59" t="n">
        <x:v>0.4582210716698485</x:v>
      </x:c>
      <x:c r="N1327" s="58" t="n">
        <x:v>12635994.000847897</x:v>
      </x:c>
      <x:c r="O1327" s="58" t="n">
        <x:v>9596348.616412595</x:v>
      </x:c>
      <x:c r="P1327" s="2" t="str">
        <x:v>approve</x:v>
      </x:c>
      <x:c r="Q1327" s="2" t="str">
        <x:v>eligibility and RAROC conditions are met</x:v>
      </x:c>
      <x:c r="R1327" s="2"/>
      <x:c r="S1327" s="2"/>
      <x:c r="T1327" s="2"/>
    </x:row>
    <x:row r="1328">
      <x:c r="A1328" s="2"/>
      <x:c r="B1328" s="2"/>
      <x:c r="C1328" s="2" t="str">
        <x:v>SYN-01323</x:v>
      </x:c>
      <x:c r="D1328" s="58" t="n">
        <x:v>175000000</x:v>
      </x:c>
      <x:c r="E1328" s="93" t="n">
        <x:v>36</x:v>
      </x:c>
      <x:c r="F1328" s="59" t="n">
        <x:v>0.08651122603492155</x:v>
      </x:c>
      <x:c r="G1328" s="59" t="n">
        <x:v>0.7261246509424548</x:v>
      </x:c>
      <x:c r="H1328" s="59" t="n">
        <x:v>0.17192041658733273</x:v>
      </x:c>
      <x:c r="I1328" s="58" t="n">
        <x:v>6255965.948425587</x:v>
      </x:c>
      <x:c r="J1328" s="59" t="n">
        <x:v>0.1694029113758875</x:v>
      </x:c>
      <x:c r="K1328" s="2" t="str">
        <x:v>C</x:v>
      </x:c>
      <x:c r="L1328" s="59"/>
      <x:c r="M1328" s="59" t="n">
        <x:v>0.392002618652351</x:v>
      </x:c>
      <x:c r="N1328" s="58" t="n">
        <x:v>17479076.182882056</x:v>
      </x:c>
      <x:c r="O1328" s="58" t="n">
        <x:v>8865022.484733501</x:v>
      </x:c>
      <x:c r="P1328" s="2" t="str">
        <x:v>manual_review</x:v>
      </x:c>
      <x:c r="Q1328" s="2" t="str">
        <x:v>data quality flag</x:v>
      </x:c>
      <x:c r="R1328" s="2"/>
      <x:c r="S1328" s="2"/>
      <x:c r="T1328" s="2"/>
    </x:row>
    <x:row r="1329">
      <x:c r="A1329" s="2"/>
      <x:c r="B1329" s="2"/>
      <x:c r="C1329" s="2" t="str">
        <x:v>SYN-01324</x:v>
      </x:c>
      <x:c r="D1329" s="58" t="n">
        <x:v>179000000</x:v>
      </x:c>
      <x:c r="E1329" s="93" t="n">
        <x:v>48</x:v>
      </x:c>
      <x:c r="F1329" s="59" t="n">
        <x:v>0.11602951297092187</x:v>
      </x:c>
      <x:c r="G1329" s="59" t="n">
        <x:v>0.7582437469089629</x:v>
      </x:c>
      <x:c r="H1329" s="59" t="n">
        <x:v>0.2118467517302883</x:v>
      </x:c>
      <x:c r="I1329" s="58" t="n">
        <x:v>5560654.907113819</x:v>
      </x:c>
      <x:c r="J1329" s="59" t="n">
        <x:v>0.3207001663428414</x:v>
      </x:c>
      <x:c r="K1329" s="2" t="str">
        <x:v>D</x:v>
      </x:c>
      <x:c r="L1329" s="59" t="n">
        <x:v>0.1762955093383789</x:v>
      </x:c>
      <x:c r="M1329" s="59" t="n">
        <x:v>0.3911424103565248</x:v>
      </x:c>
      <x:c r="N1329" s="58" t="n">
        <x:v>32737083.016108416</x:v>
      </x:c>
      <x:c r="O1329" s="58" t="n">
        <x:v>10800747.007351749</x:v>
      </x:c>
      <x:c r="P1329" s="2" t="str">
        <x:v>approve</x:v>
      </x:c>
      <x:c r="Q1329" s="2" t="str">
        <x:v>eligibility and RAROC conditions are met</x:v>
      </x:c>
      <x:c r="R1329" s="2"/>
      <x:c r="S1329" s="2"/>
      <x:c r="T1329" s="2"/>
    </x:row>
    <x:row r="1330">
      <x:c r="A1330" s="2"/>
      <x:c r="B1330" s="2"/>
      <x:c r="C1330" s="2" t="str">
        <x:v>SYN-01325</x:v>
      </x:c>
      <x:c r="D1330" s="58" t="n">
        <x:v>88000000</x:v>
      </x:c>
      <x:c r="E1330" s="93" t="n">
        <x:v>18</x:v>
      </x:c>
      <x:c r="F1330" s="59" t="n">
        <x:v>0.056321986115113666</x:v>
      </x:c>
      <x:c r="G1330" s="59" t="n">
        <x:v>0.6146476103475516</x:v>
      </x:c>
      <x:c r="H1330" s="59" t="n">
        <x:v>0.14332214473033086</x:v>
      </x:c>
      <x:c r="I1330" s="58" t="n">
        <x:v>5462244.577359936</x:v>
      </x:c>
      <x:c r="J1330" s="59" t="n">
        <x:v>0.24248978309439745</x:v>
      </x:c>
      <x:c r="K1330" s="2" t="str">
        <x:v>C</x:v>
      </x:c>
      <x:c r="L1330" s="59" t="n">
        <x:v>0.11257049560546875</x:v>
      </x:c>
      <x:c r="M1330" s="59" t="n">
        <x:v>0.47227981493737237</x:v>
      </x:c>
      <x:c r="N1330" s="58" t="n">
        <x:v>2489673.5156488516</x:v>
      </x:c>
      <x:c r="O1330" s="58" t="n">
        <x:v>3677213.590828149</x:v>
      </x:c>
      <x:c r="P1330" s="2" t="str">
        <x:v>approve</x:v>
      </x:c>
      <x:c r="Q1330" s="2" t="str">
        <x:v>eligibility and RAROC conditions are met</x:v>
      </x:c>
      <x:c r="R1330" s="2"/>
      <x:c r="S1330" s="2"/>
      <x:c r="T1330" s="2"/>
    </x:row>
    <x:row r="1331">
      <x:c r="A1331" s="2"/>
      <x:c r="B1331" s="2"/>
      <x:c r="C1331" s="2" t="str">
        <x:v>SYN-01326</x:v>
      </x:c>
      <x:c r="D1331" s="58" t="n">
        <x:v>106000000</x:v>
      </x:c>
      <x:c r="E1331" s="93" t="n">
        <x:v>24</x:v>
      </x:c>
      <x:c r="F1331" s="59" t="n">
        <x:v>0.09183257106153572</x:v>
      </x:c>
      <x:c r="G1331" s="59" t="n">
        <x:v>0.7735427051262792</x:v>
      </x:c>
      <x:c r="H1331" s="59" t="n">
        <x:v>0.19192277439878064</x:v>
      </x:c>
      <x:c r="I1331" s="58" t="n">
        <x:v>5353220.993734556</x:v>
      </x:c>
      <x:c r="J1331" s="59" t="n">
        <x:v>0.14496984735143317</x:v>
      </x:c>
      <x:c r="K1331" s="2" t="str">
        <x:v>C</x:v>
      </x:c>
      <x:c r="L1331" s="59" t="n">
        <x:v>0.1604719543457031</x:v>
      </x:c>
      <x:c r="M1331" s="59" t="n">
        <x:v>0.3890926889148533</x:v>
      </x:c>
      <x:c r="N1331" s="58" t="n">
        <x:v>8165009.965020799</x:v>
      </x:c>
      <x:c r="O1331" s="58" t="n">
        <x:v>6043772.902742893</x:v>
      </x:c>
      <x:c r="P1331" s="2" t="str">
        <x:v>approve</x:v>
      </x:c>
      <x:c r="Q1331" s="2" t="str">
        <x:v>eligibility and RAROC conditions are met</x:v>
      </x:c>
      <x:c r="R1331" s="2"/>
      <x:c r="S1331" s="2"/>
      <x:c r="T1331" s="2"/>
    </x:row>
    <x:row r="1332">
      <x:c r="A1332" s="2"/>
      <x:c r="B1332" s="2"/>
      <x:c r="C1332" s="2" t="str">
        <x:v>SYN-01327</x:v>
      </x:c>
      <x:c r="D1332" s="58" t="n">
        <x:v>237000000</x:v>
      </x:c>
      <x:c r="E1332" s="93" t="n">
        <x:v>24</x:v>
      </x:c>
      <x:c r="F1332" s="59" t="n">
        <x:v>0.008398714163229631</x:v>
      </x:c>
      <x:c r="G1332" s="59" t="n">
        <x:v>0.6362391699684198</x:v>
      </x:c>
      <x:c r="H1332" s="59" t="n">
        <x:v>0.10299788829305788</x:v>
      </x:c>
      <x:c r="I1332" s="58" t="n">
        <x:v>10969169.613409687</x:v>
      </x:c>
      <x:c r="J1332" s="59" t="n">
        <x:v>0.7155692494346189</x:v>
      </x:c>
      <x:c r="K1332" s="2" t="str">
        <x:v>A</x:v>
      </x:c>
      <x:c r="L1332" s="59"/>
      <x:c r="M1332" s="59" t="n">
        <x:v>0.3512326101687267</x:v>
      </x:c>
      <x:c r="N1332" s="58" t="n">
        <x:v>1360188.2719446914</x:v>
      </x:c>
      <x:c r="O1332" s="58" t="n">
        <x:v>9984097.864991361</x:v>
      </x:c>
      <x:c r="P1332" s="2" t="str">
        <x:v>decline</x:v>
      </x:c>
      <x:c r="Q1332" s="2" t="str">
        <x:v>debt service to income exceeds policy maximum</x:v>
      </x:c>
      <x:c r="R1332" s="2"/>
      <x:c r="S1332" s="2"/>
      <x:c r="T1332" s="2"/>
    </x:row>
    <x:row r="1333">
      <x:c r="A1333" s="2"/>
      <x:c r="B1333" s="2"/>
      <x:c r="C1333" s="2" t="str">
        <x:v>SYN-01328</x:v>
      </x:c>
      <x:c r="D1333" s="58" t="n">
        <x:v>154000000</x:v>
      </x:c>
      <x:c r="E1333" s="93" t="n">
        <x:v>24</x:v>
      </x:c>
      <x:c r="F1333" s="59" t="n">
        <x:v>0.11547389093391931</x:v>
      </x:c>
      <x:c r="G1333" s="59" t="n">
        <x:v>0.76381621148717</x:v>
      </x:c>
      <x:c r="H1333" s="59" t="n">
        <x:v>0.19100091674830066</x:v>
      </x:c>
      <x:c r="I1333" s="58" t="n">
        <x:v>7770418.082118537</x:v>
      </x:c>
      <x:c r="J1333" s="59" t="n">
        <x:v>0.6040238904067735</x:v>
      </x:c>
      <x:c r="K1333" s="2" t="str">
        <x:v>D</x:v>
      </x:c>
      <x:c r="L1333" s="59"/>
      <x:c r="M1333" s="59" t="n">
        <x:v>0.2076448110487313</x:v>
      </x:c>
      <x:c r="N1333" s="58" t="n">
        <x:v>14652978.761269799</x:v>
      </x:c>
      <x:c r="O1333" s="58" t="n">
        <x:v>9692850.66628399</x:v>
      </x:c>
      <x:c r="P1333" s="2" t="str">
        <x:v>decline</x:v>
      </x:c>
      <x:c r="Q1333" s="2" t="str">
        <x:v>debt service to income exceeds policy maximum</x:v>
      </x:c>
      <x:c r="R1333" s="2"/>
      <x:c r="S1333" s="2"/>
      <x:c r="T1333" s="2"/>
    </x:row>
    <x:row r="1334">
      <x:c r="A1334" s="2"/>
      <x:c r="B1334" s="2"/>
      <x:c r="C1334" s="2" t="str">
        <x:v>SYN-01329</x:v>
      </x:c>
      <x:c r="D1334" s="58" t="n">
        <x:v>197000000</x:v>
      </x:c>
      <x:c r="E1334" s="93" t="n">
        <x:v>12</x:v>
      </x:c>
      <x:c r="F1334" s="59" t="n">
        <x:v>0.11360871483326963</x:v>
      </x:c>
      <x:c r="G1334" s="59" t="n">
        <x:v>0.6953761844333126</x:v>
      </x:c>
      <x:c r="H1334" s="59" t="n">
        <x:v>0.21275815947015983</x:v>
      </x:c>
      <x:c r="I1334" s="58" t="n">
        <x:v>18369501.201614793</x:v>
      </x:c>
      <x:c r="J1334" s="59" t="n">
        <x:v>0.7380417000448554</x:v>
      </x:c>
      <x:c r="K1334" s="2" t="str">
        <x:v>D</x:v>
      </x:c>
      <x:c r="L1334" s="59"/>
      <x:c r="M1334" s="59" t="n">
        <x:v>0.5287251263925916</x:v>
      </x:c>
      <x:c r="N1334" s="58" t="n">
        <x:v>8855198.891097374</x:v>
      </x:c>
      <x:c r="O1334" s="58" t="n">
        <x:v>11814209.008182514</x:v>
      </x:c>
      <x:c r="P1334" s="2" t="str">
        <x:v>decline</x:v>
      </x:c>
      <x:c r="Q1334" s="2" t="str">
        <x:v>debt service to income exceeds policy maximum</x:v>
      </x:c>
      <x:c r="R1334" s="2"/>
      <x:c r="S1334" s="2"/>
      <x:c r="T1334" s="2"/>
    </x:row>
    <x:row r="1335">
      <x:c r="A1335" s="2"/>
      <x:c r="B1335" s="2"/>
      <x:c r="C1335" s="2" t="str">
        <x:v>SYN-01330</x:v>
      </x:c>
      <x:c r="D1335" s="58" t="n">
        <x:v>197000000</x:v>
      </x:c>
      <x:c r="E1335" s="93" t="n">
        <x:v>18</x:v>
      </x:c>
      <x:c r="F1335" s="59" t="n">
        <x:v>0.16911248715814686</x:v>
      </x:c>
      <x:c r="G1335" s="59" t="n">
        <x:v>0.8686893521794203</x:v>
      </x:c>
      <x:c r="H1335" s="59" t="n">
        <x:v>0.2504950214081434</x:v>
      </x:c>
      <x:c r="I1335" s="58" t="n">
        <x:v>13241573.456220053</x:v>
      </x:c>
      <x:c r="J1335" s="59" t="n">
        <x:v>0.8746169752827296</x:v>
      </x:c>
      <x:c r="K1335" s="2" t="str">
        <x:v>E</x:v>
      </x:c>
      <x:c r="L1335" s="59"/>
      <x:c r="M1335" s="59" t="n">
        <x:v>0.18580982776472527</x:v>
      </x:c>
      <x:c r="N1335" s="58" t="n">
        <x:v>24136833.621279664</x:v>
      </x:c>
      <x:c r="O1335" s="58" t="n">
        <x:v>17096236.77180528</x:v>
      </x:c>
      <x:c r="P1335" s="2" t="str">
        <x:v>decline</x:v>
      </x:c>
      <x:c r="Q1335" s="2" t="str">
        <x:v>debt service to income exceeds policy maximum</x:v>
      </x:c>
      <x:c r="R1335" s="2"/>
      <x:c r="S1335" s="2"/>
      <x:c r="T1335" s="2"/>
    </x:row>
    <x:row r="1336">
      <x:c r="A1336" s="2"/>
      <x:c r="B1336" s="2"/>
      <x:c r="C1336" s="2" t="str">
        <x:v>SYN-01331</x:v>
      </x:c>
      <x:c r="D1336" s="58" t="n">
        <x:v>77000000</x:v>
      </x:c>
      <x:c r="E1336" s="93" t="n">
        <x:v>36</x:v>
      </x:c>
      <x:c r="F1336" s="59" t="n">
        <x:v>0.00833470862500179</x:v>
      </x:c>
      <x:c r="G1336" s="59" t="n">
        <x:v>0.568275584041579</x:v>
      </x:c>
      <x:c r="H1336" s="59" t="n">
        <x:v>0.11781575586523778</x:v>
      </x:c>
      <x:c r="I1336" s="58" t="n">
        <x:v>2549476.3626361955</x:v>
      </x:c>
      <x:c r="J1336" s="59" t="n">
        <x:v>0.30973055427493634</x:v>
      </x:c>
      <x:c r="K1336" s="2" t="str">
        <x:v>A</x:v>
      </x:c>
      <x:c r="L1336" s="59" t="n">
        <x:v>0.08700977325439456</x:v>
      </x:c>
      <x:c r="M1336" s="59" t="n">
        <x:v>0.4734473646815903</x:v>
      </x:c>
      <x:c r="N1336" s="58" t="n">
        <x:v>591543.0612072379</x:v>
      </x:c>
      <x:c r="O1336" s="58" t="n">
        <x:v>3265889.769673488</x:v>
      </x:c>
      <x:c r="P1336" s="2" t="str">
        <x:v>approve</x:v>
      </x:c>
      <x:c r="Q1336" s="2" t="str">
        <x:v>eligibility and RAROC conditions are met</x:v>
      </x:c>
      <x:c r="R1336" s="2"/>
      <x:c r="S1336" s="2"/>
      <x:c r="T1336" s="2"/>
    </x:row>
    <x:row r="1337">
      <x:c r="A1337" s="2"/>
      <x:c r="B1337" s="2"/>
      <x:c r="C1337" s="2" t="str">
        <x:v>SYN-01332</x:v>
      </x:c>
      <x:c r="D1337" s="58" t="n">
        <x:v>245000000</x:v>
      </x:c>
      <x:c r="E1337" s="93" t="n">
        <x:v>48</x:v>
      </x:c>
      <x:c r="F1337" s="59" t="n">
        <x:v>0.05725741955076432</x:v>
      </x:c>
      <x:c r="G1337" s="59" t="n">
        <x:v>0.6698128623210606</x:v>
      </x:c>
      <x:c r="H1337" s="59" t="n">
        <x:v>0.14452511654715905</x:v>
      </x:c>
      <x:c r="I1337" s="58" t="n">
        <x:v>6750732.86876148</x:v>
      </x:c>
      <x:c r="J1337" s="59" t="n">
        <x:v>0.33908540214879623</x:v>
      </x:c>
      <x:c r="K1337" s="2" t="str">
        <x:v>C</x:v>
      </x:c>
      <x:c r="L1337" s="59" t="n">
        <x:v>0.11316184997558595</x:v>
      </x:c>
      <x:c r="M1337" s="59" t="n">
        <x:v>0.47773019841584186</x:v>
      </x:c>
      <x:c r="N1337" s="58" t="n">
        <x:v>19907056.16070191</x:v>
      </x:c>
      <x:c r="O1337" s="58" t="n">
        <x:v>9948058.81015652</x:v>
      </x:c>
      <x:c r="P1337" s="2" t="str">
        <x:v>approve</x:v>
      </x:c>
      <x:c r="Q1337" s="2" t="str">
        <x:v>eligibility and RAROC conditions are met</x:v>
      </x:c>
      <x:c r="R1337" s="2"/>
      <x:c r="S1337" s="2"/>
      <x:c r="T1337" s="2"/>
    </x:row>
    <x:row r="1338">
      <x:c r="A1338" s="2"/>
      <x:c r="B1338" s="2"/>
      <x:c r="C1338" s="2" t="str">
        <x:v>SYN-01333</x:v>
      </x:c>
      <x:c r="D1338" s="58" t="n">
        <x:v>154000000</x:v>
      </x:c>
      <x:c r="E1338" s="93" t="n">
        <x:v>48</x:v>
      </x:c>
      <x:c r="F1338" s="59" t="n">
        <x:v>0.1788901041919773</x:v>
      </x:c>
      <x:c r="G1338" s="59" t="n">
        <x:v>0.5687660733465703</x:v>
      </x:c>
      <x:c r="H1338" s="59" t="n">
        <x:v>0.25897909067388075</x:v>
      </x:c>
      <x:c r="I1338" s="58" t="n">
        <x:v>5183623.834721516</x:v>
      </x:c>
      <x:c r="J1338" s="59" t="n">
        <x:v>0.2600575211860558</x:v>
      </x:c>
      <x:c r="K1338" s="2" t="str">
        <x:v>E</x:v>
      </x:c>
      <x:c r="L1338" s="59" t="n">
        <x:v>0.19572422027587894</x:v>
      </x:c>
      <x:c r="M1338" s="59" t="n">
        <x:v>0.6040809143951432</x:v>
      </x:c>
      <x:c r="N1338" s="58" t="n">
        <x:v>31373233.224267144</x:v>
      </x:c>
      <x:c r="O1338" s="58" t="n">
        <x:v>8033813.428822243</x:v>
      </x:c>
      <x:c r="P1338" s="2" t="str">
        <x:v>approve</x:v>
      </x:c>
      <x:c r="Q1338" s="2" t="str">
        <x:v>eligibility and RAROC conditions are met</x:v>
      </x:c>
      <x:c r="R1338" s="2"/>
      <x:c r="S1338" s="2"/>
      <x:c r="T1338" s="2"/>
    </x:row>
    <x:row r="1339">
      <x:c r="A1339" s="2"/>
      <x:c r="B1339" s="2"/>
      <x:c r="C1339" s="2" t="str">
        <x:v>SYN-01334</x:v>
      </x:c>
      <x:c r="D1339" s="58" t="n">
        <x:v>170000000</x:v>
      </x:c>
      <x:c r="E1339" s="93" t="n">
        <x:v>12</x:v>
      </x:c>
      <x:c r="F1339" s="59" t="n">
        <x:v>0.025684773747030636</x:v>
      </x:c>
      <x:c r="G1339" s="59" t="n">
        <x:v>0.7737287975852236</x:v>
      </x:c>
      <x:c r="H1339" s="59" t="n">
        <x:v>0.12192810053079196</x:v>
      </x:c>
      <x:c r="I1339" s="58" t="n">
        <x:v>15119632.067491878</x:v>
      </x:c>
      <x:c r="J1339" s="59" t="n">
        <x:v>0.5619188449998043</x:v>
      </x:c>
      <x:c r="K1339" s="2" t="str">
        <x:v>B</x:v>
      </x:c>
      <x:c r="L1339" s="59"/>
      <x:c r="M1339" s="59" t="n">
        <x:v>0.5417352748302992</x:v>
      </x:c>
      <x:c r="N1339" s="58" t="n">
        <x:v>1871120.6671510064</x:v>
      </x:c>
      <x:c r="O1339" s="58" t="n">
        <x:v>7326905.978394064</x:v>
      </x:c>
      <x:c r="P1339" s="2" t="str">
        <x:v>decline</x:v>
      </x:c>
      <x:c r="Q1339" s="2" t="str">
        <x:v>debt service to income exceeds policy maximum</x:v>
      </x:c>
      <x:c r="R1339" s="2"/>
      <x:c r="S1339" s="2"/>
      <x:c r="T1339" s="2"/>
    </x:row>
    <x:row r="1340">
      <x:c r="A1340" s="2"/>
      <x:c r="B1340" s="2"/>
      <x:c r="C1340" s="2" t="str">
        <x:v>SYN-01335</x:v>
      </x:c>
      <x:c r="D1340" s="58" t="n">
        <x:v>111000000</x:v>
      </x:c>
      <x:c r="E1340" s="93" t="n">
        <x:v>18</x:v>
      </x:c>
      <x:c r="F1340" s="59" t="n">
        <x:v>0.14489446231443834</x:v>
      </x:c>
      <x:c r="G1340" s="59" t="n">
        <x:v>0.7271460481088474</x:v>
      </x:c>
      <x:c r="H1340" s="59" t="n">
        <x:v>0.2299517795546662</x:v>
      </x:c>
      <x:c r="I1340" s="58" t="n">
        <x:v>7349535.617710038</x:v>
      </x:c>
      <x:c r="J1340" s="59" t="n">
        <x:v>0.3976528194283739</x:v>
      </x:c>
      <x:c r="K1340" s="2" t="str">
        <x:v>D</x:v>
      </x:c>
      <x:c r="L1340" s="59" t="n">
        <x:v>0.2100281524658203</x:v>
      </x:c>
      <x:c r="M1340" s="59" t="n">
        <x:v>0.2808994093950607</x:v>
      </x:c>
      <x:c r="N1340" s="58" t="n">
        <x:v>9717992.204763288</x:v>
      </x:c>
      <x:c r="O1340" s="58" t="n">
        <x:v>7565269.495075765</x:v>
      </x:c>
      <x:c r="P1340" s="2" t="str">
        <x:v>approve</x:v>
      </x:c>
      <x:c r="Q1340" s="2" t="str">
        <x:v>eligibility and RAROC conditions are met</x:v>
      </x:c>
      <x:c r="R1340" s="2"/>
      <x:c r="S1340" s="2"/>
      <x:c r="T1340" s="2"/>
    </x:row>
    <x:row r="1341">
      <x:c r="A1341" s="2"/>
      <x:c r="B1341" s="2"/>
      <x:c r="C1341" s="2" t="str">
        <x:v>SYN-01336</x:v>
      </x:c>
      <x:c r="D1341" s="58" t="n">
        <x:v>149000000</x:v>
      </x:c>
      <x:c r="E1341" s="93" t="n">
        <x:v>24</x:v>
      </x:c>
      <x:c r="F1341" s="59" t="n">
        <x:v>0.09187833376946307</x:v>
      </x:c>
      <x:c r="G1341" s="59" t="n">
        <x:v>0.6974657448217629</x:v>
      </x:c>
      <x:c r="H1341" s="59" t="n">
        <x:v>0.20045527838626792</x:v>
      </x:c>
      <x:c r="I1341" s="58" t="n">
        <x:v>7586788.93993588</x:v>
      </x:c>
      <x:c r="J1341" s="59" t="n">
        <x:v>0.5398633591462076</x:v>
      </x:c>
      <x:c r="K1341" s="2" t="str">
        <x:v>C</x:v>
      </x:c>
      <x:c r="L1341" s="59"/>
      <x:c r="M1341" s="59" t="n">
        <x:v>0.5843169886942466</x:v>
      </x:c>
      <x:c r="N1341" s="58" t="n">
        <x:v>10378595.708130242</x:v>
      </x:c>
      <x:c r="O1341" s="58" t="n">
        <x:v>7680497.524935807</x:v>
      </x:c>
      <x:c r="P1341" s="2" t="str">
        <x:v>decline</x:v>
      </x:c>
      <x:c r="Q1341" s="2" t="str">
        <x:v>debt service to income exceeds policy maximum</x:v>
      </x:c>
      <x:c r="R1341" s="2"/>
      <x:c r="S1341" s="2"/>
      <x:c r="T1341" s="2"/>
    </x:row>
    <x:row r="1342">
      <x:c r="A1342" s="2"/>
      <x:c r="B1342" s="2"/>
      <x:c r="C1342" s="2" t="str">
        <x:v>SYN-01337</x:v>
      </x:c>
      <x:c r="D1342" s="58" t="n">
        <x:v>34000000</x:v>
      </x:c>
      <x:c r="E1342" s="93" t="n">
        <x:v>18</x:v>
      </x:c>
      <x:c r="F1342" s="59" t="n">
        <x:v>0.03734861650590356</x:v>
      </x:c>
      <x:c r="G1342" s="59" t="n">
        <x:v>0.8590270212456973</x:v>
      </x:c>
      <x:c r="H1342" s="59" t="n">
        <x:v>0.1279858329993944</x:v>
      </x:c>
      <x:c r="I1342" s="58" t="n">
        <x:v>2086024.459711066</x:v>
      </x:c>
      <x:c r="J1342" s="59" t="n">
        <x:v>0.18130998035312965</x:v>
      </x:c>
      <x:c r="K1342" s="2" t="str">
        <x:v>B</x:v>
      </x:c>
      <x:c r="L1342" s="59" t="n">
        <x:v>0.14905109405517578</x:v>
      </x:c>
      <x:c r="M1342" s="59" t="n">
        <x:v>-0.06974717770800183</x:v>
      </x:c>
      <x:c r="N1342" s="58" t="n">
        <x:v>888805.6545960109</x:v>
      </x:c>
      <x:c r="O1342" s="58" t="n">
        <x:v>1429335.2806386764</x:v>
      </x:c>
      <x:c r="P1342" s="2" t="str">
        <x:v>reprice</x:v>
      </x:c>
      <x:c r="Q1342" s="2" t="str">
        <x:v>quoted APR is below the RAROC price floor</x:v>
      </x:c>
      <x:c r="R1342" s="2"/>
      <x:c r="S1342" s="2"/>
      <x:c r="T1342" s="2"/>
    </x:row>
    <x:row r="1343">
      <x:c r="A1343" s="2"/>
      <x:c r="B1343" s="2"/>
      <x:c r="C1343" s="2" t="str">
        <x:v>SYN-01338</x:v>
      </x:c>
      <x:c r="D1343" s="58" t="n">
        <x:v>64000000</x:v>
      </x:c>
      <x:c r="E1343" s="93" t="n">
        <x:v>12</x:v>
      </x:c>
      <x:c r="F1343" s="59" t="n">
        <x:v>0.16486552483760686</x:v>
      </x:c>
      <x:c r="G1343" s="59" t="n">
        <x:v>0.7670139288749809</x:v>
      </x:c>
      <x:c r="H1343" s="59" t="n">
        <x:v>0.22907735190350842</x:v>
      </x:c>
      <x:c r="I1343" s="58" t="n">
        <x:v>6018035.148634537</x:v>
      </x:c>
      <x:c r="J1343" s="59" t="n">
        <x:v>0.4061418351728039</x:v>
      </x:c>
      <x:c r="K1343" s="2" t="str">
        <x:v>E</x:v>
      </x:c>
      <x:c r="L1343" s="59" t="n">
        <x:v>0.2556080627441406</x:v>
      </x:c>
      <x:c r="M1343" s="59" t="n">
        <x:v>0.016169720005340428</x:v>
      </x:c>
      <x:c r="N1343" s="58" t="n">
        <x:v>4654866.162660081</x:v>
      </x:c>
      <x:c r="O1343" s="58" t="n">
        <x:v>5026088.954411107</x:v>
      </x:c>
      <x:c r="P1343" s="2" t="str">
        <x:v>reprice</x:v>
      </x:c>
      <x:c r="Q1343" s="2" t="str">
        <x:v>quoted APR is below the RAROC price floor</x:v>
      </x:c>
      <x:c r="R1343" s="2"/>
      <x:c r="S1343" s="2"/>
      <x:c r="T1343" s="2"/>
    </x:row>
    <x:row r="1344">
      <x:c r="A1344" s="2"/>
      <x:c r="B1344" s="2"/>
      <x:c r="C1344" s="2" t="str">
        <x:v>SYN-01339</x:v>
      </x:c>
      <x:c r="D1344" s="58" t="n">
        <x:v>164000000</x:v>
      </x:c>
      <x:c r="E1344" s="93" t="n">
        <x:v>18</x:v>
      </x:c>
      <x:c r="F1344" s="59" t="n">
        <x:v>0.01994398546347806</x:v>
      </x:c>
      <x:c r="G1344" s="59" t="n">
        <x:v>0.8511952148661363</x:v>
      </x:c>
      <x:c r="H1344" s="59" t="n">
        <x:v>0.09280221795709223</x:v>
      </x:c>
      <x:c r="I1344" s="58" t="n">
        <x:v>9795096.14093443</x:v>
      </x:c>
      <x:c r="J1344" s="59" t="n">
        <x:v>0.16385403509728574</x:v>
      </x:c>
      <x:c r="K1344" s="2" t="str">
        <x:v>A</x:v>
      </x:c>
      <x:c r="L1344" s="59" t="n">
        <x:v>0.09253463745117188</x:v>
      </x:c>
      <x:c r="M1344" s="59" t="n">
        <x:v>0.16271659779632663</x:v>
      </x:c>
      <x:c r="N1344" s="58" t="n">
        <x:v>2251293.797475605</x:v>
      </x:c>
      <x:c r="O1344" s="58" t="n">
        <x:v>6898388.415328363</x:v>
      </x:c>
      <x:c r="P1344" s="2" t="str">
        <x:v>approve</x:v>
      </x:c>
      <x:c r="Q1344" s="2" t="str">
        <x:v>eligibility and RAROC conditions are met</x:v>
      </x:c>
      <x:c r="R1344" s="2"/>
      <x:c r="S1344" s="2"/>
      <x:c r="T1344" s="2"/>
    </x:row>
    <x:row r="1345">
      <x:c r="A1345" s="2"/>
      <x:c r="B1345" s="2"/>
      <x:c r="C1345" s="2" t="str">
        <x:v>SYN-01340</x:v>
      </x:c>
      <x:c r="D1345" s="58" t="n">
        <x:v>113000000</x:v>
      </x:c>
      <x:c r="E1345" s="93" t="n">
        <x:v>18</x:v>
      </x:c>
      <x:c r="F1345" s="59" t="n">
        <x:v>0.01699169728001554</x:v>
      </x:c>
      <x:c r="G1345" s="59" t="n">
        <x:v>0.8160369201136065</x:v>
      </x:c>
      <x:c r="H1345" s="59" t="n">
        <x:v>0.12512555911278123</x:v>
      </x:c>
      <x:c r="I1345" s="58" t="n">
        <x:v>6917906.468814031</x:v>
      </x:c>
      <x:c r="J1345" s="59" t="n">
        <x:v>0.35589532344070157</x:v>
      </x:c>
      <x:c r="K1345" s="2" t="str">
        <x:v>A</x:v>
      </x:c>
      <x:c r="L1345" s="59" t="n">
        <x:v>0.08725894927978517</x:v>
      </x:c>
      <x:c r="M1345" s="59" t="n">
        <x:v>0.5442058557750262</x:v>
      </x:c>
      <x:c r="N1345" s="58" t="n">
        <x:v>1276380.5381297704</x:v>
      </x:c>
      <x:c r="O1345" s="58" t="n">
        <x:v>4794981.045667174</x:v>
      </x:c>
      <x:c r="P1345" s="2" t="str">
        <x:v>approve</x:v>
      </x:c>
      <x:c r="Q1345" s="2" t="str">
        <x:v>eligibility and RAROC conditions are met</x:v>
      </x:c>
      <x:c r="R1345" s="2"/>
      <x:c r="S1345" s="2"/>
      <x:c r="T1345" s="2"/>
    </x:row>
    <x:row r="1346">
      <x:c r="A1346" s="2"/>
      <x:c r="B1346" s="2"/>
      <x:c r="C1346" s="2" t="str">
        <x:v>SYN-01341</x:v>
      </x:c>
      <x:c r="D1346" s="58" t="n">
        <x:v>200000000</x:v>
      </x:c>
      <x:c r="E1346" s="93" t="n">
        <x:v>18</x:v>
      </x:c>
      <x:c r="F1346" s="59" t="n">
        <x:v>0.21200968365453732</x:v>
      </x:c>
      <x:c r="G1346" s="59" t="n">
        <x:v>0.7051105511916432</x:v>
      </x:c>
      <x:c r="H1346" s="59" t="n">
        <x:v>0.2930372598105794</x:v>
      </x:c>
      <x:c r="I1346" s="58" t="n">
        <x:v>13864403.25785897</x:v>
      </x:c>
      <x:c r="J1346" s="59" t="n">
        <x:v>0.6367035606158266</x:v>
      </x:c>
      <x:c r="K1346" s="2" t="str">
        <x:v>E</x:v>
      </x:c>
      <x:c r="L1346" s="59"/>
      <x:c r="M1346" s="59" t="n">
        <x:v>0.3648171675539761</x:v>
      </x:c>
      <x:c r="N1346" s="58" t="n">
        <x:v>25124099.83208348</x:v>
      </x:c>
      <x:c r="O1346" s="58" t="n">
        <x:v>15231622.450583206</x:v>
      </x:c>
      <x:c r="P1346" s="2" t="str">
        <x:v>decline</x:v>
      </x:c>
      <x:c r="Q1346" s="2" t="str">
        <x:v>PD exceeds policy maximum</x:v>
      </x:c>
      <x:c r="R1346" s="2"/>
      <x:c r="S1346" s="2"/>
      <x:c r="T1346" s="2"/>
    </x:row>
    <x:row r="1347">
      <x:c r="A1347" s="2"/>
      <x:c r="B1347" s="2"/>
      <x:c r="C1347" s="2" t="str">
        <x:v>SYN-01342</x:v>
      </x:c>
      <x:c r="D1347" s="58" t="n">
        <x:v>119000000</x:v>
      </x:c>
      <x:c r="E1347" s="93" t="n">
        <x:v>48</x:v>
      </x:c>
      <x:c r="F1347" s="59" t="n">
        <x:v>0.043285510757554074</x:v>
      </x:c>
      <x:c r="G1347" s="59" t="n">
        <x:v>0.6777801809225414</x:v>
      </x:c>
      <x:c r="H1347" s="59" t="n">
        <x:v>0.11907722921168386</x:v>
      </x:c>
      <x:c r="I1347" s="58" t="n">
        <x:v>3128337.566522205</x:v>
      </x:c>
      <x:c r="J1347" s="59" t="n">
        <x:v>0.26141687832611027</x:v>
      </x:c>
      <x:c r="K1347" s="2" t="str">
        <x:v>B</x:v>
      </x:c>
      <x:c r="L1347" s="59" t="n">
        <x:v>0.11115089416503904</x:v>
      </x:c>
      <x:c r="M1347" s="59" t="n">
        <x:v>0.24063609638431188</x:v>
      </x:c>
      <x:c r="N1347" s="58" t="n">
        <x:v>7383838.9223568775</x:v>
      </x:c>
      <x:c r="O1347" s="58" t="n">
        <x:v>4855885.866340055</x:v>
      </x:c>
      <x:c r="P1347" s="2" t="str">
        <x:v>approve</x:v>
      </x:c>
      <x:c r="Q1347" s="2" t="str">
        <x:v>eligibility and RAROC conditions are met</x:v>
      </x:c>
      <x:c r="R1347" s="2"/>
      <x:c r="S1347" s="2"/>
      <x:c r="T1347" s="2"/>
    </x:row>
    <x:row r="1348">
      <x:c r="A1348" s="2"/>
      <x:c r="B1348" s="2"/>
      <x:c r="C1348" s="2" t="str">
        <x:v>SYN-01343</x:v>
      </x:c>
      <x:c r="D1348" s="58" t="n">
        <x:v>248000000</x:v>
      </x:c>
      <x:c r="E1348" s="93" t="n">
        <x:v>36</x:v>
      </x:c>
      <x:c r="F1348" s="59" t="n">
        <x:v>0.09144582123250122</x:v>
      </x:c>
      <x:c r="G1348" s="59" t="n">
        <x:v>0.708424591398806</x:v>
      </x:c>
      <x:c r="H1348" s="59" t="n">
        <x:v>0.1699334724904985</x:v>
      </x:c>
      <x:c r="I1348" s="58" t="n">
        <x:v>8841055.328383563</x:v>
      </x:c>
      <x:c r="J1348" s="59" t="n">
        <x:v>0.28814653125749456</x:v>
      </x:c>
      <x:c r="K1348" s="2" t="str">
        <x:v>C</x:v>
      </x:c>
      <x:c r="L1348" s="59" t="n">
        <x:v>0.14730773925781246</x:v>
      </x:c>
      <x:c r="M1348" s="59" t="n">
        <x:v>0.34008303033900533</x:v>
      </x:c>
      <x:c r="N1348" s="58" t="n">
        <x:v>25452795.72269742</x:v>
      </x:c>
      <x:c r="O1348" s="58" t="n">
        <x:v>12584832.861903785</x:v>
      </x:c>
      <x:c r="P1348" s="2" t="str">
        <x:v>approve</x:v>
      </x:c>
      <x:c r="Q1348" s="2" t="str">
        <x:v>eligibility and RAROC conditions are met</x:v>
      </x:c>
      <x:c r="R1348" s="2"/>
      <x:c r="S1348" s="2"/>
      <x:c r="T1348" s="2"/>
    </x:row>
    <x:row r="1349">
      <x:c r="A1349" s="2"/>
      <x:c r="B1349" s="2"/>
      <x:c r="C1349" s="2" t="str">
        <x:v>SYN-01344</x:v>
      </x:c>
      <x:c r="D1349" s="58" t="n">
        <x:v>115000000</x:v>
      </x:c>
      <x:c r="E1349" s="93" t="n">
        <x:v>48</x:v>
      </x:c>
      <x:c r="F1349" s="59" t="n">
        <x:v>0.04049931572602878</x:v>
      </x:c>
      <x:c r="G1349" s="59" t="n">
        <x:v>0.6866158083952795</x:v>
      </x:c>
      <x:c r="H1349" s="59" t="n">
        <x:v>0.1348804142641235</x:v>
      </x:c>
      <x:c r="I1349" s="58" t="n">
        <x:v>3113090.965562023</x:v>
      </x:c>
      <x:c r="J1349" s="59" t="n">
        <x:v>0.2530043316934297</x:v>
      </x:c>
      <x:c r="K1349" s="2" t="str">
        <x:v>B</x:v>
      </x:c>
      <x:c r="L1349" s="59" t="n">
        <x:v>0.10487586975097657</x:v>
      </x:c>
      <x:c r="M1349" s="59" t="n">
        <x:v>0.4644307850333989</x:v>
      </x:c>
      <x:c r="N1349" s="58" t="n">
        <x:v>6841975.050288187</x:v>
      </x:c>
      <x:c r="O1349" s="58" t="n">
        <x:v>4753484.08727132</x:v>
      </x:c>
      <x:c r="P1349" s="2" t="str">
        <x:v>approve</x:v>
      </x:c>
      <x:c r="Q1349" s="2" t="str">
        <x:v>eligibility and RAROC conditions are met</x:v>
      </x:c>
      <x:c r="R1349" s="2"/>
      <x:c r="S1349" s="2"/>
      <x:c r="T1349" s="2"/>
    </x:row>
    <x:row r="1350">
      <x:c r="A1350" s="2"/>
      <x:c r="B1350" s="2"/>
      <x:c r="C1350" s="2" t="str">
        <x:v>SYN-01345</x:v>
      </x:c>
      <x:c r="D1350" s="58" t="n">
        <x:v>39000000</x:v>
      </x:c>
      <x:c r="E1350" s="93" t="n">
        <x:v>24</x:v>
      </x:c>
      <x:c r="F1350" s="59" t="n">
        <x:v>0.0881874656078323</x:v>
      </x:c>
      <x:c r="G1350" s="59" t="n">
        <x:v>0.8171174707645796</x:v>
      </x:c>
      <x:c r="H1350" s="59" t="n">
        <x:v>0.19943086715493835</x:v>
      </x:c>
      <x:c r="I1350" s="58" t="n">
        <x:v>1983852.1476467235</x:v>
      </x:c>
      <x:c r="J1350" s="59" t="n">
        <x:v>0.17726514754434042</x:v>
      </x:c>
      <x:c r="K1350" s="2" t="str">
        <x:v>C</x:v>
      </x:c>
      <x:c r="L1350" s="59" t="n">
        <x:v>0.18083946228027345</x:v>
      </x:c>
      <x:c r="M1350" s="59" t="n">
        <x:v>0.29196624832418916</x:v>
      </x:c>
      <x:c r="N1350" s="58" t="n">
        <x:v>3056176.3252806533</x:v>
      </x:c>
      <x:c r="O1350" s="58" t="n">
        <x:v>2304830.388529852</x:v>
      </x:c>
      <x:c r="P1350" s="2" t="str">
        <x:v>approve</x:v>
      </x:c>
      <x:c r="Q1350" s="2" t="str">
        <x:v>eligibility and RAROC conditions are met</x:v>
      </x:c>
      <x:c r="R1350" s="2"/>
      <x:c r="S1350" s="2"/>
      <x:c r="T1350" s="2"/>
    </x:row>
    <x:row r="1351">
      <x:c r="A1351" s="2"/>
      <x:c r="B1351" s="2"/>
      <x:c r="C1351" s="2" t="str">
        <x:v>SYN-01346</x:v>
      </x:c>
      <x:c r="D1351" s="58" t="n">
        <x:v>185000000</x:v>
      </x:c>
      <x:c r="E1351" s="93" t="n">
        <x:v>12</x:v>
      </x:c>
      <x:c r="F1351" s="59" t="n">
        <x:v>0.16287405582808392</x:v>
      </x:c>
      <x:c r="G1351" s="59" t="n">
        <x:v>0.6231459133072552</x:v>
      </x:c>
      <x:c r="H1351" s="59" t="n">
        <x:v>0.2651068471157632</x:v>
      </x:c>
      <x:c r="I1351" s="58" t="n">
        <x:v>17719080.016626813</x:v>
      </x:c>
      <x:c r="J1351" s="59" t="n">
        <x:v>1.2636925010391757</x:v>
      </x:c>
      <x:c r="K1351" s="2" t="str">
        <x:v>E</x:v>
      </x:c>
      <x:c r="L1351" s="59"/>
      <x:c r="M1351" s="59" t="n">
        <x:v>0.6601353882256196</x:v>
      </x:c>
      <x:c r="N1351" s="58" t="n">
        <x:v>10850124.15646876</x:v>
      </x:c>
      <x:c r="O1351" s="58" t="n">
        <x:v>11805112.302770646</x:v>
      </x:c>
      <x:c r="P1351" s="2" t="str">
        <x:v>decline</x:v>
      </x:c>
      <x:c r="Q1351" s="2" t="str">
        <x:v>debt service to income exceeds policy maximum</x:v>
      </x:c>
      <x:c r="R1351" s="2"/>
      <x:c r="S1351" s="2"/>
      <x:c r="T1351" s="2"/>
    </x:row>
    <x:row r="1352">
      <x:c r="A1352" s="2"/>
      <x:c r="B1352" s="2"/>
      <x:c r="C1352" s="2" t="str">
        <x:v>SYN-01347</x:v>
      </x:c>
      <x:c r="D1352" s="58" t="n">
        <x:v>173000000</x:v>
      </x:c>
      <x:c r="E1352" s="93" t="n">
        <x:v>12</x:v>
      </x:c>
      <x:c r="F1352" s="59" t="n">
        <x:v>0.2111483755826548</x:v>
      </x:c>
      <x:c r="G1352" s="59" t="n">
        <x:v>0.6693050464424859</x:v>
      </x:c>
      <x:c r="H1352" s="59" t="n">
        <x:v>0.2896498522000524</x:v>
      </x:c>
      <x:c r="I1352" s="58" t="n">
        <x:v>16777318.818294745</x:v>
      </x:c>
      <x:c r="J1352" s="59" t="n">
        <x:v>0.654173118309445</x:v>
      </x:c>
      <x:c r="K1352" s="2" t="str">
        <x:v>E</x:v>
      </x:c>
      <x:c r="L1352" s="59"/>
      <x:c r="M1352" s="59" t="n">
        <x:v>0.4201219597631927</x:v>
      </x:c>
      <x:c r="N1352" s="58" t="n">
        <x:v>14293944.437829696</x:v>
      </x:c>
      <x:c r="O1352" s="58" t="n">
        <x:v>13037911.072359953</x:v>
      </x:c>
      <x:c r="P1352" s="2" t="str">
        <x:v>decline</x:v>
      </x:c>
      <x:c r="Q1352" s="2" t="str">
        <x:v>PD exceeds policy maximum</x:v>
      </x:c>
      <x:c r="R1352" s="2"/>
      <x:c r="S1352" s="2"/>
      <x:c r="T1352" s="2"/>
    </x:row>
    <x:row r="1353">
      <x:c r="A1353" s="2"/>
      <x:c r="B1353" s="2"/>
      <x:c r="C1353" s="2" t="str">
        <x:v>SYN-01348</x:v>
      </x:c>
      <x:c r="D1353" s="58" t="n">
        <x:v>110000000</x:v>
      </x:c>
      <x:c r="E1353" s="93" t="n">
        <x:v>18</x:v>
      </x:c>
      <x:c r="F1353" s="59" t="n">
        <x:v>0.03095425785407884</x:v>
      </x:c>
      <x:c r="G1353" s="59" t="n">
        <x:v>0.7597088015315804</x:v>
      </x:c>
      <x:c r="H1353" s="59" t="n">
        <x:v>0.14065013068169321</x:v>
      </x:c>
      <x:c r="I1353" s="58" t="n">
        <x:v>6814020.762914447</x:v>
      </x:c>
      <x:c r="J1353" s="59" t="n">
        <x:v>0.3645608305165779</x:v>
      </x:c>
      <x:c r="K1353" s="2" t="str">
        <x:v>B</x:v>
      </x:c>
      <x:c r="L1353" s="59" t="n">
        <x:v>0.09747867584228517</x:v>
      </x:c>
      <x:c r="M1353" s="59" t="n">
        <x:v>0.598063661033123</x:v>
      </x:c>
      <x:c r="N1353" s="58" t="n">
        <x:v>2113961.5591161433</x:v>
      </x:c>
      <x:c r="O1353" s="58" t="n">
        <x:v>4652085.939838702</x:v>
      </x:c>
      <x:c r="P1353" s="2" t="str">
        <x:v>approve</x:v>
      </x:c>
      <x:c r="Q1353" s="2" t="str">
        <x:v>eligibility and RAROC conditions are met</x:v>
      </x:c>
      <x:c r="R1353" s="2"/>
      <x:c r="S1353" s="2"/>
      <x:c r="T1353" s="2"/>
    </x:row>
    <x:row r="1354">
      <x:c r="A1354" s="2"/>
      <x:c r="B1354" s="2"/>
      <x:c r="C1354" s="2" t="str">
        <x:v>SYN-01349</x:v>
      </x:c>
      <x:c r="D1354" s="58" t="n">
        <x:v>204000000</x:v>
      </x:c>
      <x:c r="E1354" s="93" t="n">
        <x:v>24</x:v>
      </x:c>
      <x:c r="F1354" s="59" t="n">
        <x:v>0.02687573643440616</x:v>
      </x:c>
      <x:c r="G1354" s="59" t="n">
        <x:v>0.7860094092700805</x:v>
      </x:c>
      <x:c r="H1354" s="59" t="n">
        <x:v>0.13466590438600093</x:v>
      </x:c>
      <x:c r="I1354" s="58" t="n">
        <x:v>9743300.73131575</x:v>
      </x:c>
      <x:c r="J1354" s="59" t="n">
        <x:v>0.5227311715185492</x:v>
      </x:c>
      <x:c r="K1354" s="2" t="str">
        <x:v>B</x:v>
      </x:c>
      <x:c r="L1354" s="59"/>
      <x:c r="M1354" s="59" t="n">
        <x:v>0.5023458511570744</x:v>
      </x:c>
      <x:c r="N1354" s="58" t="n">
        <x:v>4656146.7352041155</x:v>
      </x:c>
      <x:c r="O1354" s="58" t="n">
        <x:v>8571356.964380084</x:v>
      </x:c>
      <x:c r="P1354" s="2" t="str">
        <x:v>decline</x:v>
      </x:c>
      <x:c r="Q1354" s="2" t="str">
        <x:v>debt service to income exceeds policy maximum</x:v>
      </x:c>
      <x:c r="R1354" s="2"/>
      <x:c r="S1354" s="2"/>
      <x:c r="T1354" s="2"/>
    </x:row>
    <x:row r="1355">
      <x:c r="A1355" s="2"/>
      <x:c r="B1355" s="2"/>
      <x:c r="C1355" s="2" t="str">
        <x:v>SYN-01350</x:v>
      </x:c>
      <x:c r="D1355" s="58" t="n">
        <x:v>132000000</x:v>
      </x:c>
      <x:c r="E1355" s="93" t="n">
        <x:v>24</x:v>
      </x:c>
      <x:c r="F1355" s="59" t="n">
        <x:v>0.05317871204363758</x:v>
      </x:c>
      <x:c r="G1355" s="59" t="n">
        <x:v>0.6838024372256699</x:v>
      </x:c>
      <x:c r="H1355" s="59" t="n">
        <x:v>0.14282111363760092</x:v>
      </x:c>
      <x:c r="I1355" s="58" t="n">
        <x:v>6355306.867368688</x:v>
      </x:c>
      <x:c r="J1355" s="59" t="n">
        <x:v>0.3856550602376996</x:v>
      </x:c>
      <x:c r="K1355" s="2" t="str">
        <x:v>C</x:v>
      </x:c>
      <x:c r="L1355" s="59" t="n">
        <x:v>0.1151596450805664</x:v>
      </x:c>
      <x:c r="M1355" s="59" t="n">
        <x:v>0.44093731213096066</x:v>
      </x:c>
      <x:c r="N1355" s="58" t="n">
        <x:v>5171795.104503762</x:v>
      </x:c>
      <x:c r="O1355" s="58" t="n">
        <x:v>5462229.157086467</x:v>
      </x:c>
      <x:c r="P1355" s="2" t="str">
        <x:v>approve</x:v>
      </x:c>
      <x:c r="Q1355" s="2" t="str">
        <x:v>eligibility and RAROC conditions are met</x:v>
      </x:c>
      <x:c r="R1355" s="2"/>
      <x:c r="S1355" s="2"/>
      <x:c r="T1355" s="2"/>
    </x:row>
    <x:row r="1356">
      <x:c r="A1356" s="2"/>
      <x:c r="B1356" s="2"/>
      <x:c r="C1356" s="2" t="str">
        <x:v>SYN-01351</x:v>
      </x:c>
      <x:c r="D1356" s="58" t="n">
        <x:v>37000000</x:v>
      </x:c>
      <x:c r="E1356" s="93" t="n">
        <x:v>48</x:v>
      </x:c>
      <x:c r="F1356" s="59" t="n">
        <x:v>0.041445667871967753</x:v>
      </x:c>
      <x:c r="G1356" s="59" t="n">
        <x:v>0.7542936379636533</x:v>
      </x:c>
      <x:c r="H1356" s="59" t="n">
        <x:v>0.16175486244876372</x:v>
      </x:c>
      <x:c r="I1356" s="58" t="n">
        <x:v>1051918.7689649973</x:v>
      </x:c>
      <x:c r="J1356" s="59" t="n">
        <x:v>0.14326903495295443</x:v>
      </x:c>
      <x:c r="K1356" s="2" t="str">
        <x:v>B</x:v>
      </x:c>
      <x:c r="L1356" s="59"/>
      <x:c r="M1356" s="59" t="n">
        <x:v>0.5962483053537014</x:v>
      </x:c>
      <x:c r="N1356" s="58" t="n">
        <x:v>2510272.7646148596</x:v>
      </x:c>
      <x:c r="O1356" s="58" t="n">
        <x:v>1550595.1879472774</x:v>
      </x:c>
      <x:c r="P1356" s="2" t="str">
        <x:v>manual_review</x:v>
      </x:c>
      <x:c r="Q1356" s="2" t="str">
        <x:v>data quality flag</x:v>
      </x:c>
      <x:c r="R1356" s="2"/>
      <x:c r="S1356" s="2"/>
      <x:c r="T1356" s="2"/>
    </x:row>
    <x:row r="1357">
      <x:c r="A1357" s="2"/>
      <x:c r="B1357" s="2"/>
      <x:c r="C1357" s="2" t="str">
        <x:v>SYN-01352</x:v>
      </x:c>
      <x:c r="D1357" s="58" t="n">
        <x:v>59000000</x:v>
      </x:c>
      <x:c r="E1357" s="93" t="n">
        <x:v>12</x:v>
      </x:c>
      <x:c r="F1357" s="59" t="n">
        <x:v>0.0838018147284798</x:v>
      </x:c>
      <x:c r="G1357" s="59" t="n">
        <x:v>0.6867298520220415</x:v>
      </x:c>
      <x:c r="H1357" s="59" t="n">
        <x:v>0.16322410432988257</x:v>
      </x:c>
      <x:c r="I1357" s="58" t="n">
        <x:v>5362126.445704876</x:v>
      </x:c>
      <x:c r="J1357" s="59" t="n">
        <x:v>0.2981063222852438</x:v>
      </x:c>
      <x:c r="K1357" s="2" t="str">
        <x:v>C</x:v>
      </x:c>
      <x:c r="L1357" s="59" t="n">
        <x:v>0.16973445892333983</x:v>
      </x:c>
      <x:c r="M1357" s="59" t="n">
        <x:v>0.10342801531988105</x:v>
      </x:c>
      <x:c r="N1357" s="58" t="n">
        <x:v>1909118.437594408</x:v>
      </x:c>
      <x:c r="O1357" s="58" t="n">
        <x:v>2946685.615781972</x:v>
      </x:c>
      <x:c r="P1357" s="2" t="str">
        <x:v>reprice</x:v>
      </x:c>
      <x:c r="Q1357" s="2" t="str">
        <x:v>quoted APR is below the RAROC price floor</x:v>
      </x:c>
      <x:c r="R1357" s="2"/>
      <x:c r="S1357" s="2"/>
      <x:c r="T1357" s="2"/>
    </x:row>
    <x:row r="1358">
      <x:c r="A1358" s="2"/>
      <x:c r="B1358" s="2"/>
      <x:c r="C1358" s="2" t="str">
        <x:v>SYN-01353</x:v>
      </x:c>
      <x:c r="D1358" s="58" t="n">
        <x:v>230000000</x:v>
      </x:c>
      <x:c r="E1358" s="93" t="n">
        <x:v>24</x:v>
      </x:c>
      <x:c r="F1358" s="59" t="n">
        <x:v>0.014139156681497178</x:v>
      </x:c>
      <x:c r="G1358" s="59" t="n">
        <x:v>0.8213056781853986</x:v>
      </x:c>
      <x:c r="H1358" s="59" t="n">
        <x:v>0.11531312960831377</x:v>
      </x:c>
      <x:c r="I1358" s="58" t="n">
        <x:v>10776626.314469393</x:v>
      </x:c>
      <x:c r="J1358" s="59" t="n">
        <x:v>0.7935066481299681</x:v>
      </x:c>
      <x:c r="K1358" s="2" t="str">
        <x:v>A</x:v>
      </x:c>
      <x:c r="L1358" s="59"/>
      <x:c r="M1358" s="59" t="n">
        <x:v>0.5055834268250818</x:v>
      </x:c>
      <x:c r="N1358" s="58" t="n">
        <x:v>2876188.622192829</x:v>
      </x:c>
      <x:c r="O1358" s="58" t="n">
        <x:v>9688995.039629754</x:v>
      </x:c>
      <x:c r="P1358" s="2" t="str">
        <x:v>decline</x:v>
      </x:c>
      <x:c r="Q1358" s="2" t="str">
        <x:v>debt service to income exceeds policy maximum</x:v>
      </x:c>
      <x:c r="R1358" s="2"/>
      <x:c r="S1358" s="2"/>
      <x:c r="T1358" s="2"/>
    </x:row>
    <x:row r="1359">
      <x:c r="A1359" s="2"/>
      <x:c r="B1359" s="2"/>
      <x:c r="C1359" s="2" t="str">
        <x:v>SYN-01354</x:v>
      </x:c>
      <x:c r="D1359" s="58" t="n">
        <x:v>33000000</x:v>
      </x:c>
      <x:c r="E1359" s="93" t="n">
        <x:v>24</x:v>
      </x:c>
      <x:c r="F1359" s="59" t="n">
        <x:v>0.04602291066191745</x:v>
      </x:c>
      <x:c r="G1359" s="59" t="n">
        <x:v>0.6763703070263841</x:v>
      </x:c>
      <x:c r="H1359" s="59" t="n">
        <x:v>0.14414584059438212</x:v>
      </x:c>
      <x:c r="I1359" s="58" t="n">
        <x:v>1590896.0366593858</x:v>
      </x:c>
      <x:c r="J1359" s="59" t="n">
        <x:v>0.2626787387715466</x:v>
      </x:c>
      <x:c r="K1359" s="2" t="str">
        <x:v>B</x:v>
      </x:c>
      <x:c r="L1359" s="59" t="n">
        <x:v>0.1402772903442383</x:v>
      </x:c>
      <x:c r="M1359" s="59" t="n">
        <x:v>0.1996485220856089</x:v>
      </x:c>
      <x:c r="N1359" s="58" t="n">
        <x:v>1108815.6767736962</x:v>
      </x:c>
      <x:c r="O1359" s="58" t="n">
        <x:v>1372722.516909639</x:v>
      </x:c>
      <x:c r="P1359" s="2" t="str">
        <x:v>approve</x:v>
      </x:c>
      <x:c r="Q1359" s="2" t="str">
        <x:v>eligibility and RAROC conditions are met</x:v>
      </x:c>
      <x:c r="R1359" s="2"/>
      <x:c r="S1359" s="2"/>
      <x:c r="T1359" s="2"/>
    </x:row>
    <x:row r="1360">
      <x:c r="A1360" s="2"/>
      <x:c r="B1360" s="2"/>
      <x:c r="C1360" s="2" t="str">
        <x:v>SYN-01355</x:v>
      </x:c>
      <x:c r="D1360" s="58" t="n">
        <x:v>99000000</x:v>
      </x:c>
      <x:c r="E1360" s="93" t="n">
        <x:v>18</x:v>
      </x:c>
      <x:c r="F1360" s="59" t="n">
        <x:v>0.03314546394933491</x:v>
      </x:c>
      <x:c r="G1360" s="59" t="n">
        <x:v>0.7737864320310767</x:v>
      </x:c>
      <x:c r="H1360" s="59" t="n">
        <x:v>0.14218289845720763</x:v>
      </x:c>
      <x:c r="I1360" s="58" t="n">
        <x:v>6139733.7445469415</x:v>
      </x:c>
      <x:c r="J1360" s="59" t="n">
        <x:v>0.255466674425414</x:v>
      </x:c>
      <x:c r="K1360" s="2" t="str">
        <x:v>B</x:v>
      </x:c>
      <x:c r="L1360" s="59" t="n">
        <x:v>0.10118648529052734</x:v>
      </x:c>
      <x:c r="M1360" s="59" t="n">
        <x:v>0.5761382219351789</x:v>
      </x:c>
      <x:c r="N1360" s="58" t="n">
        <x:v>2075606.0296164553</x:v>
      </x:c>
      <x:c r="O1360" s="58" t="n">
        <x:v>4183790.729575904</x:v>
      </x:c>
      <x:c r="P1360" s="2" t="str">
        <x:v>approve</x:v>
      </x:c>
      <x:c r="Q1360" s="2" t="str">
        <x:v>eligibility and RAROC conditions are met</x:v>
      </x:c>
      <x:c r="R1360" s="2"/>
      <x:c r="S1360" s="2"/>
      <x:c r="T1360" s="2"/>
    </x:row>
    <x:row r="1361">
      <x:c r="A1361" s="2"/>
      <x:c r="B1361" s="2"/>
      <x:c r="C1361" s="2" t="str">
        <x:v>SYN-01356</x:v>
      </x:c>
      <x:c r="D1361" s="58" t="n">
        <x:v>75000000</x:v>
      </x:c>
      <x:c r="E1361" s="93" t="n">
        <x:v>36</x:v>
      </x:c>
      <x:c r="F1361" s="59" t="n">
        <x:v>0.0901817574208884</x:v>
      </x:c>
      <x:c r="G1361" s="59" t="n">
        <x:v>0.6918756015691728</x:v>
      </x:c>
      <x:c r="H1361" s="59" t="n">
        <x:v>0.1744059226019156</x:v>
      </x:c>
      <x:c r="I1361" s="58" t="n">
        <x:v>2690429.1525671207</x:v>
      </x:c>
      <x:c r="J1361" s="59" t="n">
        <x:v>0.2630488393054967</x:v>
      </x:c>
      <x:c r="K1361" s="2" t="str">
        <x:v>C</x:v>
      </x:c>
      <x:c r="L1361" s="59" t="n">
        <x:v>0.15486900329589845</x:v>
      </x:c>
      <x:c r="M1361" s="59" t="n">
        <x:v>0.32122783019008355</x:v>
      </x:c>
      <x:c r="N1361" s="58" t="n">
        <x:v>7432774.22568282</x:v>
      </x:c>
      <x:c r="O1361" s="58" t="n">
        <x:v>3698801.0462724767</x:v>
      </x:c>
      <x:c r="P1361" s="2" t="str">
        <x:v>approve</x:v>
      </x:c>
      <x:c r="Q1361" s="2" t="str">
        <x:v>eligibility and RAROC conditions are met</x:v>
      </x:c>
      <x:c r="R1361" s="2"/>
      <x:c r="S1361" s="2"/>
      <x:c r="T1361" s="2"/>
    </x:row>
    <x:row r="1362">
      <x:c r="A1362" s="2"/>
      <x:c r="B1362" s="2"/>
      <x:c r="C1362" s="2" t="str">
        <x:v>SYN-01357</x:v>
      </x:c>
      <x:c r="D1362" s="58" t="n">
        <x:v>198000000</x:v>
      </x:c>
      <x:c r="E1362" s="93" t="n">
        <x:v>36</x:v>
      </x:c>
      <x:c r="F1362" s="59" t="n">
        <x:v>0.0032314215894805893</x:v>
      </x:c>
      <x:c r="G1362" s="59" t="n">
        <x:v>0.8677030030072443</x:v>
      </x:c>
      <x:c r="H1362" s="59" t="n">
        <x:v>0.13098159022261427</x:v>
      </x:c>
      <x:c r="I1362" s="58" t="n">
        <x:v>6680767.687739482</x:v>
      </x:c>
      <x:c r="J1362" s="59" t="n">
        <x:v>0.3457839939949901</x:v>
      </x:c>
      <x:c r="K1362" s="2" t="str">
        <x:v>A</x:v>
      </x:c>
      <x:c r="L1362" s="59" t="n">
        <x:v>0.08222190856933595</x:v>
      </x:c>
      <x:c r="M1362" s="59" t="n">
        <x:v>0.6554851737877577</x:v>
      </x:c>
      <x:c r="N1362" s="58" t="n">
        <x:v>908352.4182344844</x:v>
      </x:c>
      <x:c r="O1362" s="58" t="n">
        <x:v>8491313.761436975</x:v>
      </x:c>
      <x:c r="P1362" s="2" t="str">
        <x:v>approve</x:v>
      </x:c>
      <x:c r="Q1362" s="2" t="str">
        <x:v>eligibility and RAROC conditions are met</x:v>
      </x:c>
      <x:c r="R1362" s="2"/>
      <x:c r="S1362" s="2"/>
      <x:c r="T1362" s="2"/>
    </x:row>
    <x:row r="1363">
      <x:c r="A1363" s="2"/>
      <x:c r="B1363" s="2"/>
      <x:c r="C1363" s="2" t="str">
        <x:v>SYN-01358</x:v>
      </x:c>
      <x:c r="D1363" s="58" t="n">
        <x:v>63000000</x:v>
      </x:c>
      <x:c r="E1363" s="93" t="n">
        <x:v>24</x:v>
      </x:c>
      <x:c r="F1363" s="59" t="n">
        <x:v>0.09779566165873929</x:v>
      </x:c>
      <x:c r="G1363" s="59" t="n">
        <x:v>0.657288243378736</x:v>
      </x:c>
      <x:c r="H1363" s="59" t="n">
        <x:v>0.17806981194664873</x:v>
      </x:c>
      <x:c r="I1363" s="58" t="n">
        <x:v>3139346.0361685418</x:v>
      </x:c>
      <x:c r="J1363" s="59" t="n">
        <x:v>0.20431254119222597</x:v>
      </x:c>
      <x:c r="K1363" s="2" t="str">
        <x:v>C</x:v>
      </x:c>
      <x:c r="L1363" s="59" t="n">
        <x:v>0.15367401123046875</x:v>
      </x:c>
      <x:c r="M1363" s="59" t="n">
        <x:v>0.3618569650384888</x:v>
      </x:c>
      <x:c r="N1363" s="58" t="n">
        <x:v>4368584.412771886</x:v>
      </x:c>
      <x:c r="O1363" s="58" t="n">
        <x:v>3139063.5902144145</x:v>
      </x:c>
      <x:c r="P1363" s="2" t="str">
        <x:v>approve</x:v>
      </x:c>
      <x:c r="Q1363" s="2" t="str">
        <x:v>eligibility and RAROC conditions are met</x:v>
      </x:c>
      <x:c r="R1363" s="2"/>
      <x:c r="S1363" s="2"/>
      <x:c r="T1363" s="2"/>
    </x:row>
    <x:row r="1364">
      <x:c r="A1364" s="2"/>
      <x:c r="B1364" s="2"/>
      <x:c r="C1364" s="2" t="str">
        <x:v>SYN-01359</x:v>
      </x:c>
      <x:c r="D1364" s="58" t="n">
        <x:v>32000000</x:v>
      </x:c>
      <x:c r="E1364" s="93" t="n">
        <x:v>48</x:v>
      </x:c>
      <x:c r="F1364" s="59" t="n">
        <x:v>0.027763665114874672</x:v>
      </x:c>
      <x:c r="G1364" s="59" t="n">
        <x:v>0.7592480168198368</x:v>
      </x:c>
      <x:c r="H1364" s="59" t="n">
        <x:v>0.13332775745660816</x:v>
      </x:c>
      <x:c r="I1364" s="58" t="n">
        <x:v>863774.5696957648</x:v>
      </x:c>
      <x:c r="J1364" s="59" t="n">
        <x:v>0.16414397351288454</x:v>
      </x:c>
      <x:c r="K1364" s="2" t="str">
        <x:v>B</x:v>
      </x:c>
      <x:c r="L1364" s="59" t="n">
        <x:v>0.11078151702880858</x:v>
      </x:c>
      <x:c r="M1364" s="59" t="n">
        <x:v>0.3904575905691446</x:v>
      </x:c>
      <x:c r="N1364" s="58" t="n">
        <x:v>1458692.6681988172</x:v>
      </x:c>
      <x:c r="O1364" s="58" t="n">
        <x:v>1344942.0868090556</x:v>
      </x:c>
      <x:c r="P1364" s="2" t="str">
        <x:v>approve</x:v>
      </x:c>
      <x:c r="Q1364" s="2" t="str">
        <x:v>eligibility and RAROC conditions are met</x:v>
      </x:c>
      <x:c r="R1364" s="2"/>
      <x:c r="S1364" s="2"/>
      <x:c r="T1364" s="2"/>
    </x:row>
    <x:row r="1365">
      <x:c r="A1365" s="2"/>
      <x:c r="B1365" s="2"/>
      <x:c r="C1365" s="2" t="str">
        <x:v>SYN-01360</x:v>
      </x:c>
      <x:c r="D1365" s="58" t="n">
        <x:v>86000000</x:v>
      </x:c>
      <x:c r="E1365" s="93" t="n">
        <x:v>36</x:v>
      </x:c>
      <x:c r="F1365" s="59" t="n">
        <x:v>0.18636193046963684</x:v>
      </x:c>
      <x:c r="G1365" s="59" t="n">
        <x:v>0.691139881585892</x:v>
      </x:c>
      <x:c r="H1365" s="59" t="n">
        <x:v>0.2566268975300186</x:v>
      </x:c>
      <x:c r="I1365" s="58" t="n">
        <x:v>3449559.097303396</x:v>
      </x:c>
      <x:c r="J1365" s="59" t="n">
        <x:v>0.2369373520566694</x:v>
      </x:c>
      <x:c r="K1365" s="2" t="str">
        <x:v>E</x:v>
      </x:c>
      <x:c r="L1365" s="59" t="n">
        <x:v>0.23886589050292967</x:v>
      </x:c>
      <x:c r="M1365" s="59" t="n">
        <x:v>0.261132126181924</x:v>
      </x:c>
      <x:c r="N1365" s="58" t="n">
        <x:v>17180217.73074214</x:v>
      </x:c>
      <x:c r="O1365" s="58" t="n">
        <x:v>5706952.175774321</x:v>
      </x:c>
      <x:c r="P1365" s="2" t="str">
        <x:v>approve</x:v>
      </x:c>
      <x:c r="Q1365" s="2" t="str">
        <x:v>eligibility and RAROC conditions are met</x:v>
      </x:c>
      <x:c r="R1365" s="2"/>
      <x:c r="S1365" s="2"/>
      <x:c r="T1365" s="2"/>
    </x:row>
    <x:row r="1366">
      <x:c r="A1366" s="2"/>
      <x:c r="B1366" s="2"/>
      <x:c r="C1366" s="2" t="str">
        <x:v>SYN-01361</x:v>
      </x:c>
      <x:c r="D1366" s="58" t="n">
        <x:v>199000000</x:v>
      </x:c>
      <x:c r="E1366" s="93" t="n">
        <x:v>24</x:v>
      </x:c>
      <x:c r="F1366" s="59" t="n">
        <x:v>0.08814714395991875</x:v>
      </x:c>
      <x:c r="G1366" s="59" t="n">
        <x:v>0.6289380799078448</x:v>
      </x:c>
      <x:c r="H1366" s="59" t="n">
        <x:v>0.1772323542335049</x:v>
      </x:c>
      <x:c r="I1366" s="58" t="n">
        <x:v>9908305.132796314</x:v>
      </x:c>
      <x:c r="J1366" s="59" t="n">
        <x:v>0.6458320514907415</x:v>
      </x:c>
      <x:c r="K1366" s="2" t="str">
        <x:v>C</x:v>
      </x:c>
      <x:c r="L1366" s="59"/>
      <x:c r="M1366" s="59" t="n">
        <x:v>0.5526268494126526</x:v>
      </x:c>
      <x:c r="N1366" s="58" t="n">
        <x:v>11921970.603353838</x:v>
      </x:c>
      <x:c r="O1366" s="58" t="n">
        <x:v>8992891.424488597</x:v>
      </x:c>
      <x:c r="P1366" s="2" t="str">
        <x:v>decline</x:v>
      </x:c>
      <x:c r="Q1366" s="2" t="str">
        <x:v>debt service to income exceeds policy maximum</x:v>
      </x:c>
      <x:c r="R1366" s="2"/>
      <x:c r="S1366" s="2"/>
      <x:c r="T1366" s="2"/>
    </x:row>
    <x:row r="1367">
      <x:c r="A1367" s="2"/>
      <x:c r="B1367" s="2"/>
      <x:c r="C1367" s="2" t="str">
        <x:v>SYN-01362</x:v>
      </x:c>
      <x:c r="D1367" s="58" t="n">
        <x:v>248000000</x:v>
      </x:c>
      <x:c r="E1367" s="93" t="n">
        <x:v>48</x:v>
      </x:c>
      <x:c r="F1367" s="59" t="n">
        <x:v>0.20710212459611807</x:v>
      </x:c>
      <x:c r="G1367" s="59" t="n">
        <x:v>0.7742053545762212</x:v>
      </x:c>
      <x:c r="H1367" s="59" t="n">
        <x:v>0.26584463757116644</x:v>
      </x:c>
      <x:c r="I1367" s="58" t="n">
        <x:v>8443645.085082345</x:v>
      </x:c>
      <x:c r="J1367" s="59" t="n">
        <x:v>0.2847671442870982</x:v>
      </x:c>
      <x:c r="K1367" s="2" t="str">
        <x:v>E</x:v>
      </x:c>
      <x:c r="L1367" s="59"/>
      <x:c r="M1367" s="59" t="n">
        <x:v>0.14907954243784832</x:v>
      </x:c>
      <x:c r="N1367" s="58" t="n">
        <x:v>77717372.84236628</x:v>
      </x:c>
      <x:c r="O1367" s="58" t="n">
        <x:v>17975684.75018927</x:v>
      </x:c>
      <x:c r="P1367" s="2" t="str">
        <x:v>decline</x:v>
      </x:c>
      <x:c r="Q1367" s="2" t="str">
        <x:v>PD exceeds policy maximum</x:v>
      </x:c>
      <x:c r="R1367" s="2"/>
      <x:c r="S1367" s="2"/>
      <x:c r="T1367" s="2"/>
    </x:row>
    <x:row r="1368">
      <x:c r="A1368" s="2"/>
      <x:c r="B1368" s="2"/>
      <x:c r="C1368" s="2" t="str">
        <x:v>SYN-01363</x:v>
      </x:c>
      <x:c r="D1368" s="58" t="n">
        <x:v>164000000</x:v>
      </x:c>
      <x:c r="E1368" s="93" t="n">
        <x:v>18</x:v>
      </x:c>
      <x:c r="F1368" s="59" t="n">
        <x:v>0.18065698903502017</x:v>
      </x:c>
      <x:c r="G1368" s="59" t="n">
        <x:v>0.7178429995877771</x:v>
      </x:c>
      <x:c r="H1368" s="59" t="n">
        <x:v>0.24074603279929188</x:v>
      </x:c>
      <x:c r="I1368" s="58" t="n">
        <x:v>10945125.103870567</x:v>
      </x:c>
      <x:c r="J1368" s="59" t="n">
        <x:v>0.7295797916540667</x:v>
      </x:c>
      <x:c r="K1368" s="2" t="str">
        <x:v>E</x:v>
      </x:c>
      <x:c r="L1368" s="59"/>
      <x:c r="M1368" s="59" t="n">
        <x:v>0.1820518354942505</x:v>
      </x:c>
      <x:c r="N1368" s="58" t="n">
        <x:v>17697369.212015595</x:v>
      </x:c>
      <x:c r="O1368" s="58" t="n">
        <x:v>12006149.55878312</x:v>
      </x:c>
      <x:c r="P1368" s="2" t="str">
        <x:v>decline</x:v>
      </x:c>
      <x:c r="Q1368" s="2" t="str">
        <x:v>debt service to income exceeds policy maximum</x:v>
      </x:c>
      <x:c r="R1368" s="2"/>
      <x:c r="S1368" s="2"/>
      <x:c r="T1368" s="2"/>
    </x:row>
    <x:row r="1369">
      <x:c r="A1369" s="2"/>
      <x:c r="B1369" s="2"/>
      <x:c r="C1369" s="2" t="str">
        <x:v>SYN-01364</x:v>
      </x:c>
      <x:c r="D1369" s="58" t="n">
        <x:v>36000000</x:v>
      </x:c>
      <x:c r="E1369" s="93" t="n">
        <x:v>36</x:v>
      </x:c>
      <x:c r="F1369" s="59" t="n">
        <x:v>0.2532437462493485</x:v>
      </x:c>
      <x:c r="G1369" s="59" t="n">
        <x:v>0.7054604584932304</x:v>
      </x:c>
      <x:c r="H1369" s="59" t="n">
        <x:v>0.3</x:v>
      </x:c>
      <x:c r="I1369" s="58" t="n">
        <x:v>1528256.7627653764</x:v>
      </x:c>
      <x:c r="J1369" s="59" t="n">
        <x:v>0.21921975257505374</x:v>
      </x:c>
      <x:c r="K1369" s="2" t="str">
        <x:v>E</x:v>
      </x:c>
      <x:c r="L1369" s="59"/>
      <x:c r="M1369" s="59" t="n">
        <x:v>0.09786862901470059</x:v>
      </x:c>
      <x:c r="N1369" s="58" t="n">
        <x:v>9726645.50749721</x:v>
      </x:c>
      <x:c r="O1369" s="58" t="n">
        <x:v>2561514.8143331683</x:v>
      </x:c>
      <x:c r="P1369" s="2" t="str">
        <x:v>decline</x:v>
      </x:c>
      <x:c r="Q1369" s="2" t="str">
        <x:v>PD exceeds policy maximum</x:v>
      </x:c>
      <x:c r="R1369" s="2"/>
      <x:c r="S1369" s="2"/>
      <x:c r="T1369" s="2"/>
    </x:row>
    <x:row r="1370">
      <x:c r="A1370" s="2"/>
      <x:c r="B1370" s="2"/>
      <x:c r="C1370" s="2" t="str">
        <x:v>SYN-01365</x:v>
      </x:c>
      <x:c r="D1370" s="58" t="n">
        <x:v>132000000</x:v>
      </x:c>
      <x:c r="E1370" s="93" t="n">
        <x:v>48</x:v>
      </x:c>
      <x:c r="F1370" s="59" t="n">
        <x:v>0.016559576373973442</x:v>
      </x:c>
      <x:c r="G1370" s="59" t="n">
        <x:v>0.6108405291333532</x:v>
      </x:c>
      <x:c r="H1370" s="59" t="n">
        <x:v>0.11270383838089847</x:v>
      </x:c>
      <x:c r="I1370" s="58" t="n">
        <x:v>3428967.368396909</x:v>
      </x:c>
      <x:c r="J1370" s="59" t="n">
        <x:v>0.22016013157851622</x:v>
      </x:c>
      <x:c r="K1370" s="2" t="str">
        <x:v>A</x:v>
      </x:c>
      <x:c r="L1370" s="59" t="n">
        <x:v>0.08851272583007816</x:v>
      </x:c>
      <x:c r="M1370" s="59" t="n">
        <x:v>0.405693009532352</x:v>
      </x:c>
      <x:c r="N1370" s="58" t="n">
        <x:v>2881897.516948016</x:v>
      </x:c>
      <x:c r="O1370" s="58" t="n">
        <x:v>5566384.979899842</x:v>
      </x:c>
      <x:c r="P1370" s="2" t="str">
        <x:v>approve</x:v>
      </x:c>
      <x:c r="Q1370" s="2" t="str">
        <x:v>eligibility and RAROC conditions are met</x:v>
      </x:c>
      <x:c r="R1370" s="2"/>
      <x:c r="S1370" s="2"/>
      <x:c r="T1370" s="2"/>
    </x:row>
    <x:row r="1371">
      <x:c r="A1371" s="2"/>
      <x:c r="B1371" s="2"/>
      <x:c r="C1371" s="2" t="str">
        <x:v>SYN-01366</x:v>
      </x:c>
      <x:c r="D1371" s="58" t="n">
        <x:v>222000000</x:v>
      </x:c>
      <x:c r="E1371" s="93" t="n">
        <x:v>18</x:v>
      </x:c>
      <x:c r="F1371" s="59" t="n">
        <x:v>0.013623405095526026</x:v>
      </x:c>
      <x:c r="G1371" s="59" t="n">
        <x:v>0.7505403662562443</x:v>
      </x:c>
      <x:c r="H1371" s="59" t="n">
        <x:v>0.13631468035743483</x:v>
      </x:c>
      <x:c r="I1371" s="58" t="n">
        <x:v>13706861.375093613</x:v>
      </x:c>
      <x:c r="J1371" s="59" t="n">
        <x:v>0.5426321628816246</x:v>
      </x:c>
      <x:c r="K1371" s="2" t="str">
        <x:v>A</x:v>
      </x:c>
      <x:c r="L1371" s="59"/>
      <x:c r="M1371" s="59" t="n">
        <x:v>0.6351833312827693</x:v>
      </x:c>
      <x:c r="N1371" s="58" t="n">
        <x:v>1853933.825536261</x:v>
      </x:c>
      <x:c r="O1371" s="58" t="n">
        <x:v>9459469.584062465</x:v>
      </x:c>
      <x:c r="P1371" s="2" t="str">
        <x:v>decline</x:v>
      </x:c>
      <x:c r="Q1371" s="2" t="str">
        <x:v>debt service to income exceeds policy maximum</x:v>
      </x:c>
      <x:c r="R1371" s="2"/>
      <x:c r="S1371" s="2"/>
      <x:c r="T1371" s="2"/>
    </x:row>
    <x:row r="1372">
      <x:c r="A1372" s="2"/>
      <x:c r="B1372" s="2"/>
      <x:c r="C1372" s="2" t="str">
        <x:v>SYN-01367</x:v>
      </x:c>
      <x:c r="D1372" s="58" t="n">
        <x:v>40000000</x:v>
      </x:c>
      <x:c r="E1372" s="93" t="n">
        <x:v>12</x:v>
      </x:c>
      <x:c r="F1372" s="59" t="n">
        <x:v>0.1566748253985398</x:v>
      </x:c>
      <x:c r="G1372" s="59" t="n">
        <x:v>0.7298010294080947</x:v>
      </x:c>
      <x:c r="H1372" s="59" t="n">
        <x:v>0.24201222472593653</x:v>
      </x:c>
      <x:c r="I1372" s="58" t="n">
        <x:v>3786280.137854521</x:v>
      </x:c>
      <x:c r="J1372" s="59" t="n">
        <x:v>0.0745099091187761</x:v>
      </x:c>
      <x:c r="K1372" s="2" t="str">
        <x:v>E</x:v>
      </x:c>
      <x:c r="L1372" s="59" t="n">
        <x:v>0.2608021545410156</x:v>
      </x:c>
      <x:c r="M1372" s="59" t="n">
        <x:v>0.050057567134753844</x:v>
      </x:c>
      <x:c r="N1372" s="58" t="n">
        <x:v>2631718.43306768</x:v>
      </x:c>
      <x:c r="O1372" s="58" t="n">
        <x:v>2932869.553340171</x:v>
      </x:c>
      <x:c r="P1372" s="2" t="str">
        <x:v>reprice</x:v>
      </x:c>
      <x:c r="Q1372" s="2" t="str">
        <x:v>quoted APR is below the RAROC price floor</x:v>
      </x:c>
      <x:c r="R1372" s="2"/>
      <x:c r="S1372" s="2"/>
      <x:c r="T1372" s="2"/>
    </x:row>
    <x:row r="1373">
      <x:c r="A1373" s="2"/>
      <x:c r="B1373" s="2"/>
      <x:c r="C1373" s="2" t="str">
        <x:v>SYN-01368</x:v>
      </x:c>
      <x:c r="D1373" s="58" t="n">
        <x:v>107000000</x:v>
      </x:c>
      <x:c r="E1373" s="93" t="n">
        <x:v>12</x:v>
      </x:c>
      <x:c r="F1373" s="59" t="n">
        <x:v>0.1420537514999332</x:v>
      </x:c>
      <x:c r="G1373" s="59" t="n">
        <x:v>0.7737743716867903</x:v>
      </x:c>
      <x:c r="H1373" s="59" t="n">
        <x:v>0.23249181835735092</x:v>
      </x:c>
      <x:c r="I1373" s="58" t="n">
        <x:v>10079038.350121813</x:v>
      </x:c>
      <x:c r="J1373" s="59" t="n">
        <x:v>0.7073736200069607</x:v>
      </x:c>
      <x:c r="K1373" s="2" t="str">
        <x:v>D</x:v>
      </x:c>
      <x:c r="L1373" s="59"/>
      <x:c r="M1373" s="59" t="n">
        <x:v>0.23039103345964432</x:v>
      </x:c>
      <x:c r="N1373" s="58" t="n">
        <x:v>6741979.225784383</x:v>
      </x:c>
      <x:c r="O1373" s="58" t="n">
        <x:v>7963866.998475689</x:v>
      </x:c>
      <x:c r="P1373" s="2" t="str">
        <x:v>decline</x:v>
      </x:c>
      <x:c r="Q1373" s="2" t="str">
        <x:v>debt service to income exceeds policy maximum</x:v>
      </x:c>
      <x:c r="R1373" s="2"/>
      <x:c r="S1373" s="2"/>
      <x:c r="T1373" s="2"/>
    </x:row>
    <x:row r="1374">
      <x:c r="A1374" s="2"/>
      <x:c r="B1374" s="2"/>
      <x:c r="C1374" s="2" t="str">
        <x:v>SYN-01369</x:v>
      </x:c>
      <x:c r="D1374" s="58" t="n">
        <x:v>240000000</x:v>
      </x:c>
      <x:c r="E1374" s="93" t="n">
        <x:v>24</x:v>
      </x:c>
      <x:c r="F1374" s="59" t="n">
        <x:v>0.23761122697880319</x:v>
      </x:c>
      <x:c r="G1374" s="59" t="n">
        <x:v>0.6733435902232652</x:v>
      </x:c>
      <x:c r="H1374" s="59" t="n">
        <x:v>0.29976209732430414</x:v>
      </x:c>
      <x:c r="I1374" s="58" t="n">
        <x:v>13416138.02556275</x:v>
      </x:c>
      <x:c r="J1374" s="59" t="n">
        <x:v>0.4090550530800482</x:v>
      </x:c>
      <x:c r="K1374" s="2" t="str">
        <x:v>E</x:v>
      </x:c>
      <x:c r="L1374" s="59"/>
      <x:c r="M1374" s="59" t="n">
        <x:v>0.29856618139615304</x:v>
      </x:c>
      <x:c r="N1374" s="58" t="n">
        <x:v>41529914.70898545</x:v>
      </x:c>
      <x:c r="O1374" s="58" t="n">
        <x:v>17291207.940165885</x:v>
      </x:c>
      <x:c r="P1374" s="2" t="str">
        <x:v>decline</x:v>
      </x:c>
      <x:c r="Q1374" s="2" t="str">
        <x:v>PD exceeds policy maximum</x:v>
      </x:c>
      <x:c r="R1374" s="2"/>
      <x:c r="S1374" s="2"/>
      <x:c r="T1374" s="2"/>
    </x:row>
    <x:row r="1375">
      <x:c r="A1375" s="2"/>
      <x:c r="B1375" s="2"/>
      <x:c r="C1375" s="2" t="str">
        <x:v>SYN-01370</x:v>
      </x:c>
      <x:c r="D1375" s="58" t="n">
        <x:v>182000000</x:v>
      </x:c>
      <x:c r="E1375" s="93" t="n">
        <x:v>36</x:v>
      </x:c>
      <x:c r="F1375" s="59" t="n">
        <x:v>0.04637792417168371</x:v>
      </x:c>
      <x:c r="G1375" s="59" t="n">
        <x:v>0.6878551376127171</x:v>
      </x:c>
      <x:c r="H1375" s="59" t="n">
        <x:v>0.13926085208373157</x:v>
      </x:c>
      <x:c r="I1375" s="58" t="n">
        <x:v>6213796.864553808</x:v>
      </x:c>
      <x:c r="J1375" s="59" t="n">
        <x:v>0.3253449216138452</x:v>
      </x:c>
      <x:c r="K1375" s="2" t="str">
        <x:v>B</x:v>
      </x:c>
      <x:c r="L1375" s="59" t="n">
        <x:v>0.11237834930419922</x:v>
      </x:c>
      <x:c r="M1375" s="59" t="n">
        <x:v>0.4332217212237882</x:v>
      </x:c>
      <x:c r="N1375" s="58" t="n">
        <x:v>9310800.155307265</x:v>
      </x:c>
      <x:c r="O1375" s="58" t="n">
        <x:v>7497146.77975138</x:v>
      </x:c>
      <x:c r="P1375" s="2" t="str">
        <x:v>approve</x:v>
      </x:c>
      <x:c r="Q1375" s="2" t="str">
        <x:v>eligibility and RAROC conditions are met</x:v>
      </x:c>
      <x:c r="R1375" s="2"/>
      <x:c r="S1375" s="2"/>
      <x:c r="T1375" s="2"/>
    </x:row>
    <x:row r="1376">
      <x:c r="A1376" s="2"/>
      <x:c r="B1376" s="2"/>
      <x:c r="C1376" s="2" t="str">
        <x:v>SYN-01371</x:v>
      </x:c>
      <x:c r="D1376" s="58" t="n">
        <x:v>200000000</x:v>
      </x:c>
      <x:c r="E1376" s="93" t="n">
        <x:v>18</x:v>
      </x:c>
      <x:c r="F1376" s="59" t="n">
        <x:v>0.076670016932162</x:v>
      </x:c>
      <x:c r="G1376" s="59" t="n">
        <x:v>0.8419307785425294</x:v>
      </x:c>
      <x:c r="H1376" s="59" t="n">
        <x:v>0.1565581017927324</x:v>
      </x:c>
      <x:c r="I1376" s="58" t="n">
        <x:v>12538773.192961404</x:v>
      </x:c>
      <x:c r="J1376" s="59" t="n">
        <x:v>0.506958390191841</x:v>
      </x:c>
      <x:c r="K1376" s="2" t="str">
        <x:v>C</x:v>
      </x:c>
      <x:c r="L1376" s="59"/>
      <x:c r="M1376" s="59" t="n">
        <x:v>0.1888222648298269</x:v>
      </x:c>
      <x:c r="N1376" s="58" t="n">
        <x:v>10577042.857030654</x:v>
      </x:c>
      <x:c r="O1376" s="58" t="n">
        <x:v>11316602.74543757</x:v>
      </x:c>
      <x:c r="P1376" s="2" t="str">
        <x:v>decline</x:v>
      </x:c>
      <x:c r="Q1376" s="2" t="str">
        <x:v>debt service to income exceeds policy maximum</x:v>
      </x:c>
      <x:c r="R1376" s="2"/>
      <x:c r="S1376" s="2"/>
      <x:c r="T1376" s="2"/>
    </x:row>
    <x:row r="1377">
      <x:c r="A1377" s="2"/>
      <x:c r="B1377" s="2"/>
      <x:c r="C1377" s="2" t="str">
        <x:v>SYN-01372</x:v>
      </x:c>
      <x:c r="D1377" s="58" t="n">
        <x:v>178000000</x:v>
      </x:c>
      <x:c r="E1377" s="93" t="n">
        <x:v>18</x:v>
      </x:c>
      <x:c r="F1377" s="59" t="n">
        <x:v>0.18957810990215254</x:v>
      </x:c>
      <x:c r="G1377" s="59" t="n">
        <x:v>0.7554977155537307</x:v>
      </x:c>
      <x:c r="H1377" s="59" t="n">
        <x:v>0.25639434344156564</x:v>
      </x:c>
      <x:c r="I1377" s="58" t="n">
        <x:v>12016067.334234154</x:v>
      </x:c>
      <x:c r="J1377" s="59" t="n">
        <x:v>0.7630306667153597</x:v>
      </x:c>
      <x:c r="K1377" s="2" t="str">
        <x:v>E</x:v>
      </x:c>
      <x:c r="L1377" s="59"/>
      <x:c r="M1377" s="59" t="n">
        <x:v>0.17375932535095365</x:v>
      </x:c>
      <x:c r="N1377" s="58" t="n">
        <x:v>21277555.949668404</x:v>
      </x:c>
      <x:c r="O1377" s="58" t="n">
        <x:v>13971619.163822535</x:v>
      </x:c>
      <x:c r="P1377" s="2" t="str">
        <x:v>decline</x:v>
      </x:c>
      <x:c r="Q1377" s="2" t="str">
        <x:v>debt service to income exceeds policy maximum</x:v>
      </x:c>
      <x:c r="R1377" s="2"/>
      <x:c r="S1377" s="2"/>
      <x:c r="T1377" s="2"/>
    </x:row>
    <x:row r="1378">
      <x:c r="A1378" s="2"/>
      <x:c r="B1378" s="2"/>
      <x:c r="C1378" s="2" t="str">
        <x:v>SYN-01373</x:v>
      </x:c>
      <x:c r="D1378" s="58" t="n">
        <x:v>205000000</x:v>
      </x:c>
      <x:c r="E1378" s="93" t="n">
        <x:v>12</x:v>
      </x:c>
      <x:c r="F1378" s="59" t="n">
        <x:v>0.1759850269254515</x:v>
      </x:c>
      <x:c r="G1378" s="59" t="n">
        <x:v>0.6773255929181442</x:v>
      </x:c>
      <x:c r="H1378" s="59" t="n">
        <x:v>0.27049877516189225</x:v>
      </x:c>
      <x:c r="I1378" s="58" t="n">
        <x:v>19688556.636660933</x:v>
      </x:c>
      <x:c r="J1378" s="59" t="n">
        <x:v>0.7552376843516926</x:v>
      </x:c>
      <x:c r="K1378" s="2" t="str">
        <x:v>E</x:v>
      </x:c>
      <x:c r="L1378" s="59"/>
      <x:c r="M1378" s="59" t="n">
        <x:v>0.4505329763964452</x:v>
      </x:c>
      <x:c r="N1378" s="58" t="n">
        <x:v>14162396.778143082</x:v>
      </x:c>
      <x:c r="O1378" s="58" t="n">
        <x:v>14663748.834308848</x:v>
      </x:c>
      <x:c r="P1378" s="2" t="str">
        <x:v>decline</x:v>
      </x:c>
      <x:c r="Q1378" s="2" t="str">
        <x:v>debt service to income exceeds policy maximum</x:v>
      </x:c>
      <x:c r="R1378" s="2"/>
      <x:c r="S1378" s="2"/>
      <x:c r="T1378" s="2"/>
    </x:row>
    <x:row r="1379">
      <x:c r="A1379" s="2"/>
      <x:c r="B1379" s="2"/>
      <x:c r="C1379" s="2" t="str">
        <x:v>SYN-01374</x:v>
      </x:c>
      <x:c r="D1379" s="58" t="n">
        <x:v>58000000</x:v>
      </x:c>
      <x:c r="E1379" s="93" t="n">
        <x:v>18</x:v>
      </x:c>
      <x:c r="F1379" s="59" t="n">
        <x:v>0.025822290367587424</x:v>
      </x:c>
      <x:c r="G1379" s="59" t="n">
        <x:v>0.8655511469309064</x:v>
      </x:c>
      <x:c r="H1379" s="59" t="n">
        <x:v>0.1256942866173392</x:v>
      </x:c>
      <x:c r="I1379" s="58" t="n">
        <x:v>3552319.7834354523</x:v>
      </x:c>
      <x:c r="J1379" s="59" t="n">
        <x:v>0.12302687814542466</x:v>
      </x:c>
      <x:c r="K1379" s="2" t="str">
        <x:v>B</x:v>
      </x:c>
      <x:c r="L1379" s="59" t="n">
        <x:v>0.10846611022949218</x:v>
      </x:c>
      <x:c r="M1379" s="59" t="n">
        <x:v>0.33529799573361224</x:v>
      </x:c>
      <x:c r="N1379" s="58" t="n">
        <x:v>1055952.5946112063</x:v>
      </x:c>
      <x:c r="O1379" s="58" t="n">
        <x:v>2450874.258229655</x:v>
      </x:c>
      <x:c r="P1379" s="2" t="str">
        <x:v>approve</x:v>
      </x:c>
      <x:c r="Q1379" s="2" t="str">
        <x:v>eligibility and RAROC conditions are met</x:v>
      </x:c>
      <x:c r="R1379" s="2"/>
      <x:c r="S1379" s="2"/>
      <x:c r="T1379" s="2"/>
    </x:row>
    <x:row r="1380">
      <x:c r="A1380" s="2"/>
      <x:c r="B1380" s="2"/>
      <x:c r="C1380" s="2" t="str">
        <x:v>SYN-01375</x:v>
      </x:c>
      <x:c r="D1380" s="58" t="n">
        <x:v>162000000</x:v>
      </x:c>
      <x:c r="E1380" s="93" t="n">
        <x:v>18</x:v>
      </x:c>
      <x:c r="F1380" s="59" t="n">
        <x:v>0.036805736242145</x:v>
      </x:c>
      <x:c r="G1380" s="59" t="n">
        <x:v>0.5751604714119561</x:v>
      </x:c>
      <x:c r="H1380" s="59" t="n">
        <x:v>0.16253998721638419</x:v>
      </x:c>
      <x:c r="I1380" s="58" t="n">
        <x:v>10202200.751901835</x:v>
      </x:c>
      <x:c r="J1380" s="59" t="n">
        <x:v>0.7213455001152628</x:v>
      </x:c>
      <x:c r="K1380" s="2" t="str">
        <x:v>B</x:v>
      </x:c>
      <x:c r="L1380" s="59"/>
      <x:c r="M1380" s="59" t="n">
        <x:v>0.825062336401461</x:v>
      </x:c>
      <x:c r="N1380" s="58" t="n">
        <x:v>2815875.3101156848</x:v>
      </x:c>
      <x:c r="O1380" s="58" t="n">
        <x:v>6864817.319575765</x:v>
      </x:c>
      <x:c r="P1380" s="2" t="str">
        <x:v>decline</x:v>
      </x:c>
      <x:c r="Q1380" s="2" t="str">
        <x:v>debt service to income exceeds policy maximum</x:v>
      </x:c>
      <x:c r="R1380" s="2"/>
      <x:c r="S1380" s="2"/>
      <x:c r="T1380" s="2"/>
    </x:row>
    <x:row r="1381">
      <x:c r="A1381" s="2"/>
      <x:c r="B1381" s="2"/>
      <x:c r="C1381" s="2" t="str">
        <x:v>SYN-01376</x:v>
      </x:c>
      <x:c r="D1381" s="58" t="n">
        <x:v>184000000</x:v>
      </x:c>
      <x:c r="E1381" s="93" t="n">
        <x:v>24</x:v>
      </x:c>
      <x:c r="F1381" s="59" t="n">
        <x:v>0.13028862563608867</x:v>
      </x:c>
      <x:c r="G1381" s="59" t="n">
        <x:v>0.7784921337251735</x:v>
      </x:c>
      <x:c r="H1381" s="59" t="n">
        <x:v>0.18968362940827038</x:v>
      </x:c>
      <x:c r="I1381" s="58" t="n">
        <x:v>9272357.563329542</x:v>
      </x:c>
      <x:c r="J1381" s="59" t="n">
        <x:v>0.3312578465582039</x:v>
      </x:c>
      <x:c r="K1381" s="2" t="str">
        <x:v>D</x:v>
      </x:c>
      <x:c r="L1381" s="59" t="n">
        <x:v>0.1993486785888672</x:v>
      </x:c>
      <x:c r="M1381" s="59" t="n">
        <x:v>0.10227924445112267</x:v>
      </x:c>
      <x:c r="N1381" s="58" t="n">
        <x:v>20063856.528149754</x:v>
      </x:c>
      <x:c r="O1381" s="58" t="n">
        <x:v>12442764.906924598</x:v>
      </x:c>
      <x:c r="P1381" s="2" t="str">
        <x:v>reprice</x:v>
      </x:c>
      <x:c r="Q1381" s="2" t="str">
        <x:v>quoted APR is below the RAROC price floor</x:v>
      </x:c>
      <x:c r="R1381" s="2"/>
      <x:c r="S1381" s="2"/>
      <x:c r="T1381" s="2"/>
    </x:row>
    <x:row r="1382">
      <x:c r="A1382" s="2"/>
      <x:c r="B1382" s="2"/>
      <x:c r="C1382" s="2" t="str">
        <x:v>SYN-01377</x:v>
      </x:c>
      <x:c r="D1382" s="58" t="n">
        <x:v>48000000</x:v>
      </x:c>
      <x:c r="E1382" s="93" t="n">
        <x:v>48</x:v>
      </x:c>
      <x:c r="F1382" s="59" t="n">
        <x:v>0.0960901146677936</x:v>
      </x:c>
      <x:c r="G1382" s="59" t="n">
        <x:v>0.7383109008837531</x:v>
      </x:c>
      <x:c r="H1382" s="59" t="n">
        <x:v>0.19007859292264337</x:v>
      </x:c>
      <x:c r="I1382" s="58" t="n">
        <x:v>1435404.7498708402</x:v>
      </x:c>
      <x:c r="J1382" s="59" t="n">
        <x:v>0.23896647599793344</x:v>
      </x:c>
      <x:c r="K1382" s="2" t="str">
        <x:v>C</x:v>
      </x:c>
      <x:c r="L1382" s="59" t="n">
        <x:v>0.16639427185058595</x:v>
      </x:c>
      <x:c r="M1382" s="59" t="n">
        <x:v>0.33672269445419767</x:v>
      </x:c>
      <x:c r="N1382" s="58" t="n">
        <x:v>7133159.340684876</x:v>
      </x:c>
      <x:c r="O1382" s="58" t="n">
        <x:v>2584364.743094943</x:v>
      </x:c>
      <x:c r="P1382" s="2" t="str">
        <x:v>approve</x:v>
      </x:c>
      <x:c r="Q1382" s="2" t="str">
        <x:v>eligibility and RAROC conditions are met</x:v>
      </x:c>
      <x:c r="R1382" s="2"/>
      <x:c r="S1382" s="2"/>
      <x:c r="T1382" s="2"/>
    </x:row>
    <x:row r="1383">
      <x:c r="A1383" s="2"/>
      <x:c r="B1383" s="2"/>
      <x:c r="C1383" s="2" t="str">
        <x:v>SYN-01378</x:v>
      </x:c>
      <x:c r="D1383" s="58" t="n">
        <x:v>248000000</x:v>
      </x:c>
      <x:c r="E1383" s="93" t="n">
        <x:v>12</x:v>
      </x:c>
      <x:c r="F1383" s="59" t="n">
        <x:v>0.056658651531401295</x:v>
      </x:c>
      <x:c r="G1383" s="59" t="n">
        <x:v>0.8550508421728129</x:v>
      </x:c>
      <x:c r="H1383" s="59" t="n">
        <x:v>0.16919346356458254</x:v>
      </x:c>
      <x:c r="I1383" s="58" t="n">
        <x:v>22609287.245893892</x:v>
      </x:c>
      <x:c r="J1383" s="59" t="n">
        <x:v>1.1578420104635698</x:v>
      </x:c>
      <x:c r="K1383" s="2" t="str">
        <x:v>C</x:v>
      </x:c>
      <x:c r="L1383" s="59"/>
      <x:c r="M1383" s="59" t="n">
        <x:v>0.5840189345306304</x:v>
      </x:c>
      <x:c r="N1383" s="58" t="n">
        <x:v>6732433.408751136</x:v>
      </x:c>
      <x:c r="O1383" s="58" t="n">
        <x:v>12215717.955888806</x:v>
      </x:c>
      <x:c r="P1383" s="2" t="str">
        <x:v>decline</x:v>
      </x:c>
      <x:c r="Q1383" s="2" t="str">
        <x:v>debt service to income exceeds policy maximum</x:v>
      </x:c>
      <x:c r="R1383" s="2"/>
      <x:c r="S1383" s="2"/>
      <x:c r="T1383" s="2"/>
    </x:row>
    <x:row r="1384">
      <x:c r="A1384" s="2"/>
      <x:c r="B1384" s="2"/>
      <x:c r="C1384" s="2" t="str">
        <x:v>SYN-01379</x:v>
      </x:c>
      <x:c r="D1384" s="58" t="n">
        <x:v>114000000</x:v>
      </x:c>
      <x:c r="E1384" s="93" t="n">
        <x:v>18</x:v>
      </x:c>
      <x:c r="F1384" s="59" t="n">
        <x:v>0.01797007969359334</x:v>
      </x:c>
      <x:c r="G1384" s="59" t="n">
        <x:v>0.8163518488931214</x:v>
      </x:c>
      <x:c r="H1384" s="59" t="n">
        <x:v>0.10426565527353619</x:v>
      </x:c>
      <x:c r="I1384" s="58" t="n">
        <x:v>6868918.817640734</x:v>
      </x:c>
      <x:c r="J1384" s="59" t="n">
        <x:v>0.1849742575628746</x:v>
      </x:c>
      <x:c r="K1384" s="2" t="str">
        <x:v>A</x:v>
      </x:c>
      <x:c r="L1384" s="59" t="n">
        <x:v>0.08795822143554688</x:v>
      </x:c>
      <x:c r="M1384" s="59" t="n">
        <x:v>0.3254585960267894</x:v>
      </x:c>
      <x:c r="N1384" s="58" t="n">
        <x:v>1355902.7221230117</x:v>
      </x:c>
      <x:c r="O1384" s="58" t="n">
        <x:v>4812346.143477953</x:v>
      </x:c>
      <x:c r="P1384" s="2" t="str">
        <x:v>approve</x:v>
      </x:c>
      <x:c r="Q1384" s="2" t="str">
        <x:v>eligibility and RAROC conditions are met</x:v>
      </x:c>
      <x:c r="R1384" s="2"/>
      <x:c r="S1384" s="2"/>
      <x:c r="T1384" s="2"/>
    </x:row>
    <x:row r="1385">
      <x:c r="A1385" s="2"/>
      <x:c r="B1385" s="2"/>
      <x:c r="C1385" s="2" t="str">
        <x:v>SYN-01380</x:v>
      </x:c>
      <x:c r="D1385" s="58" t="n">
        <x:v>33000000</x:v>
      </x:c>
      <x:c r="E1385" s="93" t="n">
        <x:v>18</x:v>
      </x:c>
      <x:c r="F1385" s="59" t="n">
        <x:v>0.05594365061062304</x:v>
      </x:c>
      <x:c r="G1385" s="59" t="n">
        <x:v>0.6836688881224663</x:v>
      </x:c>
      <x:c r="H1385" s="59" t="n">
        <x:v>0.1527392710103928</x:v>
      </x:c>
      <x:c r="I1385" s="58" t="n">
        <x:v>2062954.7775989543</x:v>
      </x:c>
      <x:c r="J1385" s="59" t="n">
        <x:v>0.2448796927999385</x:v>
      </x:c>
      <x:c r="K1385" s="2" t="str">
        <x:v>C</x:v>
      </x:c>
      <x:c r="L1385" s="59" t="n">
        <x:v>0.15107433319091795</x:v>
      </x:c>
      <x:c r="M1385" s="59" t="n">
        <x:v>0.17704050225783957</x:v>
      </x:c>
      <x:c r="N1385" s="58" t="n">
        <x:v>1033652.5769211268</x:v>
      </x:c>
      <x:c r="O1385" s="58" t="n">
        <x:v>1382093.875758796</x:v>
      </x:c>
      <x:c r="P1385" s="2" t="str">
        <x:v>approve</x:v>
      </x:c>
      <x:c r="Q1385" s="2" t="str">
        <x:v>eligibility and RAROC conditions are met</x:v>
      </x:c>
      <x:c r="R1385" s="2"/>
      <x:c r="S1385" s="2"/>
      <x:c r="T1385" s="2"/>
    </x:row>
    <x:row r="1386">
      <x:c r="A1386" s="2"/>
      <x:c r="B1386" s="2"/>
      <x:c r="C1386" s="2" t="str">
        <x:v>SYN-01381</x:v>
      </x:c>
      <x:c r="D1386" s="58" t="n">
        <x:v>239000000</x:v>
      </x:c>
      <x:c r="E1386" s="93" t="n">
        <x:v>36</x:v>
      </x:c>
      <x:c r="F1386" s="59" t="n">
        <x:v>0.09004948575453085</x:v>
      </x:c>
      <x:c r="G1386" s="59" t="n">
        <x:v>0.7241912344390558</x:v>
      </x:c>
      <x:c r="H1386" s="59" t="n">
        <x:v>0.18124887744981438</x:v>
      </x:c>
      <x:c r="I1386" s="58" t="n">
        <x:v>8655403.215331415</x:v>
      </x:c>
      <x:c r="J1386" s="59" t="n">
        <x:v>0.2300083137181735</x:v>
      </x:c>
      <x:c r="K1386" s="2" t="str">
        <x:v>C</x:v>
      </x:c>
      <x:c r="L1386" s="59" t="n">
        <x:v>0.14476947784423827</x:v>
      </x:c>
      <x:c r="M1386" s="59" t="n">
        <x:v>0.446193951181805</x:v>
      </x:c>
      <x:c r="N1386" s="58" t="n">
        <x:v>24827724.59691204</x:v>
      </x:c>
      <x:c r="O1386" s="58" t="n">
        <x:v>12363487.57856424</x:v>
      </x:c>
      <x:c r="P1386" s="2" t="str">
        <x:v>approve</x:v>
      </x:c>
      <x:c r="Q1386" s="2" t="str">
        <x:v>eligibility and RAROC conditions are met</x:v>
      </x:c>
      <x:c r="R1386" s="2"/>
      <x:c r="S1386" s="2"/>
      <x:c r="T1386" s="2"/>
    </x:row>
    <x:row r="1387">
      <x:c r="A1387" s="2"/>
      <x:c r="B1387" s="2"/>
      <x:c r="C1387" s="2" t="str">
        <x:v>SYN-01382</x:v>
      </x:c>
      <x:c r="D1387" s="58" t="n">
        <x:v>65000000</x:v>
      </x:c>
      <x:c r="E1387" s="93" t="n">
        <x:v>24</x:v>
      </x:c>
      <x:c r="F1387" s="59" t="n">
        <x:v>0.08079909642069683</x:v>
      </x:c>
      <x:c r="G1387" s="59" t="n">
        <x:v>0.5469590073317488</x:v>
      </x:c>
      <x:c r="H1387" s="59" t="n">
        <x:v>0.18067769917348486</x:v>
      </x:c>
      <x:c r="I1387" s="58" t="n">
        <x:v>3247195.447118964</x:v>
      </x:c>
      <x:c r="J1387" s="59" t="n">
        <x:v>0.2836798861779741</x:v>
      </x:c>
      <x:c r="K1387" s="2" t="str">
        <x:v>C</x:v>
      </x:c>
      <x:c r="L1387" s="59" t="n">
        <x:v>0.1280422210693359</x:v>
      </x:c>
      <x:c r="M1387" s="59" t="n">
        <x:v>0.6952368523861477</x:v>
      </x:c>
      <x:c r="N1387" s="58" t="n">
        <x:v>3111966.9513604986</x:v>
      </x:c>
      <x:c r="O1387" s="58" t="n">
        <x:v>2668404.0571342483</x:v>
      </x:c>
      <x:c r="P1387" s="2" t="str">
        <x:v>approve</x:v>
      </x:c>
      <x:c r="Q1387" s="2" t="str">
        <x:v>eligibility and RAROC conditions are met</x:v>
      </x:c>
      <x:c r="R1387" s="2"/>
      <x:c r="S1387" s="2"/>
      <x:c r="T1387" s="2"/>
    </x:row>
    <x:row r="1388">
      <x:c r="A1388" s="2"/>
      <x:c r="B1388" s="2"/>
      <x:c r="C1388" s="2" t="str">
        <x:v>SYN-01383</x:v>
      </x:c>
      <x:c r="D1388" s="58" t="n">
        <x:v>162000000</x:v>
      </x:c>
      <x:c r="E1388" s="93" t="n">
        <x:v>24</x:v>
      </x:c>
      <x:c r="F1388" s="59" t="n">
        <x:v>0.09327598882176659</x:v>
      </x:c>
      <x:c r="G1388" s="59" t="n">
        <x:v>0.8288072300296017</x:v>
      </x:c>
      <x:c r="H1388" s="59" t="n">
        <x:v>0.1836011723033853</x:v>
      </x:c>
      <x:c r="I1388" s="58" t="n">
        <x:v>8115920.736087103</x:v>
      </x:c>
      <x:c r="J1388" s="59" t="n">
        <x:v>0.43112698852552617</x:v>
      </x:c>
      <x:c r="K1388" s="2" t="str">
        <x:v>C</x:v>
      </x:c>
      <x:c r="L1388" s="59" t="n">
        <x:v>0.16506240844726566</x:v>
      </x:c>
      <x:c r="M1388" s="59" t="n">
        <x:v>0.28477186407295607</x:v>
      </x:c>
      <x:c r="N1388" s="58" t="n">
        <x:v>13544121.689281164</x:v>
      </x:c>
      <x:c r="O1388" s="58" t="n">
        <x:v>9952691.985257456</x:v>
      </x:c>
      <x:c r="P1388" s="2" t="str">
        <x:v>approve</x:v>
      </x:c>
      <x:c r="Q1388" s="2" t="str">
        <x:v>eligibility and RAROC conditions are met</x:v>
      </x:c>
      <x:c r="R1388" s="2"/>
      <x:c r="S1388" s="2"/>
      <x:c r="T1388" s="2"/>
    </x:row>
    <x:row r="1389">
      <x:c r="A1389" s="2"/>
      <x:c r="B1389" s="2"/>
      <x:c r="C1389" s="2" t="str">
        <x:v>SYN-01384</x:v>
      </x:c>
      <x:c r="D1389" s="58" t="n">
        <x:v>98000000</x:v>
      </x:c>
      <x:c r="E1389" s="93" t="n">
        <x:v>18</x:v>
      </x:c>
      <x:c r="F1389" s="59" t="n">
        <x:v>0.040078118988277206</x:v>
      </x:c>
      <x:c r="G1389" s="59" t="n">
        <x:v>0.7855891438634649</x:v>
      </x:c>
      <x:c r="H1389" s="59" t="n">
        <x:v>0.14407467638393143</x:v>
      </x:c>
      <x:c r="I1389" s="58" t="n">
        <x:v>6086415.548957013</x:v>
      </x:c>
      <x:c r="J1389" s="59" t="n">
        <x:v>0.33678547312883356</x:v>
      </x:c>
      <x:c r="K1389" s="2" t="str">
        <x:v>B</x:v>
      </x:c>
      <x:c r="L1389" s="59" t="n">
        <x:v>0.10736763000488281</x:v>
      </x:c>
      <x:c r="M1389" s="59" t="n">
        <x:v>0.5326129772334515</x:v>
      </x:c>
      <x:c r="N1389" s="58" t="n">
        <x:v>2522959.0158135598</x:v>
      </x:c>
      <x:c r="O1389" s="58" t="n">
        <x:v>4129095.020910967</x:v>
      </x:c>
      <x:c r="P1389" s="2" t="str">
        <x:v>approve</x:v>
      </x:c>
      <x:c r="Q1389" s="2" t="str">
        <x:v>eligibility and RAROC conditions are met</x:v>
      </x:c>
      <x:c r="R1389" s="2"/>
      <x:c r="S1389" s="2"/>
      <x:c r="T1389" s="2"/>
    </x:row>
    <x:row r="1390">
      <x:c r="A1390" s="2"/>
      <x:c r="B1390" s="2"/>
      <x:c r="C1390" s="2" t="str">
        <x:v>SYN-01385</x:v>
      </x:c>
      <x:c r="D1390" s="58" t="n">
        <x:v>52000000</x:v>
      </x:c>
      <x:c r="E1390" s="93" t="n">
        <x:v>48</x:v>
      </x:c>
      <x:c r="F1390" s="59" t="n">
        <x:v>0.12867553078260358</x:v>
      </x:c>
      <x:c r="G1390" s="59" t="n">
        <x:v>0.6797898052981947</x:v>
      </x:c>
      <x:c r="H1390" s="59" t="n">
        <x:v>0.21059072794954836</x:v>
      </x:c>
      <x:c r="I1390" s="58" t="n">
        <x:v>1611868.7997599526</x:v>
      </x:c>
      <x:c r="J1390" s="59" t="n">
        <x:v>0.2648989935406436</x:v>
      </x:c>
      <x:c r="K1390" s="2" t="str">
        <x:v>D</x:v>
      </x:c>
      <x:c r="L1390" s="59" t="n">
        <x:v>0.18882801055908205</x:v>
      </x:c>
      <x:c r="M1390" s="59" t="n">
        <x:v>0.31045385315436214</x:v>
      </x:c>
      <x:c r="N1390" s="58" t="n">
        <x:v>9337668.607384257</x:v>
      </x:c>
      <x:c r="O1390" s="58" t="n">
        <x:v>2915311.867381533</x:v>
      </x:c>
      <x:c r="P1390" s="2" t="str">
        <x:v>approve</x:v>
      </x:c>
      <x:c r="Q1390" s="2" t="str">
        <x:v>eligibility and RAROC conditions are met</x:v>
      </x:c>
      <x:c r="R1390" s="2"/>
      <x:c r="S1390" s="2"/>
      <x:c r="T1390" s="2"/>
    </x:row>
    <x:row r="1391">
      <x:c r="A1391" s="2"/>
      <x:c r="B1391" s="2"/>
      <x:c r="C1391" s="2" t="str">
        <x:v>SYN-01386</x:v>
      </x:c>
      <x:c r="D1391" s="58" t="n">
        <x:v>104000000</x:v>
      </x:c>
      <x:c r="E1391" s="93" t="n">
        <x:v>48</x:v>
      </x:c>
      <x:c r="F1391" s="59" t="n">
        <x:v>0.04386346738260849</x:v>
      </x:c>
      <x:c r="G1391" s="59" t="n">
        <x:v>0.7723709884818449</x:v>
      </x:c>
      <x:c r="H1391" s="59" t="n">
        <x:v>0.14400846872319673</x:v>
      </x:c>
      <x:c r="I1391" s="58" t="n">
        <x:v>2862909.7685593334</x:v>
      </x:c>
      <x:c r="J1391" s="59" t="n">
        <x:v>0.3379610631628333</x:v>
      </x:c>
      <x:c r="K1391" s="2" t="str">
        <x:v>B</x:v>
      </x:c>
      <x:c r="L1391" s="59" t="n">
        <x:v>0.11165187835693359</x:v>
      </x:c>
      <x:c r="M1391" s="59" t="n">
        <x:v>0.48839781812989747</x:v>
      </x:c>
      <x:c r="N1391" s="58" t="n">
        <x:v>7554346.360381104</x:v>
      </x:c>
      <x:c r="O1391" s="58" t="n">
        <x:v>4300969.1971684955</x:v>
      </x:c>
      <x:c r="P1391" s="2" t="str">
        <x:v>approve</x:v>
      </x:c>
      <x:c r="Q1391" s="2" t="str">
        <x:v>eligibility and RAROC conditions are met</x:v>
      </x:c>
      <x:c r="R1391" s="2"/>
      <x:c r="S1391" s="2"/>
      <x:c r="T1391" s="2"/>
    </x:row>
    <x:row r="1392">
      <x:c r="A1392" s="2"/>
      <x:c r="B1392" s="2"/>
      <x:c r="C1392" s="2" t="str">
        <x:v>SYN-01387</x:v>
      </x:c>
      <x:c r="D1392" s="58" t="n">
        <x:v>246000000</x:v>
      </x:c>
      <x:c r="E1392" s="93" t="n">
        <x:v>48</x:v>
      </x:c>
      <x:c r="F1392" s="59" t="n">
        <x:v>0.1844385468432422</x:v>
      </x:c>
      <x:c r="G1392" s="59" t="n">
        <x:v>0.7007404526053901</x:v>
      </x:c>
      <x:c r="H1392" s="59" t="n">
        <x:v>0.2373012657504338</x:v>
      </x:c>
      <x:c r="I1392" s="58" t="n">
        <x:v>7983393.620836615</x:v>
      </x:c>
      <x:c r="J1392" s="59" t="n">
        <x:v>0.3244069150298791</x:v>
      </x:c>
      <x:c r="K1392" s="2" t="str">
        <x:v>E</x:v>
      </x:c>
      <x:c r="L1392" s="59" t="n">
        <x:v>0.22744152069091794</x:v>
      </x:c>
      <x:c r="M1392" s="59" t="n">
        <x:v>0.21534185435335362</x:v>
      </x:c>
      <x:c r="N1392" s="58" t="n">
        <x:v>62700973.38701807</x:v>
      </x:c>
      <x:c r="O1392" s="58" t="n">
        <x:v>15731287.086814215</x:v>
      </x:c>
      <x:c r="P1392" s="2" t="str">
        <x:v>approve</x:v>
      </x:c>
      <x:c r="Q1392" s="2" t="str">
        <x:v>eligibility and RAROC conditions are met</x:v>
      </x:c>
      <x:c r="R1392" s="2"/>
      <x:c r="S1392" s="2"/>
      <x:c r="T1392" s="2"/>
    </x:row>
    <x:row r="1393">
      <x:c r="A1393" s="2"/>
      <x:c r="B1393" s="2"/>
      <x:c r="C1393" s="2" t="str">
        <x:v>SYN-01388</x:v>
      </x:c>
      <x:c r="D1393" s="58" t="n">
        <x:v>219000000</x:v>
      </x:c>
      <x:c r="E1393" s="93" t="n">
        <x:v>48</x:v>
      </x:c>
      <x:c r="F1393" s="59" t="n">
        <x:v>0.025594500549505662</x:v>
      </x:c>
      <x:c r="G1393" s="59" t="n">
        <x:v>0.6138590890541489</x:v>
      </x:c>
      <x:c r="H1393" s="59" t="n">
        <x:v>0.12204003137112057</x:v>
      </x:c>
      <x:c r="I1393" s="58" t="n">
        <x:v>5789070.17728804</x:v>
      </x:c>
      <x:c r="J1393" s="59" t="n">
        <x:v>0.5111217751345907</x:v>
      </x:c>
      <x:c r="K1393" s="2" t="str">
        <x:v>B</x:v>
      </x:c>
      <x:c r="L1393" s="59"/>
      <x:c r="M1393" s="59" t="n">
        <x:v>0.4598479110038498</x:v>
      </x:c>
      <x:c r="N1393" s="58" t="n">
        <x:v>7406818.277275632</x:v>
      </x:c>
      <x:c r="O1393" s="58" t="n">
        <x:v>9171872.997291047</x:v>
      </x:c>
      <x:c r="P1393" s="2" t="str">
        <x:v>decline</x:v>
      </x:c>
      <x:c r="Q1393" s="2" t="str">
        <x:v>debt service to income exceeds policy maximum</x:v>
      </x:c>
      <x:c r="R1393" s="2"/>
      <x:c r="S1393" s="2"/>
      <x:c r="T1393" s="2"/>
    </x:row>
    <x:row r="1394">
      <x:c r="A1394" s="2"/>
      <x:c r="B1394" s="2"/>
      <x:c r="C1394" s="2" t="str">
        <x:v>SYN-01389</x:v>
      </x:c>
      <x:c r="D1394" s="58" t="n">
        <x:v>161000000</x:v>
      </x:c>
      <x:c r="E1394" s="93" t="n">
        <x:v>48</x:v>
      </x:c>
      <x:c r="F1394" s="59" t="n">
        <x:v>0.14769205587204012</x:v>
      </x:c>
      <x:c r="G1394" s="59" t="n">
        <x:v>0.7158278609050889</x:v>
      </x:c>
      <x:c r="H1394" s="59" t="n">
        <x:v>0.23927320613843586</x:v>
      </x:c>
      <x:c r="I1394" s="58" t="n">
        <x:v>5242428.68206062</x:v>
      </x:c>
      <x:c r="J1394" s="59" t="n">
        <x:v>0.422092173036169</x:v>
      </x:c>
      <x:c r="K1394" s="2" t="str">
        <x:v>D</x:v>
      </x:c>
      <x:c r="L1394" s="59" t="n">
        <x:v>0.2015158081054687</x:v>
      </x:c>
      <x:c r="M1394" s="59" t="n">
        <x:v>0.3900588063772375</x:v>
      </x:c>
      <x:c r="N1394" s="58" t="n">
        <x:v>34797418.484373756</x:v>
      </x:c>
      <x:c r="O1394" s="58" t="n">
        <x:v>10044919.053544626</x:v>
      </x:c>
      <x:c r="P1394" s="2" t="str">
        <x:v>approve</x:v>
      </x:c>
      <x:c r="Q1394" s="2" t="str">
        <x:v>eligibility and RAROC conditions are met</x:v>
      </x:c>
      <x:c r="R1394" s="2"/>
      <x:c r="S1394" s="2"/>
      <x:c r="T1394" s="2"/>
    </x:row>
    <x:row r="1395">
      <x:c r="A1395" s="2"/>
      <x:c r="B1395" s="2"/>
      <x:c r="C1395" s="2" t="str">
        <x:v>SYN-01390</x:v>
      </x:c>
      <x:c r="D1395" s="58" t="n">
        <x:v>118000000</x:v>
      </x:c>
      <x:c r="E1395" s="93" t="n">
        <x:v>48</x:v>
      </x:c>
      <x:c r="F1395" s="59" t="n">
        <x:v>0.1595242136794713</x:v>
      </x:c>
      <x:c r="G1395" s="59" t="n">
        <x:v>0.6498698454666286</x:v>
      </x:c>
      <x:c r="H1395" s="59" t="n">
        <x:v>0.24557201654279512</x:v>
      </x:c>
      <x:c r="I1395" s="58" t="n">
        <x:v>3883455.5472059017</x:v>
      </x:c>
      <x:c r="J1395" s="59" t="n">
        <x:v>0.33453253908613584</x:v>
      </x:c>
      <x:c r="K1395" s="2" t="str">
        <x:v>E</x:v>
      </x:c>
      <x:c r="L1395" s="59" t="n">
        <x:v>0.1972043609619141</x:v>
      </x:c>
      <x:c r="M1395" s="59" t="n">
        <x:v>0.4727238650242943</x:v>
      </x:c>
      <x:c r="N1395" s="58" t="n">
        <x:v>24800582.610874288</x:v>
      </x:c>
      <x:c r="O1395" s="58" t="n">
        <x:v>6833547.730189836</x:v>
      </x:c>
      <x:c r="P1395" s="2" t="str">
        <x:v>approve</x:v>
      </x:c>
      <x:c r="Q1395" s="2" t="str">
        <x:v>eligibility and RAROC conditions are met</x:v>
      </x:c>
      <x:c r="R1395" s="2"/>
      <x:c r="S1395" s="2"/>
      <x:c r="T1395" s="2"/>
    </x:row>
    <x:row r="1396">
      <x:c r="A1396" s="2"/>
      <x:c r="B1396" s="2"/>
      <x:c r="C1396" s="2" t="str">
        <x:v>SYN-01391</x:v>
      </x:c>
      <x:c r="D1396" s="58" t="n">
        <x:v>45000000</x:v>
      </x:c>
      <x:c r="E1396" s="93" t="n">
        <x:v>48</x:v>
      </x:c>
      <x:c r="F1396" s="59" t="n">
        <x:v>0.09285621389190814</x:v>
      </x:c>
      <x:c r="G1396" s="59" t="n">
        <x:v>0.7462083316890715</x:v>
      </x:c>
      <x:c r="H1396" s="59" t="n">
        <x:v>0.1658010018598834</x:v>
      </x:c>
      <x:c r="I1396" s="58" t="n">
        <x:v>1288721.668463822</x:v>
      </x:c>
      <x:c r="J1396" s="59" t="n">
        <x:v>0.25170618593199656</x:v>
      </x:c>
      <x:c r="K1396" s="2" t="str">
        <x:v>C</x:v>
      </x:c>
      <x:c r="L1396" s="59" t="n">
        <x:v>0.16264961242675782</x:v>
      </x:c>
      <x:c r="M1396" s="59" t="n">
        <x:v>0.18371445625633315</x:v>
      </x:c>
      <x:c r="N1396" s="58" t="n">
        <x:v>6468160.501043057</x:v>
      </x:c>
      <x:c r="O1396" s="58" t="n">
        <x:v>2381536.2575236303</x:v>
      </x:c>
      <x:c r="P1396" s="2" t="str">
        <x:v>approve</x:v>
      </x:c>
      <x:c r="Q1396" s="2" t="str">
        <x:v>eligibility and RAROC conditions are met</x:v>
      </x:c>
      <x:c r="R1396" s="2"/>
      <x:c r="S1396" s="2"/>
      <x:c r="T1396" s="2"/>
    </x:row>
    <x:row r="1397">
      <x:c r="A1397" s="2"/>
      <x:c r="B1397" s="2"/>
      <x:c r="C1397" s="2" t="str">
        <x:v>SYN-01392</x:v>
      </x:c>
      <x:c r="D1397" s="58" t="n">
        <x:v>125000000</x:v>
      </x:c>
      <x:c r="E1397" s="93" t="n">
        <x:v>12</x:v>
      </x:c>
      <x:c r="F1397" s="59" t="n">
        <x:v>0.11210726339248417</x:v>
      </x:c>
      <x:c r="G1397" s="59" t="n">
        <x:v>0.7708592912039961</x:v>
      </x:c>
      <x:c r="H1397" s="59" t="n">
        <x:v>0.17624620394368623</x:v>
      </x:c>
      <x:c r="I1397" s="58" t="n">
        <x:v>11437679.932020202</x:v>
      </x:c>
      <x:c r="J1397" s="59" t="n">
        <x:v>0.5070349985837542</x:v>
      </x:c>
      <x:c r="K1397" s="2" t="str">
        <x:v>D</x:v>
      </x:c>
      <x:c r="L1397" s="59"/>
      <x:c r="M1397" s="59" t="n">
        <x:v>0.2096801726818302</x:v>
      </x:c>
      <x:c r="N1397" s="58" t="n">
        <x:v>6113016.153362638</x:v>
      </x:c>
      <x:c r="O1397" s="58" t="n">
        <x:v>8211504.349588353</x:v>
      </x:c>
      <x:c r="P1397" s="2" t="str">
        <x:v>decline</x:v>
      </x:c>
      <x:c r="Q1397" s="2" t="str">
        <x:v>debt service to income exceeds policy maximum</x:v>
      </x:c>
      <x:c r="R1397" s="2"/>
      <x:c r="S1397" s="2"/>
      <x:c r="T1397" s="2"/>
    </x:row>
    <x:row r="1398">
      <x:c r="A1398" s="2"/>
      <x:c r="B1398" s="2"/>
      <x:c r="C1398" s="2" t="str">
        <x:v>SYN-01393</x:v>
      </x:c>
      <x:c r="D1398" s="58" t="n">
        <x:v>242000000</x:v>
      </x:c>
      <x:c r="E1398" s="93" t="n">
        <x:v>48</x:v>
      </x:c>
      <x:c r="F1398" s="59" t="n">
        <x:v>0.21323594168631077</x:v>
      </x:c>
      <x:c r="G1398" s="59" t="n">
        <x:v>0.6000188675329453</x:v>
      </x:c>
      <x:c r="H1398" s="59" t="n">
        <x:v>0.29913658687736044</x:v>
      </x:c>
      <x:c r="I1398" s="58" t="n">
        <x:v>8701302.117374875</x:v>
      </x:c>
      <x:c r="J1398" s="59" t="n">
        <x:v>0.3616883686229146</x:v>
      </x:c>
      <x:c r="K1398" s="2" t="str">
        <x:v>E</x:v>
      </x:c>
      <x:c r="L1398" s="59"/>
      <x:c r="M1398" s="59" t="n">
        <x:v>0.5809737281491032</x:v>
      </x:c>
      <x:c r="N1398" s="58" t="n">
        <x:v>61017094.06182744</x:v>
      </x:c>
      <x:c r="O1398" s="58" t="n">
        <x:v>13812666.889292058</x:v>
      </x:c>
      <x:c r="P1398" s="2" t="str">
        <x:v>decline</x:v>
      </x:c>
      <x:c r="Q1398" s="2" t="str">
        <x:v>PD exceeds policy maximum</x:v>
      </x:c>
      <x:c r="R1398" s="2"/>
      <x:c r="S1398" s="2"/>
      <x:c r="T1398" s="2"/>
    </x:row>
    <x:row r="1399">
      <x:c r="A1399" s="2"/>
      <x:c r="B1399" s="2"/>
      <x:c r="C1399" s="2" t="str">
        <x:v>SYN-01394</x:v>
      </x:c>
      <x:c r="D1399" s="58" t="n">
        <x:v>196000000</x:v>
      </x:c>
      <x:c r="E1399" s="93" t="n">
        <x:v>36</x:v>
      </x:c>
      <x:c r="F1399" s="59" t="n">
        <x:v>0.022892607970955166</x:v>
      </x:c>
      <x:c r="G1399" s="59" t="n">
        <x:v>0.5497449349903492</x:v>
      </x:c>
      <x:c r="H1399" s="59" t="n">
        <x:v>0.11921652107425948</x:v>
      </x:c>
      <x:c r="I1399" s="58" t="n">
        <x:v>6502672.742021171</x:v>
      </x:c>
      <x:c r="J1399" s="59" t="n">
        <x:v>0.34916969722844166</x:v>
      </x:c>
      <x:c r="K1399" s="2" t="str">
        <x:v>B</x:v>
      </x:c>
      <x:c r="L1399" s="59" t="n">
        <x:v>0.08581302642822267</x:v>
      </x:c>
      <x:c r="M1399" s="59" t="n">
        <x:v>0.4984840516697267</x:v>
      </x:c>
      <x:c r="N1399" s="58" t="n">
        <x:v>3971789.003917918</x:v>
      </x:c>
      <x:c r="O1399" s="58" t="n">
        <x:v>8197073.456414211</x:v>
      </x:c>
      <x:c r="P1399" s="2" t="str">
        <x:v>approve</x:v>
      </x:c>
      <x:c r="Q1399" s="2" t="str">
        <x:v>eligibility and RAROC conditions are met</x:v>
      </x:c>
      <x:c r="R1399" s="2"/>
      <x:c r="S1399" s="2"/>
      <x:c r="T1399" s="2"/>
    </x:row>
    <x:row r="1400">
      <x:c r="A1400" s="2"/>
      <x:c r="B1400" s="2"/>
      <x:c r="C1400" s="2" t="str">
        <x:v>SYN-01395</x:v>
      </x:c>
      <x:c r="D1400" s="58" t="n">
        <x:v>189000000</x:v>
      </x:c>
      <x:c r="E1400" s="93" t="n">
        <x:v>24</x:v>
      </x:c>
      <x:c r="F1400" s="59" t="n">
        <x:v>0.05300441509177806</x:v>
      </x:c>
      <x:c r="G1400" s="59" t="n">
        <x:v>0.8867644721214766</x:v>
      </x:c>
      <x:c r="H1400" s="59" t="n">
        <x:v>0.14645393063638143</x:v>
      </x:c>
      <x:c r="I1400" s="58" t="n">
        <x:v>9132166.021323401</x:v>
      </x:c>
      <x:c r="J1400" s="59" t="n">
        <x:v>0.5300698716555936</x:v>
      </x:c>
      <x:c r="K1400" s="2" t="str">
        <x:v>C</x:v>
      </x:c>
      <x:c r="L1400" s="59"/>
      <x:c r="M1400" s="59" t="n">
        <x:v>0.3456428352930465</x:v>
      </x:c>
      <x:c r="N1400" s="58" t="n">
        <x:v>9582106.030341238</x:v>
      </x:c>
      <x:c r="O1400" s="58" t="n">
        <x:v>8915296.857979104</x:v>
      </x:c>
      <x:c r="P1400" s="2" t="str">
        <x:v>decline</x:v>
      </x:c>
      <x:c r="Q1400" s="2" t="str">
        <x:v>debt service to income exceeds policy maximum</x:v>
      </x:c>
      <x:c r="R1400" s="2"/>
      <x:c r="S1400" s="2"/>
      <x:c r="T1400" s="2"/>
    </x:row>
    <x:row r="1401">
      <x:c r="A1401" s="2"/>
      <x:c r="B1401" s="2"/>
      <x:c r="C1401" s="2" t="str">
        <x:v>SYN-01396</x:v>
      </x:c>
      <x:c r="D1401" s="58" t="n">
        <x:v>80000000</x:v>
      </x:c>
      <x:c r="E1401" s="93" t="n">
        <x:v>18</x:v>
      </x:c>
      <x:c r="F1401" s="59" t="n">
        <x:v>0.14517849254958778</x:v>
      </x:c>
      <x:c r="G1401" s="59" t="n">
        <x:v>0.8341736091474049</x:v>
      </x:c>
      <x:c r="H1401" s="59" t="n">
        <x:v>0.21428116772590794</x:v>
      </x:c>
      <x:c r="I1401" s="58" t="n">
        <x:v>5236141.707373189</x:v>
      </x:c>
      <x:c r="J1401" s="59" t="n">
        <x:v>0.21235226616258618</x:v>
      </x:c>
      <x:c r="K1401" s="2" t="str">
        <x:v>D</x:v>
      </x:c>
      <x:c r="L1401" s="59" t="n">
        <x:v>0.22978500366210936</x:v>
      </x:c>
      <x:c r="M1401" s="59" t="n">
        <x:v>0.07809403106864228</x:v>
      </x:c>
      <x:c r="N1401" s="58" t="n">
        <x:v>8024141.987899259</x:v>
      </x:c>
      <x:c r="O1401" s="58" t="n">
        <x:v>6239491.157432746</x:v>
      </x:c>
      <x:c r="P1401" s="2" t="str">
        <x:v>reprice</x:v>
      </x:c>
      <x:c r="Q1401" s="2" t="str">
        <x:v>quoted APR is below the RAROC price floor</x:v>
      </x:c>
      <x:c r="R1401" s="2"/>
      <x:c r="S1401" s="2"/>
      <x:c r="T1401" s="2"/>
    </x:row>
    <x:row r="1402">
      <x:c r="A1402" s="2"/>
      <x:c r="B1402" s="2"/>
      <x:c r="C1402" s="2" t="str">
        <x:v>SYN-01397</x:v>
      </x:c>
      <x:c r="D1402" s="58" t="n">
        <x:v>225000000</x:v>
      </x:c>
      <x:c r="E1402" s="93" t="n">
        <x:v>18</x:v>
      </x:c>
      <x:c r="F1402" s="59" t="n">
        <x:v>0.027664640709410656</x:v>
      </x:c>
      <x:c r="G1402" s="59" t="n">
        <x:v>0.7389247064953709</x:v>
      </x:c>
      <x:c r="H1402" s="59" t="n">
        <x:v>0.11724820654787155</x:v>
      </x:c>
      <x:c r="I1402" s="58" t="n">
        <x:v>13692216.868856885</x:v>
      </x:c>
      <x:c r="J1402" s="59" t="n">
        <x:v>0.4168342805444695</x:v>
      </x:c>
      <x:c r="K1402" s="2" t="str">
        <x:v>B</x:v>
      </x:c>
      <x:c r="L1402" s="59" t="n">
        <x:v>0.0936111831665039</x:v>
      </x:c>
      <x:c r="M1402" s="59" t="n">
        <x:v>0.3998116208893705</x:v>
      </x:c>
      <x:c r="N1402" s="58" t="n">
        <x:v>3739331.3604298527</x:v>
      </x:c>
      <x:c r="O1402" s="58" t="n">
        <x:v>9481081.492592769</x:v>
      </x:c>
      <x:c r="P1402" s="2" t="str">
        <x:v>approve</x:v>
      </x:c>
      <x:c r="Q1402" s="2" t="str">
        <x:v>eligibility and RAROC conditions are met</x:v>
      </x:c>
      <x:c r="R1402" s="2"/>
      <x:c r="S1402" s="2"/>
      <x:c r="T1402" s="2"/>
    </x:row>
    <x:row r="1403">
      <x:c r="A1403" s="2"/>
      <x:c r="B1403" s="2"/>
      <x:c r="C1403" s="2" t="str">
        <x:v>SYN-01398</x:v>
      </x:c>
      <x:c r="D1403" s="58" t="n">
        <x:v>72000000</x:v>
      </x:c>
      <x:c r="E1403" s="93" t="n">
        <x:v>36</x:v>
      </x:c>
      <x:c r="F1403" s="59" t="n">
        <x:v>0.09963107821589125</x:v>
      </x:c>
      <x:c r="G1403" s="59" t="n">
        <x:v>0.7865212788404614</x:v>
      </x:c>
      <x:c r="H1403" s="59" t="n">
        <x:v>0.16677251047574007</x:v>
      </x:c>
      <x:c r="I1403" s="58" t="n">
        <x:v>2555446.1453886633</x:v>
      </x:c>
      <x:c r="J1403" s="59" t="n">
        <x:v>0.2703630763592442</x:v>
      </x:c>
      <x:c r="K1403" s="2" t="str">
        <x:v>C</x:v>
      </x:c>
      <x:c r="L1403" s="59" t="n">
        <x:v>0.1730263900756836</x:v>
      </x:c>
      <x:c r="M1403" s="59" t="n">
        <x:v>0.11718356680008749</x:v>
      </x:c>
      <x:c r="N1403" s="58" t="n">
        <x:v>8885555.114926143</x:v>
      </x:c>
      <x:c r="O1403" s="58" t="n">
        <x:v>4218624.9775841655</x:v>
      </x:c>
      <x:c r="P1403" s="2" t="str">
        <x:v>reprice</x:v>
      </x:c>
      <x:c r="Q1403" s="2" t="str">
        <x:v>quoted APR is below the RAROC price floor</x:v>
      </x:c>
      <x:c r="R1403" s="2"/>
      <x:c r="S1403" s="2"/>
      <x:c r="T1403" s="2"/>
    </x:row>
    <x:row r="1404">
      <x:c r="A1404" s="2"/>
      <x:c r="B1404" s="2"/>
      <x:c r="C1404" s="2" t="str">
        <x:v>SYN-01399</x:v>
      </x:c>
      <x:c r="D1404" s="58" t="n">
        <x:v>244000000</x:v>
      </x:c>
      <x:c r="E1404" s="93" t="n">
        <x:v>36</x:v>
      </x:c>
      <x:c r="F1404" s="59" t="n">
        <x:v>0.04022760710150039</x:v>
      </x:c>
      <x:c r="G1404" s="59" t="n">
        <x:v>0.7897527534569981</x:v>
      </x:c>
      <x:c r="H1404" s="59" t="n">
        <x:v>0.15689288222971748</x:v>
      </x:c>
      <x:c r="I1404" s="58" t="n">
        <x:v>8540933.69773867</x:v>
      </x:c>
      <x:c r="J1404" s="59" t="n">
        <x:v>0.6620466848869335</x:v>
      </x:c>
      <x:c r="K1404" s="2" t="str">
        <x:v>B</x:v>
      </x:c>
      <x:c r="L1404" s="59"/>
      <x:c r="M1404" s="59" t="n">
        <x:v>0.6574246162430488</x:v>
      </x:c>
      <x:c r="N1404" s="58" t="n">
        <x:v>12569388.892250728</x:v>
      </x:c>
      <x:c r="O1404" s="58" t="n">
        <x:v>10192612.955452178</x:v>
      </x:c>
      <x:c r="P1404" s="2" t="str">
        <x:v>decline</x:v>
      </x:c>
      <x:c r="Q1404" s="2" t="str">
        <x:v>debt service to income exceeds policy maximum</x:v>
      </x:c>
      <x:c r="R1404" s="2"/>
      <x:c r="S1404" s="2"/>
      <x:c r="T1404" s="2"/>
    </x:row>
    <x:row r="1405">
      <x:c r="A1405" s="2"/>
      <x:c r="B1405" s="2"/>
      <x:c r="C1405" s="2" t="str">
        <x:v>SYN-01400</x:v>
      </x:c>
      <x:c r="D1405" s="58" t="n">
        <x:v>54000000</x:v>
      </x:c>
      <x:c r="E1405" s="93" t="n">
        <x:v>48</x:v>
      </x:c>
      <x:c r="F1405" s="59" t="n">
        <x:v>0.050660314660363956</x:v>
      </x:c>
      <x:c r="G1405" s="59" t="n">
        <x:v>0.751425013160748</x:v>
      </x:c>
      <x:c r="H1405" s="59" t="n">
        <x:v>0.14871378421473253</x:v>
      </x:c>
      <x:c r="I1405" s="58" t="n">
        <x:v>1499341.9988887624</x:v>
      </x:c>
      <x:c r="J1405" s="59" t="n">
        <x:v>0.1700811588577339</x:v>
      </x:c>
      <x:c r="K1405" s="2" t="str">
        <x:v>C</x:v>
      </x:c>
      <x:c r="L1405" s="59" t="n">
        <x:v>0.12124691009521485</x:v>
      </x:c>
      <x:c r="M1405" s="59" t="n">
        <x:v>0.43957916561775034</x:v>
      </x:c>
      <x:c r="N1405" s="58" t="n">
        <x:v>4391691.530178213</x:v>
      </x:c>
      <x:c r="O1405" s="58" t="n">
        <x:v>2218038.1926666843</x:v>
      </x:c>
      <x:c r="P1405" s="2" t="str">
        <x:v>approve</x:v>
      </x:c>
      <x:c r="Q1405" s="2" t="str">
        <x:v>eligibility and RAROC conditions are met</x:v>
      </x:c>
      <x:c r="R1405" s="2"/>
      <x:c r="S1405" s="2"/>
      <x:c r="T1405" s="2"/>
    </x:row>
    <x:row r="1406">
      <x:c r="A1406" s="2"/>
      <x:c r="B1406" s="2"/>
      <x:c r="C1406" s="2" t="str">
        <x:v>SYN-01401</x:v>
      </x:c>
      <x:c r="D1406" s="58" t="n">
        <x:v>105000000</x:v>
      </x:c>
      <x:c r="E1406" s="93" t="n">
        <x:v>48</x:v>
      </x:c>
      <x:c r="F1406" s="59" t="n">
        <x:v>0.05822129419037724</x:v>
      </x:c>
      <x:c r="G1406" s="59" t="n">
        <x:v>0.80021244932638</x:v>
      </x:c>
      <x:c r="H1406" s="59" t="n">
        <x:v>0.17048813895292728</x:v>
      </x:c>
      <x:c r="I1406" s="58" t="n">
        <x:v>3032431.825509491</x:v>
      </x:c>
      <x:c r="J1406" s="59" t="n">
        <x:v>0.4380308446792493</x:v>
      </x:c>
      <x:c r="K1406" s="2" t="str">
        <x:v>C</x:v>
      </x:c>
      <x:c r="L1406" s="59" t="n">
        <x:v>0.1287757110595703</x:v>
      </x:c>
      <x:c r="M1406" s="59" t="n">
        <x:v>0.5482978079688239</x:v>
      </x:c>
      <x:c r="N1406" s="58" t="n">
        <x:v>10503824.818248972</x:v>
      </x:c>
      <x:c r="O1406" s="58" t="n">
        <x:v>4715051.688426739</x:v>
      </x:c>
      <x:c r="P1406" s="2" t="str">
        <x:v>approve</x:v>
      </x:c>
      <x:c r="Q1406" s="2" t="str">
        <x:v>eligibility and RAROC conditions are met</x:v>
      </x:c>
      <x:c r="R1406" s="2"/>
      <x:c r="S1406" s="2"/>
      <x:c r="T1406" s="2"/>
    </x:row>
    <x:row r="1407">
      <x:c r="A1407" s="2"/>
      <x:c r="B1407" s="2"/>
      <x:c r="C1407" s="2" t="str">
        <x:v>SYN-01402</x:v>
      </x:c>
      <x:c r="D1407" s="58" t="n">
        <x:v>51000000</x:v>
      </x:c>
      <x:c r="E1407" s="93" t="n">
        <x:v>18</x:v>
      </x:c>
      <x:c r="F1407" s="59" t="n">
        <x:v>0.19046211614722988</x:v>
      </x:c>
      <x:c r="G1407" s="59" t="n">
        <x:v>0.7012111166561839</x:v>
      </x:c>
      <x:c r="H1407" s="59" t="n">
        <x:v>0.2464057946851067</x:v>
      </x:c>
      <x:c r="I1407" s="58" t="n">
        <x:v>3417794.250508754</x:v>
      </x:c>
      <x:c r="J1407" s="59" t="n">
        <x:v>0.2614511446365083</x:v>
      </x:c>
      <x:c r="K1407" s="2" t="str">
        <x:v>E</x:v>
      </x:c>
      <x:c r="L1407" s="59" t="n">
        <x:v>0.2630833435058594</x:v>
      </x:c>
      <x:c r="M1407" s="59" t="n">
        <x:v>0.06701179913448</x:v>
      </x:c>
      <x:c r="N1407" s="58" t="n">
        <x:v>5672990.397353703</x:v>
      </x:c>
      <x:c r="O1407" s="58" t="n">
        <x:v>3713178.890021996</x:v>
      </x:c>
      <x:c r="P1407" s="2" t="str">
        <x:v>reprice</x:v>
      </x:c>
      <x:c r="Q1407" s="2" t="str">
        <x:v>quoted APR is below the RAROC price floor</x:v>
      </x:c>
      <x:c r="R1407" s="2"/>
      <x:c r="S1407" s="2"/>
      <x:c r="T1407" s="2"/>
    </x:row>
    <x:row r="1408">
      <x:c r="A1408" s="2"/>
      <x:c r="B1408" s="2"/>
      <x:c r="C1408" s="2" t="str">
        <x:v>SYN-01403</x:v>
      </x:c>
      <x:c r="D1408" s="58" t="n">
        <x:v>222000000</x:v>
      </x:c>
      <x:c r="E1408" s="93" t="n">
        <x:v>24</x:v>
      </x:c>
      <x:c r="F1408" s="59" t="n">
        <x:v>0.04618559188485322</x:v>
      </x:c>
      <x:c r="G1408" s="59" t="n">
        <x:v>0.6521558798833137</x:v>
      </x:c>
      <x:c r="H1408" s="59" t="n">
        <x:v>0.1367574589359219</x:v>
      </x:c>
      <x:c r="I1408" s="58" t="n">
        <x:v>10624885.224136192</x:v>
      </x:c>
      <x:c r="J1408" s="59" t="n">
        <x:v>0.3055532368512362</x:v>
      </x:c>
      <x:c r="K1408" s="2" t="str">
        <x:v>B</x:v>
      </x:c>
      <x:c r="L1408" s="59" t="n">
        <x:v>0.10512767791748047</x:v>
      </x:c>
      <x:c r="M1408" s="59" t="n">
        <x:v>0.48090697724248166</x:v>
      </x:c>
      <x:c r="N1408" s="58" t="n">
        <x:v>7201683.126410899</x:v>
      </x:c>
      <x:c r="O1408" s="58" t="n">
        <x:v>9213495.713151122</x:v>
      </x:c>
      <x:c r="P1408" s="2" t="str">
        <x:v>approve</x:v>
      </x:c>
      <x:c r="Q1408" s="2" t="str">
        <x:v>eligibility and RAROC conditions are met</x:v>
      </x:c>
      <x:c r="R1408" s="2"/>
      <x:c r="S1408" s="2"/>
      <x:c r="T1408" s="2"/>
    </x:row>
    <x:row r="1409">
      <x:c r="A1409" s="2"/>
      <x:c r="B1409" s="2"/>
      <x:c r="C1409" s="2" t="str">
        <x:v>SYN-01404</x:v>
      </x:c>
      <x:c r="D1409" s="58" t="n">
        <x:v>157000000</x:v>
      </x:c>
      <x:c r="E1409" s="93" t="n">
        <x:v>48</x:v>
      </x:c>
      <x:c r="F1409" s="59" t="n">
        <x:v>0.07253731320721972</x:v>
      </x:c>
      <x:c r="G1409" s="59" t="n">
        <x:v>0.6538456569947312</x:v>
      </x:c>
      <x:c r="H1409" s="59" t="n">
        <x:v>0.14873792953220236</x:v>
      </x:c>
      <x:c r="I1409" s="58" t="n">
        <x:v>4359389.9387946185</x:v>
      </x:c>
      <x:c r="J1409" s="59" t="n">
        <x:v>0.4272873140875424</x:v>
      </x:c>
      <x:c r="K1409" s="2" t="str">
        <x:v>C</x:v>
      </x:c>
      <x:c r="L1409" s="59"/>
      <x:c r="M1409" s="59" t="n">
        <x:v>0.3506410000489635</x:v>
      </x:c>
      <x:c r="N1409" s="58" t="n">
        <x:v>15593408.796314513</x:v>
      </x:c>
      <x:c r="O1409" s="58" t="n">
        <x:v>6405711.549277737</x:v>
      </x:c>
      <x:c r="P1409" s="2" t="str">
        <x:v>manual_review</x:v>
      </x:c>
      <x:c r="Q1409" s="2" t="str">
        <x:v>data quality flag</x:v>
      </x:c>
      <x:c r="R1409" s="2"/>
      <x:c r="S1409" s="2"/>
      <x:c r="T1409" s="2"/>
    </x:row>
    <x:row r="1410">
      <x:c r="A1410" s="2"/>
      <x:c r="B1410" s="2"/>
      <x:c r="C1410" s="2" t="str">
        <x:v>SYN-01405</x:v>
      </x:c>
      <x:c r="D1410" s="58" t="n">
        <x:v>85000000</x:v>
      </x:c>
      <x:c r="E1410" s="93" t="n">
        <x:v>24</x:v>
      </x:c>
      <x:c r="F1410" s="59" t="n">
        <x:v>0.13990420729392358</x:v>
      </x:c>
      <x:c r="G1410" s="59" t="n">
        <x:v>0.7744771048112549</x:v>
      </x:c>
      <x:c r="H1410" s="59" t="n">
        <x:v>0.2587347366380354</x:v>
      </x:c>
      <x:c r="I1410" s="58" t="n">
        <x:v>4573915.757825033</x:v>
      </x:c>
      <x:c r="J1410" s="59" t="n">
        <x:v>0.29011865932803127</x:v>
      </x:c>
      <x:c r="K1410" s="2" t="str">
        <x:v>D</x:v>
      </x:c>
      <x:c r="L1410" s="59" t="n">
        <x:v>0.21566970825195309</x:v>
      </x:c>
      <x:c r="M1410" s="59" t="n">
        <x:v>0.4098644478881849</x:v>
      </x:c>
      <x:c r="N1410" s="58" t="n">
        <x:v>10070515.613190128</x:v>
      </x:c>
      <x:c r="O1410" s="58" t="n">
        <x:v>6000251.578202826</x:v>
      </x:c>
      <x:c r="P1410" s="2" t="str">
        <x:v>approve</x:v>
      </x:c>
      <x:c r="Q1410" s="2" t="str">
        <x:v>eligibility and RAROC conditions are met</x:v>
      </x:c>
      <x:c r="R1410" s="2"/>
      <x:c r="S1410" s="2"/>
      <x:c r="T1410" s="2"/>
    </x:row>
    <x:row r="1411">
      <x:c r="A1411" s="2"/>
      <x:c r="B1411" s="2"/>
      <x:c r="C1411" s="2" t="str">
        <x:v>SYN-01406</x:v>
      </x:c>
      <x:c r="D1411" s="58" t="n">
        <x:v>115000000</x:v>
      </x:c>
      <x:c r="E1411" s="93" t="n">
        <x:v>36</x:v>
      </x:c>
      <x:c r="F1411" s="59" t="n">
        <x:v>0.015101560146025369</x:v>
      </x:c>
      <x:c r="G1411" s="59" t="n">
        <x:v>0.6377467550057422</x:v>
      </x:c>
      <x:c r="H1411" s="59" t="n">
        <x:v>0.1440344742971013</x:v>
      </x:c>
      <x:c r="I1411" s="58" t="n">
        <x:v>3952999.3652899857</x:v>
      </x:c>
      <x:c r="J1411" s="59" t="n">
        <x:v>0.07988708653693526</x:v>
      </x:c>
      <x:c r="K1411" s="2" t="str">
        <x:v>A</x:v>
      </x:c>
      <x:c r="L1411" s="59" t="n">
        <x:v>0.09187572479248048</x:v>
      </x:c>
      <x:c r="M1411" s="59" t="n">
        <x:v>0.6906810950571324</x:v>
      </x:c>
      <x:c r="N1411" s="58" t="n">
        <x:v>1810855.9926064964</x:v>
      </x:c>
      <x:c r="O1411" s="58" t="n">
        <x:v>4901380.178571549</x:v>
      </x:c>
      <x:c r="P1411" s="2" t="str">
        <x:v>approve</x:v>
      </x:c>
      <x:c r="Q1411" s="2" t="str">
        <x:v>eligibility and RAROC conditions are met</x:v>
      </x:c>
      <x:c r="R1411" s="2"/>
      <x:c r="S1411" s="2"/>
      <x:c r="T1411" s="2"/>
    </x:row>
    <x:row r="1412">
      <x:c r="A1412" s="2"/>
      <x:c r="B1412" s="2"/>
      <x:c r="C1412" s="2" t="str">
        <x:v>SYN-01407</x:v>
      </x:c>
      <x:c r="D1412" s="58" t="n">
        <x:v>154000000</x:v>
      </x:c>
      <x:c r="E1412" s="93" t="n">
        <x:v>24</x:v>
      </x:c>
      <x:c r="F1412" s="59" t="n">
        <x:v>0.14957663265270754</x:v>
      </x:c>
      <x:c r="G1412" s="59" t="n">
        <x:v>0.7002437694370443</x:v>
      </x:c>
      <x:c r="H1412" s="59" t="n">
        <x:v>0.21452264387197778</x:v>
      </x:c>
      <x:c r="I1412" s="58" t="n">
        <x:v>7947641.917324724</x:v>
      </x:c>
      <x:c r="J1412" s="59" t="n">
        <x:v>0.4727812819092524</x:v>
      </x:c>
      <x:c r="K1412" s="2" t="str">
        <x:v>D</x:v>
      </x:c>
      <x:c r="L1412" s="59" t="n">
        <x:v>0.199309196472168</x:v>
      </x:c>
      <x:c r="M1412" s="59" t="n">
        <x:v>0.25418474257149676</x:v>
      </x:c>
      <x:c r="N1412" s="58" t="n">
        <x:v>17390058.796020363</x:v>
      </x:c>
      <x:c r="O1412" s="58" t="n">
        <x:v>9964738.020316824</x:v>
      </x:c>
      <x:c r="P1412" s="2" t="str">
        <x:v>approve</x:v>
      </x:c>
      <x:c r="Q1412" s="2" t="str">
        <x:v>eligibility and RAROC conditions are met</x:v>
      </x:c>
      <x:c r="R1412" s="2"/>
      <x:c r="S1412" s="2"/>
      <x:c r="T1412" s="2"/>
    </x:row>
    <x:row r="1413">
      <x:c r="A1413" s="2"/>
      <x:c r="B1413" s="2"/>
      <x:c r="C1413" s="2" t="str">
        <x:v>SYN-01408</x:v>
      </x:c>
      <x:c r="D1413" s="58" t="n">
        <x:v>85000000</x:v>
      </x:c>
      <x:c r="E1413" s="93" t="n">
        <x:v>12</x:v>
      </x:c>
      <x:c r="F1413" s="59" t="n">
        <x:v>0.19827474417293867</x:v>
      </x:c>
      <x:c r="G1413" s="59" t="n">
        <x:v>0.6613408627313031</x:v>
      </x:c>
      <x:c r="H1413" s="59" t="n">
        <x:v>0.29503060741841375</x:v>
      </x:c>
      <x:c r="I1413" s="58" t="n">
        <x:v>8265642.345672956</x:v>
      </x:c>
      <x:c r="J1413" s="59" t="n">
        <x:v>0.33276070576121597</x:v>
      </x:c>
      <x:c r="K1413" s="2" t="str">
        <x:v>E</x:v>
      </x:c>
      <x:c r="L1413" s="59" t="n">
        <x:v>0.24330543518066408</x:v>
      </x:c>
      <x:c r="M1413" s="59" t="n">
        <x:v>0.4596648552589493</x:v>
      </x:c>
      <x:c r="N1413" s="58" t="n">
        <x:v>6506474.577757286</x:v>
      </x:c>
      <x:c r="O1413" s="58" t="n">
        <x:v>6211121.401934396</x:v>
      </x:c>
      <x:c r="P1413" s="2" t="str">
        <x:v>approve</x:v>
      </x:c>
      <x:c r="Q1413" s="2" t="str">
        <x:v>eligibility and RAROC conditions are met</x:v>
      </x:c>
      <x:c r="R1413" s="2"/>
      <x:c r="S1413" s="2"/>
      <x:c r="T1413" s="2"/>
    </x:row>
    <x:row r="1414">
      <x:c r="A1414" s="2"/>
      <x:c r="B1414" s="2"/>
      <x:c r="C1414" s="2" t="str">
        <x:v>SYN-01409</x:v>
      </x:c>
      <x:c r="D1414" s="58" t="n">
        <x:v>112000000</x:v>
      </x:c>
      <x:c r="E1414" s="93" t="n">
        <x:v>48</x:v>
      </x:c>
      <x:c r="F1414" s="59" t="n">
        <x:v>0.13819076961536825</x:v>
      </x:c>
      <x:c r="G1414" s="59" t="n">
        <x:v>0.7559638887388591</x:v>
      </x:c>
      <x:c r="H1414" s="59" t="n">
        <x:v>0.2099836428287908</x:v>
      </x:c>
      <x:c r="I1414" s="58" t="n">
        <x:v>3468059.2999698557</x:v>
      </x:c>
      <x:c r="J1414" s="59" t="n">
        <x:v>0.3673003263147318</x:v>
      </x:c>
      <x:c r="K1414" s="2" t="str">
        <x:v>D</x:v>
      </x:c>
      <x:c r="L1414" s="59" t="n">
        <x:v>0.19928638458251957</x:v>
      </x:c>
      <x:c r="M1414" s="59" t="n">
        <x:v>0.22375213704204483</x:v>
      </x:c>
      <x:c r="N1414" s="58" t="n">
        <x:v>23797979.797011882</x:v>
      </x:c>
      <x:c r="O1414" s="58" t="n">
        <x:v>7139777.481767997</x:v>
      </x:c>
      <x:c r="P1414" s="2" t="str">
        <x:v>approve</x:v>
      </x:c>
      <x:c r="Q1414" s="2" t="str">
        <x:v>eligibility and RAROC conditions are met</x:v>
      </x:c>
      <x:c r="R1414" s="2"/>
      <x:c r="S1414" s="2"/>
      <x:c r="T1414" s="2"/>
    </x:row>
    <x:row r="1415">
      <x:c r="A1415" s="2"/>
      <x:c r="B1415" s="2"/>
      <x:c r="C1415" s="2" t="str">
        <x:v>SYN-01410</x:v>
      </x:c>
      <x:c r="D1415" s="58" t="n">
        <x:v>45000000</x:v>
      </x:c>
      <x:c r="E1415" s="93" t="n">
        <x:v>48</x:v>
      </x:c>
      <x:c r="F1415" s="59" t="n">
        <x:v>0.014097416306604986</x:v>
      </x:c>
      <x:c r="G1415" s="59" t="n">
        <x:v>0.8783230750049187</x:v>
      </x:c>
      <x:c r="H1415" s="59" t="n">
        <x:v>0.11291583788890074</x:v>
      </x:c>
      <x:c r="I1415" s="58" t="n">
        <x:v>1169430.8779837654</x:v>
      </x:c>
      <x:c r="J1415" s="59" t="n">
        <x:v>0.16251144332745826</x:v>
      </x:c>
      <x:c r="K1415" s="2" t="str">
        <x:v>A</x:v>
      </x:c>
      <x:c r="L1415" s="59" t="n">
        <x:v>0.09903163909912109</x:v>
      </x:c>
      <x:c r="M1415" s="59" t="n">
        <x:v>0.3017035694057963</x:v>
      </x:c>
      <x:c r="N1415" s="58" t="n">
        <x:v>1205445.5351946922</x:v>
      </x:c>
      <x:c r="O1415" s="58" t="n">
        <x:v>1904240.8940688353</x:v>
      </x:c>
      <x:c r="P1415" s="2" t="str">
        <x:v>approve</x:v>
      </x:c>
      <x:c r="Q1415" s="2" t="str">
        <x:v>eligibility and RAROC conditions are met</x:v>
      </x:c>
      <x:c r="R1415" s="2"/>
      <x:c r="S1415" s="2"/>
      <x:c r="T1415" s="2"/>
    </x:row>
    <x:row r="1416">
      <x:c r="A1416" s="2"/>
      <x:c r="B1416" s="2"/>
      <x:c r="C1416" s="2" t="str">
        <x:v>SYN-01411</x:v>
      </x:c>
      <x:c r="D1416" s="58" t="n">
        <x:v>169000000</x:v>
      </x:c>
      <x:c r="E1416" s="93" t="n">
        <x:v>24</x:v>
      </x:c>
      <x:c r="F1416" s="59" t="n">
        <x:v>0.11323242490431278</x:v>
      </x:c>
      <x:c r="G1416" s="59" t="n">
        <x:v>0.590898462890529</x:v>
      </x:c>
      <x:c r="H1416" s="59" t="n">
        <x:v>0.2035526178975158</x:v>
      </x:c>
      <x:c r="I1416" s="58" t="n">
        <x:v>8630749.294049796</x:v>
      </x:c>
      <x:c r="J1416" s="59" t="n">
        <x:v>0.4592999743290835</x:v>
      </x:c>
      <x:c r="K1416" s="2" t="str">
        <x:v>D</x:v>
      </x:c>
      <x:c r="L1416" s="59" t="n">
        <x:v>0.14967052459716795</x:v>
      </x:c>
      <x:c r="M1416" s="59" t="n">
        <x:v>0.6161375532085749</x:v>
      </x:c>
      <x:c r="N1416" s="58" t="n">
        <x:v>12247176.57990516</x:v>
      </x:c>
      <x:c r="O1416" s="58" t="n">
        <x:v>8183752.464685755</x:v>
      </x:c>
      <x:c r="P1416" s="2" t="str">
        <x:v>approve</x:v>
      </x:c>
      <x:c r="Q1416" s="2" t="str">
        <x:v>eligibility and RAROC conditions are met</x:v>
      </x:c>
      <x:c r="R1416" s="2"/>
      <x:c r="S1416" s="2"/>
      <x:c r="T1416" s="2"/>
    </x:row>
    <x:row r="1417">
      <x:c r="A1417" s="2"/>
      <x:c r="B1417" s="2"/>
      <x:c r="C1417" s="2" t="str">
        <x:v>SYN-01412</x:v>
      </x:c>
      <x:c r="D1417" s="58" t="n">
        <x:v>34000000</x:v>
      </x:c>
      <x:c r="E1417" s="93" t="n">
        <x:v>36</x:v>
      </x:c>
      <x:c r="F1417" s="59" t="n">
        <x:v>0.0957278773006942</x:v>
      </x:c>
      <x:c r="G1417" s="59" t="n">
        <x:v>0.7841169247617286</x:v>
      </x:c>
      <x:c r="H1417" s="59" t="n">
        <x:v>0.1848715432218306</x:v>
      </x:c>
      <x:c r="I1417" s="58" t="n">
        <x:v>1237506.3377008133</x:v>
      </x:c>
      <x:c r="J1417" s="59" t="n">
        <x:v>0.24398750222027377</x:v>
      </x:c>
      <x:c r="K1417" s="2" t="str">
        <x:v>C</x:v>
      </x:c>
      <x:c r="L1417" s="59" t="n">
        <x:v>0.17778442382812498</x:v>
      </x:c>
      <x:c r="M1417" s="59" t="n">
        <x:v>0.20997979649278972</x:v>
      </x:c>
      <x:c r="N1417" s="58" t="n">
        <x:v>4058328.0974857323</x:v>
      </x:c>
      <x:c r="O1417" s="58" t="n">
        <x:v>1963974.7504234347</x:v>
      </x:c>
      <x:c r="P1417" s="2" t="str">
        <x:v>approve</x:v>
      </x:c>
      <x:c r="Q1417" s="2" t="str">
        <x:v>eligibility and RAROC conditions are met</x:v>
      </x:c>
      <x:c r="R1417" s="2"/>
      <x:c r="S1417" s="2"/>
      <x:c r="T1417" s="2"/>
    </x:row>
    <x:row r="1418">
      <x:c r="A1418" s="2"/>
      <x:c r="B1418" s="2"/>
      <x:c r="C1418" s="2" t="str">
        <x:v>SYN-01413</x:v>
      </x:c>
      <x:c r="D1418" s="58" t="n">
        <x:v>206000000</x:v>
      </x:c>
      <x:c r="E1418" s="93" t="n">
        <x:v>48</x:v>
      </x:c>
      <x:c r="F1418" s="59" t="n">
        <x:v>0.11646342843351495</x:v>
      </x:c>
      <x:c r="G1418" s="59" t="n">
        <x:v>0.8317751896217327</x:v>
      </x:c>
      <x:c r="H1418" s="59" t="n">
        <x:v>0.2005625772446942</x:v>
      </x:c>
      <x:c r="I1418" s="58" t="n">
        <x:v>6274830.907232267</x:v>
      </x:c>
      <x:c r="J1418" s="59" t="n">
        <x:v>0.6530200549837737</x:v>
      </x:c>
      <x:c r="K1418" s="2" t="str">
        <x:v>D</x:v>
      </x:c>
      <x:c r="L1418" s="59"/>
      <x:c r="M1418" s="59" t="n">
        <x:v>0.20555825535971278</x:v>
      </x:c>
      <x:c r="N1418" s="58" t="n">
        <x:v>41232317.65476337</x:v>
      </x:c>
      <x:c r="O1418" s="58" t="n">
        <x:v>13577147.333163261</x:v>
      </x:c>
      <x:c r="P1418" s="2" t="str">
        <x:v>decline</x:v>
      </x:c>
      <x:c r="Q1418" s="2" t="str">
        <x:v>debt service to income exceeds policy maximum</x:v>
      </x:c>
      <x:c r="R1418" s="2"/>
      <x:c r="S1418" s="2"/>
      <x:c r="T1418" s="2"/>
    </x:row>
    <x:row r="1419">
      <x:c r="A1419" s="2"/>
      <x:c r="B1419" s="2"/>
      <x:c r="C1419" s="2" t="str">
        <x:v>SYN-01414</x:v>
      </x:c>
      <x:c r="D1419" s="58" t="n">
        <x:v>126000000</x:v>
      </x:c>
      <x:c r="E1419" s="93" t="n">
        <x:v>36</x:v>
      </x:c>
      <x:c r="F1419" s="59" t="n">
        <x:v>0.017237796059857716</x:v>
      </x:c>
      <x:c r="G1419" s="59" t="n">
        <x:v>0.6566646092441726</x:v>
      </x:c>
      <x:c r="H1419" s="59" t="n">
        <x:v>0.10960576644335238</x:v>
      </x:c>
      <x:c r="I1419" s="58" t="n">
        <x:v>4122726.402481144</x:v>
      </x:c>
      <x:c r="J1419" s="59" t="n">
        <x:v>0.25210164306411065</x:v>
      </x:c>
      <x:c r="K1419" s="2" t="str">
        <x:v>A</x:v>
      </x:c>
      <x:c r="L1419" s="59" t="n">
        <x:v>0.08985950469970706</x:v>
      </x:c>
      <x:c r="M1419" s="59" t="n">
        <x:v>0.36057758550101526</x:v>
      </x:c>
      <x:c r="N1419" s="58" t="n">
        <x:v>2293682.8538821847</x:v>
      </x:c>
      <x:c r="O1419" s="58" t="n">
        <x:v>5276933.616777332</x:v>
      </x:c>
      <x:c r="P1419" s="2" t="str">
        <x:v>approve</x:v>
      </x:c>
      <x:c r="Q1419" s="2" t="str">
        <x:v>eligibility and RAROC conditions are met</x:v>
      </x:c>
      <x:c r="R1419" s="2"/>
      <x:c r="S1419" s="2"/>
      <x:c r="T1419" s="2"/>
    </x:row>
    <x:row r="1420">
      <x:c r="A1420" s="2"/>
      <x:c r="B1420" s="2"/>
      <x:c r="C1420" s="2" t="str">
        <x:v>SYN-01415</x:v>
      </x:c>
      <x:c r="D1420" s="58" t="n">
        <x:v>145000000</x:v>
      </x:c>
      <x:c r="E1420" s="93" t="n">
        <x:v>18</x:v>
      </x:c>
      <x:c r="F1420" s="59" t="n">
        <x:v>0.08037294266900655</x:v>
      </x:c>
      <x:c r="G1420" s="59" t="n">
        <x:v>0.8057104649443303</x:v>
      </x:c>
      <x:c r="H1420" s="59" t="n">
        <x:v>0.18227308805099104</x:v>
      </x:c>
      <x:c r="I1420" s="58" t="n">
        <x:v>9267557.690715259</x:v>
      </x:c>
      <x:c r="J1420" s="59" t="n">
        <x:v>0.3572663279515192</x:v>
      </x:c>
      <x:c r="K1420" s="2" t="str">
        <x:v>C</x:v>
      </x:c>
      <x:c r="L1420" s="59" t="n">
        <x:v>0.1428752136230469</x:v>
      </x:c>
      <x:c r="M1420" s="59" t="n">
        <x:v>0.4574236425818471</x:v>
      </x:c>
      <x:c r="N1420" s="58" t="n">
        <x:v>7735521.109287659</x:v>
      </x:c>
      <x:c r="O1420" s="58" t="n">
        <x:v>8108414.3310100725</x:v>
      </x:c>
      <x:c r="P1420" s="2" t="str">
        <x:v>approve</x:v>
      </x:c>
      <x:c r="Q1420" s="2" t="str">
        <x:v>eligibility and RAROC conditions are met</x:v>
      </x:c>
      <x:c r="R1420" s="2"/>
      <x:c r="S1420" s="2"/>
      <x:c r="T1420" s="2"/>
    </x:row>
    <x:row r="1421">
      <x:c r="A1421" s="2"/>
      <x:c r="B1421" s="2"/>
      <x:c r="C1421" s="2" t="str">
        <x:v>SYN-01416</x:v>
      </x:c>
      <x:c r="D1421" s="58" t="n">
        <x:v>111000000</x:v>
      </x:c>
      <x:c r="E1421" s="93" t="n">
        <x:v>12</x:v>
      </x:c>
      <x:c r="F1421" s="59" t="n">
        <x:v>0.09140322812952564</x:v>
      </x:c>
      <x:c r="G1421" s="59" t="n">
        <x:v>0.7911419571458925</x:v>
      </x:c>
      <x:c r="H1421" s="59" t="n">
        <x:v>0.1832134246998065</x:v>
      </x:c>
      <x:c r="I1421" s="58" t="n">
        <x:v>10193462.279362062</x:v>
      </x:c>
      <x:c r="J1421" s="59" t="n">
        <x:v>0.45961982251407035</x:v>
      </x:c>
      <x:c r="K1421" s="2" t="str">
        <x:v>C</x:v>
      </x:c>
      <x:c r="L1421" s="59" t="n">
        <x:v>0.17171295166015627</x:v>
      </x:c>
      <x:c r="M1421" s="59" t="n">
        <x:v>0.24222937249856114</x:v>
      </x:c>
      <x:c r="N1421" s="58" t="n">
        <x:v>4531654.743271104</x:v>
      </x:c>
      <x:c r="O1421" s="58" t="n">
        <x:v>6723322.764082905</x:v>
      </x:c>
      <x:c r="P1421" s="2" t="str">
        <x:v>approve</x:v>
      </x:c>
      <x:c r="Q1421" s="2" t="str">
        <x:v>eligibility and RAROC conditions are met</x:v>
      </x:c>
      <x:c r="R1421" s="2"/>
      <x:c r="S1421" s="2"/>
      <x:c r="T1421" s="2"/>
    </x:row>
    <x:row r="1422">
      <x:c r="A1422" s="2"/>
      <x:c r="B1422" s="2"/>
      <x:c r="C1422" s="2" t="str">
        <x:v>SYN-01417</x:v>
      </x:c>
      <x:c r="D1422" s="58" t="n">
        <x:v>108000000</x:v>
      </x:c>
      <x:c r="E1422" s="93" t="n">
        <x:v>12</x:v>
      </x:c>
      <x:c r="F1422" s="59" t="n">
        <x:v>0.039032766039212546</x:v>
      </x:c>
      <x:c r="G1422" s="59" t="n">
        <x:v>0.8118459252836544</x:v>
      </x:c>
      <x:c r="H1422" s="59" t="n">
        <x:v>0.15087204950367403</x:v>
      </x:c>
      <x:c r="I1422" s="58" t="n">
        <x:v>9752342.427556261</x:v>
      </x:c>
      <x:c r="J1422" s="59" t="n">
        <x:v>0.4103241575244161</x:v>
      </x:c>
      <x:c r="K1422" s="2" t="str">
        <x:v>B</x:v>
      </x:c>
      <x:c r="L1422" s="59" t="n">
        <x:v>0.12223308563232423</x:v>
      </x:c>
      <x:c r="M1422" s="59" t="n">
        <x:v>0.4514139744511642</x:v>
      </x:c>
      <x:c r="N1422" s="58" t="n">
        <x:v>1907430.1035104957</x:v>
      </x:c>
      <x:c r="O1422" s="58" t="n">
        <x:v>4654783.68141923</x:v>
      </x:c>
      <x:c r="P1422" s="2" t="str">
        <x:v>approve</x:v>
      </x:c>
      <x:c r="Q1422" s="2" t="str">
        <x:v>eligibility and RAROC conditions are met</x:v>
      </x:c>
      <x:c r="R1422" s="2"/>
      <x:c r="S1422" s="2"/>
      <x:c r="T1422" s="2"/>
    </x:row>
    <x:row r="1423">
      <x:c r="A1423" s="2"/>
      <x:c r="B1423" s="2"/>
      <x:c r="C1423" s="2" t="str">
        <x:v>SYN-01418</x:v>
      </x:c>
      <x:c r="D1423" s="58" t="n">
        <x:v>103000000</x:v>
      </x:c>
      <x:c r="E1423" s="93" t="n">
        <x:v>36</x:v>
      </x:c>
      <x:c r="F1423" s="59" t="n">
        <x:v>0.05589018009145786</x:v>
      </x:c>
      <x:c r="G1423" s="59" t="n">
        <x:v>0.6315774651760806</x:v>
      </x:c>
      <x:c r="H1423" s="59" t="n">
        <x:v>0.15208713795622852</x:v>
      </x:c>
      <x:c r="I1423" s="58" t="n">
        <x:v>3581065.2471087785</x:v>
      </x:c>
      <x:c r="J1423" s="59" t="n">
        <x:v>0.1859032401393878</x:v>
      </x:c>
      <x:c r="K1423" s="2" t="str">
        <x:v>C</x:v>
      </x:c>
      <x:c r="L1423" s="59" t="n">
        <x:v>0.1160598373413086</x:v>
      </x:c>
      <x:c r="M1423" s="59" t="n">
        <x:v>0.5261611198673852</x:v>
      </x:c>
      <x:c r="N1423" s="58" t="n">
        <x:v>5832041.326939268</x:v>
      </x:c>
      <x:c r="O1423" s="58" t="n">
        <x:v>4224732.245570941</x:v>
      </x:c>
      <x:c r="P1423" s="2" t="str">
        <x:v>approve</x:v>
      </x:c>
      <x:c r="Q1423" s="2" t="str">
        <x:v>eligibility and RAROC conditions are met</x:v>
      </x:c>
      <x:c r="R1423" s="2"/>
      <x:c r="S1423" s="2"/>
      <x:c r="T1423" s="2"/>
    </x:row>
    <x:row r="1424">
      <x:c r="A1424" s="2"/>
      <x:c r="B1424" s="2"/>
      <x:c r="C1424" s="2" t="str">
        <x:v>SYN-01419</x:v>
      </x:c>
      <x:c r="D1424" s="58" t="n">
        <x:v>189000000</x:v>
      </x:c>
      <x:c r="E1424" s="93" t="n">
        <x:v>24</x:v>
      </x:c>
      <x:c r="F1424" s="59" t="n">
        <x:v>0.05087991682035878</x:v>
      </x:c>
      <x:c r="G1424" s="59" t="n">
        <x:v>0.6344603572372955</x:v>
      </x:c>
      <x:c r="H1424" s="59" t="n">
        <x:v>0.16618647160993322</x:v>
      </x:c>
      <x:c r="I1424" s="58" t="n">
        <x:v>9309992.673350664</x:v>
      </x:c>
      <x:c r="J1424" s="59" t="n">
        <x:v>0.7593098395414251</x:v>
      </x:c>
      <x:c r="K1424" s="2" t="str">
        <x:v>C</x:v>
      </x:c>
      <x:c r="L1424" s="59"/>
      <x:c r="M1424" s="59" t="n">
        <x:v>0.699468308914868</x:v>
      </x:c>
      <x:c r="N1424" s="58" t="n">
        <x:v>6622004.231299311</x:v>
      </x:c>
      <x:c r="O1424" s="58" t="n">
        <x:v>7887033.241706462</x:v>
      </x:c>
      <x:c r="P1424" s="2" t="str">
        <x:v>decline</x:v>
      </x:c>
      <x:c r="Q1424" s="2" t="str">
        <x:v>debt service to income exceeds policy maximum</x:v>
      </x:c>
      <x:c r="R1424" s="2"/>
      <x:c r="S1424" s="2"/>
      <x:c r="T1424" s="2"/>
    </x:row>
    <x:row r="1425">
      <x:c r="A1425" s="2"/>
      <x:c r="B1425" s="2"/>
      <x:c r="C1425" s="2" t="str">
        <x:v>SYN-01420</x:v>
      </x:c>
      <x:c r="D1425" s="58" t="n">
        <x:v>87000000</x:v>
      </x:c>
      <x:c r="E1425" s="93" t="n">
        <x:v>18</x:v>
      </x:c>
      <x:c r="F1425" s="59" t="n">
        <x:v>0.007369047559878289</x:v>
      </x:c>
      <x:c r="G1425" s="59" t="n">
        <x:v>0.7847049931369783</x:v>
      </x:c>
      <x:c r="H1425" s="59" t="n">
        <x:v>0.10183961440109215</x:v>
      </x:c>
      <x:c r="I1425" s="58" t="n">
        <x:v>5232338.146402911</x:v>
      </x:c>
      <x:c r="J1425" s="59" t="n">
        <x:v>0.178254789806807</x:v>
      </x:c>
      <x:c r="K1425" s="2" t="str">
        <x:v>A</x:v>
      </x:c>
      <x:c r="L1425" s="59" t="n">
        <x:v>0.08305191040039064</x:v>
      </x:c>
      <x:c r="M1425" s="59" t="n">
        <x:v>0.35079725754963786</x:v>
      </x:c>
      <x:c r="N1425" s="58" t="n">
        <x:v>407742.9928693702</x:v>
      </x:c>
      <x:c r="O1425" s="58" t="n">
        <x:v>3689408.678947074</x:v>
      </x:c>
      <x:c r="P1425" s="2" t="str">
        <x:v>approve</x:v>
      </x:c>
      <x:c r="Q1425" s="2" t="str">
        <x:v>eligibility and RAROC conditions are met</x:v>
      </x:c>
      <x:c r="R1425" s="2"/>
      <x:c r="S1425" s="2"/>
      <x:c r="T1425" s="2"/>
    </x:row>
    <x:row r="1426">
      <x:c r="A1426" s="2"/>
      <x:c r="B1426" s="2"/>
      <x:c r="C1426" s="2" t="str">
        <x:v>SYN-01421</x:v>
      </x:c>
      <x:c r="D1426" s="58" t="n">
        <x:v>210000000</x:v>
      </x:c>
      <x:c r="E1426" s="93" t="n">
        <x:v>48</x:v>
      </x:c>
      <x:c r="F1426" s="59" t="n">
        <x:v>0.03888954436798371</x:v>
      </x:c>
      <x:c r="G1426" s="59" t="n">
        <x:v>0.8361753832204624</x:v>
      </x:c>
      <x:c r="H1426" s="59" t="n">
        <x:v>0.12830200128151903</x:v>
      </x:c>
      <x:c r="I1426" s="58" t="n">
        <x:v>5616092.296864566</x:v>
      </x:c>
      <x:c r="J1426" s="59" t="n">
        <x:v>0.20549725733677504</x:v>
      </x:c>
      <x:c r="K1426" s="2" t="str">
        <x:v>B</x:v>
      </x:c>
      <x:c r="L1426" s="59" t="n">
        <x:v>0.10737991333007812</x:v>
      </x:c>
      <x:c r="M1426" s="59" t="n">
        <x:v>0.37199843584484155</x:v>
      </x:c>
      <x:c r="N1426" s="58" t="n">
        <x:v>14577250.525807913</x:v>
      </x:c>
      <x:c r="O1426" s="58" t="n">
        <x:v>8666997.259695139</x:v>
      </x:c>
      <x:c r="P1426" s="2" t="str">
        <x:v>approve</x:v>
      </x:c>
      <x:c r="Q1426" s="2" t="str">
        <x:v>eligibility and RAROC conditions are met</x:v>
      </x:c>
      <x:c r="R1426" s="2"/>
      <x:c r="S1426" s="2"/>
      <x:c r="T1426" s="2"/>
    </x:row>
    <x:row r="1427">
      <x:c r="A1427" s="2"/>
      <x:c r="B1427" s="2"/>
      <x:c r="C1427" s="2" t="str">
        <x:v>SYN-01422</x:v>
      </x:c>
      <x:c r="D1427" s="58" t="n">
        <x:v>166000000</x:v>
      </x:c>
      <x:c r="E1427" s="93" t="n">
        <x:v>24</x:v>
      </x:c>
      <x:c r="F1427" s="59" t="n">
        <x:v>0.19648791228636403</x:v>
      </x:c>
      <x:c r="G1427" s="59" t="n">
        <x:v>0.7757279833953906</x:v>
      </x:c>
      <x:c r="H1427" s="59" t="n">
        <x:v>0.2473992159432169</x:v>
      </x:c>
      <x:c r="I1427" s="58" t="n">
        <x:v>8838025.636471389</x:v>
      </x:c>
      <x:c r="J1427" s="59" t="n">
        <x:v>0.2634506409117847</x:v>
      </x:c>
      <x:c r="K1427" s="2" t="str">
        <x:v>E</x:v>
      </x:c>
      <x:c r="L1427" s="59" t="n">
        <x:v>0.2606459808349608</x:v>
      </x:c>
      <x:c r="M1427" s="59" t="n">
        <x:v>0.09445620748693669</x:v>
      </x:c>
      <x:c r="N1427" s="58" t="n">
        <x:v>27245104.553584754</x:v>
      </x:c>
      <x:c r="O1427" s="58" t="n">
        <x:v>13087562.133529482</x:v>
      </x:c>
      <x:c r="P1427" s="2" t="str">
        <x:v>reprice</x:v>
      </x:c>
      <x:c r="Q1427" s="2" t="str">
        <x:v>quoted APR is below the RAROC price floor</x:v>
      </x:c>
      <x:c r="R1427" s="2"/>
      <x:c r="S1427" s="2"/>
      <x:c r="T1427" s="2"/>
    </x:row>
    <x:row r="1428">
      <x:c r="A1428" s="2"/>
      <x:c r="B1428" s="2"/>
      <x:c r="C1428" s="2" t="str">
        <x:v>SYN-01423</x:v>
      </x:c>
      <x:c r="D1428" s="58" t="n">
        <x:v>187000000</x:v>
      </x:c>
      <x:c r="E1428" s="93" t="n">
        <x:v>18</x:v>
      </x:c>
      <x:c r="F1428" s="59" t="n">
        <x:v>0.06765588465563123</x:v>
      </x:c>
      <x:c r="G1428" s="59" t="n">
        <x:v>0.7313243926844755</x:v>
      </x:c>
      <x:c r="H1428" s="59" t="n">
        <x:v>0.1819493463894816</x:v>
      </x:c>
      <x:c r="I1428" s="58" t="n">
        <x:v>11949065.233980145</x:v>
      </x:c>
      <x:c r="J1428" s="59" t="n">
        <x:v>0.4075474313327317</x:v>
      </x:c>
      <x:c r="K1428" s="2" t="str">
        <x:v>C</x:v>
      </x:c>
      <x:c r="L1428" s="59" t="n">
        <x:v>0.1331573486328125</x:v>
      </x:c>
      <x:c r="M1428" s="59" t="n">
        <x:v>0.6119515853619876</x:v>
      </x:c>
      <x:c r="N1428" s="58" t="n">
        <x:v>7624102.589365642</x:v>
      </x:c>
      <x:c r="O1428" s="58" t="n">
        <x:v>8596931.285905348</x:v>
      </x:c>
      <x:c r="P1428" s="2" t="str">
        <x:v>approve</x:v>
      </x:c>
      <x:c r="Q1428" s="2" t="str">
        <x:v>eligibility and RAROC conditions are met</x:v>
      </x:c>
      <x:c r="R1428" s="2"/>
      <x:c r="S1428" s="2"/>
      <x:c r="T1428" s="2"/>
    </x:row>
    <x:row r="1429">
      <x:c r="A1429" s="2"/>
      <x:c r="B1429" s="2"/>
      <x:c r="C1429" s="2" t="str">
        <x:v>SYN-01424</x:v>
      </x:c>
      <x:c r="D1429" s="58" t="n">
        <x:v>149000000</x:v>
      </x:c>
      <x:c r="E1429" s="93" t="n">
        <x:v>48</x:v>
      </x:c>
      <x:c r="F1429" s="59" t="n">
        <x:v>0.1009092821046659</x:v>
      </x:c>
      <x:c r="G1429" s="59" t="n">
        <x:v>0.6570946640931171</x:v>
      </x:c>
      <x:c r="H1429" s="59" t="n">
        <x:v>0.18683164831370563</x:v>
      </x:c>
      <x:c r="I1429" s="58" t="n">
        <x:v>4430244.674591937</x:v>
      </x:c>
      <x:c r="J1429" s="59" t="n">
        <x:v>0.2588711242623964</x:v>
      </x:c>
      <x:c r="K1429" s="2" t="str">
        <x:v>D</x:v>
      </x:c>
      <x:c r="L1429" s="59" t="n">
        <x:v>0.1512884140014648</x:v>
      </x:c>
      <x:c r="M1429" s="59" t="n">
        <x:v>0.44851268772740294</x:v>
      </x:c>
      <x:c r="N1429" s="58" t="n">
        <x:v>20567789.320466183</x:v>
      </x:c>
      <x:c r="O1429" s="58" t="n">
        <x:v>7278711.802312368</x:v>
      </x:c>
      <x:c r="P1429" s="2" t="str">
        <x:v>approve</x:v>
      </x:c>
      <x:c r="Q1429" s="2" t="str">
        <x:v>eligibility and RAROC conditions are met</x:v>
      </x:c>
      <x:c r="R1429" s="2"/>
      <x:c r="S1429" s="2"/>
      <x:c r="T1429" s="2"/>
    </x:row>
    <x:row r="1430">
      <x:c r="A1430" s="2"/>
      <x:c r="B1430" s="2"/>
      <x:c r="C1430" s="2" t="str">
        <x:v>SYN-01425</x:v>
      </x:c>
      <x:c r="D1430" s="58" t="n">
        <x:v>154000000</x:v>
      </x:c>
      <x:c r="E1430" s="93" t="n">
        <x:v>36</x:v>
      </x:c>
      <x:c r="F1430" s="59" t="n">
        <x:v>0.09990339670032906</x:v>
      </x:c>
      <x:c r="G1430" s="59" t="n">
        <x:v>0.6373021173135937</x:v>
      </x:c>
      <x:c r="H1430" s="59" t="n">
        <x:v>0.1868362747756755</x:v>
      </x:c>
      <x:c r="I1430" s="58" t="n">
        <x:v>5620424.082640997</x:v>
      </x:c>
      <x:c r="J1430" s="59" t="n">
        <x:v>0.22449007039036203</x:v>
      </x:c>
      <x:c r="K1430" s="2" t="str">
        <x:v>C</x:v>
      </x:c>
      <x:c r="L1430" s="59" t="n">
        <x:v>0.14730159759521477</x:v>
      </x:c>
      <x:c r="M1430" s="59" t="n">
        <x:v>0.4927297919694204</x:v>
      </x:c>
      <x:c r="N1430" s="58" t="n">
        <x:v>15567215.077248035</x:v>
      </x:c>
      <x:c r="O1430" s="58" t="n">
        <x:v>7381160.1322438875</x:v>
      </x:c>
      <x:c r="P1430" s="2" t="str">
        <x:v>approve</x:v>
      </x:c>
      <x:c r="Q1430" s="2" t="str">
        <x:v>eligibility and RAROC conditions are met</x:v>
      </x:c>
      <x:c r="R1430" s="2"/>
      <x:c r="S1430" s="2"/>
      <x:c r="T1430" s="2"/>
    </x:row>
    <x:row r="1431">
      <x:c r="A1431" s="2"/>
      <x:c r="B1431" s="2"/>
      <x:c r="C1431" s="2" t="str">
        <x:v>SYN-01426</x:v>
      </x:c>
      <x:c r="D1431" s="58" t="n">
        <x:v>128000000</x:v>
      </x:c>
      <x:c r="E1431" s="93" t="n">
        <x:v>36</x:v>
      </x:c>
      <x:c r="F1431" s="59" t="n">
        <x:v>0.07305874845183533</x:v>
      </x:c>
      <x:c r="G1431" s="59" t="n">
        <x:v>0.6969492737013271</x:v>
      </x:c>
      <x:c r="H1431" s="59" t="n">
        <x:v>0.1644353956342388</x:v>
      </x:c>
      <x:c r="I1431" s="58" t="n">
        <x:v>4528179.421588399</x:v>
      </x:c>
      <x:c r="J1431" s="59" t="n">
        <x:v>0.1569696418755954</x:v>
      </x:c>
      <x:c r="K1431" s="2" t="str">
        <x:v>C</x:v>
      </x:c>
      <x:c r="L1431" s="59" t="n">
        <x:v>0.12927669525146485</x:v>
      </x:c>
      <x:c r="M1431" s="59" t="n">
        <x:v>0.4852419342336989</x:v>
      </x:c>
      <x:c r="N1431" s="58" t="n">
        <x:v>10409081.990287438</x:v>
      </x:c>
      <x:c r="O1431" s="58" t="n">
        <x:v>5684159.657705043</x:v>
      </x:c>
      <x:c r="P1431" s="2" t="str">
        <x:v>approve</x:v>
      </x:c>
      <x:c r="Q1431" s="2" t="str">
        <x:v>eligibility and RAROC conditions are met</x:v>
      </x:c>
      <x:c r="R1431" s="2"/>
      <x:c r="S1431" s="2"/>
      <x:c r="T1431" s="2"/>
    </x:row>
    <x:row r="1432">
      <x:c r="A1432" s="2"/>
      <x:c r="B1432" s="2"/>
      <x:c r="C1432" s="2" t="str">
        <x:v>SYN-01427</x:v>
      </x:c>
      <x:c r="D1432" s="58" t="n">
        <x:v>46000000</x:v>
      </x:c>
      <x:c r="E1432" s="93" t="n">
        <x:v>12</x:v>
      </x:c>
      <x:c r="F1432" s="59" t="n">
        <x:v>0.13010219768182466</x:v>
      </x:c>
      <x:c r="G1432" s="59" t="n">
        <x:v>0.7474942320934697</x:v>
      </x:c>
      <x:c r="H1432" s="59" t="n">
        <x:v>0.2338991526801124</x:v>
      </x:c>
      <x:c r="I1432" s="58" t="n">
        <x:v>4336171.565649689</x:v>
      </x:c>
      <x:c r="J1432" s="59" t="n">
        <x:v>0.12120907247062998</x:v>
      </x:c>
      <x:c r="K1432" s="2" t="str">
        <x:v>D</x:v>
      </x:c>
      <x:c r="L1432" s="59" t="n">
        <x:v>0.23156169891357417</x:v>
      </x:c>
      <x:c r="M1432" s="59" t="n">
        <x:v>0.17462644133085514</x:v>
      </x:c>
      <x:c r="N1432" s="58" t="n">
        <x:v>2559855.647225586</x:v>
      </x:c>
      <x:c r="O1432" s="58" t="n">
        <x:v>3177538.2145626144</x:v>
      </x:c>
      <x:c r="P1432" s="2" t="str">
        <x:v>approve</x:v>
      </x:c>
      <x:c r="Q1432" s="2" t="str">
        <x:v>eligibility and RAROC conditions are met</x:v>
      </x:c>
      <x:c r="R1432" s="2"/>
      <x:c r="S1432" s="2"/>
      <x:c r="T1432" s="2"/>
    </x:row>
    <x:row r="1433">
      <x:c r="A1433" s="2"/>
      <x:c r="B1433" s="2"/>
      <x:c r="C1433" s="2" t="str">
        <x:v>SYN-01428</x:v>
      </x:c>
      <x:c r="D1433" s="58" t="n">
        <x:v>81000000</x:v>
      </x:c>
      <x:c r="E1433" s="93" t="n">
        <x:v>36</x:v>
      </x:c>
      <x:c r="F1433" s="59" t="n">
        <x:v>0.0721276514044825</x:v>
      </x:c>
      <x:c r="G1433" s="59" t="n">
        <x:v>0.6562593626832092</x:v>
      </x:c>
      <x:c r="H1433" s="59" t="n">
        <x:v>0.16011196615656123</x:v>
      </x:c>
      <x:c r="I1433" s="58" t="n">
        <x:v>2848167.44749919</x:v>
      </x:c>
      <x:c r="J1433" s="59" t="n">
        <x:v>0.25580279079165313</x:v>
      </x:c>
      <x:c r="K1433" s="2" t="str">
        <x:v>C</x:v>
      </x:c>
      <x:c r="L1433" s="59" t="n">
        <x:v>0.1279878234863281</x:v>
      </x:c>
      <x:c r="M1433" s="59" t="n">
        <x:v>0.47857442256225763</x:v>
      </x:c>
      <x:c r="N1433" s="58" t="n">
        <x:v>6115410.874961532</x:v>
      </x:c>
      <x:c r="O1433" s="58" t="n">
        <x:v>3357567.8102026973</x:v>
      </x:c>
      <x:c r="P1433" s="2" t="str">
        <x:v>approve</x:v>
      </x:c>
      <x:c r="Q1433" s="2" t="str">
        <x:v>eligibility and RAROC conditions are met</x:v>
      </x:c>
      <x:c r="R1433" s="2"/>
      <x:c r="S1433" s="2"/>
      <x:c r="T1433" s="2"/>
    </x:row>
    <x:row r="1434">
      <x:c r="A1434" s="2"/>
      <x:c r="B1434" s="2"/>
      <x:c r="C1434" s="2" t="str">
        <x:v>SYN-01429</x:v>
      </x:c>
      <x:c r="D1434" s="58" t="n">
        <x:v>214000000</x:v>
      </x:c>
      <x:c r="E1434" s="93" t="n">
        <x:v>36</x:v>
      </x:c>
      <x:c r="F1434" s="59" t="n">
        <x:v>0.03962025472105179</x:v>
      </x:c>
      <x:c r="G1434" s="59" t="n">
        <x:v>0.7355307417858095</x:v>
      </x:c>
      <x:c r="H1434" s="59" t="n">
        <x:v>0.17577588374548833</x:v>
      </x:c>
      <x:c r="I1434" s="58" t="n">
        <x:v>7691341.110316915</x:v>
      </x:c>
      <x:c r="J1434" s="59" t="n">
        <x:v>0.5195670555158458</x:v>
      </x:c>
      <x:c r="K1434" s="2" t="str">
        <x:v>B</x:v>
      </x:c>
      <x:c r="L1434" s="59"/>
      <x:c r="M1434" s="59" t="n">
        <x:v>0.9035368320293506</x:v>
      </x:c>
      <x:c r="N1434" s="58" t="n">
        <x:v>10197808.726714214</x:v>
      </x:c>
      <x:c r="O1434" s="58" t="n">
        <x:v>9017797.596081322</x:v>
      </x:c>
      <x:c r="P1434" s="2" t="str">
        <x:v>decline</x:v>
      </x:c>
      <x:c r="Q1434" s="2" t="str">
        <x:v>debt service to income exceeds policy maximum</x:v>
      </x:c>
      <x:c r="R1434" s="2"/>
      <x:c r="S1434" s="2"/>
      <x:c r="T1434" s="2"/>
    </x:row>
    <x:row r="1435">
      <x:c r="A1435" s="2"/>
      <x:c r="B1435" s="2"/>
      <x:c r="C1435" s="2" t="str">
        <x:v>SYN-01430</x:v>
      </x:c>
      <x:c r="D1435" s="58" t="n">
        <x:v>204000000</x:v>
      </x:c>
      <x:c r="E1435" s="93" t="n">
        <x:v>24</x:v>
      </x:c>
      <x:c r="F1435" s="59" t="n">
        <x:v>0.05721036651070481</x:v>
      </x:c>
      <x:c r="G1435" s="59" t="n">
        <x:v>0.6233429409974234</x:v>
      </x:c>
      <x:c r="H1435" s="59" t="n">
        <x:v>0.14739674543922612</x:v>
      </x:c>
      <x:c r="I1435" s="58" t="n">
        <x:v>9866063.224873617</x:v>
      </x:c>
      <x:c r="J1435" s="59" t="n">
        <x:v>0.3641863560161781</x:v>
      </x:c>
      <x:c r="K1435" s="2" t="str">
        <x:v>C</x:v>
      </x:c>
      <x:c r="L1435" s="59" t="n">
        <x:v>0.11141761779785156</x:v>
      </x:c>
      <x:c r="M1435" s="59" t="n">
        <x:v>0.5250828128848103</x:v>
      </x:c>
      <x:c r="N1435" s="58" t="n">
        <x:v>7842721.012307331</x:v>
      </x:c>
      <x:c r="O1435" s="58" t="n">
        <x:v>8429879.601380084</x:v>
      </x:c>
      <x:c r="P1435" s="2" t="str">
        <x:v>approve</x:v>
      </x:c>
      <x:c r="Q1435" s="2" t="str">
        <x:v>eligibility and RAROC conditions are met</x:v>
      </x:c>
      <x:c r="R1435" s="2"/>
      <x:c r="S1435" s="2"/>
      <x:c r="T1435" s="2"/>
    </x:row>
    <x:row r="1436">
      <x:c r="A1436" s="2"/>
      <x:c r="B1436" s="2"/>
      <x:c r="C1436" s="2" t="str">
        <x:v>SYN-01431</x:v>
      </x:c>
      <x:c r="D1436" s="58" t="n">
        <x:v>179000000</x:v>
      </x:c>
      <x:c r="E1436" s="93" t="n">
        <x:v>48</x:v>
      </x:c>
      <x:c r="F1436" s="59" t="n">
        <x:v>0.07333295074875812</x:v>
      </x:c>
      <x:c r="G1436" s="59" t="n">
        <x:v>0.7423947501094673</x:v>
      </x:c>
      <x:c r="H1436" s="59" t="n">
        <x:v>0.14941878442765338</x:v>
      </x:c>
      <x:c r="I1436" s="58" t="n">
        <x:v>4976431.788793809</x:v>
      </x:c>
      <x:c r="J1436" s="59" t="n">
        <x:v>0.2631007224725866</x:v>
      </x:c>
      <x:c r="K1436" s="2" t="str">
        <x:v>C</x:v>
      </x:c>
      <x:c r="L1436" s="59" t="n">
        <x:v>0.13864799499511718</x:v>
      </x:c>
      <x:c r="M1436" s="59" t="n">
        <x:v>0.25351212307156107</x:v>
      </x:c>
      <x:c r="N1436" s="58" t="n">
        <x:v>20400350.990283802</x:v>
      </x:c>
      <x:c r="O1436" s="58" t="n">
        <x:v>8341909.353231422</x:v>
      </x:c>
      <x:c r="P1436" s="2" t="str">
        <x:v>approve</x:v>
      </x:c>
      <x:c r="Q1436" s="2" t="str">
        <x:v>eligibility and RAROC conditions are met</x:v>
      </x:c>
      <x:c r="R1436" s="2"/>
      <x:c r="S1436" s="2"/>
      <x:c r="T1436" s="2"/>
    </x:row>
    <x:row r="1437">
      <x:c r="A1437" s="2"/>
      <x:c r="B1437" s="2"/>
      <x:c r="C1437" s="2" t="str">
        <x:v>SYN-01432</x:v>
      </x:c>
      <x:c r="D1437" s="58" t="n">
        <x:v>31000000</x:v>
      </x:c>
      <x:c r="E1437" s="93" t="n">
        <x:v>48</x:v>
      </x:c>
      <x:c r="F1437" s="59" t="n">
        <x:v>0.12250261720677631</x:v>
      </x:c>
      <x:c r="G1437" s="59" t="n">
        <x:v>0.5497610013997075</x:v>
      </x:c>
      <x:c r="H1437" s="59" t="n">
        <x:v>0.1973369574520598</x:v>
      </x:c>
      <x:c r="I1437" s="58" t="n">
        <x:v>938948.3799038099</x:v>
      </x:c>
      <x:c r="J1437" s="59" t="n">
        <x:v>0.08100766461374034</x:v>
      </x:c>
      <x:c r="K1437" s="2" t="str">
        <x:v>D</x:v>
      </x:c>
      <x:c r="L1437" s="59" t="n">
        <x:v>0.16785686492919924</x:v>
      </x:c>
      <x:c r="M1437" s="59" t="n">
        <x:v>0.41932761501309</x:v>
      </x:c>
      <x:c r="N1437" s="58" t="n">
        <x:v>4282457.116641441</x:v>
      </x:c>
      <x:c r="O1437" s="58" t="n">
        <x:v>1373055.731817408</x:v>
      </x:c>
      <x:c r="P1437" s="2" t="str">
        <x:v>approve</x:v>
      </x:c>
      <x:c r="Q1437" s="2" t="str">
        <x:v>eligibility and RAROC conditions are met</x:v>
      </x:c>
      <x:c r="R1437" s="2"/>
      <x:c r="S1437" s="2"/>
      <x:c r="T1437" s="2"/>
    </x:row>
    <x:row r="1438">
      <x:c r="A1438" s="2"/>
      <x:c r="B1438" s="2"/>
      <x:c r="C1438" s="2" t="str">
        <x:v>SYN-01433</x:v>
      </x:c>
      <x:c r="D1438" s="58" t="n">
        <x:v>201000000</x:v>
      </x:c>
      <x:c r="E1438" s="93" t="n">
        <x:v>48</x:v>
      </x:c>
      <x:c r="F1438" s="59" t="n">
        <x:v>0.027093886499267892</x:v>
      </x:c>
      <x:c r="G1438" s="59" t="n">
        <x:v>0.8224672656833358</x:v>
      </x:c>
      <x:c r="H1438" s="59" t="n">
        <x:v>0.13324634980881797</x:v>
      </x:c>
      <x:c r="I1438" s="58" t="n">
        <x:v>5424769.022993106</x:v>
      </x:c>
      <x:c r="J1438" s="59" t="n">
        <x:v>0.174995085595598</x:v>
      </x:c>
      <x:c r="K1438" s="2" t="str">
        <x:v>B</x:v>
      </x:c>
      <x:c r="L1438" s="59" t="n">
        <x:v>0.09699962615966796</x:v>
      </x:c>
      <x:c r="M1438" s="59" t="n">
        <x:v>0.5273090845215922</x:v>
      </x:c>
      <x:c r="N1438" s="58" t="n">
        <x:v>9691314.115106698</x:v>
      </x:c>
      <x:c r="O1438" s="58" t="n">
        <x:v>8455306.99606004</x:v>
      </x:c>
      <x:c r="P1438" s="2" t="str">
        <x:v>approve</x:v>
      </x:c>
      <x:c r="Q1438" s="2" t="str">
        <x:v>eligibility and RAROC conditions are met</x:v>
      </x:c>
      <x:c r="R1438" s="2"/>
      <x:c r="S1438" s="2"/>
      <x:c r="T1438" s="2"/>
    </x:row>
    <x:row r="1439">
      <x:c r="A1439" s="2"/>
      <x:c r="B1439" s="2"/>
      <x:c r="C1439" s="2" t="str">
        <x:v>SYN-01434</x:v>
      </x:c>
      <x:c r="D1439" s="58" t="n">
        <x:v>64000000</x:v>
      </x:c>
      <x:c r="E1439" s="93" t="n">
        <x:v>12</x:v>
      </x:c>
      <x:c r="F1439" s="59" t="n">
        <x:v>0.011671176902924687</x:v>
      </x:c>
      <x:c r="G1439" s="59" t="n">
        <x:v>0.8434483730818628</x:v>
      </x:c>
      <x:c r="H1439" s="59" t="n">
        <x:v>0.1297317366544976</x:v>
      </x:c>
      <x:c r="I1439" s="58" t="n">
        <x:v>5715500.174546931</x:v>
      </x:c>
      <x:c r="J1439" s="59" t="n">
        <x:v>0.3960744717988709</x:v>
      </x:c>
      <x:c r="K1439" s="2" t="str">
        <x:v>A</x:v>
      </x:c>
      <x:c r="L1439" s="59" t="n">
        <x:v>0.11369178771972657</x:v>
      </x:c>
      <x:c r="M1439" s="59" t="n">
        <x:v>0.3235573669164216</x:v>
      </x:c>
      <x:c r="N1439" s="58" t="n">
        <x:v>348594.1273557596</x:v>
      </x:c>
      <x:c r="O1439" s="58" t="n">
        <x:v>2773723.196715389</x:v>
      </x:c>
      <x:c r="P1439" s="2" t="str">
        <x:v>approve</x:v>
      </x:c>
      <x:c r="Q1439" s="2" t="str">
        <x:v>eligibility and RAROC conditions are met</x:v>
      </x:c>
      <x:c r="R1439" s="2"/>
      <x:c r="S1439" s="2"/>
      <x:c r="T1439" s="2"/>
    </x:row>
    <x:row r="1440">
      <x:c r="A1440" s="2"/>
      <x:c r="B1440" s="2"/>
      <x:c r="C1440" s="2" t="str">
        <x:v>SYN-01435</x:v>
      </x:c>
      <x:c r="D1440" s="58" t="n">
        <x:v>95000000</x:v>
      </x:c>
      <x:c r="E1440" s="93" t="n">
        <x:v>24</x:v>
      </x:c>
      <x:c r="F1440" s="59" t="n">
        <x:v>0.13125031254836075</x:v>
      </x:c>
      <x:c r="G1440" s="59" t="n">
        <x:v>0.8915524245584198</x:v>
      </x:c>
      <x:c r="H1440" s="59" t="n">
        <x:v>0.23567755415159208</x:v>
      </x:c>
      <x:c r="I1440" s="58" t="n">
        <x:v>5002282.596832082</x:v>
      </x:c>
      <x:c r="J1440" s="59" t="n">
        <x:v>0.25227315638400355</x:v>
      </x:c>
      <x:c r="K1440" s="2" t="str">
        <x:v>D</x:v>
      </x:c>
      <x:c r="L1440" s="59" t="n">
        <x:v>0.21618911743164065</x:v>
      </x:c>
      <x:c r="M1440" s="59" t="n">
        <x:v>0.2611443244872446</x:v>
      </x:c>
      <x:c r="N1440" s="58" t="n">
        <x:v>12101782.153123897</x:v>
      </x:c>
      <x:c r="O1440" s="58" t="n">
        <x:v>7474583.161824045</x:v>
      </x:c>
      <x:c r="P1440" s="2" t="str">
        <x:v>approve</x:v>
      </x:c>
      <x:c r="Q1440" s="2" t="str">
        <x:v>eligibility and RAROC conditions are met</x:v>
      </x:c>
      <x:c r="R1440" s="2"/>
      <x:c r="S1440" s="2"/>
      <x:c r="T1440" s="2"/>
    </x:row>
    <x:row r="1441">
      <x:c r="A1441" s="2"/>
      <x:c r="B1441" s="2"/>
      <x:c r="C1441" s="2" t="str">
        <x:v>SYN-01436</x:v>
      </x:c>
      <x:c r="D1441" s="58" t="n">
        <x:v>205000000</x:v>
      </x:c>
      <x:c r="E1441" s="93" t="n">
        <x:v>24</x:v>
      </x:c>
      <x:c r="F1441" s="59" t="n">
        <x:v>0.028243237871104106</x:v>
      </x:c>
      <x:c r="G1441" s="59" t="n">
        <x:v>0.7216652551100416</x:v>
      </x:c>
      <x:c r="H1441" s="59" t="n">
        <x:v>0.1223847446241608</x:v>
      </x:c>
      <x:c r="I1441" s="58" t="n">
        <x:v>9672907.65657634</x:v>
      </x:c>
      <x:c r="J1441" s="59" t="n">
        <x:v>0.5185942584052639</x:v>
      </x:c>
      <x:c r="K1441" s="2" t="str">
        <x:v>B</x:v>
      </x:c>
      <x:c r="L1441" s="59"/>
      <x:c r="M1441" s="59" t="n">
        <x:v>0.38532272157450675</x:v>
      </x:c>
      <x:c r="N1441" s="58" t="n">
        <x:v>4496741.600431232</x:v>
      </x:c>
      <x:c r="O1441" s="58" t="n">
        <x:v>8573935.03714193</x:v>
      </x:c>
      <x:c r="P1441" s="2" t="str">
        <x:v>decline</x:v>
      </x:c>
      <x:c r="Q1441" s="2" t="str">
        <x:v>debt service to income exceeds policy maximum</x:v>
      </x:c>
      <x:c r="R1441" s="2"/>
      <x:c r="S1441" s="2"/>
      <x:c r="T1441" s="2"/>
    </x:row>
    <x:row r="1442">
      <x:c r="A1442" s="2"/>
      <x:c r="B1442" s="2"/>
      <x:c r="C1442" s="2" t="str">
        <x:v>SYN-01437</x:v>
      </x:c>
      <x:c r="D1442" s="58" t="n">
        <x:v>34000000</x:v>
      </x:c>
      <x:c r="E1442" s="93" t="n">
        <x:v>48</x:v>
      </x:c>
      <x:c r="F1442" s="59" t="n">
        <x:v>0.12210635543357441</x:v>
      </x:c>
      <x:c r="G1442" s="59" t="n">
        <x:v>0.5657275479691933</x:v>
      </x:c>
      <x:c r="H1442" s="59" t="n">
        <x:v>0.19973244961540523</x:v>
      </x:c>
      <x:c r="I1442" s="58" t="n">
        <x:v>1034147.7136133959</x:v>
      </x:c>
      <x:c r="J1442" s="59" t="n">
        <x:v>0.0722561547338915</x:v>
      </x:c>
      <x:c r="K1442" s="2" t="str">
        <x:v>D</x:v>
      </x:c>
      <x:c r="L1442" s="59" t="n">
        <x:v>0.1709768295288086</x:v>
      </x:c>
      <x:c r="M1442" s="59" t="n">
        <x:v>0.40633244239715477</x:v>
      </x:c>
      <x:c r="N1442" s="58" t="n">
        <x:v>4825259.758492945</x:v>
      </x:c>
      <x:c r="O1442" s="58" t="n">
        <x:v>1549767.920522997</x:v>
      </x:c>
      <x:c r="P1442" s="2" t="str">
        <x:v>approve</x:v>
      </x:c>
      <x:c r="Q1442" s="2" t="str">
        <x:v>eligibility and RAROC conditions are met</x:v>
      </x:c>
      <x:c r="R1442" s="2"/>
      <x:c r="S1442" s="2"/>
      <x:c r="T1442" s="2"/>
    </x:row>
    <x:row r="1443">
      <x:c r="A1443" s="2"/>
      <x:c r="B1443" s="2"/>
      <x:c r="C1443" s="2" t="str">
        <x:v>SYN-01438</x:v>
      </x:c>
      <x:c r="D1443" s="58" t="n">
        <x:v>50000000</x:v>
      </x:c>
      <x:c r="E1443" s="93" t="n">
        <x:v>12</x:v>
      </x:c>
      <x:c r="F1443" s="59" t="n">
        <x:v>0.04801343087981925</x:v>
      </x:c>
      <x:c r="G1443" s="59" t="n">
        <x:v>0.6939037900579084</x:v>
      </x:c>
      <x:c r="H1443" s="59" t="n">
        <x:v>0.16562560858624</x:v>
      </x:c>
      <x:c r="I1443" s="58" t="n">
        <x:v>4549864.319154508</x:v>
      </x:c>
      <x:c r="J1443" s="59" t="n">
        <x:v>0.3637884247984313</x:v>
      </x:c>
      <x:c r="K1443" s="2" t="str">
        <x:v>B</x:v>
      </x:c>
      <x:c r="L1443" s="59" t="n">
        <x:v>0.13852428436279296</x:v>
      </x:c>
      <x:c r="M1443" s="59" t="n">
        <x:v>0.4363524972664004</x:v>
      </x:c>
      <x:c r="N1443" s="58" t="n">
        <x:v>931725.820910798</x:v>
      </x:c>
      <x:c r="O1443" s="58" t="n">
        <x:v>2153406.365369029</x:v>
      </x:c>
      <x:c r="P1443" s="2" t="str">
        <x:v>approve</x:v>
      </x:c>
      <x:c r="Q1443" s="2" t="str">
        <x:v>eligibility and RAROC conditions are met</x:v>
      </x:c>
      <x:c r="R1443" s="2"/>
      <x:c r="S1443" s="2"/>
      <x:c r="T1443" s="2"/>
    </x:row>
    <x:row r="1444">
      <x:c r="A1444" s="2"/>
      <x:c r="B1444" s="2"/>
      <x:c r="C1444" s="2" t="str">
        <x:v>SYN-01439</x:v>
      </x:c>
      <x:c r="D1444" s="58" t="n">
        <x:v>144000000</x:v>
      </x:c>
      <x:c r="E1444" s="93" t="n">
        <x:v>18</x:v>
      </x:c>
      <x:c r="F1444" s="59" t="n">
        <x:v>0.04957902259694997</x:v>
      </x:c>
      <x:c r="G1444" s="59" t="n">
        <x:v>0.6821130910630331</x:v>
      </x:c>
      <x:c r="H1444" s="59" t="n">
        <x:v>0.13202173609627918</x:v>
      </x:c>
      <x:c r="I1444" s="58" t="n">
        <x:v>8862042.450348783</x:v>
      </x:c>
      <x:c r="J1444" s="59" t="n">
        <x:v>0.5600869127807993</x:v>
      </x:c>
      <x:c r="K1444" s="2" t="str">
        <x:v>B</x:v>
      </x:c>
      <x:c r="L1444" s="59"/>
      <x:c r="M1444" s="59" t="n">
        <x:v>0.43457200560883447</x:v>
      </x:c>
      <x:c r="N1444" s="58" t="n">
        <x:v>3970486.0751377167</x:v>
      </x:c>
      <x:c r="O1444" s="58" t="n">
        <x:v>6022450.967318268</x:v>
      </x:c>
      <x:c r="P1444" s="2" t="str">
        <x:v>decline</x:v>
      </x:c>
      <x:c r="Q1444" s="2" t="str">
        <x:v>debt service to income exceeds policy maximum</x:v>
      </x:c>
      <x:c r="R1444" s="2"/>
      <x:c r="S1444" s="2"/>
      <x:c r="T1444" s="2"/>
    </x:row>
    <x:row r="1445">
      <x:c r="A1445" s="2"/>
      <x:c r="B1445" s="2"/>
      <x:c r="C1445" s="2" t="str">
        <x:v>SYN-01440</x:v>
      </x:c>
      <x:c r="D1445" s="58" t="n">
        <x:v>69000000</x:v>
      </x:c>
      <x:c r="E1445" s="93" t="n">
        <x:v>36</x:v>
      </x:c>
      <x:c r="F1445" s="59" t="n">
        <x:v>0.030331600710491412</x:v>
      </x:c>
      <x:c r="G1445" s="59" t="n">
        <x:v>0.8833586149056816</x:v>
      </x:c>
      <x:c r="H1445" s="59" t="n">
        <x:v>0.12729721483138778</x:v>
      </x:c>
      <x:c r="I1445" s="58" t="n">
        <x:v>2315910.23621365</x:v>
      </x:c>
      <x:c r="J1445" s="59" t="n">
        <x:v>0.10905105677567808</x:v>
      </x:c>
      <x:c r="K1445" s="2" t="str">
        <x:v>B</x:v>
      </x:c>
      <x:c r="L1445" s="59" t="n">
        <x:v>0.11377952575683595</x:v>
      </x:c>
      <x:c r="M1445" s="59" t="n">
        <x:v>0.29780535166237987</x:v>
      </x:c>
      <x:c r="N1445" s="58" t="n">
        <x:v>2975414.5133276707</x:v>
      </x:c>
      <x:c r="O1445" s="58" t="n">
        <x:v>2874289.047502989</x:v>
      </x:c>
      <x:c r="P1445" s="2" t="str">
        <x:v>approve</x:v>
      </x:c>
      <x:c r="Q1445" s="2" t="str">
        <x:v>eligibility and RAROC conditions are met</x:v>
      </x:c>
      <x:c r="R1445" s="2"/>
      <x:c r="S1445" s="2"/>
      <x:c r="T1445" s="2"/>
    </x:row>
    <x:row r="1446">
      <x:c r="A1446" s="2"/>
      <x:c r="B1446" s="2"/>
      <x:c r="C1446" s="2" t="str">
        <x:v>SYN-01441</x:v>
      </x:c>
      <x:c r="D1446" s="58" t="n">
        <x:v>190000000</x:v>
      </x:c>
      <x:c r="E1446" s="93" t="n">
        <x:v>24</x:v>
      </x:c>
      <x:c r="F1446" s="59" t="n">
        <x:v>0.08175900713918668</x:v>
      </x:c>
      <x:c r="G1446" s="59" t="n">
        <x:v>0.8491285005838943</x:v>
      </x:c>
      <x:c r="H1446" s="59" t="n">
        <x:v>0.19822043125208139</x:v>
      </x:c>
      <x:c r="I1446" s="58" t="n">
        <x:v>9653692.83512809</x:v>
      </x:c>
      <x:c r="J1446" s="59" t="n">
        <x:v>0.3125839280710929</x:v>
      </x:c>
      <x:c r="K1446" s="2" t="str">
        <x:v>C</x:v>
      </x:c>
      <x:c r="L1446" s="59" t="n">
        <x:v>0.15896549224853518</x:v>
      </x:c>
      <x:c r="M1446" s="59" t="n">
        <x:v>0.4389484801784719</x:v>
      </x:c>
      <x:c r="N1446" s="58" t="n">
        <x:v>14358636.901674123</x:v>
      </x:c>
      <x:c r="O1446" s="58" t="n">
        <x:v>11203373.734513199</x:v>
      </x:c>
      <x:c r="P1446" s="2" t="str">
        <x:v>approve</x:v>
      </x:c>
      <x:c r="Q1446" s="2" t="str">
        <x:v>eligibility and RAROC conditions are met</x:v>
      </x:c>
      <x:c r="R1446" s="2"/>
      <x:c r="S1446" s="2"/>
      <x:c r="T1446" s="2"/>
    </x:row>
    <x:row r="1447">
      <x:c r="A1447" s="2"/>
      <x:c r="B1447" s="2"/>
      <x:c r="C1447" s="2" t="str">
        <x:v>SYN-01442</x:v>
      </x:c>
      <x:c r="D1447" s="58" t="n">
        <x:v>127000000</x:v>
      </x:c>
      <x:c r="E1447" s="93" t="n">
        <x:v>18</x:v>
      </x:c>
      <x:c r="F1447" s="59" t="n">
        <x:v>0.11800690796331331</x:v>
      </x:c>
      <x:c r="G1447" s="59" t="n">
        <x:v>0.6745638018579836</x:v>
      </x:c>
      <x:c r="H1447" s="59" t="n">
        <x:v>0.20343386411649028</x:v>
      </x:c>
      <x:c r="I1447" s="58" t="n">
        <x:v>8245905.763548553</x:v>
      </x:c>
      <x:c r="J1447" s="59" t="n">
        <x:v>0.43845026197947967</x:v>
      </x:c>
      <x:c r="K1447" s="2" t="str">
        <x:v>D</x:v>
      </x:c>
      <x:c r="L1447" s="59" t="n">
        <x:v>0.16213985443115236</x:v>
      </x:c>
      <x:c r="M1447" s="59" t="n">
        <x:v>0.45924650351180524</x:v>
      </x:c>
      <x:c r="N1447" s="58" t="n">
        <x:v>8359144.826527594</x:v>
      </x:c>
      <x:c r="O1447" s="58" t="n">
        <x:v>7289793.734378573</x:v>
      </x:c>
      <x:c r="P1447" s="2" t="str">
        <x:v>approve</x:v>
      </x:c>
      <x:c r="Q1447" s="2" t="str">
        <x:v>eligibility and RAROC conditions are met</x:v>
      </x:c>
      <x:c r="R1447" s="2"/>
      <x:c r="S1447" s="2"/>
      <x:c r="T1447" s="2"/>
    </x:row>
    <x:row r="1448">
      <x:c r="A1448" s="2"/>
      <x:c r="B1448" s="2"/>
      <x:c r="C1448" s="2" t="str">
        <x:v>SYN-01443</x:v>
      </x:c>
      <x:c r="D1448" s="58" t="n">
        <x:v>48000000</x:v>
      </x:c>
      <x:c r="E1448" s="93" t="n">
        <x:v>36</x:v>
      </x:c>
      <x:c r="F1448" s="59" t="n">
        <x:v>0.021222990478181106</x:v>
      </x:c>
      <x:c r="G1448" s="59" t="n">
        <x:v>0.7767328311645862</x:v>
      </x:c>
      <x:c r="H1448" s="59" t="n">
        <x:v>0.12398060001493431</x:v>
      </x:c>
      <x:c r="I1448" s="58" t="n">
        <x:v>1603428.086449353</x:v>
      </x:c>
      <x:c r="J1448" s="59" t="n">
        <x:v>0.09872405716299597</x:v>
      </x:c>
      <x:c r="K1448" s="2" t="str">
        <x:v>B</x:v>
      </x:c>
      <x:c r="L1448" s="59" t="n">
        <x:v>0.10799320220947264</x:v>
      </x:c>
      <x:c r="M1448" s="59" t="n">
        <x:v>0.3233322519387519</x:v>
      </x:c>
      <x:c r="N1448" s="58" t="n">
        <x:v>1277945.9901378322</x:v>
      </x:c>
      <x:c r="O1448" s="58" t="n">
        <x:v>2015124.5375036509</x:v>
      </x:c>
      <x:c r="P1448" s="2" t="str">
        <x:v>approve</x:v>
      </x:c>
      <x:c r="Q1448" s="2" t="str">
        <x:v>eligibility and RAROC conditions are met</x:v>
      </x:c>
      <x:c r="R1448" s="2"/>
      <x:c r="S1448" s="2"/>
      <x:c r="T1448" s="2"/>
    </x:row>
    <x:row r="1449">
      <x:c r="A1449" s="2"/>
      <x:c r="B1449" s="2"/>
      <x:c r="C1449" s="2" t="str">
        <x:v>SYN-01444</x:v>
      </x:c>
      <x:c r="D1449" s="58" t="n">
        <x:v>160000000</x:v>
      </x:c>
      <x:c r="E1449" s="93" t="n">
        <x:v>18</x:v>
      </x:c>
      <x:c r="F1449" s="59" t="n">
        <x:v>0.04024015163769028</x:v>
      </x:c>
      <x:c r="G1449" s="59" t="n">
        <x:v>0.7114178491844673</x:v>
      </x:c>
      <x:c r="H1449" s="59" t="n">
        <x:v>0.14328201786225891</x:v>
      </x:c>
      <x:c r="I1449" s="58" t="n">
        <x:v>9931052.49254375</x:v>
      </x:c>
      <x:c r="J1449" s="59" t="n">
        <x:v>0.28409810665133495</x:v>
      </x:c>
      <x:c r="K1449" s="2" t="str">
        <x:v>B</x:v>
      </x:c>
      <x:c r="L1449" s="59" t="n">
        <x:v>0.11105876922607423</x:v>
      </x:c>
      <x:c r="M1449" s="59" t="n">
        <x:v>0.4875844187343802</x:v>
      </x:c>
      <x:c r="N1449" s="58" t="n">
        <x:v>3744617.657253973</x:v>
      </x:c>
      <x:c r="O1449" s="58" t="n">
        <x:v>6739648.492530668</x:v>
      </x:c>
      <x:c r="P1449" s="2" t="str">
        <x:v>approve</x:v>
      </x:c>
      <x:c r="Q1449" s="2" t="str">
        <x:v>eligibility and RAROC conditions are met</x:v>
      </x:c>
      <x:c r="R1449" s="2"/>
      <x:c r="S1449" s="2"/>
      <x:c r="T1449" s="2"/>
    </x:row>
    <x:row r="1450">
      <x:c r="A1450" s="2"/>
      <x:c r="B1450" s="2"/>
      <x:c r="C1450" s="2" t="str">
        <x:v>SYN-01445</x:v>
      </x:c>
      <x:c r="D1450" s="58" t="n">
        <x:v>136000000</x:v>
      </x:c>
      <x:c r="E1450" s="93" t="n">
        <x:v>24</x:v>
      </x:c>
      <x:c r="F1450" s="59" t="n">
        <x:v>0.09387287621814282</x:v>
      </x:c>
      <x:c r="G1450" s="59" t="n">
        <x:v>0.5948884283143587</x:v>
      </x:c>
      <x:c r="H1450" s="59" t="n">
        <x:v>0.1735134053180923</x:v>
      </x:c>
      <x:c r="I1450" s="58" t="n">
        <x:v>6747129.692536929</x:v>
      </x:c>
      <x:c r="J1450" s="59" t="n">
        <x:v>0.14562408964625084</x:v>
      </x:c>
      <x:c r="K1450" s="2" t="str">
        <x:v>C</x:v>
      </x:c>
      <x:c r="L1450" s="59" t="n">
        <x:v>0.1324545669555664</x:v>
      </x:c>
      <x:c r="M1450" s="59" t="n">
        <x:v>0.5431805995981303</x:v>
      </x:c>
      <x:c r="N1450" s="58" t="n">
        <x:v>8188845.409313834</x:v>
      </x:c>
      <x:c r="O1450" s="58" t="n">
        <x:v>5999469.145673842</x:v>
      </x:c>
      <x:c r="P1450" s="2" t="str">
        <x:v>approve</x:v>
      </x:c>
      <x:c r="Q1450" s="2" t="str">
        <x:v>eligibility and RAROC conditions are met</x:v>
      </x:c>
      <x:c r="R1450" s="2"/>
      <x:c r="S1450" s="2"/>
      <x:c r="T1450" s="2"/>
    </x:row>
    <x:row r="1451">
      <x:c r="A1451" s="2"/>
      <x:c r="B1451" s="2"/>
      <x:c r="C1451" s="2" t="str">
        <x:v>SYN-01446</x:v>
      </x:c>
      <x:c r="D1451" s="58" t="n">
        <x:v>33000000</x:v>
      </x:c>
      <x:c r="E1451" s="93" t="n">
        <x:v>18</x:v>
      </x:c>
      <x:c r="F1451" s="59" t="n">
        <x:v>0.12779610595330707</x:v>
      </x:c>
      <x:c r="G1451" s="59" t="n">
        <x:v>0.7543815928782954</x:v>
      </x:c>
      <x:c r="H1451" s="59" t="n">
        <x:v>0.2013827496710709</x:v>
      </x:c>
      <x:c r="I1451" s="58" t="n">
        <x:v>2139379.816335363</x:v>
      </x:c>
      <x:c r="J1451" s="59" t="n">
        <x:v>0.13998892529170293</x:v>
      </x:c>
      <x:c r="K1451" s="2" t="str">
        <x:v>D</x:v>
      </x:c>
      <x:c r="L1451" s="59" t="n">
        <x:v>0.23140113830566408</x:v>
      </x:c>
      <x:c r="M1451" s="59" t="n">
        <x:v>-0.03546889599284727</x:v>
      </x:c>
      <x:c r="N1451" s="58" t="n">
        <x:v>2628829.3522628746</x:v>
      </x:c>
      <x:c r="O1451" s="58" t="n">
        <x:v>2196880.9325102037</x:v>
      </x:c>
      <x:c r="P1451" s="2" t="str">
        <x:v>reprice</x:v>
      </x:c>
      <x:c r="Q1451" s="2" t="str">
        <x:v>quoted APR is below the RAROC price floor</x:v>
      </x:c>
      <x:c r="R1451" s="2"/>
      <x:c r="S1451" s="2"/>
      <x:c r="T1451" s="2"/>
    </x:row>
    <x:row r="1452">
      <x:c r="A1452" s="2"/>
      <x:c r="B1452" s="2"/>
      <x:c r="C1452" s="2" t="str">
        <x:v>SYN-01447</x:v>
      </x:c>
      <x:c r="D1452" s="58" t="n">
        <x:v>97000000</x:v>
      </x:c>
      <x:c r="E1452" s="93" t="n">
        <x:v>12</x:v>
      </x:c>
      <x:c r="F1452" s="59" t="n">
        <x:v>0.2286247303366292</x:v>
      </x:c>
      <x:c r="G1452" s="59" t="n">
        <x:v>0.6915655954844975</x:v>
      </x:c>
      <x:c r="H1452" s="59" t="n">
        <x:v>0.2765434539141646</x:v>
      </x:c>
      <x:c r="I1452" s="58" t="n">
        <x:v>9344684.789865144</x:v>
      </x:c>
      <x:c r="J1452" s="59" t="n">
        <x:v>0.40490456914797096</x:v>
      </x:c>
      <x:c r="K1452" s="2" t="str">
        <x:v>E</x:v>
      </x:c>
      <x:c r="L1452" s="59"/>
      <x:c r="M1452" s="59" t="n">
        <x:v>0.2151047474842696</x:v>
      </x:c>
      <x:c r="N1452" s="58" t="n">
        <x:v>8978438.941779831</x:v>
      </x:c>
      <x:c r="O1452" s="58" t="n">
        <x:v>7708831.748885164</x:v>
      </x:c>
      <x:c r="P1452" s="2" t="str">
        <x:v>decline</x:v>
      </x:c>
      <x:c r="Q1452" s="2" t="str">
        <x:v>PD exceeds policy maximum</x:v>
      </x:c>
      <x:c r="R1452" s="2"/>
      <x:c r="S1452" s="2"/>
      <x:c r="T1452" s="2"/>
    </x:row>
    <x:row r="1453">
      <x:c r="A1453" s="2"/>
      <x:c r="B1453" s="2"/>
      <x:c r="C1453" s="2" t="str">
        <x:v>SYN-01448</x:v>
      </x:c>
      <x:c r="D1453" s="58" t="n">
        <x:v>197000000</x:v>
      </x:c>
      <x:c r="E1453" s="93" t="n">
        <x:v>18</x:v>
      </x:c>
      <x:c r="F1453" s="59" t="n">
        <x:v>0.08389041664140372</x:v>
      </x:c>
      <x:c r="G1453" s="59" t="n">
        <x:v>0.7784905569007595</x:v>
      </x:c>
      <x:c r="H1453" s="59" t="n">
        <x:v>0.1668058805462021</x:v>
      </x:c>
      <x:c r="I1453" s="58" t="n">
        <x:v>12446180.381644936</x:v>
      </x:c>
      <x:c r="J1453" s="59" t="n">
        <x:v>0.31457203872593387</x:v>
      </x:c>
      <x:c r="K1453" s="2" t="str">
        <x:v>C</x:v>
      </x:c>
      <x:c r="L1453" s="59" t="n">
        <x:v>0.15332042694091796</x:v>
      </x:c>
      <x:c r="M1453" s="59" t="n">
        <x:v>0.26293156982644855</x:v>
      </x:c>
      <x:c r="N1453" s="58" t="n">
        <x:v>10562548.307398831</x:v>
      </x:c>
      <x:c r="O1453" s="58" t="n">
        <x:v>10863586.759517197</x:v>
      </x:c>
      <x:c r="P1453" s="2" t="str">
        <x:v>approve</x:v>
      </x:c>
      <x:c r="Q1453" s="2" t="str">
        <x:v>eligibility and RAROC conditions are met</x:v>
      </x:c>
      <x:c r="R1453" s="2"/>
      <x:c r="S1453" s="2"/>
      <x:c r="T1453" s="2"/>
    </x:row>
    <x:row r="1454">
      <x:c r="A1454" s="2"/>
      <x:c r="B1454" s="2"/>
      <x:c r="C1454" s="2" t="str">
        <x:v>SYN-01449</x:v>
      </x:c>
      <x:c r="D1454" s="58" t="n">
        <x:v>69000000</x:v>
      </x:c>
      <x:c r="E1454" s="93" t="n">
        <x:v>18</x:v>
      </x:c>
      <x:c r="F1454" s="59" t="n">
        <x:v>0.08667344790905997</x:v>
      </x:c>
      <x:c r="G1454" s="59" t="n">
        <x:v>0.7027535671648147</x:v>
      </x:c>
      <x:c r="H1454" s="59" t="n">
        <x:v>0.1839472031626353</x:v>
      </x:c>
      <x:c r="I1454" s="58" t="n">
        <x:v>4415592.918604538</x:v>
      </x:c>
      <x:c r="J1454" s="59" t="n">
        <x:v>0.33471584737150484</x:v>
      </x:c>
      <x:c r="K1454" s="2" t="str">
        <x:v>C</x:v>
      </x:c>
      <x:c r="L1454" s="59" t="n">
        <x:v>0.148819465637207</x:v>
      </x:c>
      <x:c r="M1454" s="59" t="n">
        <x:v>0.4514273519597479</x:v>
      </x:c>
      <x:c r="N1454" s="58" t="n">
        <x:v>3463100.6110322913</x:v>
      </x:c>
      <x:c r="O1454" s="58" t="n">
        <x:v>3509842.9624528056</x:v>
      </x:c>
      <x:c r="P1454" s="2" t="str">
        <x:v>approve</x:v>
      </x:c>
      <x:c r="Q1454" s="2" t="str">
        <x:v>eligibility and RAROC conditions are met</x:v>
      </x:c>
      <x:c r="R1454" s="2"/>
      <x:c r="S1454" s="2"/>
      <x:c r="T1454" s="2"/>
    </x:row>
    <x:row r="1455">
      <x:c r="A1455" s="2"/>
      <x:c r="B1455" s="2"/>
      <x:c r="C1455" s="2" t="str">
        <x:v>SYN-01450</x:v>
      </x:c>
      <x:c r="D1455" s="58" t="n">
        <x:v>152000000</x:v>
      </x:c>
      <x:c r="E1455" s="93" t="n">
        <x:v>48</x:v>
      </x:c>
      <x:c r="F1455" s="59" t="n">
        <x:v>0.022768701825672276</x:v>
      </x:c>
      <x:c r="G1455" s="59" t="n">
        <x:v>0.6251618475717845</x:v>
      </x:c>
      <x:c r="H1455" s="59" t="n">
        <x:v>0.12815052918934766</x:v>
      </x:c>
      <x:c r="I1455" s="58" t="n">
        <x:v>4063840.537556188</x:v>
      </x:c>
      <x:c r="J1455" s="59" t="n">
        <x:v>0.20436908100149836</x:v>
      </x:c>
      <x:c r="K1455" s="2" t="str">
        <x:v>B</x:v>
      </x:c>
      <x:c r="L1455" s="59" t="n">
        <x:v>0.09213191986083985</x:v>
      </x:c>
      <x:c r="M1455" s="59" t="n">
        <x:v>0.5256940198433678</x:v>
      </x:c>
      <x:c r="N1455" s="58" t="n">
        <x:v>4685912.717275734</x:v>
      </x:c>
      <x:c r="O1455" s="58" t="n">
        <x:v>6413262.599596199</x:v>
      </x:c>
      <x:c r="P1455" s="2" t="str">
        <x:v>approve</x:v>
      </x:c>
      <x:c r="Q1455" s="2" t="str">
        <x:v>eligibility and RAROC conditions are met</x:v>
      </x:c>
      <x:c r="R1455" s="2"/>
      <x:c r="S1455" s="2"/>
      <x:c r="T1455" s="2"/>
    </x:row>
    <x:row r="1456">
      <x:c r="A1456" s="2"/>
      <x:c r="B1456" s="2"/>
      <x:c r="C1456" s="2" t="str">
        <x:v>SYN-01451</x:v>
      </x:c>
      <x:c r="D1456" s="58" t="n">
        <x:v>247000000</x:v>
      </x:c>
      <x:c r="E1456" s="93" t="n">
        <x:v>12</x:v>
      </x:c>
      <x:c r="F1456" s="59" t="n">
        <x:v>0.05938551092653627</x:v>
      </x:c>
      <x:c r="G1456" s="59" t="n">
        <x:v>0.7476120261018054</x:v>
      </x:c>
      <x:c r="H1456" s="59" t="n">
        <x:v>0.1458620968423403</x:v>
      </x:c>
      <x:c r="I1456" s="58" t="n">
        <x:v>22245603.62766864</x:v>
      </x:c>
      <x:c r="J1456" s="59" t="n">
        <x:v>0.6381490907386008</x:v>
      </x:c>
      <x:c r="K1456" s="2" t="str">
        <x:v>C</x:v>
      </x:c>
      <x:c r="L1456" s="59"/>
      <x:c r="M1456" s="59" t="n">
        <x:v>0.3684922051427892</x:v>
      </x:c>
      <x:c r="N1456" s="58" t="n">
        <x:v>6126709.944002114</x:v>
      </x:c>
      <x:c r="O1456" s="58" t="n">
        <x:v>10916614.868700076</x:v>
      </x:c>
      <x:c r="P1456" s="2" t="str">
        <x:v>decline</x:v>
      </x:c>
      <x:c r="Q1456" s="2" t="str">
        <x:v>debt service to income exceeds policy maximum</x:v>
      </x:c>
      <x:c r="R1456" s="2"/>
      <x:c r="S1456" s="2"/>
      <x:c r="T1456" s="2"/>
    </x:row>
    <x:row r="1457">
      <x:c r="A1457" s="2"/>
      <x:c r="B1457" s="2"/>
      <x:c r="C1457" s="2" t="str">
        <x:v>SYN-01452</x:v>
      </x:c>
      <x:c r="D1457" s="58" t="n">
        <x:v>241000000</x:v>
      </x:c>
      <x:c r="E1457" s="93" t="n">
        <x:v>24</x:v>
      </x:c>
      <x:c r="F1457" s="59" t="n">
        <x:v>0.12657722913146197</x:v>
      </x:c>
      <x:c r="G1457" s="59" t="n">
        <x:v>0.624079073453582</x:v>
      </x:c>
      <x:c r="H1457" s="59" t="n">
        <x:v>0.2196681145977203</x:v>
      </x:c>
      <x:c r="I1457" s="58" t="n">
        <x:v>12498685.762167593</x:v>
      </x:c>
      <x:c r="J1457" s="59" t="n">
        <x:v>0.29555196039234677</x:v>
      </x:c>
      <x:c r="K1457" s="2" t="str">
        <x:v>D</x:v>
      </x:c>
      <x:c r="L1457" s="59" t="n">
        <x:v>0.16813148498535155</x:v>
      </x:c>
      <x:c r="M1457" s="59" t="n">
        <x:v>0.5495847546680281</x:v>
      </x:c>
      <x:c r="N1457" s="58" t="n">
        <x:v>20654200.15156496</x:v>
      </x:c>
      <x:c r="O1457" s="58" t="n">
        <x:v>13013081.485488871</x:v>
      </x:c>
      <x:c r="P1457" s="2" t="str">
        <x:v>approve</x:v>
      </x:c>
      <x:c r="Q1457" s="2" t="str">
        <x:v>eligibility and RAROC conditions are met</x:v>
      </x:c>
      <x:c r="R1457" s="2"/>
      <x:c r="S1457" s="2"/>
      <x:c r="T1457" s="2"/>
    </x:row>
    <x:row r="1458">
      <x:c r="A1458" s="2"/>
      <x:c r="B1458" s="2"/>
      <x:c r="C1458" s="2" t="str">
        <x:v>SYN-01453</x:v>
      </x:c>
      <x:c r="D1458" s="58" t="n">
        <x:v>143000000</x:v>
      </x:c>
      <x:c r="E1458" s="93" t="n">
        <x:v>36</x:v>
      </x:c>
      <x:c r="F1458" s="59" t="n">
        <x:v>0.16269457177297492</x:v>
      </x:c>
      <x:c r="G1458" s="59" t="n">
        <x:v>0.7311325324652342</x:v>
      </x:c>
      <x:c r="H1458" s="59" t="n">
        <x:v>0.232962673033361</x:v>
      </x:c>
      <x:c r="I1458" s="58" t="n">
        <x:v>5557595.817888691</x:v>
      </x:c>
      <x:c r="J1458" s="59" t="n">
        <x:v>0.3254619728250274</x:v>
      </x:c>
      <x:c r="K1458" s="2" t="str">
        <x:v>E</x:v>
      </x:c>
      <x:c r="L1458" s="59" t="n">
        <x:v>0.21880722045898438</x:v>
      </x:c>
      <x:c r="M1458" s="59" t="n">
        <x:v>0.2406796268798083</x:v>
      </x:c>
      <x:c r="N1458" s="58" t="n">
        <x:v>26519432.627759784</x:v>
      </x:c>
      <x:c r="O1458" s="58" t="n">
        <x:v>9624489.946482027</x:v>
      </x:c>
      <x:c r="P1458" s="2" t="str">
        <x:v>approve</x:v>
      </x:c>
      <x:c r="Q1458" s="2" t="str">
        <x:v>eligibility and RAROC conditions are met</x:v>
      </x:c>
      <x:c r="R1458" s="2"/>
      <x:c r="S1458" s="2"/>
      <x:c r="T1458" s="2"/>
    </x:row>
    <x:row r="1459">
      <x:c r="A1459" s="2"/>
      <x:c r="B1459" s="2"/>
      <x:c r="C1459" s="2" t="str">
        <x:v>SYN-01454</x:v>
      </x:c>
      <x:c r="D1459" s="58" t="n">
        <x:v>179000000</x:v>
      </x:c>
      <x:c r="E1459" s="93" t="n">
        <x:v>36</x:v>
      </x:c>
      <x:c r="F1459" s="59" t="n">
        <x:v>0.2066770711226522</x:v>
      </x:c>
      <x:c r="G1459" s="59" t="n">
        <x:v>0.7456728519462428</x:v>
      </x:c>
      <x:c r="H1459" s="59" t="n">
        <x:v>0.26992533926552537</x:v>
      </x:c>
      <x:c r="I1459" s="58" t="n">
        <x:v>7306996.547122288</x:v>
      </x:c>
      <x:c r="J1459" s="59" t="n">
        <x:v>0.42599982292934807</x:v>
      </x:c>
      <x:c r="K1459" s="2" t="str">
        <x:v>E</x:v>
      </x:c>
      <x:c r="L1459" s="59"/>
      <x:c r="M1459" s="59" t="n">
        <x:v>0.21165859933328823</x:v>
      </x:c>
      <x:c r="N1459" s="58" t="n">
        <x:v>42472230.263956286</x:v>
      </x:c>
      <x:c r="O1459" s="58" t="n">
        <x:v>13117817.39982918</x:v>
      </x:c>
      <x:c r="P1459" s="2" t="str">
        <x:v>decline</x:v>
      </x:c>
      <x:c r="Q1459" s="2" t="str">
        <x:v>PD exceeds policy maximum</x:v>
      </x:c>
      <x:c r="R1459" s="2"/>
      <x:c r="S1459" s="2"/>
      <x:c r="T1459" s="2"/>
    </x:row>
    <x:row r="1460">
      <x:c r="A1460" s="2"/>
      <x:c r="B1460" s="2"/>
      <x:c r="C1460" s="2" t="str">
        <x:v>SYN-01455</x:v>
      </x:c>
      <x:c r="D1460" s="58" t="n">
        <x:v>115000000</x:v>
      </x:c>
      <x:c r="E1460" s="93" t="n">
        <x:v>18</x:v>
      </x:c>
      <x:c r="F1460" s="59" t="n">
        <x:v>0.003732754137885949</x:v>
      </x:c>
      <x:c r="G1460" s="59" t="n">
        <x:v>0.6483150529639831</x:v>
      </x:c>
      <x:c r="H1460" s="59" t="n">
        <x:v>0.11206676274562061</x:v>
      </x:c>
      <x:c r="I1460" s="58" t="n">
        <x:v>6970629.617830551</x:v>
      </x:c>
      <x:c r="J1460" s="59" t="n">
        <x:v>0.159203703513396</x:v>
      </x:c>
      <x:c r="K1460" s="2" t="str">
        <x:v>A</x:v>
      </x:c>
      <x:c r="L1460" s="59" t="n">
        <x:v>0.08791259765625001</x:v>
      </x:c>
      <x:c r="M1460" s="59" t="n">
        <x:v>0.4057570683700182</x:v>
      </x:c>
      <x:c r="N1460" s="58" t="n">
        <x:v>226103.08598522728</x:v>
      </x:c>
      <x:c r="O1460" s="58" t="n">
        <x:v>4896729.937000546</x:v>
      </x:c>
      <x:c r="P1460" s="2" t="str">
        <x:v>approve</x:v>
      </x:c>
      <x:c r="Q1460" s="2" t="str">
        <x:v>eligibility and RAROC conditions are met</x:v>
      </x:c>
      <x:c r="R1460" s="2"/>
      <x:c r="S1460" s="2"/>
      <x:c r="T1460" s="2"/>
    </x:row>
    <x:row r="1461">
      <x:c r="A1461" s="2"/>
      <x:c r="B1461" s="2"/>
      <x:c r="C1461" s="2" t="str">
        <x:v>SYN-01456</x:v>
      </x:c>
      <x:c r="D1461" s="58" t="n">
        <x:v>218000000</x:v>
      </x:c>
      <x:c r="E1461" s="93" t="n">
        <x:v>12</x:v>
      </x:c>
      <x:c r="F1461" s="59" t="n">
        <x:v>0.21225608621786415</x:v>
      </x:c>
      <x:c r="G1461" s="59" t="n">
        <x:v>0.6724736348808229</x:v>
      </x:c>
      <x:c r="H1461" s="59" t="n">
        <x:v>0.2798204745319013</x:v>
      </x:c>
      <x:c r="I1461" s="58" t="n">
        <x:v>21036390.813341614</x:v>
      </x:c>
      <x:c r="J1461" s="59" t="n">
        <x:v>0.5114125704966301</x:v>
      </x:c>
      <x:c r="K1461" s="2" t="str">
        <x:v>E</x:v>
      </x:c>
      <x:c r="L1461" s="59"/>
      <x:c r="M1461" s="59" t="n">
        <x:v>0.4215742682933923</x:v>
      </x:c>
      <x:c r="N1461" s="58" t="n">
        <x:v>18171481.32441756</x:v>
      </x:c>
      <x:c r="O1461" s="58" t="n">
        <x:v>16510607.78778348</x:v>
      </x:c>
      <x:c r="P1461" s="2" t="str">
        <x:v>decline</x:v>
      </x:c>
      <x:c r="Q1461" s="2" t="str">
        <x:v>PD exceeds policy maximum</x:v>
      </x:c>
      <x:c r="R1461" s="2"/>
      <x:c r="S1461" s="2"/>
      <x:c r="T1461" s="2"/>
    </x:row>
    <x:row r="1462">
      <x:c r="A1462" s="2"/>
      <x:c r="B1462" s="2"/>
      <x:c r="C1462" s="2" t="str">
        <x:v>SYN-01457</x:v>
      </x:c>
      <x:c r="D1462" s="58" t="n">
        <x:v>38000000</x:v>
      </x:c>
      <x:c r="E1462" s="93" t="n">
        <x:v>36</x:v>
      </x:c>
      <x:c r="F1462" s="59" t="n">
        <x:v>0.05245467747093552</x:v>
      </x:c>
      <x:c r="G1462" s="59" t="n">
        <x:v>0.838007998455298</x:v>
      </x:c>
      <x:c r="H1462" s="59" t="n">
        <x:v>0.16257280290178636</x:v>
      </x:c>
      <x:c r="I1462" s="58" t="n">
        <x:v>1340799.025876866</x:v>
      </x:c>
      <x:c r="J1462" s="59" t="n">
        <x:v>0.15169995941153608</x:v>
      </x:c>
      <x:c r="K1462" s="2" t="str">
        <x:v>C</x:v>
      </x:c>
      <x:c r="L1462" s="59" t="n">
        <x:v>0.14190746307373042</x:v>
      </x:c>
      <x:c r="M1462" s="59" t="n">
        <x:v>0.3578768646647327</x:v>
      </x:c>
      <x:c r="N1462" s="58" t="n">
        <x:v>2696622.642535496</x:v>
      </x:c>
      <x:c r="O1462" s="58" t="n">
        <x:v>1679167.3124015944</x:v>
      </x:c>
      <x:c r="P1462" s="2" t="str">
        <x:v>approve</x:v>
      </x:c>
      <x:c r="Q1462" s="2" t="str">
        <x:v>eligibility and RAROC conditions are met</x:v>
      </x:c>
      <x:c r="R1462" s="2"/>
      <x:c r="S1462" s="2"/>
      <x:c r="T1462" s="2"/>
    </x:row>
    <x:row r="1463">
      <x:c r="A1463" s="2"/>
      <x:c r="B1463" s="2"/>
      <x:c r="C1463" s="2" t="str">
        <x:v>SYN-01458</x:v>
      </x:c>
      <x:c r="D1463" s="58" t="n">
        <x:v>159000000</x:v>
      </x:c>
      <x:c r="E1463" s="93" t="n">
        <x:v>36</x:v>
      </x:c>
      <x:c r="F1463" s="59" t="n">
        <x:v>0.10010633922706434</x:v>
      </x:c>
      <x:c r="G1463" s="59" t="n">
        <x:v>0.6753653385754406</x:v>
      </x:c>
      <x:c r="H1463" s="59" t="n">
        <x:v>0.206936465125647</x:v>
      </x:c>
      <x:c r="I1463" s="58" t="n">
        <x:v>5965355.160042532</x:v>
      </x:c>
      <x:c r="J1463" s="59" t="n">
        <x:v>0.4685503035319136</x:v>
      </x:c>
      <x:c r="K1463" s="2" t="str">
        <x:v>D</x:v>
      </x:c>
      <x:c r="L1463" s="59" t="n">
        <x:v>0.14908004760742188</x:v>
      </x:c>
      <x:c r="M1463" s="59" t="n">
        <x:v>0.6183089775641829</x:v>
      </x:c>
      <x:c r="N1463" s="58" t="n">
        <x:v>17204954.04265365</x:v>
      </x:c>
      <x:c r="O1463" s="58" t="n">
        <x:v>8149688.282628181</x:v>
      </x:c>
      <x:c r="P1463" s="2" t="str">
        <x:v>approve</x:v>
      </x:c>
      <x:c r="Q1463" s="2" t="str">
        <x:v>eligibility and RAROC conditions are met</x:v>
      </x:c>
      <x:c r="R1463" s="2"/>
      <x:c r="S1463" s="2"/>
      <x:c r="T1463" s="2"/>
    </x:row>
    <x:row r="1464">
      <x:c r="A1464" s="2"/>
      <x:c r="B1464" s="2"/>
      <x:c r="C1464" s="2" t="str">
        <x:v>SYN-01459</x:v>
      </x:c>
      <x:c r="D1464" s="58" t="n">
        <x:v>176000000</x:v>
      </x:c>
      <x:c r="E1464" s="93" t="n">
        <x:v>36</x:v>
      </x:c>
      <x:c r="F1464" s="59" t="n">
        <x:v>0.004778879817934689</x:v>
      </x:c>
      <x:c r="G1464" s="59" t="n">
        <x:v>0.7350299354026137</x:v>
      </x:c>
      <x:c r="H1464" s="59" t="n">
        <x:v>0.0868345293896007</x:v>
      </x:c>
      <x:c r="I1464" s="58" t="n">
        <x:v>5570859.791065459</x:v>
      </x:c>
      <x:c r="J1464" s="59" t="n">
        <x:v>0.21409530348309774</x:v>
      </x:c>
      <x:c r="K1464" s="2" t="str">
        <x:v>A</x:v>
      </x:c>
      <x:c r="L1464" s="59" t="n">
        <x:v>0.07713047027587892</x:v>
      </x:c>
      <x:c r="M1464" s="59" t="n">
        <x:v>0.25835299747708856</x:v>
      </x:c>
      <x:c r="N1464" s="58" t="n">
        <x:v>990591.8622727576</x:v>
      </x:c>
      <x:c r="O1464" s="58" t="n">
        <x:v>7386518.950021899</x:v>
      </x:c>
      <x:c r="P1464" s="2" t="str">
        <x:v>approve</x:v>
      </x:c>
      <x:c r="Q1464" s="2" t="str">
        <x:v>eligibility and RAROC conditions are met</x:v>
      </x:c>
      <x:c r="R1464" s="2"/>
      <x:c r="S1464" s="2"/>
      <x:c r="T1464" s="2"/>
    </x:row>
    <x:row r="1465">
      <x:c r="A1465" s="2"/>
      <x:c r="B1465" s="2"/>
      <x:c r="C1465" s="2" t="str">
        <x:v>SYN-01460</x:v>
      </x:c>
      <x:c r="D1465" s="58" t="n">
        <x:v>247000000</x:v>
      </x:c>
      <x:c r="E1465" s="93" t="n">
        <x:v>48</x:v>
      </x:c>
      <x:c r="F1465" s="59" t="n">
        <x:v>0.022654352199744775</x:v>
      </x:c>
      <x:c r="G1465" s="59" t="n">
        <x:v>0.6030715984932321</x:v>
      </x:c>
      <x:c r="H1465" s="59" t="n">
        <x:v>0.13397961081334886</x:v>
      </x:c>
      <x:c r="I1465" s="58" t="n">
        <x:v>6675282.449237873</x:v>
      </x:c>
      <x:c r="J1465" s="59" t="n">
        <x:v>0.32674856510446315</x:v>
      </x:c>
      <x:c r="K1465" s="2" t="str">
        <x:v>B</x:v>
      </x:c>
      <x:c r="L1465" s="59" t="n">
        <x:v>0.0901034164428711</x:v>
      </x:c>
      <x:c r="M1465" s="59" t="n">
        <x:v>0.6050966494790107</x:v>
      </x:c>
      <x:c r="N1465" s="58" t="n">
        <x:v>7334069.855767552</x:v>
      </x:c>
      <x:c r="O1465" s="58" t="n">
        <x:v>10458352.50480672</x:v>
      </x:c>
      <x:c r="P1465" s="2" t="str">
        <x:v>approve</x:v>
      </x:c>
      <x:c r="Q1465" s="2" t="str">
        <x:v>eligibility and RAROC conditions are met</x:v>
      </x:c>
      <x:c r="R1465" s="2"/>
      <x:c r="S1465" s="2"/>
      <x:c r="T1465" s="2"/>
    </x:row>
    <x:row r="1466">
      <x:c r="A1466" s="2"/>
      <x:c r="B1466" s="2"/>
      <x:c r="C1466" s="2" t="str">
        <x:v>SYN-01461</x:v>
      </x:c>
      <x:c r="D1466" s="58" t="n">
        <x:v>104000000</x:v>
      </x:c>
      <x:c r="E1466" s="93" t="n">
        <x:v>12</x:v>
      </x:c>
      <x:c r="F1466" s="59" t="n">
        <x:v>0.1847571320627445</x:v>
      </x:c>
      <x:c r="G1466" s="59" t="n">
        <x:v>0.6923972375089008</x:v>
      </x:c>
      <x:c r="H1466" s="59" t="n">
        <x:v>0.25996411482614346</x:v>
      </x:c>
      <x:c r="I1466" s="58" t="n">
        <x:v>9934952.854960077</x:v>
      </x:c>
      <x:c r="J1466" s="59" t="n">
        <x:v>0.2177649543608527</x:v>
      </x:c>
      <x:c r="K1466" s="2" t="str">
        <x:v>E</x:v>
      </x:c>
      <x:c r="L1466" s="59" t="n">
        <x:v>0.22477516174316406</x:v>
      </x:c>
      <x:c r="M1466" s="59" t="n">
        <x:v>0.3600775077184245</x:v>
      </x:c>
      <x:c r="N1466" s="58" t="n">
        <x:v>7711212.579100135</x:v>
      </x:c>
      <x:c r="O1466" s="58" t="n">
        <x:v>7729762.386049482</x:v>
      </x:c>
      <x:c r="P1466" s="2" t="str">
        <x:v>approve</x:v>
      </x:c>
      <x:c r="Q1466" s="2" t="str">
        <x:v>eligibility and RAROC conditions are met</x:v>
      </x:c>
      <x:c r="R1466" s="2"/>
      <x:c r="S1466" s="2"/>
      <x:c r="T1466" s="2"/>
    </x:row>
    <x:row r="1467">
      <x:c r="A1467" s="2"/>
      <x:c r="B1467" s="2"/>
      <x:c r="C1467" s="2" t="str">
        <x:v>SYN-01462</x:v>
      </x:c>
      <x:c r="D1467" s="58" t="n">
        <x:v>187000000</x:v>
      </x:c>
      <x:c r="E1467" s="93" t="n">
        <x:v>36</x:v>
      </x:c>
      <x:c r="F1467" s="59" t="n">
        <x:v>0.06893584581929187</x:v>
      </x:c>
      <x:c r="G1467" s="59" t="n">
        <x:v>0.7209788559451594</x:v>
      </x:c>
      <x:c r="H1467" s="59" t="n">
        <x:v>0.15853322309957438</x:v>
      </x:c>
      <x:c r="I1467" s="58" t="n">
        <x:v>6560831.582258752</x:v>
      </x:c>
      <x:c r="J1467" s="59" t="n">
        <x:v>0.37850625626903306</x:v>
      </x:c>
      <x:c r="K1467" s="2" t="str">
        <x:v>C</x:v>
      </x:c>
      <x:c r="L1467" s="59" t="n">
        <x:v>0.12923282623291021</x:v>
      </x:c>
      <x:c r="M1467" s="59" t="n">
        <x:v>0.4317288888400797</x:v>
      </x:c>
      <x:c r="N1467" s="58" t="n">
        <x:v>14840865.946582926</x:v>
      </x:c>
      <x:c r="O1467" s="58" t="n">
        <x:v>8303077.069124701</x:v>
      </x:c>
      <x:c r="P1467" s="2" t="str">
        <x:v>approve</x:v>
      </x:c>
      <x:c r="Q1467" s="2" t="str">
        <x:v>eligibility and RAROC conditions are met</x:v>
      </x:c>
      <x:c r="R1467" s="2"/>
      <x:c r="S1467" s="2"/>
      <x:c r="T1467" s="2"/>
    </x:row>
    <x:row r="1468">
      <x:c r="A1468" s="2"/>
      <x:c r="B1468" s="2"/>
      <x:c r="C1468" s="2" t="str">
        <x:v>SYN-01463</x:v>
      </x:c>
      <x:c r="D1468" s="58" t="n">
        <x:v>35000000</x:v>
      </x:c>
      <x:c r="E1468" s="93" t="n">
        <x:v>36</x:v>
      </x:c>
      <x:c r="F1468" s="59" t="n">
        <x:v>0.03442020375566789</x:v>
      </x:c>
      <x:c r="G1468" s="59" t="n">
        <x:v>0.7157824213803933</x:v>
      </x:c>
      <x:c r="H1468" s="59" t="n">
        <x:v>0.146715049094762</x:v>
      </x:c>
      <x:c r="I1468" s="58" t="n">
        <x:v>1207663.7753139408</x:v>
      </x:c>
      <x:c r="J1468" s="59" t="n">
        <x:v>0.1435123515019087</x:v>
      </x:c>
      <x:c r="K1468" s="2" t="str">
        <x:v>B</x:v>
      </x:c>
      <x:c r="L1468" s="59" t="n">
        <x:v>0.11605018615722656</x:v>
      </x:c>
      <x:c r="M1468" s="59" t="n">
        <x:v>0.47319353742617976</x:v>
      </x:c>
      <x:c r="N1468" s="58" t="n">
        <x:v>1396543.1494269497</x:v>
      </x:c>
      <x:c r="O1468" s="58" t="n">
        <x:v>1464330.6702607216</x:v>
      </x:c>
      <x:c r="P1468" s="2" t="str">
        <x:v>approve</x:v>
      </x:c>
      <x:c r="Q1468" s="2" t="str">
        <x:v>eligibility and RAROC conditions are met</x:v>
      </x:c>
      <x:c r="R1468" s="2"/>
      <x:c r="S1468" s="2"/>
      <x:c r="T1468" s="2"/>
    </x:row>
    <x:row r="1469">
      <x:c r="A1469" s="2"/>
      <x:c r="B1469" s="2"/>
      <x:c r="C1469" s="2" t="str">
        <x:v>SYN-01464</x:v>
      </x:c>
      <x:c r="D1469" s="58" t="n">
        <x:v>234000000</x:v>
      </x:c>
      <x:c r="E1469" s="93" t="n">
        <x:v>48</x:v>
      </x:c>
      <x:c r="F1469" s="59" t="n">
        <x:v>0.018239419544970353</x:v>
      </x:c>
      <x:c r="G1469" s="59" t="n">
        <x:v>0.7179116883112122</x:v>
      </x:c>
      <x:c r="H1469" s="59" t="n">
        <x:v>0.10023348544061628</x:v>
      </x:c>
      <x:c r="I1469" s="58" t="n">
        <x:v>5937468.709987176</x:v>
      </x:c>
      <x:c r="J1469" s="59" t="n">
        <x:v>0.489498748399487</x:v>
      </x:c>
      <x:c r="K1469" s="2" t="str">
        <x:v>A</x:v>
      </x:c>
      <x:c r="L1469" s="59" t="n">
        <x:v>0.08726596832275392</x:v>
      </x:c>
      <x:c r="M1469" s="59" t="n">
        <x:v>0.291372951867836</x:v>
      </x:c>
      <x:c r="N1469" s="58" t="n">
        <x:v>6554868.0428938195</x:v>
      </x:c>
      <x:c r="O1469" s="58" t="n">
        <x:v>9772697.85450025</x:v>
      </x:c>
      <x:c r="P1469" s="2" t="str">
        <x:v>approve</x:v>
      </x:c>
      <x:c r="Q1469" s="2" t="str">
        <x:v>eligibility and RAROC conditions are met</x:v>
      </x:c>
      <x:c r="R1469" s="2"/>
      <x:c r="S1469" s="2"/>
      <x:c r="T1469" s="2"/>
    </x:row>
    <x:row r="1470">
      <x:c r="A1470" s="2"/>
      <x:c r="B1470" s="2"/>
      <x:c r="C1470" s="2" t="str">
        <x:v>SYN-01465</x:v>
      </x:c>
      <x:c r="D1470" s="58" t="n">
        <x:v>48000000</x:v>
      </x:c>
      <x:c r="E1470" s="93" t="n">
        <x:v>18</x:v>
      </x:c>
      <x:c r="F1470" s="59" t="n">
        <x:v>0.04657873507265977</x:v>
      </x:c>
      <x:c r="G1470" s="59" t="n">
        <x:v>0.76495356597662</x:v>
      </x:c>
      <x:c r="H1470" s="59" t="n">
        <x:v>0.12862116047706243</x:v>
      </x:c>
      <x:c r="I1470" s="58" t="n">
        <x:v>2946397.4738329933</x:v>
      </x:c>
      <x:c r="J1470" s="59" t="n">
        <x:v>0.19664984211456207</x:v>
      </x:c>
      <x:c r="K1470" s="2" t="str">
        <x:v>B</x:v>
      </x:c>
      <x:c r="L1470" s="59" t="n">
        <x:v>0.1339583969116211</x:v>
      </x:c>
      <x:c r="M1470" s="59" t="n">
        <x:v>0.10555729115124692</x:v>
      </x:c>
      <x:c r="N1470" s="58" t="n">
        <x:v>1393440.6659817942</x:v>
      </x:c>
      <x:c r="O1470" s="58" t="n">
        <x:v>2008960.753901269</x:v>
      </x:c>
      <x:c r="P1470" s="2" t="str">
        <x:v>reprice</x:v>
      </x:c>
      <x:c r="Q1470" s="2" t="str">
        <x:v>quoted APR is below the RAROC price floor</x:v>
      </x:c>
      <x:c r="R1470" s="2"/>
      <x:c r="S1470" s="2"/>
      <x:c r="T1470" s="2"/>
    </x:row>
    <x:row r="1471">
      <x:c r="A1471" s="2"/>
      <x:c r="B1471" s="2"/>
      <x:c r="C1471" s="2" t="str">
        <x:v>SYN-01466</x:v>
      </x:c>
      <x:c r="D1471" s="58" t="n">
        <x:v>184000000</x:v>
      </x:c>
      <x:c r="E1471" s="93" t="n">
        <x:v>18</x:v>
      </x:c>
      <x:c r="F1471" s="59" t="n">
        <x:v>0.06977683656967806</x:v>
      </x:c>
      <x:c r="G1471" s="59" t="n">
        <x:v>0.672924471163804</x:v>
      </x:c>
      <x:c r="H1471" s="59" t="n">
        <x:v>0.1643267801653196</x:v>
      </x:c>
      <x:c r="I1471" s="58" t="n">
        <x:v>11603247.108550567</x:v>
      </x:c>
      <x:c r="J1471" s="59" t="n">
        <x:v>0.24291512693840298</x:v>
      </x:c>
      <x:c r="K1471" s="2" t="str">
        <x:v>C</x:v>
      </x:c>
      <x:c r="L1471" s="59" t="n">
        <x:v>0.12966625213623045</x:v>
      </x:c>
      <x:c r="M1471" s="59" t="n">
        <x:v>0.5023034961107845</x:v>
      </x:c>
      <x:c r="N1471" s="58" t="n">
        <x:v>7091419.525344631</x:v>
      </x:c>
      <x:c r="O1471" s="58" t="n">
        <x:v>7895247.089349956</x:v>
      </x:c>
      <x:c r="P1471" s="2" t="str">
        <x:v>approve</x:v>
      </x:c>
      <x:c r="Q1471" s="2" t="str">
        <x:v>eligibility and RAROC conditions are met</x:v>
      </x:c>
      <x:c r="R1471" s="2"/>
      <x:c r="S1471" s="2"/>
      <x:c r="T1471" s="2"/>
    </x:row>
    <x:row r="1472">
      <x:c r="A1472" s="2"/>
      <x:c r="B1472" s="2"/>
      <x:c r="C1472" s="2" t="str">
        <x:v>SYN-01467</x:v>
      </x:c>
      <x:c r="D1472" s="58" t="n">
        <x:v>41000000</x:v>
      </x:c>
      <x:c r="E1472" s="93" t="n">
        <x:v>18</x:v>
      </x:c>
      <x:c r="F1472" s="59" t="n">
        <x:v>0.1815061262797092</x:v>
      </x:c>
      <x:c r="G1472" s="59" t="n">
        <x:v>0.7812924355507679</x:v>
      </x:c>
      <x:c r="H1472" s="59" t="n">
        <x:v>0.25275945467414196</x:v>
      </x:c>
      <x:c r="I1472" s="58" t="n">
        <x:v>2760419.276907914</x:v>
      </x:c>
      <x:c r="J1472" s="59" t="n">
        <x:v>0.13802557255689935</x:v>
      </x:c>
      <x:c r="K1472" s="2" t="str">
        <x:v>E</x:v>
      </x:c>
      <x:c r="L1472" s="59" t="n">
        <x:v>0.26833095550537106</x:v>
      </x:c>
      <x:c r="M1472" s="59" t="n">
        <x:v>0.08057000303262124</x:v>
      </x:c>
      <x:c r="N1472" s="58" t="n">
        <x:v>4849891.901424888</x:v>
      </x:c>
      <x:c r="O1472" s="58" t="n">
        <x:v>3279953.5978662376</x:v>
      </x:c>
      <x:c r="P1472" s="2" t="str">
        <x:v>reprice</x:v>
      </x:c>
      <x:c r="Q1472" s="2" t="str">
        <x:v>quoted APR is below the RAROC price floor</x:v>
      </x:c>
      <x:c r="R1472" s="2"/>
      <x:c r="S1472" s="2"/>
      <x:c r="T1472" s="2"/>
    </x:row>
    <x:row r="1473">
      <x:c r="A1473" s="2"/>
      <x:c r="B1473" s="2"/>
      <x:c r="C1473" s="2" t="str">
        <x:v>SYN-01468</x:v>
      </x:c>
      <x:c r="D1473" s="58" t="n">
        <x:v>152000000</x:v>
      </x:c>
      <x:c r="E1473" s="93" t="n">
        <x:v>24</x:v>
      </x:c>
      <x:c r="F1473" s="59" t="n">
        <x:v>0.027680716769961592</x:v>
      </x:c>
      <x:c r="G1473" s="59" t="n">
        <x:v>0.6777388602140421</x:v>
      </x:c>
      <x:c r="H1473" s="59" t="n">
        <x:v>0.12646048088361683</x:v>
      </x:c>
      <x:c r="I1473" s="58" t="n">
        <x:v>7201112.310164647</x:v>
      </x:c>
      <x:c r="J1473" s="59" t="n">
        <x:v>0.3736268796288546</x:v>
      </x:c>
      <x:c r="K1473" s="2" t="str">
        <x:v>B</x:v>
      </x:c>
      <x:c r="L1473" s="59" t="n">
        <x:v>0.09100273132324219</x:v>
      </x:c>
      <x:c r="M1473" s="59" t="n">
        <x:v>0.5194809274844769</x:v>
      </x:c>
      <x:c r="N1473" s="58" t="n">
        <x:v>3072954.559804128</x:v>
      </x:c>
      <x:c r="O1473" s="58" t="n">
        <x:v>6367420.883130571</x:v>
      </x:c>
      <x:c r="P1473" s="2" t="str">
        <x:v>approve</x:v>
      </x:c>
      <x:c r="Q1473" s="2" t="str">
        <x:v>eligibility and RAROC conditions are met</x:v>
      </x:c>
      <x:c r="R1473" s="2"/>
      <x:c r="S1473" s="2"/>
      <x:c r="T1473" s="2"/>
    </x:row>
    <x:row r="1474">
      <x:c r="A1474" s="2"/>
      <x:c r="B1474" s="2"/>
      <x:c r="C1474" s="2" t="str">
        <x:v>SYN-01469</x:v>
      </x:c>
      <x:c r="D1474" s="58" t="n">
        <x:v>199000000</x:v>
      </x:c>
      <x:c r="E1474" s="93" t="n">
        <x:v>36</x:v>
      </x:c>
      <x:c r="F1474" s="59" t="n">
        <x:v>0.09262786383126631</x:v>
      </x:c>
      <x:c r="G1474" s="59" t="n">
        <x:v>0.741914636985493</x:v>
      </x:c>
      <x:c r="H1474" s="59" t="n">
        <x:v>0.1849848970846311</x:v>
      </x:c>
      <x:c r="I1474" s="58" t="n">
        <x:v>7244187.784650478</x:v>
      </x:c>
      <x:c r="J1474" s="59" t="n">
        <x:v>0.404439777902736</x:v>
      </x:c>
      <x:c r="K1474" s="2" t="str">
        <x:v>C</x:v>
      </x:c>
      <x:c r="L1474" s="59" t="n">
        <x:v>0.15668956756591795</x:v>
      </x:c>
      <x:c r="M1474" s="59" t="n">
        <x:v>0.37380685437262917</x:v>
      </x:c>
      <x:c r="N1474" s="58" t="n">
        <x:v>21786349.886592623</x:v>
      </x:c>
      <x:c r="O1474" s="58" t="n">
        <x:v>10707775.103527341</x:v>
      </x:c>
      <x:c r="P1474" s="2" t="str">
        <x:v>approve</x:v>
      </x:c>
      <x:c r="Q1474" s="2" t="str">
        <x:v>eligibility and RAROC conditions are met</x:v>
      </x:c>
      <x:c r="R1474" s="2"/>
      <x:c r="S1474" s="2"/>
      <x:c r="T1474" s="2"/>
    </x:row>
    <x:row r="1475">
      <x:c r="A1475" s="2"/>
      <x:c r="B1475" s="2"/>
      <x:c r="C1475" s="2" t="str">
        <x:v>SYN-01470</x:v>
      </x:c>
      <x:c r="D1475" s="58" t="n">
        <x:v>47000000</x:v>
      </x:c>
      <x:c r="E1475" s="93" t="n">
        <x:v>48</x:v>
      </x:c>
      <x:c r="F1475" s="59" t="n">
        <x:v>0.21561375200034416</x:v>
      </x:c>
      <x:c r="G1475" s="59" t="n">
        <x:v>0.7988061199855447</x:v>
      </x:c>
      <x:c r="H1475" s="59" t="n">
        <x:v>0.2927901652032521</x:v>
      </x:c>
      <x:c r="I1475" s="58" t="n">
        <x:v>1672630.0643178087</x:v>
      </x:c>
      <x:c r="J1475" s="59" t="n">
        <x:v>0.16685903433283253</x:v>
      </x:c>
      <x:c r="K1475" s="2" t="str">
        <x:v>E</x:v>
      </x:c>
      <x:c r="L1475" s="59"/>
      <x:c r="M1475" s="59" t="n">
        <x:v>0.13413011035014435</x:v>
      </x:c>
      <x:c r="N1475" s="58" t="n">
        <x:v>15873064.616057564</x:v>
      </x:c>
      <x:c r="O1475" s="58" t="n">
        <x:v>3563587.262448112</x:v>
      </x:c>
      <x:c r="P1475" s="2" t="str">
        <x:v>decline</x:v>
      </x:c>
      <x:c r="Q1475" s="2" t="str">
        <x:v>PD exceeds policy maximum</x:v>
      </x:c>
      <x:c r="R1475" s="2"/>
      <x:c r="S1475" s="2"/>
      <x:c r="T1475" s="2"/>
    </x:row>
    <x:row r="1476">
      <x:c r="A1476" s="2"/>
      <x:c r="B1476" s="2"/>
      <x:c r="C1476" s="2" t="str">
        <x:v>SYN-01471</x:v>
      </x:c>
      <x:c r="D1476" s="58" t="n">
        <x:v>173000000</x:v>
      </x:c>
      <x:c r="E1476" s="93" t="n">
        <x:v>12</x:v>
      </x:c>
      <x:c r="F1476" s="59" t="n">
        <x:v>0.05785522432109481</x:v>
      </x:c>
      <x:c r="G1476" s="59" t="n">
        <x:v>0.6551353416693269</x:v>
      </x:c>
      <x:c r="H1476" s="59" t="n">
        <x:v>0.161035263835759</x:v>
      </x:c>
      <x:c r="I1476" s="58" t="n">
        <x:v>15704915.064431392</x:v>
      </x:c>
      <x:c r="J1476" s="59" t="n">
        <x:v>0.900204794351308</x:v>
      </x:c>
      <x:c r="K1476" s="2" t="str">
        <x:v>C</x:v>
      </x:c>
      <x:c r="L1476" s="59"/>
      <x:c r="M1476" s="59" t="n">
        <x:v>0.7506249275112574</x:v>
      </x:c>
      <x:c r="N1476" s="58" t="n">
        <x:v>3670696.624158719</x:v>
      </x:c>
      <x:c r="O1476" s="58" t="n">
        <x:v>7422095.2017748</x:v>
      </x:c>
      <x:c r="P1476" s="2" t="str">
        <x:v>decline</x:v>
      </x:c>
      <x:c r="Q1476" s="2" t="str">
        <x:v>debt service to income exceeds policy maximum</x:v>
      </x:c>
      <x:c r="R1476" s="2"/>
      <x:c r="S1476" s="2"/>
      <x:c r="T1476" s="2"/>
    </x:row>
    <x:row r="1477">
      <x:c r="A1477" s="2"/>
      <x:c r="B1477" s="2"/>
      <x:c r="C1477" s="2" t="str">
        <x:v>SYN-01472</x:v>
      </x:c>
      <x:c r="D1477" s="58" t="n">
        <x:v>149000000</x:v>
      </x:c>
      <x:c r="E1477" s="93" t="n">
        <x:v>18</x:v>
      </x:c>
      <x:c r="F1477" s="59" t="n">
        <x:v>0.14803177755468686</x:v>
      </x:c>
      <x:c r="G1477" s="59" t="n">
        <x:v>0.5473042406537175</x:v>
      </x:c>
      <x:c r="H1477" s="59" t="n">
        <x:v>0.2451238708187877</x:v>
      </x:c>
      <x:c r="I1477" s="58" t="n">
        <x:v>9975963.699612662</x:v>
      </x:c>
      <x:c r="J1477" s="59" t="n">
        <x:v>0.3825533421593413</x:v>
      </x:c>
      <x:c r="K1477" s="2" t="str">
        <x:v>D</x:v>
      </x:c>
      <x:c r="L1477" s="59" t="n">
        <x:v>0.1676340103149414</x:v>
      </x:c>
      <x:c r="M1477" s="59" t="n">
        <x:v>0.7769099223572012</x:v>
      </x:c>
      <x:c r="N1477" s="58" t="n">
        <x:v>10062137.268226549</x:v>
      </x:c>
      <x:c r="O1477" s="58" t="n">
        <x:v>7735147.064215263</x:v>
      </x:c>
      <x:c r="P1477" s="2" t="str">
        <x:v>approve</x:v>
      </x:c>
      <x:c r="Q1477" s="2" t="str">
        <x:v>eligibility and RAROC conditions are met</x:v>
      </x:c>
      <x:c r="R1477" s="2"/>
      <x:c r="S1477" s="2"/>
      <x:c r="T1477" s="2"/>
    </x:row>
    <x:row r="1478">
      <x:c r="A1478" s="2"/>
      <x:c r="B1478" s="2"/>
      <x:c r="C1478" s="2" t="str">
        <x:v>SYN-01473</x:v>
      </x:c>
      <x:c r="D1478" s="58" t="n">
        <x:v>235000000</x:v>
      </x:c>
      <x:c r="E1478" s="93" t="n">
        <x:v>12</x:v>
      </x:c>
      <x:c r="F1478" s="59" t="n">
        <x:v>0.07956131299107344</x:v>
      </x:c>
      <x:c r="G1478" s="59" t="n">
        <x:v>0.6619180816166458</x:v>
      </x:c>
      <x:c r="H1478" s="59" t="n">
        <x:v>0.1770933713525998</x:v>
      </x:c>
      <x:c r="I1478" s="58" t="n">
        <x:v>21512304.047068153</x:v>
      </x:c>
      <x:c r="J1478" s="59" t="n">
        <x:v>0.9787958281333979</x:v>
      </x:c>
      <x:c r="K1478" s="2" t="str">
        <x:v>C</x:v>
      </x:c>
      <x:c r="L1478" s="59"/>
      <x:c r="M1478" s="59" t="n">
        <x:v>0.7192860938189602</x:v>
      </x:c>
      <x:c r="N1478" s="58" t="n">
        <x:v>6967736.761342282</x:v>
      </x:c>
      <x:c r="O1478" s="58" t="n">
        <x:v>11004251.36248116</x:v>
      </x:c>
      <x:c r="P1478" s="2" t="str">
        <x:v>decline</x:v>
      </x:c>
      <x:c r="Q1478" s="2" t="str">
        <x:v>debt service to income exceeds policy maximum</x:v>
      </x:c>
      <x:c r="R1478" s="2"/>
      <x:c r="S1478" s="2"/>
      <x:c r="T1478" s="2"/>
    </x:row>
    <x:row r="1479">
      <x:c r="A1479" s="2"/>
      <x:c r="B1479" s="2"/>
      <x:c r="C1479" s="2" t="str">
        <x:v>SYN-01474</x:v>
      </x:c>
      <x:c r="D1479" s="58" t="n">
        <x:v>247000000</x:v>
      </x:c>
      <x:c r="E1479" s="93" t="n">
        <x:v>18</x:v>
      </x:c>
      <x:c r="F1479" s="59" t="n">
        <x:v>0.13057022303841698</x:v>
      </x:c>
      <x:c r="G1479" s="59" t="n">
        <x:v>0.7924234697262232</x:v>
      </x:c>
      <x:c r="H1479" s="59" t="n">
        <x:v>0.21183576613655034</x:v>
      </x:c>
      <x:c r="I1479" s="58" t="n">
        <x:v>16137393.14749851</x:v>
      </x:c>
      <x:c r="J1479" s="59" t="n">
        <x:v>0.49403166244314795</x:v>
      </x:c>
      <x:c r="K1479" s="2" t="str">
        <x:v>D</x:v>
      </x:c>
      <x:c r="L1479" s="59" t="n">
        <x:v>0.18742683410644534</x:v>
      </x:c>
      <x:c r="M1479" s="59" t="n">
        <x:v>0.3026025676409264</x:v>
      </x:c>
      <x:c r="N1479" s="58" t="n">
        <x:v>21162768.048786134</x:v>
      </x:c>
      <x:c r="O1479" s="58" t="n">
        <x:v>17478183.231181376</x:v>
      </x:c>
      <x:c r="P1479" s="2" t="str">
        <x:v>approve</x:v>
      </x:c>
      <x:c r="Q1479" s="2" t="str">
        <x:v>eligibility and RAROC conditions are met</x:v>
      </x:c>
      <x:c r="R1479" s="2"/>
      <x:c r="S1479" s="2"/>
      <x:c r="T1479" s="2"/>
    </x:row>
    <x:row r="1480">
      <x:c r="A1480" s="2"/>
      <x:c r="B1480" s="2"/>
      <x:c r="C1480" s="2" t="str">
        <x:v>SYN-01475</x:v>
      </x:c>
      <x:c r="D1480" s="58" t="n">
        <x:v>236000000</x:v>
      </x:c>
      <x:c r="E1480" s="93" t="n">
        <x:v>18</x:v>
      </x:c>
      <x:c r="F1480" s="59" t="n">
        <x:v>0.029467678596747673</x:v>
      </x:c>
      <x:c r="G1480" s="59" t="n">
        <x:v>0.6982436975553813</x:v>
      </x:c>
      <x:c r="H1480" s="59" t="n">
        <x:v>0.1313895236684992</x:v>
      </x:c>
      <x:c r="I1480" s="58" t="n">
        <x:v>14516936.494790245</x:v>
      </x:c>
      <x:c r="J1480" s="59" t="n">
        <x:v>0.4661981855654356</x:v>
      </x:c>
      <x:c r="K1480" s="2" t="str">
        <x:v>B</x:v>
      </x:c>
      <x:c r="L1480" s="59" t="n">
        <x:v>0.09971511840820313</x:v>
      </x:c>
      <x:c r="M1480" s="59" t="n">
        <x:v>0.48178101175512583</x:v>
      </x:c>
      <x:c r="N1480" s="58" t="n">
        <x:v>3960185.7514308556</x:v>
      </x:c>
      <x:c r="O1480" s="58" t="n">
        <x:v>9967453.987504907</x:v>
      </x:c>
      <x:c r="P1480" s="2" t="str">
        <x:v>approve</x:v>
      </x:c>
      <x:c r="Q1480" s="2" t="str">
        <x:v>eligibility and RAROC conditions are met</x:v>
      </x:c>
      <x:c r="R1480" s="2"/>
      <x:c r="S1480" s="2"/>
      <x:c r="T1480" s="2"/>
    </x:row>
    <x:row r="1481">
      <x:c r="A1481" s="2"/>
      <x:c r="B1481" s="2"/>
      <x:c r="C1481" s="2" t="str">
        <x:v>SYN-01476</x:v>
      </x:c>
      <x:c r="D1481" s="58" t="n">
        <x:v>133000000</x:v>
      </x:c>
      <x:c r="E1481" s="93" t="n">
        <x:v>18</x:v>
      </x:c>
      <x:c r="F1481" s="59" t="n">
        <x:v>0.05280869849347019</x:v>
      </x:c>
      <x:c r="G1481" s="59" t="n">
        <x:v>0.8551849401037135</x:v>
      </x:c>
      <x:c r="H1481" s="59" t="n">
        <x:v>0.15055157356513574</x:v>
      </x:c>
      <x:c r="I1481" s="58" t="n">
        <x:v>8300629.610534722</x:v>
      </x:c>
      <x:c r="J1481" s="59" t="n">
        <x:v>0.16001049350891203</x:v>
      </x:c>
      <x:c r="K1481" s="2" t="str">
        <x:v>C</x:v>
      </x:c>
      <x:c r="L1481" s="59" t="n">
        <x:v>0.12531444549560544</x:v>
      </x:c>
      <x:c r="M1481" s="59" t="n">
        <x:v>0.39399106178150445</x:v>
      </x:c>
      <x:c r="N1481" s="58" t="n">
        <x:v>4917010.327091977</x:v>
      </x:c>
      <x:c r="O1481" s="58" t="n">
        <x:v>6108226.519642526</x:v>
      </x:c>
      <x:c r="P1481" s="2" t="str">
        <x:v>approve</x:v>
      </x:c>
      <x:c r="Q1481" s="2" t="str">
        <x:v>eligibility and RAROC conditions are met</x:v>
      </x:c>
      <x:c r="R1481" s="2"/>
      <x:c r="S1481" s="2"/>
      <x:c r="T1481" s="2"/>
    </x:row>
    <x:row r="1482">
      <x:c r="A1482" s="2"/>
      <x:c r="B1482" s="2"/>
      <x:c r="C1482" s="2" t="str">
        <x:v>SYN-01477</x:v>
      </x:c>
      <x:c r="D1482" s="58" t="n">
        <x:v>194000000</x:v>
      </x:c>
      <x:c r="E1482" s="93" t="n">
        <x:v>12</x:v>
      </x:c>
      <x:c r="F1482" s="59" t="n">
        <x:v>0.02701444510521365</x:v>
      </x:c>
      <x:c r="G1482" s="59" t="n">
        <x:v>0.8678109606383464</x:v>
      </x:c>
      <x:c r="H1482" s="59" t="n">
        <x:v>0.11660994293724115</x:v>
      </x:c>
      <x:c r="I1482" s="58" t="n">
        <x:v>17205913.692353394</x:v>
      </x:c>
      <x:c r="J1482" s="59" t="n">
        <x:v>0.4455889475534862</x:v>
      </x:c>
      <x:c r="K1482" s="2" t="str">
        <x:v>B</x:v>
      </x:c>
      <x:c r="L1482" s="59" t="n">
        <x:v>0.10466178894042968</x:v>
      </x:c>
      <x:c r="M1482" s="59" t="n">
        <x:v>0.2814200718896029</x:v>
      </x:c>
      <x:c r="N1482" s="58" t="n">
        <x:v>2517435.255722563</x:v>
      </x:c>
      <x:c r="O1482" s="58" t="n">
        <x:v>8351220.117762384</x:v>
      </x:c>
      <x:c r="P1482" s="2" t="str">
        <x:v>approve</x:v>
      </x:c>
      <x:c r="Q1482" s="2" t="str">
        <x:v>eligibility and RAROC conditions are met</x:v>
      </x:c>
      <x:c r="R1482" s="2"/>
      <x:c r="S1482" s="2"/>
      <x:c r="T1482" s="2"/>
    </x:row>
    <x:row r="1483">
      <x:c r="A1483" s="2"/>
      <x:c r="B1483" s="2"/>
      <x:c r="C1483" s="2" t="str">
        <x:v>SYN-01478</x:v>
      </x:c>
      <x:c r="D1483" s="58" t="n">
        <x:v>59000000</x:v>
      </x:c>
      <x:c r="E1483" s="93" t="n">
        <x:v>24</x:v>
      </x:c>
      <x:c r="F1483" s="59" t="n">
        <x:v>0.044918180752306455</x:v>
      </x:c>
      <x:c r="G1483" s="59" t="n">
        <x:v>0.7172764958980635</x:v>
      </x:c>
      <x:c r="H1483" s="59" t="n">
        <x:v>0.1556422603875003</x:v>
      </x:c>
      <x:c r="I1483" s="58" t="n">
        <x:v>2876553.81166577</x:v>
      </x:c>
      <x:c r="J1483" s="59" t="n">
        <x:v>0.18716829732320514</x:v>
      </x:c>
      <x:c r="K1483" s="2" t="str">
        <x:v>B</x:v>
      </x:c>
      <x:c r="L1483" s="59" t="n">
        <x:v>0.12149784088134766</x:v>
      </x:c>
      <x:c r="M1483" s="59" t="n">
        <x:v>0.5078792152157354</x:v>
      </x:c>
      <x:c r="N1483" s="58" t="n">
        <x:v>2059278.9668478621</x:v>
      </x:c>
      <x:c r="O1483" s="58" t="n">
        <x:v>2464432.2223450667</x:v>
      </x:c>
      <x:c r="P1483" s="2" t="str">
        <x:v>approve</x:v>
      </x:c>
      <x:c r="Q1483" s="2" t="str">
        <x:v>eligibility and RAROC conditions are met</x:v>
      </x:c>
      <x:c r="R1483" s="2"/>
      <x:c r="S1483" s="2"/>
      <x:c r="T1483" s="2"/>
    </x:row>
    <x:row r="1484">
      <x:c r="A1484" s="2"/>
      <x:c r="B1484" s="2"/>
      <x:c r="C1484" s="2" t="str">
        <x:v>SYN-01479</x:v>
      </x:c>
      <x:c r="D1484" s="58" t="n">
        <x:v>83000000</x:v>
      </x:c>
      <x:c r="E1484" s="93" t="n">
        <x:v>18</x:v>
      </x:c>
      <x:c r="F1484" s="59" t="n">
        <x:v>0.05823608008388948</x:v>
      </x:c>
      <x:c r="G1484" s="59" t="n">
        <x:v>0.6772763817985453</x:v>
      </x:c>
      <x:c r="H1484" s="59" t="n">
        <x:v>0.15736702287213916</x:v>
      </x:c>
      <x:c r="I1484" s="58" t="n">
        <x:v>5206760.169053702</x:v>
      </x:c>
      <x:c r="J1484" s="59" t="n">
        <x:v>0.38725044213276966</x:v>
      </x:c>
      <x:c r="K1484" s="2" t="str">
        <x:v>C</x:v>
      </x:c>
      <x:c r="L1484" s="59" t="n">
        <x:v>0.11860073089599611</x:v>
      </x:c>
      <x:c r="M1484" s="59" t="n">
        <x:v>0.553763954033552</x:v>
      </x:c>
      <x:c r="N1484" s="58" t="n">
        <x:v>2683623.5934489015</x:v>
      </x:c>
      <x:c r="O1484" s="58" t="n">
        <x:v>3475716.154812409</x:v>
      </x:c>
      <x:c r="P1484" s="2" t="str">
        <x:v>approve</x:v>
      </x:c>
      <x:c r="Q1484" s="2" t="str">
        <x:v>eligibility and RAROC conditions are met</x:v>
      </x:c>
      <x:c r="R1484" s="2"/>
      <x:c r="S1484" s="2"/>
      <x:c r="T1484" s="2"/>
    </x:row>
    <x:row r="1485">
      <x:c r="A1485" s="2"/>
      <x:c r="B1485" s="2"/>
      <x:c r="C1485" s="2" t="str">
        <x:v>SYN-01480</x:v>
      </x:c>
      <x:c r="D1485" s="58" t="n">
        <x:v>101000000</x:v>
      </x:c>
      <x:c r="E1485" s="93" t="n">
        <x:v>48</x:v>
      </x:c>
      <x:c r="F1485" s="59" t="n">
        <x:v>0.1291166795174831</x:v>
      </x:c>
      <x:c r="G1485" s="59" t="n">
        <x:v>0.7622679167362104</x:v>
      </x:c>
      <x:c r="H1485" s="59" t="n">
        <x:v>0.22406073814516428</x:v>
      </x:c>
      <x:c r="I1485" s="58" t="n">
        <x:v>3204421.5413883002</x:v>
      </x:c>
      <x:c r="J1485" s="59" t="n">
        <x:v>0.16429953725834634</x:v>
      </x:c>
      <x:c r="K1485" s="2" t="str">
        <x:v>D</x:v>
      </x:c>
      <x:c r="L1485" s="59" t="n">
        <x:v>0.1974912643432617</x:v>
      </x:c>
      <x:c r="M1485" s="59" t="n">
        <x:v>0.32303835869343195</x:v>
      </x:c>
      <x:c r="N1485" s="58" t="n">
        <x:v>20533661.81654119</x:v>
      </x:c>
      <x:c r="O1485" s="58" t="n">
        <x:v>6398790.330855069</x:v>
      </x:c>
      <x:c r="P1485" s="2" t="str">
        <x:v>approve</x:v>
      </x:c>
      <x:c r="Q1485" s="2" t="str">
        <x:v>eligibility and RAROC conditions are met</x:v>
      </x:c>
      <x:c r="R1485" s="2"/>
      <x:c r="S1485" s="2"/>
      <x:c r="T1485" s="2"/>
    </x:row>
    <x:row r="1486">
      <x:c r="A1486" s="2"/>
      <x:c r="B1486" s="2"/>
      <x:c r="C1486" s="2" t="str">
        <x:v>SYN-01481</x:v>
      </x:c>
      <x:c r="D1486" s="58" t="n">
        <x:v>214000000</x:v>
      </x:c>
      <x:c r="E1486" s="93" t="n">
        <x:v>12</x:v>
      </x:c>
      <x:c r="F1486" s="59" t="n">
        <x:v>0.13663588594458903</x:v>
      </x:c>
      <x:c r="G1486" s="59" t="n">
        <x:v>0.6456994573548962</x:v>
      </x:c>
      <x:c r="H1486" s="59" t="n">
        <x:v>0.23796205752427776</x:v>
      </x:c>
      <x:c r="I1486" s="58" t="n">
        <x:v>20214653.9597735</x:v>
      </x:c>
      <x:c r="J1486" s="59" t="n">
        <x:v>1.3836945119870572</x:v>
      </x:c>
      <x:c r="K1486" s="2" t="str">
        <x:v>D</x:v>
      </x:c>
      <x:c r="L1486" s="59"/>
      <x:c r="M1486" s="59" t="n">
        <x:v>0.5587831944872402</x:v>
      </x:c>
      <x:c r="N1486" s="58" t="n">
        <x:v>10821533.021857342</x:v>
      </x:c>
      <x:c r="O1486" s="58" t="n">
        <x:v>13070199.8926189</x:v>
      </x:c>
      <x:c r="P1486" s="2" t="str">
        <x:v>decline</x:v>
      </x:c>
      <x:c r="Q1486" s="2" t="str">
        <x:v>debt service to income exceeds policy maximum</x:v>
      </x:c>
      <x:c r="R1486" s="2"/>
      <x:c r="S1486" s="2"/>
      <x:c r="T1486" s="2"/>
    </x:row>
    <x:row r="1487">
      <x:c r="A1487" s="2"/>
      <x:c r="B1487" s="2"/>
      <x:c r="C1487" s="2" t="str">
        <x:v>SYN-01482</x:v>
      </x:c>
      <x:c r="D1487" s="58" t="n">
        <x:v>95000000</x:v>
      </x:c>
      <x:c r="E1487" s="93" t="n">
        <x:v>48</x:v>
      </x:c>
      <x:c r="F1487" s="59" t="n">
        <x:v>0.216338884513792</x:v>
      </x:c>
      <x:c r="G1487" s="59" t="n">
        <x:v>0.8866924229720501</x:v>
      </x:c>
      <x:c r="H1487" s="59" t="n">
        <x:v>0.3</x:v>
      </x:c>
      <x:c r="I1487" s="58" t="n">
        <x:v>3420569.410090077</x:v>
      </x:c>
      <x:c r="J1487" s="59" t="n">
        <x:v>0.20463728500346454</x:v>
      </x:c>
      <x:c r="K1487" s="2" t="str">
        <x:v>E</x:v>
      </x:c>
      <x:c r="L1487" s="59"/>
      <x:c r="M1487" s="59" t="n">
        <x:v>0.10170929790431896</x:v>
      </x:c>
      <x:c r="N1487" s="58" t="n">
        <x:v>35816136.77826198</x:v>
      </x:c>
      <x:c r="O1487" s="58" t="n">
        <x:v>8020658.297967389</x:v>
      </x:c>
      <x:c r="P1487" s="2" t="str">
        <x:v>decline</x:v>
      </x:c>
      <x:c r="Q1487" s="2" t="str">
        <x:v>PD exceeds policy maximum</x:v>
      </x:c>
      <x:c r="R1487" s="2"/>
      <x:c r="S1487" s="2"/>
      <x:c r="T1487" s="2"/>
    </x:row>
    <x:row r="1488">
      <x:c r="A1488" s="2"/>
      <x:c r="B1488" s="2"/>
      <x:c r="C1488" s="2" t="str">
        <x:v>SYN-01483</x:v>
      </x:c>
      <x:c r="D1488" s="58" t="n">
        <x:v>241000000</x:v>
      </x:c>
      <x:c r="E1488" s="93" t="n">
        <x:v>48</x:v>
      </x:c>
      <x:c r="F1488" s="59" t="n">
        <x:v>0.03514177420357195</x:v>
      </x:c>
      <x:c r="G1488" s="59" t="n">
        <x:v>0.6416162902922024</x:v>
      </x:c>
      <x:c r="H1488" s="59" t="n">
        <x:v>0.14710814232944255</x:v>
      </x:c>
      <x:c r="I1488" s="58" t="n">
        <x:v>6671935.09395599</x:v>
      </x:c>
      <x:c r="J1488" s="59" t="n">
        <x:v>0.1735543535917776</x:v>
      </x:c>
      <x:c r="K1488" s="2" t="str">
        <x:v>B</x:v>
      </x:c>
      <x:c r="L1488" s="59" t="n">
        <x:v>0.09924659729003907</x:v>
      </x:c>
      <x:c r="M1488" s="59" t="n">
        <x:v>0.6455506699029205</x:v>
      </x:c>
      <x:c r="N1488" s="58" t="n">
        <x:v>11764236.552052679</x:v>
      </x:c>
      <x:c r="O1488" s="58" t="n">
        <x:v>10105489.547011252</x:v>
      </x:c>
      <x:c r="P1488" s="2" t="str">
        <x:v>approve</x:v>
      </x:c>
      <x:c r="Q1488" s="2" t="str">
        <x:v>eligibility and RAROC conditions are met</x:v>
      </x:c>
      <x:c r="R1488" s="2"/>
      <x:c r="S1488" s="2"/>
      <x:c r="T1488" s="2"/>
    </x:row>
    <x:row r="1489">
      <x:c r="A1489" s="2"/>
      <x:c r="B1489" s="2"/>
      <x:c r="C1489" s="2" t="str">
        <x:v>SYN-01484</x:v>
      </x:c>
      <x:c r="D1489" s="58" t="n">
        <x:v>100000000</x:v>
      </x:c>
      <x:c r="E1489" s="93" t="n">
        <x:v>12</x:v>
      </x:c>
      <x:c r="F1489" s="59" t="n">
        <x:v>0.039573642672950375</x:v>
      </x:c>
      <x:c r="G1489" s="59" t="n">
        <x:v>0.8761296833535537</x:v>
      </x:c>
      <x:c r="H1489" s="59" t="n">
        <x:v>0.1337231906748124</x:v>
      </x:c>
      <x:c r="I1489" s="58" t="n">
        <x:v>8949204.860336458</x:v>
      </x:c>
      <x:c r="J1489" s="59" t="n">
        <x:v>0.16015601458197387</x:v>
      </x:c>
      <x:c r="K1489" s="2" t="str">
        <x:v>B</x:v>
      </x:c>
      <x:c r="L1489" s="59" t="n">
        <x:v>0.12690425872802735</x:v>
      </x:c>
      <x:c r="M1489" s="59" t="n">
        <x:v>0.22940286143621463</x:v>
      </x:c>
      <x:c r="N1489" s="58" t="n">
        <x:v>1927708.7778013009</x:v>
      </x:c>
      <x:c r="O1489" s="58" t="n">
        <x:v>4298427.054641278</x:v>
      </x:c>
      <x:c r="P1489" s="2" t="str">
        <x:v>approve</x:v>
      </x:c>
      <x:c r="Q1489" s="2" t="str">
        <x:v>eligibility and RAROC conditions are met</x:v>
      </x:c>
      <x:c r="R1489" s="2"/>
      <x:c r="S1489" s="2"/>
      <x:c r="T1489" s="2"/>
    </x:row>
    <x:row r="1490">
      <x:c r="A1490" s="2"/>
      <x:c r="B1490" s="2"/>
      <x:c r="C1490" s="2" t="str">
        <x:v>SYN-01485</x:v>
      </x:c>
      <x:c r="D1490" s="58" t="n">
        <x:v>185000000</x:v>
      </x:c>
      <x:c r="E1490" s="93" t="n">
        <x:v>24</x:v>
      </x:c>
      <x:c r="F1490" s="59" t="n">
        <x:v>0.09528281011705972</x:v>
      </x:c>
      <x:c r="G1490" s="59" t="n">
        <x:v>0.7452387925414047</x:v>
      </x:c>
      <x:c r="H1490" s="59" t="n">
        <x:v>0.1826362011869471</x:v>
      </x:c>
      <x:c r="I1490" s="58" t="n">
        <x:v>9259540.51520622</x:v>
      </x:c>
      <x:c r="J1490" s="59" t="n">
        <x:v>0.7599712822003887</x:v>
      </x:c>
      <x:c r="K1490" s="2" t="str">
        <x:v>C</x:v>
      </x:c>
      <x:c r="L1490" s="59"/>
      <x:c r="M1490" s="59" t="n">
        <x:v>0.3246905114437582</x:v>
      </x:c>
      <x:c r="N1490" s="58" t="n">
        <x:v>14196971.117410334</x:v>
      </x:c>
      <x:c r="O1490" s="58" t="n">
        <x:v>10328421.537909528</x:v>
      </x:c>
      <x:c r="P1490" s="2" t="str">
        <x:v>decline</x:v>
      </x:c>
      <x:c r="Q1490" s="2" t="str">
        <x:v>debt service to income exceeds policy maximum</x:v>
      </x:c>
      <x:c r="R1490" s="2"/>
      <x:c r="S1490" s="2"/>
      <x:c r="T1490" s="2"/>
    </x:row>
    <x:row r="1491">
      <x:c r="A1491" s="2"/>
      <x:c r="B1491" s="2"/>
      <x:c r="C1491" s="2" t="str">
        <x:v>SYN-01486</x:v>
      </x:c>
      <x:c r="D1491" s="58" t="n">
        <x:v>175000000</x:v>
      </x:c>
      <x:c r="E1491" s="93" t="n">
        <x:v>36</x:v>
      </x:c>
      <x:c r="F1491" s="59" t="n">
        <x:v>0.29245819552089797</x:v>
      </x:c>
      <x:c r="G1491" s="59" t="n">
        <x:v>0.5401021871929401</x:v>
      </x:c>
      <x:c r="H1491" s="59" t="n">
        <x:v>0.3</x:v>
      </x:c>
      <x:c r="I1491" s="58" t="n">
        <x:v>7429025.930109469</x:v>
      </x:c>
      <x:c r="J1491" s="59" t="n">
        <x:v>0.26900063244169437</x:v>
      </x:c>
      <x:c r="K1491" s="2" t="str">
        <x:v>E</x:v>
      </x:c>
      <x:c r="L1491" s="59"/>
      <x:c r="M1491" s="59" t="n">
        <x:v>0.3212354672066776</x:v>
      </x:c>
      <x:c r="N1491" s="58" t="n">
        <x:v>40803860.913653076</x:v>
      </x:c>
      <x:c r="O1491" s="58" t="n">
        <x:v>9443074.340976158</x:v>
      </x:c>
      <x:c r="P1491" s="2" t="str">
        <x:v>decline</x:v>
      </x:c>
      <x:c r="Q1491" s="2" t="str">
        <x:v>PD exceeds policy maximum</x:v>
      </x:c>
      <x:c r="R1491" s="2"/>
      <x:c r="S1491" s="2"/>
      <x:c r="T1491" s="2"/>
    </x:row>
    <x:row r="1492">
      <x:c r="A1492" s="2"/>
      <x:c r="B1492" s="2"/>
      <x:c r="C1492" s="2" t="str">
        <x:v>SYN-01487</x:v>
      </x:c>
      <x:c r="D1492" s="58" t="n">
        <x:v>133000000</x:v>
      </x:c>
      <x:c r="E1492" s="93" t="n">
        <x:v>36</x:v>
      </x:c>
      <x:c r="F1492" s="59" t="n">
        <x:v>0.06889067512352345</x:v>
      </x:c>
      <x:c r="G1492" s="59" t="n">
        <x:v>0.7365999555053016</x:v>
      </x:c>
      <x:c r="H1492" s="59" t="n">
        <x:v>0.16118185728819281</x:v>
      </x:c>
      <x:c r="I1492" s="58" t="n">
        <x:v>4683649.457150203</x:v>
      </x:c>
      <x:c r="J1492" s="59" t="n">
        <x:v>0.1877543957985354</x:v>
      </x:c>
      <x:c r="K1492" s="2" t="str">
        <x:v>C</x:v>
      </x:c>
      <x:c r="L1492" s="59" t="n">
        <x:v>0.12910736083984375</x:v>
      </x:c>
      <x:c r="M1492" s="59" t="n">
        <x:v>0.4510728897333036</x:v>
      </x:c>
      <x:c r="N1492" s="58" t="n">
        <x:v>10789275.75196159</x:v>
      </x:c>
      <x:c r="O1492" s="58" t="n">
        <x:v>6037950.082209414</x:v>
      </x:c>
      <x:c r="P1492" s="2" t="str">
        <x:v>approve</x:v>
      </x:c>
      <x:c r="Q1492" s="2" t="str">
        <x:v>eligibility and RAROC conditions are met</x:v>
      </x:c>
      <x:c r="R1492" s="2"/>
      <x:c r="S1492" s="2"/>
      <x:c r="T1492" s="2"/>
    </x:row>
    <x:row r="1493">
      <x:c r="A1493" s="2"/>
      <x:c r="B1493" s="2"/>
      <x:c r="C1493" s="2" t="str">
        <x:v>SYN-01488</x:v>
      </x:c>
      <x:c r="D1493" s="58" t="n">
        <x:v>109000000</x:v>
      </x:c>
      <x:c r="E1493" s="93" t="n">
        <x:v>36</x:v>
      </x:c>
      <x:c r="F1493" s="59" t="n">
        <x:v>0.09630518764341933</x:v>
      </x:c>
      <x:c r="G1493" s="59" t="n">
        <x:v>0.7131659875283638</x:v>
      </x:c>
      <x:c r="H1493" s="59" t="n">
        <x:v>0.19436025472945717</x:v>
      </x:c>
      <x:c r="I1493" s="58" t="n">
        <x:v>4019576.358971951</x:v>
      </x:c>
      <x:c r="J1493" s="59" t="n">
        <x:v>0.3179294094633392</x:v>
      </x:c>
      <x:c r="K1493" s="2" t="str">
        <x:v>C</x:v>
      </x:c>
      <x:c r="L1493" s="59"/>
      <x:c r="M1493" s="59" t="n">
        <x:v>0.4769272899051032</x:v>
      </x:c>
      <x:c r="N1493" s="58" t="n">
        <x:v>11946953.610868702</x:v>
      </x:c>
      <x:c r="O1493" s="58" t="n">
        <x:v>5765096.079592818</x:v>
      </x:c>
      <x:c r="P1493" s="2" t="str">
        <x:v>manual_review</x:v>
      </x:c>
      <x:c r="Q1493" s="2" t="str">
        <x:v>data quality flag</x:v>
      </x:c>
      <x:c r="R1493" s="2"/>
      <x:c r="S1493" s="2"/>
      <x:c r="T1493" s="2"/>
    </x:row>
    <x:row r="1494">
      <x:c r="A1494" s="2"/>
      <x:c r="B1494" s="2"/>
      <x:c r="C1494" s="2" t="str">
        <x:v>SYN-01489</x:v>
      </x:c>
      <x:c r="D1494" s="58" t="n">
        <x:v>92000000</x:v>
      </x:c>
      <x:c r="E1494" s="93" t="n">
        <x:v>36</x:v>
      </x:c>
      <x:c r="F1494" s="59" t="n">
        <x:v>0.13749880635429754</x:v>
      </x:c>
      <x:c r="G1494" s="59" t="n">
        <x:v>0.8113218978152167</x:v>
      </x:c>
      <x:c r="H1494" s="59" t="n">
        <x:v>0.20191213226491836</x:v>
      </x:c>
      <x:c r="I1494" s="58" t="n">
        <x:v>3428019.6603707443</x:v>
      </x:c>
      <x:c r="J1494" s="59" t="n">
        <x:v>0.2642731740993351</x:v>
      </x:c>
      <x:c r="K1494" s="2" t="str">
        <x:v>D</x:v>
      </x:c>
      <x:c r="L1494" s="59" t="n">
        <x:v>0.21645233154296872</x:v>
      </x:c>
      <x:c r="M1494" s="59" t="n">
        <x:v>0.07879142726499476</x:v>
      </x:c>
      <x:c r="N1494" s="58" t="n">
        <x:v>16043428.450892579</x:v>
      </x:c>
      <x:c r="O1494" s="58" t="n">
        <x:v>6436056.497251432</x:v>
      </x:c>
      <x:c r="P1494" s="2" t="str">
        <x:v>reprice</x:v>
      </x:c>
      <x:c r="Q1494" s="2" t="str">
        <x:v>quoted APR is below the RAROC price floor</x:v>
      </x:c>
      <x:c r="R1494" s="2"/>
      <x:c r="S1494" s="2"/>
      <x:c r="T1494" s="2"/>
    </x:row>
    <x:row r="1495">
      <x:c r="A1495" s="2"/>
      <x:c r="B1495" s="2"/>
      <x:c r="C1495" s="2" t="str">
        <x:v>SYN-01490</x:v>
      </x:c>
      <x:c r="D1495" s="58" t="n">
        <x:v>51000000</x:v>
      </x:c>
      <x:c r="E1495" s="93" t="n">
        <x:v>12</x:v>
      </x:c>
      <x:c r="F1495" s="59" t="n">
        <x:v>0.21537865480916124</x:v>
      </x:c>
      <x:c r="G1495" s="59" t="n">
        <x:v>0.8076090040505512</x:v>
      </x:c>
      <x:c r="H1495" s="59" t="n">
        <x:v>0.2916369924625946</x:v>
      </x:c>
      <x:c r="I1495" s="58" t="n">
        <x:v>4950887.292577697</x:v>
      </x:c>
      <x:c r="J1495" s="59" t="n">
        <x:v>0.14417889071630383</x:v>
      </x:c>
      <x:c r="K1495" s="2" t="str">
        <x:v>E</x:v>
      </x:c>
      <x:c r="L1495" s="59"/>
      <x:c r="M1495" s="59" t="n">
        <x:v>-0.003347154554427336</x:v>
      </x:c>
      <x:c r="N1495" s="58" t="n">
        <x:v>5191700.150494926</x:v>
      </x:c>
      <x:c r="O1495" s="58" t="n">
        <x:v>4666073.343661895</x:v>
      </x:c>
      <x:c r="P1495" s="2" t="str">
        <x:v>decline</x:v>
      </x:c>
      <x:c r="Q1495" s="2" t="str">
        <x:v>PD exceeds policy maximum</x:v>
      </x:c>
      <x:c r="R1495" s="2"/>
      <x:c r="S1495" s="2"/>
      <x:c r="T1495" s="2"/>
    </x:row>
    <x:row r="1496">
      <x:c r="A1496" s="2"/>
      <x:c r="B1496" s="2"/>
      <x:c r="C1496" s="2" t="str">
        <x:v>SYN-01491</x:v>
      </x:c>
      <x:c r="D1496" s="58" t="n">
        <x:v>200000000</x:v>
      </x:c>
      <x:c r="E1496" s="93" t="n">
        <x:v>24</x:v>
      </x:c>
      <x:c r="F1496" s="59" t="n">
        <x:v>0.03379627339641062</x:v>
      </x:c>
      <x:c r="G1496" s="59" t="n">
        <x:v>0.688232433495751</x:v>
      </x:c>
      <x:c r="H1496" s="59" t="n">
        <x:v>0.14068519652229514</x:v>
      </x:c>
      <x:c r="I1496" s="58" t="n">
        <x:v>9609051.848775532</x:v>
      </x:c>
      <x:c r="J1496" s="59" t="n">
        <x:v>0.48738876931533975</x:v>
      </x:c>
      <x:c r="K1496" s="2" t="str">
        <x:v>B</x:v>
      </x:c>
      <x:c r="L1496" s="59" t="n">
        <x:v>0.09857189178466795</x:v>
      </x:c>
      <x:c r="M1496" s="59" t="n">
        <x:v>0.5873409126855482</x:v>
      </x:c>
      <x:c r="N1496" s="58" t="n">
        <x:v>5028383.45143306</x:v>
      </x:c>
      <x:c r="O1496" s="58" t="n">
        <x:v>8379589.371718387</x:v>
      </x:c>
      <x:c r="P1496" s="2" t="str">
        <x:v>approve</x:v>
      </x:c>
      <x:c r="Q1496" s="2" t="str">
        <x:v>eligibility and RAROC conditions are met</x:v>
      </x:c>
      <x:c r="R1496" s="2"/>
      <x:c r="S1496" s="2"/>
      <x:c r="T1496" s="2"/>
    </x:row>
    <x:row r="1497">
      <x:c r="A1497" s="2"/>
      <x:c r="B1497" s="2"/>
      <x:c r="C1497" s="2" t="str">
        <x:v>SYN-01492</x:v>
      </x:c>
      <x:c r="D1497" s="58" t="n">
        <x:v>195000000</x:v>
      </x:c>
      <x:c r="E1497" s="93" t="n">
        <x:v>36</x:v>
      </x:c>
      <x:c r="F1497" s="59" t="n">
        <x:v>0.0817070687128506</x:v>
      </x:c>
      <x:c r="G1497" s="59" t="n">
        <x:v>0.8756154944991418</x:v>
      </x:c>
      <x:c r="H1497" s="59" t="n">
        <x:v>0.1769787915107476</x:v>
      </x:c>
      <x:c r="I1497" s="58" t="n">
        <x:v>7020198.416784321</x:v>
      </x:c>
      <x:c r="J1497" s="59" t="n">
        <x:v>0.314378100262255</x:v>
      </x:c>
      <x:c r="K1497" s="2" t="str">
        <x:v>C</x:v>
      </x:c>
      <x:c r="L1497" s="59" t="n">
        <x:v>0.16134582519531251</x:v>
      </x:c>
      <x:c r="M1497" s="59" t="n">
        <x:v>0.26776359782005393</x:v>
      </x:c>
      <x:c r="N1497" s="58" t="n">
        <x:v>22289415.642915327</x:v>
      </x:c>
      <x:c r="O1497" s="58" t="n">
        <x:v>11597518.203434896</x:v>
      </x:c>
      <x:c r="P1497" s="2" t="str">
        <x:v>approve</x:v>
      </x:c>
      <x:c r="Q1497" s="2" t="str">
        <x:v>eligibility and RAROC conditions are met</x:v>
      </x:c>
      <x:c r="R1497" s="2"/>
      <x:c r="S1497" s="2"/>
      <x:c r="T1497" s="2"/>
    </x:row>
    <x:row r="1498">
      <x:c r="A1498" s="2"/>
      <x:c r="B1498" s="2"/>
      <x:c r="C1498" s="2" t="str">
        <x:v>SYN-01493</x:v>
      </x:c>
      <x:c r="D1498" s="58" t="n">
        <x:v>119000000</x:v>
      </x:c>
      <x:c r="E1498" s="93" t="n">
        <x:v>24</x:v>
      </x:c>
      <x:c r="F1498" s="59" t="n">
        <x:v>0.09462331395872309</x:v>
      </x:c>
      <x:c r="G1498" s="59" t="n">
        <x:v>0.774224284883248</x:v>
      </x:c>
      <x:c r="H1498" s="59" t="n">
        <x:v>0.19152430740869325</x:v>
      </x:c>
      <x:c r="I1498" s="58" t="n">
        <x:v>6007442.12494221</x:v>
      </x:c>
      <x:c r="J1498" s="59" t="n">
        <x:v>0.2442976849976884</x:v>
      </x:c>
      <x:c r="K1498" s="2" t="str">
        <x:v>C</x:v>
      </x:c>
      <x:c r="L1498" s="59" t="n">
        <x:v>0.16210212707519533</x:v>
      </x:c>
      <x:c r="M1498" s="59" t="n">
        <x:v>0.37038416317474215</x:v>
      </x:c>
      <x:c r="N1498" s="58" t="n">
        <x:v>9446749.85386163</x:v>
      </x:c>
      <x:c r="O1498" s="58" t="n">
        <x:v>6895171.917139862</x:v>
      </x:c>
      <x:c r="P1498" s="2" t="str">
        <x:v>approve</x:v>
      </x:c>
      <x:c r="Q1498" s="2" t="str">
        <x:v>eligibility and RAROC conditions are met</x:v>
      </x:c>
      <x:c r="R1498" s="2"/>
      <x:c r="S1498" s="2"/>
      <x:c r="T1498" s="2"/>
    </x:row>
    <x:row r="1499">
      <x:c r="A1499" s="2"/>
      <x:c r="B1499" s="2"/>
      <x:c r="C1499" s="2" t="str">
        <x:v>SYN-01494</x:v>
      </x:c>
      <x:c r="D1499" s="58" t="n">
        <x:v>245000000</x:v>
      </x:c>
      <x:c r="E1499" s="93" t="n">
        <x:v>24</x:v>
      </x:c>
      <x:c r="F1499" s="59" t="n">
        <x:v>0.1145030856252933</x:v>
      </x:c>
      <x:c r="G1499" s="59" t="n">
        <x:v>0.8398035743270382</x:v>
      </x:c>
      <x:c r="H1499" s="59" t="n">
        <x:v>0.19378959775472382</x:v>
      </x:c>
      <x:c r="I1499" s="58" t="n">
        <x:v>12395267.131190449</x:v>
      </x:c>
      <x:c r="J1499" s="59" t="n">
        <x:v>0.8416403316832767</x:v>
      </x:c>
      <x:c r="K1499" s="2" t="str">
        <x:v>D</x:v>
      </x:c>
      <x:c r="L1499" s="59"/>
      <x:c r="M1499" s="59" t="n">
        <x:v>0.23146888473557056</x:v>
      </x:c>
      <x:c r="N1499" s="58" t="n">
        <x:v>25440270.88252167</x:v>
      </x:c>
      <x:c r="O1499" s="58" t="n">
        <x:v>16902220.70562121</x:v>
      </x:c>
      <x:c r="P1499" s="2" t="str">
        <x:v>decline</x:v>
      </x:c>
      <x:c r="Q1499" s="2" t="str">
        <x:v>debt service to income exceeds policy maximum</x:v>
      </x:c>
      <x:c r="R1499" s="2"/>
      <x:c r="S1499" s="2"/>
      <x:c r="T1499" s="2"/>
    </x:row>
    <x:row r="1500">
      <x:c r="A1500" s="2"/>
      <x:c r="B1500" s="2"/>
      <x:c r="C1500" s="2" t="str">
        <x:v>SYN-01495</x:v>
      </x:c>
      <x:c r="D1500" s="58" t="n">
        <x:v>113000000</x:v>
      </x:c>
      <x:c r="E1500" s="93" t="n">
        <x:v>36</x:v>
      </x:c>
      <x:c r="F1500" s="59" t="n">
        <x:v>0.056579901163101534</x:v>
      </x:c>
      <x:c r="G1500" s="59" t="n">
        <x:v>0.8563154932681336</x:v>
      </x:c>
      <x:c r="H1500" s="59" t="n">
        <x:v>0.14020758974698638</x:v>
      </x:c>
      <x:c r="I1500" s="58" t="n">
        <x:v>3863211.5764615107</x:v>
      </x:c>
      <x:c r="J1500" s="59" t="n">
        <x:v>0.29908028941153775</x:v>
      </x:c>
      <x:c r="K1500" s="2" t="str">
        <x:v>C</x:v>
      </x:c>
      <x:c r="L1500" s="59" t="n">
        <x:v>0.1344462203979492</x:v>
      </x:c>
      <x:c r="M1500" s="59" t="n">
        <x:v>0.2111150107304457</x:v>
      </x:c>
      <x:c r="N1500" s="58" t="n">
        <x:v>8733862.791010344</x:v>
      </x:c>
      <x:c r="O1500" s="58" t="n">
        <x:v>5285223.26439688</x:v>
      </x:c>
      <x:c r="P1500" s="2" t="str">
        <x:v>approve</x:v>
      </x:c>
      <x:c r="Q1500" s="2" t="str">
        <x:v>eligibility and RAROC conditions are met</x:v>
      </x:c>
      <x:c r="R1500" s="2"/>
      <x:c r="S1500" s="2"/>
      <x:c r="T1500" s="2"/>
    </x:row>
    <x:row r="1501">
      <x:c r="A1501" s="2"/>
      <x:c r="B1501" s="2"/>
      <x:c r="C1501" s="2" t="str">
        <x:v>SYN-01496</x:v>
      </x:c>
      <x:c r="D1501" s="58" t="n">
        <x:v>242000000</x:v>
      </x:c>
      <x:c r="E1501" s="93" t="n">
        <x:v>18</x:v>
      </x:c>
      <x:c r="F1501" s="59" t="n">
        <x:v>0.050579880971278864</x:v>
      </x:c>
      <x:c r="G1501" s="59" t="n">
        <x:v>0.7467706542188157</x:v>
      </x:c>
      <x:c r="H1501" s="59" t="n">
        <x:v>0.15344610531401298</x:v>
      </x:c>
      <x:c r="I1501" s="58" t="n">
        <x:v>15136396.040081946</x:v>
      </x:c>
      <x:c r="J1501" s="59" t="n">
        <x:v>0.6293472294765596</x:v>
      </x:c>
      <x:c r="K1501" s="2" t="str">
        <x:v>C</x:v>
      </x:c>
      <x:c r="L1501" s="59"/>
      <x:c r="M1501" s="59" t="n">
        <x:v>0.5264372408643627</x:v>
      </x:c>
      <x:c r="N1501" s="58" t="n">
        <x:v>7487967.384569669</x:v>
      </x:c>
      <x:c r="O1501" s="58" t="n">
        <x:v>10164243.45569166</x:v>
      </x:c>
      <x:c r="P1501" s="2" t="str">
        <x:v>decline</x:v>
      </x:c>
      <x:c r="Q1501" s="2" t="str">
        <x:v>debt service to income exceeds policy maximum</x:v>
      </x:c>
      <x:c r="R1501" s="2"/>
      <x:c r="S1501" s="2"/>
      <x:c r="T1501" s="2"/>
    </x:row>
    <x:row r="1502">
      <x:c r="A1502" s="2"/>
      <x:c r="B1502" s="2"/>
      <x:c r="C1502" s="2" t="str">
        <x:v>SYN-01497</x:v>
      </x:c>
      <x:c r="D1502" s="58" t="n">
        <x:v>167000000</x:v>
      </x:c>
      <x:c r="E1502" s="93" t="n">
        <x:v>12</x:v>
      </x:c>
      <x:c r="F1502" s="59" t="n">
        <x:v>0.07158386106393419</x:v>
      </x:c>
      <x:c r="G1502" s="59" t="n">
        <x:v>0.6497396629387631</x:v>
      </x:c>
      <x:c r="H1502" s="59" t="n">
        <x:v>0.1543117112818429</x:v>
      </x:c>
      <x:c r="I1502" s="58" t="n">
        <x:v>15107136.431691134</x:v>
      </x:c>
      <x:c r="J1502" s="59" t="n">
        <x:v>0.7335976456181901</x:v>
      </x:c>
      <x:c r="K1502" s="2" t="str">
        <x:v>C</x:v>
      </x:c>
      <x:c r="L1502" s="59"/>
      <x:c r="M1502" s="59" t="n">
        <x:v>0.3941626066928448</x:v>
      </x:c>
      <x:c r="N1502" s="58" t="n">
        <x:v>4353220.136604186</x:v>
      </x:c>
      <x:c r="O1502" s="58" t="n">
        <x:v>7192985.121759951</x:v>
      </x:c>
      <x:c r="P1502" s="2" t="str">
        <x:v>decline</x:v>
      </x:c>
      <x:c r="Q1502" s="2" t="str">
        <x:v>debt service to income exceeds policy maximum</x:v>
      </x:c>
      <x:c r="R1502" s="2"/>
      <x:c r="S1502" s="2"/>
      <x:c r="T1502" s="2"/>
    </x:row>
    <x:row r="1503">
      <x:c r="A1503" s="2"/>
      <x:c r="B1503" s="2"/>
      <x:c r="C1503" s="2" t="str">
        <x:v>SYN-01498</x:v>
      </x:c>
      <x:c r="D1503" s="58" t="n">
        <x:v>195000000</x:v>
      </x:c>
      <x:c r="E1503" s="93" t="n">
        <x:v>24</x:v>
      </x:c>
      <x:c r="F1503" s="59" t="n">
        <x:v>0.06989679259149094</x:v>
      </x:c>
      <x:c r="G1503" s="59" t="n">
        <x:v>0.7139288640191348</x:v>
      </x:c>
      <x:c r="H1503" s="59" t="n">
        <x:v>0.19077597524128795</x:v>
      </x:c>
      <x:c r="I1503" s="58" t="n">
        <x:v>9837033.593385488</x:v>
      </x:c>
      <x:c r="J1503" s="59" t="n">
        <x:v>0.4926953775940413</x:v>
      </x:c>
      <x:c r="K1503" s="2" t="str">
        <x:v>C</x:v>
      </x:c>
      <x:c r="L1503" s="59" t="n">
        <x:v>0.13290378570556644</x:v>
      </x:c>
      <x:c r="M1503" s="59" t="n">
        <x:v>0.6980821225164187</x:v>
      </x:c>
      <x:c r="N1503" s="58" t="n">
        <x:v>10595824.896876542</x:v>
      </x:c>
      <x:c r="O1503" s="58" t="n">
        <x:v>8841365.014374556</x:v>
      </x:c>
      <x:c r="P1503" s="2" t="str">
        <x:v>approve</x:v>
      </x:c>
      <x:c r="Q1503" s="2" t="str">
        <x:v>eligibility and RAROC conditions are met</x:v>
      </x:c>
      <x:c r="R1503" s="2"/>
      <x:c r="S1503" s="2"/>
      <x:c r="T1503" s="2"/>
    </x:row>
    <x:row r="1504">
      <x:c r="A1504" s="2"/>
      <x:c r="B1504" s="2"/>
      <x:c r="C1504" s="2" t="str">
        <x:v>SYN-01499</x:v>
      </x:c>
      <x:c r="D1504" s="58" t="n">
        <x:v>128000000</x:v>
      </x:c>
      <x:c r="E1504" s="93" t="n">
        <x:v>12</x:v>
      </x:c>
      <x:c r="F1504" s="59" t="n">
        <x:v>0.06232328260299558</x:v>
      </x:c>
      <x:c r="G1504" s="59" t="n">
        <x:v>0.7521187292939617</x:v>
      </x:c>
      <x:c r="H1504" s="59" t="n">
        <x:v>0.17454099941246615</x:v>
      </x:c>
      <x:c r="I1504" s="58" t="n">
        <x:v>11701810.192582555</x:v>
      </x:c>
      <x:c r="J1504" s="59" t="n">
        <x:v>0.6200724077033022</x:v>
      </x:c>
      <x:c r="K1504" s="2" t="str">
        <x:v>C</x:v>
      </x:c>
      <x:c r="L1504" s="59"/>
      <x:c r="M1504" s="59" t="n">
        <x:v>0.6106780155982819</x:v>
      </x:c>
      <x:c r="N1504" s="58" t="n">
        <x:v>3367659.1018450432</x:v>
      </x:c>
      <x:c r="O1504" s="58" t="n">
        <x:v>5887676.538637909</x:v>
      </x:c>
      <x:c r="P1504" s="2" t="str">
        <x:v>decline</x:v>
      </x:c>
      <x:c r="Q1504" s="2" t="str">
        <x:v>debt service to income exceeds policy maximum</x:v>
      </x:c>
      <x:c r="R1504" s="2"/>
      <x:c r="S1504" s="2"/>
      <x:c r="T1504" s="2"/>
    </x:row>
    <x:row r="1505">
      <x:c r="A1505" s="2"/>
      <x:c r="B1505" s="2"/>
      <x:c r="C1505" s="2" t="str">
        <x:v>SYN-01500</x:v>
      </x:c>
      <x:c r="D1505" s="58" t="n">
        <x:v>48000000</x:v>
      </x:c>
      <x:c r="E1505" s="93" t="n">
        <x:v>36</x:v>
      </x:c>
      <x:c r="F1505" s="59" t="n">
        <x:v>0.12957059612635374</x:v>
      </x:c>
      <x:c r="G1505" s="59" t="n">
        <x:v>0.5920843669547646</x:v>
      </x:c>
      <x:c r="H1505" s="59" t="n">
        <x:v>0.205538591374666</x:v>
      </x:c>
      <x:c r="I1505" s="58" t="n">
        <x:v>1797426.7309788456</x:v>
      </x:c>
      <x:c r="J1505" s="59" t="n">
        <x:v>0.15758651131714932</x:v>
      </x:c>
      <x:c r="K1505" s="2" t="str">
        <x:v>D</x:v>
      </x:c>
      <x:c r="L1505" s="59" t="n">
        <x:v>0.171878776550293</x:v>
      </x:c>
      <x:c r="M1505" s="59" t="n">
        <x:v>0.42568866040465636</x:v>
      </x:c>
      <x:c r="N1505" s="58" t="n">
        <x:v>5791121.058638861</x:v>
      </x:c>
      <x:c r="O1505" s="58" t="n">
        <x:v>2401571.6455468154</x:v>
      </x:c>
      <x:c r="P1505" s="2" t="str">
        <x:v>approve</x:v>
      </x:c>
      <x:c r="Q1505" s="2" t="str">
        <x:v>eligibility and RAROC conditions are met</x:v>
      </x:c>
      <x:c r="R1505" s="2"/>
      <x:c r="S1505" s="2"/>
      <x:c r="T1505" s="2"/>
    </x:row>
    <x:row r="1506">
      <x:c r="A1506" s="2"/>
      <x:c r="B1506" s="2"/>
      <x:c r="C1506" s="2" t="str">
        <x:v>SYN-01501</x:v>
      </x:c>
      <x:c r="D1506" s="58" t="n">
        <x:v>191000000</x:v>
      </x:c>
      <x:c r="E1506" s="93" t="n">
        <x:v>48</x:v>
      </x:c>
      <x:c r="F1506" s="59" t="n">
        <x:v>0.17335699721699582</x:v>
      </x:c>
      <x:c r="G1506" s="59" t="n">
        <x:v>0.8526778588184792</x:v>
      </x:c>
      <x:c r="H1506" s="59" t="n">
        <x:v>0.25322372111273206</x:v>
      </x:c>
      <x:c r="I1506" s="58" t="n">
        <x:v>6367401.878466745</x:v>
      </x:c>
      <x:c r="J1506" s="59" t="n">
        <x:v>0.29283928935163706</x:v>
      </x:c>
      <x:c r="K1506" s="2" t="str">
        <x:v>E</x:v>
      </x:c>
      <x:c r="L1506" s="59" t="n">
        <x:v>0.25842884063720706</x:v>
      </x:c>
      <x:c r="M1506" s="59" t="n">
        <x:v>0.1352667736681675</x:v>
      </x:c>
      <x:c r="N1506" s="58" t="n">
        <x:v>56683466.5824025</x:v>
      </x:c>
      <x:c r="O1506" s="58" t="n">
        <x:v>14817285.74355097</x:v>
      </x:c>
      <x:c r="P1506" s="2" t="str">
        <x:v>reprice</x:v>
      </x:c>
      <x:c r="Q1506" s="2" t="str">
        <x:v>quoted APR is below the RAROC price floor</x:v>
      </x:c>
      <x:c r="R1506" s="2"/>
      <x:c r="S1506" s="2"/>
      <x:c r="T1506" s="2"/>
    </x:row>
    <x:row r="1507">
      <x:c r="A1507" s="2"/>
      <x:c r="B1507" s="2"/>
      <x:c r="C1507" s="2" t="str">
        <x:v>SYN-01502</x:v>
      </x:c>
      <x:c r="D1507" s="58" t="n">
        <x:v>219000000</x:v>
      </x:c>
      <x:c r="E1507" s="93" t="n">
        <x:v>12</x:v>
      </x:c>
      <x:c r="F1507" s="59" t="n">
        <x:v>0.12539516083865027</x:v>
      </x:c>
      <x:c r="G1507" s="59" t="n">
        <x:v>0.6264253627856652</x:v>
      </x:c>
      <x:c r="H1507" s="59" t="n">
        <x:v>0.23137136447715728</x:v>
      </x:c>
      <x:c r="I1507" s="58" t="n">
        <x:v>20617211.25359659</x:v>
      </x:c>
      <x:c r="J1507" s="59" t="n">
        <x:v>0.5237704522041827</x:v>
      </x:c>
      <x:c r="K1507" s="2" t="str">
        <x:v>D</x:v>
      </x:c>
      <x:c r="L1507" s="59"/>
      <x:c r="M1507" s="59" t="n">
        <x:v>0.776526809490032</x:v>
      </x:c>
      <x:c r="N1507" s="58" t="n">
        <x:v>9832639.961560505</x:v>
      </x:c>
      <x:c r="O1507" s="58" t="n">
        <x:v>12453167.147666398</x:v>
      </x:c>
      <x:c r="P1507" s="2" t="str">
        <x:v>decline</x:v>
      </x:c>
      <x:c r="Q1507" s="2" t="str">
        <x:v>debt service to income exceeds policy maximum</x:v>
      </x:c>
      <x:c r="R1507" s="2"/>
      <x:c r="S1507" s="2"/>
      <x:c r="T1507" s="2"/>
    </x:row>
    <x:row r="1508">
      <x:c r="A1508" s="2"/>
      <x:c r="B1508" s="2"/>
      <x:c r="C1508" s="2" t="str">
        <x:v>SYN-01503</x:v>
      </x:c>
      <x:c r="D1508" s="58" t="n">
        <x:v>147000000</x:v>
      </x:c>
      <x:c r="E1508" s="93" t="n">
        <x:v>48</x:v>
      </x:c>
      <x:c r="F1508" s="59" t="n">
        <x:v>0.13592114948583434</x:v>
      </x:c>
      <x:c r="G1508" s="59" t="n">
        <x:v>0.6348340647659524</x:v>
      </x:c>
      <x:c r="H1508" s="59" t="n">
        <x:v>0.21761007522255277</x:v>
      </x:c>
      <x:c r="I1508" s="58" t="n">
        <x:v>4612341.563708381</x:v>
      </x:c>
      <x:c r="J1508" s="59" t="n">
        <x:v>0.390617078185419</x:v>
      </x:c>
      <x:c r="K1508" s="2" t="str">
        <x:v>D</x:v>
      </x:c>
      <x:c r="L1508" s="59" t="n">
        <x:v>0.1738669204711914</x:v>
      </x:c>
      <x:c r="M1508" s="59" t="n">
        <x:v>0.47282487718528887</x:v>
      </x:c>
      <x:c r="N1508" s="58" t="n">
        <x:v>25951159.930960618</x:v>
      </x:c>
      <x:c r="O1508" s="58" t="n">
        <x:v>7859176.446272557</x:v>
      </x:c>
      <x:c r="P1508" s="2" t="str">
        <x:v>approve</x:v>
      </x:c>
      <x:c r="Q1508" s="2" t="str">
        <x:v>eligibility and RAROC conditions are met</x:v>
      </x:c>
      <x:c r="R1508" s="2"/>
      <x:c r="S1508" s="2"/>
      <x:c r="T1508" s="2"/>
    </x:row>
    <x:row r="1509">
      <x:c r="A1509" s="2"/>
      <x:c r="B1509" s="2"/>
      <x:c r="C1509" s="2" t="str">
        <x:v>SYN-01504</x:v>
      </x:c>
      <x:c r="D1509" s="58" t="n">
        <x:v>148000000</x:v>
      </x:c>
      <x:c r="E1509" s="93" t="n">
        <x:v>18</x:v>
      </x:c>
      <x:c r="F1509" s="59" t="n">
        <x:v>0.1045216109518713</x:v>
      </x:c>
      <x:c r="G1509" s="59" t="n">
        <x:v>0.7167754005344249</x:v>
      </x:c>
      <x:c r="H1509" s="59" t="n">
        <x:v>0.20711997018658324</x:v>
      </x:c>
      <x:c r="I1509" s="58" t="n">
        <x:v>9635685.170946028</x:v>
      </x:c>
      <x:c r="J1509" s="59" t="n">
        <x:v>0.3227137034189206</x:v>
      </x:c>
      <x:c r="K1509" s="2" t="str">
        <x:v>D</x:v>
      </x:c>
      <x:c r="L1509" s="59" t="n">
        <x:v>0.15483390808105468</x:v>
      </x:c>
      <x:c r="M1509" s="59" t="n">
        <x:v>0.5409460949291199</x:v>
      </x:c>
      <x:c r="N1509" s="58" t="n">
        <x:v>9178233.914116632</x:v>
      </x:c>
      <x:c r="O1509" s="58" t="n">
        <x:v>8513631.960330645</x:v>
      </x:c>
      <x:c r="P1509" s="2" t="str">
        <x:v>approve</x:v>
      </x:c>
      <x:c r="Q1509" s="2" t="str">
        <x:v>eligibility and RAROC conditions are met</x:v>
      </x:c>
      <x:c r="R1509" s="2"/>
      <x:c r="S1509" s="2"/>
      <x:c r="T1509" s="2"/>
    </x:row>
    <x:row r="1510">
      <x:c r="A1510" s="2"/>
      <x:c r="B1510" s="2"/>
      <x:c r="C1510" s="2" t="str">
        <x:v>SYN-01505</x:v>
      </x:c>
      <x:c r="D1510" s="58" t="n">
        <x:v>81000000</x:v>
      </x:c>
      <x:c r="E1510" s="93" t="n">
        <x:v>12</x:v>
      </x:c>
      <x:c r="F1510" s="59" t="n">
        <x:v>0.05821957328113142</x:v>
      </x:c>
      <x:c r="G1510" s="59" t="n">
        <x:v>0.775182069558869</x:v>
      </x:c>
      <x:c r="H1510" s="59" t="n">
        <x:v>0.13762055765296938</x:v>
      </x:c>
      <x:c r="I1510" s="58" t="n">
        <x:v>7263691.095612051</x:v>
      </x:c>
      <x:c r="J1510" s="59" t="n">
        <x:v>0.42870928622341153</x:v>
      </x:c>
      <x:c r="K1510" s="2" t="str">
        <x:v>C</x:v>
      </x:c>
      <x:c r="L1510" s="59" t="n">
        <x:v>0.1441009140014648</x:v>
      </x:c>
      <x:c r="M1510" s="59" t="n">
        <x:v>0.09758913140053303</x:v>
      </x:c>
      <x:c r="N1510" s="58" t="n">
        <x:v>2039528.673587937</x:v>
      </x:c>
      <x:c r="O1510" s="58" t="n">
        <x:v>3662130.0287172385</x:v>
      </x:c>
      <x:c r="P1510" s="2" t="str">
        <x:v>reprice</x:v>
      </x:c>
      <x:c r="Q1510" s="2" t="str">
        <x:v>quoted APR is below the RAROC price floor</x:v>
      </x:c>
      <x:c r="R1510" s="2"/>
      <x:c r="S1510" s="2"/>
      <x:c r="T1510" s="2"/>
    </x:row>
    <x:row r="1511">
      <x:c r="A1511" s="2"/>
      <x:c r="B1511" s="2"/>
      <x:c r="C1511" s="2" t="str">
        <x:v>SYN-01506</x:v>
      </x:c>
      <x:c r="D1511" s="58" t="n">
        <x:v>145000000</x:v>
      </x:c>
      <x:c r="E1511" s="93" t="n">
        <x:v>24</x:v>
      </x:c>
      <x:c r="F1511" s="59" t="n">
        <x:v>0.1503799490231443</x:v>
      </x:c>
      <x:c r="G1511" s="59" t="n">
        <x:v>0.7320529792802272</x:v>
      </x:c>
      <x:c r="H1511" s="59" t="n">
        <x:v>0.24907277748773757</x:v>
      </x:c>
      <x:c r="I1511" s="58" t="n">
        <x:v>7732126.371900305</x:v>
      </x:c>
      <x:c r="J1511" s="59" t="n">
        <x:v>0.5452372498410413</x:v>
      </x:c>
      <x:c r="K1511" s="2" t="str">
        <x:v>E</x:v>
      </x:c>
      <x:c r="L1511" s="59"/>
      <x:c r="M1511" s="59" t="n">
        <x:v>0.43870484904692536</x:v>
      </x:c>
      <x:c r="N1511" s="58" t="n">
        <x:v>17369093.897064693</x:v>
      </x:c>
      <x:c r="O1511" s="58" t="n">
        <x:v>9921008.725831533</x:v>
      </x:c>
      <x:c r="P1511" s="2" t="str">
        <x:v>decline</x:v>
      </x:c>
      <x:c r="Q1511" s="2" t="str">
        <x:v>debt service to income exceeds policy maximum</x:v>
      </x:c>
      <x:c r="R1511" s="2"/>
      <x:c r="S1511" s="2"/>
      <x:c r="T1511" s="2"/>
    </x:row>
    <x:row r="1512">
      <x:c r="A1512" s="2"/>
      <x:c r="B1512" s="2"/>
      <x:c r="C1512" s="2" t="str">
        <x:v>SYN-01507</x:v>
      </x:c>
      <x:c r="D1512" s="58" t="n">
        <x:v>48000000</x:v>
      </x:c>
      <x:c r="E1512" s="93" t="n">
        <x:v>48</x:v>
      </x:c>
      <x:c r="F1512" s="59" t="n">
        <x:v>0.056810277568570385</x:v>
      </x:c>
      <x:c r="G1512" s="59" t="n">
        <x:v>0.7331686619932388</x:v>
      </x:c>
      <x:c r="H1512" s="59" t="n">
        <x:v>0.14240110452676213</x:v>
      </x:c>
      <x:c r="I1512" s="58" t="n">
        <x:v>1317459.6400668914</x:v>
      </x:c>
      <x:c r="J1512" s="59" t="n">
        <x:v>0.2657719934557617</x:v>
      </x:c>
      <x:c r="K1512" s="2" t="str">
        <x:v>C</x:v>
      </x:c>
      <x:c r="L1512" s="59" t="n">
        <x:v>0.12885993957519531</x:v>
      </x:c>
      <x:c r="M1512" s="59" t="n">
        <x:v>0.2981280955600059</x:v>
      </x:c>
      <x:c r="N1512" s="58" t="n">
        <x:v>4232440.874851334</x:v>
      </x:c>
      <x:c r="O1512" s="58" t="n">
        <x:v>1947915.166418703</x:v>
      </x:c>
      <x:c r="P1512" s="2" t="str">
        <x:v>approve</x:v>
      </x:c>
      <x:c r="Q1512" s="2" t="str">
        <x:v>eligibility and RAROC conditions are met</x:v>
      </x:c>
      <x:c r="R1512" s="2"/>
      <x:c r="S1512" s="2"/>
      <x:c r="T1512" s="2"/>
    </x:row>
    <x:row r="1513">
      <x:c r="A1513" s="2"/>
      <x:c r="B1513" s="2"/>
      <x:c r="C1513" s="2" t="str">
        <x:v>SYN-01508</x:v>
      </x:c>
      <x:c r="D1513" s="58" t="n">
        <x:v>162000000</x:v>
      </x:c>
      <x:c r="E1513" s="93" t="n">
        <x:v>12</x:v>
      </x:c>
      <x:c r="F1513" s="59" t="n">
        <x:v>0.13401078452740112</x:v>
      </x:c>
      <x:c r="G1513" s="59" t="n">
        <x:v>0.7780949874766511</x:v>
      </x:c>
      <x:c r="H1513" s="59" t="n">
        <x:v>0.21166214000715539</x:v>
      </x:c>
      <x:c r="I1513" s="58" t="n">
        <x:v>15097357.454179386</x:v>
      </x:c>
      <x:c r="J1513" s="59" t="n">
        <x:v>0.44215334778310794</x:v>
      </x:c>
      <x:c r="K1513" s="2" t="str">
        <x:v>D</x:v>
      </x:c>
      <x:c r="L1513" s="59" t="n">
        <x:v>0.187218017578125</x:v>
      </x:c>
      <x:c r="M1513" s="59" t="n">
        <x:v>0.3036208033739456</x:v>
      </x:c>
      <x:c r="N1513" s="58" t="n">
        <x:v>9642124.000776192</x:v>
      </x:c>
      <x:c r="O1513" s="58" t="n">
        <x:v>11773557.990545122</x:v>
      </x:c>
      <x:c r="P1513" s="2" t="str">
        <x:v>approve</x:v>
      </x:c>
      <x:c r="Q1513" s="2" t="str">
        <x:v>eligibility and RAROC conditions are met</x:v>
      </x:c>
      <x:c r="R1513" s="2"/>
      <x:c r="S1513" s="2"/>
      <x:c r="T1513" s="2"/>
    </x:row>
    <x:row r="1514">
      <x:c r="A1514" s="2"/>
      <x:c r="B1514" s="2"/>
      <x:c r="C1514" s="2" t="str">
        <x:v>SYN-01509</x:v>
      </x:c>
      <x:c r="D1514" s="58" t="n">
        <x:v>181000000</x:v>
      </x:c>
      <x:c r="E1514" s="93" t="n">
        <x:v>36</x:v>
      </x:c>
      <x:c r="F1514" s="59" t="n">
        <x:v>0.23702189898790368</x:v>
      </x:c>
      <x:c r="G1514" s="59" t="n">
        <x:v>0.6191019648692809</x:v>
      </x:c>
      <x:c r="H1514" s="59" t="n">
        <x:v>0.3</x:v>
      </x:c>
      <x:c r="I1514" s="58" t="n">
        <x:v>7683735.390570366</x:v>
      </x:c>
      <x:c r="J1514" s="59" t="n">
        <x:v>0.6044071258194929</x:v>
      </x:c>
      <x:c r="K1514" s="2" t="str">
        <x:v>E</x:v>
      </x:c>
      <x:c r="L1514" s="59"/>
      <x:c r="M1514" s="59" t="n">
        <x:v>0.4491214865562821</x:v>
      </x:c>
      <x:c r="N1514" s="58" t="n">
        <x:v>40570541.922104016</x:v>
      </x:c>
      <x:c r="O1514" s="58" t="n">
        <x:v>11283703.542293167</x:v>
      </x:c>
      <x:c r="P1514" s="2" t="str">
        <x:v>decline</x:v>
      </x:c>
      <x:c r="Q1514" s="2" t="str">
        <x:v>PD exceeds policy maximum</x:v>
      </x:c>
      <x:c r="R1514" s="2"/>
      <x:c r="S1514" s="2"/>
      <x:c r="T1514" s="2"/>
    </x:row>
    <x:row r="1515">
      <x:c r="A1515" s="2"/>
      <x:c r="B1515" s="2"/>
      <x:c r="C1515" s="2" t="str">
        <x:v>SYN-01510</x:v>
      </x:c>
      <x:c r="D1515" s="58" t="n">
        <x:v>85000000</x:v>
      </x:c>
      <x:c r="E1515" s="93" t="n">
        <x:v>18</x:v>
      </x:c>
      <x:c r="F1515" s="59" t="n">
        <x:v>0.09506731229338229</x:v>
      </x:c>
      <x:c r="G1515" s="59" t="n">
        <x:v>0.6052352258163753</x:v>
      </x:c>
      <x:c r="H1515" s="59" t="n">
        <x:v>0.19629426967654978</x:v>
      </x:c>
      <x:c r="I1515" s="58" t="n">
        <x:v>5489741.702777979</x:v>
      </x:c>
      <x:c r="J1515" s="59" t="n">
        <x:v>0.1668579612769546</x:v>
      </x:c>
      <x:c r="K1515" s="2" t="str">
        <x:v>C</x:v>
      </x:c>
      <x:c r="L1515" s="59" t="n">
        <x:v>0.15240970611572263</x:v>
      </x:c>
      <x:c r="M1515" s="59" t="n">
        <x:v>0.5613328184898743</x:v>
      </x:c>
      <x:c r="N1515" s="58" t="n">
        <x:v>4039922.2187333456</x:v>
      </x:c>
      <x:c r="O1515" s="58" t="n">
        <x:v>3922968.764691477</x:v>
      </x:c>
      <x:c r="P1515" s="2" t="str">
        <x:v>approve</x:v>
      </x:c>
      <x:c r="Q1515" s="2" t="str">
        <x:v>eligibility and RAROC conditions are met</x:v>
      </x:c>
      <x:c r="R1515" s="2"/>
      <x:c r="S1515" s="2"/>
      <x:c r="T1515" s="2"/>
    </x:row>
    <x:row r="1516">
      <x:c r="A1516" s="2"/>
      <x:c r="B1516" s="2"/>
      <x:c r="C1516" s="2" t="str">
        <x:v>SYN-01511</x:v>
      </x:c>
      <x:c r="D1516" s="58" t="n">
        <x:v>70000000</x:v>
      </x:c>
      <x:c r="E1516" s="93" t="n">
        <x:v>12</x:v>
      </x:c>
      <x:c r="F1516" s="59" t="n">
        <x:v>0.06839727281420556</x:v>
      </x:c>
      <x:c r="G1516" s="59" t="n">
        <x:v>0.6757384331727377</x:v>
      </x:c>
      <x:c r="H1516" s="59" t="n">
        <x:v>0.1776649970438484</x:v>
      </x:c>
      <x:c r="I1516" s="58" t="n">
        <x:v>6409823.2545952</x:v>
      </x:c>
      <x:c r="J1516" s="59" t="n">
        <x:v>0.2971097578267051</x:v>
      </x:c>
      <x:c r="K1516" s="2" t="str">
        <x:v>C</x:v>
      </x:c>
      <x:c r="L1516" s="59" t="n">
        <x:v>0.1492142868041992</x:v>
      </x:c>
      <x:c r="M1516" s="59" t="n">
        <x:v>0.44409059401768647</x:v>
      </x:c>
      <x:c r="N1516" s="58" t="n">
        <x:v>1818466.4083920568</x:v>
      </x:c>
      <x:c r="O1516" s="58" t="n">
        <x:v>3062028.0707184304</x:v>
      </x:c>
      <x:c r="P1516" s="2" t="str">
        <x:v>approve</x:v>
      </x:c>
      <x:c r="Q1516" s="2" t="str">
        <x:v>eligibility and RAROC conditions are met</x:v>
      </x:c>
      <x:c r="R1516" s="2"/>
      <x:c r="S1516" s="2"/>
      <x:c r="T1516" s="2"/>
    </x:row>
    <x:row r="1517">
      <x:c r="A1517" s="2"/>
      <x:c r="B1517" s="2"/>
      <x:c r="C1517" s="2" t="str">
        <x:v>SYN-01512</x:v>
      </x:c>
      <x:c r="D1517" s="58" t="n">
        <x:v>167000000</x:v>
      </x:c>
      <x:c r="E1517" s="93" t="n">
        <x:v>24</x:v>
      </x:c>
      <x:c r="F1517" s="59" t="n">
        <x:v>0.06353172765473289</x:v>
      </x:c>
      <x:c r="G1517" s="59" t="n">
        <x:v>0.68637984694072</x:v>
      </x:c>
      <x:c r="H1517" s="59" t="n">
        <x:v>0.15093141696135942</x:v>
      </x:c>
      <x:c r="I1517" s="58" t="n">
        <x:v>8104662.427189738</x:v>
      </x:c>
      <x:c r="J1517" s="59" t="n">
        <x:v>0.5086326246504996</x:v>
      </x:c>
      <x:c r="K1517" s="2" t="str">
        <x:v>C</x:v>
      </x:c>
      <x:c r="L1517" s="59"/>
      <x:c r="M1517" s="59" t="n">
        <x:v>0.5127226370885737</x:v>
      </x:c>
      <x:c r="N1517" s="58" t="n">
        <x:v>7848876.814247063</x:v>
      </x:c>
      <x:c r="O1517" s="58" t="n">
        <x:v>6878355.774141674</x:v>
      </x:c>
      <x:c r="P1517" s="2" t="str">
        <x:v>decline</x:v>
      </x:c>
      <x:c r="Q1517" s="2" t="str">
        <x:v>debt service to income exceeds policy maximum</x:v>
      </x:c>
      <x:c r="R1517" s="2"/>
      <x:c r="S1517" s="2"/>
      <x:c r="T1517" s="2"/>
    </x:row>
    <x:row r="1518">
      <x:c r="A1518" s="2"/>
      <x:c r="B1518" s="2"/>
      <x:c r="C1518" s="2" t="str">
        <x:v>SYN-01513</x:v>
      </x:c>
      <x:c r="D1518" s="58" t="n">
        <x:v>211000000</x:v>
      </x:c>
      <x:c r="E1518" s="93" t="n">
        <x:v>18</x:v>
      </x:c>
      <x:c r="F1518" s="59" t="n">
        <x:v>0.06857626820455054</x:v>
      </x:c>
      <x:c r="G1518" s="59" t="n">
        <x:v>0.6278781120213455</x:v>
      </x:c>
      <x:c r="H1518" s="59" t="n">
        <x:v>0.15909829512562584</x:v>
      </x:c>
      <x:c r="I1518" s="58" t="n">
        <x:v>13253715.522823406</x:v>
      </x:c>
      <x:c r="J1518" s="59" t="n">
        <x:v>0.5083240313984208</x:v>
      </x:c>
      <x:c r="K1518" s="2" t="str">
        <x:v>C</x:v>
      </x:c>
      <x:c r="L1518" s="59"/>
      <x:c r="M1518" s="59" t="n">
        <x:v>0.5156496690730081</x:v>
      </x:c>
      <x:c r="N1518" s="58" t="n">
        <x:v>7448741.149636623</x:v>
      </x:c>
      <x:c r="O1518" s="58" t="n">
        <x:v>8793117.168377789</x:v>
      </x:c>
      <x:c r="P1518" s="2" t="str">
        <x:v>decline</x:v>
      </x:c>
      <x:c r="Q1518" s="2" t="str">
        <x:v>debt service to income exceeds policy maximum</x:v>
      </x:c>
      <x:c r="R1518" s="2"/>
      <x:c r="S1518" s="2"/>
      <x:c r="T1518" s="2"/>
    </x:row>
    <x:row r="1519">
      <x:c r="A1519" s="2"/>
      <x:c r="B1519" s="2"/>
      <x:c r="C1519" s="2" t="str">
        <x:v>SYN-01514</x:v>
      </x:c>
      <x:c r="D1519" s="58" t="n">
        <x:v>44000000</x:v>
      </x:c>
      <x:c r="E1519" s="93" t="n">
        <x:v>12</x:v>
      </x:c>
      <x:c r="F1519" s="59" t="n">
        <x:v>0.1981754096815845</x:v>
      </x:c>
      <x:c r="G1519" s="59" t="n">
        <x:v>0.7634715585504056</x:v>
      </x:c>
      <x:c r="H1519" s="59" t="n">
        <x:v>0.27427229748987486</x:v>
      </x:c>
      <x:c r="I1519" s="58" t="n">
        <x:v>4233943.056309419</x:v>
      </x:c>
      <x:c r="J1519" s="59" t="n">
        <x:v>0.2631990096749464</x:v>
      </x:c>
      <x:c r="K1519" s="2" t="str">
        <x:v>E</x:v>
      </x:c>
      <x:c r="L1519" s="59"/>
      <x:c r="M1519" s="59" t="n">
        <x:v>0.009709489318712346</x:v>
      </x:c>
      <x:c r="N1519" s="58" t="n">
        <x:v>3875177.1639025095</x:v>
      </x:c>
      <x:c r="O1519" s="58" t="n">
        <x:v>3700581.2984053376</x:v>
      </x:c>
      <x:c r="P1519" s="2" t="str">
        <x:v>manual_review</x:v>
      </x:c>
      <x:c r="Q1519" s="2" t="str">
        <x:v>RAROC hurdle cannot be met within management APR cap</x:v>
      </x:c>
      <x:c r="R1519" s="2"/>
      <x:c r="S1519" s="2"/>
      <x:c r="T1519" s="2"/>
    </x:row>
    <x:row r="1520">
      <x:c r="A1520" s="2"/>
      <x:c r="B1520" s="2"/>
      <x:c r="C1520" s="2" t="str">
        <x:v>SYN-01515</x:v>
      </x:c>
      <x:c r="D1520" s="58" t="n">
        <x:v>121000000</x:v>
      </x:c>
      <x:c r="E1520" s="93" t="n">
        <x:v>12</x:v>
      </x:c>
      <x:c r="F1520" s="59" t="n">
        <x:v>0.03848665042667042</x:v>
      </x:c>
      <x:c r="G1520" s="59" t="n">
        <x:v>0.6698562676606553</x:v>
      </x:c>
      <x:c r="H1520" s="59" t="n">
        <x:v>0.1289856654525933</x:v>
      </x:c>
      <x:c r="I1520" s="58" t="n">
        <x:v>10801632.9346984</x:v>
      </x:c>
      <x:c r="J1520" s="59" t="n">
        <x:v>0.2689251763266311</x:v>
      </x:c>
      <x:c r="K1520" s="2" t="str">
        <x:v>B</x:v>
      </x:c>
      <x:c r="L1520" s="59" t="n">
        <x:v>0.09563617706298828</x:v>
      </x:c>
      <x:c r="M1520" s="59" t="n">
        <x:v>0.4983249242301807</x:v>
      </x:c>
      <x:c r="N1520" s="58" t="n">
        <x:v>1732882.701952992</x:v>
      </x:c>
      <x:c r="O1520" s="58" t="n">
        <x:v>5199283.774893181</x:v>
      </x:c>
      <x:c r="P1520" s="2" t="str">
        <x:v>approve</x:v>
      </x:c>
      <x:c r="Q1520" s="2" t="str">
        <x:v>eligibility and RAROC conditions are met</x:v>
      </x:c>
      <x:c r="R1520" s="2"/>
      <x:c r="S1520" s="2"/>
      <x:c r="T1520" s="2"/>
    </x:row>
    <x:row r="1521">
      <x:c r="A1521" s="2"/>
      <x:c r="B1521" s="2"/>
      <x:c r="C1521" s="2" t="str">
        <x:v>SYN-01516</x:v>
      </x:c>
      <x:c r="D1521" s="58" t="n">
        <x:v>35000000</x:v>
      </x:c>
      <x:c r="E1521" s="93" t="n">
        <x:v>18</x:v>
      </x:c>
      <x:c r="F1521" s="59" t="n">
        <x:v>0.022317023899179125</x:v>
      </x:c>
      <x:c r="G1521" s="59" t="n">
        <x:v>0.7589096677247986</x:v>
      </x:c>
      <x:c r="H1521" s="59" t="n">
        <x:v>0.11496516453998382</x:v>
      </x:c>
      <x:c r="I1521" s="58" t="n">
        <x:v>2126194.8866697126</x:v>
      </x:c>
      <x:c r="J1521" s="59" t="n">
        <x:v>0.23668942641275642</x:v>
      </x:c>
      <x:c r="K1521" s="2" t="str">
        <x:v>B</x:v>
      </x:c>
      <x:c r="L1521" s="59" t="n">
        <x:v>0.1259821319580078</x:v>
      </x:c>
      <x:c r="M1521" s="59" t="n">
        <x:v>0.04732527677176048</x:v>
      </x:c>
      <x:c r="N1521" s="58" t="n">
        <x:v>481731.1871984443</x:v>
      </x:c>
      <x:c r="O1521" s="58" t="n">
        <x:v>1477931.473250072</x:v>
      </x:c>
      <x:c r="P1521" s="2" t="str">
        <x:v>reprice</x:v>
      </x:c>
      <x:c r="Q1521" s="2" t="str">
        <x:v>quoted APR is below the RAROC price floor</x:v>
      </x:c>
      <x:c r="R1521" s="2"/>
      <x:c r="S1521" s="2"/>
      <x:c r="T1521" s="2"/>
    </x:row>
    <x:row r="1522">
      <x:c r="A1522" s="2"/>
      <x:c r="B1522" s="2"/>
      <x:c r="C1522" s="2" t="str">
        <x:v>SYN-01517</x:v>
      </x:c>
      <x:c r="D1522" s="58" t="n">
        <x:v>206000000</x:v>
      </x:c>
      <x:c r="E1522" s="93" t="n">
        <x:v>18</x:v>
      </x:c>
      <x:c r="F1522" s="59" t="n">
        <x:v>0.06306767710111837</x:v>
      </x:c>
      <x:c r="G1522" s="59" t="n">
        <x:v>0.7590527094627324</x:v>
      </x:c>
      <x:c r="H1522" s="59" t="n">
        <x:v>0.17833703978878424</x:v>
      </x:c>
      <x:c r="I1522" s="58" t="n">
        <x:v>13127666.634837396</x:v>
      </x:c>
      <x:c r="J1522" s="59" t="n">
        <x:v>0.3730268812070548</x:v>
      </x:c>
      <x:c r="K1522" s="2" t="str">
        <x:v>C</x:v>
      </x:c>
      <x:c r="L1522" s="59" t="n">
        <x:v>0.12419052124023436</x:v>
      </x:c>
      <x:c r="M1522" s="59" t="n">
        <x:v>0.6642226493890517</x:v>
      </x:c>
      <x:c r="N1522" s="58" t="n">
        <x:v>8120487.001791286</x:v>
      </x:c>
      <x:c r="O1522" s="58" t="n">
        <x:v>9420115.520373262</x:v>
      </x:c>
      <x:c r="P1522" s="2" t="str">
        <x:v>approve</x:v>
      </x:c>
      <x:c r="Q1522" s="2" t="str">
        <x:v>eligibility and RAROC conditions are met</x:v>
      </x:c>
      <x:c r="R1522" s="2"/>
      <x:c r="S1522" s="2"/>
      <x:c r="T1522" s="2"/>
    </x:row>
    <x:row r="1523">
      <x:c r="A1523" s="2"/>
      <x:c r="B1523" s="2"/>
      <x:c r="C1523" s="2" t="str">
        <x:v>SYN-01518</x:v>
      </x:c>
      <x:c r="D1523" s="58" t="n">
        <x:v>208000000</x:v>
      </x:c>
      <x:c r="E1523" s="93" t="n">
        <x:v>48</x:v>
      </x:c>
      <x:c r="F1523" s="59" t="n">
        <x:v>0.029368087638733293</x:v>
      </x:c>
      <x:c r="G1523" s="59" t="n">
        <x:v>0.8200979721423207</x:v>
      </x:c>
      <x:c r="H1523" s="59" t="n">
        <x:v>0.10480871629876848</x:v>
      </x:c>
      <x:c r="I1523" s="58" t="n">
        <x:v>5323581.718727471</x:v>
      </x:c>
      <x:c r="J1523" s="59" t="n">
        <x:v>0.38363398777075963</x:v>
      </x:c>
      <x:c r="K1523" s="2" t="str">
        <x:v>B</x:v>
      </x:c>
      <x:c r="L1523" s="59" t="n">
        <x:v>0.10114173889160155</x:v>
      </x:c>
      <x:c r="M1523" s="59" t="n">
        <x:v>0.19721094046522128</x:v>
      </x:c>
      <x:c r="N1523" s="58" t="n">
        <x:v>10639710.994424926</x:v>
      </x:c>
      <x:c r="O1523" s="58" t="n">
        <x:v>8579493.301859694</x:v>
      </x:c>
      <x:c r="P1523" s="2" t="str">
        <x:v>approve</x:v>
      </x:c>
      <x:c r="Q1523" s="2" t="str">
        <x:v>eligibility and RAROC conditions are met</x:v>
      </x:c>
      <x:c r="R1523" s="2"/>
      <x:c r="S1523" s="2"/>
      <x:c r="T1523" s="2"/>
    </x:row>
    <x:row r="1524">
      <x:c r="A1524" s="2"/>
      <x:c r="B1524" s="2"/>
      <x:c r="C1524" s="2" t="str">
        <x:v>SYN-01519</x:v>
      </x:c>
      <x:c r="D1524" s="58" t="n">
        <x:v>247000000</x:v>
      </x:c>
      <x:c r="E1524" s="93" t="n">
        <x:v>24</x:v>
      </x:c>
      <x:c r="F1524" s="59" t="n">
        <x:v>0.03288804935903622</x:v>
      </x:c>
      <x:c r="G1524" s="59" t="n">
        <x:v>0.6474087836830512</x:v>
      </x:c>
      <x:c r="H1524" s="59" t="n">
        <x:v>0.13337418676845722</x:v>
      </x:c>
      <x:c r="I1524" s="58" t="n">
        <x:v>11782014.755385527</x:v>
      </x:c>
      <x:c r="J1524" s="59" t="n">
        <x:v>0.6922148126923402</x:v>
      </x:c>
      <x:c r="K1524" s="2" t="str">
        <x:v>B</x:v>
      </x:c>
      <x:c r="L1524" s="59"/>
      <x:c r="M1524" s="59" t="n">
        <x:v>0.592256986851908</x:v>
      </x:c>
      <x:c r="N1524" s="58" t="n">
        <x:v>5673358.761598473</x:v>
      </x:c>
      <x:c r="O1524" s="58" t="n">
        <x:v>10332554.80299621</x:v>
      </x:c>
      <x:c r="P1524" s="2" t="str">
        <x:v>decline</x:v>
      </x:c>
      <x:c r="Q1524" s="2" t="str">
        <x:v>debt service to income exceeds policy maximum</x:v>
      </x:c>
      <x:c r="R1524" s="2"/>
      <x:c r="S1524" s="2"/>
      <x:c r="T1524" s="2"/>
    </x:row>
    <x:row r="1525">
      <x:c r="A1525" s="2"/>
      <x:c r="B1525" s="2"/>
      <x:c r="C1525" s="2" t="str">
        <x:v>SYN-01520</x:v>
      </x:c>
      <x:c r="D1525" s="58" t="n">
        <x:v>164000000</x:v>
      </x:c>
      <x:c r="E1525" s="93" t="n">
        <x:v>18</x:v>
      </x:c>
      <x:c r="F1525" s="59" t="n">
        <x:v>0.060630020869311775</x:v>
      </x:c>
      <x:c r="G1525" s="59" t="n">
        <x:v>0.6371058076806008</x:v>
      </x:c>
      <x:c r="H1525" s="59" t="n">
        <x:v>0.16374835500650675</x:v>
      </x:c>
      <x:c r="I1525" s="58" t="n">
        <x:v>10337533.163017789</x:v>
      </x:c>
      <x:c r="J1525" s="59" t="n">
        <x:v>0.3625005263971077</x:v>
      </x:c>
      <x:c r="K1525" s="2" t="str">
        <x:v>C</x:v>
      </x:c>
      <x:c r="L1525" s="59" t="n">
        <x:v>0.10874687194824217</x:v>
      </x:c>
      <x:c r="M1525" s="59" t="n">
        <x:v>0.71755037895808</x:v>
      </x:c>
      <x:c r="N1525" s="58" t="n">
        <x:v>5200141.752159444</x:v>
      </x:c>
      <x:c r="O1525" s="58" t="n">
        <x:v>6869033.640892953</x:v>
      </x:c>
      <x:c r="P1525" s="2" t="str">
        <x:v>approve</x:v>
      </x:c>
      <x:c r="Q1525" s="2" t="str">
        <x:v>eligibility and RAROC conditions are met</x:v>
      </x:c>
      <x:c r="R1525" s="2"/>
      <x:c r="S1525" s="2"/>
      <x:c r="T1525" s="2"/>
    </x:row>
    <x:row r="1526">
      <x:c r="A1526" s="2"/>
      <x:c r="B1526" s="2"/>
      <x:c r="C1526" s="2" t="str">
        <x:v>SYN-01521</x:v>
      </x:c>
      <x:c r="D1526" s="58" t="n">
        <x:v>121000000</x:v>
      </x:c>
      <x:c r="E1526" s="93" t="n">
        <x:v>12</x:v>
      </x:c>
      <x:c r="F1526" s="59" t="n">
        <x:v>0.12889227210349197</x:v>
      </x:c>
      <x:c r="G1526" s="59" t="n">
        <x:v>0.6728907210712036</x:v>
      </x:c>
      <x:c r="H1526" s="59" t="n">
        <x:v>0.21452636940443565</x:v>
      </x:c>
      <x:c r="I1526" s="58" t="n">
        <x:v>11293068.922269747</x:v>
      </x:c>
      <x:c r="J1526" s="59" t="n">
        <x:v>0.4126427928787115</x:v>
      </x:c>
      <x:c r="K1526" s="2" t="str">
        <x:v>D</x:v>
      </x:c>
      <x:c r="L1526" s="59" t="n">
        <x:v>0.17820293426513673</x:v>
      </x:c>
      <x:c r="M1526" s="59" t="n">
        <x:v>0.41227287478892805</x:v>
      </x:c>
      <x:c r="N1526" s="58" t="n">
        <x:v>5987572.798062022</x:v>
      </x:c>
      <x:c r="O1526" s="58" t="n">
        <x:v>7470621.521095571</x:v>
      </x:c>
      <x:c r="P1526" s="2" t="str">
        <x:v>approve</x:v>
      </x:c>
      <x:c r="Q1526" s="2" t="str">
        <x:v>eligibility and RAROC conditions are met</x:v>
      </x:c>
      <x:c r="R1526" s="2"/>
      <x:c r="S1526" s="2"/>
      <x:c r="T1526" s="2"/>
    </x:row>
    <x:row r="1527">
      <x:c r="A1527" s="2"/>
      <x:c r="B1527" s="2"/>
      <x:c r="C1527" s="2" t="str">
        <x:v>SYN-01522</x:v>
      </x:c>
      <x:c r="D1527" s="58" t="n">
        <x:v>110000000</x:v>
      </x:c>
      <x:c r="E1527" s="93" t="n">
        <x:v>24</x:v>
      </x:c>
      <x:c r="F1527" s="59" t="n">
        <x:v>0.09170174638272129</x:v>
      </x:c>
      <x:c r="G1527" s="59" t="n">
        <x:v>0.8208485169710839</x:v>
      </x:c>
      <x:c r="H1527" s="59" t="n">
        <x:v>0.18029328655349436</x:v>
      </x:c>
      <x:c r="I1527" s="58" t="n">
        <x:v>5493210.148167838</x:v>
      </x:c>
      <x:c r="J1527" s="59" t="n">
        <x:v>0.3808256342604899</x:v>
      </x:c>
      <x:c r="K1527" s="2" t="str">
        <x:v>C</x:v>
      </x:c>
      <x:c r="L1527" s="59" t="n">
        <x:v>0.1706618499755859</x:v>
      </x:c>
      <x:c r="M1527" s="59" t="n">
        <x:v>0.22625795802811352</x:v>
      </x:c>
      <x:c r="N1527" s="58" t="n">
        <x:v>8949035.563944172</x:v>
      </x:c>
      <x:c r="O1527" s="58" t="n">
        <x:v>6628504.655607609</x:v>
      </x:c>
      <x:c r="P1527" s="2" t="str">
        <x:v>approve</x:v>
      </x:c>
      <x:c r="Q1527" s="2" t="str">
        <x:v>eligibility and RAROC conditions are met</x:v>
      </x:c>
      <x:c r="R1527" s="2"/>
      <x:c r="S1527" s="2"/>
      <x:c r="T1527" s="2"/>
    </x:row>
    <x:row r="1528">
      <x:c r="A1528" s="2"/>
      <x:c r="B1528" s="2"/>
      <x:c r="C1528" s="2" t="str">
        <x:v>SYN-01523</x:v>
      </x:c>
      <x:c r="D1528" s="58" t="n">
        <x:v>115000000</x:v>
      </x:c>
      <x:c r="E1528" s="93" t="n">
        <x:v>18</x:v>
      </x:c>
      <x:c r="F1528" s="59" t="n">
        <x:v>0.10774503659407879</x:v>
      </x:c>
      <x:c r="G1528" s="59" t="n">
        <x:v>0.7496442272783131</x:v>
      </x:c>
      <x:c r="H1528" s="59" t="n">
        <x:v>0.19381551719324766</x:v>
      </x:c>
      <x:c r="I1528" s="58" t="n">
        <x:v>7413622.67137274</x:v>
      </x:c>
      <x:c r="J1528" s="59" t="n">
        <x:v>0.3486068172802055</x:v>
      </x:c>
      <x:c r="K1528" s="2" t="str">
        <x:v>D</x:v>
      </x:c>
      <x:c r="L1528" s="59" t="n">
        <x:v>0.16551162719726564</x:v>
      </x:c>
      <x:c r="M1528" s="59" t="n">
        <x:v>0.3539967067025189</x:v>
      </x:c>
      <x:c r="N1528" s="58" t="n">
        <x:v>7666356.708209195</x:v>
      </x:c>
      <x:c r="O1528" s="58" t="n">
        <x:v>7004610.686445273</x:v>
      </x:c>
      <x:c r="P1528" s="2" t="str">
        <x:v>approve</x:v>
      </x:c>
      <x:c r="Q1528" s="2" t="str">
        <x:v>eligibility and RAROC conditions are met</x:v>
      </x:c>
      <x:c r="R1528" s="2"/>
      <x:c r="S1528" s="2"/>
      <x:c r="T1528" s="2"/>
    </x:row>
    <x:row r="1529">
      <x:c r="A1529" s="2"/>
      <x:c r="B1529" s="2"/>
      <x:c r="C1529" s="2" t="str">
        <x:v>SYN-01524</x:v>
      </x:c>
      <x:c r="D1529" s="58" t="n">
        <x:v>185000000</x:v>
      </x:c>
      <x:c r="E1529" s="93" t="n">
        <x:v>48</x:v>
      </x:c>
      <x:c r="F1529" s="59" t="n">
        <x:v>0.08291640672734804</x:v>
      </x:c>
      <x:c r="G1529" s="59" t="n">
        <x:v>0.8322637510333324</x:v>
      </x:c>
      <x:c r="H1529" s="59" t="n">
        <x:v>0.20116333794035407</x:v>
      </x:c>
      <x:c r="I1529" s="58" t="n">
        <x:v>5641090.076219688</x:v>
      </x:c>
      <x:c r="J1529" s="59" t="n">
        <x:v>0.3220545038109844</x:v>
      </x:c>
      <x:c r="K1529" s="2" t="str">
        <x:v>C</x:v>
      </x:c>
      <x:c r="L1529" s="59" t="n">
        <x:v>0.1527825927734375</x:v>
      </x:c>
      <x:c r="M1529" s="59" t="n">
        <x:v>0.5069316428004387</x:v>
      </x:c>
      <x:c r="N1529" s="58" t="n">
        <x:v>27229265.119641192</x:v>
      </x:c>
      <x:c r="O1529" s="58" t="n">
        <x:v>10556834.824480096</x:v>
      </x:c>
      <x:c r="P1529" s="2" t="str">
        <x:v>approve</x:v>
      </x:c>
      <x:c r="Q1529" s="2" t="str">
        <x:v>eligibility and RAROC conditions are met</x:v>
      </x:c>
      <x:c r="R1529" s="2"/>
      <x:c r="S1529" s="2"/>
      <x:c r="T1529" s="2"/>
    </x:row>
    <x:row r="1530">
      <x:c r="A1530" s="2"/>
      <x:c r="B1530" s="2"/>
      <x:c r="C1530" s="2" t="str">
        <x:v>SYN-01525</x:v>
      </x:c>
      <x:c r="D1530" s="58" t="n">
        <x:v>214000000</x:v>
      </x:c>
      <x:c r="E1530" s="93" t="n">
        <x:v>24</x:v>
      </x:c>
      <x:c r="F1530" s="59" t="n">
        <x:v>0.07948329886881776</x:v>
      </x:c>
      <x:c r="G1530" s="59" t="n">
        <x:v>0.7785493175184882</x:v>
      </x:c>
      <x:c r="H1530" s="59" t="n">
        <x:v>0.1739147053865568</x:v>
      </x:c>
      <x:c r="I1530" s="58" t="n">
        <x:v>10620941.995304434</x:v>
      </x:c>
      <x:c r="J1530" s="59" t="n">
        <x:v>0.44346111817859</x:v>
      </x:c>
      <x:c r="K1530" s="2" t="str">
        <x:v>C</x:v>
      </x:c>
      <x:c r="L1530" s="59" t="n">
        <x:v>0.14330863952636716</x:v>
      </x:c>
      <x:c r="M1530" s="59" t="n">
        <x:v>0.40087700308863994</x:v>
      </x:c>
      <x:c r="N1530" s="58" t="n">
        <x:v>14322172.910161834</x:v>
      </x:c>
      <x:c r="O1530" s="58" t="n">
        <x:v>11314462.008495321</x:v>
      </x:c>
      <x:c r="P1530" s="2" t="str">
        <x:v>approve</x:v>
      </x:c>
      <x:c r="Q1530" s="2" t="str">
        <x:v>eligibility and RAROC conditions are met</x:v>
      </x:c>
      <x:c r="R1530" s="2"/>
      <x:c r="S1530" s="2"/>
      <x:c r="T1530" s="2"/>
    </x:row>
    <x:row r="1531">
      <x:c r="A1531" s="2"/>
      <x:c r="B1531" s="2"/>
      <x:c r="C1531" s="2" t="str">
        <x:v>SYN-01526</x:v>
      </x:c>
      <x:c r="D1531" s="58" t="n">
        <x:v>162000000</x:v>
      </x:c>
      <x:c r="E1531" s="93" t="n">
        <x:v>24</x:v>
      </x:c>
      <x:c r="F1531" s="59" t="n">
        <x:v>0.08034754204226885</x:v>
      </x:c>
      <x:c r="G1531" s="59" t="n">
        <x:v>0.705005294076106</x:v>
      </x:c>
      <x:c r="H1531" s="59" t="n">
        <x:v>0.15471080841303853</x:v>
      </x:c>
      <x:c r="I1531" s="58" t="n">
        <x:v>7891143.881973101</x:v>
      </x:c>
      <x:c r="J1531" s="59" t="n">
        <x:v>0.17201989359953218</x:v>
      </x:c>
      <x:c r="K1531" s="2" t="str">
        <x:v>C</x:v>
      </x:c>
      <x:c r="L1531" s="59" t="n">
        <x:v>0.1378355407714844</x:v>
      </x:c>
      <x:c r="M1531" s="59" t="n">
        <x:v>0.3057859397003432</x:v>
      </x:c>
      <x:c r="N1531" s="58" t="n">
        <x:v>9867944.330563093</x:v>
      </x:c>
      <x:c r="O1531" s="58" t="n">
        <x:v>7758800.341981378</x:v>
      </x:c>
      <x:c r="P1531" s="2" t="str">
        <x:v>approve</x:v>
      </x:c>
      <x:c r="Q1531" s="2" t="str">
        <x:v>eligibility and RAROC conditions are met</x:v>
      </x:c>
      <x:c r="R1531" s="2"/>
      <x:c r="S1531" s="2"/>
      <x:c r="T1531" s="2"/>
    </x:row>
    <x:row r="1532">
      <x:c r="A1532" s="2"/>
      <x:c r="B1532" s="2"/>
      <x:c r="C1532" s="2" t="str">
        <x:v>SYN-01527</x:v>
      </x:c>
      <x:c r="D1532" s="58" t="n">
        <x:v>171000000</x:v>
      </x:c>
      <x:c r="E1532" s="93" t="n">
        <x:v>24</x:v>
      </x:c>
      <x:c r="F1532" s="59" t="n">
        <x:v>0.06257002349841345</x:v>
      </x:c>
      <x:c r="G1532" s="59" t="n">
        <x:v>0.7589322451113665</x:v>
      </x:c>
      <x:c r="H1532" s="59" t="n">
        <x:v>0.15272807598343452</x:v>
      </x:c>
      <x:c r="I1532" s="58" t="n">
        <x:v>8313398.126771566</x:v>
      </x:c>
      <x:c r="J1532" s="59" t="n">
        <x:v>0.18482150964263946</x:v>
      </x:c>
      <x:c r="K1532" s="2" t="str">
        <x:v>C</x:v>
      </x:c>
      <x:c r="L1532" s="59" t="n">
        <x:v>0.12610847473144532</x:v>
      </x:c>
      <x:c r="M1532" s="59" t="n">
        <x:v>0.4092505056130913</x:v>
      </x:c>
      <x:c r="N1532" s="58" t="n">
        <x:v>8758168.0905402</x:v>
      </x:c>
      <x:c r="O1532" s="58" t="n">
        <x:v>7643949.013396269</x:v>
      </x:c>
      <x:c r="P1532" s="2" t="str">
        <x:v>approve</x:v>
      </x:c>
      <x:c r="Q1532" s="2" t="str">
        <x:v>eligibility and RAROC conditions are met</x:v>
      </x:c>
      <x:c r="R1532" s="2"/>
      <x:c r="S1532" s="2"/>
      <x:c r="T1532" s="2"/>
    </x:row>
    <x:row r="1533">
      <x:c r="A1533" s="2"/>
      <x:c r="B1533" s="2"/>
      <x:c r="C1533" s="2" t="str">
        <x:v>SYN-01528</x:v>
      </x:c>
      <x:c r="D1533" s="58" t="n">
        <x:v>96000000</x:v>
      </x:c>
      <x:c r="E1533" s="93" t="n">
        <x:v>36</x:v>
      </x:c>
      <x:c r="F1533" s="59" t="n">
        <x:v>0.0408246596484357</x:v>
      </x:c>
      <x:c r="G1533" s="59" t="n">
        <x:v>0.7821047304862716</x:v>
      </x:c>
      <x:c r="H1533" s="59" t="n">
        <x:v>0.14220195009799202</x:v>
      </x:c>
      <x:c r="I1533" s="58" t="n">
        <x:v>3291328.693332815</x:v>
      </x:c>
      <x:c r="J1533" s="59" t="n">
        <x:v>0.2936518352802268</x:v>
      </x:c>
      <x:c r="K1533" s="2" t="str">
        <x:v>B</x:v>
      </x:c>
      <x:c r="L1533" s="59" t="n">
        <x:v>0.10968830108642579</x:v>
      </x:c>
      <x:c r="M1533" s="59" t="n">
        <x:v>0.4900703189558517</x:v>
      </x:c>
      <x:c r="N1533" s="58" t="n">
        <x:v>4936925.744537305</x:v>
      </x:c>
      <x:c r="O1533" s="58" t="n">
        <x:v>3982290.053518728</x:v>
      </x:c>
      <x:c r="P1533" s="2" t="str">
        <x:v>approve</x:v>
      </x:c>
      <x:c r="Q1533" s="2" t="str">
        <x:v>eligibility and RAROC conditions are met</x:v>
      </x:c>
      <x:c r="R1533" s="2"/>
      <x:c r="S1533" s="2"/>
      <x:c r="T1533" s="2"/>
    </x:row>
    <x:row r="1534">
      <x:c r="A1534" s="2"/>
      <x:c r="B1534" s="2"/>
      <x:c r="C1534" s="2" t="str">
        <x:v>SYN-01529</x:v>
      </x:c>
      <x:c r="D1534" s="58" t="n">
        <x:v>128000000</x:v>
      </x:c>
      <x:c r="E1534" s="93" t="n">
        <x:v>36</x:v>
      </x:c>
      <x:c r="F1534" s="59" t="n">
        <x:v>0.0338240335528046</x:v>
      </x:c>
      <x:c r="G1534" s="59" t="n">
        <x:v>0.8919523622211194</x:v>
      </x:c>
      <x:c r="H1534" s="59" t="n">
        <x:v>0.133491468676093</x:v>
      </x:c>
      <x:c r="I1534" s="58" t="n">
        <x:v>4334383.20383141</x:v>
      </x:c>
      <x:c r="J1534" s="59" t="n">
        <x:v>0.22654587535121312</x:v>
      </x:c>
      <x:c r="K1534" s="2" t="str">
        <x:v>B</x:v>
      </x:c>
      <x:c r="L1534" s="59" t="n">
        <x:v>0.11218357086181642</x:v>
      </x:c>
      <x:c r="M1534" s="59" t="n">
        <x:v>0.37673397763561145</x:v>
      </x:c>
      <x:c r="N1534" s="58" t="n">
        <x:v>6220088.333599807</x:v>
      </x:c>
      <x:c r="O1534" s="58" t="n">
        <x:v>5327590.698227451</x:v>
      </x:c>
      <x:c r="P1534" s="2" t="str">
        <x:v>approve</x:v>
      </x:c>
      <x:c r="Q1534" s="2" t="str">
        <x:v>eligibility and RAROC conditions are met</x:v>
      </x:c>
      <x:c r="R1534" s="2"/>
      <x:c r="S1534" s="2"/>
      <x:c r="T1534" s="2"/>
    </x:row>
    <x:row r="1535">
      <x:c r="A1535" s="2"/>
      <x:c r="B1535" s="2"/>
      <x:c r="C1535" s="2" t="str">
        <x:v>SYN-01530</x:v>
      </x:c>
      <x:c r="D1535" s="58" t="n">
        <x:v>89000000</x:v>
      </x:c>
      <x:c r="E1535" s="93" t="n">
        <x:v>36</x:v>
      </x:c>
      <x:c r="F1535" s="59" t="n">
        <x:v>0.07780697523163851</x:v>
      </x:c>
      <x:c r="G1535" s="59" t="n">
        <x:v>0.6881992962680334</x:v>
      </x:c>
      <x:c r="H1535" s="59" t="n">
        <x:v>0.19686851243485598</x:v>
      </x:c>
      <x:c r="I1535" s="58" t="n">
        <x:v>3293375.404231044</x:v>
      </x:c>
      <x:c r="J1535" s="59" t="n">
        <x:v>0.2025937612286401</x:v>
      </x:c>
      <x:c r="K1535" s="2" t="str">
        <x:v>C</x:v>
      </x:c>
      <x:c r="L1535" s="59" t="n">
        <x:v>0.14185569763183595</x:v>
      </x:c>
      <x:c r="M1535" s="59" t="n">
        <x:v>0.6578963337282665</x:v>
      </x:c>
      <x:c r="N1535" s="58" t="n">
        <x:v>7693933.039538446</x:v>
      </x:c>
      <x:c r="O1535" s="58" t="n">
        <x:v>4089871.186058806</x:v>
      </x:c>
      <x:c r="P1535" s="2" t="str">
        <x:v>approve</x:v>
      </x:c>
      <x:c r="Q1535" s="2" t="str">
        <x:v>eligibility and RAROC conditions are met</x:v>
      </x:c>
      <x:c r="R1535" s="2"/>
      <x:c r="S1535" s="2"/>
      <x:c r="T1535" s="2"/>
    </x:row>
    <x:row r="1536">
      <x:c r="A1536" s="2"/>
      <x:c r="B1536" s="2"/>
      <x:c r="C1536" s="2" t="str">
        <x:v>SYN-01531</x:v>
      </x:c>
      <x:c r="D1536" s="58" t="n">
        <x:v>140000000</x:v>
      </x:c>
      <x:c r="E1536" s="93" t="n">
        <x:v>48</x:v>
      </x:c>
      <x:c r="F1536" s="59" t="n">
        <x:v>0.0771095362874515</x:v>
      </x:c>
      <x:c r="G1536" s="59" t="n">
        <x:v>0.7925407438715788</x:v>
      </x:c>
      <x:c r="H1536" s="59" t="n">
        <x:v>0.15952822253171975</x:v>
      </x:c>
      <x:c r="I1536" s="58" t="n">
        <x:v>3964257.4197370433</x:v>
      </x:c>
      <x:c r="J1536" s="59" t="n">
        <x:v>0.33388066229623087</x:v>
      </x:c>
      <x:c r="K1536" s="2" t="str">
        <x:v>C</x:v>
      </x:c>
      <x:c r="L1536" s="59" t="n">
        <x:v>0.1459688568115234</x:v>
      </x:c>
      <x:c r="M1536" s="59" t="n">
        <x:v>0.2668595520195921</x:v>
      </x:c>
      <x:c r="N1536" s="58" t="n">
        <x:v>17947023.06287692</x:v>
      </x:c>
      <x:c r="O1536" s="58" t="n">
        <x:v>7182993.846779007</x:v>
      </x:c>
      <x:c r="P1536" s="2" t="str">
        <x:v>approve</x:v>
      </x:c>
      <x:c r="Q1536" s="2" t="str">
        <x:v>eligibility and RAROC conditions are met</x:v>
      </x:c>
      <x:c r="R1536" s="2"/>
      <x:c r="S1536" s="2"/>
      <x:c r="T1536" s="2"/>
    </x:row>
    <x:row r="1537">
      <x:c r="A1537" s="2"/>
      <x:c r="B1537" s="2"/>
      <x:c r="C1537" s="2" t="str">
        <x:v>SYN-01532</x:v>
      </x:c>
      <x:c r="D1537" s="58" t="n">
        <x:v>207000000</x:v>
      </x:c>
      <x:c r="E1537" s="93" t="n">
        <x:v>12</x:v>
      </x:c>
      <x:c r="F1537" s="59" t="n">
        <x:v>0.00920427374824736</x:v>
      </x:c>
      <x:c r="G1537" s="59" t="n">
        <x:v>0.7606467831601121</x:v>
      </x:c>
      <x:c r="H1537" s="59" t="n">
        <x:v>0.12801231557274587</x:v>
      </x:c>
      <x:c r="I1537" s="58" t="n">
        <x:v>18469377.795592945</x:v>
      </x:c>
      <x:c r="J1537" s="59" t="n">
        <x:v>0.4767807131243952</x:v>
      </x:c>
      <x:c r="K1537" s="2" t="str">
        <x:v>A</x:v>
      </x:c>
      <x:c r="L1537" s="59" t="n">
        <x:v>0.07</x:v>
      </x:c>
      <x:c r="M1537" s="59" t="n">
        <x:v>0.7588056931558064</x:v>
      </x:c>
      <x:c r="N1537" s="58" t="n">
        <x:v>801379.8013515322</x:v>
      </x:c>
      <x:c r="O1537" s="58" t="n">
        <x:v>8975885.86708705</x:v>
      </x:c>
      <x:c r="P1537" s="2" t="str">
        <x:v>approve</x:v>
      </x:c>
      <x:c r="Q1537" s="2" t="str">
        <x:v>eligibility and RAROC conditions are met</x:v>
      </x:c>
      <x:c r="R1537" s="2"/>
      <x:c r="S1537" s="2"/>
      <x:c r="T1537" s="2"/>
    </x:row>
    <x:row r="1538">
      <x:c r="A1538" s="2"/>
      <x:c r="B1538" s="2"/>
      <x:c r="C1538" s="2" t="str">
        <x:v>SYN-01533</x:v>
      </x:c>
      <x:c r="D1538" s="58" t="n">
        <x:v>137000000</x:v>
      </x:c>
      <x:c r="E1538" s="93" t="n">
        <x:v>18</x:v>
      </x:c>
      <x:c r="F1538" s="59" t="n">
        <x:v>0.015216304946456514</x:v>
      </x:c>
      <x:c r="G1538" s="59" t="n">
        <x:v>0.7242119183406667</x:v>
      </x:c>
      <x:c r="H1538" s="59" t="n">
        <x:v>0.1261543721380154</x:v>
      </x:c>
      <x:c r="I1538" s="58" t="n">
        <x:v>8393759.914812082</x:v>
      </x:c>
      <x:c r="J1538" s="59" t="n">
        <x:v>0.5256051585423253</x:v>
      </x:c>
      <x:c r="K1538" s="2" t="str">
        <x:v>A</x:v>
      </x:c>
      <x:c r="L1538" s="59"/>
      <x:c r="M1538" s="59" t="n">
        <x:v>0.5444114669072864</x:v>
      </x:c>
      <x:c r="N1538" s="58" t="n">
        <x:v>1230178.02304836</x:v>
      </x:c>
      <x:c r="O1538" s="58" t="n">
        <x:v>5819752.43591109</x:v>
      </x:c>
      <x:c r="P1538" s="2" t="str">
        <x:v>decline</x:v>
      </x:c>
      <x:c r="Q1538" s="2" t="str">
        <x:v>debt service to income exceeds policy maximum</x:v>
      </x:c>
      <x:c r="R1538" s="2"/>
      <x:c r="S1538" s="2"/>
      <x:c r="T1538" s="2"/>
    </x:row>
    <x:row r="1539">
      <x:c r="A1539" s="2"/>
      <x:c r="B1539" s="2"/>
      <x:c r="C1539" s="2" t="str">
        <x:v>SYN-01534</x:v>
      </x:c>
      <x:c r="D1539" s="58" t="n">
        <x:v>249000000</x:v>
      </x:c>
      <x:c r="E1539" s="93" t="n">
        <x:v>36</x:v>
      </x:c>
      <x:c r="F1539" s="59" t="n">
        <x:v>0.06164511445500134</x:v>
      </x:c>
      <x:c r="G1539" s="59" t="n">
        <x:v>0.5460114946504111</x:v>
      </x:c>
      <x:c r="H1539" s="59" t="n">
        <x:v>0.15719688316562963</x:v>
      </x:c>
      <x:c r="I1539" s="58" t="n">
        <x:v>8719681.039952355</x:v>
      </x:c>
      <x:c r="J1539" s="59" t="n">
        <x:v>0.5423341788207268</x:v>
      </x:c>
      <x:c r="K1539" s="2" t="str">
        <x:v>C</x:v>
      </x:c>
      <x:c r="L1539" s="59"/>
      <x:c r="M1539" s="59" t="n">
        <x:v>0.6713700217077917</x:v>
      </x:c>
      <x:c r="N1539" s="58" t="n">
        <x:v>13429974.064927472</x:v>
      </x:c>
      <x:c r="O1539" s="58" t="n">
        <x:v>10174467.988803111</x:v>
      </x:c>
      <x:c r="P1539" s="2" t="str">
        <x:v>decline</x:v>
      </x:c>
      <x:c r="Q1539" s="2" t="str">
        <x:v>debt service to income exceeds policy maximum</x:v>
      </x:c>
      <x:c r="R1539" s="2"/>
      <x:c r="S1539" s="2"/>
      <x:c r="T1539" s="2"/>
    </x:row>
    <x:row r="1540">
      <x:c r="A1540" s="2"/>
      <x:c r="B1540" s="2"/>
      <x:c r="C1540" s="2" t="str">
        <x:v>SYN-01535</x:v>
      </x:c>
      <x:c r="D1540" s="58" t="n">
        <x:v>40000000</x:v>
      </x:c>
      <x:c r="E1540" s="93" t="n">
        <x:v>36</x:v>
      </x:c>
      <x:c r="F1540" s="59" t="n">
        <x:v>0.2587985029965571</x:v>
      </x:c>
      <x:c r="G1540" s="59" t="n">
        <x:v>0.7181578224326383</x:v>
      </x:c>
      <x:c r="H1540" s="59" t="n">
        <x:v>0.3</x:v>
      </x:c>
      <x:c r="I1540" s="58" t="n">
        <x:v>1698063.069739307</x:v>
      </x:c>
      <x:c r="J1540" s="59" t="n">
        <x:v>0.22145558792957531</x:v>
      </x:c>
      <x:c r="K1540" s="2" t="str">
        <x:v>E</x:v>
      </x:c>
      <x:c r="L1540" s="59"/>
      <x:c r="M1540" s="59" t="n">
        <x:v>0.04574385977628399</x:v>
      </x:c>
      <x:c r="N1540" s="58" t="n">
        <x:v>11204806.147060426</x:v>
      </x:c>
      <x:c r="O1540" s="58" t="n">
        <x:v>2896663.717433273</x:v>
      </x:c>
      <x:c r="P1540" s="2" t="str">
        <x:v>decline</x:v>
      </x:c>
      <x:c r="Q1540" s="2" t="str">
        <x:v>PD exceeds policy maximum</x:v>
      </x:c>
      <x:c r="R1540" s="2"/>
      <x:c r="S1540" s="2"/>
      <x:c r="T1540" s="2"/>
    </x:row>
    <x:row r="1541">
      <x:c r="A1541" s="2"/>
      <x:c r="B1541" s="2"/>
      <x:c r="C1541" s="2" t="str">
        <x:v>SYN-01536</x:v>
      </x:c>
      <x:c r="D1541" s="58" t="n">
        <x:v>156000000</x:v>
      </x:c>
      <x:c r="E1541" s="93" t="n">
        <x:v>12</x:v>
      </x:c>
      <x:c r="F1541" s="59" t="n">
        <x:v>0.0311061198283429</x:v>
      </x:c>
      <x:c r="G1541" s="59" t="n">
        <x:v>0.8064884049190375</x:v>
      </x:c>
      <x:c r="H1541" s="59" t="n">
        <x:v>0.13527101234111638</x:v>
      </x:c>
      <x:c r="I1541" s="58" t="n">
        <x:v>13972102.751037085</x:v>
      </x:c>
      <x:c r="J1541" s="59" t="n">
        <x:v>0.40664469198280506</x:v>
      </x:c>
      <x:c r="K1541" s="2" t="str">
        <x:v>B</x:v>
      </x:c>
      <x:c r="L1541" s="59" t="n">
        <x:v>0.09996429443359377</x:v>
      </x:c>
      <x:c r="M1541" s="59" t="n">
        <x:v>0.5184492507776524</x:v>
      </x:c>
      <x:c r="N1541" s="58" t="n">
        <x:v>2173552.091292032</x:v>
      </x:c>
      <x:c r="O1541" s="58" t="n">
        <x:v>6725189.432763512</x:v>
      </x:c>
      <x:c r="P1541" s="2" t="str">
        <x:v>approve</x:v>
      </x:c>
      <x:c r="Q1541" s="2" t="str">
        <x:v>eligibility and RAROC conditions are met</x:v>
      </x:c>
      <x:c r="R1541" s="2"/>
      <x:c r="S1541" s="2"/>
      <x:c r="T1541" s="2"/>
    </x:row>
    <x:row r="1542">
      <x:c r="A1542" s="2"/>
      <x:c r="B1542" s="2"/>
      <x:c r="C1542" s="2" t="str">
        <x:v>SYN-01537</x:v>
      </x:c>
      <x:c r="D1542" s="58" t="n">
        <x:v>128000000</x:v>
      </x:c>
      <x:c r="E1542" s="93" t="n">
        <x:v>24</x:v>
      </x:c>
      <x:c r="F1542" s="59" t="n">
        <x:v>0.10688031056185213</x:v>
      </x:c>
      <x:c r="G1542" s="59" t="n">
        <x:v>0.6992358927954313</x:v>
      </x:c>
      <x:c r="H1542" s="59" t="n">
        <x:v>0.1945592883146212</x:v>
      </x:c>
      <x:c r="I1542" s="58" t="n">
        <x:v>6480692.2683876725</x:v>
      </x:c>
      <x:c r="J1542" s="59" t="n">
        <x:v>0.3369196563727854</x:v>
      </x:c>
      <x:c r="K1542" s="2" t="str">
        <x:v>D</x:v>
      </x:c>
      <x:c r="L1542" s="59" t="n">
        <x:v>0.1676068115234375</x:v>
      </x:c>
      <x:c r="M1542" s="59" t="n">
        <x:v>0.35943071818977523</x:v>
      </x:c>
      <x:c r="N1542" s="58" t="n">
        <x:v>10348402.242827168</x:v>
      </x:c>
      <x:c r="O1542" s="58" t="n">
        <x:v>7119990.378999091</x:v>
      </x:c>
      <x:c r="P1542" s="2" t="str">
        <x:v>approve</x:v>
      </x:c>
      <x:c r="Q1542" s="2" t="str">
        <x:v>eligibility and RAROC conditions are met</x:v>
      </x:c>
      <x:c r="R1542" s="2"/>
      <x:c r="S1542" s="2"/>
      <x:c r="T1542" s="2"/>
    </x:row>
    <x:row r="1543">
      <x:c r="A1543" s="2"/>
      <x:c r="B1543" s="2"/>
      <x:c r="C1543" s="2" t="str">
        <x:v>SYN-01538</x:v>
      </x:c>
      <x:c r="D1543" s="58" t="n">
        <x:v>148000000</x:v>
      </x:c>
      <x:c r="E1543" s="93" t="n">
        <x:v>18</x:v>
      </x:c>
      <x:c r="F1543" s="59" t="n">
        <x:v>0.07799466002837085</x:v>
      </x:c>
      <x:c r="G1543" s="59" t="n">
        <x:v>0.8270353660547141</x:v>
      </x:c>
      <x:c r="H1543" s="59" t="n">
        <x:v>0.1697869848998875</x:v>
      </x:c>
      <x:c r="I1543" s="58" t="n">
        <x:v>9371357.658286864</x:v>
      </x:c>
      <x:c r="J1543" s="59" t="n">
        <x:v>0.41605549848408035</x:v>
      </x:c>
      <x:c r="K1543" s="2" t="str">
        <x:v>C</x:v>
      </x:c>
      <x:c r="L1543" s="59" t="n">
        <x:v>0.14250144958496094</x:v>
      </x:c>
      <x:c r="M1543" s="59" t="n">
        <x:v>0.364328814429074</x:v>
      </x:c>
      <x:c r="N1543" s="58" t="n">
        <x:v>7843806.305178243</x:v>
      </x:c>
      <x:c r="O1543" s="58" t="n">
        <x:v>8330376.974962314</x:v>
      </x:c>
      <x:c r="P1543" s="2" t="str">
        <x:v>approve</x:v>
      </x:c>
      <x:c r="Q1543" s="2" t="str">
        <x:v>eligibility and RAROC conditions are met</x:v>
      </x:c>
      <x:c r="R1543" s="2"/>
      <x:c r="S1543" s="2"/>
      <x:c r="T1543" s="2"/>
    </x:row>
    <x:row r="1544">
      <x:c r="A1544" s="2"/>
      <x:c r="B1544" s="2"/>
      <x:c r="C1544" s="2" t="str">
        <x:v>SYN-01539</x:v>
      </x:c>
      <x:c r="D1544" s="58" t="n">
        <x:v>34000000</x:v>
      </x:c>
      <x:c r="E1544" s="93" t="n">
        <x:v>12</x:v>
      </x:c>
      <x:c r="F1544" s="59" t="n">
        <x:v>0.036936856935163444</x:v>
      </x:c>
      <x:c r="G1544" s="59" t="n">
        <x:v>0.6889768589256674</x:v>
      </x:c>
      <x:c r="H1544" s="59" t="n">
        <x:v>0.13999494676566124</x:v>
      </x:c>
      <x:c r="I1544" s="58" t="n">
        <x:v>3052753.914814432</x:v>
      </x:c>
      <x:c r="J1544" s="59" t="n">
        <x:v>0.27507247144248503</x:v>
      </x:c>
      <x:c r="K1544" s="2" t="str">
        <x:v>B</x:v>
      </x:c>
      <x:c r="L1544" s="59" t="n">
        <x:v>0.15082603454589846</x:v>
      </x:c>
      <x:c r="M1544" s="59" t="n">
        <x:v>0.04923074027981815</x:v>
      </x:c>
      <x:c r="N1544" s="58" t="n">
        <x:v>481320.1578084933</x:v>
      </x:c>
      <x:c r="O1544" s="58" t="n">
        <x:v>1464043.319102319</x:v>
      </x:c>
      <x:c r="P1544" s="2" t="str">
        <x:v>reprice</x:v>
      </x:c>
      <x:c r="Q1544" s="2" t="str">
        <x:v>quoted APR is below the RAROC price floor</x:v>
      </x:c>
      <x:c r="R1544" s="2"/>
      <x:c r="S1544" s="2"/>
      <x:c r="T1544" s="2"/>
    </x:row>
    <x:row r="1545">
      <x:c r="A1545" s="2"/>
      <x:c r="B1545" s="2"/>
      <x:c r="C1545" s="2" t="str">
        <x:v>SYN-01540</x:v>
      </x:c>
      <x:c r="D1545" s="58" t="n">
        <x:v>149000000</x:v>
      </x:c>
      <x:c r="E1545" s="93" t="n">
        <x:v>24</x:v>
      </x:c>
      <x:c r="F1545" s="59" t="n">
        <x:v>0.004371467427746273</x:v>
      </x:c>
      <x:c r="G1545" s="59" t="n">
        <x:v>0.7644861274248804</x:v>
      </x:c>
      <x:c r="H1545" s="59" t="n">
        <x:v>0.10230534704028756</x:v>
      </x:c>
      <x:c r="I1545" s="58" t="n">
        <x:v>6891458.875278197</x:v>
      </x:c>
      <x:c r="J1545" s="59" t="n">
        <x:v>0.27171817697254375</x:v>
      </x:c>
      <x:c r="K1545" s="2" t="str">
        <x:v>A</x:v>
      </x:c>
      <x:c r="L1545" s="59" t="n">
        <x:v>0.08496196746826172</x:v>
      </x:c>
      <x:c r="M1545" s="59" t="n">
        <x:v>0.3363494304897824</x:v>
      </x:c>
      <x:c r="N1545" s="58" t="n">
        <x:v>535112.796804547</x:v>
      </x:c>
      <x:c r="O1545" s="58" t="n">
        <x:v>6292124.940059383</x:v>
      </x:c>
      <x:c r="P1545" s="2" t="str">
        <x:v>approve</x:v>
      </x:c>
      <x:c r="Q1545" s="2" t="str">
        <x:v>eligibility and RAROC conditions are met</x:v>
      </x:c>
      <x:c r="R1545" s="2"/>
      <x:c r="S1545" s="2"/>
      <x:c r="T1545" s="2"/>
    </x:row>
    <x:row r="1546">
      <x:c r="A1546" s="2"/>
      <x:c r="B1546" s="2"/>
      <x:c r="C1546" s="2" t="str">
        <x:v>SYN-01541</x:v>
      </x:c>
      <x:c r="D1546" s="58" t="n">
        <x:v>89000000</x:v>
      </x:c>
      <x:c r="E1546" s="93" t="n">
        <x:v>24</x:v>
      </x:c>
      <x:c r="F1546" s="59" t="n">
        <x:v>0.08914350167721423</x:v>
      </x:c>
      <x:c r="G1546" s="59" t="n">
        <x:v>0.7103565124935703</x:v>
      </x:c>
      <x:c r="H1546" s="59" t="n">
        <x:v>0.17100981591730274</x:v>
      </x:c>
      <x:c r="I1546" s="58" t="n">
        <x:v>4404681.120760527</x:v>
      </x:c>
      <x:c r="J1546" s="59" t="n">
        <x:v>0.14039808259291173</x:v>
      </x:c>
      <x:c r="K1546" s="2" t="str">
        <x:v>C</x:v>
      </x:c>
      <x:c r="L1546" s="59" t="n">
        <x:v>0.14742355346679686</x:v>
      </x:c>
      <x:c r="M1546" s="59" t="n">
        <x:v>0.35020785378214864</x:v>
      </x:c>
      <x:c r="N1546" s="58" t="n">
        <x:v>6078153.667192272</x:v>
      </x:c>
      <x:c r="O1546" s="58" t="n">
        <x:v>4561288.7692672545</x:v>
      </x:c>
      <x:c r="P1546" s="2" t="str">
        <x:v>approve</x:v>
      </x:c>
      <x:c r="Q1546" s="2" t="str">
        <x:v>eligibility and RAROC conditions are met</x:v>
      </x:c>
      <x:c r="R1546" s="2"/>
      <x:c r="S1546" s="2"/>
      <x:c r="T1546" s="2"/>
    </x:row>
    <x:row r="1547">
      <x:c r="A1547" s="2"/>
      <x:c r="B1547" s="2"/>
      <x:c r="C1547" s="2" t="str">
        <x:v>SYN-01542</x:v>
      </x:c>
      <x:c r="D1547" s="58" t="n">
        <x:v>245000000</x:v>
      </x:c>
      <x:c r="E1547" s="93" t="n">
        <x:v>24</x:v>
      </x:c>
      <x:c r="F1547" s="59" t="n">
        <x:v>0.036201168109663256</x:v>
      </x:c>
      <x:c r="G1547" s="59" t="n">
        <x:v>0.7728458216728452</x:v>
      </x:c>
      <x:c r="H1547" s="59" t="n">
        <x:v>0.1428858712072496</x:v>
      </x:c>
      <x:c r="I1547" s="58" t="n">
        <x:v>11796585.452782001</x:v>
      </x:c>
      <x:c r="J1547" s="59" t="n">
        <x:v>0.33241463631955004</x:v>
      </x:c>
      <x:c r="K1547" s="2" t="str">
        <x:v>B</x:v>
      </x:c>
      <x:c r="L1547" s="59" t="n">
        <x:v>0.09757080078125</x:v>
      </x:c>
      <x:c r="M1547" s="59" t="n">
        <x:v>0.6190276224825605</x:v>
      </x:c>
      <x:c r="N1547" s="58" t="n">
        <x:v>7410594.198717342</x:v>
      </x:c>
      <x:c r="O1547" s="58" t="n">
        <x:v>10255173.547306249</x:v>
      </x:c>
      <x:c r="P1547" s="2" t="str">
        <x:v>approve</x:v>
      </x:c>
      <x:c r="Q1547" s="2" t="str">
        <x:v>eligibility and RAROC conditions are met</x:v>
      </x:c>
      <x:c r="R1547" s="2"/>
      <x:c r="S1547" s="2"/>
      <x:c r="T1547" s="2"/>
    </x:row>
    <x:row r="1548">
      <x:c r="A1548" s="2"/>
      <x:c r="B1548" s="2"/>
      <x:c r="C1548" s="2" t="str">
        <x:v>SYN-01543</x:v>
      </x:c>
      <x:c r="D1548" s="58" t="n">
        <x:v>66000000</x:v>
      </x:c>
      <x:c r="E1548" s="93" t="n">
        <x:v>24</x:v>
      </x:c>
      <x:c r="F1548" s="59" t="n">
        <x:v>0.12415572851101309</x:v>
      </x:c>
      <x:c r="G1548" s="59" t="n">
        <x:v>0.6876878420362259</x:v>
      </x:c>
      <x:c r="H1548" s="59" t="n">
        <x:v>0.20399040537080868</x:v>
      </x:c>
      <x:c r="I1548" s="58" t="n">
        <x:v>3372002.904957359</x:v>
      </x:c>
      <x:c r="J1548" s="59" t="n">
        <x:v>0.15390915693084908</x:v>
      </x:c>
      <x:c r="K1548" s="2" t="str">
        <x:v>D</x:v>
      </x:c>
      <x:c r="L1548" s="59" t="n">
        <x:v>0.1897554016113281</x:v>
      </x:c>
      <x:c r="M1548" s="59" t="n">
        <x:v>0.259009852214577</x:v>
      </x:c>
      <x:c r="N1548" s="58" t="n">
        <x:v>6090165.436470733</x:v>
      </x:c>
      <x:c r="O1548" s="58" t="n">
        <x:v>3877346.368694877</x:v>
      </x:c>
      <x:c r="P1548" s="2" t="str">
        <x:v>approve</x:v>
      </x:c>
      <x:c r="Q1548" s="2" t="str">
        <x:v>eligibility and RAROC conditions are met</x:v>
      </x:c>
      <x:c r="R1548" s="2"/>
      <x:c r="S1548" s="2"/>
      <x:c r="T1548" s="2"/>
    </x:row>
    <x:row r="1549">
      <x:c r="A1549" s="2"/>
      <x:c r="B1549" s="2"/>
      <x:c r="C1549" s="2" t="str">
        <x:v>SYN-01544</x:v>
      </x:c>
      <x:c r="D1549" s="58" t="n">
        <x:v>112000000</x:v>
      </x:c>
      <x:c r="E1549" s="93" t="n">
        <x:v>24</x:v>
      </x:c>
      <x:c r="F1549" s="59" t="n">
        <x:v>0.12237878753551223</x:v>
      </x:c>
      <x:c r="G1549" s="59" t="n">
        <x:v>0.7099213717269864</x:v>
      </x:c>
      <x:c r="H1549" s="59" t="n">
        <x:v>0.22835680349819093</x:v>
      </x:c>
      <x:c r="I1549" s="58" t="n">
        <x:v>5856677.284285809</x:v>
      </x:c>
      <x:c r="J1549" s="59" t="n">
        <x:v>0.20801521987159124</x:v>
      </x:c>
      <x:c r="K1549" s="2" t="str">
        <x:v>D</x:v>
      </x:c>
      <x:c r="L1549" s="59" t="n">
        <x:v>0.1745854949951172</x:v>
      </x:c>
      <x:c r="M1549" s="59" t="n">
        <x:v>0.5232853501237124</x:v>
      </x:c>
      <x:c r="N1549" s="58" t="n">
        <x:v>10591529.606860701</x:v>
      </x:c>
      <x:c r="O1549" s="58" t="n">
        <x:v>6795451.622590709</x:v>
      </x:c>
      <x:c r="P1549" s="2" t="str">
        <x:v>approve</x:v>
      </x:c>
      <x:c r="Q1549" s="2" t="str">
        <x:v>eligibility and RAROC conditions are met</x:v>
      </x:c>
      <x:c r="R1549" s="2"/>
      <x:c r="S1549" s="2"/>
      <x:c r="T1549" s="2"/>
    </x:row>
    <x:row r="1550">
      <x:c r="A1550" s="2"/>
      <x:c r="B1550" s="2"/>
      <x:c r="C1550" s="2" t="str">
        <x:v>SYN-01545</x:v>
      </x:c>
      <x:c r="D1550" s="58" t="n">
        <x:v>181000000</x:v>
      </x:c>
      <x:c r="E1550" s="93" t="n">
        <x:v>24</x:v>
      </x:c>
      <x:c r="F1550" s="59" t="n">
        <x:v>0.03915513980007119</x:v>
      </x:c>
      <x:c r="G1550" s="59" t="n">
        <x:v>0.9</x:v>
      </x:c>
      <x:c r="H1550" s="59" t="n">
        <x:v>0.14339624728489195</x:v>
      </x:c>
      <x:c r="I1550" s="58" t="n">
        <x:v>8719400.347384198</x:v>
      </x:c>
      <x:c r="J1550" s="59" t="n">
        <x:v>0.1534281304278781</x:v>
      </x:c>
      <x:c r="K1550" s="2" t="str">
        <x:v>B</x:v>
      </x:c>
      <x:c r="L1550" s="59" t="n">
        <x:v>0.11618705749511718</x:v>
      </x:c>
      <x:c r="M1550" s="59" t="n">
        <x:v>0.4365404625635924</x:v>
      </x:c>
      <x:c r="N1550" s="58" t="n">
        <x:v>6892752.483999197</x:v>
      </x:c>
      <x:c r="O1550" s="58" t="n">
        <x:v>7562406.994347447</x:v>
      </x:c>
      <x:c r="P1550" s="2" t="str">
        <x:v>approve</x:v>
      </x:c>
      <x:c r="Q1550" s="2" t="str">
        <x:v>eligibility and RAROC conditions are met</x:v>
      </x:c>
      <x:c r="R1550" s="2"/>
      <x:c r="S1550" s="2"/>
      <x:c r="T1550" s="2"/>
    </x:row>
    <x:row r="1551">
      <x:c r="A1551" s="2"/>
      <x:c r="B1551" s="2"/>
      <x:c r="C1551" s="2" t="str">
        <x:v>SYN-01546</x:v>
      </x:c>
      <x:c r="D1551" s="58" t="n">
        <x:v>234000000</x:v>
      </x:c>
      <x:c r="E1551" s="93" t="n">
        <x:v>36</x:v>
      </x:c>
      <x:c r="F1551" s="59" t="n">
        <x:v>0.1602776066100172</x:v>
      </x:c>
      <x:c r="G1551" s="59" t="n">
        <x:v>0.8336511862330728</x:v>
      </x:c>
      <x:c r="H1551" s="59" t="n">
        <x:v>0.24158011736452278</x:v>
      </x:c>
      <x:c r="I1551" s="58" t="n">
        <x:v>9199912.527158873</x:v>
      </x:c>
      <x:c r="J1551" s="59" t="n">
        <x:v>0.3119976673909033</x:v>
      </x:c>
      <x:c r="K1551" s="2" t="str">
        <x:v>E</x:v>
      </x:c>
      <x:c r="L1551" s="59" t="n">
        <x:v>0.23597404479980466</x:v>
      </x:c>
      <x:c r="M1551" s="59" t="n">
        <x:v>0.1881952798338013</x:v>
      </x:c>
      <x:c r="N1551" s="58" t="n">
        <x:v>48974590.15596908</x:v>
      </x:c>
      <x:c r="O1551" s="58" t="n">
        <x:v>17940241.56097628</x:v>
      </x:c>
      <x:c r="P1551" s="2" t="str">
        <x:v>approve</x:v>
      </x:c>
      <x:c r="Q1551" s="2" t="str">
        <x:v>eligibility and RAROC conditions are met</x:v>
      </x:c>
      <x:c r="R1551" s="2"/>
      <x:c r="S1551" s="2"/>
      <x:c r="T1551" s="2"/>
    </x:row>
    <x:row r="1552">
      <x:c r="A1552" s="2"/>
      <x:c r="B1552" s="2"/>
      <x:c r="C1552" s="2" t="str">
        <x:v>SYN-01547</x:v>
      </x:c>
      <x:c r="D1552" s="58" t="n">
        <x:v>67000000</x:v>
      </x:c>
      <x:c r="E1552" s="93" t="n">
        <x:v>48</x:v>
      </x:c>
      <x:c r="F1552" s="59" t="n">
        <x:v>0.15615755553631488</x:v>
      </x:c>
      <x:c r="G1552" s="59" t="n">
        <x:v>0.733998286737495</x:v>
      </x:c>
      <x:c r="H1552" s="59" t="n">
        <x:v>0.22746401714999995</x:v>
      </x:c>
      <x:c r="I1552" s="58" t="n">
        <x:v>2138150.1367613366</x:v>
      </x:c>
      <x:c r="J1552" s="59" t="n">
        <x:v>0.25026039874774925</x:v>
      </x:c>
      <x:c r="K1552" s="2" t="str">
        <x:v>E</x:v>
      </x:c>
      <x:c r="L1552" s="59" t="n">
        <x:v>0.22131740570068364</x:v>
      </x:c>
      <x:c r="M1552" s="59" t="n">
        <x:v>0.19570297677145163</x:v>
      </x:c>
      <x:c r="N1552" s="58" t="n">
        <x:v>15486707.492497943</x:v>
      </x:c>
      <x:c r="O1552" s="58" t="n">
        <x:v>4323438.683515903</x:v>
      </x:c>
      <x:c r="P1552" s="2" t="str">
        <x:v>approve</x:v>
      </x:c>
      <x:c r="Q1552" s="2" t="str">
        <x:v>eligibility and RAROC conditions are met</x:v>
      </x:c>
      <x:c r="R1552" s="2"/>
      <x:c r="S1552" s="2"/>
      <x:c r="T1552" s="2"/>
    </x:row>
    <x:row r="1553">
      <x:c r="A1553" s="2"/>
      <x:c r="B1553" s="2"/>
      <x:c r="C1553" s="2" t="str">
        <x:v>SYN-01548</x:v>
      </x:c>
      <x:c r="D1553" s="58" t="n">
        <x:v>217000000</x:v>
      </x:c>
      <x:c r="E1553" s="93" t="n">
        <x:v>18</x:v>
      </x:c>
      <x:c r="F1553" s="59" t="n">
        <x:v>0.06876767758160038</x:v>
      </x:c>
      <x:c r="G1553" s="59" t="n">
        <x:v>0.7284048375142617</x:v>
      </x:c>
      <x:c r="H1553" s="59" t="n">
        <x:v>0.15559146789963813</x:v>
      </x:c>
      <x:c r="I1553" s="58" t="n">
        <x:v>13594671.208838949</x:v>
      </x:c>
      <x:c r="J1553" s="59" t="n">
        <x:v>0.6209124002326039</x:v>
      </x:c>
      <x:c r="K1553" s="2" t="str">
        <x:v>C</x:v>
      </x:c>
      <x:c r="L1553" s="59"/>
      <x:c r="M1553" s="59" t="n">
        <x:v>0.36976145748891537</x:v>
      </x:c>
      <x:c r="N1553" s="58" t="n">
        <x:v>8904953.991205974</x:v>
      </x:c>
      <x:c r="O1553" s="58" t="n">
        <x:v>9974216.897023391</x:v>
      </x:c>
      <x:c r="P1553" s="2" t="str">
        <x:v>decline</x:v>
      </x:c>
      <x:c r="Q1553" s="2" t="str">
        <x:v>debt service to income exceeds policy maximum</x:v>
      </x:c>
      <x:c r="R1553" s="2"/>
      <x:c r="S1553" s="2"/>
      <x:c r="T1553" s="2"/>
    </x:row>
    <x:row r="1554">
      <x:c r="A1554" s="2"/>
      <x:c r="B1554" s="2"/>
      <x:c r="C1554" s="2" t="str">
        <x:v>SYN-01549</x:v>
      </x:c>
      <x:c r="D1554" s="58" t="n">
        <x:v>144000000</x:v>
      </x:c>
      <x:c r="E1554" s="93" t="n">
        <x:v>12</x:v>
      </x:c>
      <x:c r="F1554" s="59" t="n">
        <x:v>0.04340634661784099</x:v>
      </x:c>
      <x:c r="G1554" s="59" t="n">
        <x:v>0.6146654812980247</x:v>
      </x:c>
      <x:c r="H1554" s="59" t="n">
        <x:v>0.15492429895175217</x:v>
      </x:c>
      <x:c r="I1554" s="58" t="n">
        <x:v>13030680.84520148</x:v>
      </x:c>
      <x:c r="J1554" s="59" t="n">
        <x:v>0.5478337764125462</x:v>
      </x:c>
      <x:c r="K1554" s="2" t="str">
        <x:v>B</x:v>
      </x:c>
      <x:c r="L1554" s="59"/>
      <x:c r="M1554" s="59" t="n">
        <x:v>0.7810927427969638</x:v>
      </x:c>
      <x:c r="N1554" s="58" t="n">
        <x:v>2144003.24765232</x:v>
      </x:c>
      <x:c r="O1554" s="58" t="n">
        <x:v>6201347.934167808</x:v>
      </x:c>
      <x:c r="P1554" s="2" t="str">
        <x:v>decline</x:v>
      </x:c>
      <x:c r="Q1554" s="2" t="str">
        <x:v>debt service to income exceeds policy maximum</x:v>
      </x:c>
      <x:c r="R1554" s="2"/>
      <x:c r="S1554" s="2"/>
      <x:c r="T1554" s="2"/>
    </x:row>
    <x:row r="1555">
      <x:c r="A1555" s="2"/>
      <x:c r="B1555" s="2"/>
      <x:c r="C1555" s="2" t="str">
        <x:v>SYN-01550</x:v>
      </x:c>
      <x:c r="D1555" s="58" t="n">
        <x:v>152000000</x:v>
      </x:c>
      <x:c r="E1555" s="93" t="n">
        <x:v>48</x:v>
      </x:c>
      <x:c r="F1555" s="59" t="n">
        <x:v>0.24973011063988776</x:v>
      </x:c>
      <x:c r="G1555" s="59" t="n">
        <x:v>0.9</x:v>
      </x:c>
      <x:c r="H1555" s="59" t="n">
        <x:v>0.3</x:v>
      </x:c>
      <x:c r="I1555" s="58" t="n">
        <x:v>5472911.056144123</x:v>
      </x:c>
      <x:c r="J1555" s="59" t="n">
        <x:v>0.577442141803043</x:v>
      </x:c>
      <x:c r="K1555" s="2" t="str">
        <x:v>E</x:v>
      </x:c>
      <x:c r="L1555" s="59"/>
      <x:c r="M1555" s="59" t="n">
        <x:v>-0.09913333344061653</x:v>
      </x:c>
      <x:c r="N1555" s="58" t="n">
        <x:v>64983111.72981617</x:v>
      </x:c>
      <x:c r="O1555" s="58" t="n">
        <x:v>12986749.693004144</x:v>
      </x:c>
      <x:c r="P1555" s="2" t="str">
        <x:v>decline</x:v>
      </x:c>
      <x:c r="Q1555" s="2" t="str">
        <x:v>PD exceeds policy maximum</x:v>
      </x:c>
      <x:c r="R1555" s="2"/>
      <x:c r="S1555" s="2"/>
      <x:c r="T1555" s="2"/>
    </x:row>
    <x:row r="1556">
      <x:c r="A1556" s="2"/>
      <x:c r="B1556" s="2"/>
      <x:c r="C1556" s="2" t="str">
        <x:v>SYN-01551</x:v>
      </x:c>
      <x:c r="D1556" s="58" t="n">
        <x:v>58000000</x:v>
      </x:c>
      <x:c r="E1556" s="93" t="n">
        <x:v>12</x:v>
      </x:c>
      <x:c r="F1556" s="59" t="n">
        <x:v>0.12542816251378297</x:v>
      </x:c>
      <x:c r="G1556" s="59" t="n">
        <x:v>0.8380171293846009</x:v>
      </x:c>
      <x:c r="H1556" s="59" t="n">
        <x:v>0.2204637870989553</x:v>
      </x:c>
      <x:c r="I1556" s="58" t="n">
        <x:v>5429768.71328085</x:v>
      </x:c>
      <x:c r="J1556" s="59" t="n">
        <x:v>0.22922568600617252</x:v>
      </x:c>
      <x:c r="K1556" s="2" t="str">
        <x:v>D</x:v>
      </x:c>
      <x:c r="L1556" s="59" t="n">
        <x:v>0.22286949157714844</x:v>
      </x:c>
      <x:c r="M1556" s="59" t="n">
        <x:v>0.14635578901711652</x:v>
      </x:c>
      <x:c r="N1556" s="58" t="n">
        <x:v>3479259.3843300343</x:v>
      </x:c>
      <x:c r="O1556" s="58" t="n">
        <x:v>4405900.758771232</x:v>
      </x:c>
      <x:c r="P1556" s="2" t="str">
        <x:v>reprice</x:v>
      </x:c>
      <x:c r="Q1556" s="2" t="str">
        <x:v>quoted APR is below the RAROC price floor</x:v>
      </x:c>
      <x:c r="R1556" s="2"/>
      <x:c r="S1556" s="2"/>
      <x:c r="T1556" s="2"/>
    </x:row>
    <x:row r="1557">
      <x:c r="A1557" s="2"/>
      <x:c r="B1557" s="2"/>
      <x:c r="C1557" s="2" t="str">
        <x:v>SYN-01552</x:v>
      </x:c>
      <x:c r="D1557" s="58" t="n">
        <x:v>86000000</x:v>
      </x:c>
      <x:c r="E1557" s="93" t="n">
        <x:v>24</x:v>
      </x:c>
      <x:c r="F1557" s="59" t="n">
        <x:v>0.054359659991102316</x:v>
      </x:c>
      <x:c r="G1557" s="59" t="n">
        <x:v>0.6796055850404158</x:v>
      </x:c>
      <x:c r="H1557" s="59" t="n">
        <x:v>0.16115923585659248</x:v>
      </x:c>
      <x:c r="I1557" s="58" t="n">
        <x:v>4215592.543347999</x:v>
      </x:c>
      <x:c r="J1557" s="59" t="n">
        <x:v>0.34209979287077774</x:v>
      </x:c>
      <x:c r="K1557" s="2" t="str">
        <x:v>C</x:v>
      </x:c>
      <x:c r="L1557" s="59" t="n">
        <x:v>0.12043708801269531</x:v>
      </x:c>
      <x:c r="M1557" s="59" t="n">
        <x:v>0.5741480600979568</x:v>
      </x:c>
      <x:c r="N1557" s="58" t="n">
        <x:v>3440857.590839336</x:v>
      </x:c>
      <x:c r="O1557" s="58" t="n">
        <x:v>3575066.6583848973</x:v>
      </x:c>
      <x:c r="P1557" s="2" t="str">
        <x:v>approve</x:v>
      </x:c>
      <x:c r="Q1557" s="2" t="str">
        <x:v>eligibility and RAROC conditions are met</x:v>
      </x:c>
      <x:c r="R1557" s="2"/>
      <x:c r="S1557" s="2"/>
      <x:c r="T1557" s="2"/>
    </x:row>
    <x:row r="1558">
      <x:c r="A1558" s="2"/>
      <x:c r="B1558" s="2"/>
      <x:c r="C1558" s="2" t="str">
        <x:v>SYN-01553</x:v>
      </x:c>
      <x:c r="D1558" s="58" t="n">
        <x:v>107000000</x:v>
      </x:c>
      <x:c r="E1558" s="93" t="n">
        <x:v>18</x:v>
      </x:c>
      <x:c r="F1558" s="59" t="n">
        <x:v>0.0777605501758309</x:v>
      </x:c>
      <x:c r="G1558" s="59" t="n">
        <x:v>0.7007634060757122</x:v>
      </x:c>
      <x:c r="H1558" s="59" t="n">
        <x:v>0.1874073812617259</x:v>
      </x:c>
      <x:c r="I1558" s="58" t="n">
        <x:v>6865060.224567081</x:v>
      </x:c>
      <x:c r="J1558" s="59" t="n">
        <x:v>0.3182893734156231</x:v>
      </x:c>
      <x:c r="K1558" s="2" t="str">
        <x:v>C</x:v>
      </x:c>
      <x:c r="L1558" s="59" t="n">
        <x:v>0.13275463104248048</x:v>
      </x:c>
      <x:c r="M1558" s="59" t="n">
        <x:v>0.6443175478760819</x:v>
      </x:c>
      <x:c r="N1558" s="58" t="n">
        <x:v>4809031.516278519</x:v>
      </x:c>
      <x:c r="O1558" s="58" t="n">
        <x:v>5114004.473816439</x:v>
      </x:c>
      <x:c r="P1558" s="2" t="str">
        <x:v>approve</x:v>
      </x:c>
      <x:c r="Q1558" s="2" t="str">
        <x:v>eligibility and RAROC conditions are met</x:v>
      </x:c>
      <x:c r="R1558" s="2"/>
      <x:c r="S1558" s="2"/>
      <x:c r="T1558" s="2"/>
    </x:row>
    <x:row r="1559">
      <x:c r="A1559" s="2"/>
      <x:c r="B1559" s="2"/>
      <x:c r="C1559" s="2" t="str">
        <x:v>SYN-01554</x:v>
      </x:c>
      <x:c r="D1559" s="58" t="n">
        <x:v>192000000</x:v>
      </x:c>
      <x:c r="E1559" s="93" t="n">
        <x:v>18</x:v>
      </x:c>
      <x:c r="F1559" s="59" t="n">
        <x:v>0.032177002396848016</x:v>
      </x:c>
      <x:c r="G1559" s="59" t="n">
        <x:v>0.5572591048998148</x:v>
      </x:c>
      <x:c r="H1559" s="59" t="n">
        <x:v>0.11316990476126935</x:v>
      </x:c>
      <x:c r="I1559" s="58" t="n">
        <x:v>11647727.65484654</x:v>
      </x:c>
      <x:c r="J1559" s="59" t="n">
        <x:v>0.39593109120720227</x:v>
      </x:c>
      <x:c r="K1559" s="2" t="str">
        <x:v>B</x:v>
      </x:c>
      <x:c r="L1559" s="59" t="n">
        <x:v>0.09851924896240234</x:v>
      </x:c>
      <x:c r="M1559" s="59" t="n">
        <x:v>0.3088935174211264</x:v>
      </x:c>
      <x:c r="N1559" s="58" t="n">
        <x:v>2796088.1610433008</x:v>
      </x:c>
      <x:c r="O1559" s="58" t="n">
        <x:v>8065224.021911414</x:v>
      </x:c>
      <x:c r="P1559" s="2" t="str">
        <x:v>approve</x:v>
      </x:c>
      <x:c r="Q1559" s="2" t="str">
        <x:v>eligibility and RAROC conditions are met</x:v>
      </x:c>
      <x:c r="R1559" s="2"/>
      <x:c r="S1559" s="2"/>
      <x:c r="T1559" s="2"/>
    </x:row>
    <x:row r="1560">
      <x:c r="A1560" s="2"/>
      <x:c r="B1560" s="2"/>
      <x:c r="C1560" s="2" t="str">
        <x:v>SYN-01555</x:v>
      </x:c>
      <x:c r="D1560" s="58" t="n">
        <x:v>93000000</x:v>
      </x:c>
      <x:c r="E1560" s="93" t="n">
        <x:v>24</x:v>
      </x:c>
      <x:c r="F1560" s="59" t="n">
        <x:v>0.09109934367743634</x:v>
      </x:c>
      <x:c r="G1560" s="59" t="n">
        <x:v>0.6393814295836472</x:v>
      </x:c>
      <x:c r="H1560" s="59" t="n">
        <x:v>0.18553036583382815</x:v>
      </x:c>
      <x:c r="I1560" s="58" t="n">
        <x:v>4667830.533754735</x:v>
      </x:c>
      <x:c r="J1560" s="59" t="n">
        <x:v>0.3159332471924534</x:v>
      </x:c>
      <x:c r="K1560" s="2" t="str">
        <x:v>C</x:v>
      </x:c>
      <x:c r="L1560" s="59" t="n">
        <x:v>0.14474315643310542</x:v>
      </x:c>
      <x:c r="M1560" s="59" t="n">
        <x:v>0.5212814560346655</x:v>
      </x:c>
      <x:c r="N1560" s="58" t="n">
        <x:v>5864131.691308092</x:v>
      </x:c>
      <x:c r="O1560" s="58" t="n">
        <x:v>4356841.219074074</x:v>
      </x:c>
      <x:c r="P1560" s="2" t="str">
        <x:v>approve</x:v>
      </x:c>
      <x:c r="Q1560" s="2" t="str">
        <x:v>eligibility and RAROC conditions are met</x:v>
      </x:c>
      <x:c r="R1560" s="2"/>
      <x:c r="S1560" s="2"/>
      <x:c r="T1560" s="2"/>
    </x:row>
    <x:row r="1561">
      <x:c r="A1561" s="2"/>
      <x:c r="B1561" s="2"/>
      <x:c r="C1561" s="2" t="str">
        <x:v>SYN-01556</x:v>
      </x:c>
      <x:c r="D1561" s="58" t="n">
        <x:v>81000000</x:v>
      </x:c>
      <x:c r="E1561" s="93" t="n">
        <x:v>24</x:v>
      </x:c>
      <x:c r="F1561" s="59" t="n">
        <x:v>0.12391833997504106</x:v>
      </x:c>
      <x:c r="G1561" s="59" t="n">
        <x:v>0.8596250569931752</x:v>
      </x:c>
      <x:c r="H1561" s="59" t="n">
        <x:v>0.19014282397412668</x:v>
      </x:c>
      <x:c r="I1561" s="58" t="n">
        <x:v>4083660.0847311015</x:v>
      </x:c>
      <x:c r="J1561" s="59" t="n">
        <x:v>0.2727791573163691</x:v>
      </x:c>
      <x:c r="K1561" s="2" t="str">
        <x:v>D</x:v>
      </x:c>
      <x:c r="L1561" s="59" t="n">
        <x:v>0.2145466613769531</x:v>
      </x:c>
      <x:c r="M1561" s="59" t="n">
        <x:v>0.024214067976242395</x:v>
      </x:c>
      <x:c r="N1561" s="58" t="n">
        <x:v>9289585.785478719</x:v>
      </x:c>
      <x:c r="O1561" s="58" t="n">
        <x:v>5920366.582964266</x:v>
      </x:c>
      <x:c r="P1561" s="2" t="str">
        <x:v>reprice</x:v>
      </x:c>
      <x:c r="Q1561" s="2" t="str">
        <x:v>quoted APR is below the RAROC price floor</x:v>
      </x:c>
      <x:c r="R1561" s="2"/>
      <x:c r="S1561" s="2"/>
      <x:c r="T1561" s="2"/>
    </x:row>
    <x:row r="1562">
      <x:c r="A1562" s="2"/>
      <x:c r="B1562" s="2"/>
      <x:c r="C1562" s="2" t="str">
        <x:v>SYN-01557</x:v>
      </x:c>
      <x:c r="D1562" s="58" t="n">
        <x:v>118000000</x:v>
      </x:c>
      <x:c r="E1562" s="93" t="n">
        <x:v>12</x:v>
      </x:c>
      <x:c r="F1562" s="59" t="n">
        <x:v>0.1683580812694453</x:v>
      </x:c>
      <x:c r="G1562" s="59" t="n">
        <x:v>0.825801924588205</x:v>
      </x:c>
      <x:c r="H1562" s="59" t="n">
        <x:v>0.2419765875158743</x:v>
      </x:c>
      <x:c r="I1562" s="58" t="n">
        <x:v>11169322.788464598</x:v>
      </x:c>
      <x:c r="J1562" s="59" t="n">
        <x:v>0.887539502652731</x:v>
      </x:c>
      <x:c r="K1562" s="2" t="str">
        <x:v>E</x:v>
      </x:c>
      <x:c r="L1562" s="59"/>
      <x:c r="M1562" s="59" t="n">
        <x:v>0.1370746250136585</x:v>
      </x:c>
      <x:c r="N1562" s="58" t="n">
        <x:v>9458535.827709401</x:v>
      </x:c>
      <x:c r="O1562" s="58" t="n">
        <x:v>10078033.124186404</x:v>
      </x:c>
      <x:c r="P1562" s="2" t="str">
        <x:v>decline</x:v>
      </x:c>
      <x:c r="Q1562" s="2" t="str">
        <x:v>debt service to income exceeds policy maximum</x:v>
      </x:c>
      <x:c r="R1562" s="2"/>
      <x:c r="S1562" s="2"/>
      <x:c r="T1562" s="2"/>
    </x:row>
    <x:row r="1563">
      <x:c r="A1563" s="2"/>
      <x:c r="B1563" s="2"/>
      <x:c r="C1563" s="2" t="str">
        <x:v>SYN-01558</x:v>
      </x:c>
      <x:c r="D1563" s="58" t="n">
        <x:v>177000000</x:v>
      </x:c>
      <x:c r="E1563" s="93" t="n">
        <x:v>48</x:v>
      </x:c>
      <x:c r="F1563" s="59" t="n">
        <x:v>0.1912967669052116</x:v>
      </x:c>
      <x:c r="G1563" s="59" t="n">
        <x:v>0.5799770271477112</x:v>
      </x:c>
      <x:c r="H1563" s="59" t="n">
        <x:v>0.27869685242443154</x:v>
      </x:c>
      <x:c r="I1563" s="58" t="n">
        <x:v>6155638.822874827</x:v>
      </x:c>
      <x:c r="J1563" s="59" t="n">
        <x:v>0.17840827967688352</x:v>
      </x:c>
      <x:c r="K1563" s="2" t="str">
        <x:v>E</x:v>
      </x:c>
      <x:c r="L1563" s="59" t="n">
        <x:v>0.20712139129638668</x:v>
      </x:c>
      <x:c r="M1563" s="59" t="n">
        <x:v>0.638865663158303</x:v>
      </x:c>
      <x:c r="N1563" s="58" t="n">
        <x:v>39192147.80985766</x:v>
      </x:c>
      <x:c r="O1563" s="58" t="n">
        <x:v>9590752.864474786</x:v>
      </x:c>
      <x:c r="P1563" s="2" t="str">
        <x:v>approve</x:v>
      </x:c>
      <x:c r="Q1563" s="2" t="str">
        <x:v>eligibility and RAROC conditions are met</x:v>
      </x:c>
      <x:c r="R1563" s="2"/>
      <x:c r="S1563" s="2"/>
      <x:c r="T1563" s="2"/>
    </x:row>
    <x:row r="1564">
      <x:c r="A1564" s="2"/>
      <x:c r="B1564" s="2"/>
      <x:c r="C1564" s="2" t="str">
        <x:v>SYN-01559</x:v>
      </x:c>
      <x:c r="D1564" s="58" t="n">
        <x:v>64000000</x:v>
      </x:c>
      <x:c r="E1564" s="93" t="n">
        <x:v>36</x:v>
      </x:c>
      <x:c r="F1564" s="59" t="n">
        <x:v>0.08653505624323045</x:v>
      </x:c>
      <x:c r="G1564" s="59" t="n">
        <x:v>0.5080076688943175</x:v>
      </x:c>
      <x:c r="H1564" s="59" t="n">
        <x:v>0.17453040164741915</x:v>
      </x:c>
      <x:c r="I1564" s="58" t="n">
        <x:v>2296230.7778624343</x:v>
      </x:c>
      <x:c r="J1564" s="59" t="n">
        <x:v>0.1391450829838591</x:v>
      </x:c>
      <x:c r="K1564" s="2" t="str">
        <x:v>C</x:v>
      </x:c>
      <x:c r="L1564" s="59" t="n">
        <x:v>0.1270621871948242</x:v>
      </x:c>
      <x:c r="M1564" s="59" t="n">
        <x:v>0.6427279043761179</x:v>
      </x:c>
      <x:c r="N1564" s="58" t="n">
        <x:v>4478210.060202689</x:v>
      </x:c>
      <x:c r="O1564" s="58" t="n">
        <x:v>2566270.3277636035</x:v>
      </x:c>
      <x:c r="P1564" s="2" t="str">
        <x:v>approve</x:v>
      </x:c>
      <x:c r="Q1564" s="2" t="str">
        <x:v>eligibility and RAROC conditions are met</x:v>
      </x:c>
      <x:c r="R1564" s="2"/>
      <x:c r="S1564" s="2"/>
      <x:c r="T1564" s="2"/>
    </x:row>
    <x:row r="1565">
      <x:c r="A1565" s="2"/>
      <x:c r="B1565" s="2"/>
      <x:c r="C1565" s="2" t="str">
        <x:v>SYN-01560</x:v>
      </x:c>
      <x:c r="D1565" s="58" t="n">
        <x:v>145000000</x:v>
      </x:c>
      <x:c r="E1565" s="93" t="n">
        <x:v>24</x:v>
      </x:c>
      <x:c r="F1565" s="59" t="n">
        <x:v>0.1663610078206617</x:v>
      </x:c>
      <x:c r="G1565" s="59" t="n">
        <x:v>0.6871518494471238</x:v>
      </x:c>
      <x:c r="H1565" s="59" t="n">
        <x:v>0.24535129610623863</x:v>
      </x:c>
      <x:c r="I1565" s="58" t="n">
        <x:v>7705091.432712948</x:v>
      </x:c>
      <x:c r="J1565" s="59" t="n">
        <x:v>0.29539205363613985</x:v>
      </x:c>
      <x:c r="K1565" s="2" t="str">
        <x:v>E</x:v>
      </x:c>
      <x:c r="L1565" s="59" t="n">
        <x:v>0.20692398071289064</x:v>
      </x:c>
      <x:c r="M1565" s="59" t="n">
        <x:v>0.39033770290163566</x:v>
      </x:c>
      <x:c r="N1565" s="58" t="n">
        <x:v>17956156.952848066</x:v>
      </x:c>
      <x:c r="O1565" s="58" t="n">
        <x:v>9638942.310261322</x:v>
      </x:c>
      <x:c r="P1565" s="2" t="str">
        <x:v>approve</x:v>
      </x:c>
      <x:c r="Q1565" s="2" t="str">
        <x:v>eligibility and RAROC conditions are met</x:v>
      </x:c>
      <x:c r="R1565" s="2"/>
      <x:c r="S1565" s="2"/>
      <x:c r="T1565" s="2"/>
    </x:row>
    <x:row r="1566">
      <x:c r="A1566" s="2"/>
      <x:c r="B1566" s="2"/>
      <x:c r="C1566" s="2" t="str">
        <x:v>SYN-01561</x:v>
      </x:c>
      <x:c r="D1566" s="58" t="n">
        <x:v>95000000</x:v>
      </x:c>
      <x:c r="E1566" s="93" t="n">
        <x:v>12</x:v>
      </x:c>
      <x:c r="F1566" s="59" t="n">
        <x:v>0.07679122827823201</x:v>
      </x:c>
      <x:c r="G1566" s="59" t="n">
        <x:v>0.6274146391776403</x:v>
      </x:c>
      <x:c r="H1566" s="59" t="n">
        <x:v>0.1356435050865106</x:v>
      </x:c>
      <x:c r="I1566" s="58" t="n">
        <x:v>8510315.156336097</x:v>
      </x:c>
      <x:c r="J1566" s="59" t="n">
        <x:v>0.3775322712646618</x:v>
      </x:c>
      <x:c r="K1566" s="2" t="str">
        <x:v>C</x:v>
      </x:c>
      <x:c r="L1566" s="59" t="n">
        <x:v>0.14312263488769533</x:v>
      </x:c>
      <x:c r="M1566" s="59" t="n">
        <x:v>0.08518025082406576</x:v>
      </x:c>
      <x:c r="N1566" s="58" t="n">
        <x:v>2560410.8281583576</x:v>
      </x:c>
      <x:c r="O1566" s="58" t="n">
        <x:v>4106362.406796416</x:v>
      </x:c>
      <x:c r="P1566" s="2" t="str">
        <x:v>reprice</x:v>
      </x:c>
      <x:c r="Q1566" s="2" t="str">
        <x:v>quoted APR is below the RAROC price floor</x:v>
      </x:c>
      <x:c r="R1566" s="2"/>
      <x:c r="S1566" s="2"/>
      <x:c r="T1566" s="2"/>
    </x:row>
    <x:row r="1567">
      <x:c r="A1567" s="2"/>
      <x:c r="B1567" s="2"/>
      <x:c r="C1567" s="2" t="str">
        <x:v>SYN-01562</x:v>
      </x:c>
      <x:c r="D1567" s="58" t="n">
        <x:v>237000000</x:v>
      </x:c>
      <x:c r="E1567" s="93" t="n">
        <x:v>18</x:v>
      </x:c>
      <x:c r="F1567" s="59" t="n">
        <x:v>0.15217265465997298</x:v>
      </x:c>
      <x:c r="G1567" s="59" t="n">
        <x:v>0.7539654134136151</x:v>
      </x:c>
      <x:c r="H1567" s="59" t="n">
        <x:v>0.2372562399462256</x:v>
      </x:c>
      <x:c r="I1567" s="58" t="n">
        <x:v>15776636.007722337</x:v>
      </x:c>
      <x:c r="J1567" s="59" t="n">
        <x:v>0.5354621113256205</x:v>
      </x:c>
      <x:c r="K1567" s="2" t="str">
        <x:v>E</x:v>
      </x:c>
      <x:c r="L1567" s="59"/>
      <x:c r="M1567" s="59" t="n">
        <x:v>0.36237338413039283</x:v>
      </x:c>
      <x:c r="N1567" s="58" t="n">
        <x:v>22625662.051055226</x:v>
      </x:c>
      <x:c r="O1567" s="58" t="n">
        <x:v>17109473.777144663</x:v>
      </x:c>
      <x:c r="P1567" s="2" t="str">
        <x:v>decline</x:v>
      </x:c>
      <x:c r="Q1567" s="2" t="str">
        <x:v>debt service to income exceeds policy maximum</x:v>
      </x:c>
      <x:c r="R1567" s="2"/>
      <x:c r="S1567" s="2"/>
      <x:c r="T1567" s="2"/>
    </x:row>
    <x:row r="1568">
      <x:c r="A1568" s="2"/>
      <x:c r="B1568" s="2"/>
      <x:c r="C1568" s="2" t="str">
        <x:v>SYN-01563</x:v>
      </x:c>
      <x:c r="D1568" s="58" t="n">
        <x:v>137000000</x:v>
      </x:c>
      <x:c r="E1568" s="93" t="n">
        <x:v>18</x:v>
      </x:c>
      <x:c r="F1568" s="59" t="n">
        <x:v>0.02931530777849691</x:v>
      </x:c>
      <x:c r="G1568" s="59" t="n">
        <x:v>0.8772664467397266</x:v>
      </x:c>
      <x:c r="H1568" s="59" t="n">
        <x:v>0.1371279434362356</x:v>
      </x:c>
      <x:c r="I1568" s="58" t="n">
        <x:v>8463952.328210581</x:v>
      </x:c>
      <x:c r="J1568" s="59" t="n">
        <x:v>0.3033459658818486</x:v>
      </x:c>
      <x:c r="K1568" s="2" t="str">
        <x:v>B</x:v>
      </x:c>
      <x:c r="L1568" s="59" t="n">
        <x:v>0.09700225830078125</x:v>
      </x:c>
      <x:c r="M1568" s="59" t="n">
        <x:v>0.5669140088246175</x:v>
      </x:c>
      <x:c r="N1568" s="58" t="n">
        <x:v>2877113.024645565</x:v>
      </x:c>
      <x:c r="O1568" s="58" t="n">
        <x:v>5794068.924099958</x:v>
      </x:c>
      <x:c r="P1568" s="2" t="str">
        <x:v>approve</x:v>
      </x:c>
      <x:c r="Q1568" s="2" t="str">
        <x:v>eligibility and RAROC conditions are met</x:v>
      </x:c>
      <x:c r="R1568" s="2"/>
      <x:c r="S1568" s="2"/>
      <x:c r="T1568" s="2"/>
    </x:row>
    <x:row r="1569">
      <x:c r="A1569" s="2"/>
      <x:c r="B1569" s="2"/>
      <x:c r="C1569" s="2" t="str">
        <x:v>SYN-01564</x:v>
      </x:c>
      <x:c r="D1569" s="58" t="n">
        <x:v>93000000</x:v>
      </x:c>
      <x:c r="E1569" s="93" t="n">
        <x:v>48</x:v>
      </x:c>
      <x:c r="F1569" s="59" t="n">
        <x:v>0.045610599310921256</x:v>
      </x:c>
      <x:c r="G1569" s="59" t="n">
        <x:v>0.5777990242317114</x:v>
      </x:c>
      <x:c r="H1569" s="59" t="n">
        <x:v>0.13933461629664495</x:v>
      </x:c>
      <x:c r="I1569" s="58" t="n">
        <x:v>2538259.275706339</x:v>
      </x:c>
      <x:c r="J1569" s="59" t="n">
        <x:v>0.20632260328423066</x:v>
      </x:c>
      <x:c r="K1569" s="2" t="str">
        <x:v>B</x:v>
      </x:c>
      <x:c r="L1569" s="59" t="n">
        <x:v>0.10951808929443359</x:v>
      </x:c>
      <x:c r="M1569" s="59" t="n">
        <x:v>0.4635620357201323</x:v>
      </x:c>
      <x:c r="N1569" s="58" t="n">
        <x:v>5232702.544155494</x:v>
      </x:c>
      <x:c r="O1569" s="58" t="n">
        <x:v>3826667.8546140995</x:v>
      </x:c>
      <x:c r="P1569" s="2" t="str">
        <x:v>approve</x:v>
      </x:c>
      <x:c r="Q1569" s="2" t="str">
        <x:v>eligibility and RAROC conditions are met</x:v>
      </x:c>
      <x:c r="R1569" s="2"/>
      <x:c r="S1569" s="2"/>
      <x:c r="T1569" s="2"/>
    </x:row>
    <x:row r="1570">
      <x:c r="A1570" s="2"/>
      <x:c r="B1570" s="2"/>
      <x:c r="C1570" s="2" t="str">
        <x:v>SYN-01565</x:v>
      </x:c>
      <x:c r="D1570" s="58" t="n">
        <x:v>166000000</x:v>
      </x:c>
      <x:c r="E1570" s="93" t="n">
        <x:v>24</x:v>
      </x:c>
      <x:c r="F1570" s="59" t="n">
        <x:v>0.04206131300027943</x:v>
      </x:c>
      <x:c r="G1570" s="59" t="n">
        <x:v>0.7389501246205122</x:v>
      </x:c>
      <x:c r="H1570" s="59" t="n">
        <x:v>0.15409678131470939</x:v>
      </x:c>
      <x:c r="I1570" s="58" t="n">
        <x:v>8081132.065117401</x:v>
      </x:c>
      <x:c r="J1570" s="59" t="n">
        <x:v>0.35535407961343896</x:v>
      </x:c>
      <x:c r="K1570" s="2" t="str">
        <x:v>B</x:v>
      </x:c>
      <x:c r="L1570" s="59" t="n">
        <x:v>0.10302021026611329</x:v>
      </x:c>
      <x:c r="M1570" s="59" t="n">
        <x:v>0.6777344037165052</x:v>
      </x:c>
      <x:c r="N1570" s="58" t="n">
        <x:v>5589988.029470525</x:v>
      </x:c>
      <x:c r="O1570" s="58" t="n">
        <x:v>6944054.583506311</x:v>
      </x:c>
      <x:c r="P1570" s="2" t="str">
        <x:v>approve</x:v>
      </x:c>
      <x:c r="Q1570" s="2" t="str">
        <x:v>eligibility and RAROC conditions are met</x:v>
      </x:c>
      <x:c r="R1570" s="2"/>
      <x:c r="S1570" s="2"/>
      <x:c r="T1570" s="2"/>
    </x:row>
    <x:row r="1571">
      <x:c r="A1571" s="2"/>
      <x:c r="B1571" s="2"/>
      <x:c r="C1571" s="2" t="str">
        <x:v>SYN-01566</x:v>
      </x:c>
      <x:c r="D1571" s="58" t="n">
        <x:v>104000000</x:v>
      </x:c>
      <x:c r="E1571" s="93" t="n">
        <x:v>48</x:v>
      </x:c>
      <x:c r="F1571" s="59" t="n">
        <x:v>0.013698053317146639</x:v>
      </x:c>
      <x:c r="G1571" s="59" t="n">
        <x:v>0.6426690434798779</x:v>
      </x:c>
      <x:c r="H1571" s="59" t="n">
        <x:v>0.1316239257428525</x:v>
      </x:c>
      <x:c r="I1571" s="58" t="n">
        <x:v>2798449.2180296746</x:v>
      </x:c>
      <x:c r="J1571" s="59" t="n">
        <x:v>0.14135257272464954</x:v>
      </x:c>
      <x:c r="K1571" s="2" t="str">
        <x:v>A</x:v>
      </x:c>
      <x:c r="L1571" s="59" t="n">
        <x:v>0.09069038391113282</x:v>
      </x:c>
      <x:c r="M1571" s="59" t="n">
        <x:v>0.576585900739373</x:v>
      </x:c>
      <x:c r="N1571" s="58" t="n">
        <x:v>2003263.3366565243</x:v>
      </x:c>
      <x:c r="O1571" s="58" t="n">
        <x:v>4451848.04555522</x:v>
      </x:c>
      <x:c r="P1571" s="2" t="str">
        <x:v>approve</x:v>
      </x:c>
      <x:c r="Q1571" s="2" t="str">
        <x:v>eligibility and RAROC conditions are met</x:v>
      </x:c>
      <x:c r="R1571" s="2"/>
      <x:c r="S1571" s="2"/>
      <x:c r="T1571" s="2"/>
    </x:row>
    <x:row r="1572">
      <x:c r="A1572" s="2"/>
      <x:c r="B1572" s="2"/>
      <x:c r="C1572" s="2" t="str">
        <x:v>SYN-01567</x:v>
      </x:c>
      <x:c r="D1572" s="58" t="n">
        <x:v>249000000</x:v>
      </x:c>
      <x:c r="E1572" s="93" t="n">
        <x:v>18</x:v>
      </x:c>
      <x:c r="F1572" s="59" t="n">
        <x:v>0.10477225370305457</x:v>
      </x:c>
      <x:c r="G1572" s="59" t="n">
        <x:v>0.6607980838307604</x:v>
      </x:c>
      <x:c r="H1572" s="59" t="n">
        <x:v>0.18520930680131706</x:v>
      </x:c>
      <x:c r="I1572" s="58" t="n">
        <x:v>15949540.785599325</x:v>
      </x:c>
      <x:c r="J1572" s="59" t="n">
        <x:v>0.6980592609845894</x:v>
      </x:c>
      <x:c r="K1572" s="2" t="str">
        <x:v>D</x:v>
      </x:c>
      <x:c r="L1572" s="59"/>
      <x:c r="M1572" s="59" t="n">
        <x:v>0.44298877469799175</x:v>
      </x:c>
      <x:c r="N1572" s="58" t="n">
        <x:v>14202989.802017894</x:v>
      </x:c>
      <x:c r="O1572" s="58" t="n">
        <x:v>13158961.77170981</x:v>
      </x:c>
      <x:c r="P1572" s="2" t="str">
        <x:v>decline</x:v>
      </x:c>
      <x:c r="Q1572" s="2" t="str">
        <x:v>debt service to income exceeds policy maximum</x:v>
      </x:c>
      <x:c r="R1572" s="2"/>
      <x:c r="S1572" s="2"/>
      <x:c r="T1572" s="2"/>
    </x:row>
    <x:row r="1573">
      <x:c r="A1573" s="2"/>
      <x:c r="B1573" s="2"/>
      <x:c r="C1573" s="2" t="str">
        <x:v>SYN-01568</x:v>
      </x:c>
      <x:c r="D1573" s="58" t="n">
        <x:v>244000000</x:v>
      </x:c>
      <x:c r="E1573" s="93" t="n">
        <x:v>12</x:v>
      </x:c>
      <x:c r="F1573" s="59" t="n">
        <x:v>0.09485013277034127</x:v>
      </x:c>
      <x:c r="G1573" s="59" t="n">
        <x:v>0.685545484269644</x:v>
      </x:c>
      <x:c r="H1573" s="59" t="n">
        <x:v>0.1824571832790582</x:v>
      </x:c>
      <x:c r="I1573" s="58" t="n">
        <x:v>22398461.690478485</x:v>
      </x:c>
      <x:c r="J1573" s="59" t="n">
        <x:v>0.9069989208585488</x:v>
      </x:c>
      <x:c r="K1573" s="2" t="str">
        <x:v>C</x:v>
      </x:c>
      <x:c r="L1573" s="59"/>
      <x:c r="M1573" s="59" t="n">
        <x:v>0.41589802056639374</x:v>
      </x:c>
      <x:c r="N1573" s="58" t="n">
        <x:v>8961372.303513162</x:v>
      </x:c>
      <x:c r="O1573" s="58" t="n">
        <x:v>13067024.041139793</x:v>
      </x:c>
      <x:c r="P1573" s="2" t="str">
        <x:v>decline</x:v>
      </x:c>
      <x:c r="Q1573" s="2" t="str">
        <x:v>debt service to income exceeds policy maximum</x:v>
      </x:c>
      <x:c r="R1573" s="2"/>
      <x:c r="S1573" s="2"/>
      <x:c r="T1573" s="2"/>
    </x:row>
    <x:row r="1574">
      <x:c r="A1574" s="2"/>
      <x:c r="B1574" s="2"/>
      <x:c r="C1574" s="2" t="str">
        <x:v>SYN-01569</x:v>
      </x:c>
      <x:c r="D1574" s="58" t="n">
        <x:v>191000000</x:v>
      </x:c>
      <x:c r="E1574" s="93" t="n">
        <x:v>18</x:v>
      </x:c>
      <x:c r="F1574" s="59" t="n">
        <x:v>0.033556508532462614</x:v>
      </x:c>
      <x:c r="G1574" s="59" t="n">
        <x:v>0.6924933637685572</x:v>
      </x:c>
      <x:c r="H1574" s="59" t="n">
        <x:v>0.11883202907600557</x:v>
      </x:c>
      <x:c r="I1574" s="58" t="n">
        <x:v>11637211.047676144</x:v>
      </x:c>
      <x:c r="J1574" s="59" t="n">
        <x:v>0.3322868507946024</x:v>
      </x:c>
      <x:c r="K1574" s="2" t="str">
        <x:v>B</x:v>
      </x:c>
      <x:c r="L1574" s="59" t="n">
        <x:v>0.09139755249023437</x:v>
      </x:c>
      <x:c r="M1574" s="59" t="n">
        <x:v>0.4380196298613807</x:v>
      </x:c>
      <x:c r="N1574" s="58" t="n">
        <x:v>3609226.818582847</x:v>
      </x:c>
      <x:c r="O1574" s="58" t="n">
        <x:v>8028010.120284343</x:v>
      </x:c>
      <x:c r="P1574" s="2" t="str">
        <x:v>approve</x:v>
      </x:c>
      <x:c r="Q1574" s="2" t="str">
        <x:v>eligibility and RAROC conditions are met</x:v>
      </x:c>
      <x:c r="R1574" s="2"/>
      <x:c r="S1574" s="2"/>
      <x:c r="T1574" s="2"/>
    </x:row>
    <x:row r="1575">
      <x:c r="A1575" s="2"/>
      <x:c r="B1575" s="2"/>
      <x:c r="C1575" s="2" t="str">
        <x:v>SYN-01570</x:v>
      </x:c>
      <x:c r="D1575" s="58" t="n">
        <x:v>147000000</x:v>
      </x:c>
      <x:c r="E1575" s="93" t="n">
        <x:v>36</x:v>
      </x:c>
      <x:c r="F1575" s="59" t="n">
        <x:v>0.0644875563545204</x:v>
      </x:c>
      <x:c r="G1575" s="59" t="n">
        <x:v>0.7570284641846059</x:v>
      </x:c>
      <x:c r="H1575" s="59" t="n">
        <x:v>0.17773524031329438</x:v>
      </x:c>
      <x:c r="I1575" s="58" t="n">
        <x:v>5297716.177733479</x:v>
      </x:c>
      <x:c r="J1575" s="59" t="n">
        <x:v>0.11646050830550445</x:v>
      </x:c>
      <x:c r="K1575" s="2" t="str">
        <x:v>C</x:v>
      </x:c>
      <x:c r="L1575" s="59" t="n">
        <x:v>0.13274234771728521</x:v>
      </x:c>
      <x:c r="M1575" s="59" t="n">
        <x:v>0.5750892423116744</x:v>
      </x:c>
      <x:c r="N1575" s="58" t="n">
        <x:v>11581406.331296137</x:v>
      </x:c>
      <x:c r="O1575" s="58" t="n">
        <x:v>6657875.975536448</x:v>
      </x:c>
      <x:c r="P1575" s="2" t="str">
        <x:v>approve</x:v>
      </x:c>
      <x:c r="Q1575" s="2" t="str">
        <x:v>eligibility and RAROC conditions are met</x:v>
      </x:c>
      <x:c r="R1575" s="2"/>
      <x:c r="S1575" s="2"/>
      <x:c r="T1575" s="2"/>
    </x:row>
    <x:row r="1576">
      <x:c r="A1576" s="2"/>
      <x:c r="B1576" s="2"/>
      <x:c r="C1576" s="2" t="str">
        <x:v>SYN-01571</x:v>
      </x:c>
      <x:c r="D1576" s="58" t="n">
        <x:v>112000000</x:v>
      </x:c>
      <x:c r="E1576" s="93" t="n">
        <x:v>36</x:v>
      </x:c>
      <x:c r="F1576" s="59" t="n">
        <x:v>0.18294040261600888</x:v>
      </x:c>
      <x:c r="G1576" s="59" t="n">
        <x:v>0.7358605809384534</x:v>
      </x:c>
      <x:c r="H1576" s="59" t="n">
        <x:v>0.26496499484896036</x:v>
      </x:c>
      <x:c r="I1576" s="58" t="n">
        <x:v>4542224.160311734</x:v>
      </x:c>
      <x:c r="J1576" s="59" t="n">
        <x:v>0.33137360882380684</x:v>
      </x:c>
      <x:c r="K1576" s="2" t="str">
        <x:v>E</x:v>
      </x:c>
      <x:c r="L1576" s="59" t="n">
        <x:v>0.244231071472168</x:v>
      </x:c>
      <x:c r="M1576" s="59" t="n">
        <x:v>0.2716594077288546</x:v>
      </x:c>
      <x:c r="N1576" s="58" t="n">
        <x:v>23504378.11769811</x:v>
      </x:c>
      <x:c r="O1576" s="58" t="n">
        <x:v>7906121.679998799</x:v>
      </x:c>
      <x:c r="P1576" s="2" t="str">
        <x:v>approve</x:v>
      </x:c>
      <x:c r="Q1576" s="2" t="str">
        <x:v>eligibility and RAROC conditions are met</x:v>
      </x:c>
      <x:c r="R1576" s="2"/>
      <x:c r="S1576" s="2"/>
      <x:c r="T1576" s="2"/>
    </x:row>
    <x:row r="1577">
      <x:c r="A1577" s="2"/>
      <x:c r="B1577" s="2"/>
      <x:c r="C1577" s="2" t="str">
        <x:v>SYN-01572</x:v>
      </x:c>
      <x:c r="D1577" s="58" t="n">
        <x:v>44000000</x:v>
      </x:c>
      <x:c r="E1577" s="93" t="n">
        <x:v>18</x:v>
      </x:c>
      <x:c r="F1577" s="59" t="n">
        <x:v>0.056762852758134225</x:v>
      </x:c>
      <x:c r="G1577" s="59" t="n">
        <x:v>0.7936523060698575</x:v>
      </x:c>
      <x:c r="H1577" s="59" t="n">
        <x:v>0.13314632320143374</x:v>
      </x:c>
      <x:c r="I1577" s="58" t="n">
        <x:v>2710157.5494511407</x:v>
      </x:c>
      <x:c r="J1577" s="59" t="n">
        <x:v>0.09307334723545103</x:v>
      </x:c>
      <x:c r="K1577" s="2" t="str">
        <x:v>C</x:v>
      </x:c>
      <x:c r="L1577" s="59" t="n">
        <x:v>0.1477297592163086</x:v>
      </x:c>
      <x:c r="M1577" s="59" t="n">
        <x:v>0.020263636231984985</x:v>
      </x:c>
      <x:c r="N1577" s="58" t="n">
        <x:v>1616284.353108628</x:v>
      </x:c>
      <x:c r="O1577" s="58" t="n">
        <x:v>1953744.218111375</x:v>
      </x:c>
      <x:c r="P1577" s="2" t="str">
        <x:v>reprice</x:v>
      </x:c>
      <x:c r="Q1577" s="2" t="str">
        <x:v>quoted APR is below the RAROC price floor</x:v>
      </x:c>
      <x:c r="R1577" s="2"/>
      <x:c r="S1577" s="2"/>
      <x:c r="T1577" s="2"/>
    </x:row>
    <x:row r="1578">
      <x:c r="A1578" s="2"/>
      <x:c r="B1578" s="2"/>
      <x:c r="C1578" s="2" t="str">
        <x:v>SYN-01573</x:v>
      </x:c>
      <x:c r="D1578" s="58" t="n">
        <x:v>180000000</x:v>
      </x:c>
      <x:c r="E1578" s="93" t="n">
        <x:v>48</x:v>
      </x:c>
      <x:c r="F1578" s="59" t="n">
        <x:v>0.15098672143216846</x:v>
      </x:c>
      <x:c r="G1578" s="59" t="n">
        <x:v>0.8125656726036095</x:v>
      </x:c>
      <x:c r="H1578" s="59" t="n">
        <x:v>0.23203407461249628</x:v>
      </x:c>
      <x:c r="I1578" s="58" t="n">
        <x:v>5789343.303051645</x:v>
      </x:c>
      <x:c r="J1578" s="59" t="n">
        <x:v>0.48585660011967235</x:v>
      </x:c>
      <x:c r="K1578" s="2" t="str">
        <x:v>E</x:v>
      </x:c>
      <x:c r="L1578" s="59" t="n">
        <x:v>0.22343276977539062</x:v>
      </x:c>
      <x:c r="M1578" s="59" t="n">
        <x:v>0.20567190160819782</x:v>
      </x:c>
      <x:c r="N1578" s="58" t="n">
        <x:v>44851044.384535775</x:v>
      </x:c>
      <x:c r="O1578" s="58" t="n">
        <x:v>12778395.18947509</x:v>
      </x:c>
      <x:c r="P1578" s="2" t="str">
        <x:v>approve</x:v>
      </x:c>
      <x:c r="Q1578" s="2" t="str">
        <x:v>eligibility and RAROC conditions are met</x:v>
      </x:c>
      <x:c r="R1578" s="2"/>
      <x:c r="S1578" s="2"/>
      <x:c r="T1578" s="2"/>
    </x:row>
    <x:row r="1579">
      <x:c r="A1579" s="2"/>
      <x:c r="B1579" s="2"/>
      <x:c r="C1579" s="2" t="str">
        <x:v>SYN-01574</x:v>
      </x:c>
      <x:c r="D1579" s="58" t="n">
        <x:v>212000000</x:v>
      </x:c>
      <x:c r="E1579" s="93" t="n">
        <x:v>24</x:v>
      </x:c>
      <x:c r="F1579" s="59" t="n">
        <x:v>0.11960089250618912</x:v>
      </x:c>
      <x:c r="G1579" s="59" t="n">
        <x:v>0.6475718378876923</x:v>
      </x:c>
      <x:c r="H1579" s="59" t="n">
        <x:v>0.20372489460148208</x:v>
      </x:c>
      <x:c r="I1579" s="58" t="n">
        <x:v>10828526.494662298</x:v>
      </x:c>
      <x:c r="J1579" s="59" t="n">
        <x:v>0.2946632890280072</x:v>
      </x:c>
      <x:c r="K1579" s="2" t="str">
        <x:v>D</x:v>
      </x:c>
      <x:c r="L1579" s="59" t="n">
        <x:v>0.16206703186035157</x:v>
      </x:c>
      <x:c r="M1579" s="59" t="n">
        <x:v>0.47232061475855597</x:v>
      </x:c>
      <x:c r="N1579" s="58" t="n">
        <x:v>17760980.99333733</x:v>
      </x:c>
      <x:c r="O1579" s="58" t="n">
        <x:v>11535011.241834072</x:v>
      </x:c>
      <x:c r="P1579" s="2" t="str">
        <x:v>approve</x:v>
      </x:c>
      <x:c r="Q1579" s="2" t="str">
        <x:v>eligibility and RAROC conditions are met</x:v>
      </x:c>
      <x:c r="R1579" s="2"/>
      <x:c r="S1579" s="2"/>
      <x:c r="T1579" s="2"/>
    </x:row>
    <x:row r="1580">
      <x:c r="A1580" s="2"/>
      <x:c r="B1580" s="2"/>
      <x:c r="C1580" s="2" t="str">
        <x:v>SYN-01575</x:v>
      </x:c>
      <x:c r="D1580" s="58" t="n">
        <x:v>108000000</x:v>
      </x:c>
      <x:c r="E1580" s="93" t="n">
        <x:v>12</x:v>
      </x:c>
      <x:c r="F1580" s="59" t="n">
        <x:v>0.12813024671598688</x:v>
      </x:c>
      <x:c r="G1580" s="59" t="n">
        <x:v>0.7581325904710393</x:v>
      </x:c>
      <x:c r="H1580" s="59" t="n">
        <x:v>0.20867588797208456</x:v>
      </x:c>
      <x:c r="I1580" s="58" t="n">
        <x:v>10049425.534015689</x:v>
      </x:c>
      <x:c r="J1580" s="59" t="n">
        <x:v>0.5367112462863547</x:v>
      </x:c>
      <x:c r="K1580" s="2" t="str">
        <x:v>D</x:v>
      </x:c>
      <x:c r="L1580" s="59"/>
      <x:c r="M1580" s="59" t="n">
        <x:v>0.30654072049731607</x:v>
      </x:c>
      <x:c r="N1580" s="58" t="n">
        <x:v>5979999.130120307</x:v>
      </x:c>
      <x:c r="O1580" s="58" t="n">
        <x:v>7485434.257932913</x:v>
      </x:c>
      <x:c r="P1580" s="2" t="str">
        <x:v>decline</x:v>
      </x:c>
      <x:c r="Q1580" s="2" t="str">
        <x:v>debt service to income exceeds policy maximum</x:v>
      </x:c>
      <x:c r="R1580" s="2"/>
      <x:c r="S1580" s="2"/>
      <x:c r="T1580" s="2"/>
    </x:row>
    <x:row r="1581">
      <x:c r="A1581" s="2"/>
      <x:c r="B1581" s="2"/>
      <x:c r="C1581" s="2" t="str">
        <x:v>SYN-01576</x:v>
      </x:c>
      <x:c r="D1581" s="58" t="n">
        <x:v>64000000</x:v>
      </x:c>
      <x:c r="E1581" s="93" t="n">
        <x:v>36</x:v>
      </x:c>
      <x:c r="F1581" s="59" t="n">
        <x:v>0.08492207166213138</x:v>
      </x:c>
      <x:c r="G1581" s="59" t="n">
        <x:v>0.7748016812462616</x:v>
      </x:c>
      <x:c r="H1581" s="59" t="n">
        <x:v>0.16290215985230602</x:v>
      </x:c>
      <x:c r="I1581" s="58" t="n">
        <x:v>2259230.8013361497</x:v>
      </x:c>
      <x:c r="J1581" s="59" t="n">
        <x:v>0.2030374769915974</x:v>
      </x:c>
      <x:c r="K1581" s="2" t="str">
        <x:v>C</x:v>
      </x:c>
      <x:c r="L1581" s="59" t="n">
        <x:v>0.15828727722167968</x:v>
      </x:c>
      <x:c r="M1581" s="59" t="n">
        <x:v>0.19521340758298586</x:v>
      </x:c>
      <x:c r="N1581" s="58" t="n">
        <x:v>6676393.208756785</x:v>
      </x:c>
      <x:c r="O1581" s="58" t="n">
        <x:v>3414576.5369948237</x:v>
      </x:c>
      <x:c r="P1581" s="2" t="str">
        <x:v>approve</x:v>
      </x:c>
      <x:c r="Q1581" s="2" t="str">
        <x:v>eligibility and RAROC conditions are met</x:v>
      </x:c>
      <x:c r="R1581" s="2"/>
      <x:c r="S1581" s="2"/>
      <x:c r="T1581" s="2"/>
    </x:row>
    <x:row r="1582">
      <x:c r="A1582" s="2"/>
      <x:c r="B1582" s="2"/>
      <x:c r="C1582" s="2" t="str">
        <x:v>SYN-01577</x:v>
      </x:c>
      <x:c r="D1582" s="58" t="n">
        <x:v>84000000</x:v>
      </x:c>
      <x:c r="E1582" s="93" t="n">
        <x:v>48</x:v>
      </x:c>
      <x:c r="F1582" s="59" t="n">
        <x:v>0.05077242600996647</x:v>
      </x:c>
      <x:c r="G1582" s="59" t="n">
        <x:v>0.5873201649091437</x:v>
      </x:c>
      <x:c r="H1582" s="59" t="n">
        <x:v>0.1553623162308829</x:v>
      </x:c>
      <x:c r="I1582" s="58" t="n">
        <x:v>2360679.180420376</x:v>
      </x:c>
      <x:c r="J1582" s="59" t="n">
        <x:v>0.32535597268067923</x:v>
      </x:c>
      <x:c r="K1582" s="2" t="str">
        <x:v>C</x:v>
      </x:c>
      <x:c r="L1582" s="59" t="n">
        <x:v>0.11138603210449219</x:v>
      </x:c>
      <x:c r="M1582" s="59" t="n">
        <x:v>0.6072728116505035</x:v>
      </x:c>
      <x:c r="N1582" s="58" t="n">
        <x:v>5370639.850309691</x:v>
      </x:c>
      <x:c r="O1582" s="58" t="n">
        <x:v>3462506.823619297</x:v>
      </x:c>
      <x:c r="P1582" s="2" t="str">
        <x:v>approve</x:v>
      </x:c>
      <x:c r="Q1582" s="2" t="str">
        <x:v>eligibility and RAROC conditions are met</x:v>
      </x:c>
      <x:c r="R1582" s="2"/>
      <x:c r="S1582" s="2"/>
      <x:c r="T1582" s="2"/>
    </x:row>
    <x:row r="1583">
      <x:c r="A1583" s="2"/>
      <x:c r="B1583" s="2"/>
      <x:c r="C1583" s="2" t="str">
        <x:v>SYN-01578</x:v>
      </x:c>
      <x:c r="D1583" s="58" t="n">
        <x:v>131000000</x:v>
      </x:c>
      <x:c r="E1583" s="93" t="n">
        <x:v>24</x:v>
      </x:c>
      <x:c r="F1583" s="59" t="n">
        <x:v>0.018568894260672885</x:v>
      </x:c>
      <x:c r="G1583" s="59" t="n">
        <x:v>0.6941336122444722</x:v>
      </x:c>
      <x:c r="H1583" s="59" t="n">
        <x:v>0.11687808979625489</x:v>
      </x:c>
      <x:c r="I1583" s="58" t="n">
        <x:v>6147543.574663159</x:v>
      </x:c>
      <x:c r="J1583" s="59" t="n">
        <x:v>0.2534656767484765</x:v>
      </x:c>
      <x:c r="K1583" s="2" t="str">
        <x:v>A</x:v>
      </x:c>
      <x:c r="L1583" s="59" t="n">
        <x:v>0.0909579849243164</x:v>
      </x:c>
      <x:c r="M1583" s="59" t="n">
        <x:v>0.42325901254753895</x:v>
      </x:c>
      <x:c r="N1583" s="58" t="n">
        <x:v>1817578.9876828736</x:v>
      </x:c>
      <x:c r="O1583" s="58" t="n">
        <x:v>5505035.687381746</x:v>
      </x:c>
      <x:c r="P1583" s="2" t="str">
        <x:v>approve</x:v>
      </x:c>
      <x:c r="Q1583" s="2" t="str">
        <x:v>eligibility and RAROC conditions are met</x:v>
      </x:c>
      <x:c r="R1583" s="2"/>
      <x:c r="S1583" s="2"/>
      <x:c r="T1583" s="2"/>
    </x:row>
    <x:row r="1584">
      <x:c r="A1584" s="2"/>
      <x:c r="B1584" s="2"/>
      <x:c r="C1584" s="2" t="str">
        <x:v>SYN-01579</x:v>
      </x:c>
      <x:c r="D1584" s="58" t="n">
        <x:v>118000000</x:v>
      </x:c>
      <x:c r="E1584" s="93" t="n">
        <x:v>48</x:v>
      </x:c>
      <x:c r="F1584" s="59" t="n">
        <x:v>0.15984882017811985</x:v>
      </x:c>
      <x:c r="G1584" s="59" t="n">
        <x:v>0.7376515514345499</x:v>
      </x:c>
      <x:c r="H1584" s="59" t="n">
        <x:v>0.27063921092162735</x:v>
      </x:c>
      <x:c r="I1584" s="58" t="n">
        <x:v>4049595.771433147</x:v>
      </x:c>
      <x:c r="J1584" s="59" t="n">
        <x:v>0.20415992952388579</x:v>
      </x:c>
      <x:c r="K1584" s="2" t="str">
        <x:v>E</x:v>
      </x:c>
      <x:c r="L1584" s="59" t="n">
        <x:v>0.21601890563964846</x:v>
      </x:c>
      <x:c r="M1584" s="59" t="n">
        <x:v>0.4708455049979723</x:v>
      </x:c>
      <x:c r="N1584" s="58" t="n">
        <x:v>28525268.179054692</x:v>
      </x:c>
      <x:c r="O1584" s="58" t="n">
        <x:v>7849978.84752127</x:v>
      </x:c>
      <x:c r="P1584" s="2" t="str">
        <x:v>approve</x:v>
      </x:c>
      <x:c r="Q1584" s="2" t="str">
        <x:v>eligibility and RAROC conditions are met</x:v>
      </x:c>
      <x:c r="R1584" s="2"/>
      <x:c r="S1584" s="2"/>
      <x:c r="T1584" s="2"/>
    </x:row>
    <x:row r="1585">
      <x:c r="A1585" s="2"/>
      <x:c r="B1585" s="2"/>
      <x:c r="C1585" s="2" t="str">
        <x:v>SYN-01580</x:v>
      </x:c>
      <x:c r="D1585" s="58" t="n">
        <x:v>72000000</x:v>
      </x:c>
      <x:c r="E1585" s="93" t="n">
        <x:v>24</x:v>
      </x:c>
      <x:c r="F1585" s="59" t="n">
        <x:v>0.03105745015879256</x:v>
      </x:c>
      <x:c r="G1585" s="59" t="n">
        <x:v>0.5738481310983338</x:v>
      </x:c>
      <x:c r="H1585" s="59" t="n">
        <x:v>0.1247816779902834</x:v>
      </x:c>
      <x:c r="I1585" s="58" t="n">
        <x:v>3405390.0305320113</x:v>
      </x:c>
      <x:c r="J1585" s="59" t="n">
        <x:v>0.24546874000894137</x:v>
      </x:c>
      <x:c r="K1585" s="2" t="str">
        <x:v>B</x:v>
      </x:c>
      <x:c r="L1585" s="59" t="n">
        <x:v>0.10315620422363284</x:v>
      </x:c>
      <x:c r="M1585" s="59" t="n">
        <x:v>0.38010959384692056</x:v>
      </x:c>
      <x:c r="N1585" s="58" t="n">
        <x:v>1381217.635385123</x:v>
      </x:c>
      <x:c r="O1585" s="58" t="n">
        <x:v>3007860.771042317</x:v>
      </x:c>
      <x:c r="P1585" s="2" t="str">
        <x:v>approve</x:v>
      </x:c>
      <x:c r="Q1585" s="2" t="str">
        <x:v>eligibility and RAROC conditions are met</x:v>
      </x:c>
      <x:c r="R1585" s="2"/>
      <x:c r="S1585" s="2"/>
      <x:c r="T1585" s="2"/>
    </x:row>
    <x:row r="1586">
      <x:c r="A1586" s="2"/>
      <x:c r="B1586" s="2"/>
      <x:c r="C1586" s="2" t="str">
        <x:v>SYN-01581</x:v>
      </x:c>
      <x:c r="D1586" s="58" t="n">
        <x:v>56000000</x:v>
      </x:c>
      <x:c r="E1586" s="93" t="n">
        <x:v>12</x:v>
      </x:c>
      <x:c r="F1586" s="59" t="n">
        <x:v>0.0736217664500253</x:v>
      </x:c>
      <x:c r="G1586" s="59" t="n">
        <x:v>0.7549832266199373</x:v>
      </x:c>
      <x:c r="H1586" s="59" t="n">
        <x:v>0.14407066997453785</x:v>
      </x:c>
      <x:c r="I1586" s="58" t="n">
        <x:v>5038810.688256929</x:v>
      </x:c>
      <x:c r="J1586" s="59" t="n">
        <x:v>0.34484904117699827</x:v>
      </x:c>
      <x:c r="K1586" s="2" t="str">
        <x:v>C</x:v>
      </x:c>
      <x:c r="L1586" s="59" t="n">
        <x:v>0.16043685913085937</x:v>
      </x:c>
      <x:c r="M1586" s="59" t="n">
        <x:v>0.020261034134049734</x:v>
      </x:c>
      <x:c r="N1586" s="58" t="n">
        <x:v>1742469.645139757</x:v>
      </x:c>
      <x:c r="O1586" s="58" t="n">
        <x:v>2845317.8598425062</x:v>
      </x:c>
      <x:c r="P1586" s="2" t="str">
        <x:v>reprice</x:v>
      </x:c>
      <x:c r="Q1586" s="2" t="str">
        <x:v>quoted APR is below the RAROC price floor</x:v>
      </x:c>
      <x:c r="R1586" s="2"/>
      <x:c r="S1586" s="2"/>
      <x:c r="T1586" s="2"/>
    </x:row>
    <x:row r="1587">
      <x:c r="A1587" s="2"/>
      <x:c r="B1587" s="2"/>
      <x:c r="C1587" s="2" t="str">
        <x:v>SYN-01582</x:v>
      </x:c>
      <x:c r="D1587" s="58" t="n">
        <x:v>117000000</x:v>
      </x:c>
      <x:c r="E1587" s="93" t="n">
        <x:v>12</x:v>
      </x:c>
      <x:c r="F1587" s="59" t="n">
        <x:v>0.11679619366065556</x:v>
      </x:c>
      <x:c r="G1587" s="59" t="n">
        <x:v>0.6678926102597715</x:v>
      </x:c>
      <x:c r="H1587" s="59" t="n">
        <x:v>0.20504242399272332</x:v>
      </x:c>
      <x:c r="I1587" s="58" t="n">
        <x:v>10866492.666835045</x:v>
      </x:c>
      <x:c r="J1587" s="59" t="n">
        <x:v>0.7462253333441965</x:v>
      </x:c>
      <x:c r="K1587" s="2" t="str">
        <x:v>D</x:v>
      </x:c>
      <x:c r="L1587" s="59"/>
      <x:c r="M1587" s="59" t="n">
        <x:v>0.43519228825462136</x:v>
      </x:c>
      <x:c r="N1587" s="58" t="n">
        <x:v>5190052.844833399</x:v>
      </x:c>
      <x:c r="O1587" s="58" t="n">
        <x:v>6825855.743881484</x:v>
      </x:c>
      <x:c r="P1587" s="2" t="str">
        <x:v>decline</x:v>
      </x:c>
      <x:c r="Q1587" s="2" t="str">
        <x:v>debt service to income exceeds policy maximum</x:v>
      </x:c>
      <x:c r="R1587" s="2"/>
      <x:c r="S1587" s="2"/>
      <x:c r="T1587" s="2"/>
    </x:row>
    <x:row r="1588">
      <x:c r="A1588" s="2"/>
      <x:c r="B1588" s="2"/>
      <x:c r="C1588" s="2" t="str">
        <x:v>SYN-01583</x:v>
      </x:c>
      <x:c r="D1588" s="58" t="n">
        <x:v>168000000</x:v>
      </x:c>
      <x:c r="E1588" s="93" t="n">
        <x:v>48</x:v>
      </x:c>
      <x:c r="F1588" s="59" t="n">
        <x:v>0.03482530329808969</x:v>
      </x:c>
      <x:c r="G1588" s="59" t="n">
        <x:v>0.5787205626871171</x:v>
      </x:c>
      <x:c r="H1588" s="59" t="n">
        <x:v>0.1472151619017716</x:v>
      </x:c>
      <x:c r="I1588" s="58" t="n">
        <x:v>4651884.197543605</x:v>
      </x:c>
      <x:c r="J1588" s="59" t="n">
        <x:v>0.22101786965319095</x:v>
      </x:c>
      <x:c r="K1588" s="2" t="str">
        <x:v>B</x:v>
      </x:c>
      <x:c r="L1588" s="59" t="n">
        <x:v>0.09785419464111329</x:v>
      </x:c>
      <x:c r="M1588" s="59" t="n">
        <x:v>0.6610571352800362</x:v>
      </x:c>
      <x:c r="N1588" s="58" t="n">
        <x:v>7332843.155071412</x:v>
      </x:c>
      <x:c r="O1588" s="58" t="n">
        <x:v>7048003.436092213</x:v>
      </x:c>
      <x:c r="P1588" s="2" t="str">
        <x:v>approve</x:v>
      </x:c>
      <x:c r="Q1588" s="2" t="str">
        <x:v>eligibility and RAROC conditions are met</x:v>
      </x:c>
      <x:c r="R1588" s="2"/>
      <x:c r="S1588" s="2"/>
      <x:c r="T1588" s="2"/>
    </x:row>
    <x:row r="1589">
      <x:c r="A1589" s="2"/>
      <x:c r="B1589" s="2"/>
      <x:c r="C1589" s="2" t="str">
        <x:v>SYN-01584</x:v>
      </x:c>
      <x:c r="D1589" s="58" t="n">
        <x:v>48000000</x:v>
      </x:c>
      <x:c r="E1589" s="93" t="n">
        <x:v>48</x:v>
      </x:c>
      <x:c r="F1589" s="59" t="n">
        <x:v>0.011465761714383942</x:v>
      </x:c>
      <x:c r="G1589" s="59" t="n">
        <x:v>0.6973147525874247</x:v>
      </x:c>
      <x:c r="H1589" s="59" t="n">
        <x:v>0.127446562784532</x:v>
      </x:c>
      <x:c r="I1589" s="58" t="n">
        <x:v>1281644.9222397797</x:v>
      </x:c>
      <x:c r="J1589" s="59" t="n">
        <x:v>0.23473977432176799</x:v>
      </x:c>
      <x:c r="K1589" s="2" t="str">
        <x:v>A</x:v>
      </x:c>
      <x:c r="L1589" s="59" t="n">
        <x:v>0.0961529541015625</x:v>
      </x:c>
      <x:c r="M1589" s="59" t="n">
        <x:v>0.4796570580655703</x:v>
      </x:c>
      <x:c r="N1589" s="58" t="n">
        <x:v>839364.5651930004</x:v>
      </x:c>
      <x:c r="O1589" s="58" t="n">
        <x:v>2055968.058139443</x:v>
      </x:c>
      <x:c r="P1589" s="2" t="str">
        <x:v>approve</x:v>
      </x:c>
      <x:c r="Q1589" s="2" t="str">
        <x:v>eligibility and RAROC conditions are met</x:v>
      </x:c>
      <x:c r="R1589" s="2"/>
      <x:c r="S1589" s="2"/>
      <x:c r="T1589" s="2"/>
    </x:row>
    <x:row r="1590">
      <x:c r="A1590" s="2"/>
      <x:c r="B1590" s="2"/>
      <x:c r="C1590" s="2" t="str">
        <x:v>SYN-01585</x:v>
      </x:c>
      <x:c r="D1590" s="58" t="n">
        <x:v>33000000</x:v>
      </x:c>
      <x:c r="E1590" s="93" t="n">
        <x:v>12</x:v>
      </x:c>
      <x:c r="F1590" s="59" t="n">
        <x:v>0.09035115129562493</x:v>
      </x:c>
      <x:c r="G1590" s="59" t="n">
        <x:v>0.7828873390550491</x:v>
      </x:c>
      <x:c r="H1590" s="59" t="n">
        <x:v>0.17039924716979402</x:v>
      </x:c>
      <x:c r="I1590" s="58" t="n">
        <x:v>3010382.1046092943</x:v>
      </x:c>
      <x:c r="J1590" s="59" t="n">
        <x:v>0.17611620022484362</x:v>
      </x:c>
      <x:c r="K1590" s="2" t="str">
        <x:v>C</x:v>
      </x:c>
      <x:c r="L1590" s="59" t="n">
        <x:v>0.19830108642578126</x:v>
      </x:c>
      <x:c r="M1590" s="59" t="n">
        <x:v>-0.05474171225647349</x:v>
      </x:c>
      <x:c r="N1590" s="58" t="n">
        <x:v>1315200.5418044503</x:v>
      </x:c>
      <x:c r="O1590" s="58" t="n">
        <x:v>1961765.2778363754</x:v>
      </x:c>
      <x:c r="P1590" s="2" t="str">
        <x:v>reprice</x:v>
      </x:c>
      <x:c r="Q1590" s="2" t="str">
        <x:v>quoted APR is below the RAROC price floor</x:v>
      </x:c>
      <x:c r="R1590" s="2"/>
      <x:c r="S1590" s="2"/>
      <x:c r="T1590" s="2"/>
    </x:row>
    <x:row r="1591">
      <x:c r="A1591" s="2"/>
      <x:c r="B1591" s="2"/>
      <x:c r="C1591" s="2" t="str">
        <x:v>SYN-01586</x:v>
      </x:c>
      <x:c r="D1591" s="58" t="n">
        <x:v>95000000</x:v>
      </x:c>
      <x:c r="E1591" s="93" t="n">
        <x:v>18</x:v>
      </x:c>
      <x:c r="F1591" s="59" t="n">
        <x:v>0.052641351410318775</x:v>
      </x:c>
      <x:c r="G1591" s="59" t="n">
        <x:v>0.7176382177352361</x:v>
      </x:c>
      <x:c r="H1591" s="59" t="n">
        <x:v>0.1471258500708035</x:v>
      </x:c>
      <x:c r="I1591" s="58" t="n">
        <x:v>5913712.522006054</x:v>
      </x:c>
      <x:c r="J1591" s="59" t="n">
        <x:v>0.3711190108751261</x:v>
      </x:c>
      <x:c r="K1591" s="2" t="str">
        <x:v>C</x:v>
      </x:c>
      <x:c r="L1591" s="59" t="n">
        <x:v>0.12707622528076168</x:v>
      </x:c>
      <x:c r="M1591" s="59" t="n">
        <x:v>0.3641151882988514</x:v>
      </x:c>
      <x:c r="N1591" s="58" t="n">
        <x:v>2935704.495433832</x:v>
      </x:c>
      <x:c r="O1591" s="58" t="n">
        <x:v>3980406.069177826</x:v>
      </x:c>
      <x:c r="P1591" s="2" t="str">
        <x:v>approve</x:v>
      </x:c>
      <x:c r="Q1591" s="2" t="str">
        <x:v>eligibility and RAROC conditions are met</x:v>
      </x:c>
      <x:c r="R1591" s="2"/>
      <x:c r="S1591" s="2"/>
      <x:c r="T1591" s="2"/>
    </x:row>
    <x:row r="1592">
      <x:c r="A1592" s="2"/>
      <x:c r="B1592" s="2"/>
      <x:c r="C1592" s="2" t="str">
        <x:v>SYN-01587</x:v>
      </x:c>
      <x:c r="D1592" s="58" t="n">
        <x:v>137000000</x:v>
      </x:c>
      <x:c r="E1592" s="93" t="n">
        <x:v>36</x:v>
      </x:c>
      <x:c r="F1592" s="59" t="n">
        <x:v>0.10935041285278777</x:v>
      </x:c>
      <x:c r="G1592" s="59" t="n">
        <x:v>0.6353602211930514</x:v>
      </x:c>
      <x:c r="H1592" s="59" t="n">
        <x:v>0.21564721292116013</x:v>
      </x:c>
      <x:c r="I1592" s="58" t="n">
        <x:v>5201292.455352676</x:v>
      </x:c>
      <x:c r="J1592" s="59" t="n">
        <x:v>0.29049670564051866</x:v>
      </x:c>
      <x:c r="K1592" s="2" t="str">
        <x:v>D</x:v>
      </x:c>
      <x:c r="L1592" s="59" t="n">
        <x:v>0.1586838531494141</x:v>
      </x:c>
      <x:c r="M1592" s="59" t="n">
        <x:v>0.6179540202511411</x:v>
      </x:c>
      <x:c r="N1592" s="58" t="n">
        <x:v>15206026.894352864</x:v>
      </x:c>
      <x:c r="O1592" s="58" t="n">
        <x:v>6895269.611481553</x:v>
      </x:c>
      <x:c r="P1592" s="2" t="str">
        <x:v>approve</x:v>
      </x:c>
      <x:c r="Q1592" s="2" t="str">
        <x:v>eligibility and RAROC conditions are met</x:v>
      </x:c>
      <x:c r="R1592" s="2"/>
      <x:c r="S1592" s="2"/>
      <x:c r="T1592" s="2"/>
    </x:row>
    <x:row r="1593">
      <x:c r="A1593" s="2"/>
      <x:c r="B1593" s="2"/>
      <x:c r="C1593" s="2" t="str">
        <x:v>SYN-01588</x:v>
      </x:c>
      <x:c r="D1593" s="58" t="n">
        <x:v>43000000</x:v>
      </x:c>
      <x:c r="E1593" s="93" t="n">
        <x:v>48</x:v>
      </x:c>
      <x:c r="F1593" s="59" t="n">
        <x:v>0.00321269072149137</x:v>
      </x:c>
      <x:c r="G1593" s="59" t="n">
        <x:v>0.8016564071398316</x:v>
      </x:c>
      <x:c r="H1593" s="59" t="n">
        <x:v>0.0979952821186266</x:v>
      </x:c>
      <x:c r="I1593" s="58" t="n">
        <x:v>1086455.911830985</x:v>
      </x:c>
      <x:c r="J1593" s="59" t="n">
        <x:v>0.13889488542314757</x:v>
      </x:c>
      <x:c r="K1593" s="2" t="str">
        <x:v>A</x:v>
      </x:c>
      <x:c r="L1593" s="59" t="n">
        <x:v>0.09196346282958984</x:v>
      </x:c>
      <x:c r="M1593" s="59" t="n">
        <x:v>0.22167188696642065</x:v>
      </x:c>
      <x:c r="N1593" s="58" t="n">
        <x:v>239786.8438764145</x:v>
      </x:c>
      <x:c r="O1593" s="58" t="n">
        <x:v>1830283.653067943</x:v>
      </x:c>
      <x:c r="P1593" s="2" t="str">
        <x:v>approve</x:v>
      </x:c>
      <x:c r="Q1593" s="2" t="str">
        <x:v>eligibility and RAROC conditions are met</x:v>
      </x:c>
      <x:c r="R1593" s="2"/>
      <x:c r="S1593" s="2"/>
      <x:c r="T1593" s="2"/>
    </x:row>
    <x:row r="1594">
      <x:c r="A1594" s="2"/>
      <x:c r="B1594" s="2"/>
      <x:c r="C1594" s="2" t="str">
        <x:v>SYN-01589</x:v>
      </x:c>
      <x:c r="D1594" s="58" t="n">
        <x:v>39000000</x:v>
      </x:c>
      <x:c r="E1594" s="93" t="n">
        <x:v>48</x:v>
      </x:c>
      <x:c r="F1594" s="59" t="n">
        <x:v>0.14119020275724276</x:v>
      </x:c>
      <x:c r="G1594" s="59" t="n">
        <x:v>0.7245330843808072</x:v>
      </x:c>
      <x:c r="H1594" s="59" t="n">
        <x:v>0.2201903080426494</x:v>
      </x:c>
      <x:c r="I1594" s="58" t="n">
        <x:v>1229140.0083713117</x:v>
      </x:c>
      <x:c r="J1594" s="59" t="n">
        <x:v>0.25028551781871117</x:v>
      </x:c>
      <x:c r="K1594" s="2" t="str">
        <x:v>D</x:v>
      </x:c>
      <x:c r="L1594" s="59" t="n">
        <x:v>0.212159309387207</x:v>
      </x:c>
      <x:c r="M1594" s="59" t="n">
        <x:v>0.2097884192855369</x:v>
      </x:c>
      <x:c r="N1594" s="58" t="n">
        <x:v>8132054.505251205</x:v>
      </x:c>
      <x:c r="O1594" s="58" t="n">
        <x:v>2409932.259399355</x:v>
      </x:c>
      <x:c r="P1594" s="2" t="str">
        <x:v>approve</x:v>
      </x:c>
      <x:c r="Q1594" s="2" t="str">
        <x:v>eligibility and RAROC conditions are met</x:v>
      </x:c>
      <x:c r="R1594" s="2"/>
      <x:c r="S1594" s="2"/>
      <x:c r="T1594" s="2"/>
    </x:row>
    <x:row r="1595">
      <x:c r="A1595" s="2"/>
      <x:c r="B1595" s="2"/>
      <x:c r="C1595" s="2" t="str">
        <x:v>SYN-01590</x:v>
      </x:c>
      <x:c r="D1595" s="58" t="n">
        <x:v>202000000</x:v>
      </x:c>
      <x:c r="E1595" s="93" t="n">
        <x:v>18</x:v>
      </x:c>
      <x:c r="F1595" s="59" t="n">
        <x:v>0.1209842085519646</x:v>
      </x:c>
      <x:c r="G1595" s="59" t="n">
        <x:v>0.6905952316010404</x:v>
      </x:c>
      <x:c r="H1595" s="59" t="n">
        <x:v>0.18945900118612438</x:v>
      </x:c>
      <x:c r="I1595" s="58" t="n">
        <x:v>12980033.1337351</x:v>
      </x:c>
      <x:c r="J1595" s="59" t="n">
        <x:v>0.41841375027730476</x:v>
      </x:c>
      <x:c r="K1595" s="2" t="str">
        <x:v>D</x:v>
      </x:c>
      <x:c r="L1595" s="59" t="n">
        <x:v>0.16273033142089846</x:v>
      </x:c>
      <x:c r="M1595" s="59" t="n">
        <x:v>0.3465163423530216</x:v>
      </x:c>
      <x:c r="N1595" s="58" t="n">
        <x:v>13912547.281514471</x:v>
      </x:c>
      <x:c r="O1595" s="58" t="n">
        <x:v>11974407.679802433</x:v>
      </x:c>
      <x:c r="P1595" s="2" t="str">
        <x:v>approve</x:v>
      </x:c>
      <x:c r="Q1595" s="2" t="str">
        <x:v>eligibility and RAROC conditions are met</x:v>
      </x:c>
      <x:c r="R1595" s="2"/>
      <x:c r="S1595" s="2"/>
      <x:c r="T1595" s="2"/>
    </x:row>
    <x:row r="1596">
      <x:c r="A1596" s="2"/>
      <x:c r="B1596" s="2"/>
      <x:c r="C1596" s="2" t="str">
        <x:v>SYN-01591</x:v>
      </x:c>
      <x:c r="D1596" s="58" t="n">
        <x:v>56000000</x:v>
      </x:c>
      <x:c r="E1596" s="93" t="n">
        <x:v>36</x:v>
      </x:c>
      <x:c r="F1596" s="59" t="n">
        <x:v>0.13745332492696025</x:v>
      </x:c>
      <x:c r="G1596" s="59" t="n">
        <x:v>0.6744336989098372</x:v>
      </x:c>
      <x:c r="H1596" s="59" t="n">
        <x:v>0.22536233646642131</x:v>
      </x:c>
      <x:c r="I1596" s="58" t="n">
        <x:v>2154231.566953044</x:v>
      </x:c>
      <x:c r="J1596" s="59" t="n">
        <x:v>0.21645226839574214</x:v>
      </x:c>
      <x:c r="K1596" s="2" t="str">
        <x:v>D</x:v>
      </x:c>
      <x:c r="L1596" s="59" t="n">
        <x:v>0.1972324371337891</x:v>
      </x:c>
      <x:c r="M1596" s="59" t="n">
        <x:v>0.34945736491894</x:v>
      </x:c>
      <x:c r="N1596" s="58" t="n">
        <x:v>8190332.894238589</x:v>
      </x:c>
      <x:c r="O1596" s="58" t="n">
        <x:v>3286289.1940559717</x:v>
      </x:c>
      <x:c r="P1596" s="2" t="str">
        <x:v>approve</x:v>
      </x:c>
      <x:c r="Q1596" s="2" t="str">
        <x:v>eligibility and RAROC conditions are met</x:v>
      </x:c>
      <x:c r="R1596" s="2"/>
      <x:c r="S1596" s="2"/>
      <x:c r="T1596" s="2"/>
    </x:row>
    <x:row r="1597">
      <x:c r="A1597" s="2"/>
      <x:c r="B1597" s="2"/>
      <x:c r="C1597" s="2" t="str">
        <x:v>SYN-01592</x:v>
      </x:c>
      <x:c r="D1597" s="58" t="n">
        <x:v>179000000</x:v>
      </x:c>
      <x:c r="E1597" s="93" t="n">
        <x:v>36</x:v>
      </x:c>
      <x:c r="F1597" s="59" t="n">
        <x:v>0.16969008677757474</x:v>
      </x:c>
      <x:c r="G1597" s="59" t="n">
        <x:v>0.6733635139442077</x:v>
      </x:c>
      <x:c r="H1597" s="59" t="n">
        <x:v>0.25503604872509317</x:v>
      </x:c>
      <x:c r="I1597" s="58" t="n">
        <x:v>7164772.2041717535</x:v>
      </x:c>
      <x:c r="J1597" s="59" t="n">
        <x:v>0.3633797485216695</x:v>
      </x:c>
      <x:c r="K1597" s="2" t="str">
        <x:v>E</x:v>
      </x:c>
      <x:c r="L1597" s="59" t="n">
        <x:v>0.21479759216308594</x:v>
      </x:c>
      <x:c r="M1597" s="59" t="n">
        <x:v>0.40449349611962737</x:v>
      </x:c>
      <x:c r="N1597" s="58" t="n">
        <x:v>32020445.512217008</x:v>
      </x:c>
      <x:c r="O1597" s="58" t="n">
        <x:v>11315386.114624977</x:v>
      </x:c>
      <x:c r="P1597" s="2" t="str">
        <x:v>approve</x:v>
      </x:c>
      <x:c r="Q1597" s="2" t="str">
        <x:v>eligibility and RAROC conditions are met</x:v>
      </x:c>
      <x:c r="R1597" s="2"/>
      <x:c r="S1597" s="2"/>
      <x:c r="T1597" s="2"/>
    </x:row>
    <x:row r="1598">
      <x:c r="A1598" s="2"/>
      <x:c r="B1598" s="2"/>
      <x:c r="C1598" s="2" t="str">
        <x:v>SYN-01593</x:v>
      </x:c>
      <x:c r="D1598" s="58" t="n">
        <x:v>199000000</x:v>
      </x:c>
      <x:c r="E1598" s="93" t="n">
        <x:v>12</x:v>
      </x:c>
      <x:c r="F1598" s="59" t="n">
        <x:v>0.10573173731084115</x:v>
      </x:c>
      <x:c r="G1598" s="59" t="n">
        <x:v>0.8299251952303981</x:v>
      </x:c>
      <x:c r="H1598" s="59" t="n">
        <x:v>0.1965523394805989</x:v>
      </x:c>
      <x:c r="I1598" s="58" t="n">
        <x:v>18401446.653687056</x:v>
      </x:c>
      <x:c r="J1598" s="59" t="n">
        <x:v>0.43240850768927724</x:v>
      </x:c>
      <x:c r="K1598" s="2" t="str">
        <x:v>D</x:v>
      </x:c>
      <x:c r="L1598" s="59" t="n">
        <x:v>0.17346595764160153</x:v>
      </x:c>
      <x:c r="M1598" s="59" t="n">
        <x:v>0.3044660071550937</x:v>
      </x:c>
      <x:c r="N1598" s="58" t="n">
        <x:v>9900195.201988287</x:v>
      </x:c>
      <x:c r="O1598" s="58" t="n">
        <x:v>13696687.168226289</x:v>
      </x:c>
      <x:c r="P1598" s="2" t="str">
        <x:v>approve</x:v>
      </x:c>
      <x:c r="Q1598" s="2" t="str">
        <x:v>eligibility and RAROC conditions are met</x:v>
      </x:c>
      <x:c r="R1598" s="2"/>
      <x:c r="S1598" s="2"/>
      <x:c r="T1598" s="2"/>
    </x:row>
    <x:row r="1599">
      <x:c r="A1599" s="2"/>
      <x:c r="B1599" s="2"/>
      <x:c r="C1599" s="2" t="str">
        <x:v>SYN-01594</x:v>
      </x:c>
      <x:c r="D1599" s="58" t="n">
        <x:v>115000000</x:v>
      </x:c>
      <x:c r="E1599" s="93" t="n">
        <x:v>18</x:v>
      </x:c>
      <x:c r="F1599" s="59" t="n">
        <x:v>0.07653300093576539</x:v>
      </x:c>
      <x:c r="G1599" s="59" t="n">
        <x:v>0.8018825027929629</x:v>
      </x:c>
      <x:c r="H1599" s="59" t="n">
        <x:v>0.18144849353574338</x:v>
      </x:c>
      <x:c r="I1599" s="58" t="n">
        <x:v>7345607.976965655</x:v>
      </x:c>
      <x:c r="J1599" s="59" t="n">
        <x:v>0.29428177692465385</x:v>
      </x:c>
      <x:c r="K1599" s="2" t="str">
        <x:v>C</x:v>
      </x:c>
      <x:c r="L1599" s="59" t="n">
        <x:v>0.14127925872802732</x:v>
      </x:c>
      <x:c r="M1599" s="59" t="n">
        <x:v>0.47403050187441603</x:v>
      </x:c>
      <x:c r="N1599" s="58" t="n">
        <x:v>5813678.68560084</x:v>
      </x:c>
      <x:c r="O1599" s="58" t="n">
        <x:v>6224968.115922506</x:v>
      </x:c>
      <x:c r="P1599" s="2" t="str">
        <x:v>approve</x:v>
      </x:c>
      <x:c r="Q1599" s="2" t="str">
        <x:v>eligibility and RAROC conditions are met</x:v>
      </x:c>
      <x:c r="R1599" s="2"/>
      <x:c r="S1599" s="2"/>
      <x:c r="T1599" s="2"/>
    </x:row>
    <x:row r="1600">
      <x:c r="A1600" s="2"/>
      <x:c r="B1600" s="2"/>
      <x:c r="C1600" s="2" t="str">
        <x:v>SYN-01595</x:v>
      </x:c>
      <x:c r="D1600" s="58" t="n">
        <x:v>182000000</x:v>
      </x:c>
      <x:c r="E1600" s="93" t="n">
        <x:v>48</x:v>
      </x:c>
      <x:c r="F1600" s="59" t="n">
        <x:v>0.0810912090449227</x:v>
      </x:c>
      <x:c r="G1600" s="59" t="n">
        <x:v>0.7168633452730154</x:v>
      </x:c>
      <x:c r="H1600" s="59" t="n">
        <x:v>0.1866556976710907</x:v>
      </x:c>
      <x:c r="I1600" s="58" t="n">
        <x:v>5409755.340523262</x:v>
      </x:c>
      <x:c r="J1600" s="59" t="n">
        <x:v>0.3587398058551359</x:v>
      </x:c>
      <x:c r="K1600" s="2" t="str">
        <x:v>C</x:v>
      </x:c>
      <x:c r="L1600" s="59" t="n">
        <x:v>0.1406229782104492</x:v>
      </x:c>
      <x:c r="M1600" s="59" t="n">
        <x:v>0.5488807180127604</x:v>
      </x:c>
      <x:c r="N1600" s="58" t="n">
        <x:v>22433536.667538267</x:v>
      </x:c>
      <x:c r="O1600" s="58" t="n">
        <x:v>8783664.998538744</x:v>
      </x:c>
      <x:c r="P1600" s="2" t="str">
        <x:v>approve</x:v>
      </x:c>
      <x:c r="Q1600" s="2" t="str">
        <x:v>eligibility and RAROC conditions are met</x:v>
      </x:c>
      <x:c r="R1600" s="2"/>
      <x:c r="S1600" s="2"/>
      <x:c r="T1600" s="2"/>
    </x:row>
    <x:row r="1601">
      <x:c r="A1601" s="2"/>
      <x:c r="B1601" s="2"/>
      <x:c r="C1601" s="2" t="str">
        <x:v>SYN-01596</x:v>
      </x:c>
      <x:c r="D1601" s="58" t="n">
        <x:v>176000000</x:v>
      </x:c>
      <x:c r="E1601" s="93" t="n">
        <x:v>18</x:v>
      </x:c>
      <x:c r="F1601" s="59" t="n">
        <x:v>0.07765609507669632</x:v>
      </x:c>
      <x:c r="G1601" s="59" t="n">
        <x:v>0.8406612612019997</x:v>
      </x:c>
      <x:c r="H1601" s="59" t="n">
        <x:v>0.1691657012820149</x:v>
      </x:c>
      <x:c r="I1601" s="58" t="n">
        <x:v>11139127.972056892</x:v>
      </x:c>
      <x:c r="J1601" s="59" t="n">
        <x:v>0.48664590409659264</x:v>
      </x:c>
      <x:c r="K1601" s="2" t="str">
        <x:v>C</x:v>
      </x:c>
      <x:c r="L1601" s="59" t="n">
        <x:v>0.14831146240234372</x:v>
      </x:c>
      <x:c r="M1601" s="59" t="n">
        <x:v>0.31420107710720835</x:v>
      </x:c>
      <x:c r="N1601" s="58" t="n">
        <x:v>9439084.451878112</x:v>
      </x:c>
      <x:c r="O1601" s="58" t="n">
        <x:v>10043522.836376306</x:v>
      </x:c>
      <x:c r="P1601" s="2" t="str">
        <x:v>approve</x:v>
      </x:c>
      <x:c r="Q1601" s="2" t="str">
        <x:v>eligibility and RAROC conditions are met</x:v>
      </x:c>
      <x:c r="R1601" s="2"/>
      <x:c r="S1601" s="2"/>
      <x:c r="T1601" s="2"/>
    </x:row>
    <x:row r="1602">
      <x:c r="A1602" s="2"/>
      <x:c r="B1602" s="2"/>
      <x:c r="C1602" s="2" t="str">
        <x:v>SYN-01597</x:v>
      </x:c>
      <x:c r="D1602" s="58" t="n">
        <x:v>48000000</x:v>
      </x:c>
      <x:c r="E1602" s="93" t="n">
        <x:v>36</x:v>
      </x:c>
      <x:c r="F1602" s="59" t="n">
        <x:v>0.05955581477076316</x:v>
      </x:c>
      <x:c r="G1602" s="59" t="n">
        <x:v>0.6866861193363455</x:v>
      </x:c>
      <x:c r="H1602" s="59" t="n">
        <x:v>0.14750710896941158</x:v>
      </x:c>
      <x:c r="I1602" s="58" t="n">
        <x:v>1658082.0042484186</x:v>
      </x:c>
      <x:c r="J1602" s="59" t="n">
        <x:v>0.23316164008496837</x:v>
      </x:c>
      <x:c r="K1602" s="2" t="str">
        <x:v>C</x:v>
      </x:c>
      <x:c r="L1602" s="59" t="n">
        <x:v>0.1273008346557617</x:v>
      </x:c>
      <x:c r="M1602" s="59" t="n">
        <x:v>0.36585007917882806</x:v>
      </x:c>
      <x:c r="N1602" s="58" t="n">
        <x:v>3136202.5937703648</x:v>
      </x:c>
      <x:c r="O1602" s="58" t="n">
        <x:v>1957475.6362890338</x:v>
      </x:c>
      <x:c r="P1602" s="2" t="str">
        <x:v>approve</x:v>
      </x:c>
      <x:c r="Q1602" s="2" t="str">
        <x:v>eligibility and RAROC conditions are met</x:v>
      </x:c>
      <x:c r="R1602" s="2"/>
      <x:c r="S1602" s="2"/>
      <x:c r="T1602" s="2"/>
    </x:row>
    <x:row r="1603">
      <x:c r="A1603" s="2"/>
      <x:c r="B1603" s="2"/>
      <x:c r="C1603" s="2" t="str">
        <x:v>SYN-01598</x:v>
      </x:c>
      <x:c r="D1603" s="58" t="n">
        <x:v>192000000</x:v>
      </x:c>
      <x:c r="E1603" s="93" t="n">
        <x:v>24</x:v>
      </x:c>
      <x:c r="F1603" s="59" t="n">
        <x:v>0.07687421123189375</x:v>
      </x:c>
      <x:c r="G1603" s="59" t="n">
        <x:v>0.6414132690244998</x:v>
      </x:c>
      <x:c r="H1603" s="59" t="n">
        <x:v>0.17429859284025834</x:v>
      </x:c>
      <x:c r="I1603" s="58" t="n">
        <x:v>9532619.143577646</x:v>
      </x:c>
      <x:c r="J1603" s="59" t="n">
        <x:v>0.6742099610717112</x:v>
      </x:c>
      <x:c r="K1603" s="2" t="str">
        <x:v>C</x:v>
      </x:c>
      <x:c r="L1603" s="59"/>
      <x:c r="M1603" s="59" t="n">
        <x:v>0.6222168206371439</x:v>
      </x:c>
      <x:c r="N1603" s="58" t="n">
        <x:v>10245466.936483787</x:v>
      </x:c>
      <x:c r="O1603" s="58" t="n">
        <x:v>8211968.456351079</x:v>
      </x:c>
      <x:c r="P1603" s="2" t="str">
        <x:v>decline</x:v>
      </x:c>
      <x:c r="Q1603" s="2" t="str">
        <x:v>debt service to income exceeds policy maximum</x:v>
      </x:c>
      <x:c r="R1603" s="2"/>
      <x:c r="S1603" s="2"/>
      <x:c r="T1603" s="2"/>
    </x:row>
    <x:row r="1604">
      <x:c r="A1604" s="2"/>
      <x:c r="B1604" s="2"/>
      <x:c r="C1604" s="2" t="str">
        <x:v>SYN-01599</x:v>
      </x:c>
      <x:c r="D1604" s="58" t="n">
        <x:v>158000000</x:v>
      </x:c>
      <x:c r="E1604" s="93" t="n">
        <x:v>18</x:v>
      </x:c>
      <x:c r="F1604" s="59" t="n">
        <x:v>0.03187529078654818</x:v>
      </x:c>
      <x:c r="G1604" s="59" t="n">
        <x:v>0.5997554414392167</x:v>
      </x:c>
      <x:c r="H1604" s="59" t="n">
        <x:v>0.12644631990741137</x:v>
      </x:c>
      <x:c r="I1604" s="58" t="n">
        <x:v>9682543.323814886</x:v>
      </x:c>
      <x:c r="J1604" s="59" t="n">
        <x:v>0.32489986512757346</x:v>
      </x:c>
      <x:c r="K1604" s="2" t="str">
        <x:v>B</x:v>
      </x:c>
      <x:c r="L1604" s="59" t="n">
        <x:v>0.10140407562255861</x:v>
      </x:c>
      <x:c r="M1604" s="59" t="n">
        <x:v>0.4145858496322474</x:v>
      </x:c>
      <x:c r="N1604" s="58" t="n">
        <x:v>2460549.603249796</x:v>
      </x:c>
      <x:c r="O1604" s="58" t="n">
        <x:v>6657846.546316721</x:v>
      </x:c>
      <x:c r="P1604" s="2" t="str">
        <x:v>approve</x:v>
      </x:c>
      <x:c r="Q1604" s="2" t="str">
        <x:v>eligibility and RAROC conditions are met</x:v>
      </x:c>
      <x:c r="R1604" s="2"/>
      <x:c r="S1604" s="2"/>
      <x:c r="T1604" s="2"/>
    </x:row>
    <x:row r="1605">
      <x:c r="A1605" s="2"/>
      <x:c r="B1605" s="2"/>
      <x:c r="C1605" s="2" t="str">
        <x:v>SYN-01600</x:v>
      </x:c>
      <x:c r="D1605" s="58" t="n">
        <x:v>170000000</x:v>
      </x:c>
      <x:c r="E1605" s="93" t="n">
        <x:v>36</x:v>
      </x:c>
      <x:c r="F1605" s="59" t="n">
        <x:v>0.11570226315321905</x:v>
      </x:c>
      <x:c r="G1605" s="59" t="n">
        <x:v>0.8967383916426022</x:v>
      </x:c>
      <x:c r="H1605" s="59" t="n">
        <x:v>0.19659768248444429</x:v>
      </x:c>
      <x:c r="I1605" s="58" t="n">
        <x:v>6288377.049244816</x:v>
      </x:c>
      <x:c r="J1605" s="59" t="n">
        <x:v>0.42463678278890055</x:v>
      </x:c>
      <x:c r="K1605" s="2" t="str">
        <x:v>D</x:v>
      </x:c>
      <x:c r="L1605" s="59" t="n">
        <x:v>0.19638313293457033</x:v>
      </x:c>
      <x:c r="M1605" s="59" t="n">
        <x:v>0.16118553263594462</x:v>
      </x:c>
      <x:c r="N1605" s="58" t="n">
        <x:v>27861897.45102183</x:v>
      </x:c>
      <x:c r="O1605" s="58" t="n">
        <x:v>12274394.52057119</x:v>
      </x:c>
      <x:c r="P1605" s="2" t="str">
        <x:v>approve</x:v>
      </x:c>
      <x:c r="Q1605" s="2" t="str">
        <x:v>eligibility and RAROC conditions are met</x:v>
      </x:c>
      <x:c r="R1605" s="2"/>
      <x:c r="S1605" s="2"/>
      <x:c r="T1605" s="2"/>
    </x:row>
    <x:row r="1606">
      <x:c r="A1606" s="2"/>
      <x:c r="B1606" s="2"/>
      <x:c r="C1606" s="2" t="str">
        <x:v>SYN-01601</x:v>
      </x:c>
      <x:c r="D1606" s="58" t="n">
        <x:v>239000000</x:v>
      </x:c>
      <x:c r="E1606" s="93" t="n">
        <x:v>36</x:v>
      </x:c>
      <x:c r="F1606" s="59" t="n">
        <x:v>0.15612933105391832</x:v>
      </x:c>
      <x:c r="G1606" s="59" t="n">
        <x:v>0.7567220052990823</x:v>
      </x:c>
      <x:c r="H1606" s="59" t="n">
        <x:v>0.23540819791484296</x:v>
      </x:c>
      <x:c r="I1606" s="58" t="n">
        <x:v>9319126.921381593</x:v>
      </x:c>
      <x:c r="J1606" s="59" t="n">
        <x:v>0.8074454325863496</x:v>
      </x:c>
      <x:c r="K1606" s="2" t="str">
        <x:v>E</x:v>
      </x:c>
      <x:c r="L1606" s="59"/>
      <x:c r="M1606" s="59" t="n">
        <x:v>0.2518164325715917</x:v>
      </x:c>
      <x:c r="N1606" s="58" t="n">
        <x:v>44234462.70609803</x:v>
      </x:c>
      <x:c r="O1606" s="58" t="n">
        <x:v>16467117.421506522</x:v>
      </x:c>
      <x:c r="P1606" s="2" t="str">
        <x:v>decline</x:v>
      </x:c>
      <x:c r="Q1606" s="2" t="str">
        <x:v>debt service to income exceeds policy maximum</x:v>
      </x:c>
      <x:c r="R1606" s="2"/>
      <x:c r="S1606" s="2"/>
      <x:c r="T1606" s="2"/>
    </x:row>
    <x:row r="1607">
      <x:c r="A1607" s="2"/>
      <x:c r="B1607" s="2"/>
      <x:c r="C1607" s="2" t="str">
        <x:v>SYN-01602</x:v>
      </x:c>
      <x:c r="D1607" s="58" t="n">
        <x:v>175000000</x:v>
      </x:c>
      <x:c r="E1607" s="93" t="n">
        <x:v>48</x:v>
      </x:c>
      <x:c r="F1607" s="59" t="n">
        <x:v>0.06918255052617359</x:v>
      </x:c>
      <x:c r="G1607" s="59" t="n">
        <x:v>0.7679980405638691</x:v>
      </x:c>
      <x:c r="H1607" s="59" t="n">
        <x:v>0.16661275503527295</x:v>
      </x:c>
      <x:c r="I1607" s="58" t="n">
        <x:v>5019016.867764028</x:v>
      </x:c>
      <x:c r="J1607" s="59" t="n">
        <x:v>0.2202226387102229</x:v>
      </x:c>
      <x:c r="K1607" s="2" t="str">
        <x:v>C</x:v>
      </x:c>
      <x:c r="L1607" s="59" t="n">
        <x:v>0.13473838806152347</x:v>
      </x:c>
      <x:c r="M1607" s="59" t="n">
        <x:v>0.43693462630596824</x:v>
      </x:c>
      <x:c r="N1607" s="58" t="n">
        <x:v>19722502.54894688</x:v>
      </x:c>
      <x:c r="O1607" s="58" t="n">
        <x:v>8263475.577228145</x:v>
      </x:c>
      <x:c r="P1607" s="2" t="str">
        <x:v>approve</x:v>
      </x:c>
      <x:c r="Q1607" s="2" t="str">
        <x:v>eligibility and RAROC conditions are met</x:v>
      </x:c>
      <x:c r="R1607" s="2"/>
      <x:c r="S1607" s="2"/>
      <x:c r="T1607" s="2"/>
    </x:row>
    <x:row r="1608">
      <x:c r="A1608" s="2"/>
      <x:c r="B1608" s="2"/>
      <x:c r="C1608" s="2" t="str">
        <x:v>SYN-01603</x:v>
      </x:c>
      <x:c r="D1608" s="58" t="n">
        <x:v>39000000</x:v>
      </x:c>
      <x:c r="E1608" s="93" t="n">
        <x:v>18</x:v>
      </x:c>
      <x:c r="F1608" s="59" t="n">
        <x:v>0.2222977530019455</x:v>
      </x:c>
      <x:c r="G1608" s="59" t="n">
        <x:v>0.5634012374360844</x:v>
      </x:c>
      <x:c r="H1608" s="59" t="n">
        <x:v>0.2871438619465093</x:v>
      </x:c>
      <x:c r="I1608" s="58" t="n">
        <x:v>2692097.9512750595</x:v>
      </x:c>
      <x:c r="J1608" s="59" t="n">
        <x:v>0.34700272086875167</x:v>
      </x:c>
      <x:c r="K1608" s="2" t="str">
        <x:v>E</x:v>
      </x:c>
      <x:c r="L1608" s="59"/>
      <x:c r="M1608" s="59" t="n">
        <x:v>0.40937215639266944</x:v>
      </x:c>
      <x:c r="N1608" s="58" t="n">
        <x:v>4098634.5408222284</x:v>
      </x:c>
      <x:c r="O1608" s="58" t="n">
        <x:v>2397605.5084235934</x:v>
      </x:c>
      <x:c r="P1608" s="2" t="str">
        <x:v>decline</x:v>
      </x:c>
      <x:c r="Q1608" s="2" t="str">
        <x:v>PD exceeds policy maximum</x:v>
      </x:c>
      <x:c r="R1608" s="2"/>
      <x:c r="S1608" s="2"/>
      <x:c r="T1608" s="2"/>
    </x:row>
    <x:row r="1609">
      <x:c r="A1609" s="2"/>
      <x:c r="B1609" s="2"/>
      <x:c r="C1609" s="2" t="str">
        <x:v>SYN-01604</x:v>
      </x:c>
      <x:c r="D1609" s="58" t="n">
        <x:v>31000000</x:v>
      </x:c>
      <x:c r="E1609" s="93" t="n">
        <x:v>36</x:v>
      </x:c>
      <x:c r="F1609" s="59" t="n">
        <x:v>0.04940893960935641</x:v>
      </x:c>
      <x:c r="G1609" s="59" t="n">
        <x:v>0.8330216152325074</x:v>
      </x:c>
      <x:c r="H1609" s="59" t="n">
        <x:v>0.1364699550129621</x:v>
      </x:c>
      <x:c r="I1609" s="58" t="n">
        <x:v>1054199.3110540027</x:v>
      </x:c>
      <x:c r="J1609" s="59" t="n">
        <x:v>0.04329151374667801</x:v>
      </x:c>
      <x:c r="K1609" s="2" t="str">
        <x:v>B</x:v>
      </x:c>
      <x:c r="L1609" s="59" t="n">
        <x:v>0.1427260589599609</x:v>
      </x:c>
      <x:c r="M1609" s="59" t="n">
        <x:v>0.09720475978875873</x:v>
      </x:c>
      <x:c r="N1609" s="58" t="n">
        <x:v>2040212.2342276955</x:v>
      </x:c>
      <x:c r="O1609" s="58" t="n">
        <x:v>1298759.8145208363</x:v>
      </x:c>
      <x:c r="P1609" s="2" t="str">
        <x:v>reprice</x:v>
      </x:c>
      <x:c r="Q1609" s="2" t="str">
        <x:v>quoted APR is below the RAROC price floor</x:v>
      </x:c>
      <x:c r="R1609" s="2"/>
      <x:c r="S1609" s="2"/>
      <x:c r="T1609" s="2"/>
    </x:row>
    <x:row r="1610">
      <x:c r="A1610" s="2"/>
      <x:c r="B1610" s="2"/>
      <x:c r="C1610" s="2" t="str">
        <x:v>SYN-01605</x:v>
      </x:c>
      <x:c r="D1610" s="58" t="n">
        <x:v>242000000</x:v>
      </x:c>
      <x:c r="E1610" s="93" t="n">
        <x:v>48</x:v>
      </x:c>
      <x:c r="F1610" s="59" t="n">
        <x:v>0.02552022790837611</x:v>
      </x:c>
      <x:c r="G1610" s="59" t="n">
        <x:v>0.7127861819674258</x:v>
      </x:c>
      <x:c r="H1610" s="59" t="n">
        <x:v>0.13294712976291892</x:v>
      </x:c>
      <x:c r="I1610" s="58" t="n">
        <x:v>6527708.07470851</x:v>
      </x:c>
      <x:c r="J1610" s="59" t="n">
        <x:v>0.3274384012992784</x:v>
      </x:c>
      <x:c r="K1610" s="2" t="str">
        <x:v>B</x:v>
      </x:c>
      <x:c r="L1610" s="59" t="n">
        <x:v>0.09235389709472655</x:v>
      </x:c>
      <x:c r="M1610" s="59" t="n">
        <x:v>0.5712302053289696</x:v>
      </x:c>
      <x:c r="N1610" s="58" t="n">
        <x:v>9536751.436788347</x:v>
      </x:c>
      <x:c r="O1610" s="58" t="n">
        <x:v>10200311.545903241</x:v>
      </x:c>
      <x:c r="P1610" s="2" t="str">
        <x:v>approve</x:v>
      </x:c>
      <x:c r="Q1610" s="2" t="str">
        <x:v>eligibility and RAROC conditions are met</x:v>
      </x:c>
      <x:c r="R1610" s="2"/>
      <x:c r="S1610" s="2"/>
      <x:c r="T1610" s="2"/>
    </x:row>
    <x:row r="1611">
      <x:c r="A1611" s="2"/>
      <x:c r="B1611" s="2"/>
      <x:c r="C1611" s="2" t="str">
        <x:v>SYN-01606</x:v>
      </x:c>
      <x:c r="D1611" s="58" t="n">
        <x:v>89000000</x:v>
      </x:c>
      <x:c r="E1611" s="93" t="n">
        <x:v>12</x:v>
      </x:c>
      <x:c r="F1611" s="59" t="n">
        <x:v>0.09937622619675629</x:v>
      </x:c>
      <x:c r="G1611" s="59" t="n">
        <x:v>0.9</x:v>
      </x:c>
      <x:c r="H1611" s="59" t="n">
        <x:v>0.19344773481123395</x:v>
      </x:c>
      <x:c r="I1611" s="58" t="n">
        <x:v>8216587.111443691</x:v>
      </x:c>
      <x:c r="J1611" s="59" t="n">
        <x:v>0.722217400693557</x:v>
      </x:c>
      <x:c r="K1611" s="2" t="str">
        <x:v>C</x:v>
      </x:c>
      <x:c r="L1611" s="59"/>
      <x:c r="M1611" s="59" t="n">
        <x:v>0.12525992339586597</x:v>
      </x:c>
      <x:c r="N1611" s="58" t="n">
        <x:v>4506342.365963337</x:v>
      </x:c>
      <x:c r="O1611" s="58" t="n">
        <x:v>6426410.687224411</x:v>
      </x:c>
      <x:c r="P1611" s="2" t="str">
        <x:v>decline</x:v>
      </x:c>
      <x:c r="Q1611" s="2" t="str">
        <x:v>debt service to income exceeds policy maximum</x:v>
      </x:c>
      <x:c r="R1611" s="2"/>
      <x:c r="S1611" s="2"/>
      <x:c r="T1611" s="2"/>
    </x:row>
    <x:row r="1612">
      <x:c r="A1612" s="2"/>
      <x:c r="B1612" s="2"/>
      <x:c r="C1612" s="2" t="str">
        <x:v>SYN-01607</x:v>
      </x:c>
      <x:c r="D1612" s="58" t="n">
        <x:v>231000000</x:v>
      </x:c>
      <x:c r="E1612" s="93" t="n">
        <x:v>36</x:v>
      </x:c>
      <x:c r="F1612" s="59" t="n">
        <x:v>0.032430093205017524</x:v>
      </x:c>
      <x:c r="G1612" s="59" t="n">
        <x:v>0.7131072795287823</x:v>
      </x:c>
      <x:c r="H1612" s="59" t="n">
        <x:v>0.11698417641456525</x:v>
      </x:c>
      <x:c r="I1612" s="58" t="n">
        <x:v>7639274.493560458</x:v>
      </x:c>
      <x:c r="J1612" s="59" t="n">
        <x:v>0.4765299710605976</x:v>
      </x:c>
      <x:c r="K1612" s="2" t="str">
        <x:v>B</x:v>
      </x:c>
      <x:c r="L1612" s="59" t="n">
        <x:v>0.09915447235107423</x:v>
      </x:c>
      <x:c r="M1612" s="59" t="n">
        <x:v>0.3408804622233788</x:v>
      </x:c>
      <x:c r="N1612" s="58" t="n">
        <x:v>8548589.308733197</x:v>
      </x:c>
      <x:c r="O1612" s="58" t="n">
        <x:v>9558240.852841998</x:v>
      </x:c>
      <x:c r="P1612" s="2" t="str">
        <x:v>approve</x:v>
      </x:c>
      <x:c r="Q1612" s="2" t="str">
        <x:v>eligibility and RAROC conditions are met</x:v>
      </x:c>
      <x:c r="R1612" s="2"/>
      <x:c r="S1612" s="2"/>
      <x:c r="T1612" s="2"/>
    </x:row>
    <x:row r="1613">
      <x:c r="A1613" s="2"/>
      <x:c r="B1613" s="2"/>
      <x:c r="C1613" s="2" t="str">
        <x:v>SYN-01608</x:v>
      </x:c>
      <x:c r="D1613" s="58" t="n">
        <x:v>136000000</x:v>
      </x:c>
      <x:c r="E1613" s="93" t="n">
        <x:v>24</x:v>
      </x:c>
      <x:c r="F1613" s="59" t="n">
        <x:v>0.16010273540465075</x:v>
      </x:c>
      <x:c r="G1613" s="59" t="n">
        <x:v>0.7981799014613421</x:v>
      </x:c>
      <x:c r="H1613" s="59" t="n">
        <x:v>0.23406512252077755</x:v>
      </x:c>
      <x:c r="I1613" s="58" t="n">
        <x:v>7150247.092305549</x:v>
      </x:c>
      <x:c r="J1613" s="59" t="n">
        <x:v>0.42836558484494175</x:v>
      </x:c>
      <x:c r="K1613" s="2" t="str">
        <x:v>E</x:v>
      </x:c>
      <x:c r="L1613" s="59" t="n">
        <x:v>0.23048515319824217</x:v>
      </x:c>
      <x:c r="M1613" s="59" t="n">
        <x:v>0.17883115602084648</x:v>
      </x:c>
      <x:c r="N1613" s="58" t="n">
        <x:v>18795071.328580886</x:v>
      </x:c>
      <x:c r="O1613" s="58" t="n">
        <x:v>10334423.604066819</x:v>
      </x:c>
      <x:c r="P1613" s="2" t="str">
        <x:v>approve</x:v>
      </x:c>
      <x:c r="Q1613" s="2" t="str">
        <x:v>eligibility and RAROC conditions are met</x:v>
      </x:c>
      <x:c r="R1613" s="2"/>
      <x:c r="S1613" s="2"/>
      <x:c r="T1613" s="2"/>
    </x:row>
    <x:row r="1614">
      <x:c r="A1614" s="2"/>
      <x:c r="B1614" s="2"/>
      <x:c r="C1614" s="2" t="str">
        <x:v>SYN-01609</x:v>
      </x:c>
      <x:c r="D1614" s="58" t="n">
        <x:v>57000000</x:v>
      </x:c>
      <x:c r="E1614" s="93" t="n">
        <x:v>18</x:v>
      </x:c>
      <x:c r="F1614" s="59" t="n">
        <x:v>0.08217160257199753</x:v>
      </x:c>
      <x:c r="G1614" s="59" t="n">
        <x:v>0.7692363815579685</x:v>
      </x:c>
      <x:c r="H1614" s="59" t="n">
        <x:v>0.19513139417822575</x:v>
      </x:c>
      <x:c r="I1614" s="58" t="n">
        <x:v>3678175.5073734648</x:v>
      </x:c>
      <x:c r="J1614" s="59" t="n">
        <x:v>0.30934823906855685</x:v>
      </x:c>
      <x:c r="K1614" s="2" t="str">
        <x:v>C</x:v>
      </x:c>
      <x:c r="L1614" s="59" t="n">
        <x:v>0.1631979751586914</x:v>
      </x:c>
      <x:c r="M1614" s="59" t="n">
        <x:v>0.41040061432060604</x:v>
      </x:c>
      <x:c r="N1614" s="58" t="n">
        <x:v>2976321.7642542967</x:v>
      </x:c>
      <x:c r="O1614" s="58" t="n">
        <x:v>3089487.3579169405</x:v>
      </x:c>
      <x:c r="P1614" s="2" t="str">
        <x:v>approve</x:v>
      </x:c>
      <x:c r="Q1614" s="2" t="str">
        <x:v>eligibility and RAROC conditions are met</x:v>
      </x:c>
      <x:c r="R1614" s="2"/>
      <x:c r="S1614" s="2"/>
      <x:c r="T1614" s="2"/>
    </x:row>
    <x:row r="1615">
      <x:c r="A1615" s="2"/>
      <x:c r="B1615" s="2"/>
      <x:c r="C1615" s="2" t="str">
        <x:v>SYN-01610</x:v>
      </x:c>
      <x:c r="D1615" s="58" t="n">
        <x:v>46000000</x:v>
      </x:c>
      <x:c r="E1615" s="93" t="n">
        <x:v>36</x:v>
      </x:c>
      <x:c r="F1615" s="59" t="n">
        <x:v>0.03975913218297794</x:v>
      </x:c>
      <x:c r="G1615" s="59" t="n">
        <x:v>0.7870416679628721</x:v>
      </x:c>
      <x:c r="H1615" s="59" t="n">
        <x:v>0.14402638783010688</x:v>
      </x:c>
      <x:c r="I1615" s="58" t="n">
        <x:v>1581181.6192750088</x:v>
      </x:c>
      <x:c r="J1615" s="59" t="n">
        <x:v>0.28179945939044143</x:v>
      </x:c>
      <x:c r="K1615" s="2" t="str">
        <x:v>B</x:v>
      </x:c>
      <x:c r="L1615" s="59" t="n">
        <x:v>0.12089157104492188</x:v>
      </x:c>
      <x:c r="M1615" s="59" t="n">
        <x:v>0.39607371081689624</x:v>
      </x:c>
      <x:c r="N1615" s="58" t="n">
        <x:v>2321622.562917759</x:v>
      </x:c>
      <x:c r="O1615" s="58" t="n">
        <x:v>1911789.7620659256</x:v>
      </x:c>
      <x:c r="P1615" s="2" t="str">
        <x:v>approve</x:v>
      </x:c>
      <x:c r="Q1615" s="2" t="str">
        <x:v>eligibility and RAROC conditions are met</x:v>
      </x:c>
      <x:c r="R1615" s="2"/>
      <x:c r="S1615" s="2"/>
      <x:c r="T1615" s="2"/>
    </x:row>
    <x:row r="1616">
      <x:c r="A1616" s="2"/>
      <x:c r="B1616" s="2"/>
      <x:c r="C1616" s="2" t="str">
        <x:v>SYN-01611</x:v>
      </x:c>
      <x:c r="D1616" s="58" t="n">
        <x:v>198000000</x:v>
      </x:c>
      <x:c r="E1616" s="93" t="n">
        <x:v>12</x:v>
      </x:c>
      <x:c r="F1616" s="59" t="n">
        <x:v>0.02883083514992665</x:v>
      </x:c>
      <x:c r="G1616" s="59" t="n">
        <x:v>0.7388513947213389</x:v>
      </x:c>
      <x:c r="H1616" s="59" t="n">
        <x:v>0.1069196991607638</x:v>
      </x:c>
      <x:c r="I1616" s="58" t="n">
        <x:v>17471132.32399301</x:v>
      </x:c>
      <x:c r="J1616" s="59" t="n">
        <x:v>0.8211530490367781</x:v>
      </x:c>
      <x:c r="K1616" s="2" t="str">
        <x:v>B</x:v>
      </x:c>
      <x:c r="L1616" s="59"/>
      <x:c r="M1616" s="59" t="n">
        <x:v>0.30021404327806633</x:v>
      </x:c>
      <x:c r="N1616" s="58" t="n">
        <x:v>2331917.380341577</x:v>
      </x:c>
      <x:c r="O1616" s="58" t="n">
        <x:v>8506317.774295196</x:v>
      </x:c>
      <x:c r="P1616" s="2" t="str">
        <x:v>decline</x:v>
      </x:c>
      <x:c r="Q1616" s="2" t="str">
        <x:v>debt service to income exceeds policy maximum</x:v>
      </x:c>
      <x:c r="R1616" s="2"/>
      <x:c r="S1616" s="2"/>
      <x:c r="T1616" s="2"/>
    </x:row>
    <x:row r="1617">
      <x:c r="A1617" s="2"/>
      <x:c r="B1617" s="2"/>
      <x:c r="C1617" s="2" t="str">
        <x:v>SYN-01612</x:v>
      </x:c>
      <x:c r="D1617" s="58" t="n">
        <x:v>215000000</x:v>
      </x:c>
      <x:c r="E1617" s="93" t="n">
        <x:v>18</x:v>
      </x:c>
      <x:c r="F1617" s="59" t="n">
        <x:v>0.120100872046465</x:v>
      </x:c>
      <x:c r="G1617" s="59" t="n">
        <x:v>0.7923036604716771</x:v>
      </x:c>
      <x:c r="H1617" s="59" t="n">
        <x:v>0.20061548747532812</x:v>
      </x:c>
      <x:c r="I1617" s="58" t="n">
        <x:v>13930450.312239368</x:v>
      </x:c>
      <x:c r="J1617" s="59" t="n">
        <x:v>0.43658469031061925</x:v>
      </x:c>
      <x:c r="K1617" s="2" t="str">
        <x:v>D</x:v>
      </x:c>
      <x:c r="L1617" s="59" t="n">
        <x:v>0.19072052001953127</x:v>
      </x:c>
      <x:c r="M1617" s="59" t="n">
        <x:v>0.22058463926332547</x:v>
      </x:c>
      <x:c r="N1617" s="58" t="n">
        <x:v>16905268.69132807</x:v>
      </x:c>
      <x:c r="O1617" s="58" t="n">
        <x:v>14606800.52000844</x:v>
      </x:c>
      <x:c r="P1617" s="2" t="str">
        <x:v>approve</x:v>
      </x:c>
      <x:c r="Q1617" s="2" t="str">
        <x:v>eligibility and RAROC conditions are met</x:v>
      </x:c>
      <x:c r="R1617" s="2"/>
      <x:c r="S1617" s="2"/>
      <x:c r="T1617" s="2"/>
    </x:row>
    <x:row r="1618">
      <x:c r="A1618" s="2"/>
      <x:c r="B1618" s="2"/>
      <x:c r="C1618" s="2" t="str">
        <x:v>SYN-01613</x:v>
      </x:c>
      <x:c r="D1618" s="58" t="n">
        <x:v>88000000</x:v>
      </x:c>
      <x:c r="E1618" s="93" t="n">
        <x:v>18</x:v>
      </x:c>
      <x:c r="F1618" s="59" t="n">
        <x:v>0.19307908319950723</x:v>
      </x:c>
      <x:c r="G1618" s="59" t="n">
        <x:v>0.6109506850524465</x:v>
      </x:c>
      <x:c r="H1618" s="59" t="n">
        <x:v>0.267921480045221</x:v>
      </x:c>
      <x:c r="I1618" s="58" t="n">
        <x:v>5990548.990480012</x:v>
      </x:c>
      <x:c r="J1618" s="59" t="n">
        <x:v>0.22865854036900923</x:v>
      </x:c>
      <x:c r="K1618" s="2" t="str">
        <x:v>E</x:v>
      </x:c>
      <x:c r="L1618" s="59" t="n">
        <x:v>0.2230019760131836</x:v>
      </x:c>
      <x:c r="M1618" s="59" t="n">
        <x:v>0.44472087143160544</x:v>
      </x:c>
      <x:c r="N1618" s="58" t="n">
        <x:v>8683317.54963038</x:v>
      </x:c>
      <x:c r="O1618" s="58" t="n">
        <x:v>5630074.160991368</x:v>
      </x:c>
      <x:c r="P1618" s="2" t="str">
        <x:v>approve</x:v>
      </x:c>
      <x:c r="Q1618" s="2" t="str">
        <x:v>eligibility and RAROC conditions are met</x:v>
      </x:c>
      <x:c r="R1618" s="2"/>
      <x:c r="S1618" s="2"/>
      <x:c r="T1618" s="2"/>
    </x:row>
    <x:row r="1619">
      <x:c r="A1619" s="2"/>
      <x:c r="B1619" s="2"/>
      <x:c r="C1619" s="2" t="str">
        <x:v>SYN-01614</x:v>
      </x:c>
      <x:c r="D1619" s="58" t="n">
        <x:v>73000000</x:v>
      </x:c>
      <x:c r="E1619" s="93" t="n">
        <x:v>36</x:v>
      </x:c>
      <x:c r="F1619" s="59" t="n">
        <x:v>0.04256863211689354</x:v>
      </x:c>
      <x:c r="G1619" s="59" t="n">
        <x:v>0.8027314003451851</x:v>
      </x:c>
      <x:c r="H1619" s="59" t="n">
        <x:v>0.1332351745316635</x:v>
      </x:c>
      <x:c r="I1619" s="58" t="n">
        <x:v>2471049.2181521454</x:v>
      </x:c>
      <x:c r="J1619" s="59" t="n">
        <x:v>0.2623960320566354</x:v>
      </x:c>
      <x:c r="K1619" s="2" t="str">
        <x:v>B</x:v>
      </x:c>
      <x:c r="L1619" s="59" t="n">
        <x:v>0.1145296859741211</x:v>
      </x:c>
      <x:c r="M1619" s="59" t="n">
        <x:v>0.3501021197734221</x:v>
      </x:c>
      <x:c r="N1619" s="58" t="n">
        <x:v>3998170.6811797586</x:v>
      </x:c>
      <x:c r="O1619" s="58" t="n">
        <x:v>3010964.9743705885</x:v>
      </x:c>
      <x:c r="P1619" s="2" t="str">
        <x:v>approve</x:v>
      </x:c>
      <x:c r="Q1619" s="2" t="str">
        <x:v>eligibility and RAROC conditions are met</x:v>
      </x:c>
      <x:c r="R1619" s="2"/>
      <x:c r="S1619" s="2"/>
      <x:c r="T1619" s="2"/>
    </x:row>
    <x:row r="1620">
      <x:c r="A1620" s="2"/>
      <x:c r="B1620" s="2"/>
      <x:c r="C1620" s="2" t="str">
        <x:v>SYN-01615</x:v>
      </x:c>
      <x:c r="D1620" s="58" t="n">
        <x:v>92000000</x:v>
      </x:c>
      <x:c r="E1620" s="93" t="n">
        <x:v>36</x:v>
      </x:c>
      <x:c r="F1620" s="59" t="n">
        <x:v>0.1346526311445224</x:v>
      </x:c>
      <x:c r="G1620" s="59" t="n">
        <x:v>0.8007200731551534</x:v>
      </x:c>
      <x:c r="H1620" s="59" t="n">
        <x:v>0.20820373080452756</x:v>
      </x:c>
      <x:c r="I1620" s="58" t="n">
        <x:v>3457627.0762031144</x:v>
      </x:c>
      <x:c r="J1620" s="59" t="n">
        <x:v>0.18693995466981575</x:v>
      </x:c>
      <x:c r="K1620" s="2" t="str">
        <x:v>D</x:v>
      </x:c>
      <x:c r="L1620" s="59" t="n">
        <x:v>0.21160831451416018</x:v>
      </x:c>
      <x:c r="M1620" s="59" t="n">
        <x:v>0.14053287952997057</x:v>
      </x:c>
      <x:c r="N1620" s="58" t="n">
        <x:v>15570199.78453811</x:v>
      </x:c>
      <x:c r="O1620" s="58" t="n">
        <x:v>6320401.944669719</x:v>
      </x:c>
      <x:c r="P1620" s="2" t="str">
        <x:v>reprice</x:v>
      </x:c>
      <x:c r="Q1620" s="2" t="str">
        <x:v>quoted APR is below the RAROC price floor</x:v>
      </x:c>
      <x:c r="R1620" s="2"/>
      <x:c r="S1620" s="2"/>
      <x:c r="T1620" s="2"/>
    </x:row>
    <x:row r="1621">
      <x:c r="A1621" s="2"/>
      <x:c r="B1621" s="2"/>
      <x:c r="C1621" s="2" t="str">
        <x:v>SYN-01616</x:v>
      </x:c>
      <x:c r="D1621" s="58" t="n">
        <x:v>164000000</x:v>
      </x:c>
      <x:c r="E1621" s="93" t="n">
        <x:v>12</x:v>
      </x:c>
      <x:c r="F1621" s="59" t="n">
        <x:v>0.07060688035516484</x:v>
      </x:c>
      <x:c r="G1621" s="59" t="n">
        <x:v>0.702093265337901</x:v>
      </x:c>
      <x:c r="H1621" s="59" t="n">
        <x:v>0.12703734712093864</x:v>
      </x:c>
      <x:c r="I1621" s="58" t="n">
        <x:v>14625247.421412261</x:v>
      </x:c>
      <x:c r="J1621" s="59" t="n">
        <x:v>1.0014851424360152</x:v>
      </x:c>
      <x:c r="K1621" s="2" t="str">
        <x:v>C</x:v>
      </x:c>
      <x:c r="L1621" s="59"/>
      <x:c r="M1621" s="59" t="n">
        <x:v>0.16675342303754456</x:v>
      </x:c>
      <x:c r="N1621" s="58" t="n">
        <x:v>4537677.805401306</x:v>
      </x:c>
      <x:c r="O1621" s="58" t="n">
        <x:v>7540914.674844062</x:v>
      </x:c>
      <x:c r="P1621" s="2" t="str">
        <x:v>decline</x:v>
      </x:c>
      <x:c r="Q1621" s="2" t="str">
        <x:v>debt service to income exceeds policy maximum</x:v>
      </x:c>
      <x:c r="R1621" s="2"/>
      <x:c r="S1621" s="2"/>
      <x:c r="T1621" s="2"/>
    </x:row>
    <x:row r="1622">
      <x:c r="A1622" s="2"/>
      <x:c r="B1622" s="2"/>
      <x:c r="C1622" s="2" t="str">
        <x:v>SYN-01617</x:v>
      </x:c>
      <x:c r="D1622" s="58" t="n">
        <x:v>106000000</x:v>
      </x:c>
      <x:c r="E1622" s="93" t="n">
        <x:v>36</x:v>
      </x:c>
      <x:c r="F1622" s="59" t="n">
        <x:v>0.1322134035294568</x:v>
      </x:c>
      <x:c r="G1622" s="59" t="n">
        <x:v>0.5281985494163397</x:v>
      </x:c>
      <x:c r="H1622" s="59" t="n">
        <x:v>0.21466138470726975</x:v>
      </x:c>
      <x:c r="I1622" s="58" t="n">
        <x:v>4018971.362099515</x:v>
      </x:c>
      <x:c r="J1622" s="59" t="n">
        <x:v>0.22418345689735567</x:v>
      </x:c>
      <x:c r="K1622" s="2" t="str">
        <x:v>D</x:v>
      </x:c>
      <x:c r="L1622" s="59" t="n">
        <x:v>0.1601560974121094</x:v>
      </x:c>
      <x:c r="M1622" s="59" t="n">
        <x:v>0.6368007323714255</x:v>
      </x:c>
      <x:c r="N1622" s="58" t="n">
        <x:v>11665607.872778485</x:v>
      </x:c>
      <x:c r="O1622" s="58" t="n">
        <x:v>4784013.576130388</x:v>
      </x:c>
      <x:c r="P1622" s="2" t="str">
        <x:v>approve</x:v>
      </x:c>
      <x:c r="Q1622" s="2" t="str">
        <x:v>eligibility and RAROC conditions are met</x:v>
      </x:c>
      <x:c r="R1622" s="2"/>
      <x:c r="S1622" s="2"/>
      <x:c r="T1622" s="2"/>
    </x:row>
    <x:row r="1623">
      <x:c r="A1623" s="2"/>
      <x:c r="B1623" s="2"/>
      <x:c r="C1623" s="2" t="str">
        <x:v>SYN-01618</x:v>
      </x:c>
      <x:c r="D1623" s="58" t="n">
        <x:v>140000000</x:v>
      </x:c>
      <x:c r="E1623" s="93" t="n">
        <x:v>24</x:v>
      </x:c>
      <x:c r="F1623" s="59" t="n">
        <x:v>0.05923518788184988</x:v>
      </x:c>
      <x:c r="G1623" s="59" t="n">
        <x:v>0.6400231334408557</x:v>
      </x:c>
      <x:c r="H1623" s="59" t="n">
        <x:v>0.14581124830801032</x:v>
      </x:c>
      <x:c r="I1623" s="58" t="n">
        <x:v>6760301.945270193</x:v>
      </x:c>
      <x:c r="J1623" s="59" t="n">
        <x:v>0.3344198548697332</x:v>
      </x:c>
      <x:c r="K1623" s="2" t="str">
        <x:v>C</x:v>
      </x:c>
      <x:c r="L1623" s="59" t="n">
        <x:v>0.12116619110107422</x:v>
      </x:c>
      <x:c r="M1623" s="59" t="n">
        <x:v>0.41061582908531175</x:v>
      </x:c>
      <x:c r="N1623" s="58" t="n">
        <x:v>5716898.345736261</x:v>
      </x:c>
      <x:c r="O1623" s="58" t="n">
        <x:v>5774549.161968523</x:v>
      </x:c>
      <x:c r="P1623" s="2" t="str">
        <x:v>approve</x:v>
      </x:c>
      <x:c r="Q1623" s="2" t="str">
        <x:v>eligibility and RAROC conditions are met</x:v>
      </x:c>
      <x:c r="R1623" s="2"/>
      <x:c r="S1623" s="2"/>
      <x:c r="T1623" s="2"/>
    </x:row>
    <x:row r="1624">
      <x:c r="A1624" s="2"/>
      <x:c r="B1624" s="2"/>
      <x:c r="C1624" s="2" t="str">
        <x:v>SYN-01619</x:v>
      </x:c>
      <x:c r="D1624" s="58" t="n">
        <x:v>199000000</x:v>
      </x:c>
      <x:c r="E1624" s="93" t="n">
        <x:v>18</x:v>
      </x:c>
      <x:c r="F1624" s="59" t="n">
        <x:v>0.028369405392317023</x:v>
      </x:c>
      <x:c r="G1624" s="59" t="n">
        <x:v>0.6063465425790401</x:v>
      </x:c>
      <x:c r="H1624" s="59" t="n">
        <x:v>0.14256257044201687</x:v>
      </x:c>
      <x:c r="I1624" s="58" t="n">
        <x:v>12345029.121550132</x:v>
      </x:c>
      <x:c r="J1624" s="59" t="n">
        <x:v>0.4639071600484416</x:v>
      </x:c>
      <x:c r="K1624" s="2" t="str">
        <x:v>B</x:v>
      </x:c>
      <x:c r="L1624" s="59" t="n">
        <x:v>0.09120277404785157</x:v>
      </x:c>
      <x:c r="M1624" s="59" t="n">
        <x:v>0.6811712320522401</x:v>
      </x:c>
      <x:c r="N1624" s="58" t="n">
        <x:v>2798797.7584359706</x:v>
      </x:c>
      <x:c r="O1624" s="58" t="n">
        <x:v>8430356.504311306</x:v>
      </x:c>
      <x:c r="P1624" s="2" t="str">
        <x:v>approve</x:v>
      </x:c>
      <x:c r="Q1624" s="2" t="str">
        <x:v>eligibility and RAROC conditions are met</x:v>
      </x:c>
      <x:c r="R1624" s="2"/>
      <x:c r="S1624" s="2"/>
      <x:c r="T1624" s="2"/>
    </x:row>
    <x:row r="1625">
      <x:c r="A1625" s="2"/>
      <x:c r="B1625" s="2"/>
      <x:c r="C1625" s="2" t="str">
        <x:v>SYN-01620</x:v>
      </x:c>
      <x:c r="D1625" s="58" t="n">
        <x:v>121000000</x:v>
      </x:c>
      <x:c r="E1625" s="93" t="n">
        <x:v>12</x:v>
      </x:c>
      <x:c r="F1625" s="59" t="n">
        <x:v>0.05201690239326787</x:v>
      </x:c>
      <x:c r="G1625" s="59" t="n">
        <x:v>0.5732494568182726</x:v>
      </x:c>
      <x:c r="H1625" s="59" t="n">
        <x:v>0.15194296367616603</x:v>
      </x:c>
      <x:c r="I1625" s="58" t="n">
        <x:v>10932352.487431627</x:v>
      </x:c>
      <x:c r="J1625" s="59" t="n">
        <x:v>0.8322637871170683</x:v>
      </x:c>
      <x:c r="K1625" s="2" t="str">
        <x:v>C</x:v>
      </x:c>
      <x:c r="L1625" s="59"/>
      <x:c r="M1625" s="59" t="n">
        <x:v>0.5946966007746752</x:v>
      </x:c>
      <x:c r="N1625" s="58" t="n">
        <x:v>2015271.2375281989</x:v>
      </x:c>
      <x:c r="O1625" s="58" t="n">
        <x:v>5194145.924202203</x:v>
      </x:c>
      <x:c r="P1625" s="2" t="str">
        <x:v>decline</x:v>
      </x:c>
      <x:c r="Q1625" s="2" t="str">
        <x:v>debt service to income exceeds policy maximum</x:v>
      </x:c>
      <x:c r="R1625" s="2"/>
      <x:c r="S1625" s="2"/>
      <x:c r="T1625" s="2"/>
    </x:row>
    <x:row r="1626">
      <x:c r="A1626" s="2"/>
      <x:c r="B1626" s="2"/>
      <x:c r="C1626" s="2" t="str">
        <x:v>SYN-01621</x:v>
      </x:c>
      <x:c r="D1626" s="58" t="n">
        <x:v>132000000</x:v>
      </x:c>
      <x:c r="E1626" s="93" t="n">
        <x:v>18</x:v>
      </x:c>
      <x:c r="F1626" s="59" t="n">
        <x:v>0.1946520540694932</x:v>
      </x:c>
      <x:c r="G1626" s="59" t="n">
        <x:v>0.7378908422244406</x:v>
      </x:c>
      <x:c r="H1626" s="59" t="n">
        <x:v>0.2761458135863313</x:v>
      </x:c>
      <x:c r="I1626" s="58" t="n">
        <x:v>9039569.091964563</x:v>
      </x:c>
      <x:c r="J1626" s="59" t="n">
        <x:v>0.32385706748272786</x:v>
      </x:c>
      <x:c r="K1626" s="2" t="str">
        <x:v>E</x:v>
      </x:c>
      <x:c r="L1626" s="59" t="n">
        <x:v>0.2507245635986327</x:v>
      </x:c>
      <x:c r="M1626" s="59" t="n">
        <x:v>0.29280971781431137</x:v>
      </x:c>
      <x:c r="N1626" s="58" t="n">
        <x:v>15885214.09641669</x:v>
      </x:c>
      <x:c r="O1626" s="58" t="n">
        <x:v>10241486.958425565</x:v>
      </x:c>
      <x:c r="P1626" s="2" t="str">
        <x:v>approve</x:v>
      </x:c>
      <x:c r="Q1626" s="2" t="str">
        <x:v>eligibility and RAROC conditions are met</x:v>
      </x:c>
      <x:c r="R1626" s="2"/>
      <x:c r="S1626" s="2"/>
      <x:c r="T1626" s="2"/>
    </x:row>
    <x:row r="1627">
      <x:c r="A1627" s="2"/>
      <x:c r="B1627" s="2"/>
      <x:c r="C1627" s="2" t="str">
        <x:v>SYN-01622</x:v>
      </x:c>
      <x:c r="D1627" s="58" t="n">
        <x:v>62000000</x:v>
      </x:c>
      <x:c r="E1627" s="93" t="n">
        <x:v>18</x:v>
      </x:c>
      <x:c r="F1627" s="59" t="n">
        <x:v>0.06431974772086205</x:v>
      </x:c>
      <x:c r="G1627" s="59" t="n">
        <x:v>0.8169341267651373</x:v>
      </x:c>
      <x:c r="H1627" s="59" t="n">
        <x:v>0.15606389070326776</x:v>
      </x:c>
      <x:c r="I1627" s="58" t="n">
        <x:v>3885573.714109263</x:v>
      </x:c>
      <x:c r="J1627" s="59" t="n">
        <x:v>0.33204253281376384</x:v>
      </x:c>
      <x:c r="K1627" s="2" t="str">
        <x:v>C</x:v>
      </x:c>
      <x:c r="L1627" s="59" t="n">
        <x:v>0.1539275741577148</x:v>
      </x:c>
      <x:c r="M1627" s="59" t="n">
        <x:v>0.17835082914143902</x:v>
      </x:c>
      <x:c r="N1627" s="58" t="n">
        <x:v>2669471.671011053</x:v>
      </x:c>
      <x:c r="O1627" s="58" t="n">
        <x:v>3072446.265011494</x:v>
      </x:c>
      <x:c r="P1627" s="2" t="str">
        <x:v>approve</x:v>
      </x:c>
      <x:c r="Q1627" s="2" t="str">
        <x:v>eligibility and RAROC conditions are met</x:v>
      </x:c>
      <x:c r="R1627" s="2"/>
      <x:c r="S1627" s="2"/>
      <x:c r="T1627" s="2"/>
    </x:row>
    <x:row r="1628">
      <x:c r="A1628" s="2"/>
      <x:c r="B1628" s="2"/>
      <x:c r="C1628" s="2" t="str">
        <x:v>SYN-01623</x:v>
      </x:c>
      <x:c r="D1628" s="58" t="n">
        <x:v>53000000</x:v>
      </x:c>
      <x:c r="E1628" s="93" t="n">
        <x:v>12</x:v>
      </x:c>
      <x:c r="F1628" s="59" t="n">
        <x:v>0.14486067722863036</x:v>
      </x:c>
      <x:c r="G1628" s="59" t="n">
        <x:v>0.83047591863855</x:v>
      </x:c>
      <x:c r="H1628" s="59" t="n">
        <x:v>0.20729602935178915</x:v>
      </x:c>
      <x:c r="I1628" s="58" t="n">
        <x:v>4928154.600375749</x:v>
      </x:c>
      <x:c r="J1628" s="59" t="n">
        <x:v>0.466441504364163</x:v>
      </x:c>
      <x:c r="K1628" s="2" t="str">
        <x:v>D</x:v>
      </x:c>
      <x:c r="L1628" s="59" t="n">
        <x:v>0.24589107513427733</x:v>
      </x:c>
      <x:c r="M1628" s="59" t="n">
        <x:v>-0.056789470525160986</x:v>
      </x:c>
      <x:c r="N1628" s="58" t="n">
        <x:v>3643809.34042198</x:v>
      </x:c>
      <x:c r="O1628" s="58" t="n">
        <x:v>4255532.78996939</x:v>
      </x:c>
      <x:c r="P1628" s="2" t="str">
        <x:v>reprice</x:v>
      </x:c>
      <x:c r="Q1628" s="2" t="str">
        <x:v>quoted APR is below the RAROC price floor</x:v>
      </x:c>
      <x:c r="R1628" s="2"/>
      <x:c r="S1628" s="2"/>
      <x:c r="T1628" s="2"/>
    </x:row>
    <x:row r="1629">
      <x:c r="A1629" s="2"/>
      <x:c r="B1629" s="2"/>
      <x:c r="C1629" s="2" t="str">
        <x:v>SYN-01624</x:v>
      </x:c>
      <x:c r="D1629" s="58" t="n">
        <x:v>34000000</x:v>
      </x:c>
      <x:c r="E1629" s="93" t="n">
        <x:v>18</x:v>
      </x:c>
      <x:c r="F1629" s="59" t="n">
        <x:v>0.07348565765747217</x:v>
      </x:c>
      <x:c r="G1629" s="59" t="n">
        <x:v>0.6321185320969936</x:v>
      </x:c>
      <x:c r="H1629" s="59" t="n">
        <x:v>0.17685959201014478</x:v>
      </x:c>
      <x:c r="I1629" s="58" t="n">
        <x:v>2164310.0976176653</x:v>
      </x:c>
      <x:c r="J1629" s="59" t="n">
        <x:v>0.3837455239736321</x:v>
      </x:c>
      <x:c r="K1629" s="2" t="str">
        <x:v>C</x:v>
      </x:c>
      <x:c r="L1629" s="59" t="n">
        <x:v>0.15879177093505858</x:v>
      </x:c>
      <x:c r="M1629" s="59" t="n">
        <x:v>0.3448334946889896</x:v>
      </x:c>
      <x:c r="N1629" s="58" t="n">
        <x:v>1299782.3361596947</x:v>
      </x:c>
      <x:c r="O1629" s="58" t="n">
        <x:v>1418863.9050798712</x:v>
      </x:c>
      <x:c r="P1629" s="2" t="str">
        <x:v>approve</x:v>
      </x:c>
      <x:c r="Q1629" s="2" t="str">
        <x:v>eligibility and RAROC conditions are met</x:v>
      </x:c>
      <x:c r="R1629" s="2"/>
      <x:c r="S1629" s="2"/>
      <x:c r="T1629" s="2"/>
    </x:row>
    <x:row r="1630">
      <x:c r="A1630" s="2"/>
      <x:c r="B1630" s="2"/>
      <x:c r="C1630" s="2" t="str">
        <x:v>SYN-01625</x:v>
      </x:c>
      <x:c r="D1630" s="58" t="n">
        <x:v>34000000</x:v>
      </x:c>
      <x:c r="E1630" s="93" t="n">
        <x:v>24</x:v>
      </x:c>
      <x:c r="F1630" s="59" t="n">
        <x:v>0.0733743010508084</x:v>
      </x:c>
      <x:c r="G1630" s="59" t="n">
        <x:v>0.6611694794892042</x:v>
      </x:c>
      <x:c r="H1630" s="59" t="n">
        <x:v>0.19847064586126142</x:v>
      </x:c>
      <x:c r="I1630" s="58" t="n">
        <x:v>1727918.1503569693</x:v>
      </x:c>
      <x:c r="J1630" s="59" t="n">
        <x:v>0.16046530250594948</x:v>
      </x:c>
      <x:c r="K1630" s="2" t="str">
        <x:v>C</x:v>
      </x:c>
      <x:c r="L1630" s="59" t="n">
        <x:v>0.14919410705566408</x:v>
      </x:c>
      <x:c r="M1630" s="59" t="n">
        <x:v>0.6426736323136738</x:v>
      </x:c>
      <x:c r="N1630" s="58" t="n">
        <x:v>1798741.9346479513</x:v>
      </x:c>
      <x:c r="O1630" s="58" t="n">
        <x:v>1470696.8844422281</x:v>
      </x:c>
      <x:c r="P1630" s="2" t="str">
        <x:v>approve</x:v>
      </x:c>
      <x:c r="Q1630" s="2" t="str">
        <x:v>eligibility and RAROC conditions are met</x:v>
      </x:c>
      <x:c r="R1630" s="2"/>
      <x:c r="S1630" s="2"/>
      <x:c r="T1630" s="2"/>
    </x:row>
    <x:row r="1631">
      <x:c r="A1631" s="2"/>
      <x:c r="B1631" s="2"/>
      <x:c r="C1631" s="2" t="str">
        <x:v>SYN-01626</x:v>
      </x:c>
      <x:c r="D1631" s="58" t="n">
        <x:v>199000000</x:v>
      </x:c>
      <x:c r="E1631" s="93" t="n">
        <x:v>24</x:v>
      </x:c>
      <x:c r="F1631" s="59" t="n">
        <x:v>0.06373456986747122</x:v>
      </x:c>
      <x:c r="G1631" s="59" t="n">
        <x:v>0.5724160109460014</x:v>
      </x:c>
      <x:c r="H1631" s="59" t="n">
        <x:v>0.16470862126053115</x:v>
      </x:c>
      <x:c r="I1631" s="58" t="n">
        <x:v>9788489.79912566</x:v>
      </x:c>
      <x:c r="J1631" s="59" t="n">
        <x:v>0.35743203049365524</x:v>
      </x:c>
      <x:c r="K1631" s="2" t="str">
        <x:v>C</x:v>
      </x:c>
      <x:c r="L1631" s="59" t="n">
        <x:v>0.10765804290771483</x:v>
      </x:c>
      <x:c r="M1631" s="59" t="n">
        <x:v>0.7380983228197405</x:v>
      </x:c>
      <x:c r="N1631" s="58" t="n">
        <x:v>7856036.458427239</x:v>
      </x:c>
      <x:c r="O1631" s="58" t="n">
        <x:v>8228228.8399002515</x:v>
      </x:c>
      <x:c r="P1631" s="2" t="str">
        <x:v>approve</x:v>
      </x:c>
      <x:c r="Q1631" s="2" t="str">
        <x:v>eligibility and RAROC conditions are met</x:v>
      </x:c>
      <x:c r="R1631" s="2"/>
      <x:c r="S1631" s="2"/>
      <x:c r="T1631" s="2"/>
    </x:row>
    <x:row r="1632">
      <x:c r="A1632" s="2"/>
      <x:c r="B1632" s="2"/>
      <x:c r="C1632" s="2" t="str">
        <x:v>SYN-01627</x:v>
      </x:c>
      <x:c r="D1632" s="58" t="n">
        <x:v>235000000</x:v>
      </x:c>
      <x:c r="E1632" s="93" t="n">
        <x:v>48</x:v>
      </x:c>
      <x:c r="F1632" s="59" t="n">
        <x:v>0.0468371651458246</x:v>
      </x:c>
      <x:c r="G1632" s="59" t="n">
        <x:v>0.7054992829395013</x:v>
      </x:c>
      <x:c r="H1632" s="59" t="n">
        <x:v>0.15269120931492497</x:v>
      </x:c>
      <x:c r="I1632" s="58" t="n">
        <x:v>6572329.142493005</x:v>
      </x:c>
      <x:c r="J1632" s="59" t="n">
        <x:v>0.31508860811913775</x:v>
      </x:c>
      <x:c r="K1632" s="2" t="str">
        <x:v>B</x:v>
      </x:c>
      <x:c r="L1632" s="59" t="n">
        <x:v>0.10769664764404295</x:v>
      </x:c>
      <x:c r="M1632" s="59" t="n">
        <x:v>0.6158505130745658</x:v>
      </x:c>
      <x:c r="N1632" s="58" t="n">
        <x:v>16684768.174560392</x:v>
      </x:c>
      <x:c r="O1632" s="58" t="n">
        <x:v>9725602.313847953</x:v>
      </x:c>
      <x:c r="P1632" s="2" t="str">
        <x:v>approve</x:v>
      </x:c>
      <x:c r="Q1632" s="2" t="str">
        <x:v>eligibility and RAROC conditions are met</x:v>
      </x:c>
      <x:c r="R1632" s="2"/>
      <x:c r="S1632" s="2"/>
      <x:c r="T1632" s="2"/>
    </x:row>
    <x:row r="1633">
      <x:c r="A1633" s="2"/>
      <x:c r="B1633" s="2"/>
      <x:c r="C1633" s="2" t="str">
        <x:v>SYN-01628</x:v>
      </x:c>
      <x:c r="D1633" s="58" t="n">
        <x:v>210000000</x:v>
      </x:c>
      <x:c r="E1633" s="93" t="n">
        <x:v>12</x:v>
      </x:c>
      <x:c r="F1633" s="59" t="n">
        <x:v>0.015663706491157833</x:v>
      </x:c>
      <x:c r="G1633" s="59" t="n">
        <x:v>0.7046933758139462</x:v>
      </x:c>
      <x:c r="H1633" s="59" t="n">
        <x:v>0.1091958892534726</x:v>
      </x:c>
      <x:c r="I1633" s="58" t="n">
        <x:v>18552272.567734245</x:v>
      </x:c>
      <x:c r="J1633" s="59" t="n">
        <x:v>0.8478305712606475</x:v>
      </x:c>
      <x:c r="K1633" s="2" t="str">
        <x:v>A</x:v>
      </x:c>
      <x:c r="L1633" s="59"/>
      <x:c r="M1633" s="59" t="n">
        <x:v>0.34310359045833383</x:v>
      </x:c>
      <x:c r="N1633" s="58" t="n">
        <x:v>1279446.817212276</x:v>
      </x:c>
      <x:c r="O1633" s="58" t="n">
        <x:v>9062332.461427188</x:v>
      </x:c>
      <x:c r="P1633" s="2" t="str">
        <x:v>decline</x:v>
      </x:c>
      <x:c r="Q1633" s="2" t="str">
        <x:v>debt service to income exceeds policy maximum</x:v>
      </x:c>
      <x:c r="R1633" s="2"/>
      <x:c r="S1633" s="2"/>
      <x:c r="T1633" s="2"/>
    </x:row>
    <x:row r="1634">
      <x:c r="A1634" s="2"/>
      <x:c r="B1634" s="2"/>
      <x:c r="C1634" s="2" t="str">
        <x:v>SYN-01629</x:v>
      </x:c>
      <x:c r="D1634" s="58" t="n">
        <x:v>210000000</x:v>
      </x:c>
      <x:c r="E1634" s="93" t="n">
        <x:v>24</x:v>
      </x:c>
      <x:c r="F1634" s="59" t="n">
        <x:v>0.06640200413293816</x:v>
      </x:c>
      <x:c r="G1634" s="59" t="n">
        <x:v>0.9</x:v>
      </x:c>
      <x:c r="H1634" s="59" t="n">
        <x:v>0.1463394582494339</x:v>
      </x:c>
      <x:c r="I1634" s="58" t="n">
        <x:v>10145711.33477614</x:v>
      </x:c>
      <x:c r="J1634" s="59" t="n">
        <x:v>0.7372855667388071</x:v>
      </x:c>
      <x:c r="K1634" s="2" t="str">
        <x:v>C</x:v>
      </x:c>
      <x:c r="L1634" s="59"/>
      <x:c r="M1634" s="59" t="n">
        <x:v>0.19630833842596224</x:v>
      </x:c>
      <x:c r="N1634" s="58" t="n">
        <x:v>13500365.410333458</x:v>
      </x:c>
      <x:c r="O1634" s="58" t="n">
        <x:v>11504715.236142809</x:v>
      </x:c>
      <x:c r="P1634" s="2" t="str">
        <x:v>decline</x:v>
      </x:c>
      <x:c r="Q1634" s="2" t="str">
        <x:v>debt service to income exceeds policy maximum</x:v>
      </x:c>
      <x:c r="R1634" s="2"/>
      <x:c r="S1634" s="2"/>
      <x:c r="T1634" s="2"/>
    </x:row>
    <x:row r="1635">
      <x:c r="A1635" s="2"/>
      <x:c r="B1635" s="2"/>
      <x:c r="C1635" s="2" t="str">
        <x:v>SYN-01630</x:v>
      </x:c>
      <x:c r="D1635" s="58" t="n">
        <x:v>174000000</x:v>
      </x:c>
      <x:c r="E1635" s="93" t="n">
        <x:v>18</x:v>
      </x:c>
      <x:c r="F1635" s="59" t="n">
        <x:v>0.057238057554887964</x:v>
      </x:c>
      <x:c r="G1635" s="59" t="n">
        <x:v>0.7664949569964624</x:v>
      </x:c>
      <x:c r="H1635" s="59" t="n">
        <x:v>0.1647273782103918</x:v>
      </x:c>
      <x:c r="I1635" s="58" t="n">
        <x:v>10975936.832440685</x:v>
      </x:c>
      <x:c r="J1635" s="59" t="n">
        <x:v>0.4411653506758476</x:v>
      </x:c>
      <x:c r="K1635" s="2" t="str">
        <x:v>C</x:v>
      </x:c>
      <x:c r="L1635" s="59" t="n">
        <x:v>0.1141067886352539</x:v>
      </x:c>
      <x:c r="M1635" s="59" t="n">
        <x:v>0.656046871662062</x:v>
      </x:c>
      <x:c r="N1635" s="58" t="n">
        <x:v>6268194.121032101</x:v>
      </x:c>
      <x:c r="O1635" s="58" t="n">
        <x:v>7552706.379530478</x:v>
      </x:c>
      <x:c r="P1635" s="2" t="str">
        <x:v>approve</x:v>
      </x:c>
      <x:c r="Q1635" s="2" t="str">
        <x:v>eligibility and RAROC conditions are met</x:v>
      </x:c>
      <x:c r="R1635" s="2"/>
      <x:c r="S1635" s="2"/>
      <x:c r="T1635" s="2"/>
    </x:row>
    <x:row r="1636">
      <x:c r="A1636" s="2"/>
      <x:c r="B1636" s="2"/>
      <x:c r="C1636" s="2" t="str">
        <x:v>SYN-01631</x:v>
      </x:c>
      <x:c r="D1636" s="58" t="n">
        <x:v>160000000</x:v>
      </x:c>
      <x:c r="E1636" s="93" t="n">
        <x:v>24</x:v>
      </x:c>
      <x:c r="F1636" s="59" t="n">
        <x:v>0.014330750434478963</x:v>
      </x:c>
      <x:c r="G1636" s="59" t="n">
        <x:v>0.8192983359070862</x:v>
      </x:c>
      <x:c r="H1636" s="59" t="n">
        <x:v>0.1280562307561655</x:v>
      </x:c>
      <x:c r="I1636" s="58" t="n">
        <x:v>7592091.789472119</x:v>
      </x:c>
      <x:c r="J1636" s="59" t="n">
        <x:v>0.3588608893662089</x:v>
      </x:c>
      <x:c r="K1636" s="2" t="str">
        <x:v>A</x:v>
      </x:c>
      <x:c r="L1636" s="59" t="n">
        <x:v>0.0834897232055664</x:v>
      </x:c>
      <x:c r="M1636" s="59" t="n">
        <x:v>0.6117729665844667</x:v>
      </x:c>
      <x:c r="N1636" s="58" t="n">
        <x:v>2030707.28580776</x:v>
      </x:c>
      <x:c r="O1636" s="58" t="n">
        <x:v>6765305.858108528</x:v>
      </x:c>
      <x:c r="P1636" s="2" t="str">
        <x:v>approve</x:v>
      </x:c>
      <x:c r="Q1636" s="2" t="str">
        <x:v>eligibility and RAROC conditions are met</x:v>
      </x:c>
      <x:c r="R1636" s="2"/>
      <x:c r="S1636" s="2"/>
      <x:c r="T1636" s="2"/>
    </x:row>
    <x:row r="1637">
      <x:c r="A1637" s="2"/>
      <x:c r="B1637" s="2"/>
      <x:c r="C1637" s="2" t="str">
        <x:v>SYN-01632</x:v>
      </x:c>
      <x:c r="D1637" s="58" t="n">
        <x:v>133000000</x:v>
      </x:c>
      <x:c r="E1637" s="93" t="n">
        <x:v>48</x:v>
      </x:c>
      <x:c r="F1637" s="59" t="n">
        <x:v>0.07198421842010913</x:v>
      </x:c>
      <x:c r="G1637" s="59" t="n">
        <x:v>0.7572447651131882</x:v>
      </x:c>
      <x:c r="H1637" s="59" t="n">
        <x:v>0.15863092285813132</x:v>
      </x:c>
      <x:c r="I1637" s="58" t="n">
        <x:v>3759938.223340718</x:v>
      </x:c>
      <x:c r="J1637" s="59" t="n">
        <x:v>0.20707597266678027</x:v>
      </x:c>
      <x:c r="K1637" s="2" t="str">
        <x:v>C</x:v>
      </x:c>
      <x:c r="L1637" s="59" t="n">
        <x:v>0.13750389099121094</x:v>
      </x:c>
      <x:c r="M1637" s="59" t="n">
        <x:v>0.34176198723742923</x:v>
      </x:c>
      <x:c r="N1637" s="58" t="n">
        <x:v>15271941.871475268</x:v>
      </x:c>
      <x:c r="O1637" s="58" t="n">
        <x:v>6293867.164447778</x:v>
      </x:c>
      <x:c r="P1637" s="2" t="str">
        <x:v>approve</x:v>
      </x:c>
      <x:c r="Q1637" s="2" t="str">
        <x:v>eligibility and RAROC conditions are met</x:v>
      </x:c>
      <x:c r="R1637" s="2"/>
      <x:c r="S1637" s="2"/>
      <x:c r="T1637" s="2"/>
    </x:row>
    <x:row r="1638">
      <x:c r="A1638" s="2"/>
      <x:c r="B1638" s="2"/>
      <x:c r="C1638" s="2" t="str">
        <x:v>SYN-01633</x:v>
      </x:c>
      <x:c r="D1638" s="58" t="n">
        <x:v>102000000</x:v>
      </x:c>
      <x:c r="E1638" s="93" t="n">
        <x:v>48</x:v>
      </x:c>
      <x:c r="F1638" s="59" t="n">
        <x:v>0.08802048255056001</x:v>
      </x:c>
      <x:c r="G1638" s="59" t="n">
        <x:v>0.6843598770047021</x:v>
      </x:c>
      <x:c r="H1638" s="59" t="n">
        <x:v>0.17798338531579883</x:v>
      </x:c>
      <x:c r="I1638" s="58" t="n">
        <x:v>2985512.220746394</x:v>
      </x:c>
      <x:c r="J1638" s="59" t="n">
        <x:v>0.4150269589866523</x:v>
      </x:c>
      <x:c r="K1638" s="2" t="str">
        <x:v>C</x:v>
      </x:c>
      <x:c r="L1638" s="59" t="n">
        <x:v>0.1431401824951172</x:v>
      </x:c>
      <x:c r="M1638" s="59" t="n">
        <x:v>0.45370461691642067</x:v>
      </x:c>
      <x:c r="N1638" s="58" t="n">
        <x:v>12885658.385292942</x:v>
      </x:c>
      <x:c r="O1638" s="58" t="n">
        <x:v>4863098.9857102465</x:v>
      </x:c>
      <x:c r="P1638" s="2" t="str">
        <x:v>approve</x:v>
      </x:c>
      <x:c r="Q1638" s="2" t="str">
        <x:v>eligibility and RAROC conditions are met</x:v>
      </x:c>
      <x:c r="R1638" s="2"/>
      <x:c r="S1638" s="2"/>
      <x:c r="T1638" s="2"/>
    </x:row>
    <x:row r="1639">
      <x:c r="A1639" s="2"/>
      <x:c r="B1639" s="2"/>
      <x:c r="C1639" s="2" t="str">
        <x:v>SYN-01634</x:v>
      </x:c>
      <x:c r="D1639" s="58" t="n">
        <x:v>241000000</x:v>
      </x:c>
      <x:c r="E1639" s="93" t="n">
        <x:v>36</x:v>
      </x:c>
      <x:c r="F1639" s="59" t="n">
        <x:v>0.1882224189018058</x:v>
      </x:c>
      <x:c r="G1639" s="59" t="n">
        <x:v>0.7429832719173176</x:v>
      </x:c>
      <x:c r="H1639" s="59" t="n">
        <x:v>0.2455784223948242</x:v>
      </x:c>
      <x:c r="I1639" s="58" t="n">
        <x:v>9525849.877243102</x:v>
      </x:c>
      <x:c r="J1639" s="59" t="n">
        <x:v>0.5061040507363</x:v>
      </x:c>
      <x:c r="K1639" s="2" t="str">
        <x:v>E</x:v>
      </x:c>
      <x:c r="L1639" s="59"/>
      <x:c r="M1639" s="59" t="n">
        <x:v>0.17131924979425836</x:v>
      </x:c>
      <x:c r="N1639" s="58" t="n">
        <x:v>52002204.08270133</x:v>
      </x:c>
      <x:c r="O1639" s="58" t="n">
        <x:v>17157523.950819053</x:v>
      </x:c>
      <x:c r="P1639" s="2" t="str">
        <x:v>decline</x:v>
      </x:c>
      <x:c r="Q1639" s="2" t="str">
        <x:v>debt service to income exceeds policy maximum</x:v>
      </x:c>
      <x:c r="R1639" s="2"/>
      <x:c r="S1639" s="2"/>
      <x:c r="T1639" s="2"/>
    </x:row>
    <x:row r="1640">
      <x:c r="A1640" s="2"/>
      <x:c r="B1640" s="2"/>
      <x:c r="C1640" s="2" t="str">
        <x:v>SYN-01635</x:v>
      </x:c>
      <x:c r="D1640" s="58" t="n">
        <x:v>117000000</x:v>
      </x:c>
      <x:c r="E1640" s="93" t="n">
        <x:v>18</x:v>
      </x:c>
      <x:c r="F1640" s="59" t="n">
        <x:v>0.11202356001263625</x:v>
      </x:c>
      <x:c r="G1640" s="59" t="n">
        <x:v>0.5623132175905872</x:v>
      </x:c>
      <x:c r="H1640" s="59" t="n">
        <x:v>0.16903955155257985</x:v>
      </x:c>
      <x:c r="I1640" s="58" t="n">
        <x:v>7404288.148534357</x:v>
      </x:c>
      <x:c r="J1640" s="59" t="n">
        <x:v>0.38077698506200625</x:v>
      </x:c>
      <x:c r="K1640" s="2" t="str">
        <x:v>D</x:v>
      </x:c>
      <x:c r="L1640" s="59" t="n">
        <x:v>0.14121082305908206</x:v>
      </x:c>
      <x:c r="M1640" s="59" t="n">
        <x:v>0.40888571049975214</x:v>
      </x:c>
      <x:c r="N1640" s="58" t="n">
        <x:v>6050007.512809018</x:v>
      </x:c>
      <x:c r="O1640" s="58" t="n">
        <x:v>5419977.601386839</x:v>
      </x:c>
      <x:c r="P1640" s="2" t="str">
        <x:v>approve</x:v>
      </x:c>
      <x:c r="Q1640" s="2" t="str">
        <x:v>eligibility and RAROC conditions are met</x:v>
      </x:c>
      <x:c r="R1640" s="2"/>
      <x:c r="S1640" s="2"/>
      <x:c r="T1640" s="2"/>
    </x:row>
    <x:row r="1641">
      <x:c r="A1641" s="2"/>
      <x:c r="B1641" s="2"/>
      <x:c r="C1641" s="2" t="str">
        <x:v>SYN-01636</x:v>
      </x:c>
      <x:c r="D1641" s="58" t="n">
        <x:v>64000000</x:v>
      </x:c>
      <x:c r="E1641" s="93" t="n">
        <x:v>48</x:v>
      </x:c>
      <x:c r="F1641" s="59" t="n">
        <x:v>0.037261946592938355</x:v>
      </x:c>
      <x:c r="G1641" s="59" t="n">
        <x:v>0.7233443760764463</x:v>
      </x:c>
      <x:c r="H1641" s="59" t="n">
        <x:v>0.12489983054882609</x:v>
      </x:c>
      <x:c r="I1641" s="58" t="n">
        <x:v>1700803.4674020703</x:v>
      </x:c>
      <x:c r="J1641" s="59" t="n">
        <x:v>0.2185008986117995</x:v>
      </x:c>
      <x:c r="K1641" s="2" t="str">
        <x:v>B</x:v>
      </x:c>
      <x:c r="L1641" s="59" t="n">
        <x:v>0.11277843475341796</x:v>
      </x:c>
      <x:c r="M1641" s="59" t="n">
        <x:v>0.2836097542824744</x:v>
      </x:c>
      <x:c r="N1641" s="58" t="n">
        <x:v>3680511.7400121875</x:v>
      </x:c>
      <x:c r="O1641" s="58" t="n">
        <x:v>2642136.635179139</x:v>
      </x:c>
      <x:c r="P1641" s="2" t="str">
        <x:v>approve</x:v>
      </x:c>
      <x:c r="Q1641" s="2" t="str">
        <x:v>eligibility and RAROC conditions are met</x:v>
      </x:c>
      <x:c r="R1641" s="2"/>
      <x:c r="S1641" s="2"/>
      <x:c r="T1641" s="2"/>
    </x:row>
    <x:row r="1642">
      <x:c r="A1642" s="2"/>
      <x:c r="B1642" s="2"/>
      <x:c r="C1642" s="2" t="str">
        <x:v>SYN-01637</x:v>
      </x:c>
      <x:c r="D1642" s="58" t="n">
        <x:v>245000000</x:v>
      </x:c>
      <x:c r="E1642" s="93" t="n">
        <x:v>24</x:v>
      </x:c>
      <x:c r="F1642" s="59" t="n">
        <x:v>0.04862797635942203</x:v>
      </x:c>
      <x:c r="G1642" s="59" t="n">
        <x:v>0.651181840087361</x:v>
      </x:c>
      <x:c r="H1642" s="59" t="n">
        <x:v>0.14769175433029808</x:v>
      </x:c>
      <x:c r="I1642" s="58" t="n">
        <x:v>11852377.686197622</x:v>
      </x:c>
      <x:c r="J1642" s="59" t="n">
        <x:v>0.20568351106770358</x:v>
      </x:c>
      <x:c r="K1642" s="2" t="str">
        <x:v>B</x:v>
      </x:c>
      <x:c r="L1642" s="59" t="n">
        <x:v>0.10625160217285157</x:v>
      </x:c>
      <x:c r="M1642" s="59" t="n">
        <x:v>0.5803731835388687</x:v>
      </x:c>
      <x:c r="N1642" s="58" t="n">
        <x:v>8378584.094468987</x:v>
      </x:c>
      <x:c r="O1642" s="58" t="n">
        <x:v>10184146.381245043</x:v>
      </x:c>
      <x:c r="P1642" s="2" t="str">
        <x:v>approve</x:v>
      </x:c>
      <x:c r="Q1642" s="2" t="str">
        <x:v>eligibility and RAROC conditions are met</x:v>
      </x:c>
      <x:c r="R1642" s="2"/>
      <x:c r="S1642" s="2"/>
      <x:c r="T1642" s="2"/>
    </x:row>
    <x:row r="1643">
      <x:c r="A1643" s="2"/>
      <x:c r="B1643" s="2"/>
      <x:c r="C1643" s="2" t="str">
        <x:v>SYN-01638</x:v>
      </x:c>
      <x:c r="D1643" s="58" t="n">
        <x:v>52000000</x:v>
      </x:c>
      <x:c r="E1643" s="93" t="n">
        <x:v>24</x:v>
      </x:c>
      <x:c r="F1643" s="59" t="n">
        <x:v>0.0988577239726578</x:v>
      </x:c>
      <x:c r="G1643" s="59" t="n">
        <x:v>0.7503177041813357</x:v>
      </x:c>
      <x:c r="H1643" s="59" t="n">
        <x:v>0.20421260990448448</x:v>
      </x:c>
      <x:c r="I1643" s="58" t="n">
        <x:v>2657295.287626423</x:v>
      </x:c>
      <x:c r="J1643" s="59" t="n">
        <x:v>0.2790202388691629</x:v>
      </x:c>
      <x:c r="K1643" s="2" t="str">
        <x:v>C</x:v>
      </x:c>
      <x:c r="L1643" s="59" t="n">
        <x:v>0.17086803436279296</x:v>
      </x:c>
      <x:c r="M1643" s="59" t="n">
        <x:v>0.40047359003277844</x:v>
      </x:c>
      <x:c r="N1643" s="58" t="n">
        <x:v>4190892.372638054</x:v>
      </x:c>
      <x:c r="O1643" s="58" t="n">
        <x:v>2995814.935399976</x:v>
      </x:c>
      <x:c r="P1643" s="2" t="str">
        <x:v>approve</x:v>
      </x:c>
      <x:c r="Q1643" s="2" t="str">
        <x:v>eligibility and RAROC conditions are met</x:v>
      </x:c>
      <x:c r="R1643" s="2"/>
      <x:c r="S1643" s="2"/>
      <x:c r="T1643" s="2"/>
    </x:row>
    <x:row r="1644">
      <x:c r="A1644" s="2"/>
      <x:c r="B1644" s="2"/>
      <x:c r="C1644" s="2" t="str">
        <x:v>SYN-01639</x:v>
      </x:c>
      <x:c r="D1644" s="58" t="n">
        <x:v>186000000</x:v>
      </x:c>
      <x:c r="E1644" s="93" t="n">
        <x:v>48</x:v>
      </x:c>
      <x:c r="F1644" s="59" t="n">
        <x:v>0.15725509836463877</x:v>
      </x:c>
      <x:c r="G1644" s="59" t="n">
        <x:v>0.7224628138657576</x:v>
      </x:c>
      <x:c r="H1644" s="59" t="n">
        <x:v>0.21524852486398016</x:v>
      </x:c>
      <x:c r="I1644" s="58" t="n">
        <x:v>5812256.155509248</x:v>
      </x:c>
      <x:c r="J1644" s="59" t="n">
        <x:v>0.5083208284876538</x:v>
      </x:c>
      <x:c r="K1644" s="2" t="str">
        <x:v>E</x:v>
      </x:c>
      <x:c r="L1644" s="59"/>
      <x:c r="M1644" s="59" t="n">
        <x:v>0.20007709160255385</x:v>
      </x:c>
      <x:c r="N1644" s="58" t="n">
        <x:v>42322903.49328626</x:v>
      </x:c>
      <x:c r="O1644" s="58" t="n">
        <x:v>11764853.90091291</x:v>
      </x:c>
      <x:c r="P1644" s="2" t="str">
        <x:v>decline</x:v>
      </x:c>
      <x:c r="Q1644" s="2" t="str">
        <x:v>debt service to income exceeds policy maximum</x:v>
      </x:c>
      <x:c r="R1644" s="2"/>
      <x:c r="S1644" s="2"/>
      <x:c r="T1644" s="2"/>
    </x:row>
    <x:row r="1645">
      <x:c r="A1645" s="2"/>
      <x:c r="B1645" s="2"/>
      <x:c r="C1645" s="2" t="str">
        <x:v>SYN-01640</x:v>
      </x:c>
      <x:c r="D1645" s="58" t="n">
        <x:v>69000000</x:v>
      </x:c>
      <x:c r="E1645" s="93" t="n">
        <x:v>36</x:v>
      </x:c>
      <x:c r="F1645" s="59" t="n">
        <x:v>0.005061365038925769</x:v>
      </x:c>
      <x:c r="G1645" s="59" t="n">
        <x:v>0.800680365341199</x:v>
      </x:c>
      <x:c r="H1645" s="59" t="n">
        <x:v>0.08182100110801979</x:v>
      </x:c>
      <x:c r="I1645" s="58" t="n">
        <x:v>2168010.3447434097</x:v>
      </x:c>
      <x:c r="J1645" s="59" t="n">
        <x:v>0.1564900070355798</x:v>
      </x:c>
      <x:c r="K1645" s="2" t="str">
        <x:v>A</x:v>
      </x:c>
      <x:c r="L1645" s="59" t="n">
        <x:v>0.08431007385253905</x:v>
      </x:c>
      <x:c r="M1645" s="59" t="n">
        <x:v>0.1346994416408786</x:v>
      </x:c>
      <x:c r="N1645" s="58" t="n">
        <x:v>446948.1899077667</x:v>
      </x:c>
      <x:c r="O1645" s="58" t="n">
        <x:v>2888351.756157145</x:v>
      </x:c>
      <x:c r="P1645" s="2" t="str">
        <x:v>reprice</x:v>
      </x:c>
      <x:c r="Q1645" s="2" t="str">
        <x:v>quoted APR is below the RAROC price floor</x:v>
      </x:c>
      <x:c r="R1645" s="2"/>
      <x:c r="S1645" s="2"/>
      <x:c r="T1645" s="2"/>
    </x:row>
    <x:row r="1646">
      <x:c r="A1646" s="2"/>
      <x:c r="B1646" s="2"/>
      <x:c r="C1646" s="2" t="str">
        <x:v>SYN-01641</x:v>
      </x:c>
      <x:c r="D1646" s="58" t="n">
        <x:v>45000000</x:v>
      </x:c>
      <x:c r="E1646" s="93" t="n">
        <x:v>18</x:v>
      </x:c>
      <x:c r="F1646" s="59" t="n">
        <x:v>0.03429602305329808</x:v>
      </x:c>
      <x:c r="G1646" s="59" t="n">
        <x:v>0.7673261822742982</x:v>
      </x:c>
      <x:c r="H1646" s="59" t="n">
        <x:v>0.15130911142615389</x:v>
      </x:c>
      <x:c r="I1646" s="58" t="n">
        <x:v>2810088.679704484</x:v>
      </x:c>
      <x:c r="J1646" s="59" t="n">
        <x:v>0.0777522169926121</x:v>
      </x:c>
      <x:c r="K1646" s="2" t="str">
        <x:v>B</x:v>
      </x:c>
      <x:c r="L1646" s="59" t="n">
        <x:v>0.12006332397460937</x:v>
      </x:c>
      <x:c r="M1646" s="59" t="n">
        <x:v>0.47845282596275956</x:v>
      </x:c>
      <x:c r="N1646" s="58" t="n">
        <x:v>970002.2645821555</x:v>
      </x:c>
      <x:c r="O1646" s="58" t="n">
        <x:v>1904511.7912863211</x:v>
      </x:c>
      <x:c r="P1646" s="2" t="str">
        <x:v>approve</x:v>
      </x:c>
      <x:c r="Q1646" s="2" t="str">
        <x:v>eligibility and RAROC conditions are met</x:v>
      </x:c>
      <x:c r="R1646" s="2"/>
      <x:c r="S1646" s="2"/>
      <x:c r="T1646" s="2"/>
    </x:row>
    <x:row r="1647">
      <x:c r="A1647" s="2"/>
      <x:c r="B1647" s="2"/>
      <x:c r="C1647" s="2" t="str">
        <x:v>SYN-01642</x:v>
      </x:c>
      <x:c r="D1647" s="58" t="n">
        <x:v>210000000</x:v>
      </x:c>
      <x:c r="E1647" s="93" t="n">
        <x:v>18</x:v>
      </x:c>
      <x:c r="F1647" s="59" t="n">
        <x:v>0.15748903940503664</x:v>
      </x:c>
      <x:c r="G1647" s="59" t="n">
        <x:v>0.6754747231231458</x:v>
      </x:c>
      <x:c r="H1647" s="59" t="n">
        <x:v>0.23108372172738825</x:v>
      </x:c>
      <x:c r="I1647" s="58" t="n">
        <x:v>13916099.152280917</x:v>
      </x:c>
      <x:c r="J1647" s="59" t="n">
        <x:v>0.3558807909551701</x:v>
      </x:c>
      <x:c r="K1647" s="2" t="str">
        <x:v>E</x:v>
      </x:c>
      <x:c r="L1647" s="59" t="n">
        <x:v>0.19785713195800783</x:v>
      </x:c>
      <x:c r="M1647" s="59" t="n">
        <x:v>0.3679469359026891</x:v>
      </x:c>
      <x:c r="N1647" s="58" t="n">
        <x:v>18562214.518594608</x:v>
      </x:c>
      <x:c r="O1647" s="58" t="n">
        <x:v>13747192.942357255</x:v>
      </x:c>
      <x:c r="P1647" s="2" t="str">
        <x:v>approve</x:v>
      </x:c>
      <x:c r="Q1647" s="2" t="str">
        <x:v>eligibility and RAROC conditions are met</x:v>
      </x:c>
      <x:c r="R1647" s="2"/>
      <x:c r="S1647" s="2"/>
      <x:c r="T1647" s="2"/>
    </x:row>
    <x:row r="1648">
      <x:c r="A1648" s="2"/>
      <x:c r="B1648" s="2"/>
      <x:c r="C1648" s="2" t="str">
        <x:v>SYN-01643</x:v>
      </x:c>
      <x:c r="D1648" s="58" t="n">
        <x:v>118000000</x:v>
      </x:c>
      <x:c r="E1648" s="93" t="n">
        <x:v>36</x:v>
      </x:c>
      <x:c r="F1648" s="59" t="n">
        <x:v>0.03576063907147406</x:v>
      </x:c>
      <x:c r="G1648" s="59" t="n">
        <x:v>0.777023241370224</x:v>
      </x:c>
      <x:c r="H1648" s="59" t="n">
        <x:v>0.13962253871710517</x:v>
      </x:c>
      <x:c r="I1648" s="58" t="n">
        <x:v>4030797.362004032</x:v>
      </x:c>
      <x:c r="J1648" s="59" t="n">
        <x:v>0.33799590630311177</x:v>
      </x:c>
      <x:c r="K1648" s="2" t="str">
        <x:v>B</x:v>
      </x:c>
      <x:c r="L1648" s="59" t="n">
        <x:v>0.10711143493652345</x:v>
      </x:c>
      <x:c r="M1648" s="59" t="n">
        <x:v>0.4902882841056909</x:v>
      </x:c>
      <x:c r="N1648" s="58" t="n">
        <x:v>5289877.114316194</x:v>
      </x:c>
      <x:c r="O1648" s="58" t="n">
        <x:v>4914856.391275193</x:v>
      </x:c>
      <x:c r="P1648" s="2" t="str">
        <x:v>approve</x:v>
      </x:c>
      <x:c r="Q1648" s="2" t="str">
        <x:v>eligibility and RAROC conditions are met</x:v>
      </x:c>
      <x:c r="R1648" s="2"/>
      <x:c r="S1648" s="2"/>
      <x:c r="T1648" s="2"/>
    </x:row>
    <x:row r="1649">
      <x:c r="A1649" s="2"/>
      <x:c r="B1649" s="2"/>
      <x:c r="C1649" s="2" t="str">
        <x:v>SYN-01644</x:v>
      </x:c>
      <x:c r="D1649" s="58" t="n">
        <x:v>63000000</x:v>
      </x:c>
      <x:c r="E1649" s="93" t="n">
        <x:v>12</x:v>
      </x:c>
      <x:c r="F1649" s="59" t="n">
        <x:v>0.17899909069003217</x:v>
      </x:c>
      <x:c r="G1649" s="59" t="n">
        <x:v>0.6578630742552682</x:v>
      </x:c>
      <x:c r="H1649" s="59" t="n">
        <x:v>0.24451574859405492</x:v>
      </x:c>
      <x:c r="I1649" s="58" t="n">
        <x:v>5971030.888754375</x:v>
      </x:c>
      <x:c r="J1649" s="59" t="n">
        <x:v>0.2830008348311993</x:v>
      </x:c>
      <x:c r="K1649" s="2" t="str">
        <x:v>E</x:v>
      </x:c>
      <x:c r="L1649" s="59" t="n">
        <x:v>0.23517826080322263</x:v>
      </x:c>
      <x:c r="M1649" s="59" t="n">
        <x:v>0.2168282472237718</x:v>
      </x:c>
      <x:c r="N1649" s="58" t="n">
        <x:v>4286495.47281828</x:v>
      </x:c>
      <x:c r="O1649" s="58" t="n">
        <x:v>4388838.345119687</x:v>
      </x:c>
      <x:c r="P1649" s="2" t="str">
        <x:v>approve</x:v>
      </x:c>
      <x:c r="Q1649" s="2" t="str">
        <x:v>eligibility and RAROC conditions are met</x:v>
      </x:c>
      <x:c r="R1649" s="2"/>
      <x:c r="S1649" s="2"/>
      <x:c r="T1649" s="2"/>
    </x:row>
    <x:row r="1650">
      <x:c r="A1650" s="2"/>
      <x:c r="B1650" s="2"/>
      <x:c r="C1650" s="2" t="str">
        <x:v>SYN-01645</x:v>
      </x:c>
      <x:c r="D1650" s="58" t="n">
        <x:v>150000000</x:v>
      </x:c>
      <x:c r="E1650" s="93" t="n">
        <x:v>12</x:v>
      </x:c>
      <x:c r="F1650" s="59" t="n">
        <x:v>0.09900882338988758</x:v>
      </x:c>
      <x:c r="G1650" s="59" t="n">
        <x:v>0.729380220148358</x:v>
      </x:c>
      <x:c r="H1650" s="59" t="n">
        <x:v>0.19722226935646073</x:v>
      </x:c>
      <x:c r="I1650" s="58" t="n">
        <x:v>13875242.390836855</x:v>
      </x:c>
      <x:c r="J1650" s="59" t="n">
        <x:v>0.3599142773123758</x:v>
      </x:c>
      <x:c r="K1650" s="2" t="str">
        <x:v>C</x:v>
      </x:c>
      <x:c r="L1650" s="59" t="n">
        <x:v>0.16592838287353517</x:v>
      </x:c>
      <x:c r="M1650" s="59" t="n">
        <x:v>0.3916310895507922</x:v>
      </x:c>
      <x:c r="N1650" s="58" t="n">
        <x:v>6135313.258841937</x:v>
      </x:c>
      <x:c r="O1650" s="58" t="n">
        <x:v>8765083.025969654</x:v>
      </x:c>
      <x:c r="P1650" s="2" t="str">
        <x:v>approve</x:v>
      </x:c>
      <x:c r="Q1650" s="2" t="str">
        <x:v>eligibility and RAROC conditions are met</x:v>
      </x:c>
      <x:c r="R1650" s="2"/>
      <x:c r="S1650" s="2"/>
      <x:c r="T1650" s="2"/>
    </x:row>
    <x:row r="1651">
      <x:c r="A1651" s="2"/>
      <x:c r="B1651" s="2"/>
      <x:c r="C1651" s="2" t="str">
        <x:v>SYN-01646</x:v>
      </x:c>
      <x:c r="D1651" s="58" t="n">
        <x:v>168000000</x:v>
      </x:c>
      <x:c r="E1651" s="93" t="n">
        <x:v>24</x:v>
      </x:c>
      <x:c r="F1651" s="59" t="n">
        <x:v>0.08276858684063397</x:v>
      </x:c>
      <x:c r="G1651" s="59" t="n">
        <x:v>0.6139018903599115</x:v>
      </x:c>
      <x:c r="H1651" s="59" t="n">
        <x:v>0.17163096858689098</x:v>
      </x:c>
      <x:c r="I1651" s="58" t="n">
        <x:v>8319472.1086300155</x:v>
      </x:c>
      <x:c r="J1651" s="59" t="n">
        <x:v>0.43498984824288495</x:v>
      </x:c>
      <x:c r="K1651" s="2" t="str">
        <x:v>C</x:v>
      </x:c>
      <x:c r="L1651" s="59" t="n">
        <x:v>0.12458271026611327</x:v>
      </x:c>
      <x:c r="M1651" s="59" t="n">
        <x:v>0.6178754092316063</x:v>
      </x:c>
      <x:c r="N1651" s="58" t="n">
        <x:v>9220000.148502277</x:v>
      </x:c>
      <x:c r="O1651" s="58" t="n">
        <x:v>7154896.3930492895</x:v>
      </x:c>
      <x:c r="P1651" s="2" t="str">
        <x:v>approve</x:v>
      </x:c>
      <x:c r="Q1651" s="2" t="str">
        <x:v>eligibility and RAROC conditions are met</x:v>
      </x:c>
      <x:c r="R1651" s="2"/>
      <x:c r="S1651" s="2"/>
      <x:c r="T1651" s="2"/>
    </x:row>
    <x:row r="1652">
      <x:c r="A1652" s="2"/>
      <x:c r="B1652" s="2"/>
      <x:c r="C1652" s="2" t="str">
        <x:v>SYN-01647</x:v>
      </x:c>
      <x:c r="D1652" s="58" t="n">
        <x:v>225000000</x:v>
      </x:c>
      <x:c r="E1652" s="93" t="n">
        <x:v>36</x:v>
      </x:c>
      <x:c r="F1652" s="59" t="n">
        <x:v>0.042190829169597724</x:v>
      </x:c>
      <x:c r="G1652" s="59" t="n">
        <x:v>0.6131407432549816</x:v>
      </x:c>
      <x:c r="H1652" s="59" t="n">
        <x:v>0.14237934689649442</x:v>
      </x:c>
      <x:c r="I1652" s="58" t="n">
        <x:v>7715993.899429368</x:v>
      </x:c>
      <x:c r="J1652" s="59" t="n">
        <x:v>0.3724520678161629</x:v>
      </x:c>
      <x:c r="K1652" s="2" t="str">
        <x:v>B</x:v>
      </x:c>
      <x:c r="L1652" s="59" t="n">
        <x:v>0.09888950347900392</x:v>
      </x:c>
      <x:c r="M1652" s="59" t="n">
        <x:v>0.6005992101369153</x:v>
      </x:c>
      <x:c r="N1652" s="58" t="n">
        <x:v>9368365.635944137</x:v>
      </x:c>
      <x:c r="O1652" s="58" t="n">
        <x:v>9321114.26951304</x:v>
      </x:c>
      <x:c r="P1652" s="2" t="str">
        <x:v>approve</x:v>
      </x:c>
      <x:c r="Q1652" s="2" t="str">
        <x:v>eligibility and RAROC conditions are met</x:v>
      </x:c>
      <x:c r="R1652" s="2"/>
      <x:c r="S1652" s="2"/>
      <x:c r="T1652" s="2"/>
    </x:row>
    <x:row r="1653">
      <x:c r="A1653" s="2"/>
      <x:c r="B1653" s="2"/>
      <x:c r="C1653" s="2" t="str">
        <x:v>SYN-01648</x:v>
      </x:c>
      <x:c r="D1653" s="58" t="n">
        <x:v>229000000</x:v>
      </x:c>
      <x:c r="E1653" s="93" t="n">
        <x:v>24</x:v>
      </x:c>
      <x:c r="F1653" s="59" t="n">
        <x:v>0.06881369313228217</x:v>
      </x:c>
      <x:c r="G1653" s="59" t="n">
        <x:v>0.7693251891356376</x:v>
      </x:c>
      <x:c r="H1653" s="59" t="n">
        <x:v>0.16323900456435467</x:v>
      </x:c>
      <x:c r="I1653" s="58" t="n">
        <x:v>11248025.261093657</x:v>
      </x:c>
      <x:c r="J1653" s="59" t="n">
        <x:v>0.3064719554649375</x:v>
      </x:c>
      <x:c r="K1653" s="2" t="str">
        <x:v>C</x:v>
      </x:c>
      <x:c r="L1653" s="59" t="n">
        <x:v>0.1266270065307617</x:v>
      </x:c>
      <x:c r="M1653" s="59" t="n">
        <x:v>0.4779913786433336</x:v>
      </x:c>
      <x:c r="N1653" s="58" t="n">
        <x:v>13099445.261313614</x:v>
      </x:c>
      <x:c r="O1653" s="58" t="n">
        <x:v>11001238.30726422</x:v>
      </x:c>
      <x:c r="P1653" s="2" t="str">
        <x:v>approve</x:v>
      </x:c>
      <x:c r="Q1653" s="2" t="str">
        <x:v>eligibility and RAROC conditions are met</x:v>
      </x:c>
      <x:c r="R1653" s="2"/>
      <x:c r="S1653" s="2"/>
      <x:c r="T1653" s="2"/>
    </x:row>
    <x:row r="1654">
      <x:c r="A1654" s="2"/>
      <x:c r="B1654" s="2"/>
      <x:c r="C1654" s="2" t="str">
        <x:v>SYN-01649</x:v>
      </x:c>
      <x:c r="D1654" s="58" t="n">
        <x:v>77000000</x:v>
      </x:c>
      <x:c r="E1654" s="93" t="n">
        <x:v>24</x:v>
      </x:c>
      <x:c r="F1654" s="59" t="n">
        <x:v>0.1154262970593068</x:v>
      </x:c>
      <x:c r="G1654" s="59" t="n">
        <x:v>0.7183292033627823</x:v>
      </x:c>
      <x:c r="H1654" s="59" t="n">
        <x:v>0.1995190068167195</x:v>
      </x:c>
      <x:c r="I1654" s="58" t="n">
        <x:v>3917167.741833117</x:v>
      </x:c>
      <x:c r="J1654" s="59" t="n">
        <x:v>0.31964601150128863</x:v>
      </x:c>
      <x:c r="K1654" s="2" t="str">
        <x:v>D</x:v>
      </x:c>
      <x:c r="L1654" s="59" t="n">
        <x:v>0.1793426513671875</x:v>
      </x:c>
      <x:c r="M1654" s="59" t="n">
        <x:v>0.29937545052937387</x:v>
      </x:c>
      <x:c r="N1654" s="58" t="n">
        <x:v>6903907.988074333</x:v>
      </x:c>
      <x:c r="O1654" s="58" t="n">
        <x:v>4567866.285659833</x:v>
      </x:c>
      <x:c r="P1654" s="2" t="str">
        <x:v>approve</x:v>
      </x:c>
      <x:c r="Q1654" s="2" t="str">
        <x:v>eligibility and RAROC conditions are met</x:v>
      </x:c>
      <x:c r="R1654" s="2"/>
      <x:c r="S1654" s="2"/>
      <x:c r="T1654" s="2"/>
    </x:row>
    <x:row r="1655">
      <x:c r="A1655" s="2"/>
      <x:c r="B1655" s="2"/>
      <x:c r="C1655" s="2" t="str">
        <x:v>SYN-01650</x:v>
      </x:c>
      <x:c r="D1655" s="58" t="n">
        <x:v>183000000</x:v>
      </x:c>
      <x:c r="E1655" s="93" t="n">
        <x:v>18</x:v>
      </x:c>
      <x:c r="F1655" s="59" t="n">
        <x:v>0.030686203990580533</x:v>
      </x:c>
      <x:c r="G1655" s="59" t="n">
        <x:v>0.7093498688512042</x:v>
      </x:c>
      <x:c r="H1655" s="59" t="n">
        <x:v>0.14276571000008287</x:v>
      </x:c>
      <x:c r="I1655" s="58" t="n">
        <x:v>11354207.968806848</x:v>
      </x:c>
      <x:c r="J1655" s="59" t="n">
        <x:v>0.3866879992391914</x:v>
      </x:c>
      <x:c r="K1655" s="2" t="str">
        <x:v>B</x:v>
      </x:c>
      <x:c r="L1655" s="59" t="n">
        <x:v>0.09023151397705077</x:v>
      </x:c>
      <x:c r="M1655" s="59" t="n">
        <x:v>0.6924223723836068</x:v>
      </x:c>
      <x:c r="N1655" s="58" t="n">
        <x:v>3256862.398513916</x:v>
      </x:c>
      <x:c r="O1655" s="58" t="n">
        <x:v>7744059.640373721</x:v>
      </x:c>
      <x:c r="P1655" s="2" t="str">
        <x:v>approve</x:v>
      </x:c>
      <x:c r="Q1655" s="2" t="str">
        <x:v>eligibility and RAROC conditions are met</x:v>
      </x:c>
      <x:c r="R1655" s="2"/>
      <x:c r="S1655" s="2"/>
      <x:c r="T1655" s="2"/>
    </x:row>
    <x:row r="1656">
      <x:c r="A1656" s="2"/>
      <x:c r="B1656" s="2"/>
      <x:c r="C1656" s="2" t="str">
        <x:v>SYN-01651</x:v>
      </x:c>
      <x:c r="D1656" s="58" t="n">
        <x:v>120000000</x:v>
      </x:c>
      <x:c r="E1656" s="93" t="n">
        <x:v>12</x:v>
      </x:c>
      <x:c r="F1656" s="59" t="n">
        <x:v>0.041009808749455395</x:v>
      </x:c>
      <x:c r="G1656" s="59" t="n">
        <x:v>0.6998829790914334</x:v>
      </x:c>
      <x:c r="H1656" s="59" t="n">
        <x:v>0.13392179835255744</x:v>
      </x:c>
      <x:c r="I1656" s="58" t="n">
        <x:v>10740165.2231374</x:v>
      </x:c>
      <x:c r="J1656" s="59" t="n">
        <x:v>0.28565990349772524</x:v>
      </x:c>
      <x:c r="K1656" s="2" t="str">
        <x:v>B</x:v>
      </x:c>
      <x:c r="L1656" s="59" t="n">
        <x:v>0.10800636291503904</x:v>
      </x:c>
      <x:c r="M1656" s="59" t="n">
        <x:v>0.42327030656607856</x:v>
      </x:c>
      <x:c r="N1656" s="58" t="n">
        <x:v>1915447.3340221003</x:v>
      </x:c>
      <x:c r="O1656" s="58" t="n">
        <x:v>5155893.489206895</x:v>
      </x:c>
      <x:c r="P1656" s="2" t="str">
        <x:v>approve</x:v>
      </x:c>
      <x:c r="Q1656" s="2" t="str">
        <x:v>eligibility and RAROC conditions are met</x:v>
      </x:c>
      <x:c r="R1656" s="2"/>
      <x:c r="S1656" s="2"/>
      <x:c r="T1656" s="2"/>
    </x:row>
    <x:row r="1657">
      <x:c r="A1657" s="2"/>
      <x:c r="B1657" s="2"/>
      <x:c r="C1657" s="2" t="str">
        <x:v>SYN-01652</x:v>
      </x:c>
      <x:c r="D1657" s="58" t="n">
        <x:v>134000000</x:v>
      </x:c>
      <x:c r="E1657" s="93" t="n">
        <x:v>12</x:v>
      </x:c>
      <x:c r="F1657" s="59" t="n">
        <x:v>0.10841682576270928</x:v>
      </x:c>
      <x:c r="G1657" s="59" t="n">
        <x:v>0.6367442699058122</x:v>
      </x:c>
      <x:c r="H1657" s="59" t="n">
        <x:v>0.20849738776804622</x:v>
      </x:c>
      <x:c r="I1657" s="58" t="n">
        <x:v>12467584.170288319</x:v>
      </x:c>
      <x:c r="J1657" s="59" t="n">
        <x:v>0.7886626424530887</x:v>
      </x:c>
      <x:c r="K1657" s="2" t="str">
        <x:v>D</x:v>
      </x:c>
      <x:c r="L1657" s="59"/>
      <x:c r="M1657" s="59" t="n">
        <x:v>0.5269206764180088</x:v>
      </x:c>
      <x:c r="N1657" s="58" t="n">
        <x:v>5255807.848057245</x:v>
      </x:c>
      <x:c r="O1657" s="58" t="n">
        <x:v>7180774.659669377</x:v>
      </x:c>
      <x:c r="P1657" s="2" t="str">
        <x:v>decline</x:v>
      </x:c>
      <x:c r="Q1657" s="2" t="str">
        <x:v>debt service to income exceeds policy maximum</x:v>
      </x:c>
      <x:c r="R1657" s="2"/>
      <x:c r="S1657" s="2"/>
      <x:c r="T1657" s="2"/>
    </x:row>
    <x:row r="1658">
      <x:c r="A1658" s="2"/>
      <x:c r="B1658" s="2"/>
      <x:c r="C1658" s="2" t="str">
        <x:v>SYN-01653</x:v>
      </x:c>
      <x:c r="D1658" s="58" t="n">
        <x:v>97000000</x:v>
      </x:c>
      <x:c r="E1658" s="93" t="n">
        <x:v>24</x:v>
      </x:c>
      <x:c r="F1658" s="59" t="n">
        <x:v>0.2034304032852324</x:v>
      </x:c>
      <x:c r="G1658" s="59" t="n">
        <x:v>0.6321599839882973</x:v>
      </x:c>
      <x:c r="H1658" s="59" t="n">
        <x:v>0.2636901586074716</x:v>
      </x:c>
      <x:c r="I1658" s="58" t="n">
        <x:v>5243903.441014462</x:v>
      </x:c>
      <x:c r="J1658" s="59" t="n">
        <x:v>0.30998157043721786</x:v>
      </x:c>
      <x:c r="K1658" s="2" t="str">
        <x:v>E</x:v>
      </x:c>
      <x:c r="L1658" s="59"/>
      <x:c r="M1658" s="59" t="n">
        <x:v>0.3653421196227953</x:v>
      </x:c>
      <x:c r="N1658" s="58" t="n">
        <x:v>13469456.084563162</x:v>
      </x:c>
      <x:c r="O1658" s="58" t="n">
        <x:v>6312189.695265264</x:v>
      </x:c>
      <x:c r="P1658" s="2" t="str">
        <x:v>decline</x:v>
      </x:c>
      <x:c r="Q1658" s="2" t="str">
        <x:v>PD exceeds policy maximum</x:v>
      </x:c>
      <x:c r="R1658" s="2"/>
      <x:c r="S1658" s="2"/>
      <x:c r="T1658" s="2"/>
    </x:row>
    <x:row r="1659">
      <x:c r="A1659" s="2"/>
      <x:c r="B1659" s="2"/>
      <x:c r="C1659" s="2" t="str">
        <x:v>SYN-01654</x:v>
      </x:c>
      <x:c r="D1659" s="58" t="n">
        <x:v>212000000</x:v>
      </x:c>
      <x:c r="E1659" s="93" t="n">
        <x:v>48</x:v>
      </x:c>
      <x:c r="F1659" s="59" t="n">
        <x:v>0.05849439688638722</x:v>
      </x:c>
      <x:c r="G1659" s="59" t="n">
        <x:v>0.6477678352611362</x:v>
      </x:c>
      <x:c r="H1659" s="59" t="n">
        <x:v>0.14700112273479304</x:v>
      </x:c>
      <x:c r="I1659" s="58" t="n">
        <x:v>5867941.571891536</x:v>
      </x:c>
      <x:c r="J1659" s="59" t="n">
        <x:v>0.2506645026626495</x:v>
      </x:c>
      <x:c r="K1659" s="2" t="str">
        <x:v>C</x:v>
      </x:c>
      <x:c r="L1659" s="59" t="n">
        <x:v>0.11307937622070313</x:v>
      </x:c>
      <x:c r="M1659" s="59" t="n">
        <x:v>0.5037189354974626</x:v>
      </x:c>
      <x:c r="N1659" s="58" t="n">
        <x:v>17022851.17425911</x:v>
      </x:c>
      <x:c r="O1659" s="58" t="n">
        <x:v>8605114.970438858</x:v>
      </x:c>
      <x:c r="P1659" s="2" t="str">
        <x:v>approve</x:v>
      </x:c>
      <x:c r="Q1659" s="2" t="str">
        <x:v>eligibility and RAROC conditions are met</x:v>
      </x:c>
      <x:c r="R1659" s="2"/>
      <x:c r="S1659" s="2"/>
      <x:c r="T1659" s="2"/>
    </x:row>
    <x:row r="1660">
      <x:c r="A1660" s="2"/>
      <x:c r="B1660" s="2"/>
      <x:c r="C1660" s="2" t="str">
        <x:v>SYN-01655</x:v>
      </x:c>
      <x:c r="D1660" s="58" t="n">
        <x:v>60000000</x:v>
      </x:c>
      <x:c r="E1660" s="93" t="n">
        <x:v>48</x:v>
      </x:c>
      <x:c r="F1660" s="59" t="n">
        <x:v>0.13497040361591253</x:v>
      </x:c>
      <x:c r="G1660" s="59" t="n">
        <x:v>0.6175096400600222</x:v>
      </x:c>
      <x:c r="H1660" s="59" t="n">
        <x:v>0.20797201432492282</x:v>
      </x:c>
      <x:c r="I1660" s="58" t="n">
        <x:v>1851403.2467735056</x:v>
      </x:c>
      <x:c r="J1660" s="59" t="n">
        <x:v>0.20144797878235227</x:v>
      </x:c>
      <x:c r="K1660" s="2" t="str">
        <x:v>D</x:v>
      </x:c>
      <x:c r="L1660" s="59" t="n">
        <x:v>0.1763034057617187</x:v>
      </x:c>
      <x:c r="M1660" s="59" t="n">
        <x:v>0.3943878121680806</x:v>
      </x:c>
      <x:c r="N1660" s="58" t="n">
        <x:v>10192078.560034627</x:v>
      </x:c>
      <x:c r="O1660" s="58" t="n">
        <x:v>3098842.9849330173</x:v>
      </x:c>
      <x:c r="P1660" s="2" t="str">
        <x:v>approve</x:v>
      </x:c>
      <x:c r="Q1660" s="2" t="str">
        <x:v>eligibility and RAROC conditions are met</x:v>
      </x:c>
      <x:c r="R1660" s="2"/>
      <x:c r="S1660" s="2"/>
      <x:c r="T1660" s="2"/>
    </x:row>
    <x:row r="1661">
      <x:c r="A1661" s="2"/>
      <x:c r="B1661" s="2"/>
      <x:c r="C1661" s="2" t="str">
        <x:v>SYN-01656</x:v>
      </x:c>
      <x:c r="D1661" s="58" t="n">
        <x:v>86000000</x:v>
      </x:c>
      <x:c r="E1661" s="93" t="n">
        <x:v>36</x:v>
      </x:c>
      <x:c r="F1661" s="59" t="n">
        <x:v>0.04398563177136003</x:v>
      </x:c>
      <x:c r="G1661" s="59" t="n">
        <x:v>0.8200594631764372</x:v>
      </x:c>
      <x:c r="H1661" s="59" t="n">
        <x:v>0.11756827515281709</x:v>
      </x:c>
      <x:c r="I1661" s="58" t="n">
        <x:v>2846452.5619640667</x:v>
      </x:c>
      <x:c r="J1661" s="59" t="n">
        <x:v>0.09204302740287837</x:v>
      </x:c>
      <x:c r="K1661" s="2" t="str">
        <x:v>B</x:v>
      </x:c>
      <x:c r="L1661" s="59" t="n">
        <x:v>0.11489730834960937</x:v>
      </x:c>
      <x:c r="M1661" s="59" t="n">
        <x:v>0.18713134779114965</x:v>
      </x:c>
      <x:c r="N1661" s="58" t="n">
        <x:v>4934029.514974642</x:v>
      </x:c>
      <x:c r="O1661" s="58" t="n">
        <x:v>3517688.8669011877</x:v>
      </x:c>
      <x:c r="P1661" s="2" t="str">
        <x:v>approve</x:v>
      </x:c>
      <x:c r="Q1661" s="2" t="str">
        <x:v>eligibility and RAROC conditions are met</x:v>
      </x:c>
      <x:c r="R1661" s="2"/>
      <x:c r="S1661" s="2"/>
      <x:c r="T1661" s="2"/>
    </x:row>
    <x:row r="1662">
      <x:c r="A1662" s="2"/>
      <x:c r="B1662" s="2"/>
      <x:c r="C1662" s="2" t="str">
        <x:v>SYN-01657</x:v>
      </x:c>
      <x:c r="D1662" s="58" t="n">
        <x:v>111000000</x:v>
      </x:c>
      <x:c r="E1662" s="93" t="n">
        <x:v>48</x:v>
      </x:c>
      <x:c r="F1662" s="59" t="n">
        <x:v>0.11237857250300913</x:v>
      </x:c>
      <x:c r="G1662" s="59" t="n">
        <x:v>0.7568379516599106</x:v>
      </x:c>
      <x:c r="H1662" s="59" t="n">
        <x:v>0.18179408427384233</x:v>
      </x:c>
      <x:c r="I1662" s="58" t="n">
        <x:v>3271040.285823851</x:v>
      </x:c>
      <x:c r="J1662" s="59" t="n">
        <x:v>0.14673664457318164</x:v>
      </x:c>
      <x:c r="K1662" s="2" t="str">
        <x:v>D</x:v>
      </x:c>
      <x:c r="L1662" s="59" t="n">
        <x:v>0.17470481872558588</x:v>
      </x:c>
      <x:c r="M1662" s="59" t="n">
        <x:v>0.20703497173945506</x:v>
      </x:c>
      <x:c r="N1662" s="58" t="n">
        <x:v>19394904.224301778</x:v>
      </x:c>
      <x:c r="O1662" s="58" t="n">
        <x:v>6505165.196149482</x:v>
      </x:c>
      <x:c r="P1662" s="2" t="str">
        <x:v>approve</x:v>
      </x:c>
      <x:c r="Q1662" s="2" t="str">
        <x:v>eligibility and RAROC conditions are met</x:v>
      </x:c>
      <x:c r="R1662" s="2"/>
      <x:c r="S1662" s="2"/>
      <x:c r="T1662" s="2"/>
    </x:row>
    <x:row r="1663">
      <x:c r="A1663" s="2"/>
      <x:c r="B1663" s="2"/>
      <x:c r="C1663" s="2" t="str">
        <x:v>SYN-01658</x:v>
      </x:c>
      <x:c r="D1663" s="58" t="n">
        <x:v>130000000</x:v>
      </x:c>
      <x:c r="E1663" s="93" t="n">
        <x:v>24</x:v>
      </x:c>
      <x:c r="F1663" s="59" t="n">
        <x:v>0.1918803297771832</x:v>
      </x:c>
      <x:c r="G1663" s="59" t="n">
        <x:v>0.6473289411450034</x:v>
      </x:c>
      <x:c r="H1663" s="59" t="n">
        <x:v>0.24717760909022032</x:v>
      </x:c>
      <x:c r="I1663" s="58" t="n">
        <x:v>6919901.981921896</x:v>
      </x:c>
      <x:c r="J1663" s="59" t="n">
        <x:v>0.24297663791323185</x:v>
      </x:c>
      <x:c r="K1663" s="2" t="str">
        <x:v>E</x:v>
      </x:c>
      <x:c r="L1663" s="59" t="n">
        <x:v>0.230736083984375</x:v>
      </x:c>
      <x:c r="M1663" s="59" t="n">
        <x:v>0.25862582882451096</x:v>
      </x:c>
      <x:c r="N1663" s="58" t="n">
        <x:v>17403829.19462993</x:v>
      </x:c>
      <x:c r="O1663" s="58" t="n">
        <x:v>8499877.790327122</x:v>
      </x:c>
      <x:c r="P1663" s="2" t="str">
        <x:v>approve</x:v>
      </x:c>
      <x:c r="Q1663" s="2" t="str">
        <x:v>eligibility and RAROC conditions are met</x:v>
      </x:c>
      <x:c r="R1663" s="2"/>
      <x:c r="S1663" s="2"/>
      <x:c r="T1663" s="2"/>
    </x:row>
    <x:row r="1664">
      <x:c r="A1664" s="2"/>
      <x:c r="B1664" s="2"/>
      <x:c r="C1664" s="2" t="str">
        <x:v>SYN-01659</x:v>
      </x:c>
      <x:c r="D1664" s="58" t="n">
        <x:v>191000000</x:v>
      </x:c>
      <x:c r="E1664" s="93" t="n">
        <x:v>12</x:v>
      </x:c>
      <x:c r="F1664" s="59" t="n">
        <x:v>0.1446089413216077</x:v>
      </x:c>
      <x:c r="G1664" s="59" t="n">
        <x:v>0.6751115656362021</x:v>
      </x:c>
      <x:c r="H1664" s="59" t="n">
        <x:v>0.24294576983676708</x:v>
      </x:c>
      <x:c r="I1664" s="58" t="n">
        <x:v>18088122.560359854</x:v>
      </x:c>
      <x:c r="J1664" s="59" t="n">
        <x:v>0.4769925259477199</x:v>
      </x:c>
      <x:c r="K1664" s="2" t="str">
        <x:v>D</x:v>
      </x:c>
      <x:c r="L1664" s="59" t="n">
        <x:v>0.17581996917724607</x:v>
      </x:c>
      <x:c r="M1664" s="59" t="n">
        <x:v>0.597438485348311</x:v>
      </x:c>
      <x:c r="N1664" s="58" t="n">
        <x:v>10709278.340280255</x:v>
      </x:c>
      <x:c r="O1664" s="58" t="n">
        <x:v>12519865.19385827</x:v>
      </x:c>
      <x:c r="P1664" s="2" t="str">
        <x:v>approve</x:v>
      </x:c>
      <x:c r="Q1664" s="2" t="str">
        <x:v>eligibility and RAROC conditions are met</x:v>
      </x:c>
      <x:c r="R1664" s="2"/>
      <x:c r="S1664" s="2"/>
      <x:c r="T1664" s="2"/>
    </x:row>
    <x:row r="1665">
      <x:c r="A1665" s="2"/>
      <x:c r="B1665" s="2"/>
      <x:c r="C1665" s="2" t="str">
        <x:v>SYN-01660</x:v>
      </x:c>
      <x:c r="D1665" s="58" t="n">
        <x:v>227000000</x:v>
      </x:c>
      <x:c r="E1665" s="93" t="n">
        <x:v>24</x:v>
      </x:c>
      <x:c r="F1665" s="59" t="n">
        <x:v>0.12345028215122107</x:v>
      </x:c>
      <x:c r="G1665" s="59" t="n">
        <x:v>0.675162751343241</x:v>
      </x:c>
      <x:c r="H1665" s="59" t="n">
        <x:v>0.2010446761441861</x:v>
      </x:c>
      <x:c r="I1665" s="58" t="n">
        <x:v>11564935.28923724</x:v>
      </x:c>
      <x:c r="J1665" s="59" t="n">
        <x:v>0.4928709636007923</x:v>
      </x:c>
      <x:c r="K1665" s="2" t="str">
        <x:v>D</x:v>
      </x:c>
      <x:c r="L1665" s="59" t="n">
        <x:v>0.16442893981933596</x:v>
      </x:c>
      <x:c r="M1665" s="59" t="n">
        <x:v>0.41852940218508594</x:v>
      </x:c>
      <x:c r="N1665" s="58" t="n">
        <x:v>20434340.17194324</x:v>
      </x:c>
      <x:c r="O1665" s="58" t="n">
        <x:v>13049531.417943954</x:v>
      </x:c>
      <x:c r="P1665" s="2" t="str">
        <x:v>approve</x:v>
      </x:c>
      <x:c r="Q1665" s="2" t="str">
        <x:v>eligibility and RAROC conditions are met</x:v>
      </x:c>
      <x:c r="R1665" s="2"/>
      <x:c r="S1665" s="2"/>
      <x:c r="T1665" s="2"/>
    </x:row>
    <x:row r="1666">
      <x:c r="A1666" s="2"/>
      <x:c r="B1666" s="2"/>
      <x:c r="C1666" s="2" t="str">
        <x:v>SYN-01661</x:v>
      </x:c>
      <x:c r="D1666" s="58" t="n">
        <x:v>45000000</x:v>
      </x:c>
      <x:c r="E1666" s="93" t="n">
        <x:v>24</x:v>
      </x:c>
      <x:c r="F1666" s="59" t="n">
        <x:v>0.1436615825600275</x:v>
      </x:c>
      <x:c r="G1666" s="59" t="n">
        <x:v>0.6319091375170452</x:v>
      </x:c>
      <x:c r="H1666" s="59" t="n">
        <x:v>0.219362176331217</x:v>
      </x:c>
      <x:c r="I1666" s="58" t="n">
        <x:v>2333099.810797461</x:v>
      </x:c>
      <x:c r="J1666" s="59" t="n">
        <x:v>0.3022559289965671</x:v>
      </x:c>
      <x:c r="K1666" s="2" t="str">
        <x:v>D</x:v>
      </x:c>
      <x:c r="L1666" s="59" t="n">
        <x:v>0.20481300354003903</x:v>
      </x:c>
      <x:c r="M1666" s="59" t="n">
        <x:v>0.26246355390481546</x:v>
      </x:c>
      <x:c r="N1666" s="58" t="n">
        <x:v>4415669.079445476</x:v>
      </x:c>
      <x:c r="O1666" s="58" t="n">
        <x:v>2591010.6082438664</x:v>
      </x:c>
      <x:c r="P1666" s="2" t="str">
        <x:v>approve</x:v>
      </x:c>
      <x:c r="Q1666" s="2" t="str">
        <x:v>eligibility and RAROC conditions are met</x:v>
      </x:c>
      <x:c r="R1666" s="2"/>
      <x:c r="S1666" s="2"/>
      <x:c r="T1666" s="2"/>
    </x:row>
    <x:row r="1667">
      <x:c r="A1667" s="2"/>
      <x:c r="B1667" s="2"/>
      <x:c r="C1667" s="2" t="str">
        <x:v>SYN-01662</x:v>
      </x:c>
      <x:c r="D1667" s="58" t="n">
        <x:v>216000000</x:v>
      </x:c>
      <x:c r="E1667" s="93" t="n">
        <x:v>18</x:v>
      </x:c>
      <x:c r="F1667" s="59" t="n">
        <x:v>0.10713259821877552</x:v>
      </x:c>
      <x:c r="G1667" s="59" t="n">
        <x:v>0.8796066749265106</x:v>
      </x:c>
      <x:c r="H1667" s="59" t="n">
        <x:v>0.20153052501024896</x:v>
      </x:c>
      <x:c r="I1667" s="58" t="n">
        <x:v>14004748.711150687</x:v>
      </x:c>
      <x:c r="J1667" s="59" t="n">
        <x:v>0.40171719198607686</x:v>
      </x:c>
      <x:c r="K1667" s="2" t="str">
        <x:v>D</x:v>
      </x:c>
      <x:c r="L1667" s="59" t="n">
        <x:v>0.1901853179931641</x:v>
      </x:c>
      <x:c r="M1667" s="59" t="n">
        <x:v>0.22657696475914854</x:v>
      </x:c>
      <x:c r="N1667" s="58" t="n">
        <x:v>16827757.22795462</x:v>
      </x:c>
      <x:c r="O1667" s="58" t="n">
        <x:v>15419127.2707014</x:v>
      </x:c>
      <x:c r="P1667" s="2" t="str">
        <x:v>approve</x:v>
      </x:c>
      <x:c r="Q1667" s="2" t="str">
        <x:v>eligibility and RAROC conditions are met</x:v>
      </x:c>
      <x:c r="R1667" s="2"/>
      <x:c r="S1667" s="2"/>
      <x:c r="T1667" s="2"/>
    </x:row>
    <x:row r="1668">
      <x:c r="A1668" s="2"/>
      <x:c r="B1668" s="2"/>
      <x:c r="C1668" s="2" t="str">
        <x:v>SYN-01663</x:v>
      </x:c>
      <x:c r="D1668" s="58" t="n">
        <x:v>184000000</x:v>
      </x:c>
      <x:c r="E1668" s="93" t="n">
        <x:v>18</x:v>
      </x:c>
      <x:c r="F1668" s="59" t="n">
        <x:v>0.07337682499008687</x:v>
      </x:c>
      <x:c r="G1668" s="59" t="n">
        <x:v>0.7449026960224343</x:v>
      </x:c>
      <x:c r="H1668" s="59" t="n">
        <x:v>0.16557077946502674</x:v>
      </x:c>
      <x:c r="I1668" s="58" t="n">
        <x:v>11614088.897841882</x:v>
      </x:c>
      <x:c r="J1668" s="59" t="n">
        <x:v>0.49046962992806276</x:v>
      </x:c>
      <x:c r="K1668" s="2" t="str">
        <x:v>C</x:v>
      </x:c>
      <x:c r="L1668" s="59" t="n">
        <x:v>0.13367763519287107</x:v>
      </x:c>
      <x:c r="M1668" s="59" t="n">
        <x:v>0.4354659051929047</x:v>
      </x:c>
      <x:c r="N1668" s="58" t="n">
        <x:v>8256526.323561018</x:v>
      </x:c>
      <x:c r="O1668" s="58" t="n">
        <x:v>9000861.982337125</x:v>
      </x:c>
      <x:c r="P1668" s="2" t="str">
        <x:v>approve</x:v>
      </x:c>
      <x:c r="Q1668" s="2" t="str">
        <x:v>eligibility and RAROC conditions are met</x:v>
      </x:c>
      <x:c r="R1668" s="2"/>
      <x:c r="S1668" s="2"/>
      <x:c r="T1668" s="2"/>
    </x:row>
    <x:row r="1669">
      <x:c r="A1669" s="2"/>
      <x:c r="B1669" s="2"/>
      <x:c r="C1669" s="2" t="str">
        <x:v>SYN-01664</x:v>
      </x:c>
      <x:c r="D1669" s="58" t="n">
        <x:v>198000000</x:v>
      </x:c>
      <x:c r="E1669" s="93" t="n">
        <x:v>36</x:v>
      </x:c>
      <x:c r="F1669" s="59" t="n">
        <x:v>0.02128770117556281</x:v>
      </x:c>
      <x:c r="G1669" s="59" t="n">
        <x:v>0.7273207334701175</x:v>
      </x:c>
      <x:c r="H1669" s="59" t="n">
        <x:v>0.11744916599222152</x:v>
      </x:c>
      <x:c r="I1669" s="58" t="n">
        <x:v>6552336.529996548</x:v>
      </x:c>
      <x:c r="J1669" s="59" t="n">
        <x:v>0.5093457974072796</x:v>
      </x:c>
      <x:c r="K1669" s="2" t="str">
        <x:v>B</x:v>
      </x:c>
      <x:c r="L1669" s="59"/>
      <x:c r="M1669" s="59" t="n">
        <x:v>0.4512434180387313</x:v>
      </x:c>
      <x:c r="N1669" s="58" t="n">
        <x:v>4936629.940097898</x:v>
      </x:c>
      <x:c r="O1669" s="58" t="n">
        <x:v>8287630.184547072</x:v>
      </x:c>
      <x:c r="P1669" s="2" t="str">
        <x:v>decline</x:v>
      </x:c>
      <x:c r="Q1669" s="2" t="str">
        <x:v>debt service to income exceeds policy maximum</x:v>
      </x:c>
      <x:c r="R1669" s="2"/>
      <x:c r="S1669" s="2"/>
      <x:c r="T1669" s="2"/>
    </x:row>
    <x:row r="1670">
      <x:c r="A1670" s="2"/>
      <x:c r="B1670" s="2"/>
      <x:c r="C1670" s="2" t="str">
        <x:v>SYN-01665</x:v>
      </x:c>
      <x:c r="D1670" s="58" t="n">
        <x:v>33000000</x:v>
      </x:c>
      <x:c r="E1670" s="93" t="n">
        <x:v>48</x:v>
      </x:c>
      <x:c r="F1670" s="59" t="n">
        <x:v>0.05157130277307888</x:v>
      </x:c>
      <x:c r="G1670" s="59" t="n">
        <x:v>0.6272826867366235</x:v>
      </x:c>
      <x:c r="H1670" s="59" t="n">
        <x:v>0.12209481296690053</x:v>
      </x:c>
      <x:c r="I1670" s="58" t="n">
        <x:v>872414.6039312676</x:v>
      </x:c>
      <x:c r="J1670" s="59" t="n">
        <x:v>0.1866291675073987</x:v>
      </x:c>
      <x:c r="K1670" s="2" t="str">
        <x:v>C</x:v>
      </x:c>
      <x:c r="L1670" s="59" t="n">
        <x:v>0.12712711334228516</x:v>
      </x:c>
      <x:c r="M1670" s="59" t="n">
        <x:v>0.10844244658877415</x:v>
      </x:c>
      <x:c r="N1670" s="58" t="n">
        <x:v>2244888.125158006</x:v>
      </x:c>
      <x:c r="O1670" s="58" t="n">
        <x:v>1333597.3692774584</x:v>
      </x:c>
      <x:c r="P1670" s="2" t="str">
        <x:v>reprice</x:v>
      </x:c>
      <x:c r="Q1670" s="2" t="str">
        <x:v>quoted APR is below the RAROC price floor</x:v>
      </x:c>
      <x:c r="R1670" s="2"/>
      <x:c r="S1670" s="2"/>
      <x:c r="T1670" s="2"/>
    </x:row>
    <x:row r="1671">
      <x:c r="A1671" s="2"/>
      <x:c r="B1671" s="2"/>
      <x:c r="C1671" s="2" t="str">
        <x:v>SYN-01666</x:v>
      </x:c>
      <x:c r="D1671" s="58" t="n">
        <x:v>182000000</x:v>
      </x:c>
      <x:c r="E1671" s="93" t="n">
        <x:v>36</x:v>
      </x:c>
      <x:c r="F1671" s="59" t="n">
        <x:v>0.019219309698820686</x:v>
      </x:c>
      <x:c r="G1671" s="59" t="n">
        <x:v>0.7976118247876081</x:v>
      </x:c>
      <x:c r="H1671" s="59" t="n">
        <x:v>0.14199708558190033</x:v>
      </x:c>
      <x:c r="I1671" s="58" t="n">
        <x:v>6237996.586779253</x:v>
      </x:c>
      <x:c r="J1671" s="59" t="n">
        <x:v>0.1584061966684258</x:v>
      </x:c>
      <x:c r="K1671" s="2" t="str">
        <x:v>A</x:v>
      </x:c>
      <x:c r="L1671" s="59" t="n">
        <x:v>0.09205997467041016</x:v>
      </x:c>
      <x:c r="M1671" s="59" t="n">
        <x:v>0.66681522850759</x:v>
      </x:c>
      <x:c r="N1671" s="58" t="n">
        <x:v>4547166.293181823</x:v>
      </x:c>
      <x:c r="O1671" s="58" t="n">
        <x:v>7717642.682166803</x:v>
      </x:c>
      <x:c r="P1671" s="2" t="str">
        <x:v>approve</x:v>
      </x:c>
      <x:c r="Q1671" s="2" t="str">
        <x:v>eligibility and RAROC conditions are met</x:v>
      </x:c>
      <x:c r="R1671" s="2"/>
      <x:c r="S1671" s="2"/>
      <x:c r="T1671" s="2"/>
    </x:row>
    <x:row r="1672">
      <x:c r="A1672" s="2"/>
      <x:c r="B1672" s="2"/>
      <x:c r="C1672" s="2" t="str">
        <x:v>SYN-01667</x:v>
      </x:c>
      <x:c r="D1672" s="58" t="n">
        <x:v>61000000</x:v>
      </x:c>
      <x:c r="E1672" s="93" t="n">
        <x:v>48</x:v>
      </x:c>
      <x:c r="F1672" s="59" t="n">
        <x:v>0.17364344180819138</x:v>
      </x:c>
      <x:c r="G1672" s="59" t="n">
        <x:v>0.8727756543977668</x:v>
      </x:c>
      <x:c r="H1672" s="59" t="n">
        <x:v>0.26010797314069606</x:v>
      </x:c>
      <x:c r="I1672" s="58" t="n">
        <x:v>2057126.2903042147</x:v>
      </x:c>
      <x:c r="J1672" s="59" t="n">
        <x:v>0.2234423738617546</x:v>
      </x:c>
      <x:c r="K1672" s="2" t="str">
        <x:v>E</x:v>
      </x:c>
      <x:c r="L1672" s="59" t="n">
        <x:v>0.2651697540283203</x:v>
      </x:c>
      <x:c r="M1672" s="59" t="n">
        <x:v>0.13649785908691192</x:v>
      </x:c>
      <x:c r="N1672" s="58" t="n">
        <x:v>18613370.10166298</x:v>
      </x:c>
      <x:c r="O1672" s="58" t="n">
        <x:v>4860392.319411659</x:v>
      </x:c>
      <x:c r="P1672" s="2" t="str">
        <x:v>reprice</x:v>
      </x:c>
      <x:c r="Q1672" s="2" t="str">
        <x:v>quoted APR is below the RAROC price floor</x:v>
      </x:c>
      <x:c r="R1672" s="2"/>
      <x:c r="S1672" s="2"/>
      <x:c r="T1672" s="2"/>
    </x:row>
    <x:row r="1673">
      <x:c r="A1673" s="2"/>
      <x:c r="B1673" s="2"/>
      <x:c r="C1673" s="2" t="str">
        <x:v>SYN-01668</x:v>
      </x:c>
      <x:c r="D1673" s="58" t="n">
        <x:v>229000000</x:v>
      </x:c>
      <x:c r="E1673" s="93" t="n">
        <x:v>36</x:v>
      </x:c>
      <x:c r="F1673" s="59" t="n">
        <x:v>0.09241712292845049</x:v>
      </x:c>
      <x:c r="G1673" s="59" t="n">
        <x:v>0.6931320245055903</x:v>
      </x:c>
      <x:c r="H1673" s="59" t="n">
        <x:v>0.1853064606739461</x:v>
      </x:c>
      <x:c r="I1673" s="58" t="n">
        <x:v>8339985.417413479</x:v>
      </x:c>
      <x:c r="J1673" s="59" t="n">
        <x:v>0.1787497721470856</x:v>
      </x:c>
      <x:c r="K1673" s="2" t="str">
        <x:v>C</x:v>
      </x:c>
      <x:c r="L1673" s="59" t="n">
        <x:v>0.14319107055664065</x:v>
      </x:c>
      <x:c r="M1673" s="59" t="n">
        <x:v>0.5000707077835523</x:v>
      </x:c>
      <x:c r="N1673" s="58" t="n">
        <x:v>23374869.063975602</x:v>
      </x:c>
      <x:c r="O1673" s="58" t="n">
        <x:v>11500736.388309807</x:v>
      </x:c>
      <x:c r="P1673" s="2" t="str">
        <x:v>approve</x:v>
      </x:c>
      <x:c r="Q1673" s="2" t="str">
        <x:v>eligibility and RAROC conditions are met</x:v>
      </x:c>
      <x:c r="R1673" s="2"/>
      <x:c r="S1673" s="2"/>
      <x:c r="T1673" s="2"/>
    </x:row>
    <x:row r="1674">
      <x:c r="A1674" s="2"/>
      <x:c r="B1674" s="2"/>
      <x:c r="C1674" s="2" t="str">
        <x:v>SYN-01669</x:v>
      </x:c>
      <x:c r="D1674" s="58" t="n">
        <x:v>100000000</x:v>
      </x:c>
      <x:c r="E1674" s="93" t="n">
        <x:v>12</x:v>
      </x:c>
      <x:c r="F1674" s="59" t="n">
        <x:v>0.1642569300575744</x:v>
      </x:c>
      <x:c r="G1674" s="59" t="n">
        <x:v>0.45807117223672317</x:v>
      </x:c>
      <x:c r="H1674" s="59" t="n">
        <x:v>0.2524758228477782</x:v>
      </x:c>
      <x:c r="I1674" s="58" t="n">
        <x:v>9516438.86359968</x:v>
      </x:c>
      <x:c r="J1674" s="59" t="n">
        <x:v>0.21404782085489568</x:v>
      </x:c>
      <x:c r="K1674" s="2" t="str">
        <x:v>E</x:v>
      </x:c>
      <x:c r="L1674" s="59" t="n">
        <x:v>0.16604507446289063</x:v>
      </x:c>
      <x:c r="M1674" s="59" t="n">
        <x:v>0.9435382763044212</x:v>
      </x:c>
      <x:c r="N1674" s="58" t="n">
        <x:v>4341297.446436881</x:v>
      </x:c>
      <x:c r="O1674" s="58" t="n">
        <x:v>4698433.604742622</x:v>
      </x:c>
      <x:c r="P1674" s="2" t="str">
        <x:v>approve</x:v>
      </x:c>
      <x:c r="Q1674" s="2" t="str">
        <x:v>eligibility and RAROC conditions are met</x:v>
      </x:c>
      <x:c r="R1674" s="2"/>
      <x:c r="S1674" s="2"/>
      <x:c r="T1674" s="2"/>
    </x:row>
    <x:row r="1675">
      <x:c r="A1675" s="2"/>
      <x:c r="B1675" s="2"/>
      <x:c r="C1675" s="2" t="str">
        <x:v>SYN-01670</x:v>
      </x:c>
      <x:c r="D1675" s="58" t="n">
        <x:v>232000000</x:v>
      </x:c>
      <x:c r="E1675" s="93" t="n">
        <x:v>12</x:v>
      </x:c>
      <x:c r="F1675" s="59" t="n">
        <x:v>0.05961433690171108</x:v>
      </x:c>
      <x:c r="G1675" s="59" t="n">
        <x:v>0.5379473803583488</x:v>
      </x:c>
      <x:c r="H1675" s="59" t="n">
        <x:v>0.1532624627400315</x:v>
      </x:c>
      <x:c r="I1675" s="58" t="n">
        <x:v>20975660.606756642</x:v>
      </x:c>
      <x:c r="J1675" s="59" t="n">
        <x:v>0.7634525554255714</x:v>
      </x:c>
      <x:c r="K1675" s="2" t="str">
        <x:v>C</x:v>
      </x:c>
      <x:c r="L1675" s="59"/>
      <x:c r="M1675" s="59" t="n">
        <x:v>0.7654794733257456</x:v>
      </x:c>
      <x:c r="N1675" s="58" t="n">
        <x:v>4161363.6160388105</x:v>
      </x:c>
      <x:c r="O1675" s="58" t="n">
        <x:v>9936395.078684648</x:v>
      </x:c>
      <x:c r="P1675" s="2" t="str">
        <x:v>decline</x:v>
      </x:c>
      <x:c r="Q1675" s="2" t="str">
        <x:v>debt service to income exceeds policy maximum</x:v>
      </x:c>
      <x:c r="R1675" s="2"/>
      <x:c r="S1675" s="2"/>
      <x:c r="T1675" s="2"/>
    </x:row>
    <x:row r="1676">
      <x:c r="A1676" s="2"/>
      <x:c r="B1676" s="2"/>
      <x:c r="C1676" s="2" t="str">
        <x:v>SYN-01671</x:v>
      </x:c>
      <x:c r="D1676" s="58" t="n">
        <x:v>239000000</x:v>
      </x:c>
      <x:c r="E1676" s="93" t="n">
        <x:v>36</x:v>
      </x:c>
      <x:c r="F1676" s="59" t="n">
        <x:v>0.026866633022411834</x:v>
      </x:c>
      <x:c r="G1676" s="59" t="n">
        <x:v>0.699138423587697</x:v>
      </x:c>
      <x:c r="H1676" s="59" t="n">
        <x:v>0.1281123366254804</x:v>
      </x:c>
      <x:c r="I1676" s="58" t="n">
        <x:v>8031141.445379808</x:v>
      </x:c>
      <x:c r="J1676" s="59" t="n">
        <x:v>0.2682202757922845</x:v>
      </x:c>
      <x:c r="K1676" s="2" t="str">
        <x:v>B</x:v>
      </x:c>
      <x:c r="L1676" s="59" t="n">
        <x:v>0.0977822494506836</x:v>
      </x:c>
      <x:c r="M1676" s="59" t="n">
        <x:v>0.4681179625111542</x:v>
      </x:c>
      <x:c r="N1676" s="58" t="n">
        <x:v>7241400.125849972</x:v>
      </x:c>
      <x:c r="O1676" s="58" t="n">
        <x:v>9994654.070007045</x:v>
      </x:c>
      <x:c r="P1676" s="2" t="str">
        <x:v>approve</x:v>
      </x:c>
      <x:c r="Q1676" s="2" t="str">
        <x:v>eligibility and RAROC conditions are met</x:v>
      </x:c>
      <x:c r="R1676" s="2"/>
      <x:c r="S1676" s="2"/>
      <x:c r="T1676" s="2"/>
    </x:row>
    <x:row r="1677">
      <x:c r="A1677" s="2"/>
      <x:c r="B1677" s="2"/>
      <x:c r="C1677" s="2" t="str">
        <x:v>SYN-01672</x:v>
      </x:c>
      <x:c r="D1677" s="58" t="n">
        <x:v>129000000</x:v>
      </x:c>
      <x:c r="E1677" s="93" t="n">
        <x:v>24</x:v>
      </x:c>
      <x:c r="F1677" s="59" t="n">
        <x:v>0.055121333865162894</x:v>
      </x:c>
      <x:c r="G1677" s="59" t="n">
        <x:v>0.7629691536491423</x:v>
      </x:c>
      <x:c r="H1677" s="59" t="n">
        <x:v>0.1398531754114311</x:v>
      </x:c>
      <x:c r="I1677" s="58" t="n">
        <x:v>6192767.209950166</x:v>
      </x:c>
      <x:c r="J1677" s="59" t="n">
        <x:v>0.3942036329702792</x:v>
      </x:c>
      <x:c r="K1677" s="2" t="str">
        <x:v>C</x:v>
      </x:c>
      <x:c r="L1677" s="59" t="n">
        <x:v>0.12610408782958982</x:v>
      </x:c>
      <x:c r="M1677" s="59" t="n">
        <x:v>0.2991743367800246</x:v>
      </x:c>
      <x:c r="N1677" s="58" t="n">
        <x:v>5838044.701470764</x:v>
      </x:c>
      <x:c r="O1677" s="58" t="n">
        <x:v>5352261.223996569</x:v>
      </x:c>
      <x:c r="P1677" s="2" t="str">
        <x:v>approve</x:v>
      </x:c>
      <x:c r="Q1677" s="2" t="str">
        <x:v>eligibility and RAROC conditions are met</x:v>
      </x:c>
      <x:c r="R1677" s="2"/>
      <x:c r="S1677" s="2"/>
      <x:c r="T1677" s="2"/>
    </x:row>
    <x:row r="1678">
      <x:c r="A1678" s="2"/>
      <x:c r="B1678" s="2"/>
      <x:c r="C1678" s="2" t="str">
        <x:v>SYN-01673</x:v>
      </x:c>
      <x:c r="D1678" s="58" t="n">
        <x:v>140000000</x:v>
      </x:c>
      <x:c r="E1678" s="93" t="n">
        <x:v>24</x:v>
      </x:c>
      <x:c r="F1678" s="59" t="n">
        <x:v>0.04393932997850129</x:v>
      </x:c>
      <x:c r="G1678" s="59" t="n">
        <x:v>0.6463136524748563</x:v>
      </x:c>
      <x:c r="H1678" s="59" t="n">
        <x:v>0.12844402556535234</x:v>
      </x:c>
      <x:c r="I1678" s="58" t="n">
        <x:v>6645627.837015814</x:v>
      </x:c>
      <x:c r="J1678" s="59" t="n">
        <x:v>0.5593884185964176</x:v>
      </x:c>
      <x:c r="K1678" s="2" t="str">
        <x:v>B</x:v>
      </x:c>
      <x:c r="L1678" s="59"/>
      <x:c r="M1678" s="59" t="n">
        <x:v>0.4323742960479653</x:v>
      </x:c>
      <x:c r="N1678" s="58" t="n">
        <x:v>4273343.644787088</x:v>
      </x:c>
      <x:c r="O1678" s="58" t="n">
        <x:v>5804752.929158844</x:v>
      </x:c>
      <x:c r="P1678" s="2" t="str">
        <x:v>decline</x:v>
      </x:c>
      <x:c r="Q1678" s="2" t="str">
        <x:v>debt service to income exceeds policy maximum</x:v>
      </x:c>
      <x:c r="R1678" s="2"/>
      <x:c r="S1678" s="2"/>
      <x:c r="T1678" s="2"/>
    </x:row>
    <x:row r="1679">
      <x:c r="A1679" s="2"/>
      <x:c r="B1679" s="2"/>
      <x:c r="C1679" s="2" t="str">
        <x:v>SYN-01674</x:v>
      </x:c>
      <x:c r="D1679" s="58" t="n">
        <x:v>57000000</x:v>
      </x:c>
      <x:c r="E1679" s="93" t="n">
        <x:v>18</x:v>
      </x:c>
      <x:c r="F1679" s="59" t="n">
        <x:v>0.17167830783430493</x:v>
      </x:c>
      <x:c r="G1679" s="59" t="n">
        <x:v>0.7045511157322968</x:v>
      </x:c>
      <x:c r="H1679" s="59" t="n">
        <x:v>0.23930788753645216</x:v>
      </x:c>
      <x:c r="I1679" s="58" t="n">
        <x:v>3800092.0791454636</x:v>
      </x:c>
      <x:c r="J1679" s="59" t="n">
        <x:v>0.28947529963413093</x:v>
      </x:c>
      <x:c r="K1679" s="2" t="str">
        <x:v>E</x:v>
      </x:c>
      <x:c r="L1679" s="59" t="n">
        <x:v>0.2433624649047852</x:v>
      </x:c>
      <x:c r="M1679" s="59" t="n">
        <x:v>0.13648883803549722</x:v>
      </x:c>
      <x:c r="N1679" s="58" t="n">
        <x:v>5736504.742518776</x:v>
      </x:c>
      <x:c r="O1679" s="58" t="n">
        <x:v>4024064.070368242</x:v>
      </x:c>
      <x:c r="P1679" s="2" t="str">
        <x:v>reprice</x:v>
      </x:c>
      <x:c r="Q1679" s="2" t="str">
        <x:v>quoted APR is below the RAROC price floor</x:v>
      </x:c>
      <x:c r="R1679" s="2"/>
      <x:c r="S1679" s="2"/>
      <x:c r="T1679" s="2"/>
    </x:row>
    <x:row r="1680">
      <x:c r="A1680" s="2"/>
      <x:c r="B1680" s="2"/>
      <x:c r="C1680" s="2" t="str">
        <x:v>SYN-01675</x:v>
      </x:c>
      <x:c r="D1680" s="58" t="n">
        <x:v>73000000</x:v>
      </x:c>
      <x:c r="E1680" s="93" t="n">
        <x:v>18</x:v>
      </x:c>
      <x:c r="F1680" s="59" t="n">
        <x:v>0.059949829365345014</x:v>
      </x:c>
      <x:c r="G1680" s="59" t="n">
        <x:v>0.8125221353139365</x:v>
      </x:c>
      <x:c r="H1680" s="59" t="n">
        <x:v>0.1787675194397787</x:v>
      </x:c>
      <x:c r="I1680" s="58" t="n">
        <x:v>4653534.304757751</x:v>
      </x:c>
      <x:c r="J1680" s="59" t="n">
        <x:v>0.24267671523788753</x:v>
      </x:c>
      <x:c r="K1680" s="2" t="str">
        <x:v>C</x:v>
      </x:c>
      <x:c r="L1680" s="59" t="n">
        <x:v>0.1390033340454102</x:v>
      </x:c>
      <x:c r="M1680" s="59" t="n">
        <x:v>0.5182939319605236</x:v>
      </x:c>
      <x:c r="N1680" s="58" t="n">
        <x:v>2928565.181272158</x:v>
      </x:c>
      <x:c r="O1680" s="58" t="n">
        <x:v>3465939.7457956895</x:v>
      </x:c>
      <x:c r="P1680" s="2" t="str">
        <x:v>approve</x:v>
      </x:c>
      <x:c r="Q1680" s="2" t="str">
        <x:v>eligibility and RAROC conditions are met</x:v>
      </x:c>
      <x:c r="R1680" s="2"/>
      <x:c r="S1680" s="2"/>
      <x:c r="T1680" s="2"/>
    </x:row>
    <x:row r="1681">
      <x:c r="A1681" s="2"/>
      <x:c r="B1681" s="2"/>
      <x:c r="C1681" s="2" t="str">
        <x:v>SYN-01676</x:v>
      </x:c>
      <x:c r="D1681" s="58" t="n">
        <x:v>88000000</x:v>
      </x:c>
      <x:c r="E1681" s="93" t="n">
        <x:v>48</x:v>
      </x:c>
      <x:c r="F1681" s="59" t="n">
        <x:v>0.18870869666827905</x:v>
      </x:c>
      <x:c r="G1681" s="59" t="n">
        <x:v>0.7448250995524038</x:v>
      </x:c>
      <x:c r="H1681" s="59" t="n">
        <x:v>0.27395693845702923</x:v>
      </x:c>
      <x:c r="I1681" s="58" t="n">
        <x:v>3036636.283707674</x:v>
      </x:c>
      <x:c r="J1681" s="59" t="n">
        <x:v>0.3371154747950094</x:v>
      </x:c>
      <x:c r="K1681" s="2" t="str">
        <x:v>E</x:v>
      </x:c>
      <x:c r="L1681" s="59" t="n">
        <x:v>0.2527267456054687</x:v>
      </x:c>
      <x:c r="M1681" s="59" t="n">
        <x:v>0.27155983898272984</x:v>
      </x:c>
      <x:c r="N1681" s="58" t="n">
        <x:v>24695884.02476322</x:v>
      </x:c>
      <x:c r="O1681" s="58" t="n">
        <x:v>6100300.799577912</x:v>
      </x:c>
      <x:c r="P1681" s="2" t="str">
        <x:v>approve</x:v>
      </x:c>
      <x:c r="Q1681" s="2" t="str">
        <x:v>eligibility and RAROC conditions are met</x:v>
      </x:c>
      <x:c r="R1681" s="2"/>
      <x:c r="S1681" s="2"/>
      <x:c r="T1681" s="2"/>
    </x:row>
    <x:row r="1682">
      <x:c r="A1682" s="2"/>
      <x:c r="B1682" s="2"/>
      <x:c r="C1682" s="2" t="str">
        <x:v>SYN-01677</x:v>
      </x:c>
      <x:c r="D1682" s="58" t="n">
        <x:v>173000000</x:v>
      </x:c>
      <x:c r="E1682" s="93" t="n">
        <x:v>48</x:v>
      </x:c>
      <x:c r="F1682" s="59" t="n">
        <x:v>0.03655109500185496</x:v>
      </x:c>
      <x:c r="G1682" s="59" t="n">
        <x:v>0.6932689439833889</x:v>
      </x:c>
      <x:c r="H1682" s="59" t="n">
        <x:v>0.12047921722767138</x:v>
      </x:c>
      <x:c r="I1682" s="58" t="n">
        <x:v>4559825.133073079</x:v>
      </x:c>
      <x:c r="J1682" s="59" t="n">
        <x:v>0.46627572188989025</x:v>
      </x:c>
      <x:c r="K1682" s="2" t="str">
        <x:v>B</x:v>
      </x:c>
      <x:c r="L1682" s="59" t="n">
        <x:v>0.10545757293701173</x:v>
      </x:c>
      <x:c r="M1682" s="59" t="n">
        <x:v>0.31268455235709514</x:v>
      </x:c>
      <x:c r="N1682" s="58" t="n">
        <x:v>9335519.234032817</x:v>
      </x:c>
      <x:c r="O1682" s="58" t="n">
        <x:v>7130828.22583564</x:v>
      </x:c>
      <x:c r="P1682" s="2" t="str">
        <x:v>approve</x:v>
      </x:c>
      <x:c r="Q1682" s="2" t="str">
        <x:v>eligibility and RAROC conditions are met</x:v>
      </x:c>
      <x:c r="R1682" s="2"/>
      <x:c r="S1682" s="2"/>
      <x:c r="T1682" s="2"/>
    </x:row>
    <x:row r="1683">
      <x:c r="A1683" s="2"/>
      <x:c r="B1683" s="2"/>
      <x:c r="C1683" s="2" t="str">
        <x:v>SYN-01678</x:v>
      </x:c>
      <x:c r="D1683" s="58" t="n">
        <x:v>140000000</x:v>
      </x:c>
      <x:c r="E1683" s="93" t="n">
        <x:v>24</x:v>
      </x:c>
      <x:c r="F1683" s="59" t="n">
        <x:v>0.046185812031447185</x:v>
      </x:c>
      <x:c r="G1683" s="59" t="n">
        <x:v>0.6206550666804728</x:v>
      </x:c>
      <x:c r="H1683" s="59" t="n">
        <x:v>0.15584442995129727</x:v>
      </x:c>
      <x:c r="I1683" s="58" t="n">
        <x:v>6827070.043595267</x:v>
      </x:c>
      <x:c r="J1683" s="59" t="n">
        <x:v>0.5480436752487864</x:v>
      </x:c>
      <x:c r="K1683" s="2" t="str">
        <x:v>B</x:v>
      </x:c>
      <x:c r="L1683" s="59"/>
      <x:c r="M1683" s="59" t="n">
        <x:v>0.6593155032908056</x:v>
      </x:c>
      <x:c r="N1683" s="58" t="n">
        <x:v>4346673.337743756</x:v>
      </x:c>
      <x:c r="O1683" s="58" t="n">
        <x:v>5843141.807378431</x:v>
      </x:c>
      <x:c r="P1683" s="2" t="str">
        <x:v>decline</x:v>
      </x:c>
      <x:c r="Q1683" s="2" t="str">
        <x:v>debt service to income exceeds policy maximum</x:v>
      </x:c>
      <x:c r="R1683" s="2"/>
      <x:c r="S1683" s="2"/>
      <x:c r="T1683" s="2"/>
    </x:row>
    <x:row r="1684">
      <x:c r="A1684" s="2"/>
      <x:c r="B1684" s="2"/>
      <x:c r="C1684" s="2" t="str">
        <x:v>SYN-01679</x:v>
      </x:c>
      <x:c r="D1684" s="58" t="n">
        <x:v>120000000</x:v>
      </x:c>
      <x:c r="E1684" s="93" t="n">
        <x:v>48</x:v>
      </x:c>
      <x:c r="F1684" s="59" t="n">
        <x:v>0.09865331542448239</x:v>
      </x:c>
      <x:c r="G1684" s="59" t="n">
        <x:v>0.7519231468303933</x:v>
      </x:c>
      <x:c r="H1684" s="59" t="n">
        <x:v>0.16955969786149078</x:v>
      </x:c>
      <x:c r="I1684" s="58" t="n">
        <x:v>3459872.118123696</x:v>
      </x:c>
      <x:c r="J1684" s="59" t="n">
        <x:v>0.27308326217589374</x:v>
      </x:c>
      <x:c r="K1684" s="2" t="str">
        <x:v>C</x:v>
      </x:c>
      <x:c r="L1684" s="59" t="n">
        <x:v>0.1604719543457031</x:v>
      </x:c>
      <x:c r="M1684" s="59" t="n">
        <x:v>0.2252465244712778</x:v>
      </x:c>
      <x:c r="N1684" s="58" t="n">
        <x:v>18403584.14934324</x:v>
      </x:c>
      <x:c r="O1684" s="58" t="n">
        <x:v>6584352.793268633</x:v>
      </x:c>
      <x:c r="P1684" s="2" t="str">
        <x:v>approve</x:v>
      </x:c>
      <x:c r="Q1684" s="2" t="str">
        <x:v>eligibility and RAROC conditions are met</x:v>
      </x:c>
      <x:c r="R1684" s="2"/>
      <x:c r="S1684" s="2"/>
      <x:c r="T1684" s="2"/>
    </x:row>
    <x:row r="1685">
      <x:c r="A1685" s="2"/>
      <x:c r="B1685" s="2"/>
      <x:c r="C1685" s="2" t="str">
        <x:v>SYN-01680</x:v>
      </x:c>
      <x:c r="D1685" s="58" t="n">
        <x:v>103000000</x:v>
      </x:c>
      <x:c r="E1685" s="93" t="n">
        <x:v>36</x:v>
      </x:c>
      <x:c r="F1685" s="59" t="n">
        <x:v>0.11916877682558027</x:v>
      </x:c>
      <x:c r="G1685" s="59" t="n">
        <x:v>0.7260761204234553</x:v>
      </x:c>
      <x:c r="H1685" s="59" t="n">
        <x:v>0.19185273090025634</x:v>
      </x:c>
      <x:c r="I1685" s="58" t="n">
        <x:v>3785225.3941049045</x:v>
      </x:c>
      <x:c r="J1685" s="59" t="n">
        <x:v>0.21140901576419618</x:v>
      </x:c>
      <x:c r="K1685" s="2" t="str">
        <x:v>D</x:v>
      </x:c>
      <x:c r="L1685" s="59" t="n">
        <x:v>0.1829925537109375</x:v>
      </x:c>
      <x:c r="M1685" s="59" t="n">
        <x:v>0.21954090786583538</x:v>
      </x:c>
      <x:c r="N1685" s="58" t="n">
        <x:v>14023059.76236695</x:v>
      </x:c>
      <x:c r="O1685" s="58" t="n">
        <x:v>6083186.155217324</x:v>
      </x:c>
      <x:c r="P1685" s="2" t="str">
        <x:v>approve</x:v>
      </x:c>
      <x:c r="Q1685" s="2" t="str">
        <x:v>eligibility and RAROC conditions are met</x:v>
      </x:c>
      <x:c r="R1685" s="2"/>
      <x:c r="S1685" s="2"/>
      <x:c r="T1685" s="2"/>
    </x:row>
    <x:row r="1686">
      <x:c r="A1686" s="2"/>
      <x:c r="B1686" s="2"/>
      <x:c r="C1686" s="2" t="str">
        <x:v>SYN-01681</x:v>
      </x:c>
      <x:c r="D1686" s="58" t="n">
        <x:v>220000000</x:v>
      </x:c>
      <x:c r="E1686" s="93" t="n">
        <x:v>48</x:v>
      </x:c>
      <x:c r="F1686" s="59" t="n">
        <x:v>0.12068996585338138</x:v>
      </x:c>
      <x:c r="G1686" s="59" t="n">
        <x:v>0.70300604366103</x:v>
      </x:c>
      <x:c r="H1686" s="59" t="n">
        <x:v>0.18829345130019753</x:v>
      </x:c>
      <x:c r="I1686" s="58" t="n">
        <x:v>6558230.899097509</x:v>
      </x:c>
      <x:c r="J1686" s="59" t="n">
        <x:v>0.32700427590921316</x:v>
      </x:c>
      <x:c r="K1686" s="2" t="str">
        <x:v>D</x:v>
      </x:c>
      <x:c r="L1686" s="59" t="n">
        <x:v>0.17381603240966798</x:v>
      </x:c>
      <x:c r="M1686" s="59" t="n">
        <x:v>0.2595054065463192</x:v>
      </x:c>
      <x:c r="N1686" s="58" t="n">
        <x:v>38178108.381807856</x:v>
      </x:c>
      <x:c r="O1686" s="58" t="n">
        <x:v>12338258.916318139</x:v>
      </x:c>
      <x:c r="P1686" s="2" t="str">
        <x:v>approve</x:v>
      </x:c>
      <x:c r="Q1686" s="2" t="str">
        <x:v>eligibility and RAROC conditions are met</x:v>
      </x:c>
      <x:c r="R1686" s="2"/>
      <x:c r="S1686" s="2"/>
      <x:c r="T1686" s="2"/>
    </x:row>
    <x:row r="1687">
      <x:c r="A1687" s="2"/>
      <x:c r="B1687" s="2"/>
      <x:c r="C1687" s="2" t="str">
        <x:v>SYN-01682</x:v>
      </x:c>
      <x:c r="D1687" s="58" t="n">
        <x:v>246000000</x:v>
      </x:c>
      <x:c r="E1687" s="93" t="n">
        <x:v>24</x:v>
      </x:c>
      <x:c r="F1687" s="59" t="n">
        <x:v>0.029641211028350822</x:v>
      </x:c>
      <x:c r="G1687" s="59" t="n">
        <x:v>0.8001587147184155</x:v>
      </x:c>
      <x:c r="H1687" s="59" t="n">
        <x:v>0.1298413352117054</x:v>
      </x:c>
      <x:c r="I1687" s="58" t="n">
        <x:v>11693455.103811525</x:v>
      </x:c>
      <x:c r="J1687" s="59" t="n">
        <x:v>0.38279410433865857</x:v>
      </x:c>
      <x:c r="K1687" s="2" t="str">
        <x:v>B</x:v>
      </x:c>
      <x:c r="L1687" s="59" t="n">
        <x:v>0.09793403625488281</x:v>
      </x:c>
      <x:c r="M1687" s="59" t="n">
        <x:v>0.483666755212156</x:v>
      </x:c>
      <x:c r="N1687" s="58" t="n">
        <x:v>6291479.014520435</x:v>
      </x:c>
      <x:c r="O1687" s="58" t="n">
        <x:v>10302156.97888434</x:v>
      </x:c>
      <x:c r="P1687" s="2" t="str">
        <x:v>approve</x:v>
      </x:c>
      <x:c r="Q1687" s="2" t="str">
        <x:v>eligibility and RAROC conditions are met</x:v>
      </x:c>
      <x:c r="R1687" s="2"/>
      <x:c r="S1687" s="2"/>
      <x:c r="T1687" s="2"/>
    </x:row>
    <x:row r="1688">
      <x:c r="A1688" s="2"/>
      <x:c r="B1688" s="2"/>
      <x:c r="C1688" s="2" t="str">
        <x:v>SYN-01683</x:v>
      </x:c>
      <x:c r="D1688" s="58" t="n">
        <x:v>238000000</x:v>
      </x:c>
      <x:c r="E1688" s="93" t="n">
        <x:v>18</x:v>
      </x:c>
      <x:c r="F1688" s="59" t="n">
        <x:v>0.1356065243104698</x:v>
      </x:c>
      <x:c r="G1688" s="59" t="n">
        <x:v>0.6874292073582943</x:v>
      </x:c>
      <x:c r="H1688" s="59" t="n">
        <x:v>0.20334749552814552</x:v>
      </x:c>
      <x:c r="I1688" s="58" t="n">
        <x:v>15451967.702844884</x:v>
      </x:c>
      <x:c r="J1688" s="59" t="n">
        <x:v>0.4980195495524219</x:v>
      </x:c>
      <x:c r="K1688" s="2" t="str">
        <x:v>D</x:v>
      </x:c>
      <x:c r="L1688" s="59" t="n">
        <x:v>0.18678195953369142</x:v>
      </x:c>
      <x:c r="M1688" s="59" t="n">
        <x:v>0.2697340859100419</x:v>
      </x:c>
      <x:c r="N1688" s="58" t="n">
        <x:v>18337022.016746603</x:v>
      </x:c>
      <x:c r="O1688" s="58" t="n">
        <x:v>14828090.859970378</x:v>
      </x:c>
      <x:c r="P1688" s="2" t="str">
        <x:v>approve</x:v>
      </x:c>
      <x:c r="Q1688" s="2" t="str">
        <x:v>eligibility and RAROC conditions are met</x:v>
      </x:c>
      <x:c r="R1688" s="2"/>
      <x:c r="S1688" s="2"/>
      <x:c r="T1688" s="2"/>
    </x:row>
    <x:row r="1689">
      <x:c r="A1689" s="2"/>
      <x:c r="B1689" s="2"/>
      <x:c r="C1689" s="2" t="str">
        <x:v>SYN-01684</x:v>
      </x:c>
      <x:c r="D1689" s="58" t="n">
        <x:v>143000000</x:v>
      </x:c>
      <x:c r="E1689" s="93" t="n">
        <x:v>48</x:v>
      </x:c>
      <x:c r="F1689" s="59" t="n">
        <x:v>0.02320666589204727</x:v>
      </x:c>
      <x:c r="G1689" s="59" t="n">
        <x:v>0.7811680473550886</x:v>
      </x:c>
      <x:c r="H1689" s="59" t="n">
        <x:v>0.12878457239264474</x:v>
      </x:c>
      <x:c r="I1689" s="58" t="n">
        <x:v>3827711.095729347</x:v>
      </x:c>
      <x:c r="J1689" s="59" t="n">
        <x:v>0.21055422191458695</x:v>
      </x:c>
      <x:c r="K1689" s="2" t="str">
        <x:v>B</x:v>
      </x:c>
      <x:c r="L1689" s="59" t="n">
        <x:v>0.09868595123291016</x:v>
      </x:c>
      <x:c r="M1689" s="59" t="n">
        <x:v>0.4660582278773999</x:v>
      </x:c>
      <x:c r="N1689" s="58" t="n">
        <x:v>5614364.329285889</x:v>
      </x:c>
      <x:c r="O1689" s="58" t="n">
        <x:v>6032121.506126871</x:v>
      </x:c>
      <x:c r="P1689" s="2" t="str">
        <x:v>approve</x:v>
      </x:c>
      <x:c r="Q1689" s="2" t="str">
        <x:v>eligibility and RAROC conditions are met</x:v>
      </x:c>
      <x:c r="R1689" s="2"/>
      <x:c r="S1689" s="2"/>
      <x:c r="T1689" s="2"/>
    </x:row>
    <x:row r="1690">
      <x:c r="A1690" s="2"/>
      <x:c r="B1690" s="2"/>
      <x:c r="C1690" s="2" t="str">
        <x:v>SYN-01685</x:v>
      </x:c>
      <x:c r="D1690" s="58" t="n">
        <x:v>100000000</x:v>
      </x:c>
      <x:c r="E1690" s="93" t="n">
        <x:v>48</x:v>
      </x:c>
      <x:c r="F1690" s="59" t="n">
        <x:v>0.0800008292900327</x:v>
      </x:c>
      <x:c r="G1690" s="59" t="n">
        <x:v>0.6703947331913833</x:v>
      </x:c>
      <x:c r="H1690" s="59" t="n">
        <x:v>0.18316911492016225</x:v>
      </x:c>
      <x:c r="I1690" s="58" t="n">
        <x:v>2954085.874774051</x:v>
      </x:c>
      <x:c r="J1690" s="59" t="n">
        <x:v>0.15066864079940348</x:v>
      </x:c>
      <x:c r="K1690" s="2" t="str">
        <x:v>C</x:v>
      </x:c>
      <x:c r="L1690" s="59" t="n">
        <x:v>0.13474891662597657</x:v>
      </x:c>
      <x:c r="M1690" s="59" t="n">
        <x:v>0.6010117659509485</x:v>
      </x:c>
      <x:c r="N1690" s="58" t="n">
        <x:v>11362768.467168443</x:v>
      </x:c>
      <x:c r="O1690" s="58" t="n">
        <x:v>4475543.256151228</x:v>
      </x:c>
      <x:c r="P1690" s="2" t="str">
        <x:v>approve</x:v>
      </x:c>
      <x:c r="Q1690" s="2" t="str">
        <x:v>eligibility and RAROC conditions are met</x:v>
      </x:c>
      <x:c r="R1690" s="2"/>
      <x:c r="S1690" s="2"/>
      <x:c r="T1690" s="2"/>
    </x:row>
    <x:row r="1691">
      <x:c r="A1691" s="2"/>
      <x:c r="B1691" s="2"/>
      <x:c r="C1691" s="2" t="str">
        <x:v>SYN-01686</x:v>
      </x:c>
      <x:c r="D1691" s="58" t="n">
        <x:v>226000000</x:v>
      </x:c>
      <x:c r="E1691" s="93" t="n">
        <x:v>24</x:v>
      </x:c>
      <x:c r="F1691" s="59" t="n">
        <x:v>0.06268509178271443</x:v>
      </x:c>
      <x:c r="G1691" s="59" t="n">
        <x:v>0.5803691398946498</x:v>
      </x:c>
      <x:c r="H1691" s="59" t="n">
        <x:v>0.16650508198593766</x:v>
      </x:c>
      <x:c r="I1691" s="58" t="n">
        <x:v>11136036.628290664</x:v>
      </x:c>
      <x:c r="J1691" s="59" t="n">
        <x:v>0.3794901410274609</x:v>
      </x:c>
      <x:c r="K1691" s="2" t="str">
        <x:v>C</x:v>
      </x:c>
      <x:c r="L1691" s="59" t="n">
        <x:v>0.11651870727539063</x:v>
      </x:c>
      <x:c r="M1691" s="59" t="n">
        <x:v>0.6678439698207221</x:v>
      </x:c>
      <x:c r="N1691" s="58" t="n">
        <x:v>8903474.412243225</x:v>
      </x:c>
      <x:c r="O1691" s="58" t="n">
        <x:v>9356232.549720116</x:v>
      </x:c>
      <x:c r="P1691" s="2" t="str">
        <x:v>approve</x:v>
      </x:c>
      <x:c r="Q1691" s="2" t="str">
        <x:v>eligibility and RAROC conditions are met</x:v>
      </x:c>
      <x:c r="R1691" s="2"/>
      <x:c r="S1691" s="2"/>
      <x:c r="T1691" s="2"/>
    </x:row>
    <x:row r="1692">
      <x:c r="A1692" s="2"/>
      <x:c r="B1692" s="2"/>
      <x:c r="C1692" s="2" t="str">
        <x:v>SYN-01687</x:v>
      </x:c>
      <x:c r="D1692" s="58" t="n">
        <x:v>31000000</x:v>
      </x:c>
      <x:c r="E1692" s="93" t="n">
        <x:v>18</x:v>
      </x:c>
      <x:c r="F1692" s="59" t="n">
        <x:v>0.19969711043904553</x:v>
      </x:c>
      <x:c r="G1692" s="59" t="n">
        <x:v>0.7476697619157788</x:v>
      </x:c>
      <x:c r="H1692" s="59" t="n">
        <x:v>0.2684473899598211</x:v>
      </x:c>
      <x:c r="I1692" s="58" t="n">
        <x:v>2111112.916497191</x:v>
      </x:c>
      <x:c r="J1692" s="59" t="n">
        <x:v>0.19785814256619738</x:v>
      </x:c>
      <x:c r="K1692" s="2" t="str">
        <x:v>E</x:v>
      </x:c>
      <x:c r="L1692" s="59"/>
      <x:c r="M1692" s="59" t="n">
        <x:v>-0.02624108555266291</x:v>
      </x:c>
      <x:c r="N1692" s="58" t="n">
        <x:v>3871501.16307764</x:v>
      </x:c>
      <x:c r="O1692" s="58" t="n">
        <x:v>2451368.156292864</x:v>
      </x:c>
      <x:c r="P1692" s="2" t="str">
        <x:v>manual_review</x:v>
      </x:c>
      <x:c r="Q1692" s="2" t="str">
        <x:v>RAROC hurdle cannot be met within management APR cap</x:v>
      </x:c>
      <x:c r="R1692" s="2"/>
      <x:c r="S1692" s="2"/>
      <x:c r="T1692" s="2"/>
    </x:row>
    <x:row r="1693">
      <x:c r="A1693" s="2"/>
      <x:c r="B1693" s="2"/>
      <x:c r="C1693" s="2" t="str">
        <x:v>SYN-01688</x:v>
      </x:c>
      <x:c r="D1693" s="58" t="n">
        <x:v>250000000</x:v>
      </x:c>
      <x:c r="E1693" s="93" t="n">
        <x:v>36</x:v>
      </x:c>
      <x:c r="F1693" s="59" t="n">
        <x:v>0.009068758676966354</x:v>
      </x:c>
      <x:c r="G1693" s="59" t="n">
        <x:v>0.5713359378251521</x:v>
      </x:c>
      <x:c r="H1693" s="59" t="n">
        <x:v>0.12346192320735327</x:v>
      </x:c>
      <x:c r="I1693" s="58" t="n">
        <x:v>8344975.1654837215</x:v>
      </x:c>
      <x:c r="J1693" s="59" t="n">
        <x:v>0.13894268561762146</x:v>
      </x:c>
      <x:c r="K1693" s="2" t="str">
        <x:v>A</x:v>
      </x:c>
      <x:c r="L1693" s="59" t="n">
        <x:v>0.08382751464843749</x:v>
      </x:c>
      <x:c r="M1693" s="59" t="n">
        <x:v>0.5626159790037893</x:v>
      </x:c>
      <x:c r="N1693" s="58" t="n">
        <x:v>2105497.725452536</x:v>
      </x:c>
      <x:c r="O1693" s="58" t="n">
        <x:v>10622648.265078232</x:v>
      </x:c>
      <x:c r="P1693" s="2" t="str">
        <x:v>approve</x:v>
      </x:c>
      <x:c r="Q1693" s="2" t="str">
        <x:v>eligibility and RAROC conditions are met</x:v>
      </x:c>
      <x:c r="R1693" s="2"/>
      <x:c r="S1693" s="2"/>
      <x:c r="T1693" s="2"/>
    </x:row>
    <x:row r="1694">
      <x:c r="A1694" s="2"/>
      <x:c r="B1694" s="2"/>
      <x:c r="C1694" s="2" t="str">
        <x:v>SYN-01689</x:v>
      </x:c>
      <x:c r="D1694" s="58" t="n">
        <x:v>202000000</x:v>
      </x:c>
      <x:c r="E1694" s="93" t="n">
        <x:v>48</x:v>
      </x:c>
      <x:c r="F1694" s="59" t="n">
        <x:v>0.1407871578842004</x:v>
      </x:c>
      <x:c r="G1694" s="59" t="n">
        <x:v>0.6761227989758026</x:v>
      </x:c>
      <x:c r="H1694" s="59" t="n">
        <x:v>0.24567593795413492</x:v>
      </x:c>
      <x:c r="I1694" s="58" t="n">
        <x:v>6649115.65026959</x:v>
      </x:c>
      <x:c r="J1694" s="59" t="n">
        <x:v>0.45396462601078363</x:v>
      </x:c>
      <x:c r="K1694" s="2" t="str">
        <x:v>D</x:v>
      </x:c>
      <x:c r="L1694" s="59" t="n">
        <x:v>0.1869907760620117</x:v>
      </x:c>
      <x:c r="M1694" s="59" t="n">
        <x:v>0.5474467028515908</x:v>
      </x:c>
      <x:c r="N1694" s="58" t="n">
        <x:v>39689422.45258664</x:v>
      </x:c>
      <x:c r="O1694" s="58" t="n">
        <x:v>11781318.777993836</x:v>
      </x:c>
      <x:c r="P1694" s="2" t="str">
        <x:v>approve</x:v>
      </x:c>
      <x:c r="Q1694" s="2" t="str">
        <x:v>eligibility and RAROC conditions are met</x:v>
      </x:c>
      <x:c r="R1694" s="2"/>
      <x:c r="S1694" s="2"/>
      <x:c r="T1694" s="2"/>
    </x:row>
    <x:row r="1695">
      <x:c r="A1695" s="2"/>
      <x:c r="B1695" s="2"/>
      <x:c r="C1695" s="2" t="str">
        <x:v>SYN-01690</x:v>
      </x:c>
      <x:c r="D1695" s="58" t="n">
        <x:v>155000000</x:v>
      </x:c>
      <x:c r="E1695" s="93" t="n">
        <x:v>12</x:v>
      </x:c>
      <x:c r="F1695" s="59" t="n">
        <x:v>0.05858730415722953</x:v>
      </x:c>
      <x:c r="G1695" s="59" t="n">
        <x:v>0.7193259249607415</x:v>
      </x:c>
      <x:c r="H1695" s="59" t="n">
        <x:v>0.14728674463426583</x:v>
      </x:c>
      <x:c r="I1695" s="58" t="n">
        <x:v>13970201.392534528</x:v>
      </x:c>
      <x:c r="J1695" s="59" t="n">
        <x:v>0.6566727694707433</x:v>
      </x:c>
      <x:c r="K1695" s="2" t="str">
        <x:v>C</x:v>
      </x:c>
      <x:c r="L1695" s="59"/>
      <x:c r="M1695" s="59" t="n">
        <x:v>0.5518220851176615</x:v>
      </x:c>
      <x:c r="N1695" s="58" t="n">
        <x:v>3649812.101661857</x:v>
      </x:c>
      <x:c r="O1695" s="58" t="n">
        <x:v>6634983.742319815</x:v>
      </x:c>
      <x:c r="P1695" s="2" t="str">
        <x:v>decline</x:v>
      </x:c>
      <x:c r="Q1695" s="2" t="str">
        <x:v>debt service to income exceeds policy maximum</x:v>
      </x:c>
      <x:c r="R1695" s="2"/>
      <x:c r="S1695" s="2"/>
      <x:c r="T1695" s="2"/>
    </x:row>
    <x:row r="1696">
      <x:c r="A1696" s="2"/>
      <x:c r="B1696" s="2"/>
      <x:c r="C1696" s="2" t="str">
        <x:v>SYN-01691</x:v>
      </x:c>
      <x:c r="D1696" s="58" t="n">
        <x:v>193000000</x:v>
      </x:c>
      <x:c r="E1696" s="93" t="n">
        <x:v>36</x:v>
      </x:c>
      <x:c r="F1696" s="59" t="n">
        <x:v>0.039692655184951575</x:v>
      </x:c>
      <x:c r="G1696" s="59" t="n">
        <x:v>0.7475052574846243</x:v>
      </x:c>
      <x:c r="H1696" s="59" t="n">
        <x:v>0.12917375942798417</x:v>
      </x:c>
      <x:c r="I1696" s="58" t="n">
        <x:v>6495254.594277939</x:v>
      </x:c>
      <x:c r="J1696" s="59" t="n">
        <x:v>0.1507418785947203</x:v>
      </x:c>
      <x:c r="K1696" s="2" t="str">
        <x:v>B</x:v>
      </x:c>
      <x:c r="L1696" s="59" t="n">
        <x:v>0.109755859375</x:v>
      </x:c>
      <x:c r="M1696" s="59" t="n">
        <x:v>0.35733736956281853</x:v>
      </x:c>
      <x:c r="N1696" s="58" t="n">
        <x:v>9176435.96219401</x:v>
      </x:c>
      <x:c r="O1696" s="58" t="n">
        <x:v>7969782.181323419</x:v>
      </x:c>
      <x:c r="P1696" s="2" t="str">
        <x:v>approve</x:v>
      </x:c>
      <x:c r="Q1696" s="2" t="str">
        <x:v>eligibility and RAROC conditions are met</x:v>
      </x:c>
      <x:c r="R1696" s="2"/>
      <x:c r="S1696" s="2"/>
      <x:c r="T1696" s="2"/>
    </x:row>
    <x:row r="1697">
      <x:c r="A1697" s="2"/>
      <x:c r="B1697" s="2"/>
      <x:c r="C1697" s="2" t="str">
        <x:v>SYN-01692</x:v>
      </x:c>
      <x:c r="D1697" s="58" t="n">
        <x:v>162000000</x:v>
      </x:c>
      <x:c r="E1697" s="93" t="n">
        <x:v>12</x:v>
      </x:c>
      <x:c r="F1697" s="59" t="n">
        <x:v>0.17567219918741694</x:v>
      </x:c>
      <x:c r="G1697" s="59" t="n">
        <x:v>0.6668476482969019</x:v>
      </x:c>
      <x:c r="H1697" s="59" t="n">
        <x:v>0.25050556369990834</x:v>
      </x:c>
      <x:c r="I1697" s="58" t="n">
        <x:v>15401135.642062284</x:v>
      </x:c>
      <x:c r="J1697" s="59" t="n">
        <x:v>0.5456531192633454</x:v>
      </x:c>
      <x:c r="K1697" s="2" t="str">
        <x:v>E</x:v>
      </x:c>
      <x:c r="L1697" s="59"/>
      <x:c r="M1697" s="59" t="n">
        <x:v>0.3331489378356173</x:v>
      </x:c>
      <x:c r="N1697" s="58" t="n">
        <x:v>10968127.124811098</x:v>
      </x:c>
      <x:c r="O1697" s="58" t="n">
        <x:v>11369648.269387688</x:v>
      </x:c>
      <x:c r="P1697" s="2" t="str">
        <x:v>decline</x:v>
      </x:c>
      <x:c r="Q1697" s="2" t="str">
        <x:v>debt service to income exceeds policy maximum</x:v>
      </x:c>
      <x:c r="R1697" s="2"/>
      <x:c r="S1697" s="2"/>
      <x:c r="T1697" s="2"/>
    </x:row>
    <x:row r="1698">
      <x:c r="A1698" s="2"/>
      <x:c r="B1698" s="2"/>
      <x:c r="C1698" s="2" t="str">
        <x:v>SYN-01693</x:v>
      </x:c>
      <x:c r="D1698" s="58" t="n">
        <x:v>208000000</x:v>
      </x:c>
      <x:c r="E1698" s="93" t="n">
        <x:v>18</x:v>
      </x:c>
      <x:c r="F1698" s="59" t="n">
        <x:v>0.09184304747000831</x:v>
      </x:c>
      <x:c r="G1698" s="59" t="n">
        <x:v>0.6465302776427274</x:v>
      </x:c>
      <x:c r="H1698" s="59" t="n">
        <x:v>0.1772544527669821</x:v>
      </x:c>
      <x:c r="I1698" s="58" t="n">
        <x:v>13244395.578270063</x:v>
      </x:c>
      <x:c r="J1698" s="59" t="n">
        <x:v>0.28888811934283565</x:v>
      </x:c>
      <x:c r="K1698" s="2" t="str">
        <x:v>C</x:v>
      </x:c>
      <x:c r="L1698" s="59" t="n">
        <x:v>0.13798469543457031</x:v>
      </x:c>
      <x:c r="M1698" s="59" t="n">
        <x:v>0.5016963339660111</x:v>
      </x:c>
      <x:c r="N1698" s="58" t="n">
        <x:v>10161188.459881598</x:v>
      </x:c>
      <x:c r="O1698" s="58" t="n">
        <x:v>10027937.413118403</x:v>
      </x:c>
      <x:c r="P1698" s="2" t="str">
        <x:v>approve</x:v>
      </x:c>
      <x:c r="Q1698" s="2" t="str">
        <x:v>eligibility and RAROC conditions are met</x:v>
      </x:c>
      <x:c r="R1698" s="2"/>
      <x:c r="S1698" s="2"/>
      <x:c r="T1698" s="2"/>
    </x:row>
    <x:row r="1699">
      <x:c r="A1699" s="2"/>
      <x:c r="B1699" s="2"/>
      <x:c r="C1699" s="2" t="str">
        <x:v>SYN-01694</x:v>
      </x:c>
      <x:c r="D1699" s="58" t="n">
        <x:v>168000000</x:v>
      </x:c>
      <x:c r="E1699" s="93" t="n">
        <x:v>18</x:v>
      </x:c>
      <x:c r="F1699" s="59" t="n">
        <x:v>0.09883480759935422</x:v>
      </x:c>
      <x:c r="G1699" s="59" t="n">
        <x:v>0.7043372415180656</x:v>
      </x:c>
      <x:c r="H1699" s="59" t="n">
        <x:v>0.19977740437955196</x:v>
      </x:c>
      <x:c r="I1699" s="58" t="n">
        <x:v>10878420.080192491</x:v>
      </x:c>
      <x:c r="J1699" s="59" t="n">
        <x:v>0.4513070013365415</x:v>
      </x:c>
      <x:c r="K1699" s="2" t="str">
        <x:v>C</x:v>
      </x:c>
      <x:c r="L1699" s="59" t="n">
        <x:v>0.15959369659423828</x:v>
      </x:c>
      <x:c r="M1699" s="59" t="n">
        <x:v>0.4682524971261369</x:v>
      </x:c>
      <x:c r="N1699" s="58" t="n">
        <x:v>9666841.295293434</x:v>
      </x:c>
      <x:c r="O1699" s="58" t="n">
        <x:v>9214679.400622908</x:v>
      </x:c>
      <x:c r="P1699" s="2" t="str">
        <x:v>approve</x:v>
      </x:c>
      <x:c r="Q1699" s="2" t="str">
        <x:v>eligibility and RAROC conditions are met</x:v>
      </x:c>
      <x:c r="R1699" s="2"/>
      <x:c r="S1699" s="2"/>
      <x:c r="T1699" s="2"/>
    </x:row>
    <x:row r="1700">
      <x:c r="A1700" s="2"/>
      <x:c r="B1700" s="2"/>
      <x:c r="C1700" s="2" t="str">
        <x:v>SYN-01695</x:v>
      </x:c>
      <x:c r="D1700" s="58" t="n">
        <x:v>66000000</x:v>
      </x:c>
      <x:c r="E1700" s="93" t="n">
        <x:v>12</x:v>
      </x:c>
      <x:c r="F1700" s="59" t="n">
        <x:v>0.22038972587340688</x:v>
      </x:c>
      <x:c r="G1700" s="59" t="n">
        <x:v>0.7169871339855426</x:v>
      </x:c>
      <x:c r="H1700" s="59" t="n">
        <x:v>0.3</x:v>
      </x:c>
      <x:c r="I1700" s="58" t="n">
        <x:v>6434150.381230323</x:v>
      </x:c>
      <x:c r="J1700" s="59" t="n">
        <x:v>0.4921509229538299</x:v>
      </x:c>
      <x:c r="K1700" s="2" t="str">
        <x:v>E</x:v>
      </x:c>
      <x:c r="L1700" s="59"/>
      <x:c r="M1700" s="59" t="n">
        <x:v>0.27824039508876264</x:v>
      </x:c>
      <x:c r="N1700" s="58" t="n">
        <x:v>6115891.271614239</x:v>
      </x:c>
      <x:c r="O1700" s="58" t="n">
        <x:v>5401961.452208311</x:v>
      </x:c>
      <x:c r="P1700" s="2" t="str">
        <x:v>decline</x:v>
      </x:c>
      <x:c r="Q1700" s="2" t="str">
        <x:v>PD exceeds policy maximum</x:v>
      </x:c>
      <x:c r="R1700" s="2"/>
      <x:c r="S1700" s="2"/>
      <x:c r="T1700" s="2"/>
    </x:row>
    <x:row r="1701">
      <x:c r="A1701" s="2"/>
      <x:c r="B1701" s="2"/>
      <x:c r="C1701" s="2" t="str">
        <x:v>SYN-01696</x:v>
      </x:c>
      <x:c r="D1701" s="58" t="n">
        <x:v>204000000</x:v>
      </x:c>
      <x:c r="E1701" s="93" t="n">
        <x:v>24</x:v>
      </x:c>
      <x:c r="F1701" s="59" t="n">
        <x:v>0.1946919632092613</x:v>
      </x:c>
      <x:c r="G1701" s="59" t="n">
        <x:v>0.7962309356855678</x:v>
      </x:c>
      <x:c r="H1701" s="59" t="n">
        <x:v>0.27001314046268104</x:v>
      </x:c>
      <x:c r="I1701" s="58" t="n">
        <x:v>11093702.59760424</x:v>
      </x:c>
      <x:c r="J1701" s="59" t="n">
        <x:v>0.39987148158375996</x:v>
      </x:c>
      <x:c r="K1701" s="2" t="str">
        <x:v>E</x:v>
      </x:c>
      <x:c r="L1701" s="59" t="n">
        <x:v>0.2678027725219726</x:v>
      </x:c>
      <x:c r="M1701" s="59" t="n">
        <x:v>0.17070627776132732</x:v>
      </x:c>
      <x:c r="N1701" s="58" t="n">
        <x:v>34269634.29406936</x:v>
      </x:c>
      <x:c r="O1701" s="58" t="n">
        <x:v>16568316.732641289</x:v>
      </x:c>
      <x:c r="P1701" s="2" t="str">
        <x:v>approve</x:v>
      </x:c>
      <x:c r="Q1701" s="2" t="str">
        <x:v>eligibility and RAROC conditions are met</x:v>
      </x:c>
      <x:c r="R1701" s="2"/>
      <x:c r="S1701" s="2"/>
      <x:c r="T1701" s="2"/>
    </x:row>
    <x:row r="1702">
      <x:c r="A1702" s="2"/>
      <x:c r="B1702" s="2"/>
      <x:c r="C1702" s="2" t="str">
        <x:v>SYN-01697</x:v>
      </x:c>
      <x:c r="D1702" s="58" t="n">
        <x:v>186000000</x:v>
      </x:c>
      <x:c r="E1702" s="93" t="n">
        <x:v>24</x:v>
      </x:c>
      <x:c r="F1702" s="59" t="n">
        <x:v>0.05929385560176756</x:v>
      </x:c>
      <x:c r="G1702" s="59" t="n">
        <x:v>0.8458951980134342</x:v>
      </x:c>
      <x:c r="H1702" s="59" t="n">
        <x:v>0.16843709418280023</x:v>
      </x:c>
      <x:c r="I1702" s="58" t="n">
        <x:v>9182299.151461156</x:v>
      </x:c>
      <x:c r="J1702" s="59" t="n">
        <x:v>0.7179621162951976</x:v>
      </x:c>
      <x:c r="K1702" s="2" t="str">
        <x:v>C</x:v>
      </x:c>
      <x:c r="L1702" s="59"/>
      <x:c r="M1702" s="59" t="n">
        <x:v>0.4979168532584389</x:v>
      </x:c>
      <x:c r="N1702" s="58" t="n">
        <x:v>10114940.668933814</x:v>
      </x:c>
      <x:c r="O1702" s="58" t="n">
        <x:v>9016859.891390793</x:v>
      </x:c>
      <x:c r="P1702" s="2" t="str">
        <x:v>decline</x:v>
      </x:c>
      <x:c r="Q1702" s="2" t="str">
        <x:v>debt service to income exceeds policy maximum</x:v>
      </x:c>
      <x:c r="R1702" s="2"/>
      <x:c r="S1702" s="2"/>
      <x:c r="T1702" s="2"/>
    </x:row>
    <x:row r="1703">
      <x:c r="A1703" s="2"/>
      <x:c r="B1703" s="2"/>
      <x:c r="C1703" s="2" t="str">
        <x:v>SYN-01698</x:v>
      </x:c>
      <x:c r="D1703" s="58" t="n">
        <x:v>137000000</x:v>
      </x:c>
      <x:c r="E1703" s="93" t="n">
        <x:v>24</x:v>
      </x:c>
      <x:c r="F1703" s="59" t="n">
        <x:v>0.25250023998342247</x:v>
      </x:c>
      <x:c r="G1703" s="59" t="n">
        <x:v>0.79700649868875</x:v>
      </x:c>
      <x:c r="H1703" s="59" t="n">
        <x:v>0.3</x:v>
      </x:c>
      <x:c r="I1703" s="58" t="n">
        <x:v>7660056.38933407</x:v>
      </x:c>
      <x:c r="J1703" s="59" t="n">
        <x:v>0.383363829899718</x:v>
      </x:c>
      <x:c r="K1703" s="2" t="str">
        <x:v>E</x:v>
      </x:c>
      <x:c r="L1703" s="59"/>
      <x:c r="M1703" s="59" t="n">
        <x:v>0.040353160389615554</x:v>
      </x:c>
      <x:c r="N1703" s="58" t="n">
        <x:v>29719814.50964382</x:v>
      </x:c>
      <x:c r="O1703" s="58" t="n">
        <x:v>11769285.191855058</x:v>
      </x:c>
      <x:c r="P1703" s="2" t="str">
        <x:v>decline</x:v>
      </x:c>
      <x:c r="Q1703" s="2" t="str">
        <x:v>PD exceeds policy maximum</x:v>
      </x:c>
      <x:c r="R1703" s="2"/>
      <x:c r="S1703" s="2"/>
      <x:c r="T1703" s="2"/>
    </x:row>
    <x:row r="1704">
      <x:c r="A1704" s="2"/>
      <x:c r="B1704" s="2"/>
      <x:c r="C1704" s="2" t="str">
        <x:v>SYN-01699</x:v>
      </x:c>
      <x:c r="D1704" s="58" t="n">
        <x:v>98000000</x:v>
      </x:c>
      <x:c r="E1704" s="93" t="n">
        <x:v>24</x:v>
      </x:c>
      <x:c r="F1704" s="59" t="n">
        <x:v>0.2574055670319648</x:v>
      </x:c>
      <x:c r="G1704" s="59" t="n">
        <x:v>0.7838164647974089</x:v>
      </x:c>
      <x:c r="H1704" s="59" t="n">
        <x:v>0.3</x:v>
      </x:c>
      <x:c r="I1704" s="58" t="n">
        <x:v>5479456.395290065</x:v>
      </x:c>
      <x:c r="J1704" s="59" t="n">
        <x:v>0.2474521705410684</x:v>
      </x:c>
      <x:c r="K1704" s="2" t="str">
        <x:v>E</x:v>
      </x:c>
      <x:c r="L1704" s="59"/>
      <x:c r="M1704" s="59" t="n">
        <x:v>0.018806307045365744</x:v>
      </x:c>
      <x:c r="N1704" s="58" t="n">
        <x:v>21289949.652714875</x:v>
      </x:c>
      <x:c r="O1704" s="58" t="n">
        <x:v>8294160.258043681</x:v>
      </x:c>
      <x:c r="P1704" s="2" t="str">
        <x:v>decline</x:v>
      </x:c>
      <x:c r="Q1704" s="2" t="str">
        <x:v>PD exceeds policy maximum</x:v>
      </x:c>
      <x:c r="R1704" s="2"/>
      <x:c r="S1704" s="2"/>
      <x:c r="T1704" s="2"/>
    </x:row>
    <x:row r="1705">
      <x:c r="A1705" s="2"/>
      <x:c r="B1705" s="2"/>
      <x:c r="C1705" s="2" t="str">
        <x:v>SYN-01700</x:v>
      </x:c>
      <x:c r="D1705" s="58" t="n">
        <x:v>215000000</x:v>
      </x:c>
      <x:c r="E1705" s="93" t="n">
        <x:v>36</x:v>
      </x:c>
      <x:c r="F1705" s="59" t="n">
        <x:v>0.09087972252497364</x:v>
      </x:c>
      <x:c r="G1705" s="59" t="n">
        <x:v>0.7075610533821038</x:v>
      </x:c>
      <x:c r="H1705" s="59" t="n">
        <x:v>0.17852460763460784</x:v>
      </x:c>
      <x:c r="I1705" s="58" t="n">
        <x:v>7756861.520525089</x:v>
      </x:c>
      <x:c r="J1705" s="59" t="n">
        <x:v>0.46807065482778</x:v>
      </x:c>
      <x:c r="K1705" s="2" t="str">
        <x:v>C</x:v>
      </x:c>
      <x:c r="L1705" s="59" t="n">
        <x:v>0.15051280975341796</x:v>
      </x:c>
      <x:c r="M1705" s="59" t="n">
        <x:v>0.3843866360855502</x:v>
      </x:c>
      <x:c r="N1705" s="58" t="n">
        <x:v>21987744.724615127</x:v>
      </x:c>
      <x:c r="O1705" s="58" t="n">
        <x:v>10902925.950836875</x:v>
      </x:c>
      <x:c r="P1705" s="2" t="str">
        <x:v>approve</x:v>
      </x:c>
      <x:c r="Q1705" s="2" t="str">
        <x:v>eligibility and RAROC conditions are met</x:v>
      </x:c>
      <x:c r="R1705" s="2"/>
      <x:c r="S1705" s="2"/>
      <x:c r="T1705" s="2"/>
    </x:row>
    <x:row r="1706">
      <x:c r="A1706" s="2"/>
      <x:c r="B1706" s="2"/>
      <x:c r="C1706" s="2" t="str">
        <x:v>SYN-01701</x:v>
      </x:c>
      <x:c r="D1706" s="58" t="n">
        <x:v>125000000</x:v>
      </x:c>
      <x:c r="E1706" s="93" t="n">
        <x:v>48</x:v>
      </x:c>
      <x:c r="F1706" s="59" t="n">
        <x:v>0.07906184754957117</x:v>
      </x:c>
      <x:c r="G1706" s="59" t="n">
        <x:v>0.7072266751831483</x:v>
      </x:c>
      <x:c r="H1706" s="59" t="n">
        <x:v>0.16709470198080084</x:v>
      </x:c>
      <x:c r="I1706" s="58" t="n">
        <x:v>3588118.971172682</x:v>
      </x:c>
      <x:c r="J1706" s="59" t="n">
        <x:v>0.2876831725646049</x:v>
      </x:c>
      <x:c r="K1706" s="2" t="str">
        <x:v>C</x:v>
      </x:c>
      <x:c r="L1706" s="59" t="n">
        <x:v>0.1367247772216797</x:v>
      </x:c>
      <x:c r="M1706" s="59" t="n">
        <x:v>0.42389953284469284</x:v>
      </x:c>
      <x:c r="N1706" s="58" t="n">
        <x:v>14694631.610433063</x:v>
      </x:c>
      <x:c r="O1706" s="58" t="n">
        <x:v>5817837.342736512</x:v>
      </x:c>
      <x:c r="P1706" s="2" t="str">
        <x:v>approve</x:v>
      </x:c>
      <x:c r="Q1706" s="2" t="str">
        <x:v>eligibility and RAROC conditions are met</x:v>
      </x:c>
      <x:c r="R1706" s="2"/>
      <x:c r="S1706" s="2"/>
      <x:c r="T1706" s="2"/>
    </x:row>
    <x:row r="1707">
      <x:c r="A1707" s="2"/>
      <x:c r="B1707" s="2"/>
      <x:c r="C1707" s="2" t="str">
        <x:v>SYN-01702</x:v>
      </x:c>
      <x:c r="D1707" s="58" t="n">
        <x:v>59000000</x:v>
      </x:c>
      <x:c r="E1707" s="93" t="n">
        <x:v>48</x:v>
      </x:c>
      <x:c r="F1707" s="59" t="n">
        <x:v>0.14984360514257625</x:v>
      </x:c>
      <x:c r="G1707" s="59" t="n">
        <x:v>0.8153621972980791</x:v>
      </x:c>
      <x:c r="H1707" s="59" t="n">
        <x:v>0.2372476125931692</x:v>
      </x:c>
      <x:c r="I1707" s="58" t="n">
        <x:v>1914541.7799177342</x:v>
      </x:c>
      <x:c r="J1707" s="59" t="n">
        <x:v>0.36654524456672766</x:v>
      </x:c>
      <x:c r="K1707" s="2" t="str">
        <x:v>D</x:v>
      </x:c>
      <x:c r="L1707" s="59" t="n">
        <x:v>0.2326882553100586</x:v>
      </x:c>
      <x:c r="M1707" s="59" t="n">
        <x:v>0.1843288046123463</x:v>
      </x:c>
      <x:c r="N1707" s="58" t="n">
        <x:v>14692275.94750328</x:v>
      </x:c>
      <x:c r="O1707" s="58" t="n">
        <x:v>4204969.855009375</x:v>
      </x:c>
      <x:c r="P1707" s="2" t="str">
        <x:v>approve</x:v>
      </x:c>
      <x:c r="Q1707" s="2" t="str">
        <x:v>eligibility and RAROC conditions are met</x:v>
      </x:c>
      <x:c r="R1707" s="2"/>
      <x:c r="S1707" s="2"/>
      <x:c r="T1707" s="2"/>
    </x:row>
    <x:row r="1708">
      <x:c r="A1708" s="2"/>
      <x:c r="B1708" s="2"/>
      <x:c r="C1708" s="2" t="str">
        <x:v>SYN-01703</x:v>
      </x:c>
      <x:c r="D1708" s="58" t="n">
        <x:v>88000000</x:v>
      </x:c>
      <x:c r="E1708" s="93" t="n">
        <x:v>12</x:v>
      </x:c>
      <x:c r="F1708" s="59" t="n">
        <x:v>0.10698997980301633</x:v>
      </x:c>
      <x:c r="G1708" s="59" t="n">
        <x:v>0.7815315695343631</x:v>
      </x:c>
      <x:c r="H1708" s="59" t="n">
        <x:v>0.20197604657522433</x:v>
      </x:c>
      <x:c r="I1708" s="58" t="n">
        <x:v>8160161.264605649</x:v>
      </x:c>
      <x:c r="J1708" s="59" t="n">
        <x:v>0.38961848585780096</x:v>
      </x:c>
      <x:c r="K1708" s="2" t="str">
        <x:v>D</x:v>
      </x:c>
      <x:c r="L1708" s="59" t="n">
        <x:v>0.19127677917480468</x:v>
      </x:c>
      <x:c r="M1708" s="59" t="n">
        <x:v>0.23086800631946972</x:v>
      </x:c>
      <x:c r="N1708" s="58" t="n">
        <x:v>4175826.524446468</x:v>
      </x:c>
      <x:c r="O1708" s="58" t="n">
        <x:v>5743230.103752621</x:v>
      </x:c>
      <x:c r="P1708" s="2" t="str">
        <x:v>approve</x:v>
      </x:c>
      <x:c r="Q1708" s="2" t="str">
        <x:v>eligibility and RAROC conditions are met</x:v>
      </x:c>
      <x:c r="R1708" s="2"/>
      <x:c r="S1708" s="2"/>
      <x:c r="T1708" s="2"/>
    </x:row>
    <x:row r="1709">
      <x:c r="A1709" s="2"/>
      <x:c r="B1709" s="2"/>
      <x:c r="C1709" s="2" t="str">
        <x:v>SYN-01704</x:v>
      </x:c>
      <x:c r="D1709" s="58" t="n">
        <x:v>84000000</x:v>
      </x:c>
      <x:c r="E1709" s="93" t="n">
        <x:v>36</x:v>
      </x:c>
      <x:c r="F1709" s="59" t="n">
        <x:v>0.12531281985932968</x:v>
      </x:c>
      <x:c r="G1709" s="59" t="n">
        <x:v>0.7329545173376159</x:v>
      </x:c>
      <x:c r="H1709" s="59" t="n">
        <x:v>0.22101651441423825</x:v>
      </x:c>
      <x:c r="I1709" s="58" t="n">
        <x:v>3212417.0914572487</x:v>
      </x:c>
      <x:c r="J1709" s="59" t="n">
        <x:v>0.2659454169468017</x:v>
      </x:c>
      <x:c r="K1709" s="2" t="str">
        <x:v>D</x:v>
      </x:c>
      <x:c r="L1709" s="59" t="n">
        <x:v>0.18483242034912106</x:v>
      </x:c>
      <x:c r="M1709" s="59" t="n">
        <x:v>0.3940797691840511</x:v>
      </x:c>
      <x:c r="N1709" s="58" t="n">
        <x:v>12237899.84914983</x:v>
      </x:c>
      <x:c r="O1709" s="58" t="n">
        <x:v>5168321.138786957</x:v>
      </x:c>
      <x:c r="P1709" s="2" t="str">
        <x:v>approve</x:v>
      </x:c>
      <x:c r="Q1709" s="2" t="str">
        <x:v>eligibility and RAROC conditions are met</x:v>
      </x:c>
      <x:c r="R1709" s="2"/>
      <x:c r="S1709" s="2"/>
      <x:c r="T1709" s="2"/>
    </x:row>
    <x:row r="1710">
      <x:c r="A1710" s="2"/>
      <x:c r="B1710" s="2"/>
      <x:c r="C1710" s="2" t="str">
        <x:v>SYN-01705</x:v>
      </x:c>
      <x:c r="D1710" s="58" t="n">
        <x:v>101000000</x:v>
      </x:c>
      <x:c r="E1710" s="93" t="n">
        <x:v>36</x:v>
      </x:c>
      <x:c r="F1710" s="59" t="n">
        <x:v>0.25159820011390627</x:v>
      </x:c>
      <x:c r="G1710" s="59" t="n">
        <x:v>0.8121368860331751</x:v>
      </x:c>
      <x:c r="H1710" s="59" t="n">
        <x:v>0.3</x:v>
      </x:c>
      <x:c r="I1710" s="58" t="n">
        <x:v>4287609.251091751</x:v>
      </x:c>
      <x:c r="J1710" s="59" t="n">
        <x:v>0.33311595177353953</x:v>
      </x:c>
      <x:c r="K1710" s="2" t="str">
        <x:v>E</x:v>
      </x:c>
      <x:c r="L1710" s="59"/>
      <x:c r="M1710" s="59" t="n">
        <x:v>0.02942289269948354</x:v>
      </x:c>
      <x:c r="N1710" s="58" t="n">
        <x:v>31242615.845958196</x:v>
      </x:c>
      <x:c r="O1710" s="58" t="n">
        <x:v>8273133.737401154</x:v>
      </x:c>
      <x:c r="P1710" s="2" t="str">
        <x:v>decline</x:v>
      </x:c>
      <x:c r="Q1710" s="2" t="str">
        <x:v>PD exceeds policy maximum</x:v>
      </x:c>
      <x:c r="R1710" s="2"/>
      <x:c r="S1710" s="2"/>
      <x:c r="T1710" s="2"/>
    </x:row>
    <x:row r="1711">
      <x:c r="A1711" s="2"/>
      <x:c r="B1711" s="2"/>
      <x:c r="C1711" s="2" t="str">
        <x:v>SYN-01706</x:v>
      </x:c>
      <x:c r="D1711" s="58" t="n">
        <x:v>77000000</x:v>
      </x:c>
      <x:c r="E1711" s="93" t="n">
        <x:v>18</x:v>
      </x:c>
      <x:c r="F1711" s="59" t="n">
        <x:v>0.007251359209460543</x:v>
      </x:c>
      <x:c r="G1711" s="59" t="n">
        <x:v>0.6957653882997181</x:v>
      </x:c>
      <x:c r="H1711" s="59" t="n">
        <x:v>0.11233840022687076</x:v>
      </x:c>
      <x:c r="I1711" s="58" t="n">
        <x:v>4668259.413129816</x:v>
      </x:c>
      <x:c r="J1711" s="59" t="n">
        <x:v>0.2796212713912844</x:v>
      </x:c>
      <x:c r="K1711" s="2" t="str">
        <x:v>A</x:v>
      </x:c>
      <x:c r="L1711" s="59" t="n">
        <x:v>0.09693031311035155</x:v>
      </x:c>
      <x:c r="M1711" s="59" t="n">
        <x:v>0.31700085993873844</x:v>
      </x:c>
      <x:c r="N1711" s="58" t="n">
        <x:v>315617.3642191828</x:v>
      </x:c>
      <x:c r="O1711" s="58" t="n">
        <x:v>3273333.464798229</x:v>
      </x:c>
      <x:c r="P1711" s="2" t="str">
        <x:v>approve</x:v>
      </x:c>
      <x:c r="Q1711" s="2" t="str">
        <x:v>eligibility and RAROC conditions are met</x:v>
      </x:c>
      <x:c r="R1711" s="2"/>
      <x:c r="S1711" s="2"/>
      <x:c r="T1711" s="2"/>
    </x:row>
    <x:row r="1712">
      <x:c r="A1712" s="2"/>
      <x:c r="B1712" s="2"/>
      <x:c r="C1712" s="2" t="str">
        <x:v>SYN-01707</x:v>
      </x:c>
      <x:c r="D1712" s="58" t="n">
        <x:v>40000000</x:v>
      </x:c>
      <x:c r="E1712" s="93" t="n">
        <x:v>48</x:v>
      </x:c>
      <x:c r="F1712" s="59" t="n">
        <x:v>0.20086076835221187</x:v>
      </x:c>
      <x:c r="G1712" s="59" t="n">
        <x:v>0.7188206059105083</x:v>
      </x:c>
      <x:c r="H1712" s="59" t="n">
        <x:v>0.2734993596130996</x:v>
      </x:c>
      <x:c r="I1712" s="58" t="n">
        <x:v>1379247.3808102778</x:v>
      </x:c>
      <x:c r="J1712" s="59" t="n">
        <x:v>0.058113263488274065</x:v>
      </x:c>
      <x:c r="K1712" s="2" t="str">
        <x:v>E</x:v>
      </x:c>
      <x:c r="L1712" s="59"/>
      <x:c r="M1712" s="59" t="n">
        <x:v>0.20981321050605098</x:v>
      </x:c>
      <x:c r="N1712" s="58" t="n">
        <x:v>11393858.942678787</x:v>
      </x:c>
      <x:c r="O1712" s="58" t="n">
        <x:v>2694213.7007213505</x:v>
      </x:c>
      <x:c r="P1712" s="2" t="str">
        <x:v>decline</x:v>
      </x:c>
      <x:c r="Q1712" s="2" t="str">
        <x:v>PD exceeds policy maximum</x:v>
      </x:c>
      <x:c r="R1712" s="2"/>
      <x:c r="S1712" s="2"/>
      <x:c r="T1712" s="2"/>
    </x:row>
    <x:row r="1713">
      <x:c r="A1713" s="2"/>
      <x:c r="B1713" s="2"/>
      <x:c r="C1713" s="2" t="str">
        <x:v>SYN-01708</x:v>
      </x:c>
      <x:c r="D1713" s="58" t="n">
        <x:v>92000000</x:v>
      </x:c>
      <x:c r="E1713" s="93" t="n">
        <x:v>24</x:v>
      </x:c>
      <x:c r="F1713" s="59" t="n">
        <x:v>0.017245262497125546</x:v>
      </x:c>
      <x:c r="G1713" s="59" t="n">
        <x:v>0.6967665511035391</x:v>
      </x:c>
      <x:c r="H1713" s="59" t="n">
        <x:v>0.13057547966403887</x:v>
      </x:c>
      <x:c r="I1713" s="58" t="n">
        <x:v>4376334.911397783</x:v>
      </x:c>
      <x:c r="J1713" s="59" t="n">
        <x:v>0.38565301127117213</x:v>
      </x:c>
      <x:c r="K1713" s="2" t="str">
        <x:v>A</x:v>
      </x:c>
      <x:c r="L1713" s="59" t="n">
        <x:v>0.09373138427734375</x:v>
      </x:c>
      <x:c r="M1713" s="59" t="n">
        <x:v>0.5346139715370711</x:v>
      </x:c>
      <x:c r="N1713" s="58" t="n">
        <x:v>1195205.4258058663</x:v>
      </x:c>
      <x:c r="O1713" s="58" t="n">
        <x:v>3885517.0244734804</x:v>
      </x:c>
      <x:c r="P1713" s="2" t="str">
        <x:v>approve</x:v>
      </x:c>
      <x:c r="Q1713" s="2" t="str">
        <x:v>eligibility and RAROC conditions are met</x:v>
      </x:c>
      <x:c r="R1713" s="2"/>
      <x:c r="S1713" s="2"/>
      <x:c r="T1713" s="2"/>
    </x:row>
    <x:row r="1714">
      <x:c r="A1714" s="2"/>
      <x:c r="B1714" s="2"/>
      <x:c r="C1714" s="2" t="str">
        <x:v>SYN-01709</x:v>
      </x:c>
      <x:c r="D1714" s="58" t="n">
        <x:v>141000000</x:v>
      </x:c>
      <x:c r="E1714" s="93" t="n">
        <x:v>48</x:v>
      </x:c>
      <x:c r="F1714" s="59" t="n">
        <x:v>0.04113620349256207</x:v>
      </x:c>
      <x:c r="G1714" s="59" t="n">
        <x:v>0.7248884723097073</x:v>
      </x:c>
      <x:c r="H1714" s="59" t="n">
        <x:v>0.13985307024330454</x:v>
      </x:c>
      <x:c r="I1714" s="58" t="n">
        <x:v>3851994.0323130004</x:v>
      </x:c>
      <x:c r="J1714" s="59" t="n">
        <x:v>0.21158959057212823</x:v>
      </x:c>
      <x:c r="K1714" s="2" t="str">
        <x:v>B</x:v>
      </x:c>
      <x:c r="L1714" s="59" t="n">
        <x:v>0.10842575073242186</x:v>
      </x:c>
      <x:c r="M1714" s="59" t="n">
        <x:v>0.4791310793909627</x:v>
      </x:c>
      <x:c r="N1714" s="58" t="n">
        <x:v>9015916.213226685</x:v>
      </x:c>
      <x:c r="O1714" s="58" t="n">
        <x:v>5839495.580600293</x:v>
      </x:c>
      <x:c r="P1714" s="2" t="str">
        <x:v>approve</x:v>
      </x:c>
      <x:c r="Q1714" s="2" t="str">
        <x:v>eligibility and RAROC conditions are met</x:v>
      </x:c>
      <x:c r="R1714" s="2"/>
      <x:c r="S1714" s="2"/>
      <x:c r="T1714" s="2"/>
    </x:row>
    <x:row r="1715">
      <x:c r="A1715" s="2"/>
      <x:c r="B1715" s="2"/>
      <x:c r="C1715" s="2" t="str">
        <x:v>SYN-01710</x:v>
      </x:c>
      <x:c r="D1715" s="58" t="n">
        <x:v>146000000</x:v>
      </x:c>
      <x:c r="E1715" s="93" t="n">
        <x:v>24</x:v>
      </x:c>
      <x:c r="F1715" s="59" t="n">
        <x:v>0.04509299092354739</x:v>
      </x:c>
      <x:c r="G1715" s="59" t="n">
        <x:v>0.7758673357715703</x:v>
      </x:c>
      <x:c r="H1715" s="59" t="n">
        <x:v>0.12211228589034284</x:v>
      </x:c>
      <x:c r="I1715" s="58" t="n">
        <x:v>6887137.568065477</x:v>
      </x:c>
      <x:c r="J1715" s="59" t="n">
        <x:v>0.3970685082614409</x:v>
      </x:c>
      <x:c r="K1715" s="2" t="str">
        <x:v>B</x:v>
      </x:c>
      <x:c r="L1715" s="59" t="n">
        <x:v>0.11755050659179689</x:v>
      </x:c>
      <x:c r="M1715" s="59" t="n">
        <x:v>0.2063871003753694</x:v>
      </x:c>
      <x:c r="N1715" s="58" t="n">
        <x:v>5478656.951032113</x:v>
      </x:c>
      <x:c r="O1715" s="58" t="n">
        <x:v>6037427.342495075</x:v>
      </x:c>
      <x:c r="P1715" s="2" t="str">
        <x:v>approve</x:v>
      </x:c>
      <x:c r="Q1715" s="2" t="str">
        <x:v>eligibility and RAROC conditions are met</x:v>
      </x:c>
      <x:c r="R1715" s="2"/>
      <x:c r="S1715" s="2"/>
      <x:c r="T1715" s="2"/>
    </x:row>
    <x:row r="1716">
      <x:c r="A1716" s="2"/>
      <x:c r="B1716" s="2"/>
      <x:c r="C1716" s="2" t="str">
        <x:v>SYN-01711</x:v>
      </x:c>
      <x:c r="D1716" s="58" t="n">
        <x:v>90000000</x:v>
      </x:c>
      <x:c r="E1716" s="93" t="n">
        <x:v>48</x:v>
      </x:c>
      <x:c r="F1716" s="59" t="n">
        <x:v>0.13517605839040328</x:v>
      </x:c>
      <x:c r="G1716" s="59" t="n">
        <x:v>0.6732909684215755</x:v>
      </x:c>
      <x:c r="H1716" s="59" t="n">
        <x:v>0.20979413466094082</x:v>
      </x:c>
      <x:c r="I1716" s="58" t="n">
        <x:v>2785916.094796866</x:v>
      </x:c>
      <x:c r="J1716" s="59" t="n">
        <x:v>0.31267607904893835</x:v>
      </x:c>
      <x:c r="K1716" s="2" t="str">
        <x:v>D</x:v>
      </x:c>
      <x:c r="L1716" s="59" t="n">
        <x:v>0.18292850494384766</x:v>
      </x:c>
      <x:c r="M1716" s="59" t="n">
        <x:v>0.341904919566166</x:v>
      </x:c>
      <x:c r="N1716" s="58" t="n">
        <x:v>16706282.581906423</x:v>
      </x:c>
      <x:c r="O1716" s="58" t="n">
        <x:v>5075102.979136268</x:v>
      </x:c>
      <x:c r="P1716" s="2" t="str">
        <x:v>approve</x:v>
      </x:c>
      <x:c r="Q1716" s="2" t="str">
        <x:v>eligibility and RAROC conditions are met</x:v>
      </x:c>
      <x:c r="R1716" s="2"/>
      <x:c r="S1716" s="2"/>
      <x:c r="T1716" s="2"/>
    </x:row>
    <x:row r="1717">
      <x:c r="A1717" s="2"/>
      <x:c r="B1717" s="2"/>
      <x:c r="C1717" s="2" t="str">
        <x:v>SYN-01712</x:v>
      </x:c>
      <x:c r="D1717" s="58" t="n">
        <x:v>42000000</x:v>
      </x:c>
      <x:c r="E1717" s="93" t="n">
        <x:v>12</x:v>
      </x:c>
      <x:c r="F1717" s="59" t="n">
        <x:v>0.18700991981158996</x:v>
      </x:c>
      <x:c r="G1717" s="59" t="n">
        <x:v>0.6836529134068425</x:v>
      </x:c>
      <x:c r="H1717" s="59" t="n">
        <x:v>0.24420791840908906</x:v>
      </x:c>
      <x:c r="I1717" s="58" t="n">
        <x:v>3980060.827289867</x:v>
      </x:c>
      <x:c r="J1717" s="59" t="n">
        <x:v>0.3447798376511481</x:v>
      </x:c>
      <x:c r="K1717" s="2" t="str">
        <x:v>E</x:v>
      </x:c>
      <x:c r="L1717" s="59" t="n">
        <x:v>0.26635334014892575</x:v>
      </x:c>
      <x:c r="M1717" s="59" t="n">
        <x:v>0.03239639886158621</x:v>
      </x:c>
      <x:c r="N1717" s="58" t="n">
        <x:v>3106756.253156745</x:v>
      </x:c>
      <x:c r="O1717" s="58" t="n">
        <x:v>3088715.5968318996</x:v>
      </x:c>
      <x:c r="P1717" s="2" t="str">
        <x:v>reprice</x:v>
      </x:c>
      <x:c r="Q1717" s="2" t="str">
        <x:v>quoted APR is below the RAROC price floor</x:v>
      </x:c>
      <x:c r="R1717" s="2"/>
      <x:c r="S1717" s="2"/>
      <x:c r="T1717" s="2"/>
    </x:row>
    <x:row r="1718">
      <x:c r="A1718" s="2"/>
      <x:c r="B1718" s="2"/>
      <x:c r="C1718" s="2" t="str">
        <x:v>SYN-01713</x:v>
      </x:c>
      <x:c r="D1718" s="58" t="n">
        <x:v>228000000</x:v>
      </x:c>
      <x:c r="E1718" s="93" t="n">
        <x:v>24</x:v>
      </x:c>
      <x:c r="F1718" s="59" t="n">
        <x:v>0.06667904676924567</x:v>
      </x:c>
      <x:c r="G1718" s="59" t="n">
        <x:v>0.7207373657282531</x:v>
      </x:c>
      <x:c r="H1718" s="59" t="n">
        <x:v>0.1644252589082178</x:v>
      </x:c>
      <x:c r="I1718" s="58" t="n">
        <x:v>11211858.237823233</x:v>
      </x:c>
      <x:c r="J1718" s="59" t="n">
        <x:v>0.37433398020320086</x:v>
      </x:c>
      <x:c r="K1718" s="2" t="str">
        <x:v>C</x:v>
      </x:c>
      <x:c r="L1718" s="59" t="n">
        <x:v>0.12005542755126954</x:v>
      </x:c>
      <x:c r="M1718" s="59" t="n">
        <x:v>0.5795136127016052</x:v>
      </x:c>
      <x:c r="N1718" s="58" t="n">
        <x:v>11848702.465604419</x:v>
      </x:c>
      <x:c r="O1718" s="58" t="n">
        <x:v>10080116.91986574</x:v>
      </x:c>
      <x:c r="P1718" s="2" t="str">
        <x:v>approve</x:v>
      </x:c>
      <x:c r="Q1718" s="2" t="str">
        <x:v>eligibility and RAROC conditions are met</x:v>
      </x:c>
      <x:c r="R1718" s="2"/>
      <x:c r="S1718" s="2"/>
      <x:c r="T1718" s="2"/>
    </x:row>
    <x:row r="1719">
      <x:c r="A1719" s="2"/>
      <x:c r="B1719" s="2"/>
      <x:c r="C1719" s="2" t="str">
        <x:v>SYN-01714</x:v>
      </x:c>
      <x:c r="D1719" s="58" t="n">
        <x:v>198000000</x:v>
      </x:c>
      <x:c r="E1719" s="93" t="n">
        <x:v>12</x:v>
      </x:c>
      <x:c r="F1719" s="59" t="n">
        <x:v>0.14443667842739996</x:v>
      </x:c>
      <x:c r="G1719" s="59" t="n">
        <x:v>0.9</x:v>
      </x:c>
      <x:c r="H1719" s="59" t="n">
        <x:v>0.22689902567901915</x:v>
      </x:c>
      <x:c r="I1719" s="58" t="n">
        <x:v>18597492.480081126</x:v>
      </x:c>
      <x:c r="J1719" s="59" t="n">
        <x:v>0.8373955200033802</x:v>
      </x:c>
      <x:c r="K1719" s="2" t="str">
        <x:v>D</x:v>
      </x:c>
      <x:c r="L1719" s="59"/>
      <x:c r="M1719" s="59" t="n">
        <x:v>0.10994210917466929</x:v>
      </x:c>
      <x:c r="N1719" s="58" t="n">
        <x:v>14748691.322868226</x:v>
      </x:c>
      <x:c r="O1719" s="58" t="n">
        <x:v>17254207.095027026</x:v>
      </x:c>
      <x:c r="P1719" s="2" t="str">
        <x:v>decline</x:v>
      </x:c>
      <x:c r="Q1719" s="2" t="str">
        <x:v>debt service to income exceeds policy maximum</x:v>
      </x:c>
      <x:c r="R1719" s="2"/>
      <x:c r="S1719" s="2"/>
      <x:c r="T1719" s="2"/>
    </x:row>
    <x:row r="1720">
      <x:c r="A1720" s="2"/>
      <x:c r="B1720" s="2"/>
      <x:c r="C1720" s="2" t="str">
        <x:v>SYN-01715</x:v>
      </x:c>
      <x:c r="D1720" s="58" t="n">
        <x:v>157000000</x:v>
      </x:c>
      <x:c r="E1720" s="93" t="n">
        <x:v>48</x:v>
      </x:c>
      <x:c r="F1720" s="59" t="n">
        <x:v>0.0903178207757499</x:v>
      </x:c>
      <x:c r="G1720" s="59" t="n">
        <x:v>0.5931477281422023</x:v>
      </x:c>
      <x:c r="H1720" s="59" t="n">
        <x:v>0.17546948030712295</x:v>
      </x:c>
      <x:c r="I1720" s="58" t="n">
        <x:v>4574790.085537474</x:v>
      </x:c>
      <x:c r="J1720" s="59" t="n">
        <x:v>0.2633584497506461</x:v>
      </x:c>
      <x:c r="K1720" s="2" t="str">
        <x:v>C</x:v>
      </x:c>
      <x:c r="L1720" s="59" t="n">
        <x:v>0.13441024780273436</x:v>
      </x:c>
      <x:c r="M1720" s="59" t="n">
        <x:v>0.5534406613835774</x:v>
      </x:c>
      <x:c r="N1720" s="58" t="n">
        <x:v>17578179.00531887</x:v>
      </x:c>
      <x:c r="O1720" s="58" t="n">
        <x:v>6556060.480098637</x:v>
      </x:c>
      <x:c r="P1720" s="2" t="str">
        <x:v>approve</x:v>
      </x:c>
      <x:c r="Q1720" s="2" t="str">
        <x:v>eligibility and RAROC conditions are met</x:v>
      </x:c>
      <x:c r="R1720" s="2"/>
      <x:c r="S1720" s="2"/>
      <x:c r="T1720" s="2"/>
    </x:row>
    <x:row r="1721">
      <x:c r="A1721" s="2"/>
      <x:c r="B1721" s="2"/>
      <x:c r="C1721" s="2" t="str">
        <x:v>SYN-01716</x:v>
      </x:c>
      <x:c r="D1721" s="58" t="n">
        <x:v>233000000</x:v>
      </x:c>
      <x:c r="E1721" s="93" t="n">
        <x:v>12</x:v>
      </x:c>
      <x:c r="F1721" s="59" t="n">
        <x:v>0.14932175369903442</x:v>
      </x:c>
      <x:c r="G1721" s="59" t="n">
        <x:v>0.6541258833148618</x:v>
      </x:c>
      <x:c r="H1721" s="59" t="n">
        <x:v>0.2390701290825367</x:v>
      </x:c>
      <x:c r="I1721" s="58" t="n">
        <x:v>22021902.284964997</x:v>
      </x:c>
      <x:c r="J1721" s="59" t="n">
        <x:v>1.0928760913986</x:v>
      </x:c>
      <x:c r="K1721" s="2" t="str">
        <x:v>D</x:v>
      </x:c>
      <x:c r="L1721" s="59"/>
      <x:c r="M1721" s="59" t="n">
        <x:v>0.5935755808263379</x:v>
      </x:c>
      <x:c r="N1721" s="58" t="n">
        <x:v>13073819.106368301</x:v>
      </x:c>
      <x:c r="O1721" s="58" t="n">
        <x:v>14998152.919739135</x:v>
      </x:c>
      <x:c r="P1721" s="2" t="str">
        <x:v>decline</x:v>
      </x:c>
      <x:c r="Q1721" s="2" t="str">
        <x:v>debt service to income exceeds policy maximum</x:v>
      </x:c>
      <x:c r="R1721" s="2"/>
      <x:c r="S1721" s="2"/>
      <x:c r="T1721" s="2"/>
    </x:row>
    <x:row r="1722">
      <x:c r="A1722" s="2"/>
      <x:c r="B1722" s="2"/>
      <x:c r="C1722" s="2" t="str">
        <x:v>SYN-01717</x:v>
      </x:c>
      <x:c r="D1722" s="58" t="n">
        <x:v>156000000</x:v>
      </x:c>
      <x:c r="E1722" s="93" t="n">
        <x:v>12</x:v>
      </x:c>
      <x:c r="F1722" s="59" t="n">
        <x:v>0.06972520388870956</x:v>
      </x:c>
      <x:c r="G1722" s="59" t="n">
        <x:v>0.6115887751485828</x:v>
      </x:c>
      <x:c r="H1722" s="59" t="n">
        <x:v>0.1483750772602681</x:v>
      </x:c>
      <x:c r="I1722" s="58" t="n">
        <x:v>14068338.160362357</x:v>
      </x:c>
      <x:c r="J1722" s="59" t="n">
        <x:v>0.4162306198198571</x:v>
      </x:c>
      <x:c r="K1722" s="2" t="str">
        <x:v>C</x:v>
      </x:c>
      <x:c r="L1722" s="59" t="n">
        <x:v>0.12780532836914066</x:v>
      </x:c>
      <x:c r="M1722" s="59" t="n">
        <x:v>0.369116701947757</x:v>
      </x:c>
      <x:c r="N1722" s="58" t="n">
        <x:v>3724017.679848552</x:v>
      </x:c>
      <x:c r="O1722" s="58" t="n">
        <x:v>6654575.476678264</x:v>
      </x:c>
      <x:c r="P1722" s="2" t="str">
        <x:v>approve</x:v>
      </x:c>
      <x:c r="Q1722" s="2" t="str">
        <x:v>eligibility and RAROC conditions are met</x:v>
      </x:c>
      <x:c r="R1722" s="2"/>
      <x:c r="S1722" s="2"/>
      <x:c r="T1722" s="2"/>
    </x:row>
    <x:row r="1723">
      <x:c r="A1723" s="2"/>
      <x:c r="B1723" s="2"/>
      <x:c r="C1723" s="2" t="str">
        <x:v>SYN-01718</x:v>
      </x:c>
      <x:c r="D1723" s="58" t="n">
        <x:v>239000000</x:v>
      </x:c>
      <x:c r="E1723" s="93" t="n">
        <x:v>36</x:v>
      </x:c>
      <x:c r="F1723" s="59" t="n">
        <x:v>0.11995044163739578</x:v>
      </x:c>
      <x:c r="G1723" s="59" t="n">
        <x:v>0.6345963528269941</x:v>
      </x:c>
      <x:c r="H1723" s="59" t="n">
        <x:v>0.23966219458542223</x:v>
      </x:c>
      <x:c r="I1723" s="58" t="n">
        <x:v>9372413.23239665</x:v>
      </x:c>
      <x:c r="J1723" s="59" t="n">
        <x:v>0.17495759397371555</x:v>
      </x:c>
      <x:c r="K1723" s="2" t="str">
        <x:v>D</x:v>
      </x:c>
      <x:c r="L1723" s="59" t="n">
        <x:v>0.16459213256835936</x:v>
      </x:c>
      <x:c r="M1723" s="59" t="n">
        <x:v>0.7341273207558691</x:v>
      </x:c>
      <x:c r="N1723" s="58" t="n">
        <x:v>29159283.70043233</x:v>
      </x:c>
      <x:c r="O1723" s="58" t="n">
        <x:v>12605716.676197257</x:v>
      </x:c>
      <x:c r="P1723" s="2" t="str">
        <x:v>approve</x:v>
      </x:c>
      <x:c r="Q1723" s="2" t="str">
        <x:v>eligibility and RAROC conditions are met</x:v>
      </x:c>
      <x:c r="R1723" s="2"/>
      <x:c r="S1723" s="2"/>
      <x:c r="T1723" s="2"/>
    </x:row>
    <x:row r="1724">
      <x:c r="A1724" s="2"/>
      <x:c r="B1724" s="2"/>
      <x:c r="C1724" s="2" t="str">
        <x:v>SYN-01719</x:v>
      </x:c>
      <x:c r="D1724" s="58" t="n">
        <x:v>38000000</x:v>
      </x:c>
      <x:c r="E1724" s="93" t="n">
        <x:v>24</x:v>
      </x:c>
      <x:c r="F1724" s="59" t="n">
        <x:v>0.15642762225122417</x:v>
      </x:c>
      <x:c r="G1724" s="59" t="n">
        <x:v>0.746493857301053</x:v>
      </x:c>
      <x:c r="H1724" s="59" t="n">
        <x:v>0.23403625300871786</x:v>
      </x:c>
      <x:c r="I1724" s="58" t="n">
        <x:v>1997808.575801336</x:v>
      </x:c>
      <x:c r="J1724" s="59" t="n">
        <x:v>0.09005060496939345</x:v>
      </x:c>
      <x:c r="K1724" s="2" t="str">
        <x:v>E</x:v>
      </x:c>
      <x:c r="L1724" s="59" t="n">
        <x:v>0.23872287750244137</x:v>
      </x:c>
      <x:c r="M1724" s="59" t="n">
        <x:v>0.133190238448243</x:v>
      </x:c>
      <x:c r="N1724" s="58" t="n">
        <x:v>4802506.387746868</x:v>
      </x:c>
      <x:c r="O1724" s="58" t="n">
        <x:v>2678614.332379937</x:v>
      </x:c>
      <x:c r="P1724" s="2" t="str">
        <x:v>reprice</x:v>
      </x:c>
      <x:c r="Q1724" s="2" t="str">
        <x:v>quoted APR is below the RAROC price floor</x:v>
      </x:c>
      <x:c r="R1724" s="2"/>
      <x:c r="S1724" s="2"/>
      <x:c r="T1724" s="2"/>
    </x:row>
    <x:row r="1725">
      <x:c r="A1725" s="2"/>
      <x:c r="B1725" s="2"/>
      <x:c r="C1725" s="2" t="str">
        <x:v>SYN-01720</x:v>
      </x:c>
      <x:c r="D1725" s="58" t="n">
        <x:v>158000000</x:v>
      </x:c>
      <x:c r="E1725" s="93" t="n">
        <x:v>48</x:v>
      </x:c>
      <x:c r="F1725" s="59" t="n">
        <x:v>0.07689296262601743</x:v>
      </x:c>
      <x:c r="G1725" s="59" t="n">
        <x:v>0.5837359277106138</x:v>
      </x:c>
      <x:c r="H1725" s="59" t="n">
        <x:v>0.16632759963996502</x:v>
      </x:c>
      <x:c r="I1725" s="58" t="n">
        <x:v>4529132.53689315</x:v>
      </x:c>
      <x:c r="J1725" s="59" t="n">
        <x:v>0.22605398827577594</x:v>
      </x:c>
      <x:c r="K1725" s="2" t="str">
        <x:v>C</x:v>
      </x:c>
      <x:c r="L1725" s="59" t="n">
        <x:v>0.12408786773681642</x:v>
      </x:c>
      <x:c r="M1725" s="59" t="n">
        <x:v>0.5888270926062142</x:v>
      </x:c>
      <x:c r="N1725" s="58" t="n">
        <x:v>14933896.305658245</x:v>
      </x:c>
      <x:c r="O1725" s="58" t="n">
        <x:v>6316108.421004089</x:v>
      </x:c>
      <x:c r="P1725" s="2" t="str">
        <x:v>approve</x:v>
      </x:c>
      <x:c r="Q1725" s="2" t="str">
        <x:v>eligibility and RAROC conditions are met</x:v>
      </x:c>
      <x:c r="R1725" s="2"/>
      <x:c r="S1725" s="2"/>
      <x:c r="T1725" s="2"/>
    </x:row>
    <x:row r="1726">
      <x:c r="A1726" s="2"/>
      <x:c r="B1726" s="2"/>
      <x:c r="C1726" s="2" t="str">
        <x:v>SYN-01721</x:v>
      </x:c>
      <x:c r="D1726" s="58" t="n">
        <x:v>127000000</x:v>
      </x:c>
      <x:c r="E1726" s="93" t="n">
        <x:v>18</x:v>
      </x:c>
      <x:c r="F1726" s="59" t="n">
        <x:v>0.07550345034697557</x:v>
      </x:c>
      <x:c r="G1726" s="59" t="n">
        <x:v>0.7952704801319237</x:v>
      </x:c>
      <x:c r="H1726" s="59" t="n">
        <x:v>0.16388293327347775</x:v>
      </x:c>
      <x:c r="I1726" s="58" t="n">
        <x:v>8006093.9819427645</x:v>
      </x:c>
      <x:c r="J1726" s="59" t="n">
        <x:v>0.3954192186313544</x:v>
      </x:c>
      <x:c r="K1726" s="2" t="str">
        <x:v>C</x:v>
      </x:c>
      <x:c r="L1726" s="59" t="n">
        <x:v>0.14463699340820307</x:v>
      </x:c>
      <x:c r="M1726" s="59" t="n">
        <x:v>0.3131331865419231</x:v>
      </x:c>
      <x:c r="N1726" s="58" t="n">
        <x:v>6257855.485669718</x:v>
      </x:c>
      <x:c r="O1726" s="58" t="n">
        <x:v>6739612.736717226</x:v>
      </x:c>
      <x:c r="P1726" s="2" t="str">
        <x:v>approve</x:v>
      </x:c>
      <x:c r="Q1726" s="2" t="str">
        <x:v>eligibility and RAROC conditions are met</x:v>
      </x:c>
      <x:c r="R1726" s="2"/>
      <x:c r="S1726" s="2"/>
      <x:c r="T1726" s="2"/>
    </x:row>
    <x:row r="1727">
      <x:c r="A1727" s="2"/>
      <x:c r="B1727" s="2"/>
      <x:c r="C1727" s="2" t="str">
        <x:v>SYN-01722</x:v>
      </x:c>
      <x:c r="D1727" s="58" t="n">
        <x:v>76000000</x:v>
      </x:c>
      <x:c r="E1727" s="93" t="n">
        <x:v>24</x:v>
      </x:c>
      <x:c r="F1727" s="59" t="n">
        <x:v>0.09399241704436138</x:v>
      </x:c>
      <x:c r="G1727" s="59" t="n">
        <x:v>0.572223165337015</x:v>
      </x:c>
      <x:c r="H1727" s="59" t="n">
        <x:v>0.17635962884205864</x:v>
      </x:c>
      <x:c r="I1727" s="58" t="n">
        <x:v>3780877.245040312</x:v>
      </x:c>
      <x:c r="J1727" s="59" t="n">
        <x:v>0.17970089328001024</x:v>
      </x:c>
      <x:c r="K1727" s="2" t="str">
        <x:v>C</x:v>
      </x:c>
      <x:c r="L1727" s="59" t="n">
        <x:v>0.14627506256103517</x:v>
      </x:c>
      <x:c r="M1727" s="59" t="n">
        <x:v>0.45306541617898183</x:v>
      </x:c>
      <x:c r="N1727" s="58" t="n">
        <x:v>4410856.143443516</x:v>
      </x:c>
      <x:c r="O1727" s="58" t="n">
        <x:v>3229634.1032058913</x:v>
      </x:c>
      <x:c r="P1727" s="2" t="str">
        <x:v>approve</x:v>
      </x:c>
      <x:c r="Q1727" s="2" t="str">
        <x:v>eligibility and RAROC conditions are met</x:v>
      </x:c>
      <x:c r="R1727" s="2"/>
      <x:c r="S1727" s="2"/>
      <x:c r="T1727" s="2"/>
    </x:row>
    <x:row r="1728">
      <x:c r="A1728" s="2"/>
      <x:c r="B1728" s="2"/>
      <x:c r="C1728" s="2" t="str">
        <x:v>SYN-01723</x:v>
      </x:c>
      <x:c r="D1728" s="58" t="n">
        <x:v>108000000</x:v>
      </x:c>
      <x:c r="E1728" s="93" t="n">
        <x:v>12</x:v>
      </x:c>
      <x:c r="F1728" s="59" t="n">
        <x:v>0.03804513943223614</x:v>
      </x:c>
      <x:c r="G1728" s="59" t="n">
        <x:v>0.7337635316734833</x:v>
      </x:c>
      <x:c r="H1728" s="59" t="n">
        <x:v>0.14139494223415536</x:v>
      </x:c>
      <x:c r="I1728" s="58" t="n">
        <x:v>9704098.663993826</x:v>
      </x:c>
      <x:c r="J1728" s="59" t="n">
        <x:v>0.5030617254115832</x:v>
      </x:c>
      <x:c r="K1728" s="2" t="str">
        <x:v>B</x:v>
      </x:c>
      <x:c r="L1728" s="59"/>
      <x:c r="M1728" s="59" t="n">
        <x:v>0.5799930199644512</x:v>
      </x:c>
      <x:c r="N1728" s="58" t="n">
        <x:v>1677770.916316352</x:v>
      </x:c>
      <x:c r="O1728" s="58" t="n">
        <x:v>4649799.114854957</x:v>
      </x:c>
      <x:c r="P1728" s="2" t="str">
        <x:v>decline</x:v>
      </x:c>
      <x:c r="Q1728" s="2" t="str">
        <x:v>debt service to income exceeds policy maximum</x:v>
      </x:c>
      <x:c r="R1728" s="2"/>
      <x:c r="S1728" s="2"/>
      <x:c r="T1728" s="2"/>
    </x:row>
    <x:row r="1729">
      <x:c r="A1729" s="2"/>
      <x:c r="B1729" s="2"/>
      <x:c r="C1729" s="2" t="str">
        <x:v>SYN-01724</x:v>
      </x:c>
      <x:c r="D1729" s="58" t="n">
        <x:v>179000000</x:v>
      </x:c>
      <x:c r="E1729" s="93" t="n">
        <x:v>24</x:v>
      </x:c>
      <x:c r="F1729" s="59" t="n">
        <x:v>0.003</x:v>
      </x:c>
      <x:c r="G1729" s="59" t="n">
        <x:v>0.5727523754357462</x:v>
      </x:c>
      <x:c r="H1729" s="59" t="n">
        <x:v>0.11353835208705766</x:v>
      </x:c>
      <x:c r="I1729" s="58" t="n">
        <x:v>8372239.017427909</x:v>
      </x:c>
      <x:c r="J1729" s="59" t="n">
        <x:v>0.40604347429571613</x:v>
      </x:c>
      <x:c r="K1729" s="2" t="str">
        <x:v>A</x:v>
      </x:c>
      <x:c r="L1729" s="59" t="n">
        <x:v>0.08206836700439453</x:v>
      </x:c>
      <x:c r="M1729" s="59" t="n">
        <x:v>0.47985600226657193</x:v>
      </x:c>
      <x:c r="N1729" s="58" t="n">
        <x:v>331746.3433938918</x:v>
      </x:c>
      <x:c r="O1729" s="58" t="n">
        <x:v>7591728.486716441</x:v>
      </x:c>
      <x:c r="P1729" s="2" t="str">
        <x:v>approve</x:v>
      </x:c>
      <x:c r="Q1729" s="2" t="str">
        <x:v>eligibility and RAROC conditions are met</x:v>
      </x:c>
      <x:c r="R1729" s="2"/>
      <x:c r="S1729" s="2"/>
      <x:c r="T1729" s="2"/>
    </x:row>
    <x:row r="1730">
      <x:c r="A1730" s="2"/>
      <x:c r="B1730" s="2"/>
      <x:c r="C1730" s="2" t="str">
        <x:v>SYN-01725</x:v>
      </x:c>
      <x:c r="D1730" s="58" t="n">
        <x:v>79000000</x:v>
      </x:c>
      <x:c r="E1730" s="93" t="n">
        <x:v>48</x:v>
      </x:c>
      <x:c r="F1730" s="59" t="n">
        <x:v>0.12158178873418163</x:v>
      </x:c>
      <x:c r="G1730" s="59" t="n">
        <x:v>0.754406492242285</x:v>
      </x:c>
      <x:c r="H1730" s="59" t="n">
        <x:v>0.21376895097093543</x:v>
      </x:c>
      <x:c r="I1730" s="58" t="n">
        <x:v>2462332.9647217426</x:v>
      </x:c>
      <x:c r="J1730" s="59" t="n">
        <x:v>0.14327597773595147</x:v>
      </x:c>
      <x:c r="K1730" s="2" t="str">
        <x:v>D</x:v>
      </x:c>
      <x:c r="L1730" s="59" t="n">
        <x:v>0.1906011962890625</x:v>
      </x:c>
      <x:c r="M1730" s="59" t="n">
        <x:v>0.30836994019614233</x:v>
      </x:c>
      <x:c r="N1730" s="58" t="n">
        <x:v>14998664.217689347</x:v>
      </x:c>
      <x:c r="O1730" s="58" t="n">
        <x:v>4828300.76475382</x:v>
      </x:c>
      <x:c r="P1730" s="2" t="str">
        <x:v>approve</x:v>
      </x:c>
      <x:c r="Q1730" s="2" t="str">
        <x:v>eligibility and RAROC conditions are met</x:v>
      </x:c>
      <x:c r="R1730" s="2"/>
      <x:c r="S1730" s="2"/>
      <x:c r="T1730" s="2"/>
    </x:row>
    <x:row r="1731">
      <x:c r="A1731" s="2"/>
      <x:c r="B1731" s="2"/>
      <x:c r="C1731" s="2" t="str">
        <x:v>SYN-01726</x:v>
      </x:c>
      <x:c r="D1731" s="58" t="n">
        <x:v>92000000</x:v>
      </x:c>
      <x:c r="E1731" s="93" t="n">
        <x:v>36</x:v>
      </x:c>
      <x:c r="F1731" s="59" t="n">
        <x:v>0.29483149796341596</x:v>
      </x:c>
      <x:c r="G1731" s="59" t="n">
        <x:v>0.6126855544737183</x:v>
      </x:c>
      <x:c r="H1731" s="59" t="n">
        <x:v>0.3</x:v>
      </x:c>
      <x:c r="I1731" s="58" t="n">
        <x:v>3905545.060400407</x:v>
      </x:c>
      <x:c r="J1731" s="59" t="n">
        <x:v>0.16334586345748062</x:v>
      </x:c>
      <x:c r="K1731" s="2" t="str">
        <x:v>E</x:v>
      </x:c>
      <x:c r="L1731" s="59"/>
      <x:c r="M1731" s="59" t="n">
        <x:v>0.13020268908079807</x:v>
      </x:c>
      <x:c r="N1731" s="58" t="n">
        <x:v>24495339.179298654</x:v>
      </x:c>
      <x:c r="O1731" s="58" t="n">
        <x:v>5625195.856871589</x:v>
      </x:c>
      <x:c r="P1731" s="2" t="str">
        <x:v>decline</x:v>
      </x:c>
      <x:c r="Q1731" s="2" t="str">
        <x:v>PD exceeds policy maximum</x:v>
      </x:c>
      <x:c r="R1731" s="2"/>
      <x:c r="S1731" s="2"/>
      <x:c r="T1731" s="2"/>
    </x:row>
    <x:row r="1732">
      <x:c r="A1732" s="2"/>
      <x:c r="B1732" s="2"/>
      <x:c r="C1732" s="2" t="str">
        <x:v>SYN-01727</x:v>
      </x:c>
      <x:c r="D1732" s="58" t="n">
        <x:v>150000000</x:v>
      </x:c>
      <x:c r="E1732" s="93" t="n">
        <x:v>12</x:v>
      </x:c>
      <x:c r="F1732" s="59" t="n">
        <x:v>0.059412099211580645</x:v>
      </x:c>
      <x:c r="G1732" s="59" t="n">
        <x:v>0.7680630080711383</x:v>
      </x:c>
      <x:c r="H1732" s="59" t="n">
        <x:v>0.15514992631501742</x:v>
      </x:c>
      <x:c r="I1732" s="58" t="n">
        <x:v>13575225.185639475</x:v>
      </x:c>
      <x:c r="J1732" s="59" t="n">
        <x:v>0.5133068841401739</x:v>
      </x:c>
      <x:c r="K1732" s="2" t="str">
        <x:v>C</x:v>
      </x:c>
      <x:c r="L1732" s="59"/>
      <x:c r="M1732" s="59" t="n">
        <x:v>0.3800371016396199</x:v>
      </x:c>
      <x:c r="N1732" s="58" t="n">
        <x:v>3829355.57411361</x:v>
      </x:c>
      <x:c r="O1732" s="58" t="n">
        <x:v>6821982.6103177685</x:v>
      </x:c>
      <x:c r="P1732" s="2" t="str">
        <x:v>decline</x:v>
      </x:c>
      <x:c r="Q1732" s="2" t="str">
        <x:v>debt service to income exceeds policy maximum</x:v>
      </x:c>
      <x:c r="R1732" s="2"/>
      <x:c r="S1732" s="2"/>
      <x:c r="T1732" s="2"/>
    </x:row>
    <x:row r="1733">
      <x:c r="A1733" s="2"/>
      <x:c r="B1733" s="2"/>
      <x:c r="C1733" s="2" t="str">
        <x:v>SYN-01728</x:v>
      </x:c>
      <x:c r="D1733" s="58" t="n">
        <x:v>57000000</x:v>
      </x:c>
      <x:c r="E1733" s="93" t="n">
        <x:v>24</x:v>
      </x:c>
      <x:c r="F1733" s="59" t="n">
        <x:v>0.02676357835919946</x:v>
      </x:c>
      <x:c r="G1733" s="59" t="n">
        <x:v>0.5902875636131619</x:v>
      </x:c>
      <x:c r="H1733" s="59" t="n">
        <x:v>0.11248701414272368</x:v>
      </x:c>
      <x:c r="I1733" s="58" t="n">
        <x:v>2663233.1127893464</x:v>
      </x:c>
      <x:c r="J1733" s="59" t="n">
        <x:v>0.220910496240804</x:v>
      </x:c>
      <x:c r="K1733" s="2" t="str">
        <x:v>B</x:v>
      </x:c>
      <x:c r="L1733" s="59" t="n">
        <x:v>0.10047580718994141</x:v>
      </x:c>
      <x:c r="M1733" s="59" t="n">
        <x:v>0.2822301640073115</x:v>
      </x:c>
      <x:c r="N1733" s="58" t="n">
        <x:v>966512.7617088635</x:v>
      </x:c>
      <x:c r="O1733" s="58" t="n">
        <x:v>2379214.785998682</x:v>
      </x:c>
      <x:c r="P1733" s="2" t="str">
        <x:v>approve</x:v>
      </x:c>
      <x:c r="Q1733" s="2" t="str">
        <x:v>eligibility and RAROC conditions are met</x:v>
      </x:c>
      <x:c r="R1733" s="2"/>
      <x:c r="S1733" s="2"/>
      <x:c r="T1733" s="2"/>
    </x:row>
    <x:row r="1734">
      <x:c r="A1734" s="2"/>
      <x:c r="B1734" s="2"/>
      <x:c r="C1734" s="2" t="str">
        <x:v>SYN-01729</x:v>
      </x:c>
      <x:c r="D1734" s="58" t="n">
        <x:v>113000000</x:v>
      </x:c>
      <x:c r="E1734" s="93" t="n">
        <x:v>12</x:v>
      </x:c>
      <x:c r="F1734" s="59" t="n">
        <x:v>0.19985976586461934</x:v>
      </x:c>
      <x:c r="G1734" s="59" t="n">
        <x:v>0.7048417285488687</x:v>
      </x:c>
      <x:c r="H1734" s="59" t="n">
        <x:v>0.2769365459820712</x:v>
      </x:c>
      <x:c r="I1734" s="58" t="n">
        <x:v>10888247.393103087</x:v>
      </x:c>
      <x:c r="J1734" s="59" t="n">
        <x:v>0.3231837468559732</x:v>
      </x:c>
      <x:c r="K1734" s="2" t="str">
        <x:v>E</x:v>
      </x:c>
      <x:c r="L1734" s="59" t="n">
        <x:v>0.25895702362060546</x:v>
      </x:c>
      <x:c r="M1734" s="59" t="n">
        <x:v>0.25746486067420804</x:v>
      </x:c>
      <x:c r="N1734" s="58" t="n">
        <x:v>9272087.330861455</x:v>
      </x:c>
      <x:c r="O1734" s="58" t="n">
        <x:v>8801287.771622648</x:v>
      </x:c>
      <x:c r="P1734" s="2" t="str">
        <x:v>approve</x:v>
      </x:c>
      <x:c r="Q1734" s="2" t="str">
        <x:v>eligibility and RAROC conditions are met</x:v>
      </x:c>
      <x:c r="R1734" s="2"/>
      <x:c r="S1734" s="2"/>
      <x:c r="T1734" s="2"/>
    </x:row>
    <x:row r="1735">
      <x:c r="A1735" s="2"/>
      <x:c r="B1735" s="2"/>
      <x:c r="C1735" s="2" t="str">
        <x:v>SYN-01730</x:v>
      </x:c>
      <x:c r="D1735" s="58" t="n">
        <x:v>148000000</x:v>
      </x:c>
      <x:c r="E1735" s="93" t="n">
        <x:v>24</x:v>
      </x:c>
      <x:c r="F1735" s="59" t="n">
        <x:v>0.09059330213151318</x:v>
      </x:c>
      <x:c r="G1735" s="59" t="n">
        <x:v>0.7928707042298935</x:v>
      </x:c>
      <x:c r="H1735" s="59" t="n">
        <x:v>0.17580771781284113</x:v>
      </x:c>
      <x:c r="I1735" s="58" t="n">
        <x:v>7358822.7874895735</x:v>
      </x:c>
      <x:c r="J1735" s="59" t="n">
        <x:v>0.7572548524993049</x:v>
      </x:c>
      <x:c r="K1735" s="2" t="str">
        <x:v>C</x:v>
      </x:c>
      <x:c r="L1735" s="59"/>
      <x:c r="M1735" s="59" t="n">
        <x:v>0.24922126232483854</x:v>
      </x:c>
      <x:c r="N1735" s="58" t="n">
        <x:v>11477429.339941146</x:v>
      </x:c>
      <x:c r="O1735" s="58" t="n">
        <x:v>8549339.51007974</x:v>
      </x:c>
      <x:c r="P1735" s="2" t="str">
        <x:v>decline</x:v>
      </x:c>
      <x:c r="Q1735" s="2" t="str">
        <x:v>debt service to income exceeds policy maximum</x:v>
      </x:c>
      <x:c r="R1735" s="2"/>
      <x:c r="S1735" s="2"/>
      <x:c r="T1735" s="2"/>
    </x:row>
    <x:row r="1736">
      <x:c r="A1736" s="2"/>
      <x:c r="B1736" s="2"/>
      <x:c r="C1736" s="2" t="str">
        <x:v>SYN-01731</x:v>
      </x:c>
      <x:c r="D1736" s="58" t="n">
        <x:v>136000000</x:v>
      </x:c>
      <x:c r="E1736" s="93" t="n">
        <x:v>24</x:v>
      </x:c>
      <x:c r="F1736" s="59" t="n">
        <x:v>0.15054506883452093</x:v>
      </x:c>
      <x:c r="G1736" s="59" t="n">
        <x:v>0.6149143513375931</x:v>
      </x:c>
      <x:c r="H1736" s="59" t="n">
        <x:v>0.22731056406234496</x:v>
      </x:c>
      <x:c r="I1736" s="58" t="n">
        <x:v>7104623.461669087</x:v>
      </x:c>
      <x:c r="J1736" s="59" t="n">
        <x:v>0.5149860541358922</x:v>
      </x:c>
      <x:c r="K1736" s="2" t="str">
        <x:v>E</x:v>
      </x:c>
      <x:c r="L1736" s="59"/>
      <x:c r="M1736" s="59" t="n">
        <x:v>0.46292864078017915</x:v>
      </x:c>
      <x:c r="N1736" s="58" t="n">
        <x:v>13618120.174540395</x:v>
      </x:c>
      <x:c r="O1736" s="58" t="n">
        <x:v>7773405.1044301875</x:v>
      </x:c>
      <x:c r="P1736" s="2" t="str">
        <x:v>decline</x:v>
      </x:c>
      <x:c r="Q1736" s="2" t="str">
        <x:v>debt service to income exceeds policy maximum</x:v>
      </x:c>
      <x:c r="R1736" s="2"/>
      <x:c r="S1736" s="2"/>
      <x:c r="T1736" s="2"/>
    </x:row>
    <x:row r="1737">
      <x:c r="A1737" s="2"/>
      <x:c r="B1737" s="2"/>
      <x:c r="C1737" s="2" t="str">
        <x:v>SYN-01732</x:v>
      </x:c>
      <x:c r="D1737" s="58" t="n">
        <x:v>148000000</x:v>
      </x:c>
      <x:c r="E1737" s="93" t="n">
        <x:v>48</x:v>
      </x:c>
      <x:c r="F1737" s="59" t="n">
        <x:v>0.08566047234466308</x:v>
      </x:c>
      <x:c r="G1737" s="59" t="n">
        <x:v>0.6675677966796488</x:v>
      </x:c>
      <x:c r="H1737" s="59" t="n">
        <x:v>0.1608519813637963</x:v>
      </x:c>
      <x:c r="I1737" s="58" t="n">
        <x:v>4200822.263482476</x:v>
      </x:c>
      <x:c r="J1737" s="59" t="n">
        <x:v>0.13127569573382736</x:v>
      </x:c>
      <x:c r="K1737" s="2" t="str">
        <x:v>C</x:v>
      </x:c>
      <x:c r="L1737" s="59" t="n">
        <x:v>0.14233650207519533</x:v>
      </x:c>
      <x:c r="M1737" s="59" t="n">
        <x:v>0.3228613526903157</x:v>
      </x:c>
      <x:c r="N1737" s="58" t="n">
        <x:v>17626520.551051818</x:v>
      </x:c>
      <x:c r="O1737" s="58" t="n">
        <x:v>6734877.5818339195</x:v>
      </x:c>
      <x:c r="P1737" s="2" t="str">
        <x:v>approve</x:v>
      </x:c>
      <x:c r="Q1737" s="2" t="str">
        <x:v>eligibility and RAROC conditions are met</x:v>
      </x:c>
      <x:c r="R1737" s="2"/>
      <x:c r="S1737" s="2"/>
      <x:c r="T1737" s="2"/>
    </x:row>
    <x:row r="1738">
      <x:c r="A1738" s="2"/>
      <x:c r="B1738" s="2"/>
      <x:c r="C1738" s="2" t="str">
        <x:v>SYN-01733</x:v>
      </x:c>
      <x:c r="D1738" s="58" t="n">
        <x:v>107000000</x:v>
      </x:c>
      <x:c r="E1738" s="93" t="n">
        <x:v>18</x:v>
      </x:c>
      <x:c r="F1738" s="59" t="n">
        <x:v>0.01778339049012029</x:v>
      </x:c>
      <x:c r="G1738" s="59" t="n">
        <x:v>0.8132100164630403</x:v>
      </x:c>
      <x:c r="H1738" s="59" t="n">
        <x:v>0.11656630983769532</x:v>
      </x:c>
      <x:c r="I1738" s="58" t="n">
        <x:v>6508025.085588813</x:v>
      </x:c>
      <x:c r="J1738" s="59" t="n">
        <x:v>0.34502234406760907</x:v>
      </x:c>
      <x:c r="K1738" s="2" t="str">
        <x:v>A</x:v>
      </x:c>
      <x:c r="L1738" s="59" t="n">
        <x:v>0.08860748291015626</x:v>
      </x:c>
      <x:c r="M1738" s="59" t="n">
        <x:v>0.4437261569084876</x:v>
      </x:c>
      <x:c r="N1738" s="58" t="n">
        <x:v>1258083.5520260776</x:v>
      </x:c>
      <x:c r="O1738" s="58" t="n">
        <x:v>4529868.79679587</x:v>
      </x:c>
      <x:c r="P1738" s="2" t="str">
        <x:v>approve</x:v>
      </x:c>
      <x:c r="Q1738" s="2" t="str">
        <x:v>eligibility and RAROC conditions are met</x:v>
      </x:c>
      <x:c r="R1738" s="2"/>
      <x:c r="S1738" s="2"/>
      <x:c r="T1738" s="2"/>
    </x:row>
    <x:row r="1739">
      <x:c r="A1739" s="2"/>
      <x:c r="B1739" s="2"/>
      <x:c r="C1739" s="2" t="str">
        <x:v>SYN-01734</x:v>
      </x:c>
      <x:c r="D1739" s="58" t="n">
        <x:v>194000000</x:v>
      </x:c>
      <x:c r="E1739" s="93" t="n">
        <x:v>12</x:v>
      </x:c>
      <x:c r="F1739" s="59" t="n">
        <x:v>0.3200116159598455</x:v>
      </x:c>
      <x:c r="G1739" s="59" t="n">
        <x:v>0.7485729976631574</x:v>
      </x:c>
      <x:c r="H1739" s="59" t="n">
        <x:v>0.3</x:v>
      </x:c>
      <x:c r="I1739" s="58" t="n">
        <x:v>18912502.635737617</x:v>
      </x:c>
      <x:c r="J1739" s="59" t="n">
        <x:v>0.6088028911475385</x:v>
      </x:c>
      <x:c r="K1739" s="2" t="str">
        <x:v>E</x:v>
      </x:c>
      <x:c r="L1739" s="59"/>
      <x:c r="M1739" s="59" t="n">
        <x:v>-0.2742522348968372</x:v>
      </x:c>
      <x:c r="N1739" s="58" t="n">
        <x:v>27767370.8363511</x:v>
      </x:c>
      <x:c r="O1739" s="58" t="n">
        <x:v>17629809.70919918</x:v>
      </x:c>
      <x:c r="P1739" s="2" t="str">
        <x:v>decline</x:v>
      </x:c>
      <x:c r="Q1739" s="2" t="str">
        <x:v>PD exceeds policy maximum</x:v>
      </x:c>
      <x:c r="R1739" s="2"/>
      <x:c r="S1739" s="2"/>
      <x:c r="T1739" s="2"/>
    </x:row>
    <x:row r="1740">
      <x:c r="A1740" s="2"/>
      <x:c r="B1740" s="2"/>
      <x:c r="C1740" s="2" t="str">
        <x:v>SYN-01735</x:v>
      </x:c>
      <x:c r="D1740" s="58" t="n">
        <x:v>219000000</x:v>
      </x:c>
      <x:c r="E1740" s="93" t="n">
        <x:v>24</x:v>
      </x:c>
      <x:c r="F1740" s="59" t="n">
        <x:v>0.021458319281053392</x:v>
      </x:c>
      <x:c r="G1740" s="59" t="n">
        <x:v>0.6046931149130512</x:v>
      </x:c>
      <x:c r="H1740" s="59" t="n">
        <x:v>0.11884560237640383</x:v>
      </x:c>
      <x:c r="I1740" s="58" t="n">
        <x:v>10297288.182532048</x:v>
      </x:c>
      <x:c r="J1740" s="59" t="n">
        <x:v>0.35203628683188865</x:v>
      </x:c>
      <x:c r="K1740" s="2" t="str">
        <x:v>B</x:v>
      </x:c>
      <x:c r="L1740" s="59" t="n">
        <x:v>0.08282466888427734</x:v>
      </x:c>
      <x:c r="M1740" s="59" t="n">
        <x:v>0.5249304534344618</x:v>
      </x:c>
      <x:c r="N1740" s="58" t="n">
        <x:v>3059012.958436092</x:v>
      </x:c>
      <x:c r="O1740" s="58" t="n">
        <x:v>9190979.657326555</x:v>
      </x:c>
      <x:c r="P1740" s="2" t="str">
        <x:v>approve</x:v>
      </x:c>
      <x:c r="Q1740" s="2" t="str">
        <x:v>eligibility and RAROC conditions are met</x:v>
      </x:c>
      <x:c r="R1740" s="2"/>
      <x:c r="S1740" s="2"/>
      <x:c r="T1740" s="2"/>
    </x:row>
    <x:row r="1741">
      <x:c r="A1741" s="2"/>
      <x:c r="B1741" s="2"/>
      <x:c r="C1741" s="2" t="str">
        <x:v>SYN-01736</x:v>
      </x:c>
      <x:c r="D1741" s="58" t="n">
        <x:v>139000000</x:v>
      </x:c>
      <x:c r="E1741" s="93" t="n">
        <x:v>24</x:v>
      </x:c>
      <x:c r="F1741" s="59" t="n">
        <x:v>0.08955283963727088</x:v>
      </x:c>
      <x:c r="G1741" s="59" t="n">
        <x:v>0.6882189645480101</x:v>
      </x:c>
      <x:c r="H1741" s="59" t="n">
        <x:v>0.16420955221741187</x:v>
      </x:c>
      <x:c r="I1741" s="58" t="n">
        <x:v>6833863.431846314</x:v>
      </x:c>
      <x:c r="J1741" s="59" t="n">
        <x:v>0.4444598096187337</x:v>
      </x:c>
      <x:c r="K1741" s="2" t="str">
        <x:v>C</x:v>
      </x:c>
      <x:c r="L1741" s="59" t="n">
        <x:v>0.14036678314208983</x:v>
      </x:c>
      <x:c r="M1741" s="59" t="n">
        <x:v>0.3576620798792074</x:v>
      </x:c>
      <x:c r="N1741" s="58" t="n">
        <x:v>9220430.275015203</x:v>
      </x:c>
      <x:c r="O1741" s="58" t="n">
        <x:v>6904826.157082068</x:v>
      </x:c>
      <x:c r="P1741" s="2" t="str">
        <x:v>approve</x:v>
      </x:c>
      <x:c r="Q1741" s="2" t="str">
        <x:v>eligibility and RAROC conditions are met</x:v>
      </x:c>
      <x:c r="R1741" s="2"/>
      <x:c r="S1741" s="2"/>
      <x:c r="T1741" s="2"/>
    </x:row>
    <x:row r="1742">
      <x:c r="A1742" s="2"/>
      <x:c r="B1742" s="2"/>
      <x:c r="C1742" s="2" t="str">
        <x:v>SYN-01737</x:v>
      </x:c>
      <x:c r="D1742" s="58" t="n">
        <x:v>166000000</x:v>
      </x:c>
      <x:c r="E1742" s="93" t="n">
        <x:v>48</x:v>
      </x:c>
      <x:c r="F1742" s="59" t="n">
        <x:v>0.10814667927968294</x:v>
      </x:c>
      <x:c r="G1742" s="59" t="n">
        <x:v>0.709006384654075</x:v>
      </x:c>
      <x:c r="H1742" s="59" t="n">
        <x:v>0.1690021793033443</x:v>
      </x:c>
      <x:c r="I1742" s="58" t="n">
        <x:v>4781371.774525192</x:v>
      </x:c>
      <x:c r="J1742" s="59" t="n">
        <x:v>0.21042117683426637</x:v>
      </x:c>
      <x:c r="K1742" s="2" t="str">
        <x:v>D</x:v>
      </x:c>
      <x:c r="L1742" s="59" t="n">
        <x:v>0.1670058059692383</x:v>
      </x:c>
      <x:c r="M1742" s="59" t="n">
        <x:v>0.17446479143457944</x:v>
      </x:c>
      <x:c r="N1742" s="58" t="n">
        <x:v>26077768.572347224</x:v>
      </x:c>
      <x:c r="O1742" s="58" t="n">
        <x:v>8918388.44144882</x:v>
      </x:c>
      <x:c r="P1742" s="2" t="str">
        <x:v>approve</x:v>
      </x:c>
      <x:c r="Q1742" s="2" t="str">
        <x:v>eligibility and RAROC conditions are met</x:v>
      </x:c>
      <x:c r="R1742" s="2"/>
      <x:c r="S1742" s="2"/>
      <x:c r="T1742" s="2"/>
    </x:row>
    <x:row r="1743">
      <x:c r="A1743" s="2"/>
      <x:c r="B1743" s="2"/>
      <x:c r="C1743" s="2" t="str">
        <x:v>SYN-01738</x:v>
      </x:c>
      <x:c r="D1743" s="58" t="n">
        <x:v>67000000</x:v>
      </x:c>
      <x:c r="E1743" s="93" t="n">
        <x:v>12</x:v>
      </x:c>
      <x:c r="F1743" s="59" t="n">
        <x:v>0.038426688595376055</x:v>
      </x:c>
      <x:c r="G1743" s="59" t="n">
        <x:v>0.6017873490024547</x:v>
      </x:c>
      <x:c r="H1743" s="59" t="n">
        <x:v>0.14918778674694577</x:v>
      </x:c>
      <x:c r="I1743" s="58" t="n">
        <x:v>6044739.3873552885</x:v>
      </x:c>
      <x:c r="J1743" s="59" t="n">
        <x:v>0.13096581334670462</x:v>
      </x:c>
      <x:c r="K1743" s="2" t="str">
        <x:v>B</x:v>
      </x:c>
      <x:c r="L1743" s="59" t="n">
        <x:v>0.11681613922119143</x:v>
      </x:c>
      <x:c r="M1743" s="59" t="n">
        <x:v>0.4895611373893944</x:v>
      </x:c>
      <x:c r="N1743" s="58" t="n">
        <x:v>863227.7601728803</x:v>
      </x:c>
      <x:c r="O1743" s="58" t="n">
        <x:v>2887538.638712158</x:v>
      </x:c>
      <x:c r="P1743" s="2" t="str">
        <x:v>approve</x:v>
      </x:c>
      <x:c r="Q1743" s="2" t="str">
        <x:v>eligibility and RAROC conditions are met</x:v>
      </x:c>
      <x:c r="R1743" s="2"/>
      <x:c r="S1743" s="2"/>
      <x:c r="T1743" s="2"/>
    </x:row>
    <x:row r="1744">
      <x:c r="A1744" s="2"/>
      <x:c r="B1744" s="2"/>
      <x:c r="C1744" s="2" t="str">
        <x:v>SYN-01739</x:v>
      </x:c>
      <x:c r="D1744" s="58" t="n">
        <x:v>41000000</x:v>
      </x:c>
      <x:c r="E1744" s="93" t="n">
        <x:v>48</x:v>
      </x:c>
      <x:c r="F1744" s="59" t="n">
        <x:v>0.19694396336269998</x:v>
      </x:c>
      <x:c r="G1744" s="59" t="n">
        <x:v>0.8821951044471943</x:v>
      </x:c>
      <x:c r="H1744" s="59" t="n">
        <x:v>0.284887610864896</x:v>
      </x:c>
      <x:c r="I1744" s="58" t="n">
        <x:v>1440427.7235025591</x:v>
      </x:c>
      <x:c r="J1744" s="59" t="n">
        <x:v>0.3187372724840361</x:v>
      </x:c>
      <x:c r="K1744" s="2" t="str">
        <x:v>E</x:v>
      </x:c>
      <x:c r="L1744" s="59"/>
      <x:c r="M1744" s="59" t="n">
        <x:v>0.08468872157536217</x:v>
      </x:c>
      <x:c r="N1744" s="58" t="n">
        <x:v>14176889.641484104</x:v>
      </x:c>
      <x:c r="O1744" s="58" t="n">
        <x:v>3399475.650713257</x:v>
      </x:c>
      <x:c r="P1744" s="2" t="str">
        <x:v>manual_review</x:v>
      </x:c>
      <x:c r="Q1744" s="2" t="str">
        <x:v>RAROC hurdle cannot be met within management APR cap</x:v>
      </x:c>
      <x:c r="R1744" s="2"/>
      <x:c r="S1744" s="2"/>
      <x:c r="T1744" s="2"/>
    </x:row>
    <x:row r="1745">
      <x:c r="A1745" s="2"/>
      <x:c r="B1745" s="2"/>
      <x:c r="C1745" s="2" t="str">
        <x:v>SYN-01740</x:v>
      </x:c>
      <x:c r="D1745" s="58" t="n">
        <x:v>126000000</x:v>
      </x:c>
      <x:c r="E1745" s="93" t="n">
        <x:v>24</x:v>
      </x:c>
      <x:c r="F1745" s="59" t="n">
        <x:v>0.049955659480675534</x:v>
      </x:c>
      <x:c r="G1745" s="59" t="n">
        <x:v>0.7173696360795254</x:v>
      </x:c>
      <x:c r="H1745" s="59" t="n">
        <x:v>0.1613177387009919</x:v>
      </x:c>
      <x:c r="I1745" s="58" t="n">
        <x:v>6177288.176454713</x:v>
      </x:c>
      <x:c r="J1745" s="59" t="n">
        <x:v>0.3875880067867197</x:v>
      </x:c>
      <x:c r="K1745" s="2" t="str">
        <x:v>B</x:v>
      </x:c>
      <x:c r="L1745" s="59" t="n">
        <x:v>0.11975975036621095</x:v>
      </x:c>
      <x:c r="M1745" s="59" t="n">
        <x:v>0.5827197898820051</x:v>
      </x:c>
      <x:c r="N1745" s="58" t="n">
        <x:v>4894827.574509882</x:v>
      </x:c>
      <x:c r="O1745" s="58" t="n">
        <x:v>5253838.826595954</x:v>
      </x:c>
      <x:c r="P1745" s="2" t="str">
        <x:v>approve</x:v>
      </x:c>
      <x:c r="Q1745" s="2" t="str">
        <x:v>eligibility and RAROC conditions are met</x:v>
      </x:c>
      <x:c r="R1745" s="2"/>
      <x:c r="S1745" s="2"/>
      <x:c r="T1745" s="2"/>
    </x:row>
    <x:row r="1746">
      <x:c r="A1746" s="2"/>
      <x:c r="B1746" s="2"/>
      <x:c r="C1746" s="2" t="str">
        <x:v>SYN-01741</x:v>
      </x:c>
      <x:c r="D1746" s="58" t="n">
        <x:v>150000000</x:v>
      </x:c>
      <x:c r="E1746" s="93" t="n">
        <x:v>12</x:v>
      </x:c>
      <x:c r="F1746" s="59" t="n">
        <x:v>0.031037671557542622</x:v>
      </x:c>
      <x:c r="G1746" s="59" t="n">
        <x:v>0.8494609038578613</x:v>
      </x:c>
      <x:c r="H1746" s="59" t="n">
        <x:v>0.11949771226368648</x:v>
      </x:c>
      <x:c r="I1746" s="58" t="n">
        <x:v>13323793.938191222</x:v>
      </x:c>
      <x:c r="J1746" s="59" t="n">
        <x:v>0.33792274549858364</x:v>
      </x:c>
      <x:c r="K1746" s="2" t="str">
        <x:v>B</x:v>
      </x:c>
      <x:c r="L1746" s="59" t="n">
        <x:v>0.11099822998046875</x:v>
      </x:c>
      <x:c r="M1746" s="59" t="n">
        <x:v>0.2464201443181588</x:v>
      </x:c>
      <x:c r="N1746" s="58" t="n">
        <x:v>2191350.565326061</x:v>
      </x:c>
      <x:c r="O1746" s="58" t="n">
        <x:v>6451664.136887046</x:v>
      </x:c>
      <x:c r="P1746" s="2" t="str">
        <x:v>approve</x:v>
      </x:c>
      <x:c r="Q1746" s="2" t="str">
        <x:v>eligibility and RAROC conditions are met</x:v>
      </x:c>
      <x:c r="R1746" s="2"/>
      <x:c r="S1746" s="2"/>
      <x:c r="T1746" s="2"/>
    </x:row>
    <x:row r="1747">
      <x:c r="A1747" s="2"/>
      <x:c r="B1747" s="2"/>
      <x:c r="C1747" s="2" t="str">
        <x:v>SYN-01742</x:v>
      </x:c>
      <x:c r="D1747" s="58" t="n">
        <x:v>40000000</x:v>
      </x:c>
      <x:c r="E1747" s="93" t="n">
        <x:v>18</x:v>
      </x:c>
      <x:c r="F1747" s="59" t="n">
        <x:v>0.053068763708061115</x:v>
      </x:c>
      <x:c r="G1747" s="59" t="n">
        <x:v>0.6712148663643654</x:v>
      </x:c>
      <x:c r="H1747" s="59" t="n">
        <x:v>0.15884043675681211</x:v>
      </x:c>
      <x:c r="I1747" s="58" t="n">
        <x:v>2512065.4092574064</x:v>
      </x:c>
      <x:c r="J1747" s="59" t="n">
        <x:v>0.08279019099554874</x:v>
      </x:c>
      <x:c r="K1747" s="2" t="str">
        <x:v>C</x:v>
      </x:c>
      <x:c r="L1747" s="59" t="n">
        <x:v>0.1466032028198242</x:v>
      </x:c>
      <x:c r="M1747" s="59" t="n">
        <x:v>0.28517525462693005</x:v>
      </x:c>
      <x:c r="N1747" s="58" t="n">
        <x:v>1168523.373233489</x:v>
      </x:c>
      <x:c r="O1747" s="58" t="n">
        <x:v>1679946.8938683385</x:v>
      </x:c>
      <x:c r="P1747" s="2" t="str">
        <x:v>approve</x:v>
      </x:c>
      <x:c r="Q1747" s="2" t="str">
        <x:v>eligibility and RAROC conditions are met</x:v>
      </x:c>
      <x:c r="R1747" s="2"/>
      <x:c r="S1747" s="2"/>
      <x:c r="T1747" s="2"/>
    </x:row>
    <x:row r="1748">
      <x:c r="A1748" s="2"/>
      <x:c r="B1748" s="2"/>
      <x:c r="C1748" s="2" t="str">
        <x:v>SYN-01743</x:v>
      </x:c>
      <x:c r="D1748" s="58" t="n">
        <x:v>171000000</x:v>
      </x:c>
      <x:c r="E1748" s="93" t="n">
        <x:v>36</x:v>
      </x:c>
      <x:c r="F1748" s="59" t="n">
        <x:v>0.047497806308302276</x:v>
      </x:c>
      <x:c r="G1748" s="59" t="n">
        <x:v>0.7316670591399533</x:v>
      </x:c>
      <x:c r="H1748" s="59" t="n">
        <x:v>0.1642337881291044</x:v>
      </x:c>
      <x:c r="I1748" s="58" t="n">
        <x:v>6047656.706252678</x:v>
      </x:c>
      <x:c r="J1748" s="59" t="n">
        <x:v>0.3385298502842127</x:v>
      </x:c>
      <x:c r="K1748" s="2" t="str">
        <x:v>B</x:v>
      </x:c>
      <x:c r="L1748" s="59" t="n">
        <x:v>0.11558429718017578</x:v>
      </x:c>
      <x:c r="M1748" s="59" t="n">
        <x:v>0.6545016841806672</x:v>
      </x:c>
      <x:c r="N1748" s="58" t="n">
        <x:v>9627201.425700977</x:v>
      </x:c>
      <x:c r="O1748" s="58" t="n">
        <x:v>7112109.602884276</x:v>
      </x:c>
      <x:c r="P1748" s="2" t="str">
        <x:v>approve</x:v>
      </x:c>
      <x:c r="Q1748" s="2" t="str">
        <x:v>eligibility and RAROC conditions are met</x:v>
      </x:c>
      <x:c r="R1748" s="2"/>
      <x:c r="S1748" s="2"/>
      <x:c r="T1748" s="2"/>
    </x:row>
    <x:row r="1749">
      <x:c r="A1749" s="2"/>
      <x:c r="B1749" s="2"/>
      <x:c r="C1749" s="2" t="str">
        <x:v>SYN-01744</x:v>
      </x:c>
      <x:c r="D1749" s="58" t="n">
        <x:v>201000000</x:v>
      </x:c>
      <x:c r="E1749" s="93" t="n">
        <x:v>48</x:v>
      </x:c>
      <x:c r="F1749" s="59" t="n">
        <x:v>0.15131974092590844</x:v>
      </x:c>
      <x:c r="G1749" s="59" t="n">
        <x:v>0.6168743832813469</x:v>
      </x:c>
      <x:c r="H1749" s="59" t="n">
        <x:v>0.23203130707957412</x:v>
      </x:c>
      <x:c r="I1749" s="58" t="n">
        <x:v>6464736.154789468</x:v>
      </x:c>
      <x:c r="J1749" s="59" t="n">
        <x:v>0.23226473196331723</x:v>
      </x:c>
      <x:c r="K1749" s="2" t="str">
        <x:v>E</x:v>
      </x:c>
      <x:c r="L1749" s="59" t="n">
        <x:v>0.18149662017822266</x:v>
      </x:c>
      <x:c r="M1749" s="59" t="n">
        <x:v>0.5125300861077908</x:v>
      </x:c>
      <x:c r="N1749" s="58" t="n">
        <x:v>38093690.55063548</x:v>
      </x:c>
      <x:c r="O1749" s="58" t="n">
        <x:v>10838871.71405224</x:v>
      </x:c>
      <x:c r="P1749" s="2" t="str">
        <x:v>approve</x:v>
      </x:c>
      <x:c r="Q1749" s="2" t="str">
        <x:v>eligibility and RAROC conditions are met</x:v>
      </x:c>
      <x:c r="R1749" s="2"/>
      <x:c r="S1749" s="2"/>
      <x:c r="T1749" s="2"/>
    </x:row>
    <x:row r="1750">
      <x:c r="A1750" s="2"/>
      <x:c r="B1750" s="2"/>
      <x:c r="C1750" s="2" t="str">
        <x:v>SYN-01745</x:v>
      </x:c>
      <x:c r="D1750" s="58" t="n">
        <x:v>177000000</x:v>
      </x:c>
      <x:c r="E1750" s="93" t="n">
        <x:v>18</x:v>
      </x:c>
      <x:c r="F1750" s="59" t="n">
        <x:v>0.12632485344381983</x:v>
      </x:c>
      <x:c r="G1750" s="59" t="n">
        <x:v>0.6801127565838744</x:v>
      </x:c>
      <x:c r="H1750" s="59" t="n">
        <x:v>0.21467285309997663</x:v>
      </x:c>
      <x:c r="I1750" s="58" t="n">
        <x:v>11588316.405913696</x:v>
      </x:c>
      <x:c r="J1750" s="59" t="n">
        <x:v>0.41352451507847576</x:v>
      </x:c>
      <x:c r="K1750" s="2" t="str">
        <x:v>D</x:v>
      </x:c>
      <x:c r="L1750" s="59" t="n">
        <x:v>0.1667206573486328</x:v>
      </x:c>
      <x:c r="M1750" s="59" t="n">
        <x:v>0.4922165601860865</x:v>
      </x:c>
      <x:c r="N1750" s="58" t="n">
        <x:v>12601474.315245418</x:v>
      </x:c>
      <x:c r="O1750" s="58" t="n">
        <x:v>10597475.704845883</x:v>
      </x:c>
      <x:c r="P1750" s="2" t="str">
        <x:v>approve</x:v>
      </x:c>
      <x:c r="Q1750" s="2" t="str">
        <x:v>eligibility and RAROC conditions are met</x:v>
      </x:c>
      <x:c r="R1750" s="2"/>
      <x:c r="S1750" s="2"/>
      <x:c r="T1750" s="2"/>
    </x:row>
    <x:row r="1751">
      <x:c r="A1751" s="2"/>
      <x:c r="B1751" s="2"/>
      <x:c r="C1751" s="2" t="str">
        <x:v>SYN-01746</x:v>
      </x:c>
      <x:c r="D1751" s="58" t="n">
        <x:v>43000000</x:v>
      </x:c>
      <x:c r="E1751" s="93" t="n">
        <x:v>48</x:v>
      </x:c>
      <x:c r="F1751" s="59" t="n">
        <x:v>0.016932134198732005</x:v>
      </x:c>
      <x:c r="G1751" s="59" t="n">
        <x:v>0.7336392120149845</x:v>
      </x:c>
      <x:c r="H1751" s="59" t="n">
        <x:v>0.09689077407733528</x:v>
      </x:c>
      <x:c r="I1751" s="58" t="n">
        <x:v>1084181.60742704</x:v>
      </x:c>
      <x:c r="J1751" s="59" t="n">
        <x:v>0.14804691628875355</x:v>
      </x:c>
      <x:c r="K1751" s="2" t="str">
        <x:v>A</x:v>
      </x:c>
      <x:c r="L1751" s="59" t="n">
        <x:v>0.09969932556152344</x:v>
      </x:c>
      <x:c r="M1751" s="59" t="n">
        <x:v>0.13133187316428588</x:v>
      </x:c>
      <x:c r="N1751" s="58" t="n">
        <x:v>1141744.5351588824</x:v>
      </x:c>
      <x:c r="O1751" s="58" t="n">
        <x:v>1795441.6127746082</x:v>
      </x:c>
      <x:c r="P1751" s="2" t="str">
        <x:v>reprice</x:v>
      </x:c>
      <x:c r="Q1751" s="2" t="str">
        <x:v>quoted APR is below the RAROC price floor</x:v>
      </x:c>
      <x:c r="R1751" s="2"/>
      <x:c r="S1751" s="2"/>
      <x:c r="T1751" s="2"/>
    </x:row>
    <x:row r="1752">
      <x:c r="A1752" s="2"/>
      <x:c r="B1752" s="2"/>
      <x:c r="C1752" s="2" t="str">
        <x:v>SYN-01747</x:v>
      </x:c>
      <x:c r="D1752" s="58" t="n">
        <x:v>134000000</x:v>
      </x:c>
      <x:c r="E1752" s="93" t="n">
        <x:v>18</x:v>
      </x:c>
      <x:c r="F1752" s="59" t="n">
        <x:v>0.07421222835788722</x:v>
      </x:c>
      <x:c r="G1752" s="59" t="n">
        <x:v>0.6735866856072952</x:v>
      </x:c>
      <x:c r="H1752" s="59" t="n">
        <x:v>0.15275114732590006</x:v>
      </x:c>
      <x:c r="I1752" s="58" t="n">
        <x:v>8376921.65825777</x:v>
      </x:c>
      <x:c r="J1752" s="59" t="n">
        <x:v>0.5242788018205553</x:v>
      </x:c>
      <x:c r="K1752" s="2" t="str">
        <x:v>C</x:v>
      </x:c>
      <x:c r="L1752" s="59"/>
      <x:c r="M1752" s="59" t="n">
        <x:v>0.43319830509682283</x:v>
      </x:c>
      <x:c r="N1752" s="58" t="n">
        <x:v>5483605.7607742855</x:v>
      </x:c>
      <x:c r="O1752" s="58" t="n">
        <x:v>5949345.320654617</x:v>
      </x:c>
      <x:c r="P1752" s="2" t="str">
        <x:v>decline</x:v>
      </x:c>
      <x:c r="Q1752" s="2" t="str">
        <x:v>debt service to income exceeds policy maximum</x:v>
      </x:c>
      <x:c r="R1752" s="2"/>
      <x:c r="S1752" s="2"/>
      <x:c r="T1752" s="2"/>
    </x:row>
    <x:row r="1753">
      <x:c r="A1753" s="2"/>
      <x:c r="B1753" s="2"/>
      <x:c r="C1753" s="2" t="str">
        <x:v>SYN-01748</x:v>
      </x:c>
      <x:c r="D1753" s="58" t="n">
        <x:v>70000000</x:v>
      </x:c>
      <x:c r="E1753" s="93" t="n">
        <x:v>18</x:v>
      </x:c>
      <x:c r="F1753" s="59" t="n">
        <x:v>0.1901494900917928</x:v>
      </x:c>
      <x:c r="G1753" s="59" t="n">
        <x:v>0.762372338946004</x:v>
      </x:c>
      <x:c r="H1753" s="59" t="n">
        <x:v>0.2654906762704563</x:v>
      </x:c>
      <x:c r="I1753" s="58" t="n">
        <x:v>4756803.385926292</x:v>
      </x:c>
      <x:c r="J1753" s="59" t="n">
        <x:v>0.2799190730614251</x:v>
      </x:c>
      <x:c r="K1753" s="2" t="str">
        <x:v>E</x:v>
      </x:c>
      <x:c r="L1753" s="59" t="n">
        <x:v>0.2631131744384766</x:v>
      </x:c>
      <x:c r="M1753" s="59" t="n">
        <x:v>0.17216494123613685</x:v>
      </x:c>
      <x:c r="N1753" s="58" t="n">
        <x:v>8484756.433760397</x:v>
      </x:c>
      <x:c r="O1753" s="58" t="n">
        <x:v>5559873.779818281</x:v>
      </x:c>
      <x:c r="P1753" s="2" t="str">
        <x:v>approve</x:v>
      </x:c>
      <x:c r="Q1753" s="2" t="str">
        <x:v>eligibility and RAROC conditions are met</x:v>
      </x:c>
      <x:c r="R1753" s="2"/>
      <x:c r="S1753" s="2"/>
      <x:c r="T1753" s="2"/>
    </x:row>
    <x:row r="1754">
      <x:c r="A1754" s="2"/>
      <x:c r="B1754" s="2"/>
      <x:c r="C1754" s="2" t="str">
        <x:v>SYN-01749</x:v>
      </x:c>
      <x:c r="D1754" s="58" t="n">
        <x:v>177000000</x:v>
      </x:c>
      <x:c r="E1754" s="93" t="n">
        <x:v>48</x:v>
      </x:c>
      <x:c r="F1754" s="59" t="n">
        <x:v>0.16331148259552253</x:v>
      </x:c>
      <x:c r="G1754" s="59" t="n">
        <x:v>0.6690342506921702</x:v>
      </x:c>
      <x:c r="H1754" s="59" t="n">
        <x:v>0.2502482298906566</x:v>
      </x:c>
      <x:c r="I1754" s="58" t="n">
        <x:v>5871262.498433053</x:v>
      </x:c>
      <x:c r="J1754" s="59" t="n">
        <x:v>0.16825027774295673</x:v>
      </x:c>
      <x:c r="K1754" s="2" t="str">
        <x:v>E</x:v>
      </x:c>
      <x:c r="L1754" s="59" t="n">
        <x:v>0.2081049346923828</x:v>
      </x:c>
      <x:c r="M1754" s="59" t="n">
        <x:v>0.42226015156887803</x:v>
      </x:c>
      <x:c r="N1754" s="58" t="n">
        <x:v>39149808.991008624</x:v>
      </x:c>
      <x:c r="O1754" s="58" t="n">
        <x:v>10631048.706242073</x:v>
      </x:c>
      <x:c r="P1754" s="2" t="str">
        <x:v>approve</x:v>
      </x:c>
      <x:c r="Q1754" s="2" t="str">
        <x:v>eligibility and RAROC conditions are met</x:v>
      </x:c>
      <x:c r="R1754" s="2"/>
      <x:c r="S1754" s="2"/>
      <x:c r="T1754" s="2"/>
    </x:row>
    <x:row r="1755">
      <x:c r="A1755" s="2"/>
      <x:c r="B1755" s="2"/>
      <x:c r="C1755" s="2" t="str">
        <x:v>SYN-01750</x:v>
      </x:c>
      <x:c r="D1755" s="58" t="n">
        <x:v>239000000</x:v>
      </x:c>
      <x:c r="E1755" s="93" t="n">
        <x:v>48</x:v>
      </x:c>
      <x:c r="F1755" s="59" t="n">
        <x:v>0.03217903068572892</x:v>
      </x:c>
      <x:c r="G1755" s="59" t="n">
        <x:v>0.7491229294694176</x:v>
      </x:c>
      <x:c r="H1755" s="59" t="n">
        <x:v>0.12354838025310606</x:v>
      </x:c>
      <x:c r="I1755" s="58" t="n">
        <x:v>6335506.2169209225</x:v>
      </x:c>
      <x:c r="J1755" s="59" t="n">
        <x:v>0.38671779333931583</x:v>
      </x:c>
      <x:c r="K1755" s="2" t="str">
        <x:v>B</x:v>
      </x:c>
      <x:c r="L1755" s="59" t="n">
        <x:v>0.1008285140991211</x:v>
      </x:c>
      <x:c r="M1755" s="59" t="n">
        <x:v>0.39049217029840116</x:v>
      </x:c>
      <x:c r="N1755" s="58" t="n">
        <x:v>12339465.173015084</x:v>
      </x:c>
      <x:c r="O1755" s="58" t="n">
        <x:v>9928176.094228284</x:v>
      </x:c>
      <x:c r="P1755" s="2" t="str">
        <x:v>approve</x:v>
      </x:c>
      <x:c r="Q1755" s="2" t="str">
        <x:v>eligibility and RAROC conditions are met</x:v>
      </x:c>
      <x:c r="R1755" s="2"/>
      <x:c r="S1755" s="2"/>
      <x:c r="T1755" s="2"/>
    </x:row>
    <x:row r="1756">
      <x:c r="A1756" s="2"/>
      <x:c r="B1756" s="2"/>
      <x:c r="C1756" s="2" t="str">
        <x:v>SYN-01751</x:v>
      </x:c>
      <x:c r="D1756" s="58" t="n">
        <x:v>138000000</x:v>
      </x:c>
      <x:c r="E1756" s="93" t="n">
        <x:v>48</x:v>
      </x:c>
      <x:c r="F1756" s="59" t="n">
        <x:v>0.08001951715025067</x:v>
      </x:c>
      <x:c r="G1756" s="59" t="n">
        <x:v>0.6896624683924835</x:v>
      </x:c>
      <x:c r="H1756" s="59" t="n">
        <x:v>0.18388876467008614</x:v>
      </x:c>
      <x:c r="I1756" s="58" t="n">
        <x:v>4081846.043838597</x:v>
      </x:c>
      <x:c r="J1756" s="59" t="n">
        <x:v>0.14395558853275459</x:v>
      </x:c>
      <x:c r="K1756" s="2" t="str">
        <x:v>C</x:v>
      </x:c>
      <x:c r="L1756" s="59" t="n">
        <x:v>0.13772499084472659</x:v>
      </x:c>
      <x:c r="M1756" s="59" t="n">
        <x:v>0.5688403670731091</x:v>
      </x:c>
      <x:c r="N1756" s="58" t="n">
        <x:v>16140910.645504523</x:v>
      </x:c>
      <x:c r="O1756" s="58" t="n">
        <x:v>6356897.136363946</x:v>
      </x:c>
      <x:c r="P1756" s="2" t="str">
        <x:v>approve</x:v>
      </x:c>
      <x:c r="Q1756" s="2" t="str">
        <x:v>eligibility and RAROC conditions are met</x:v>
      </x:c>
      <x:c r="R1756" s="2"/>
      <x:c r="S1756" s="2"/>
      <x:c r="T1756" s="2"/>
    </x:row>
    <x:row r="1757">
      <x:c r="A1757" s="2"/>
      <x:c r="B1757" s="2"/>
      <x:c r="C1757" s="2" t="str">
        <x:v>SYN-01752</x:v>
      </x:c>
      <x:c r="D1757" s="58" t="n">
        <x:v>89000000</x:v>
      </x:c>
      <x:c r="E1757" s="93" t="n">
        <x:v>48</x:v>
      </x:c>
      <x:c r="F1757" s="59" t="n">
        <x:v>0.1386500944460506</x:v>
      </x:c>
      <x:c r="G1757" s="59" t="n">
        <x:v>0.7046695386695889</x:v>
      </x:c>
      <x:c r="H1757" s="59" t="n">
        <x:v>0.26192395048655565</x:v>
      </x:c>
      <x:c r="I1757" s="58" t="n">
        <x:v>3010481.8964363625</x:v>
      </x:c>
      <x:c r="J1757" s="59" t="n">
        <x:v>0.1398358947661442</x:v>
      </x:c>
      <x:c r="K1757" s="2" t="str">
        <x:v>D</x:v>
      </x:c>
      <x:c r="L1757" s="59" t="n">
        <x:v>0.19175846099853516</x:v>
      </x:c>
      <x:c r="M1757" s="59" t="n">
        <x:v>0.6081801487252934</x:v>
      </x:c>
      <x:c r="N1757" s="58" t="n">
        <x:v>18123042.96468892</x:v>
      </x:c>
      <x:c r="O1757" s="58" t="n">
        <x:v>5426934.537870098</x:v>
      </x:c>
      <x:c r="P1757" s="2" t="str">
        <x:v>approve</x:v>
      </x:c>
      <x:c r="Q1757" s="2" t="str">
        <x:v>eligibility and RAROC conditions are met</x:v>
      </x:c>
      <x:c r="R1757" s="2"/>
      <x:c r="S1757" s="2"/>
      <x:c r="T1757" s="2"/>
    </x:row>
    <x:row r="1758">
      <x:c r="A1758" s="2"/>
      <x:c r="B1758" s="2"/>
      <x:c r="C1758" s="2" t="str">
        <x:v>SYN-01753</x:v>
      </x:c>
      <x:c r="D1758" s="58" t="n">
        <x:v>170000000</x:v>
      </x:c>
      <x:c r="E1758" s="93" t="n">
        <x:v>12</x:v>
      </x:c>
      <x:c r="F1758" s="59" t="n">
        <x:v>0.03569171966996781</x:v>
      </x:c>
      <x:c r="G1758" s="59" t="n">
        <x:v>0.6935366687327768</x:v>
      </x:c>
      <x:c r="H1758" s="59" t="n">
        <x:v>0.14149315784852928</x:v>
      </x:c>
      <x:c r="I1758" s="58" t="n">
        <x:v>15275756.054136338</x:v>
      </x:c>
      <x:c r="J1758" s="59" t="n">
        <x:v>0.6612889029334179</x:v>
      </x:c>
      <x:c r="K1758" s="2" t="str">
        <x:v>B</x:v>
      </x:c>
      <x:c r="L1758" s="59"/>
      <x:c r="M1758" s="59" t="n">
        <x:v>0.5034899286168237</x:v>
      </x:c>
      <x:c r="N1758" s="58" t="n">
        <x:v>2340932.2964578513</x:v>
      </x:c>
      <x:c r="O1758" s="58" t="n">
        <x:v>7324734.202367517</x:v>
      </x:c>
      <x:c r="P1758" s="2" t="str">
        <x:v>decline</x:v>
      </x:c>
      <x:c r="Q1758" s="2" t="str">
        <x:v>debt service to income exceeds policy maximum</x:v>
      </x:c>
      <x:c r="R1758" s="2"/>
      <x:c r="S1758" s="2"/>
      <x:c r="T1758" s="2"/>
    </x:row>
    <x:row r="1759">
      <x:c r="A1759" s="2"/>
      <x:c r="B1759" s="2"/>
      <x:c r="C1759" s="2" t="str">
        <x:v>SYN-01754</x:v>
      </x:c>
      <x:c r="D1759" s="58" t="n">
        <x:v>243000000</x:v>
      </x:c>
      <x:c r="E1759" s="93" t="n">
        <x:v>18</x:v>
      </x:c>
      <x:c r="F1759" s="59" t="n">
        <x:v>0.03942467528053166</x:v>
      </x:c>
      <x:c r="G1759" s="59" t="n">
        <x:v>0.6579380083704933</x:v>
      </x:c>
      <x:c r="H1759" s="59" t="n">
        <x:v>0.1281420922992607</x:v>
      </x:c>
      <x:c r="I1759" s="58" t="n">
        <x:v>14910709.61333702</x:v>
      </x:c>
      <x:c r="J1759" s="59" t="n">
        <x:v>0.4022141922667404</x:v>
      </x:c>
      <x:c r="K1759" s="2" t="str">
        <x:v>B</x:v>
      </x:c>
      <x:c r="L1759" s="59" t="n">
        <x:v>0.10509258270263673</x:v>
      </x:c>
      <x:c r="M1759" s="59" t="n">
        <x:v>0.39415263954964536</x:v>
      </x:c>
      <x:c r="N1759" s="58" t="n">
        <x:v>5135730.03006948</x:v>
      </x:c>
      <x:c r="O1759" s="58" t="n">
        <x:v>10205423.50701487</x:v>
      </x:c>
      <x:c r="P1759" s="2" t="str">
        <x:v>approve</x:v>
      </x:c>
      <x:c r="Q1759" s="2" t="str">
        <x:v>eligibility and RAROC conditions are met</x:v>
      </x:c>
      <x:c r="R1759" s="2"/>
      <x:c r="S1759" s="2"/>
      <x:c r="T1759" s="2"/>
    </x:row>
    <x:row r="1760">
      <x:c r="A1760" s="2"/>
      <x:c r="B1760" s="2"/>
      <x:c r="C1760" s="2" t="str">
        <x:v>SYN-01755</x:v>
      </x:c>
      <x:c r="D1760" s="58" t="n">
        <x:v>83000000</x:v>
      </x:c>
      <x:c r="E1760" s="93" t="n">
        <x:v>18</x:v>
      </x:c>
      <x:c r="F1760" s="59" t="n">
        <x:v>0.16248395724108158</x:v>
      </x:c>
      <x:c r="G1760" s="59" t="n">
        <x:v>0.7651535778563736</x:v>
      </x:c>
      <x:c r="H1760" s="59" t="n">
        <x:v>0.22480340414422376</x:v>
      </x:c>
      <x:c r="I1760" s="58" t="n">
        <x:v>5474822.544259535</x:v>
      </x:c>
      <x:c r="J1760" s="59" t="n">
        <x:v>0.3422985920133095</x:v>
      </x:c>
      <x:c r="K1760" s="2" t="str">
        <x:v>E</x:v>
      </x:c>
      <x:c r="L1760" s="59" t="n">
        <x:v>0.22631847381591796</x:v>
      </x:c>
      <x:c r="M1760" s="59" t="n">
        <x:v>0.15174527450400455</x:v>
      </x:c>
      <x:c r="N1760" s="58" t="n">
        <x:v>8561879.99250443</x:v>
      </x:c>
      <x:c r="O1760" s="58" t="n">
        <x:v>6219622.826723212</x:v>
      </x:c>
      <x:c r="P1760" s="2" t="str">
        <x:v>reprice</x:v>
      </x:c>
      <x:c r="Q1760" s="2" t="str">
        <x:v>quoted APR is below the RAROC price floor</x:v>
      </x:c>
      <x:c r="R1760" s="2"/>
      <x:c r="S1760" s="2"/>
      <x:c r="T1760" s="2"/>
    </x:row>
    <x:row r="1761">
      <x:c r="A1761" s="2"/>
      <x:c r="B1761" s="2"/>
      <x:c r="C1761" s="2" t="str">
        <x:v>SYN-01756</x:v>
      </x:c>
      <x:c r="D1761" s="58" t="n">
        <x:v>97000000</x:v>
      </x:c>
      <x:c r="E1761" s="93" t="n">
        <x:v>48</x:v>
      </x:c>
      <x:c r="F1761" s="59" t="n">
        <x:v>0.06671187868206958</x:v>
      </x:c>
      <x:c r="G1761" s="59" t="n">
        <x:v>0.632613004312516</x:v>
      </x:c>
      <x:c r="H1761" s="59" t="n">
        <x:v>0.1447998280683014</x:v>
      </x:c>
      <x:c r="I1761" s="58" t="n">
        <x:v>2674082.398444376</x:v>
      </x:c>
      <x:c r="J1761" s="59" t="n">
        <x:v>0.21820478641431149</x:v>
      </x:c>
      <x:c r="K1761" s="2" t="str">
        <x:v>C</x:v>
      </x:c>
      <x:c r="L1761" s="59" t="n">
        <x:v>0.12347984313964844</x:v>
      </x:c>
      <x:c r="M1761" s="59" t="n">
        <x:v>0.3767267048844886</x:v>
      </x:c>
      <x:c r="N1761" s="58" t="n">
        <x:v>8599797.58723436</x:v>
      </x:c>
      <x:c r="O1761" s="58" t="n">
        <x:v>3887589.330688146</x:v>
      </x:c>
      <x:c r="P1761" s="2" t="str">
        <x:v>approve</x:v>
      </x:c>
      <x:c r="Q1761" s="2" t="str">
        <x:v>eligibility and RAROC conditions are met</x:v>
      </x:c>
      <x:c r="R1761" s="2"/>
      <x:c r="S1761" s="2"/>
      <x:c r="T1761" s="2"/>
    </x:row>
    <x:row r="1762">
      <x:c r="A1762" s="2"/>
      <x:c r="B1762" s="2"/>
      <x:c r="C1762" s="2" t="str">
        <x:v>SYN-01757</x:v>
      </x:c>
      <x:c r="D1762" s="58" t="n">
        <x:v>117000000</x:v>
      </x:c>
      <x:c r="E1762" s="93" t="n">
        <x:v>48</x:v>
      </x:c>
      <x:c r="F1762" s="59" t="n">
        <x:v>0.10914186316285163</x:v>
      </x:c>
      <x:c r="G1762" s="59" t="n">
        <x:v>0.7980201143459047</x:v>
      </x:c>
      <x:c r="H1762" s="59" t="n">
        <x:v>0.23435231937676523</x:v>
      </x:c>
      <x:c r="I1762" s="58" t="n">
        <x:v>3777976.6943139946</x:v>
      </x:c>
      <x:c r="J1762" s="59" t="n">
        <x:v>0.44128404959385675</x:v>
      </x:c>
      <x:c r="K1762" s="2" t="str">
        <x:v>D</x:v>
      </x:c>
      <x:c r="L1762" s="59" t="n">
        <x:v>0.17991207122802733</x:v>
      </x:c>
      <x:c r="M1762" s="59" t="n">
        <x:v>0.5084929951817465</x:v>
      </x:c>
      <x:c r="N1762" s="58" t="n">
        <x:v>21560999.252840497</x:v>
      </x:c>
      <x:c r="O1762" s="58" t="n">
        <x:v>7339792.639996462</x:v>
      </x:c>
      <x:c r="P1762" s="2" t="str">
        <x:v>approve</x:v>
      </x:c>
      <x:c r="Q1762" s="2" t="str">
        <x:v>eligibility and RAROC conditions are met</x:v>
      </x:c>
      <x:c r="R1762" s="2"/>
      <x:c r="S1762" s="2"/>
      <x:c r="T1762" s="2"/>
    </x:row>
    <x:row r="1763">
      <x:c r="A1763" s="2"/>
      <x:c r="B1763" s="2"/>
      <x:c r="C1763" s="2" t="str">
        <x:v>SYN-01758</x:v>
      </x:c>
      <x:c r="D1763" s="58" t="n">
        <x:v>212000000</x:v>
      </x:c>
      <x:c r="E1763" s="93" t="n">
        <x:v>24</x:v>
      </x:c>
      <x:c r="F1763" s="59" t="n">
        <x:v>0.022209828883931786</x:v>
      </x:c>
      <x:c r="G1763" s="59" t="n">
        <x:v>0.8019241660187467</x:v>
      </x:c>
      <x:c r="H1763" s="59" t="n">
        <x:v>0.11950945828557641</x:v>
      </x:c>
      <x:c r="I1763" s="58" t="n">
        <x:v>9974720.315910602</x:v>
      </x:c>
      <x:c r="J1763" s="59" t="n">
        <x:v>0.30173768176536286</x:v>
      </x:c>
      <x:c r="K1763" s="2" t="str">
        <x:v>B</x:v>
      </x:c>
      <x:c r="L1763" s="59" t="n">
        <x:v>0.08789505004882814</x:v>
      </x:c>
      <x:c r="M1763" s="59" t="n">
        <x:v>0.4803060776975272</x:v>
      </x:c>
      <x:c r="N1763" s="58" t="n">
        <x:v>4064846.472699958</x:v>
      </x:c>
      <x:c r="O1763" s="58" t="n">
        <x:v>8894561.238141568</x:v>
      </x:c>
      <x:c r="P1763" s="2" t="str">
        <x:v>approve</x:v>
      </x:c>
      <x:c r="Q1763" s="2" t="str">
        <x:v>eligibility and RAROC conditions are met</x:v>
      </x:c>
      <x:c r="R1763" s="2"/>
      <x:c r="S1763" s="2"/>
      <x:c r="T1763" s="2"/>
    </x:row>
    <x:row r="1764">
      <x:c r="A1764" s="2"/>
      <x:c r="B1764" s="2"/>
      <x:c r="C1764" s="2" t="str">
        <x:v>SYN-01759</x:v>
      </x:c>
      <x:c r="D1764" s="58" t="n">
        <x:v>57000000</x:v>
      </x:c>
      <x:c r="E1764" s="93" t="n">
        <x:v>12</x:v>
      </x:c>
      <x:c r="F1764" s="59" t="n">
        <x:v>0.07705340034926111</x:v>
      </x:c>
      <x:c r="G1764" s="59" t="n">
        <x:v>0.8551568840057658</x:v>
      </x:c>
      <x:c r="H1764" s="59" t="n">
        <x:v>0.1523522217492023</x:v>
      </x:c>
      <x:c r="I1764" s="58" t="n">
        <x:v>5151052.614125485</x:v>
      </x:c>
      <x:c r="J1764" s="59" t="n">
        <x:v>0.15547987586765522</x:v>
      </x:c>
      <x:c r="K1764" s="2" t="str">
        <x:v>C</x:v>
      </x:c>
      <x:c r="L1764" s="59" t="n">
        <x:v>0.1827898788452148</x:v>
      </x:c>
      <x:c r="M1764" s="59" t="n">
        <x:v>-0.07929401122566224</x:v>
      </x:c>
      <x:c r="N1764" s="58" t="n">
        <x:v>2106224.5917535815</x:v>
      </x:c>
      <x:c r="O1764" s="58" t="n">
        <x:v>3372983.416465119</x:v>
      </x:c>
      <x:c r="P1764" s="2" t="str">
        <x:v>reprice</x:v>
      </x:c>
      <x:c r="Q1764" s="2" t="str">
        <x:v>quoted APR is below the RAROC price floor</x:v>
      </x:c>
      <x:c r="R1764" s="2"/>
      <x:c r="S1764" s="2"/>
      <x:c r="T1764" s="2"/>
    </x:row>
    <x:row r="1765">
      <x:c r="A1765" s="2"/>
      <x:c r="B1765" s="2"/>
      <x:c r="C1765" s="2" t="str">
        <x:v>SYN-01760</x:v>
      </x:c>
      <x:c r="D1765" s="58" t="n">
        <x:v>169000000</x:v>
      </x:c>
      <x:c r="E1765" s="93" t="n">
        <x:v>18</x:v>
      </x:c>
      <x:c r="F1765" s="59" t="n">
        <x:v>0.08193456377351127</x:v>
      </x:c>
      <x:c r="G1765" s="59" t="n">
        <x:v>0.6609249225703806</x:v>
      </x:c>
      <x:c r="H1765" s="59" t="n">
        <x:v>0.1694263983657299</x:v>
      </x:c>
      <x:c r="I1765" s="58" t="n">
        <x:v>10698185.169659141</x:v>
      </x:c>
      <x:c r="J1765" s="59" t="n">
        <x:v>0.2624716432759241</x:v>
      </x:c>
      <x:c r="K1765" s="2" t="str">
        <x:v>C</x:v>
      </x:c>
      <x:c r="L1765" s="59" t="n">
        <x:v>0.1395306396484375</x:v>
      </x:c>
      <x:c r="M1765" s="59" t="n">
        <x:v>0.4326513375470095</x:v>
      </x:c>
      <x:c r="N1765" s="58" t="n">
        <x:v>7518127.588010261</x:v>
      </x:c>
      <x:c r="O1765" s="58" t="n">
        <x:v>7813972.915957656</x:v>
      </x:c>
      <x:c r="P1765" s="2" t="str">
        <x:v>approve</x:v>
      </x:c>
      <x:c r="Q1765" s="2" t="str">
        <x:v>eligibility and RAROC conditions are met</x:v>
      </x:c>
      <x:c r="R1765" s="2"/>
      <x:c r="S1765" s="2"/>
      <x:c r="T1765" s="2"/>
    </x:row>
    <x:row r="1766">
      <x:c r="A1766" s="2"/>
      <x:c r="B1766" s="2"/>
      <x:c r="C1766" s="2" t="str">
        <x:v>SYN-01761</x:v>
      </x:c>
      <x:c r="D1766" s="58" t="n">
        <x:v>207000000</x:v>
      </x:c>
      <x:c r="E1766" s="93" t="n">
        <x:v>36</x:v>
      </x:c>
      <x:c r="F1766" s="59" t="n">
        <x:v>0.18944387876145038</x:v>
      </x:c>
      <x:c r="G1766" s="59" t="n">
        <x:v>0.8087193252897432</x:v>
      </x:c>
      <x:c r="H1766" s="59" t="n">
        <x:v>0.2578726867410344</x:v>
      </x:c>
      <x:c r="I1766" s="58" t="n">
        <x:v>8316718.688007991</x:v>
      </x:c>
      <x:c r="J1766" s="59" t="n">
        <x:v>0.37626420266690885</x:v>
      </x:c>
      <x:c r="K1766" s="2" t="str">
        <x:v>E</x:v>
      </x:c>
      <x:c r="L1766" s="59" t="n">
        <x:v>0.2615891647338867</x:v>
      </x:c>
      <x:c r="M1766" s="59" t="n">
        <x:v>0.14210345518084724</x:v>
      </x:c>
      <x:c r="N1766" s="58" t="n">
        <x:v>49119568.02282909</x:v>
      </x:c>
      <x:c r="O1766" s="58" t="n">
        <x:v>16134703.13671538</x:v>
      </x:c>
      <x:c r="P1766" s="2" t="str">
        <x:v>reprice</x:v>
      </x:c>
      <x:c r="Q1766" s="2" t="str">
        <x:v>quoted APR is below the RAROC price floor</x:v>
      </x:c>
      <x:c r="R1766" s="2"/>
      <x:c r="S1766" s="2"/>
      <x:c r="T1766" s="2"/>
    </x:row>
    <x:row r="1767">
      <x:c r="A1767" s="2"/>
      <x:c r="B1767" s="2"/>
      <x:c r="C1767" s="2" t="str">
        <x:v>SYN-01762</x:v>
      </x:c>
      <x:c r="D1767" s="58" t="n">
        <x:v>152000000</x:v>
      </x:c>
      <x:c r="E1767" s="93" t="n">
        <x:v>12</x:v>
      </x:c>
      <x:c r="F1767" s="59" t="n">
        <x:v>0.05808817187709118</x:v>
      </x:c>
      <x:c r="G1767" s="59" t="n">
        <x:v>0.6515518528554874</x:v>
      </x:c>
      <x:c r="H1767" s="59" t="n">
        <x:v>0.15527296588123163</x:v>
      </x:c>
      <x:c r="I1767" s="58" t="n">
        <x:v>13757111.9969357</x:v>
      </x:c>
      <x:c r="J1767" s="59" t="n">
        <x:v>0.5339277999233925</x:v>
      </x:c>
      <x:c r="K1767" s="2" t="str">
        <x:v>C</x:v>
      </x:c>
      <x:c r="L1767" s="59"/>
      <x:c r="M1767" s="59" t="n">
        <x:v>0.6748740737724356</x:v>
      </x:c>
      <x:c r="N1767" s="58" t="n">
        <x:v>3217814.7136655217</x:v>
      </x:c>
      <x:c r="O1767" s="58" t="n">
        <x:v>6515193.028843528</x:v>
      </x:c>
      <x:c r="P1767" s="2" t="str">
        <x:v>decline</x:v>
      </x:c>
      <x:c r="Q1767" s="2" t="str">
        <x:v>debt service to income exceeds policy maximum</x:v>
      </x:c>
      <x:c r="R1767" s="2"/>
      <x:c r="S1767" s="2"/>
      <x:c r="T1767" s="2"/>
    </x:row>
    <x:row r="1768">
      <x:c r="A1768" s="2"/>
      <x:c r="B1768" s="2"/>
      <x:c r="C1768" s="2" t="str">
        <x:v>SYN-01763</x:v>
      </x:c>
      <x:c r="D1768" s="58" t="n">
        <x:v>119000000</x:v>
      </x:c>
      <x:c r="E1768" s="93" t="n">
        <x:v>12</x:v>
      </x:c>
      <x:c r="F1768" s="59" t="n">
        <x:v>0.042948606644921644</x:v>
      </x:c>
      <x:c r="G1768" s="59" t="n">
        <x:v>0.5896792725889533</x:v>
      </x:c>
      <x:c r="H1768" s="59" t="n">
        <x:v>0.13995070198186152</x:v>
      </x:c>
      <x:c r="I1768" s="58" t="n">
        <x:v>10684390.969630651</x:v>
      </x:c>
      <x:c r="J1768" s="59" t="n">
        <x:v>0.49497352041872394</x:v>
      </x:c>
      <x:c r="K1768" s="2" t="str">
        <x:v>B</x:v>
      </x:c>
      <x:c r="L1768" s="59" t="n">
        <x:v>0.09552211761474609</x:v>
      </x:c>
      <x:c r="M1768" s="59" t="n">
        <x:v>0.6107431029409895</x:v>
      </x:c>
      <x:c r="N1768" s="58" t="n">
        <x:v>1678036.6840678123</x:v>
      </x:c>
      <x:c r="O1768" s="58" t="n">
        <x:v>5114270.498445913</x:v>
      </x:c>
      <x:c r="P1768" s="2" t="str">
        <x:v>approve</x:v>
      </x:c>
      <x:c r="Q1768" s="2" t="str">
        <x:v>eligibility and RAROC conditions are met</x:v>
      </x:c>
      <x:c r="R1768" s="2"/>
      <x:c r="S1768" s="2"/>
      <x:c r="T1768" s="2"/>
    </x:row>
    <x:row r="1769">
      <x:c r="A1769" s="2"/>
      <x:c r="B1769" s="2"/>
      <x:c r="C1769" s="2" t="str">
        <x:v>SYN-01764</x:v>
      </x:c>
      <x:c r="D1769" s="58" t="n">
        <x:v>197000000</x:v>
      </x:c>
      <x:c r="E1769" s="93" t="n">
        <x:v>12</x:v>
      </x:c>
      <x:c r="F1769" s="59" t="n">
        <x:v>0.06859704840569598</x:v>
      </x:c>
      <x:c r="G1769" s="59" t="n">
        <x:v>0.7956305690585938</x:v>
      </x:c>
      <x:c r="H1769" s="59" t="n">
        <x:v>0.16333260601937946</x:v>
      </x:c>
      <x:c r="I1769" s="58" t="n">
        <x:v>17905061.763863616</x:v>
      </x:c>
      <x:c r="J1769" s="59" t="n">
        <x:v>0.5532114015768794</x:v>
      </x:c>
      <x:c r="K1769" s="2" t="str">
        <x:v>C</x:v>
      </x:c>
      <x:c r="L1769" s="59"/>
      <x:c r="M1769" s="59" t="n">
        <x:v>0.4316588626995127</x:v>
      </x:c>
      <x:c r="N1769" s="58" t="n">
        <x:v>6030959.896698593</x:v>
      </x:c>
      <x:c r="O1769" s="58" t="n">
        <x:v>10143064.720960269</x:v>
      </x:c>
      <x:c r="P1769" s="2" t="str">
        <x:v>decline</x:v>
      </x:c>
      <x:c r="Q1769" s="2" t="str">
        <x:v>debt service to income exceeds policy maximum</x:v>
      </x:c>
      <x:c r="R1769" s="2"/>
      <x:c r="S1769" s="2"/>
      <x:c r="T1769" s="2"/>
    </x:row>
    <x:row r="1770">
      <x:c r="A1770" s="2"/>
      <x:c r="B1770" s="2"/>
      <x:c r="C1770" s="2" t="str">
        <x:v>SYN-01765</x:v>
      </x:c>
      <x:c r="D1770" s="58" t="n">
        <x:v>164000000</x:v>
      </x:c>
      <x:c r="E1770" s="93" t="n">
        <x:v>48</x:v>
      </x:c>
      <x:c r="F1770" s="59" t="n">
        <x:v>0.1909385662572562</x:v>
      </x:c>
      <x:c r="G1770" s="59" t="n">
        <x:v>0.546790754650278</x:v>
      </x:c>
      <x:c r="H1770" s="59" t="n">
        <x:v>0.2754236089399467</x:v>
      </x:c>
      <x:c r="I1770" s="58" t="n">
        <x:v>5672888.361964982</x:v>
      </x:c>
      <x:c r="J1770" s="59" t="n">
        <x:v>0.554049353442499</x:v>
      </x:c>
      <x:c r="K1770" s="2" t="str">
        <x:v>E</x:v>
      </x:c>
      <x:c r="L1770" s="59"/>
      <x:c r="M1770" s="59" t="n">
        <x:v>0.6845283594648868</x:v>
      </x:c>
      <x:c r="N1770" s="58" t="n">
        <x:v>34134635.829452336</x:v>
      </x:c>
      <x:c r="O1770" s="58" t="n">
        <x:v>8363951.297645505</x:v>
      </x:c>
      <x:c r="P1770" s="2" t="str">
        <x:v>decline</x:v>
      </x:c>
      <x:c r="Q1770" s="2" t="str">
        <x:v>debt service to income exceeds policy maximum</x:v>
      </x:c>
      <x:c r="R1770" s="2"/>
      <x:c r="S1770" s="2"/>
      <x:c r="T1770" s="2"/>
    </x:row>
    <x:row r="1771">
      <x:c r="A1771" s="2"/>
      <x:c r="B1771" s="2"/>
      <x:c r="C1771" s="2" t="str">
        <x:v>SYN-01766</x:v>
      </x:c>
      <x:c r="D1771" s="58" t="n">
        <x:v>171000000</x:v>
      </x:c>
      <x:c r="E1771" s="93" t="n">
        <x:v>12</x:v>
      </x:c>
      <x:c r="F1771" s="59" t="n">
        <x:v>0.019290537103422673</x:v>
      </x:c>
      <x:c r="G1771" s="59" t="n">
        <x:v>0.6521075114785021</x:v>
      </x:c>
      <x:c r="H1771" s="59" t="n">
        <x:v>0.13244785562673866</x:v>
      </x:c>
      <x:c r="I1771" s="58" t="n">
        <x:v>15292899.542803505</x:v>
      </x:c>
      <x:c r="J1771" s="59" t="n">
        <x:v>0.43006743122798846</x:v>
      </x:c>
      <x:c r="K1771" s="2" t="str">
        <x:v>A</x:v>
      </x:c>
      <x:c r="L1771" s="59" t="n">
        <x:v>0.09513607025146484</x:v>
      </x:c>
      <x:c r="M1771" s="59" t="n">
        <x:v>0.5392504666492062</x:v>
      </x:c>
      <x:c r="N1771" s="58" t="n">
        <x:v>1192065.3881408467</x:v>
      </x:c>
      <x:c r="O1771" s="58" t="n">
        <x:v>7396335.526987345</x:v>
      </x:c>
      <x:c r="P1771" s="2" t="str">
        <x:v>approve</x:v>
      </x:c>
      <x:c r="Q1771" s="2" t="str">
        <x:v>eligibility and RAROC conditions are met</x:v>
      </x:c>
      <x:c r="R1771" s="2"/>
      <x:c r="S1771" s="2"/>
      <x:c r="T1771" s="2"/>
    </x:row>
    <x:row r="1772">
      <x:c r="A1772" s="2"/>
      <x:c r="B1772" s="2"/>
      <x:c r="C1772" s="2" t="str">
        <x:v>SYN-01767</x:v>
      </x:c>
      <x:c r="D1772" s="58" t="n">
        <x:v>51000000</x:v>
      </x:c>
      <x:c r="E1772" s="93" t="n">
        <x:v>24</x:v>
      </x:c>
      <x:c r="F1772" s="59" t="n">
        <x:v>0.0908384786512881</x:v>
      </x:c>
      <x:c r="G1772" s="59" t="n">
        <x:v>0.7382350913490932</x:v>
      </x:c>
      <x:c r="H1772" s="59" t="n">
        <x:v>0.1680106791694791</x:v>
      </x:c>
      <x:c r="I1772" s="58" t="n">
        <x:v>2516683.279254684</x:v>
      </x:c>
      <x:c r="J1772" s="59" t="n">
        <x:v>0.05469287920882882</x:v>
      </x:c>
      <x:c r="K1772" s="2" t="str">
        <x:v>C</x:v>
      </x:c>
      <x:c r="L1772" s="59" t="n">
        <x:v>0.17180770874023438</x:v>
      </x:c>
      <x:c r="M1772" s="59" t="n">
        <x:v>0.1307021199324479</x:v>
      </x:c>
      <x:c r="N1772" s="58" t="n">
        <x:v>3684057.012363418</x:v>
      </x:c>
      <x:c r="O1772" s="58" t="n">
        <x:v>2740761.513610932</x:v>
      </x:c>
      <x:c r="P1772" s="2" t="str">
        <x:v>reprice</x:v>
      </x:c>
      <x:c r="Q1772" s="2" t="str">
        <x:v>quoted APR is below the RAROC price floor</x:v>
      </x:c>
      <x:c r="R1772" s="2"/>
      <x:c r="S1772" s="2"/>
      <x:c r="T1772" s="2"/>
    </x:row>
    <x:row r="1773">
      <x:c r="A1773" s="2"/>
      <x:c r="B1773" s="2"/>
      <x:c r="C1773" s="2" t="str">
        <x:v>SYN-01768</x:v>
      </x:c>
      <x:c r="D1773" s="58" t="n">
        <x:v>34000000</x:v>
      </x:c>
      <x:c r="E1773" s="93" t="n">
        <x:v>24</x:v>
      </x:c>
      <x:c r="F1773" s="59" t="n">
        <x:v>0.027440966472338273</x:v>
      </x:c>
      <x:c r="G1773" s="59" t="n">
        <x:v>0.7701051713433437</x:v>
      </x:c>
      <x:c r="H1773" s="59" t="n">
        <x:v>0.12522703795006931</x:v>
      </x:c>
      <x:c r="I1773" s="58" t="n">
        <x:v>1608810.0372203847</x:v>
      </x:c>
      <x:c r="J1773" s="59" t="n">
        <x:v>0.11031881419017601</x:v>
      </x:c>
      <x:c r="K1773" s="2" t="str">
        <x:v>B</x:v>
      </x:c>
      <x:c r="L1773" s="59" t="n">
        <x:v>0.12860549926757814</x:v>
      </x:c>
      <x:c r="M1773" s="59" t="n">
        <x:v>0.12539314193518988</x:v>
      </x:c>
      <x:c r="N1773" s="58" t="n">
        <x:v>774035.5476142162</x:v>
      </x:c>
      <x:c r="O1773" s="58" t="n">
        <x:v>1423991.6068126706</x:v>
      </x:c>
      <x:c r="P1773" s="2" t="str">
        <x:v>reprice</x:v>
      </x:c>
      <x:c r="Q1773" s="2" t="str">
        <x:v>quoted APR is below the RAROC price floor</x:v>
      </x:c>
      <x:c r="R1773" s="2"/>
      <x:c r="S1773" s="2"/>
      <x:c r="T1773" s="2"/>
    </x:row>
    <x:row r="1774">
      <x:c r="A1774" s="2"/>
      <x:c r="B1774" s="2"/>
      <x:c r="C1774" s="2" t="str">
        <x:v>SYN-01769</x:v>
      </x:c>
      <x:c r="D1774" s="58" t="n">
        <x:v>190000000</x:v>
      </x:c>
      <x:c r="E1774" s="93" t="n">
        <x:v>24</x:v>
      </x:c>
      <x:c r="F1774" s="59" t="n">
        <x:v>0.1304776901478572</x:v>
      </x:c>
      <x:c r="G1774" s="59" t="n">
        <x:v>0.9</x:v>
      </x:c>
      <x:c r="H1774" s="59" t="n">
        <x:v>0.22264058689279032</x:v>
      </x:c>
      <x:c r="I1774" s="58" t="n">
        <x:v>9881642.877889967</x:v>
      </x:c>
      <x:c r="J1774" s="59" t="n">
        <x:v>0.2661771434103991</x:v>
      </x:c>
      <x:c r="K1774" s="2" t="str">
        <x:v>D</x:v>
      </x:c>
      <x:c r="L1774" s="59" t="n">
        <x:v>0.21548370361328129</x:v>
      </x:c>
      <x:c r="M1774" s="59" t="n">
        <x:v>0.19689581777822995</x:v>
      </x:c>
      <x:c r="N1774" s="58" t="n">
        <x:v>24206193.09625585</x:v>
      </x:c>
      <x:c r="O1774" s="58" t="n">
        <x:v>14999664.091706967</x:v>
      </x:c>
      <x:c r="P1774" s="2" t="str">
        <x:v>approve</x:v>
      </x:c>
      <x:c r="Q1774" s="2" t="str">
        <x:v>eligibility and RAROC conditions are met</x:v>
      </x:c>
      <x:c r="R1774" s="2"/>
      <x:c r="S1774" s="2"/>
      <x:c r="T1774" s="2"/>
    </x:row>
    <x:row r="1775">
      <x:c r="A1775" s="2"/>
      <x:c r="B1775" s="2"/>
      <x:c r="C1775" s="2" t="str">
        <x:v>SYN-01770</x:v>
      </x:c>
      <x:c r="D1775" s="58" t="n">
        <x:v>155000000</x:v>
      </x:c>
      <x:c r="E1775" s="93" t="n">
        <x:v>12</x:v>
      </x:c>
      <x:c r="F1775" s="59" t="n">
        <x:v>0.1443330288153209</x:v>
      </x:c>
      <x:c r="G1775" s="59" t="n">
        <x:v>0.5690821524338074</x:v>
      </x:c>
      <x:c r="H1775" s="59" t="n">
        <x:v>0.2165186959801662</x:v>
      </x:c>
      <x:c r="I1775" s="58" t="n">
        <x:v>14481171.738131125</x:v>
      </x:c>
      <x:c r="J1775" s="59" t="n">
        <x:v>0.3924088509078839</x:v>
      </x:c>
      <x:c r="K1775" s="2" t="str">
        <x:v>D</x:v>
      </x:c>
      <x:c r="L1775" s="59" t="n">
        <x:v>0.1674971389770508</x:v>
      </x:c>
      <x:c r="M1775" s="59" t="n">
        <x:v>0.5399827815376914</x:v>
      </x:c>
      <x:c r="N1775" s="58" t="n">
        <x:v>7284505.990627053</x:v>
      </x:c>
      <x:c r="O1775" s="58" t="n">
        <x:v>8525570.64305914</x:v>
      </x:c>
      <x:c r="P1775" s="2" t="str">
        <x:v>approve</x:v>
      </x:c>
      <x:c r="Q1775" s="2" t="str">
        <x:v>eligibility and RAROC conditions are met</x:v>
      </x:c>
      <x:c r="R1775" s="2"/>
      <x:c r="S1775" s="2"/>
      <x:c r="T1775" s="2"/>
    </x:row>
    <x:row r="1776">
      <x:c r="A1776" s="2"/>
      <x:c r="B1776" s="2"/>
      <x:c r="C1776" s="2" t="str">
        <x:v>SYN-01771</x:v>
      </x:c>
      <x:c r="D1776" s="58" t="n">
        <x:v>140000000</x:v>
      </x:c>
      <x:c r="E1776" s="93" t="n">
        <x:v>12</x:v>
      </x:c>
      <x:c r="F1776" s="59" t="n">
        <x:v>0.024906016017282904</x:v>
      </x:c>
      <x:c r="G1776" s="59" t="n">
        <x:v>0.799707008174476</x:v>
      </x:c>
      <x:c r="H1776" s="59" t="n">
        <x:v>0.12660216958737003</x:v>
      </x:c>
      <x:c r="I1776" s="58" t="n">
        <x:v>12482111.556971766</x:v>
      </x:c>
      <x:c r="J1776" s="59" t="n">
        <x:v>0.2986285163024599</x:v>
      </x:c>
      <x:c r="K1776" s="2" t="str">
        <x:v>B</x:v>
      </x:c>
      <x:c r="L1776" s="59" t="n">
        <x:v>0.10543914794921876</x:v>
      </x:c>
      <x:c r="M1776" s="59" t="n">
        <x:v>0.37520357279431377</x:v>
      </x:c>
      <x:c r="N1776" s="58" t="n">
        <x:v>1545252.8489546734</x:v>
      </x:c>
      <x:c r="O1776" s="58" t="n">
        <x:v>6039569.964983501</x:v>
      </x:c>
      <x:c r="P1776" s="2" t="str">
        <x:v>approve</x:v>
      </x:c>
      <x:c r="Q1776" s="2" t="str">
        <x:v>eligibility and RAROC conditions are met</x:v>
      </x:c>
      <x:c r="R1776" s="2"/>
      <x:c r="S1776" s="2"/>
      <x:c r="T1776" s="2"/>
    </x:row>
    <x:row r="1777">
      <x:c r="A1777" s="2"/>
      <x:c r="B1777" s="2"/>
      <x:c r="C1777" s="2" t="str">
        <x:v>SYN-01772</x:v>
      </x:c>
      <x:c r="D1777" s="58" t="n">
        <x:v>57000000</x:v>
      </x:c>
      <x:c r="E1777" s="93" t="n">
        <x:v>36</x:v>
      </x:c>
      <x:c r="F1777" s="59" t="n">
        <x:v>0.07364438168705968</x:v>
      </x:c>
      <x:c r="G1777" s="59" t="n">
        <x:v>0.7640389631666832</x:v>
      </x:c>
      <x:c r="H1777" s="59" t="n">
        <x:v>0.16310995881969176</x:v>
      </x:c>
      <x:c r="I1777" s="58" t="n">
        <x:v>2012713.6198339232</x:v>
      </x:c>
      <x:c r="J1777" s="59" t="n">
        <x:v>0.27682594981214265</x:v>
      </x:c>
      <x:c r="K1777" s="2" t="str">
        <x:v>C</x:v>
      </x:c>
      <x:c r="L1777" s="59" t="n">
        <x:v>0.14750514984130858</x:v>
      </x:c>
      <x:c r="M1777" s="59" t="n">
        <x:v>0.29163935143102193</x:v>
      </x:c>
      <x:c r="N1777" s="58" t="n">
        <x:v>5117683.264104527</x:v>
      </x:c>
      <x:c r="O1777" s="58" t="n">
        <x:v>2785231.0907533118</x:v>
      </x:c>
      <x:c r="P1777" s="2" t="str">
        <x:v>approve</x:v>
      </x:c>
      <x:c r="Q1777" s="2" t="str">
        <x:v>eligibility and RAROC conditions are met</x:v>
      </x:c>
      <x:c r="R1777" s="2"/>
      <x:c r="S1777" s="2"/>
      <x:c r="T1777" s="2"/>
    </x:row>
    <x:row r="1778">
      <x:c r="A1778" s="2"/>
      <x:c r="B1778" s="2"/>
      <x:c r="C1778" s="2" t="str">
        <x:v>SYN-01773</x:v>
      </x:c>
      <x:c r="D1778" s="58" t="n">
        <x:v>39000000</x:v>
      </x:c>
      <x:c r="E1778" s="93" t="n">
        <x:v>12</x:v>
      </x:c>
      <x:c r="F1778" s="59" t="n">
        <x:v>0.10313073068071031</x:v>
      </x:c>
      <x:c r="G1778" s="59" t="n">
        <x:v>0.49795227987895585</x:v>
      </x:c>
      <x:c r="H1778" s="59" t="n">
        <x:v>0.17888812026760642</x:v>
      </x:c>
      <x:c r="I1778" s="58" t="n">
        <x:v>3573456.3293532752</x:v>
      </x:c>
      <x:c r="J1778" s="59" t="n">
        <x:v>0.1339753012696524</x:v>
      </x:c>
      <x:c r="K1778" s="2" t="str">
        <x:v>D</x:v>
      </x:c>
      <x:c r="L1778" s="59" t="n">
        <x:v>0.16208457946777347</x:v>
      </x:c>
      <x:c r="M1778" s="59" t="n">
        <x:v>0.3314268505560739</x:v>
      </x:c>
      <x:c r="N1778" s="58" t="n">
        <x:v>1132160.4547698745</x:v>
      </x:c>
      <x:c r="O1778" s="58" t="n">
        <x:v>1652455.5583265992</x:v>
      </x:c>
      <x:c r="P1778" s="2" t="str">
        <x:v>approve</x:v>
      </x:c>
      <x:c r="Q1778" s="2" t="str">
        <x:v>eligibility and RAROC conditions are met</x:v>
      </x:c>
      <x:c r="R1778" s="2"/>
      <x:c r="S1778" s="2"/>
      <x:c r="T1778" s="2"/>
    </x:row>
    <x:row r="1779">
      <x:c r="A1779" s="2"/>
      <x:c r="B1779" s="2"/>
      <x:c r="C1779" s="2" t="str">
        <x:v>SYN-01774</x:v>
      </x:c>
      <x:c r="D1779" s="58" t="n">
        <x:v>94000000</x:v>
      </x:c>
      <x:c r="E1779" s="93" t="n">
        <x:v>24</x:v>
      </x:c>
      <x:c r="F1779" s="59" t="n">
        <x:v>0.06714093685233322</x:v>
      </x:c>
      <x:c r="G1779" s="59" t="n">
        <x:v>0.5750136929023162</x:v>
      </x:c>
      <x:c r="H1779" s="59" t="n">
        <x:v>0.16851064040891287</x:v>
      </x:c>
      <x:c r="I1779" s="58" t="n">
        <x:v>4640848.676275749</x:v>
      </x:c>
      <x:c r="J1779" s="59" t="n">
        <x:v>0.5200499221338676</x:v>
      </x:c>
      <x:c r="K1779" s="2" t="str">
        <x:v>C</x:v>
      </x:c>
      <x:c r="L1779" s="59"/>
      <x:c r="M1779" s="59" t="n">
        <x:v>0.5918220971367397</x:v>
      </x:c>
      <x:c r="N1779" s="58" t="n">
        <x:v>3928595.5166831417</x:v>
      </x:c>
      <x:c r="O1779" s="58" t="n">
        <x:v>3881903.9133433043</x:v>
      </x:c>
      <x:c r="P1779" s="2" t="str">
        <x:v>decline</x:v>
      </x:c>
      <x:c r="Q1779" s="2" t="str">
        <x:v>debt service to income exceeds policy maximum</x:v>
      </x:c>
      <x:c r="R1779" s="2"/>
      <x:c r="S1779" s="2"/>
      <x:c r="T1779" s="2"/>
    </x:row>
    <x:row r="1780">
      <x:c r="A1780" s="2"/>
      <x:c r="B1780" s="2"/>
      <x:c r="C1780" s="2" t="str">
        <x:v>SYN-01775</x:v>
      </x:c>
      <x:c r="D1780" s="58" t="n">
        <x:v>194000000</x:v>
      </x:c>
      <x:c r="E1780" s="93" t="n">
        <x:v>36</x:v>
      </x:c>
      <x:c r="F1780" s="59" t="n">
        <x:v>0.14162449594480697</x:v>
      </x:c>
      <x:c r="G1780" s="59" t="n">
        <x:v>0.7316739334225493</x:v>
      </x:c>
      <x:c r="H1780" s="59" t="n">
        <x:v>0.24134811812020882</x:v>
      </x:c>
      <x:c r="I1780" s="58" t="n">
        <x:v>7624912.213554532</x:v>
      </x:c>
      <x:c r="J1780" s="59" t="n">
        <x:v>0.3617612632766483</x:v>
      </x:c>
      <x:c r="K1780" s="2" t="str">
        <x:v>D</x:v>
      </x:c>
      <x:c r="L1780" s="59" t="n">
        <x:v>0.1976799011230469</x:v>
      </x:c>
      <x:c r="M1780" s="59" t="n">
        <x:v>0.4256370271679021</x:v>
      </x:c>
      <x:c r="N1780" s="58" t="n">
        <x:v>31834165.99347592</x:v>
      </x:c>
      <x:c r="O1780" s="58" t="n">
        <x:v>12556477.20162269</x:v>
      </x:c>
      <x:c r="P1780" s="2" t="str">
        <x:v>approve</x:v>
      </x:c>
      <x:c r="Q1780" s="2" t="str">
        <x:v>eligibility and RAROC conditions are met</x:v>
      </x:c>
      <x:c r="R1780" s="2"/>
      <x:c r="S1780" s="2"/>
      <x:c r="T1780" s="2"/>
    </x:row>
    <x:row r="1781">
      <x:c r="A1781" s="2"/>
      <x:c r="B1781" s="2"/>
      <x:c r="C1781" s="2" t="str">
        <x:v>SYN-01776</x:v>
      </x:c>
      <x:c r="D1781" s="58" t="n">
        <x:v>181000000</x:v>
      </x:c>
      <x:c r="E1781" s="93" t="n">
        <x:v>18</x:v>
      </x:c>
      <x:c r="F1781" s="59" t="n">
        <x:v>0.08182850050973248</x:v>
      </x:c>
      <x:c r="G1781" s="59" t="n">
        <x:v>0.7065777102854557</x:v>
      </x:c>
      <x:c r="H1781" s="59" t="n">
        <x:v>0.1999473693705644</x:v>
      </x:c>
      <x:c r="I1781" s="58" t="n">
        <x:v>11721681.373523336</x:v>
      </x:c>
      <x:c r="J1781" s="59" t="n">
        <x:v>0.727456914395965</x:v>
      </x:c>
      <x:c r="K1781" s="2" t="str">
        <x:v>C</x:v>
      </x:c>
      <x:c r="L1781" s="59"/>
      <x:c r="M1781" s="59" t="n">
        <x:v>0.6917638801307209</x:v>
      </x:c>
      <x:c r="N1781" s="58" t="n">
        <x:v>8654093.244391942</x:v>
      </x:c>
      <x:c r="O1781" s="58" t="n">
        <x:v>8999797.002544029</x:v>
      </x:c>
      <x:c r="P1781" s="2" t="str">
        <x:v>decline</x:v>
      </x:c>
      <x:c r="Q1781" s="2" t="str">
        <x:v>debt service to income exceeds policy maximum</x:v>
      </x:c>
      <x:c r="R1781" s="2"/>
      <x:c r="S1781" s="2"/>
      <x:c r="T1781" s="2"/>
    </x:row>
    <x:row r="1782">
      <x:c r="A1782" s="2"/>
      <x:c r="B1782" s="2"/>
      <x:c r="C1782" s="2" t="str">
        <x:v>SYN-01777</x:v>
      </x:c>
      <x:c r="D1782" s="58" t="n">
        <x:v>229000000</x:v>
      </x:c>
      <x:c r="E1782" s="93" t="n">
        <x:v>24</x:v>
      </x:c>
      <x:c r="F1782" s="59" t="n">
        <x:v>0.18043658188511918</x:v>
      </x:c>
      <x:c r="G1782" s="59" t="n">
        <x:v>0.7284355653550896</x:v>
      </x:c>
      <x:c r="H1782" s="59" t="n">
        <x:v>0.2666020592800131</x:v>
      </x:c>
      <x:c r="I1782" s="58" t="n">
        <x:v>12413658.370373651</x:v>
      </x:c>
      <x:c r="J1782" s="59" t="n">
        <x:v>0.40244426602954086</x:v>
      </x:c>
      <x:c r="K1782" s="2" t="str">
        <x:v>E</x:v>
      </x:c>
      <x:c r="L1782" s="59" t="n">
        <x:v>0.22609737396240231</x:v>
      </x:c>
      <x:c r="M1782" s="59" t="n">
        <x:v>0.38074838029576674</x:v>
      </x:c>
      <x:c r="N1782" s="58" t="n">
        <x:v>32690194.834556248</x:v>
      </x:c>
      <x:c r="O1782" s="58" t="n">
        <x:v>16646657.504255831</x:v>
      </x:c>
      <x:c r="P1782" s="2" t="str">
        <x:v>approve</x:v>
      </x:c>
      <x:c r="Q1782" s="2" t="str">
        <x:v>eligibility and RAROC conditions are met</x:v>
      </x:c>
      <x:c r="R1782" s="2"/>
      <x:c r="S1782" s="2"/>
      <x:c r="T1782" s="2"/>
    </x:row>
    <x:row r="1783">
      <x:c r="A1783" s="2"/>
      <x:c r="B1783" s="2"/>
      <x:c r="C1783" s="2" t="str">
        <x:v>SYN-01778</x:v>
      </x:c>
      <x:c r="D1783" s="58" t="n">
        <x:v>177000000</x:v>
      </x:c>
      <x:c r="E1783" s="93" t="n">
        <x:v>48</x:v>
      </x:c>
      <x:c r="F1783" s="59" t="n">
        <x:v>0.030983835596219162</x:v>
      </x:c>
      <x:c r="G1783" s="59" t="n">
        <x:v>0.7498071812312199</x:v>
      </x:c>
      <x:c r="H1783" s="59" t="n">
        <x:v>0.11038822844895976</x:v>
      </x:c>
      <x:c r="I1783" s="58" t="n">
        <x:v>4577995.296651885</x:v>
      </x:c>
      <x:c r="J1783" s="59" t="n">
        <x:v>0.1264323053149158</x:v>
      </x:c>
      <x:c r="K1783" s="2" t="str">
        <x:v>B</x:v>
      </x:c>
      <x:c r="L1783" s="59" t="n">
        <x:v>0.1007749938964844</x:v>
      </x:c>
      <x:c r="M1783" s="59" t="n">
        <x:v>0.2575762585301214</x:v>
      </x:c>
      <x:c r="N1783" s="58" t="n">
        <x:v>8749350.207018837</x:v>
      </x:c>
      <x:c r="O1783" s="58" t="n">
        <x:v>7308604.297545766</x:v>
      </x:c>
      <x:c r="P1783" s="2" t="str">
        <x:v>approve</x:v>
      </x:c>
      <x:c r="Q1783" s="2" t="str">
        <x:v>eligibility and RAROC conditions are met</x:v>
      </x:c>
      <x:c r="R1783" s="2"/>
      <x:c r="S1783" s="2"/>
      <x:c r="T1783" s="2"/>
    </x:row>
    <x:row r="1784">
      <x:c r="A1784" s="2"/>
      <x:c r="B1784" s="2"/>
      <x:c r="C1784" s="2" t="str">
        <x:v>SYN-01779</x:v>
      </x:c>
      <x:c r="D1784" s="58" t="n">
        <x:v>39000000</x:v>
      </x:c>
      <x:c r="E1784" s="93" t="n">
        <x:v>36</x:v>
      </x:c>
      <x:c r="F1784" s="59" t="n">
        <x:v>0.08771995143786451</x:v>
      </x:c>
      <x:c r="G1784" s="59" t="n">
        <x:v>0.7262556994227931</x:v>
      </x:c>
      <x:c r="H1784" s="59" t="n">
        <x:v>0.18222820460629757</x:v>
      </x:c>
      <x:c r="I1784" s="58" t="n">
        <x:v>1414306.585170328</x:v>
      </x:c>
      <x:c r="J1784" s="59" t="n">
        <x:v>0.2244411225342248</x:v>
      </x:c>
      <x:c r="K1784" s="2" t="str">
        <x:v>C</x:v>
      </x:c>
      <x:c r="L1784" s="59" t="n">
        <x:v>0.15990779876708983</x:v>
      </x:c>
      <x:c r="M1784" s="59" t="n">
        <x:v>0.33857447477557007</x:v>
      </x:c>
      <x:c r="N1784" s="58" t="n">
        <x:v>3964672.5267281737</x:v>
      </x:c>
      <x:c r="O1784" s="58" t="n">
        <x:v>1998159.4786284314</x:v>
      </x:c>
      <x:c r="P1784" s="2" t="str">
        <x:v>approve</x:v>
      </x:c>
      <x:c r="Q1784" s="2" t="str">
        <x:v>eligibility and RAROC conditions are met</x:v>
      </x:c>
      <x:c r="R1784" s="2"/>
      <x:c r="S1784" s="2"/>
      <x:c r="T1784" s="2"/>
    </x:row>
    <x:row r="1785">
      <x:c r="A1785" s="2"/>
      <x:c r="B1785" s="2"/>
      <x:c r="C1785" s="2" t="str">
        <x:v>SYN-01780</x:v>
      </x:c>
      <x:c r="D1785" s="58" t="n">
        <x:v>210000000</x:v>
      </x:c>
      <x:c r="E1785" s="93" t="n">
        <x:v>12</x:v>
      </x:c>
      <x:c r="F1785" s="59" t="n">
        <x:v>0.0814859750043783</x:v>
      </x:c>
      <x:c r="G1785" s="59" t="n">
        <x:v>0.6992226383920285</x:v>
      </x:c>
      <x:c r="H1785" s="59" t="n">
        <x:v>0.17770054624099224</x:v>
      </x:c>
      <x:c r="I1785" s="58" t="n">
        <x:v>19229824.816306446</x:v>
      </x:c>
      <x:c r="J1785" s="59" t="n">
        <x:v>0.8512427006794352</x:v>
      </x:c>
      <x:c r="K1785" s="2" t="str">
        <x:v>C</x:v>
      </x:c>
      <x:c r="L1785" s="59"/>
      <x:c r="M1785" s="59" t="n">
        <x:v>0.6276484785491352</x:v>
      </x:c>
      <x:c r="N1785" s="58" t="n">
        <x:v>6739159.51772365</x:v>
      </x:c>
      <x:c r="O1785" s="58" t="n">
        <x:v>10532060.082697282</x:v>
      </x:c>
      <x:c r="P1785" s="2" t="str">
        <x:v>decline</x:v>
      </x:c>
      <x:c r="Q1785" s="2" t="str">
        <x:v>debt service to income exceeds policy maximum</x:v>
      </x:c>
      <x:c r="R1785" s="2"/>
      <x:c r="S1785" s="2"/>
      <x:c r="T1785" s="2"/>
    </x:row>
    <x:row r="1786">
      <x:c r="A1786" s="2"/>
      <x:c r="B1786" s="2"/>
      <x:c r="C1786" s="2" t="str">
        <x:v>SYN-01781</x:v>
      </x:c>
      <x:c r="D1786" s="58" t="n">
        <x:v>42000000</x:v>
      </x:c>
      <x:c r="E1786" s="93" t="n">
        <x:v>12</x:v>
      </x:c>
      <x:c r="F1786" s="59" t="n">
        <x:v>0.21560954648450775</x:v>
      </x:c>
      <x:c r="G1786" s="59" t="n">
        <x:v>0.7522960827303599</x:v>
      </x:c>
      <x:c r="H1786" s="59" t="n">
        <x:v>0.266118997788846</x:v>
      </x:c>
      <x:c r="I1786" s="58" t="n">
        <x:v>4024781.7727124034</x:v>
      </x:c>
      <x:c r="J1786" s="59" t="n">
        <x:v>0.5327435705318899</x:v>
      </x:c>
      <x:c r="K1786" s="2" t="str">
        <x:v>E</x:v>
      </x:c>
      <x:c r="L1786" s="59"/>
      <x:c r="M1786" s="59" t="n">
        <x:v>-0.08153663016362789</x:v>
      </x:c>
      <x:c r="N1786" s="58" t="n">
        <x:v>3973300.338563416</x:v>
      </x:c>
      <x:c r="O1786" s="58" t="n">
        <x:v>3568160.2852763794</x:v>
      </x:c>
      <x:c r="P1786" s="2" t="str">
        <x:v>decline</x:v>
      </x:c>
      <x:c r="Q1786" s="2" t="str">
        <x:v>PD exceeds policy maximum</x:v>
      </x:c>
      <x:c r="R1786" s="2"/>
      <x:c r="S1786" s="2"/>
      <x:c r="T1786" s="2"/>
    </x:row>
    <x:row r="1787">
      <x:c r="A1787" s="2"/>
      <x:c r="B1787" s="2"/>
      <x:c r="C1787" s="2" t="str">
        <x:v>SYN-01782</x:v>
      </x:c>
      <x:c r="D1787" s="58" t="n">
        <x:v>196000000</x:v>
      </x:c>
      <x:c r="E1787" s="93" t="n">
        <x:v>24</x:v>
      </x:c>
      <x:c r="F1787" s="59" t="n">
        <x:v>0.03861189823872518</x:v>
      </x:c>
      <x:c r="G1787" s="59" t="n">
        <x:v>0.6776763430000461</x:v>
      </x:c>
      <x:c r="H1787" s="59" t="n">
        <x:v>0.14220799343378168</x:v>
      </x:c>
      <x:c r="I1787" s="58" t="n">
        <x:v>9430982.533838557</x:v>
      </x:c>
      <x:c r="J1787" s="59" t="n">
        <x:v>0.41436608446128526</x:v>
      </x:c>
      <x:c r="K1787" s="2" t="str">
        <x:v>B</x:v>
      </x:c>
      <x:c r="L1787" s="59" t="n">
        <x:v>0.10169273376464846</x:v>
      </x:c>
      <x:c r="M1787" s="59" t="n">
        <x:v>0.5711338567338845</x:v>
      </x:c>
      <x:c r="N1787" s="58" t="n">
        <x:v>5540847.062669822</x:v>
      </x:c>
      <x:c r="O1787" s="58" t="n">
        <x:v>8189229.432527596</x:v>
      </x:c>
      <x:c r="P1787" s="2" t="str">
        <x:v>approve</x:v>
      </x:c>
      <x:c r="Q1787" s="2" t="str">
        <x:v>eligibility and RAROC conditions are met</x:v>
      </x:c>
      <x:c r="R1787" s="2"/>
      <x:c r="S1787" s="2"/>
      <x:c r="T1787" s="2"/>
    </x:row>
    <x:row r="1788">
      <x:c r="A1788" s="2"/>
      <x:c r="B1788" s="2"/>
      <x:c r="C1788" s="2" t="str">
        <x:v>SYN-01783</x:v>
      </x:c>
      <x:c r="D1788" s="58" t="n">
        <x:v>222000000</x:v>
      </x:c>
      <x:c r="E1788" s="93" t="n">
        <x:v>48</x:v>
      </x:c>
      <x:c r="F1788" s="59" t="n">
        <x:v>0.015978661989138252</x:v>
      </x:c>
      <x:c r="G1788" s="59" t="n">
        <x:v>0.7818470880280234</x:v>
      </x:c>
      <x:c r="H1788" s="59" t="n">
        <x:v>0.11060843310976426</x:v>
      </x:c>
      <x:c r="I1788" s="58" t="n">
        <x:v>5744267.7392963255</x:v>
      </x:c>
      <x:c r="J1788" s="59" t="n">
        <x:v>0.3233201394467806</x:v>
      </x:c>
      <x:c r="K1788" s="2" t="str">
        <x:v>A</x:v>
      </x:c>
      <x:c r="L1788" s="59" t="n">
        <x:v>0.0867904281616211</x:v>
      </x:c>
      <x:c r="M1788" s="59" t="n">
        <x:v>0.40131560311645714</x:v>
      </x:c>
      <x:c r="N1788" s="58" t="n">
        <x:v>5981798.069100489</x:v>
      </x:c>
      <x:c r="O1788" s="58" t="n">
        <x:v>9357470.90553256</x:v>
      </x:c>
      <x:c r="P1788" s="2" t="str">
        <x:v>approve</x:v>
      </x:c>
      <x:c r="Q1788" s="2" t="str">
        <x:v>eligibility and RAROC conditions are met</x:v>
      </x:c>
      <x:c r="R1788" s="2"/>
      <x:c r="S1788" s="2"/>
      <x:c r="T1788" s="2"/>
    </x:row>
    <x:row r="1789">
      <x:c r="A1789" s="2"/>
      <x:c r="B1789" s="2"/>
      <x:c r="C1789" s="2" t="str">
        <x:v>SYN-01784</x:v>
      </x:c>
      <x:c r="D1789" s="58" t="n">
        <x:v>246000000</x:v>
      </x:c>
      <x:c r="E1789" s="93" t="n">
        <x:v>24</x:v>
      </x:c>
      <x:c r="F1789" s="59" t="n">
        <x:v>0.049342156264844395</x:v>
      </x:c>
      <x:c r="G1789" s="59" t="n">
        <x:v>0.7056735161347513</x:v>
      </x:c>
      <x:c r="H1789" s="59" t="n">
        <x:v>0.14025803469028764</x:v>
      </x:c>
      <x:c r="I1789" s="58" t="n">
        <x:v>11814168.224410051</x:v>
      </x:c>
      <x:c r="J1789" s="59" t="n">
        <x:v>0.36477173217561787</x:v>
      </x:c>
      <x:c r="K1789" s="2" t="str">
        <x:v>B</x:v>
      </x:c>
      <x:c r="L1789" s="59" t="n">
        <x:v>0.11426647186279297</x:v>
      </x:c>
      <x:c r="M1789" s="59" t="n">
        <x:v>0.4240376793424603</x:v>
      </x:c>
      <x:c r="N1789" s="58" t="n">
        <x:v>9229080.929189263</x:v>
      </x:c>
      <x:c r="O1789" s="58" t="n">
        <x:v>10198372.325277044</x:v>
      </x:c>
      <x:c r="P1789" s="2" t="str">
        <x:v>approve</x:v>
      </x:c>
      <x:c r="Q1789" s="2" t="str">
        <x:v>eligibility and RAROC conditions are met</x:v>
      </x:c>
      <x:c r="R1789" s="2"/>
      <x:c r="S1789" s="2"/>
      <x:c r="T1789" s="2"/>
    </x:row>
    <x:row r="1790">
      <x:c r="A1790" s="2"/>
      <x:c r="B1790" s="2"/>
      <x:c r="C1790" s="2" t="str">
        <x:v>SYN-01785</x:v>
      </x:c>
      <x:c r="D1790" s="58" t="n">
        <x:v>94000000</x:v>
      </x:c>
      <x:c r="E1790" s="93" t="n">
        <x:v>12</x:v>
      </x:c>
      <x:c r="F1790" s="59" t="n">
        <x:v>0.06888626826361133</x:v>
      </x:c>
      <x:c r="G1790" s="59" t="n">
        <x:v>0.5803210169805231</x:v>
      </x:c>
      <x:c r="H1790" s="59" t="n">
        <x:v>0.1696849881852083</x:v>
      </x:c>
      <x:c r="I1790" s="58" t="n">
        <x:v>8571841.509991314</x:v>
      </x:c>
      <x:c r="J1790" s="59" t="n">
        <x:v>0.3113675828345089</x:v>
      </x:c>
      <x:c r="K1790" s="2" t="str">
        <x:v>C</x:v>
      </x:c>
      <x:c r="L1790" s="59" t="n">
        <x:v>0.13440937042236328</x:v>
      </x:c>
      <x:c r="M1790" s="59" t="n">
        <x:v>0.519107335610096</x:v>
      </x:c>
      <x:c r="N1790" s="58" t="n">
        <x:v>2109848.1101648603</x:v>
      </x:c>
      <x:c r="O1790" s="58" t="n">
        <x:v>4023326.273949622</x:v>
      </x:c>
      <x:c r="P1790" s="2" t="str">
        <x:v>approve</x:v>
      </x:c>
      <x:c r="Q1790" s="2" t="str">
        <x:v>eligibility and RAROC conditions are met</x:v>
      </x:c>
      <x:c r="R1790" s="2"/>
      <x:c r="S1790" s="2"/>
      <x:c r="T1790" s="2"/>
    </x:row>
    <x:row r="1791">
      <x:c r="A1791" s="2"/>
      <x:c r="B1791" s="2"/>
      <x:c r="C1791" s="2" t="str">
        <x:v>SYN-01786</x:v>
      </x:c>
      <x:c r="D1791" s="58" t="n">
        <x:v>48000000</x:v>
      </x:c>
      <x:c r="E1791" s="93" t="n">
        <x:v>12</x:v>
      </x:c>
      <x:c r="F1791" s="59" t="n">
        <x:v>0.13655379256475642</x:v>
      </x:c>
      <x:c r="G1791" s="59" t="n">
        <x:v>0.7079934715481058</x:v>
      </x:c>
      <x:c r="H1791" s="59" t="n">
        <x:v>0.21723932370273752</x:v>
      </x:c>
      <x:c r="I1791" s="58" t="n">
        <x:v>4486155.184230312</x:v>
      </x:c>
      <x:c r="J1791" s="59" t="n">
        <x:v>0.15873769545692842</x:v>
      </x:c>
      <x:c r="K1791" s="2" t="str">
        <x:v>D</x:v>
      </x:c>
      <x:c r="L1791" s="59" t="n">
        <x:v>0.22862159729003909</x:v>
      </x:c>
      <x:c r="M1791" s="59" t="n">
        <x:v>0.08667019779314704</x:v>
      </x:c>
      <x:c r="N1791" s="58" t="n">
        <x:v>2652063.718071026</x:v>
      </x:c>
      <x:c r="O1791" s="58" t="n">
        <x:v>3204240.013849107</x:v>
      </x:c>
      <x:c r="P1791" s="2" t="str">
        <x:v>reprice</x:v>
      </x:c>
      <x:c r="Q1791" s="2" t="str">
        <x:v>quoted APR is below the RAROC price floor</x:v>
      </x:c>
      <x:c r="R1791" s="2"/>
      <x:c r="S1791" s="2"/>
      <x:c r="T1791" s="2"/>
    </x:row>
    <x:row r="1792">
      <x:c r="A1792" s="2"/>
      <x:c r="B1792" s="2"/>
      <x:c r="C1792" s="2" t="str">
        <x:v>SYN-01787</x:v>
      </x:c>
      <x:c r="D1792" s="58" t="n">
        <x:v>153000000</x:v>
      </x:c>
      <x:c r="E1792" s="93" t="n">
        <x:v>24</x:v>
      </x:c>
      <x:c r="F1792" s="59" t="n">
        <x:v>0.31242582872246283</x:v>
      </x:c>
      <x:c r="G1792" s="59" t="n">
        <x:v>0.6868062872776972</x:v>
      </x:c>
      <x:c r="H1792" s="59" t="n">
        <x:v>0.3</x:v>
      </x:c>
      <x:c r="I1792" s="58" t="n">
        <x:v>8554661.515095713</x:v>
      </x:c>
      <x:c r="J1792" s="59" t="n">
        <x:v>0.4074534674605854</x:v>
      </x:c>
      <x:c r="K1792" s="2" t="str">
        <x:v>E</x:v>
      </x:c>
      <x:c r="L1792" s="59"/>
      <x:c r="M1792" s="59" t="n">
        <x:v>-0.11801380015905348</x:v>
      </x:c>
      <x:c r="N1792" s="58" t="n">
        <x:v>34906133.52709531</x:v>
      </x:c>
      <x:c r="O1792" s="58" t="n">
        <x:v>11356435.424878523</x:v>
      </x:c>
      <x:c r="P1792" s="2" t="str">
        <x:v>decline</x:v>
      </x:c>
      <x:c r="Q1792" s="2" t="str">
        <x:v>PD exceeds policy maximum</x:v>
      </x:c>
      <x:c r="R1792" s="2"/>
      <x:c r="S1792" s="2"/>
      <x:c r="T1792" s="2"/>
    </x:row>
    <x:row r="1793">
      <x:c r="A1793" s="2"/>
      <x:c r="B1793" s="2"/>
      <x:c r="C1793" s="2" t="str">
        <x:v>SYN-01788</x:v>
      </x:c>
      <x:c r="D1793" s="58" t="n">
        <x:v>48000000</x:v>
      </x:c>
      <x:c r="E1793" s="93" t="n">
        <x:v>12</x:v>
      </x:c>
      <x:c r="F1793" s="59" t="n">
        <x:v>0.03437376401787111</x:v>
      </x:c>
      <x:c r="G1793" s="59" t="n">
        <x:v>0.8356677786513618</x:v>
      </x:c>
      <x:c r="H1793" s="59" t="n">
        <x:v>0.13651290781494693</x:v>
      </x:c>
      <x:c r="I1793" s="58" t="n">
        <x:v>4301910.032819585</x:v>
      </x:c>
      <x:c r="J1793" s="59" t="n">
        <x:v>0.34476212905615256</x:v>
      </x:c>
      <x:c r="K1793" s="2" t="str">
        <x:v>B</x:v>
      </x:c>
      <x:c r="L1793" s="59" t="n">
        <x:v>0.14446151733398438</x:v>
      </x:c>
      <x:c r="M1793" s="59" t="n">
        <x:v>0.078826889605611</x:v>
      </x:c>
      <x:c r="N1793" s="58" t="n">
        <x:v>766301.9097552043</x:v>
      </x:c>
      <x:c r="O1793" s="58" t="n">
        <x:v>2067517.4912399391</x:v>
      </x:c>
      <x:c r="P1793" s="2" t="str">
        <x:v>reprice</x:v>
      </x:c>
      <x:c r="Q1793" s="2" t="str">
        <x:v>quoted APR is below the RAROC price floor</x:v>
      </x:c>
      <x:c r="R1793" s="2"/>
      <x:c r="S1793" s="2"/>
      <x:c r="T1793" s="2"/>
    </x:row>
    <x:row r="1794">
      <x:c r="A1794" s="2"/>
      <x:c r="B1794" s="2"/>
      <x:c r="C1794" s="2" t="str">
        <x:v>SYN-01789</x:v>
      </x:c>
      <x:c r="D1794" s="58" t="n">
        <x:v>232000000</x:v>
      </x:c>
      <x:c r="E1794" s="93" t="n">
        <x:v>18</x:v>
      </x:c>
      <x:c r="F1794" s="59" t="n">
        <x:v>0.1464011396939636</x:v>
      </x:c>
      <x:c r="G1794" s="59" t="n">
        <x:v>0.829339859850255</x:v>
      </x:c>
      <x:c r="H1794" s="59" t="n">
        <x:v>0.2266056952850912</x:v>
      </x:c>
      <x:c r="I1794" s="58" t="n">
        <x:v>15323434.122023234</x:v>
      </x:c>
      <x:c r="J1794" s="59" t="n">
        <x:v>0.44329157658728624</x:v>
      </x:c>
      <x:c r="K1794" s="2" t="str">
        <x:v>D</x:v>
      </x:c>
      <x:c r="L1794" s="59" t="n">
        <x:v>0.2239153289794922</x:v>
      </x:c>
      <x:c r="M1794" s="59" t="n">
        <x:v>0.1742228938117493</x:v>
      </x:c>
      <x:c r="N1794" s="58" t="n">
        <x:v>23389734.037449725</x:v>
      </x:c>
      <x:c r="O1794" s="58" t="n">
        <x:v>18098394.72786173</x:v>
      </x:c>
      <x:c r="P1794" s="2" t="str">
        <x:v>approve</x:v>
      </x:c>
      <x:c r="Q1794" s="2" t="str">
        <x:v>eligibility and RAROC conditions are met</x:v>
      </x:c>
      <x:c r="R1794" s="2"/>
      <x:c r="S1794" s="2"/>
      <x:c r="T1794" s="2"/>
    </x:row>
    <x:row r="1795">
      <x:c r="A1795" s="2"/>
      <x:c r="B1795" s="2"/>
      <x:c r="C1795" s="2" t="str">
        <x:v>SYN-01790</x:v>
      </x:c>
      <x:c r="D1795" s="58" t="n">
        <x:v>35000000</x:v>
      </x:c>
      <x:c r="E1795" s="93" t="n">
        <x:v>18</x:v>
      </x:c>
      <x:c r="F1795" s="59" t="n">
        <x:v>0.043728179363738906</x:v>
      </x:c>
      <x:c r="G1795" s="59" t="n">
        <x:v>0.7413187790735862</x:v>
      </x:c>
      <x:c r="H1795" s="59" t="n">
        <x:v>0.13827853147082547</x:v>
      </x:c>
      <x:c r="I1795" s="58" t="n">
        <x:v>2164208.7778866533</x:v>
      </x:c>
      <x:c r="J1795" s="59" t="n">
        <x:v>0.09422643995730613</x:v>
      </x:c>
      <x:c r="K1795" s="2" t="str">
        <x:v>B</x:v>
      </x:c>
      <x:c r="L1795" s="59" t="n">
        <x:v>0.1359535598754883</x:v>
      </x:c>
      <x:c r="M1795" s="59" t="n">
        <x:v>0.1837531289780864</x:v>
      </x:c>
      <x:c r="N1795" s="58" t="n">
        <x:v>926447.2491773593</x:v>
      </x:c>
      <x:c r="O1795" s="58" t="n">
        <x:v>1470108.2580052959</x:v>
      </x:c>
      <x:c r="P1795" s="2" t="str">
        <x:v>approve</x:v>
      </x:c>
      <x:c r="Q1795" s="2" t="str">
        <x:v>eligibility and RAROC conditions are met</x:v>
      </x:c>
      <x:c r="R1795" s="2"/>
      <x:c r="S1795" s="2"/>
      <x:c r="T1795" s="2"/>
    </x:row>
    <x:row r="1796">
      <x:c r="A1796" s="2"/>
      <x:c r="B1796" s="2"/>
      <x:c r="C1796" s="2" t="str">
        <x:v>SYN-01791</x:v>
      </x:c>
      <x:c r="D1796" s="58" t="n">
        <x:v>221000000</x:v>
      </x:c>
      <x:c r="E1796" s="93" t="n">
        <x:v>24</x:v>
      </x:c>
      <x:c r="F1796" s="59" t="n">
        <x:v>0.018292959916680236</x:v>
      </x:c>
      <x:c r="G1796" s="59" t="n">
        <x:v>0.7579082109179279</x:v>
      </x:c>
      <x:c r="H1796" s="59" t="n">
        <x:v>0.11407421044590692</x:v>
      </x:c>
      <x:c r="I1796" s="58" t="n">
        <x:v>10342185.403091028</x:v>
      </x:c>
      <x:c r="J1796" s="59" t="n">
        <x:v>0.36005603597669306</x:v>
      </x:c>
      <x:c r="K1796" s="2" t="str">
        <x:v>A</x:v>
      </x:c>
      <x:c r="L1796" s="59" t="n">
        <x:v>0.08367572784423828</x:v>
      </x:c>
      <x:c r="M1796" s="59" t="n">
        <x:v>0.46796426451746154</x:v>
      </x:c>
      <x:c r="N1796" s="58" t="n">
        <x:v>3295648.3898464735</x:v>
      </x:c>
      <x:c r="O1796" s="58" t="n">
        <x:v>9280940.92023198</x:v>
      </x:c>
      <x:c r="P1796" s="2" t="str">
        <x:v>approve</x:v>
      </x:c>
      <x:c r="Q1796" s="2" t="str">
        <x:v>eligibility and RAROC conditions are met</x:v>
      </x:c>
      <x:c r="R1796" s="2"/>
      <x:c r="S1796" s="2"/>
      <x:c r="T1796" s="2"/>
    </x:row>
    <x:row r="1797">
      <x:c r="A1797" s="2"/>
      <x:c r="B1797" s="2"/>
      <x:c r="C1797" s="2" t="str">
        <x:v>SYN-01792</x:v>
      </x:c>
      <x:c r="D1797" s="58" t="n">
        <x:v>142000000</x:v>
      </x:c>
      <x:c r="E1797" s="93" t="n">
        <x:v>24</x:v>
      </x:c>
      <x:c r="F1797" s="59" t="n">
        <x:v>0.05601264477653845</x:v>
      </x:c>
      <x:c r="G1797" s="59" t="n">
        <x:v>0.6187213758485061</x:v>
      </x:c>
      <x:c r="H1797" s="59" t="n">
        <x:v>0.16217632172818205</x:v>
      </x:c>
      <x:c r="I1797" s="58" t="n">
        <x:v>6967536.844497261</x:v>
      </x:c>
      <x:c r="J1797" s="59" t="n">
        <x:v>0.486325696735133</x:v>
      </x:c>
      <x:c r="K1797" s="2" t="str">
        <x:v>C</x:v>
      </x:c>
      <x:c r="L1797" s="59" t="n">
        <x:v>0.11764438629150391</x:v>
      </x:c>
      <x:c r="M1797" s="59" t="n">
        <x:v>0.6128358068832724</x:v>
      </x:c>
      <x:c r="N1797" s="58" t="n">
        <x:v>5329527.994480818</x:v>
      </x:c>
      <x:c r="O1797" s="58" t="n">
        <x:v>5898125.176567167</x:v>
      </x:c>
      <x:c r="P1797" s="2" t="str">
        <x:v>approve</x:v>
      </x:c>
      <x:c r="Q1797" s="2" t="str">
        <x:v>eligibility and RAROC conditions are met</x:v>
      </x:c>
      <x:c r="R1797" s="2"/>
      <x:c r="S1797" s="2"/>
      <x:c r="T1797" s="2"/>
    </x:row>
    <x:row r="1798">
      <x:c r="A1798" s="2"/>
      <x:c r="B1798" s="2"/>
      <x:c r="C1798" s="2" t="str">
        <x:v>SYN-01793</x:v>
      </x:c>
      <x:c r="D1798" s="58" t="n">
        <x:v>88000000</x:v>
      </x:c>
      <x:c r="E1798" s="93" t="n">
        <x:v>12</x:v>
      </x:c>
      <x:c r="F1798" s="59" t="n">
        <x:v>0.07775079755973996</x:v>
      </x:c>
      <x:c r="G1798" s="59" t="n">
        <x:v>0.8357319823916693</x:v>
      </x:c>
      <x:c r="H1798" s="59" t="n">
        <x:v>0.17519706952878533</x:v>
      </x:c>
      <x:c r="I1798" s="58" t="n">
        <x:v>8047738.169652628</x:v>
      </x:c>
      <x:c r="J1798" s="59" t="n">
        <x:v>0.47031452270747226</x:v>
      </x:c>
      <x:c r="K1798" s="2" t="str">
        <x:v>C</x:v>
      </x:c>
      <x:c r="L1798" s="59" t="n">
        <x:v>0.1678665161132813</x:v>
      </x:c>
      <x:c r="M1798" s="59" t="n">
        <x:v>0.21466156442780987</x:v>
      </x:c>
      <x:c r="N1798" s="58" t="n">
        <x:v>3217578.552649245</x:v>
      </x:c>
      <x:c r="O1798" s="58" t="n">
        <x:v>5132718.955763637</x:v>
      </x:c>
      <x:c r="P1798" s="2" t="str">
        <x:v>approve</x:v>
      </x:c>
      <x:c r="Q1798" s="2" t="str">
        <x:v>eligibility and RAROC conditions are met</x:v>
      </x:c>
      <x:c r="R1798" s="2"/>
      <x:c r="S1798" s="2"/>
      <x:c r="T1798" s="2"/>
    </x:row>
    <x:row r="1799">
      <x:c r="A1799" s="2"/>
      <x:c r="B1799" s="2"/>
      <x:c r="C1799" s="2" t="str">
        <x:v>SYN-01794</x:v>
      </x:c>
      <x:c r="D1799" s="58" t="n">
        <x:v>163000000</x:v>
      </x:c>
      <x:c r="E1799" s="93" t="n">
        <x:v>12</x:v>
      </x:c>
      <x:c r="F1799" s="59" t="n">
        <x:v>0.0808987669471429</x:v>
      </x:c>
      <x:c r="G1799" s="59" t="n">
        <x:v>0.6483505786225595</x:v>
      </x:c>
      <x:c r="H1799" s="59" t="n">
        <x:v>0.16925369834677062</x:v>
      </x:c>
      <x:c r="I1799" s="58" t="n">
        <x:v>14860602.216194589</x:v>
      </x:c>
      <x:c r="J1799" s="59" t="n">
        <x:v>0.6231470413540865</x:v>
      </x:c>
      <x:c r="K1799" s="2" t="str">
        <x:v>C</x:v>
      </x:c>
      <x:c r="L1799" s="59"/>
      <x:c r="M1799" s="59" t="n">
        <x:v>0.5301356415044605</x:v>
      </x:c>
      <x:c r="N1799" s="58" t="n">
        <x:v>4809039.669963531</x:v>
      </x:c>
      <x:c r="O1799" s="58" t="n">
        <x:v>7539644.704029854</x:v>
      </x:c>
      <x:c r="P1799" s="2" t="str">
        <x:v>decline</x:v>
      </x:c>
      <x:c r="Q1799" s="2" t="str">
        <x:v>debt service to income exceeds policy maximum</x:v>
      </x:c>
      <x:c r="R1799" s="2"/>
      <x:c r="S1799" s="2"/>
      <x:c r="T1799" s="2"/>
    </x:row>
    <x:row r="1800">
      <x:c r="A1800" s="2"/>
      <x:c r="B1800" s="2"/>
      <x:c r="C1800" s="2" t="str">
        <x:v>SYN-01795</x:v>
      </x:c>
      <x:c r="D1800" s="58" t="n">
        <x:v>222000000</x:v>
      </x:c>
      <x:c r="E1800" s="93" t="n">
        <x:v>48</x:v>
      </x:c>
      <x:c r="F1800" s="59" t="n">
        <x:v>0.0907052753342146</x:v>
      </x:c>
      <x:c r="G1800" s="59" t="n">
        <x:v>0.8043847905603851</x:v>
      </x:c>
      <x:c r="H1800" s="59" t="n">
        <x:v>0.18151536825247663</x:v>
      </x:c>
      <x:c r="I1800" s="58" t="n">
        <x:v>6538842.052498534</x:v>
      </x:c>
      <x:c r="J1800" s="59" t="n">
        <x:v>0.4844846057546617</x:v>
      </x:c>
      <x:c r="K1800" s="2" t="str">
        <x:v>C</x:v>
      </x:c>
      <x:c r="L1800" s="59" t="n">
        <x:v>0.15955421447753906</x:v>
      </x:c>
      <x:c r="M1800" s="59" t="n">
        <x:v>0.31470043474437487</x:v>
      </x:c>
      <x:c r="N1800" s="58" t="n">
        <x:v>33947790.91841945</x:v>
      </x:c>
      <x:c r="O1800" s="58" t="n">
        <x:v>12636341.471121376</x:v>
      </x:c>
      <x:c r="P1800" s="2" t="str">
        <x:v>approve</x:v>
      </x:c>
      <x:c r="Q1800" s="2" t="str">
        <x:v>eligibility and RAROC conditions are met</x:v>
      </x:c>
      <x:c r="R1800" s="2"/>
      <x:c r="S1800" s="2"/>
      <x:c r="T1800" s="2"/>
    </x:row>
    <x:row r="1801">
      <x:c r="A1801" s="2"/>
      <x:c r="B1801" s="2"/>
      <x:c r="C1801" s="2" t="str">
        <x:v>SYN-01796</x:v>
      </x:c>
      <x:c r="D1801" s="58" t="n">
        <x:v>186000000</x:v>
      </x:c>
      <x:c r="E1801" s="93" t="n">
        <x:v>18</x:v>
      </x:c>
      <x:c r="F1801" s="59" t="n">
        <x:v>0.08226579265735372</x:v>
      </x:c>
      <x:c r="G1801" s="59" t="n">
        <x:v>0.6408913491931347</x:v>
      </x:c>
      <x:c r="H1801" s="59" t="n">
        <x:v>0.15012048361877578</x:v>
      </x:c>
      <x:c r="I1801" s="58" t="n">
        <x:v>11604625.134024022</x:v>
      </x:c>
      <x:c r="J1801" s="59" t="n">
        <x:v>0.6324072623878717</x:v>
      </x:c>
      <x:c r="K1801" s="2" t="str">
        <x:v>C</x:v>
      </x:c>
      <x:c r="L1801" s="59"/>
      <x:c r="M1801" s="59" t="n">
        <x:v>0.2855483917011112</x:v>
      </x:c>
      <x:c r="N1801" s="58" t="n">
        <x:v>8022024.269016947</x:v>
      </x:c>
      <x:c r="O1801" s="58" t="n">
        <x:v>8322809.781543384</x:v>
      </x:c>
      <x:c r="P1801" s="2" t="str">
        <x:v>decline</x:v>
      </x:c>
      <x:c r="Q1801" s="2" t="str">
        <x:v>debt service to income exceeds policy maximum</x:v>
      </x:c>
      <x:c r="R1801" s="2"/>
      <x:c r="S1801" s="2"/>
      <x:c r="T1801" s="2"/>
    </x:row>
    <x:row r="1802">
      <x:c r="A1802" s="2"/>
      <x:c r="B1802" s="2"/>
      <x:c r="C1802" s="2" t="str">
        <x:v>SYN-01797</x:v>
      </x:c>
      <x:c r="D1802" s="58" t="n">
        <x:v>71000000</x:v>
      </x:c>
      <x:c r="E1802" s="93" t="n">
        <x:v>12</x:v>
      </x:c>
      <x:c r="F1802" s="59" t="n">
        <x:v>0.08860165167440057</x:v>
      </x:c>
      <x:c r="G1802" s="59" t="n">
        <x:v>0.5833360574001678</x:v>
      </x:c>
      <x:c r="H1802" s="59" t="n">
        <x:v>0.21078192851225805</x:v>
      </x:c>
      <x:c r="I1802" s="58" t="n">
        <x:v>6613742.6914798785</x:v>
      </x:c>
      <x:c r="J1802" s="59" t="n">
        <x:v>0.21106577816247873</x:v>
      </x:c>
      <x:c r="K1802" s="2" t="str">
        <x:v>C</x:v>
      </x:c>
      <x:c r="L1802" s="59" t="n">
        <x:v>0.15522609710693358</x:v>
      </x:c>
      <x:c r="M1802" s="59" t="n">
        <x:v>0.7094918522054657</x:v>
      </x:c>
      <x:c r="N1802" s="58" t="n">
        <x:v>2079004.4584696298</x:v>
      </x:c>
      <x:c r="O1802" s="58" t="n">
        <x:v>3129069.774895881</x:v>
      </x:c>
      <x:c r="P1802" s="2" t="str">
        <x:v>approve</x:v>
      </x:c>
      <x:c r="Q1802" s="2" t="str">
        <x:v>eligibility and RAROC conditions are met</x:v>
      </x:c>
      <x:c r="R1802" s="2"/>
      <x:c r="S1802" s="2"/>
      <x:c r="T1802" s="2"/>
    </x:row>
    <x:row r="1803">
      <x:c r="A1803" s="2"/>
      <x:c r="B1803" s="2"/>
      <x:c r="C1803" s="2" t="str">
        <x:v>SYN-01798</x:v>
      </x:c>
      <x:c r="D1803" s="58" t="n">
        <x:v>143000000</x:v>
      </x:c>
      <x:c r="E1803" s="93" t="n">
        <x:v>18</x:v>
      </x:c>
      <x:c r="F1803" s="59" t="n">
        <x:v>0.07481162440726868</x:v>
      </x:c>
      <x:c r="G1803" s="59" t="n">
        <x:v>0.7818657266150623</x:v>
      </x:c>
      <x:c r="H1803" s="59" t="n">
        <x:v>0.1625081972860477</x:v>
      </x:c>
      <x:c r="I1803" s="58" t="n">
        <x:v>9005431.243613083</x:v>
      </x:c>
      <x:c r="J1803" s="59" t="n">
        <x:v>0.6003291662795808</x:v>
      </x:c>
      <x:c r="K1803" s="2" t="str">
        <x:v>C</x:v>
      </x:c>
      <x:c r="L1803" s="59"/>
      <x:c r="M1803" s="59" t="n">
        <x:v>0.28184256171515765</x:v>
      </x:c>
      <x:c r="N1803" s="58" t="n">
        <x:v>6862042.926455614</x:v>
      </x:c>
      <x:c r="O1803" s="58" t="n">
        <x:v>7419418.307323054</x:v>
      </x:c>
      <x:c r="P1803" s="2" t="str">
        <x:v>decline</x:v>
      </x:c>
      <x:c r="Q1803" s="2" t="str">
        <x:v>debt service to income exceeds policy maximum</x:v>
      </x:c>
      <x:c r="R1803" s="2"/>
      <x:c r="S1803" s="2"/>
      <x:c r="T1803" s="2"/>
    </x:row>
    <x:row r="1804">
      <x:c r="A1804" s="2"/>
      <x:c r="B1804" s="2"/>
      <x:c r="C1804" s="2" t="str">
        <x:v>SYN-01799</x:v>
      </x:c>
      <x:c r="D1804" s="58" t="n">
        <x:v>159000000</x:v>
      </x:c>
      <x:c r="E1804" s="93" t="n">
        <x:v>12</x:v>
      </x:c>
      <x:c r="F1804" s="59" t="n">
        <x:v>0.09074465493497683</x:v>
      </x:c>
      <x:c r="G1804" s="59" t="n">
        <x:v>0.7875030450236657</x:v>
      </x:c>
      <x:c r="H1804" s="59" t="n">
        <x:v>0.1947940887191522</x:v>
      </x:c>
      <x:c r="I1804" s="58" t="n">
        <x:v>14689299.844646119</x:v>
      </x:c>
      <x:c r="J1804" s="59" t="n">
        <x:v>0.5865344211359383</x:v>
      </x:c>
      <x:c r="K1804" s="2" t="str">
        <x:v>C</x:v>
      </x:c>
      <x:c r="L1804" s="59"/>
      <x:c r="M1804" s="59" t="n">
        <x:v>0.5109066160858273</x:v>
      </x:c>
      <x:c r="N1804" s="58" t="n">
        <x:v>6424852.730752688</x:v>
      </x:c>
      <x:c r="O1804" s="58" t="n">
        <x:v>9564136.984985672</x:v>
      </x:c>
      <x:c r="P1804" s="2" t="str">
        <x:v>decline</x:v>
      </x:c>
      <x:c r="Q1804" s="2" t="str">
        <x:v>debt service to income exceeds policy maximum</x:v>
      </x:c>
      <x:c r="R1804" s="2"/>
      <x:c r="S1804" s="2"/>
      <x:c r="T1804" s="2"/>
    </x:row>
    <x:row r="1805">
      <x:c r="A1805" s="2"/>
      <x:c r="B1805" s="2"/>
      <x:c r="C1805" s="2" t="str">
        <x:v>SYN-01800</x:v>
      </x:c>
      <x:c r="D1805" s="58" t="n">
        <x:v>173000000</x:v>
      </x:c>
      <x:c r="E1805" s="93" t="n">
        <x:v>12</x:v>
      </x:c>
      <x:c r="F1805" s="59" t="n">
        <x:v>0.10209047730431864</x:v>
      </x:c>
      <x:c r="G1805" s="59" t="n">
        <x:v>0.9</x:v>
      </x:c>
      <x:c r="H1805" s="59" t="n">
        <x:v>0.1929292788219444</x:v>
      </x:c>
      <x:c r="I1805" s="58" t="n">
        <x:v>15967283.712959453</x:v>
      </x:c>
      <x:c r="J1805" s="59" t="n">
        <x:v>0.556363897927606</x:v>
      </x:c>
      <x:c r="K1805" s="2" t="str">
        <x:v>D</x:v>
      </x:c>
      <x:c r="L1805" s="59"/>
      <x:c r="M1805" s="59" t="n">
        <x:v>0.17586767161918668</x:v>
      </x:c>
      <x:c r="N1805" s="58" t="n">
        <x:v>9002032.198456114</x:v>
      </x:c>
      <x:c r="O1805" s="58" t="n">
        <x:v>12670864.433827495</x:v>
      </x:c>
      <x:c r="P1805" s="2" t="str">
        <x:v>decline</x:v>
      </x:c>
      <x:c r="Q1805" s="2" t="str">
        <x:v>debt service to income exceeds policy maximum</x:v>
      </x:c>
      <x:c r="R1805" s="2"/>
      <x:c r="S1805" s="2"/>
      <x:c r="T1805" s="2"/>
    </x:row>
    <x:row r="1806">
      <x:c r="A1806" s="2"/>
      <x:c r="B1806" s="2"/>
      <x:c r="C1806" s="2" t="str">
        <x:v>SYN-01801</x:v>
      </x:c>
      <x:c r="D1806" s="58" t="n">
        <x:v>171000000</x:v>
      </x:c>
      <x:c r="E1806" s="93" t="n">
        <x:v>18</x:v>
      </x:c>
      <x:c r="F1806" s="59" t="n">
        <x:v>0.06266132462851536</x:v>
      </x:c>
      <x:c r="G1806" s="59" t="n">
        <x:v>0.8522316156441473</x:v>
      </x:c>
      <x:c r="H1806" s="59" t="n">
        <x:v>0.16076676957493954</x:v>
      </x:c>
      <x:c r="I1806" s="58" t="n">
        <x:v>10754647.693136098</x:v>
      </x:c>
      <x:c r="J1806" s="59" t="n">
        <x:v>0.7519127543958772</x:v>
      </x:c>
      <x:c r="K1806" s="2" t="str">
        <x:v>C</x:v>
      </x:c>
      <x:c r="L1806" s="59"/>
      <x:c r="M1806" s="59" t="n">
        <x:v>0.33545441210507665</x:v>
      </x:c>
      <x:c r="N1806" s="58" t="n">
        <x:v>7490673.671273631</x:v>
      </x:c>
      <x:c r="O1806" s="58" t="n">
        <x:v>8711891.066881752</x:v>
      </x:c>
      <x:c r="P1806" s="2" t="str">
        <x:v>decline</x:v>
      </x:c>
      <x:c r="Q1806" s="2" t="str">
        <x:v>debt service to income exceeds policy maximum</x:v>
      </x:c>
      <x:c r="R1806" s="2"/>
      <x:c r="S1806" s="2"/>
      <x:c r="T1806" s="2"/>
    </x:row>
    <x:row r="1807">
      <x:c r="A1807" s="2"/>
      <x:c r="B1807" s="2"/>
      <x:c r="C1807" s="2" t="str">
        <x:v>SYN-01802</x:v>
      </x:c>
      <x:c r="D1807" s="58" t="n">
        <x:v>162000000</x:v>
      </x:c>
      <x:c r="E1807" s="93" t="n">
        <x:v>18</x:v>
      </x:c>
      <x:c r="F1807" s="59" t="n">
        <x:v>0.2437946394131933</x:v>
      </x:c>
      <x:c r="G1807" s="59" t="n">
        <x:v>0.6869245761341944</x:v>
      </x:c>
      <x:c r="H1807" s="59" t="n">
        <x:v>0.3</x:v>
      </x:c>
      <x:c r="I1807" s="58" t="n">
        <x:v>11286553.048967078</x:v>
      </x:c>
      <x:c r="J1807" s="59" t="n">
        <x:v>0.6711906810930973</x:v>
      </x:c>
      <x:c r="K1807" s="2" t="str">
        <x:v>E</x:v>
      </x:c>
      <x:c r="L1807" s="59"/>
      <x:c r="M1807" s="59" t="n">
        <x:v>0.22758628045806945</x:v>
      </x:c>
      <x:c r="N1807" s="58" t="n">
        <x:v>22810798.381951157</x:v>
      </x:c>
      <x:c r="O1807" s="58" t="n">
        <x:v>12401356.993663602</x:v>
      </x:c>
      <x:c r="P1807" s="2" t="str">
        <x:v>decline</x:v>
      </x:c>
      <x:c r="Q1807" s="2" t="str">
        <x:v>PD exceeds policy maximum</x:v>
      </x:c>
      <x:c r="R1807" s="2"/>
      <x:c r="S1807" s="2"/>
      <x:c r="T1807" s="2"/>
    </x:row>
    <x:row r="1808">
      <x:c r="A1808" s="2"/>
      <x:c r="B1808" s="2"/>
      <x:c r="C1808" s="2" t="str">
        <x:v>SYN-01803</x:v>
      </x:c>
      <x:c r="D1808" s="58" t="n">
        <x:v>39000000</x:v>
      </x:c>
      <x:c r="E1808" s="93" t="n">
        <x:v>48</x:v>
      </x:c>
      <x:c r="F1808" s="59" t="n">
        <x:v>0.028437639980740663</x:v>
      </x:c>
      <x:c r="G1808" s="59" t="n">
        <x:v>0.8805929690828285</x:v>
      </x:c>
      <x:c r="H1808" s="59" t="n">
        <x:v>0.12133850585380676</x:v>
      </x:c>
      <x:c r="I1808" s="58" t="n">
        <x:v>1029584.5081360587</x:v>
      </x:c>
      <x:c r="J1808" s="59" t="n">
        <x:v>0.1880282947881439</x:v>
      </x:c>
      <x:c r="K1808" s="2" t="str">
        <x:v>B</x:v>
      </x:c>
      <x:c r="L1808" s="59" t="n">
        <x:v>0.11161239624023436</x:v>
      </x:c>
      <x:c r="M1808" s="59" t="n">
        <x:v>0.25924286103958877</x:v>
      </x:c>
      <x:c r="N1808" s="58" t="n">
        <x:v>2096117.3257725309</x:v>
      </x:c>
      <x:c r="O1808" s="58" t="n">
        <x:v>1626334.0153050504</x:v>
      </x:c>
      <x:c r="P1808" s="2" t="str">
        <x:v>approve</x:v>
      </x:c>
      <x:c r="Q1808" s="2" t="str">
        <x:v>eligibility and RAROC conditions are met</x:v>
      </x:c>
      <x:c r="R1808" s="2"/>
      <x:c r="S1808" s="2"/>
      <x:c r="T1808" s="2"/>
    </x:row>
    <x:row r="1809">
      <x:c r="A1809" s="2"/>
      <x:c r="B1809" s="2"/>
      <x:c r="C1809" s="2" t="str">
        <x:v>SYN-01804</x:v>
      </x:c>
      <x:c r="D1809" s="58" t="n">
        <x:v>235000000</x:v>
      </x:c>
      <x:c r="E1809" s="93" t="n">
        <x:v>36</x:v>
      </x:c>
      <x:c r="F1809" s="59" t="n">
        <x:v>0.05854603924037203</x:v>
      </x:c>
      <x:c r="G1809" s="59" t="n">
        <x:v>0.7514815373199208</x:v>
      </x:c>
      <x:c r="H1809" s="59" t="n">
        <x:v>0.15248799103476537</x:v>
      </x:c>
      <x:c r="I1809" s="58" t="n">
        <x:v>8175013.24851966</x:v>
      </x:c>
      <x:c r="J1809" s="59" t="n">
        <x:v>0.4858701412399852</x:v>
      </x:c>
      <x:c r="K1809" s="2" t="str">
        <x:v>C</x:v>
      </x:c>
      <x:c r="L1809" s="59" t="n">
        <x:v>0.12124603271484376</x:v>
      </x:c>
      <x:c r="M1809" s="59" t="n">
        <x:v>0.46804849911659296</x:v>
      </x:c>
      <x:c r="N1809" s="58" t="n">
        <x:v>16562906.95708389</x:v>
      </x:c>
      <x:c r="O1809" s="58" t="n">
        <x:v>9891881.189743944</x:v>
      </x:c>
      <x:c r="P1809" s="2" t="str">
        <x:v>approve</x:v>
      </x:c>
      <x:c r="Q1809" s="2" t="str">
        <x:v>eligibility and RAROC conditions are met</x:v>
      </x:c>
      <x:c r="R1809" s="2"/>
      <x:c r="S1809" s="2"/>
      <x:c r="T1809" s="2"/>
    </x:row>
    <x:row r="1810">
      <x:c r="A1810" s="2"/>
      <x:c r="B1810" s="2"/>
      <x:c r="C1810" s="2" t="str">
        <x:v>SYN-01805</x:v>
      </x:c>
      <x:c r="D1810" s="58" t="n">
        <x:v>119000000</x:v>
      </x:c>
      <x:c r="E1810" s="93" t="n">
        <x:v>24</x:v>
      </x:c>
      <x:c r="F1810" s="59" t="n">
        <x:v>0.013673797622052798</x:v>
      </x:c>
      <x:c r="G1810" s="59" t="n">
        <x:v>0.766095817872222</x:v>
      </x:c>
      <x:c r="H1810" s="59" t="n">
        <x:v>0.13029277700857902</x:v>
      </x:c>
      <x:c r="I1810" s="58" t="n">
        <x:v>5659113.505645885</x:v>
      </x:c>
      <x:c r="J1810" s="59" t="n">
        <x:v>0.14926988402939081</x:v>
      </x:c>
      <x:c r="K1810" s="2" t="str">
        <x:v>A</x:v>
      </x:c>
      <x:c r="L1810" s="59" t="n">
        <x:v>0.08465576171875</x:v>
      </x:c>
      <x:c r="M1810" s="59" t="n">
        <x:v>0.6229729487269889</x:v>
      </x:c>
      <x:c r="N1810" s="58" t="n">
        <x:v>1348601.9745068871</x:v>
      </x:c>
      <x:c r="O1810" s="58" t="n">
        <x:v>5037266.7909146845</x:v>
      </x:c>
      <x:c r="P1810" s="2" t="str">
        <x:v>approve</x:v>
      </x:c>
      <x:c r="Q1810" s="2" t="str">
        <x:v>eligibility and RAROC conditions are met</x:v>
      </x:c>
      <x:c r="R1810" s="2"/>
      <x:c r="S1810" s="2"/>
      <x:c r="T1810" s="2"/>
    </x:row>
    <x:row r="1811">
      <x:c r="A1811" s="2"/>
      <x:c r="B1811" s="2"/>
      <x:c r="C1811" s="2" t="str">
        <x:v>SYN-01806</x:v>
      </x:c>
      <x:c r="D1811" s="58" t="n">
        <x:v>96000000</x:v>
      </x:c>
      <x:c r="E1811" s="93" t="n">
        <x:v>12</x:v>
      </x:c>
      <x:c r="F1811" s="59" t="n">
        <x:v>0.06640517969325069</x:v>
      </x:c>
      <x:c r="G1811" s="59" t="n">
        <x:v>0.58456188943701</x:v>
      </x:c>
      <x:c r="H1811" s="59" t="n">
        <x:v>0.15827540530744857</x:v>
      </x:c>
      <x:c r="I1811" s="58" t="n">
        <x:v>8702329.5946369</x:v>
      </x:c>
      <x:c r="J1811" s="59" t="n">
        <x:v>0.2635063383584019</x:v>
      </x:c>
      <x:c r="K1811" s="2" t="str">
        <x:v>C</x:v>
      </x:c>
      <x:c r="L1811" s="59" t="n">
        <x:v>0.12342983245849608</x:v>
      </x:c>
      <x:c r="M1811" s="59" t="n">
        <x:v>0.5142322436573115</x:v>
      </x:c>
      <x:c r="N1811" s="58" t="n">
        <x:v>2088041.1158823443</x:v>
      </x:c>
      <x:c r="O1811" s="58" t="n">
        <x:v>4105486.3292886266</x:v>
      </x:c>
      <x:c r="P1811" s="2" t="str">
        <x:v>approve</x:v>
      </x:c>
      <x:c r="Q1811" s="2" t="str">
        <x:v>eligibility and RAROC conditions are met</x:v>
      </x:c>
      <x:c r="R1811" s="2"/>
      <x:c r="S1811" s="2"/>
      <x:c r="T1811" s="2"/>
    </x:row>
    <x:row r="1812">
      <x:c r="A1812" s="2"/>
      <x:c r="B1812" s="2"/>
      <x:c r="C1812" s="2" t="str">
        <x:v>SYN-01807</x:v>
      </x:c>
      <x:c r="D1812" s="58" t="n">
        <x:v>154000000</x:v>
      </x:c>
      <x:c r="E1812" s="93" t="n">
        <x:v>36</x:v>
      </x:c>
      <x:c r="F1812" s="59" t="n">
        <x:v>0.08033438187288243</x:v>
      </x:c>
      <x:c r="G1812" s="59" t="n">
        <x:v>0.8505431151784794</x:v>
      </x:c>
      <x:c r="H1812" s="59" t="n">
        <x:v>0.17001110565911223</x:v>
      </x:c>
      <x:c r="I1812" s="58" t="n">
        <x:v>5490605.15697919</x:v>
      </x:c>
      <x:c r="J1812" s="59" t="n">
        <x:v>0.15982105060912744</x:v>
      </x:c>
      <x:c r="K1812" s="2" t="str">
        <x:v>C</x:v>
      </x:c>
      <x:c r="L1812" s="59" t="n">
        <x:v>0.15157356262207028</x:v>
      </x:c>
      <x:c r="M1812" s="59" t="n">
        <x:v>0.29187683499380734</x:v>
      </x:c>
      <x:c r="N1812" s="58" t="n">
        <x:v>16775853.027876372</x:v>
      </x:c>
      <x:c r="O1812" s="58" t="n">
        <x:v>8794121.611021813</x:v>
      </x:c>
      <x:c r="P1812" s="2" t="str">
        <x:v>approve</x:v>
      </x:c>
      <x:c r="Q1812" s="2" t="str">
        <x:v>eligibility and RAROC conditions are met</x:v>
      </x:c>
      <x:c r="R1812" s="2"/>
      <x:c r="S1812" s="2"/>
      <x:c r="T1812" s="2"/>
    </x:row>
    <x:row r="1813">
      <x:c r="A1813" s="2"/>
      <x:c r="B1813" s="2"/>
      <x:c r="C1813" s="2" t="str">
        <x:v>SYN-01808</x:v>
      </x:c>
      <x:c r="D1813" s="58" t="n">
        <x:v>87000000</x:v>
      </x:c>
      <x:c r="E1813" s="93" t="n">
        <x:v>24</x:v>
      </x:c>
      <x:c r="F1813" s="59" t="n">
        <x:v>0.08490831642776132</x:v>
      </x:c>
      <x:c r="G1813" s="59" t="n">
        <x:v>0.5609789954441784</x:v>
      </x:c>
      <x:c r="H1813" s="59" t="n">
        <x:v>0.15405863250831073</x:v>
      </x:c>
      <x:c r="I1813" s="58" t="n">
        <x:v>4235134.053484144</x:v>
      </x:c>
      <x:c r="J1813" s="59" t="n">
        <x:v>0.2740048746721507</x:v>
      </x:c>
      <x:c r="K1813" s="2" t="str">
        <x:v>C</x:v>
      </x:c>
      <x:c r="L1813" s="59" t="n">
        <x:v>0.1369090270996094</x:v>
      </x:c>
      <x:c r="M1813" s="59" t="n">
        <x:v>0.33465775705101186</x:v>
      </x:c>
      <x:c r="N1813" s="58" t="n">
        <x:v>4451243.426225878</x:v>
      </x:c>
      <x:c r="O1813" s="58" t="n">
        <x:v>3534146.0991467945</x:v>
      </x:c>
      <x:c r="P1813" s="2" t="str">
        <x:v>approve</x:v>
      </x:c>
      <x:c r="Q1813" s="2" t="str">
        <x:v>eligibility and RAROC conditions are met</x:v>
      </x:c>
      <x:c r="R1813" s="2"/>
      <x:c r="S1813" s="2"/>
      <x:c r="T1813" s="2"/>
    </x:row>
    <x:row r="1814">
      <x:c r="A1814" s="2"/>
      <x:c r="B1814" s="2"/>
      <x:c r="C1814" s="2" t="str">
        <x:v>SYN-01809</x:v>
      </x:c>
      <x:c r="D1814" s="58" t="n">
        <x:v>110000000</x:v>
      </x:c>
      <x:c r="E1814" s="93" t="n">
        <x:v>18</x:v>
      </x:c>
      <x:c r="F1814" s="59" t="n">
        <x:v>0.07147304924833613</x:v>
      </x:c>
      <x:c r="G1814" s="59" t="n">
        <x:v>0.6665427819257698</x:v>
      </x:c>
      <x:c r="H1814" s="59" t="n">
        <x:v>0.17045948485273632</x:v>
      </x:c>
      <x:c r="I1814" s="58" t="n">
        <x:v>6968709.867311665</x:v>
      </x:c>
      <x:c r="J1814" s="59" t="n">
        <x:v>0.24502915342919673</x:v>
      </x:c>
      <x:c r="K1814" s="2" t="str">
        <x:v>C</x:v>
      </x:c>
      <x:c r="L1814" s="59" t="n">
        <x:v>0.1360641098022461</x:v>
      </x:c>
      <x:c r="M1814" s="59" t="n">
        <x:v>0.4982980918631147</x:v>
      </x:c>
      <x:c r="N1814" s="58" t="n">
        <x:v>4306922.231277882</x:v>
      </x:c>
      <x:c r="O1814" s="58" t="n">
        <x:v>4747400.846095693</x:v>
      </x:c>
      <x:c r="P1814" s="2" t="str">
        <x:v>approve</x:v>
      </x:c>
      <x:c r="Q1814" s="2" t="str">
        <x:v>eligibility and RAROC conditions are met</x:v>
      </x:c>
      <x:c r="R1814" s="2"/>
      <x:c r="S1814" s="2"/>
      <x:c r="T1814" s="2"/>
    </x:row>
    <x:row r="1815">
      <x:c r="A1815" s="2"/>
      <x:c r="B1815" s="2"/>
      <x:c r="C1815" s="2" t="str">
        <x:v>SYN-01810</x:v>
      </x:c>
      <x:c r="D1815" s="58" t="n">
        <x:v>211000000</x:v>
      </x:c>
      <x:c r="E1815" s="93" t="n">
        <x:v>12</x:v>
      </x:c>
      <x:c r="F1815" s="59" t="n">
        <x:v>0.04582349593540011</x:v>
      </x:c>
      <x:c r="G1815" s="59" t="n">
        <x:v>0.7063460202522206</x:v>
      </x:c>
      <x:c r="H1815" s="59" t="n">
        <x:v>0.13785728655792295</x:v>
      </x:c>
      <x:c r="I1815" s="58" t="n">
        <x:v>18923815.631149642</x:v>
      </x:c>
      <x:c r="J1815" s="59" t="n">
        <x:v>0.3720285926165298</x:v>
      </x:c>
      <x:c r="K1815" s="2" t="str">
        <x:v>B</x:v>
      </x:c>
      <x:c r="L1815" s="59" t="n">
        <x:v>0.10386600494384768</x:v>
      </x:c>
      <x:c r="M1815" s="59" t="n">
        <x:v>0.5049095724876601</x:v>
      </x:c>
      <x:c r="N1815" s="58" t="n">
        <x:v>3803097.902371685</x:v>
      </x:c>
      <x:c r="O1815" s="58" t="n">
        <x:v>9057014.147616157</x:v>
      </x:c>
      <x:c r="P1815" s="2" t="str">
        <x:v>approve</x:v>
      </x:c>
      <x:c r="Q1815" s="2" t="str">
        <x:v>eligibility and RAROC conditions are met</x:v>
      </x:c>
      <x:c r="R1815" s="2"/>
      <x:c r="S1815" s="2"/>
      <x:c r="T1815" s="2"/>
    </x:row>
    <x:row r="1816">
      <x:c r="A1816" s="2"/>
      <x:c r="B1816" s="2"/>
      <x:c r="C1816" s="2" t="str">
        <x:v>SYN-01811</x:v>
      </x:c>
      <x:c r="D1816" s="58" t="n">
        <x:v>216000000</x:v>
      </x:c>
      <x:c r="E1816" s="93" t="n">
        <x:v>48</x:v>
      </x:c>
      <x:c r="F1816" s="59" t="n">
        <x:v>0.049744019586248474</x:v>
      </x:c>
      <x:c r="G1816" s="59" t="n">
        <x:v>0.8733955104721907</x:v>
      </x:c>
      <x:c r="H1816" s="59" t="n">
        <x:v>0.1536129487326778</x:v>
      </x:c>
      <x:c r="I1816" s="58" t="n">
        <x:v>6051074.631717926</x:v>
      </x:c>
      <x:c r="J1816" s="59" t="n">
        <x:v>0.25001953875850774</x:v>
      </x:c>
      <x:c r="K1816" s="2" t="str">
        <x:v>B</x:v>
      </x:c>
      <x:c r="L1816" s="59" t="n">
        <x:v>0.12225326538085937</x:v>
      </x:c>
      <x:c r="M1816" s="59" t="n">
        <x:v>0.4557862211528195</x:v>
      </x:c>
      <x:c r="N1816" s="58" t="n">
        <x:v>20120438.997200232</x:v>
      </x:c>
      <x:c r="O1816" s="58" t="n">
        <x:v>9582519.5058857</x:v>
      </x:c>
      <x:c r="P1816" s="2" t="str">
        <x:v>approve</x:v>
      </x:c>
      <x:c r="Q1816" s="2" t="str">
        <x:v>eligibility and RAROC conditions are met</x:v>
      </x:c>
      <x:c r="R1816" s="2"/>
      <x:c r="S1816" s="2"/>
      <x:c r="T1816" s="2"/>
    </x:row>
    <x:row r="1817">
      <x:c r="A1817" s="2"/>
      <x:c r="B1817" s="2"/>
      <x:c r="C1817" s="2" t="str">
        <x:v>SYN-01812</x:v>
      </x:c>
      <x:c r="D1817" s="58" t="n">
        <x:v>81000000</x:v>
      </x:c>
      <x:c r="E1817" s="93" t="n">
        <x:v>24</x:v>
      </x:c>
      <x:c r="F1817" s="59" t="n">
        <x:v>0.02974313593199951</x:v>
      </x:c>
      <x:c r="G1817" s="59" t="n">
        <x:v>0.7052962274417881</x:v>
      </x:c>
      <x:c r="H1817" s="59" t="n">
        <x:v>0.14062135371020507</x:v>
      </x:c>
      <x:c r="I1817" s="58" t="n">
        <x:v>3891421.6095925113</x:v>
      </x:c>
      <x:c r="J1817" s="59" t="n">
        <x:v>0.2997617113775698</x:v>
      </x:c>
      <x:c r="K1817" s="2" t="str">
        <x:v>B</x:v>
      </x:c>
      <x:c r="L1817" s="59" t="n">
        <x:v>0.10458106994628907</x:v>
      </x:c>
      <x:c r="M1817" s="59" t="n">
        <x:v>0.5266222275890805</x:v>
      </x:c>
      <x:c r="N1817" s="58" t="n">
        <x:v>1838136.0831672864</x:v>
      </x:c>
      <x:c r="O1817" s="58" t="n">
        <x:v>3402875.359513226</x:v>
      </x:c>
      <x:c r="P1817" s="2" t="str">
        <x:v>approve</x:v>
      </x:c>
      <x:c r="Q1817" s="2" t="str">
        <x:v>eligibility and RAROC conditions are met</x:v>
      </x:c>
      <x:c r="R1817" s="2"/>
      <x:c r="S1817" s="2"/>
      <x:c r="T1817" s="2"/>
    </x:row>
    <x:row r="1818">
      <x:c r="A1818" s="2"/>
      <x:c r="B1818" s="2"/>
      <x:c r="C1818" s="2" t="str">
        <x:v>SYN-01813</x:v>
      </x:c>
      <x:c r="D1818" s="58" t="n">
        <x:v>144000000</x:v>
      </x:c>
      <x:c r="E1818" s="93" t="n">
        <x:v>12</x:v>
      </x:c>
      <x:c r="F1818" s="59" t="n">
        <x:v>0.11543246554215986</x:v>
      </x:c>
      <x:c r="G1818" s="59" t="n">
        <x:v>0.7835823997122606</x:v>
      </x:c>
      <x:c r="H1818" s="59" t="n">
        <x:v>0.18462215771744916</x:v>
      </x:c>
      <x:c r="I1818" s="58" t="n">
        <x:v>13233616.01059029</x:v>
      </x:c>
      <x:c r="J1818" s="59" t="n">
        <x:v>0.5365146669188164</x:v>
      </x:c>
      <x:c r="K1818" s="2" t="str">
        <x:v>D</x:v>
      </x:c>
      <x:c r="L1818" s="59"/>
      <x:c r="M1818" s="59" t="n">
        <x:v>0.18404116579778865</x:v>
      </x:c>
      <x:c r="N1818" s="58" t="n">
        <x:v>7383585.495429917</x:v>
      </x:c>
      <x:c r="O1818" s="58" t="n">
        <x:v>9770204.738016507</x:v>
      </x:c>
      <x:c r="P1818" s="2" t="str">
        <x:v>decline</x:v>
      </x:c>
      <x:c r="Q1818" s="2" t="str">
        <x:v>debt service to income exceeds policy maximum</x:v>
      </x:c>
      <x:c r="R1818" s="2"/>
      <x:c r="S1818" s="2"/>
      <x:c r="T1818" s="2"/>
    </x:row>
    <x:row r="1819">
      <x:c r="A1819" s="2"/>
      <x:c r="B1819" s="2"/>
      <x:c r="C1819" s="2" t="str">
        <x:v>SYN-01814</x:v>
      </x:c>
      <x:c r="D1819" s="58" t="n">
        <x:v>141000000</x:v>
      </x:c>
      <x:c r="E1819" s="93" t="n">
        <x:v>12</x:v>
      </x:c>
      <x:c r="F1819" s="59" t="n">
        <x:v>0.10583409640896697</x:v>
      </x:c>
      <x:c r="G1819" s="59" t="n">
        <x:v>0.6926072317344615</x:v>
      </x:c>
      <x:c r="H1819" s="59" t="n">
        <x:v>0.20155242481652222</x:v>
      </x:c>
      <x:c r="I1819" s="58" t="n">
        <x:v>13071943.733742535</x:v>
      </x:c>
      <x:c r="J1819" s="59" t="n">
        <x:v>0.28622909263261126</x:v>
      </x:c>
      <x:c r="K1819" s="2" t="str">
        <x:v>D</x:v>
      </x:c>
      <x:c r="L1819" s="59" t="n">
        <x:v>0.15866718292236331</x:v>
      </x:c>
      <x:c r="M1819" s="59" t="n">
        <x:v>0.4815959931671921</x:v>
      </x:c>
      <x:c r="N1819" s="58" t="n">
        <x:v>5864008.850939452</x:v>
      </x:c>
      <x:c r="O1819" s="58" t="n">
        <x:v>8108820.911552114</x:v>
      </x:c>
      <x:c r="P1819" s="2" t="str">
        <x:v>approve</x:v>
      </x:c>
      <x:c r="Q1819" s="2" t="str">
        <x:v>eligibility and RAROC conditions are met</x:v>
      </x:c>
      <x:c r="R1819" s="2"/>
      <x:c r="S1819" s="2"/>
      <x:c r="T1819" s="2"/>
    </x:row>
    <x:row r="1820">
      <x:c r="A1820" s="2"/>
      <x:c r="B1820" s="2"/>
      <x:c r="C1820" s="2" t="str">
        <x:v>SYN-01815</x:v>
      </x:c>
      <x:c r="D1820" s="58" t="n">
        <x:v>81000000</x:v>
      </x:c>
      <x:c r="E1820" s="93" t="n">
        <x:v>24</x:v>
      </x:c>
      <x:c r="F1820" s="59" t="n">
        <x:v>0.024971325479384143</x:v>
      </x:c>
      <x:c r="G1820" s="59" t="n">
        <x:v>0.7228502074174452</x:v>
      </x:c>
      <x:c r="H1820" s="59" t="n">
        <x:v>0.13861909931310937</x:v>
      </x:c>
      <x:c r="I1820" s="58" t="n">
        <x:v>3883761.5455505704</x:v>
      </x:c>
      <x:c r="J1820" s="59" t="n">
        <x:v>0.29963914545667936</x:v>
      </x:c>
      <x:c r="K1820" s="2" t="str">
        <x:v>B</x:v>
      </x:c>
      <x:c r="L1820" s="59" t="n">
        <x:v>0.09683555603027344</x:v>
      </x:c>
      <x:c r="M1820" s="59" t="n">
        <x:v>0.5844494364878492</x:v>
      </x:c>
      <x:c r="N1820" s="58" t="n">
        <x:v>1582191.9618584379</x:v>
      </x:c>
      <x:c r="O1820" s="58" t="n">
        <x:v>3411674.8178034397</x:v>
      </x:c>
      <x:c r="P1820" s="2" t="str">
        <x:v>approve</x:v>
      </x:c>
      <x:c r="Q1820" s="2" t="str">
        <x:v>eligibility and RAROC conditions are met</x:v>
      </x:c>
      <x:c r="R1820" s="2"/>
      <x:c r="S1820" s="2"/>
      <x:c r="T1820" s="2"/>
    </x:row>
    <x:row r="1821">
      <x:c r="A1821" s="2"/>
      <x:c r="B1821" s="2"/>
      <x:c r="C1821" s="2" t="str">
        <x:v>SYN-01816</x:v>
      </x:c>
      <x:c r="D1821" s="58" t="n">
        <x:v>102000000</x:v>
      </x:c>
      <x:c r="E1821" s="93" t="n">
        <x:v>36</x:v>
      </x:c>
      <x:c r="F1821" s="59" t="n">
        <x:v>0.16431122132796436</x:v>
      </x:c>
      <x:c r="G1821" s="59" t="n">
        <x:v>0.6176737499554488</x:v>
      </x:c>
      <x:c r="H1821" s="59" t="n">
        <x:v>0.26428216787927766</x:v>
      </x:c>
      <x:c r="I1821" s="58" t="n">
        <x:v>4132946.055900165</x:v>
      </x:c>
      <x:c r="J1821" s="59" t="n">
        <x:v>0.26977469263364795</x:v>
      </x:c>
      <x:c r="K1821" s="2" t="str">
        <x:v>E</x:v>
      </x:c>
      <x:c r="L1821" s="59" t="n">
        <x:v>0.20162811279296872</x:v>
      </x:c>
      <x:c r="M1821" s="59" t="n">
        <x:v>0.5816923139010454</x:v>
      </x:c>
      <x:c r="N1821" s="58" t="n">
        <x:v>16314742.759154394</x:v>
      </x:c>
      <x:c r="O1821" s="58" t="n">
        <x:v>5884401.738186301</x:v>
      </x:c>
      <x:c r="P1821" s="2" t="str">
        <x:v>approve</x:v>
      </x:c>
      <x:c r="Q1821" s="2" t="str">
        <x:v>eligibility and RAROC conditions are met</x:v>
      </x:c>
      <x:c r="R1821" s="2"/>
      <x:c r="S1821" s="2"/>
      <x:c r="T1821" s="2"/>
    </x:row>
    <x:row r="1822">
      <x:c r="A1822" s="2"/>
      <x:c r="B1822" s="2"/>
      <x:c r="C1822" s="2" t="str">
        <x:v>SYN-01817</x:v>
      </x:c>
      <x:c r="D1822" s="58" t="n">
        <x:v>99000000</x:v>
      </x:c>
      <x:c r="E1822" s="93" t="n">
        <x:v>24</x:v>
      </x:c>
      <x:c r="F1822" s="59" t="n">
        <x:v>0.030719647009364512</x:v>
      </x:c>
      <x:c r="G1822" s="59" t="n">
        <x:v>0.6673915419649648</x:v>
      </x:c>
      <x:c r="H1822" s="59" t="n">
        <x:v>0.11955645657381217</x:v>
      </x:c>
      <x:c r="I1822" s="58" t="n">
        <x:v>4658223.410243324</x:v>
      </x:c>
      <x:c r="J1822" s="59" t="n">
        <x:v>0.21290770169699505</x:v>
      </x:c>
      <x:c r="K1822" s="2" t="str">
        <x:v>B</x:v>
      </x:c>
      <x:c r="L1822" s="59" t="n">
        <x:v>0.0968109893798828</x:v>
      </x:c>
      <x:c r="M1822" s="59" t="n">
        <x:v>0.39087699808181303</x:v>
      </x:c>
      <x:c r="N1822" s="58" t="n">
        <x:v>2181457.3229123405</x:v>
      </x:c>
      <x:c r="O1822" s="58" t="n">
        <x:v>4130257.9451221568</x:v>
      </x:c>
      <x:c r="P1822" s="2" t="str">
        <x:v>approve</x:v>
      </x:c>
      <x:c r="Q1822" s="2" t="str">
        <x:v>eligibility and RAROC conditions are met</x:v>
      </x:c>
      <x:c r="R1822" s="2"/>
      <x:c r="S1822" s="2"/>
      <x:c r="T1822" s="2"/>
    </x:row>
    <x:row r="1823">
      <x:c r="A1823" s="2"/>
      <x:c r="B1823" s="2"/>
      <x:c r="C1823" s="2" t="str">
        <x:v>SYN-01818</x:v>
      </x:c>
      <x:c r="D1823" s="58" t="n">
        <x:v>149000000</x:v>
      </x:c>
      <x:c r="E1823" s="93" t="n">
        <x:v>12</x:v>
      </x:c>
      <x:c r="F1823" s="59" t="n">
        <x:v>0.03263781934343308</x:v>
      </x:c>
      <x:c r="G1823" s="59" t="n">
        <x:v>0.6024501970275746</x:v>
      </x:c>
      <x:c r="H1823" s="59" t="n">
        <x:v>0.1389852997807811</x:v>
      </x:c>
      <x:c r="I1823" s="58" t="n">
        <x:v>13371167.77463497</x:v>
      </x:c>
      <x:c r="J1823" s="59" t="n">
        <x:v>0.5776185005936137</x:v>
      </x:c>
      <x:c r="K1823" s="2" t="str">
        <x:v>B</x:v>
      </x:c>
      <x:c r="L1823" s="59"/>
      <x:c r="M1823" s="59" t="n">
        <x:v>0.605230352809693</x:v>
      </x:c>
      <x:c r="N1823" s="58" t="n">
        <x:v>1628428.567825112</x:v>
      </x:c>
      <x:c r="O1823" s="58" t="n">
        <x:v>6423796.616911313</x:v>
      </x:c>
      <x:c r="P1823" s="2" t="str">
        <x:v>decline</x:v>
      </x:c>
      <x:c r="Q1823" s="2" t="str">
        <x:v>debt service to income exceeds policy maximum</x:v>
      </x:c>
      <x:c r="R1823" s="2"/>
      <x:c r="S1823" s="2"/>
      <x:c r="T1823" s="2"/>
    </x:row>
    <x:row r="1824">
      <x:c r="A1824" s="2"/>
      <x:c r="B1824" s="2"/>
      <x:c r="C1824" s="2" t="str">
        <x:v>SYN-01819</x:v>
      </x:c>
      <x:c r="D1824" s="58" t="n">
        <x:v>106000000</x:v>
      </x:c>
      <x:c r="E1824" s="93" t="n">
        <x:v>48</x:v>
      </x:c>
      <x:c r="F1824" s="59" t="n">
        <x:v>0.13229845475017335</x:v>
      </x:c>
      <x:c r="G1824" s="59" t="n">
        <x:v>0.7229229987674055</x:v>
      </x:c>
      <x:c r="H1824" s="59" t="n">
        <x:v>0.2333994209613234</x:v>
      </x:c>
      <x:c r="I1824" s="58" t="n">
        <x:v>3417228.8352350066</x:v>
      </x:c>
      <x:c r="J1824" s="59" t="n">
        <x:v>0.17765136291734196</x:v>
      </x:c>
      <x:c r="K1824" s="2" t="str">
        <x:v>D</x:v>
      </x:c>
      <x:c r="L1824" s="59" t="n">
        <x:v>0.1881304931640625</x:v>
      </x:c>
      <x:c r="M1824" s="59" t="n">
        <x:v>0.4484724026682969</x:v>
      </x:c>
      <x:c r="N1824" s="58" t="n">
        <x:v>20973032.313385896</x:v>
      </x:c>
      <x:c r="O1824" s="58" t="n">
        <x:v>6448404.316692922</x:v>
      </x:c>
      <x:c r="P1824" s="2" t="str">
        <x:v>approve</x:v>
      </x:c>
      <x:c r="Q1824" s="2" t="str">
        <x:v>eligibility and RAROC conditions are met</x:v>
      </x:c>
      <x:c r="R1824" s="2"/>
      <x:c r="S1824" s="2"/>
      <x:c r="T1824" s="2"/>
    </x:row>
    <x:row r="1825">
      <x:c r="A1825" s="2"/>
      <x:c r="B1825" s="2"/>
      <x:c r="C1825" s="2" t="str">
        <x:v>SYN-01820</x:v>
      </x:c>
      <x:c r="D1825" s="58" t="n">
        <x:v>72000000</x:v>
      </x:c>
      <x:c r="E1825" s="93" t="n">
        <x:v>18</x:v>
      </x:c>
      <x:c r="F1825" s="59" t="n">
        <x:v>0.17949716044893096</x:v>
      </x:c>
      <x:c r="G1825" s="59" t="n">
        <x:v>0.8612351304579768</x:v>
      </x:c>
      <x:c r="H1825" s="59" t="n">
        <x:v>0.2535070350126507</x:v>
      </x:c>
      <x:c r="I1825" s="58" t="n">
        <x:v>4850210.177432396</x:v>
      </x:c>
      <x:c r="J1825" s="59" t="n">
        <x:v>0.33055944773022955</x:v>
      </x:c>
      <x:c r="K1825" s="2" t="str">
        <x:v>E</x:v>
      </x:c>
      <x:c r="L1825" s="59" t="n">
        <x:v>0.2752254104614258</x:v>
      </x:c>
      <x:c r="M1825" s="59" t="n">
        <x:v>0.059218411233868055</x:v>
      </x:c>
      <x:c r="N1825" s="58" t="n">
        <x:v>9286307.698228335</x:v>
      </x:c>
      <x:c r="O1825" s="58" t="n">
        <x:v>6327012.289223954</x:v>
      </x:c>
      <x:c r="P1825" s="2" t="str">
        <x:v>reprice</x:v>
      </x:c>
      <x:c r="Q1825" s="2" t="str">
        <x:v>quoted APR is below the RAROC price floor</x:v>
      </x:c>
      <x:c r="R1825" s="2"/>
      <x:c r="S1825" s="2"/>
      <x:c r="T1825" s="2"/>
    </x:row>
    <x:row r="1826">
      <x:c r="A1826" s="2"/>
      <x:c r="B1826" s="2"/>
      <x:c r="C1826" s="2" t="str">
        <x:v>SYN-01821</x:v>
      </x:c>
      <x:c r="D1826" s="58" t="n">
        <x:v>214000000</x:v>
      </x:c>
      <x:c r="E1826" s="93" t="n">
        <x:v>24</x:v>
      </x:c>
      <x:c r="F1826" s="59" t="n">
        <x:v>0.06382263829987228</x:v>
      </x:c>
      <x:c r="G1826" s="59" t="n">
        <x:v>0.7096450075664399</x:v>
      </x:c>
      <x:c r="H1826" s="59" t="n">
        <x:v>0.16469056945583033</x:v>
      </x:c>
      <x:c r="I1826" s="58" t="n">
        <x:v>10526130.593310563</x:v>
      </x:c>
      <x:c r="J1826" s="59" t="n">
        <x:v>0.8014516996283646</x:v>
      </x:c>
      <x:c r="K1826" s="2" t="str">
        <x:v>C</x:v>
      </x:c>
      <x:c r="L1826" s="59"/>
      <x:c r="M1826" s="59" t="n">
        <x:v>0.6330666475686771</x:v>
      </x:c>
      <x:c r="N1826" s="58" t="n">
        <x:v>10487772.470527632</x:v>
      </x:c>
      <x:c r="O1826" s="58" t="n">
        <x:v>9081434.483576905</x:v>
      </x:c>
      <x:c r="P1826" s="2" t="str">
        <x:v>decline</x:v>
      </x:c>
      <x:c r="Q1826" s="2" t="str">
        <x:v>debt service to income exceeds policy maximum</x:v>
      </x:c>
      <x:c r="R1826" s="2"/>
      <x:c r="S1826" s="2"/>
      <x:c r="T1826" s="2"/>
    </x:row>
    <x:row r="1827">
      <x:c r="A1827" s="2"/>
      <x:c r="B1827" s="2"/>
      <x:c r="C1827" s="2" t="str">
        <x:v>SYN-01822</x:v>
      </x:c>
      <x:c r="D1827" s="58" t="n">
        <x:v>214000000</x:v>
      </x:c>
      <x:c r="E1827" s="93" t="n">
        <x:v>24</x:v>
      </x:c>
      <x:c r="F1827" s="59" t="n">
        <x:v>0.037690948616440664</x:v>
      </x:c>
      <x:c r="G1827" s="59" t="n">
        <x:v>0.6785121322787895</x:v>
      </x:c>
      <x:c r="H1827" s="59" t="n">
        <x:v>0.1404383351138095</x:v>
      </x:c>
      <x:c r="I1827" s="58" t="n">
        <x:v>10279188.992086703</x:v>
      </x:c>
      <x:c r="J1827" s="59" t="n">
        <x:v>0.6366328746702793</x:v>
      </x:c>
      <x:c r="K1827" s="2" t="str">
        <x:v>B</x:v>
      </x:c>
      <x:c r="L1827" s="59"/>
      <x:c r="M1827" s="59" t="n">
        <x:v>0.6121904582726166</x:v>
      </x:c>
      <x:c r="N1827" s="58" t="n">
        <x:v>5910663.661746108</x:v>
      </x:c>
      <x:c r="O1827" s="58" t="n">
        <x:v>8942133.811340962</x:v>
      </x:c>
      <x:c r="P1827" s="2" t="str">
        <x:v>decline</x:v>
      </x:c>
      <x:c r="Q1827" s="2" t="str">
        <x:v>debt service to income exceeds policy maximum</x:v>
      </x:c>
      <x:c r="R1827" s="2"/>
      <x:c r="S1827" s="2"/>
      <x:c r="T1827" s="2"/>
    </x:row>
    <x:row r="1828">
      <x:c r="A1828" s="2"/>
      <x:c r="B1828" s="2"/>
      <x:c r="C1828" s="2" t="str">
        <x:v>SYN-01823</x:v>
      </x:c>
      <x:c r="D1828" s="58" t="n">
        <x:v>123000000</x:v>
      </x:c>
      <x:c r="E1828" s="93" t="n">
        <x:v>12</x:v>
      </x:c>
      <x:c r="F1828" s="59" t="n">
        <x:v>0.0837076123590757</x:v>
      </x:c>
      <x:c r="G1828" s="59" t="n">
        <x:v>0.6561493521544558</x:v>
      </x:c>
      <x:c r="H1828" s="59" t="n">
        <x:v>0.16822067133458565</x:v>
      </x:c>
      <x:c r="I1828" s="58" t="n">
        <x:v>11207800.857519774</x:v>
      </x:c>
      <x:c r="J1828" s="59" t="n">
        <x:v>0.3204520464637362</x:v>
      </x:c>
      <x:c r="K1828" s="2" t="str">
        <x:v>C</x:v>
      </x:c>
      <x:c r="L1828" s="59" t="n">
        <x:v>0.12804924011230467</x:v>
      </x:c>
      <x:c r="M1828" s="59" t="n">
        <x:v>0.5236182809863965</x:v>
      </x:c>
      <x:c r="N1828" s="58" t="n">
        <x:v>3801201.762076721</x:v>
      </x:c>
      <x:c r="O1828" s="58" t="n">
        <x:v>5870027.004451337</x:v>
      </x:c>
      <x:c r="P1828" s="2" t="str">
        <x:v>approve</x:v>
      </x:c>
      <x:c r="Q1828" s="2" t="str">
        <x:v>eligibility and RAROC conditions are met</x:v>
      </x:c>
      <x:c r="R1828" s="2"/>
      <x:c r="S1828" s="2"/>
      <x:c r="T1828" s="2"/>
    </x:row>
    <x:row r="1829">
      <x:c r="A1829" s="2"/>
      <x:c r="B1829" s="2"/>
      <x:c r="C1829" s="2" t="str">
        <x:v>SYN-01824</x:v>
      </x:c>
      <x:c r="D1829" s="58" t="n">
        <x:v>198000000</x:v>
      </x:c>
      <x:c r="E1829" s="93" t="n">
        <x:v>36</x:v>
      </x:c>
      <x:c r="F1829" s="59" t="n">
        <x:v>0.04311986262085733</x:v>
      </x:c>
      <x:c r="G1829" s="59" t="n">
        <x:v>0.6762517741617311</x:v>
      </x:c>
      <x:c r="H1829" s="59" t="n">
        <x:v>0.1421756197002501</x:v>
      </x:c>
      <x:c r="I1829" s="58" t="n">
        <x:v>6788111.760424841</x:v>
      </x:c>
      <x:c r="J1829" s="59" t="n">
        <x:v>0.3253049246610428</x:v>
      </x:c>
      <x:c r="K1829" s="2" t="str">
        <x:v>B</x:v>
      </x:c>
      <x:c r="L1829" s="59" t="n">
        <x:v>0.10918556213378905</x:v>
      </x:c>
      <x:c r="M1829" s="59" t="n">
        <x:v>0.49524116148854386</x:v>
      </x:c>
      <x:c r="N1829" s="58" t="n">
        <x:v>9287358.398718802</x:v>
      </x:c>
      <x:c r="O1829" s="58" t="n">
        <x:v>8194019.831199526</x:v>
      </x:c>
      <x:c r="P1829" s="2" t="str">
        <x:v>approve</x:v>
      </x:c>
      <x:c r="Q1829" s="2" t="str">
        <x:v>eligibility and RAROC conditions are met</x:v>
      </x:c>
      <x:c r="R1829" s="2"/>
      <x:c r="S1829" s="2"/>
      <x:c r="T1829" s="2"/>
    </x:row>
    <x:row r="1830">
      <x:c r="A1830" s="2"/>
      <x:c r="B1830" s="2"/>
      <x:c r="C1830" s="2" t="str">
        <x:v>SYN-01825</x:v>
      </x:c>
      <x:c r="D1830" s="58" t="n">
        <x:v>177000000</x:v>
      </x:c>
      <x:c r="E1830" s="93" t="n">
        <x:v>36</x:v>
      </x:c>
      <x:c r="F1830" s="59" t="n">
        <x:v>0.1674564450271048</x:v>
      </x:c>
      <x:c r="G1830" s="59" t="n">
        <x:v>0.6932981425160152</x:v>
      </x:c>
      <x:c r="H1830" s="59" t="n">
        <x:v>0.24050358423140306</x:v>
      </x:c>
      <x:c r="I1830" s="58" t="n">
        <x:v>6948895.824279285</x:v>
      </x:c>
      <x:c r="J1830" s="59" t="n">
        <x:v>0.22062817009302796</x:v>
      </x:c>
      <x:c r="K1830" s="2" t="str">
        <x:v>E</x:v>
      </x:c>
      <x:c r="L1830" s="59" t="n">
        <x:v>0.2137921142578125</x:v>
      </x:c>
      <x:c r="M1830" s="59" t="n">
        <x:v>0.31837416780614014</x:v>
      </x:c>
      <x:c r="N1830" s="58" t="n">
        <x:v>32038626.58740366</x:v>
      </x:c>
      <x:c r="O1830" s="58" t="n">
        <x:v>11417994.125025878</x:v>
      </x:c>
      <x:c r="P1830" s="2" t="str">
        <x:v>approve</x:v>
      </x:c>
      <x:c r="Q1830" s="2" t="str">
        <x:v>eligibility and RAROC conditions are met</x:v>
      </x:c>
      <x:c r="R1830" s="2"/>
      <x:c r="S1830" s="2"/>
      <x:c r="T1830" s="2"/>
    </x:row>
    <x:row r="1831">
      <x:c r="A1831" s="2"/>
      <x:c r="B1831" s="2"/>
      <x:c r="C1831" s="2" t="str">
        <x:v>SYN-01826</x:v>
      </x:c>
      <x:c r="D1831" s="58" t="n">
        <x:v>96000000</x:v>
      </x:c>
      <x:c r="E1831" s="93" t="n">
        <x:v>24</x:v>
      </x:c>
      <x:c r="F1831" s="59" t="n">
        <x:v>0.058568795512625234</x:v>
      </x:c>
      <x:c r="G1831" s="59" t="n">
        <x:v>0.5943428696566682</x:v>
      </x:c>
      <x:c r="H1831" s="59" t="n">
        <x:v>0.16118869273678077</x:v>
      </x:c>
      <x:c r="I1831" s="58" t="n">
        <x:v>4705912.929891344</x:v>
      </x:c>
      <x:c r="J1831" s="59" t="n">
        <x:v>0.28803298154985074</x:v>
      </x:c>
      <x:c r="K1831" s="2" t="str">
        <x:v>C</x:v>
      </x:c>
      <x:c r="L1831" s="59" t="n">
        <x:v>0.11212215423583985</x:v>
      </x:c>
      <x:c r="M1831" s="59" t="n">
        <x:v>0.6581081884758102</x:v>
      </x:c>
      <x:c r="N1831" s="58" t="n">
        <x:v>3616138.963483419</x:v>
      </x:c>
      <x:c r="O1831" s="58" t="n">
        <x:v>3979369.0779205416</x:v>
      </x:c>
      <x:c r="P1831" s="2" t="str">
        <x:v>approve</x:v>
      </x:c>
      <x:c r="Q1831" s="2" t="str">
        <x:v>eligibility and RAROC conditions are met</x:v>
      </x:c>
      <x:c r="R1831" s="2"/>
      <x:c r="S1831" s="2"/>
      <x:c r="T1831" s="2"/>
    </x:row>
    <x:row r="1832">
      <x:c r="A1832" s="2"/>
      <x:c r="B1832" s="2"/>
      <x:c r="C1832" s="2" t="str">
        <x:v>SYN-01827</x:v>
      </x:c>
      <x:c r="D1832" s="58" t="n">
        <x:v>192000000</x:v>
      </x:c>
      <x:c r="E1832" s="93" t="n">
        <x:v>24</x:v>
      </x:c>
      <x:c r="F1832" s="59" t="n">
        <x:v>0.10723130021165864</x:v>
      </x:c>
      <x:c r="G1832" s="59" t="n">
        <x:v>0.7866012787984619</x:v>
      </x:c>
      <x:c r="H1832" s="59" t="n">
        <x:v>0.18571133874243426</x:v>
      </x:c>
      <x:c r="I1832" s="58" t="n">
        <x:v>9638495.537646271</x:v>
      </x:c>
      <x:c r="J1832" s="59" t="n">
        <x:v>0.39242016051148615</x:v>
      </x:c>
      <x:c r="K1832" s="2" t="str">
        <x:v>D</x:v>
      </x:c>
      <x:c r="L1832" s="59"/>
      <x:c r="M1832" s="59" t="n">
        <x:v>0.24635561343780218</x:v>
      </x:c>
      <x:c r="N1832" s="58" t="n">
        <x:v>17474394.329614345</x:v>
      </x:c>
      <x:c r="O1832" s="58" t="n">
        <x:v>12003201.341641707</x:v>
      </x:c>
      <x:c r="P1832" s="2" t="str">
        <x:v>manual_review</x:v>
      </x:c>
      <x:c r="Q1832" s="2" t="str">
        <x:v>data quality flag</x:v>
      </x:c>
      <x:c r="R1832" s="2"/>
      <x:c r="S1832" s="2"/>
      <x:c r="T1832" s="2"/>
    </x:row>
    <x:row r="1833">
      <x:c r="A1833" s="2"/>
      <x:c r="B1833" s="2"/>
      <x:c r="C1833" s="2" t="str">
        <x:v>SYN-01828</x:v>
      </x:c>
      <x:c r="D1833" s="58" t="n">
        <x:v>55000000</x:v>
      </x:c>
      <x:c r="E1833" s="93" t="n">
        <x:v>18</x:v>
      </x:c>
      <x:c r="F1833" s="59" t="n">
        <x:v>0.01670220115169685</x:v>
      </x:c>
      <x:c r="G1833" s="59" t="n">
        <x:v>0.5799493679348071</x:v>
      </x:c>
      <x:c r="H1833" s="59" t="n">
        <x:v>0.10324991725691982</x:v>
      </x:c>
      <x:c r="I1833" s="58" t="n">
        <x:v>3311375.492810274</x:v>
      </x:c>
      <x:c r="J1833" s="59" t="n">
        <x:v>0.18341902796648657</x:v>
      </x:c>
      <x:c r="K1833" s="2" t="str">
        <x:v>A</x:v>
      </x:c>
      <x:c r="L1833" s="59" t="n">
        <x:v>0.09700050354003906</x:v>
      </x:c>
      <x:c r="M1833" s="59" t="n">
        <x:v>0.22361581270858255</x:v>
      </x:c>
      <x:c r="N1833" s="58" t="n">
        <x:v>431850.7077224809</x:v>
      </x:c>
      <x:c r="O1833" s="58" t="n">
        <x:v>2322638.2302884343</x:v>
      </x:c>
      <x:c r="P1833" s="2" t="str">
        <x:v>approve</x:v>
      </x:c>
      <x:c r="Q1833" s="2" t="str">
        <x:v>eligibility and RAROC conditions are met</x:v>
      </x:c>
      <x:c r="R1833" s="2"/>
      <x:c r="S1833" s="2"/>
      <x:c r="T1833" s="2"/>
    </x:row>
    <x:row r="1834">
      <x:c r="A1834" s="2"/>
      <x:c r="B1834" s="2"/>
      <x:c r="C1834" s="2" t="str">
        <x:v>SYN-01829</x:v>
      </x:c>
      <x:c r="D1834" s="58" t="n">
        <x:v>141000000</x:v>
      </x:c>
      <x:c r="E1834" s="93" t="n">
        <x:v>24</x:v>
      </x:c>
      <x:c r="F1834" s="59" t="n">
        <x:v>0.01993125111996294</x:v>
      </x:c>
      <x:c r="G1834" s="59" t="n">
        <x:v>0.7957360751189272</x:v>
      </x:c>
      <x:c r="H1834" s="59" t="n">
        <x:v>0.11431566988050157</x:v>
      </x:c>
      <x:c r="I1834" s="58" t="n">
        <x:v>6599992.424420431</x:v>
      </x:c>
      <x:c r="J1834" s="59" t="n">
        <x:v>0.2270268222816333</x:v>
      </x:c>
      <x:c r="K1834" s="2" t="str">
        <x:v>A</x:v>
      </x:c>
      <x:c r="L1834" s="59" t="n">
        <x:v>0.09335060119628905</x:v>
      </x:c>
      <x:c r="M1834" s="59" t="n">
        <x:v>0.3728938951389616</x:v>
      </x:c>
      <x:c r="N1834" s="58" t="n">
        <x:v>2404718.3706104993</x:v>
      </x:c>
      <x:c r="O1834" s="58" t="n">
        <x:v>5915358.149356913</x:v>
      </x:c>
      <x:c r="P1834" s="2" t="str">
        <x:v>approve</x:v>
      </x:c>
      <x:c r="Q1834" s="2" t="str">
        <x:v>eligibility and RAROC conditions are met</x:v>
      </x:c>
      <x:c r="R1834" s="2"/>
      <x:c r="S1834" s="2"/>
      <x:c r="T1834" s="2"/>
    </x:row>
    <x:row r="1835">
      <x:c r="A1835" s="2"/>
      <x:c r="B1835" s="2"/>
      <x:c r="C1835" s="2" t="str">
        <x:v>SYN-01830</x:v>
      </x:c>
      <x:c r="D1835" s="58" t="n">
        <x:v>61000000</x:v>
      </x:c>
      <x:c r="E1835" s="93" t="n">
        <x:v>18</x:v>
      </x:c>
      <x:c r="F1835" s="59" t="n">
        <x:v>0.031967881562769834</x:v>
      </x:c>
      <x:c r="G1835" s="59" t="n">
        <x:v>0.5653441255580117</x:v>
      </x:c>
      <x:c r="H1835" s="59" t="n">
        <x:v>0.11876360113894081</x:v>
      </x:c>
      <x:c r="I1835" s="58" t="n">
        <x:v>3716402.4028778486</x:v>
      </x:c>
      <x:c r="J1835" s="59" t="n">
        <x:v>0.27082012014389245</x:v>
      </x:c>
      <x:c r="K1835" s="2" t="str">
        <x:v>B</x:v>
      </x:c>
      <x:c r="L1835" s="59" t="n">
        <x:v>0.10294563293457032</x:v>
      </x:c>
      <x:c r="M1835" s="59" t="n">
        <x:v>0.3209049507049341</x:v>
      </x:c>
      <x:c r="N1835" s="58" t="n">
        <x:v>896504.5696679262</x:v>
      </x:c>
      <x:c r="O1835" s="58" t="n">
        <x:v>2565882.9945415156</x:v>
      </x:c>
      <x:c r="P1835" s="2" t="str">
        <x:v>approve</x:v>
      </x:c>
      <x:c r="Q1835" s="2" t="str">
        <x:v>eligibility and RAROC conditions are met</x:v>
      </x:c>
      <x:c r="R1835" s="2"/>
      <x:c r="S1835" s="2"/>
      <x:c r="T1835" s="2"/>
    </x:row>
    <x:row r="1836">
      <x:c r="A1836" s="2"/>
      <x:c r="B1836" s="2"/>
      <x:c r="C1836" s="2" t="str">
        <x:v>SYN-01831</x:v>
      </x:c>
      <x:c r="D1836" s="58" t="n">
        <x:v>224000000</x:v>
      </x:c>
      <x:c r="E1836" s="93" t="n">
        <x:v>18</x:v>
      </x:c>
      <x:c r="F1836" s="59" t="n">
        <x:v>0.026477332238354728</x:v>
      </x:c>
      <x:c r="G1836" s="59" t="n">
        <x:v>0.6356517449919884</x:v>
      </x:c>
      <x:c r="H1836" s="59" t="n">
        <x:v>0.15661899442763824</x:v>
      </x:c>
      <x:c r="I1836" s="58" t="n">
        <x:v>14044069.73220861</x:v>
      </x:c>
      <x:c r="J1836" s="59" t="n">
        <x:v>0.5148082409159406</x:v>
      </x:c>
      <x:c r="K1836" s="2" t="str">
        <x:v>B</x:v>
      </x:c>
      <x:c r="L1836" s="59"/>
      <x:c r="M1836" s="59" t="n">
        <x:v>0.8988699074878956</x:v>
      </x:c>
      <x:c r="N1836" s="58" t="n">
        <x:v>3092208.70544845</x:v>
      </x:c>
      <x:c r="O1836" s="58" t="n">
        <x:v>9528097.388771567</x:v>
      </x:c>
      <x:c r="P1836" s="2" t="str">
        <x:v>decline</x:v>
      </x:c>
      <x:c r="Q1836" s="2" t="str">
        <x:v>debt service to income exceeds policy maximum</x:v>
      </x:c>
      <x:c r="R1836" s="2"/>
      <x:c r="S1836" s="2"/>
      <x:c r="T1836" s="2"/>
    </x:row>
    <x:row r="1837">
      <x:c r="A1837" s="2"/>
      <x:c r="B1837" s="2"/>
      <x:c r="C1837" s="2" t="str">
        <x:v>SYN-01832</x:v>
      </x:c>
      <x:c r="D1837" s="58" t="n">
        <x:v>244000000</x:v>
      </x:c>
      <x:c r="E1837" s="93" t="n">
        <x:v>18</x:v>
      </x:c>
      <x:c r="F1837" s="59" t="n">
        <x:v>0.03948616614566694</x:v>
      </x:c>
      <x:c r="G1837" s="59" t="n">
        <x:v>0.6667519248307924</x:v>
      </x:c>
      <x:c r="H1837" s="59" t="n">
        <x:v>0.14594560678952925</x:v>
      </x:c>
      <x:c r="I1837" s="58" t="n">
        <x:v>15175370.866241092</x:v>
      </x:c>
      <x:c r="J1837" s="59" t="n">
        <x:v>1.1500255769821444</x:v>
      </x:c>
      <x:c r="K1837" s="2" t="str">
        <x:v>B</x:v>
      </x:c>
      <x:c r="L1837" s="59"/>
      <x:c r="M1837" s="59" t="n">
        <x:v>0.6977306272792195</x:v>
      </x:c>
      <x:c r="N1837" s="58" t="n">
        <x:v>5254929.456927008</x:v>
      </x:c>
      <x:c r="O1837" s="58" t="n">
        <x:v>10287904.88153859</x:v>
      </x:c>
      <x:c r="P1837" s="2" t="str">
        <x:v>decline</x:v>
      </x:c>
      <x:c r="Q1837" s="2" t="str">
        <x:v>debt service to income exceeds policy maximum</x:v>
      </x:c>
      <x:c r="R1837" s="2"/>
      <x:c r="S1837" s="2"/>
      <x:c r="T1837" s="2"/>
    </x:row>
    <x:row r="1838">
      <x:c r="A1838" s="2"/>
      <x:c r="B1838" s="2"/>
      <x:c r="C1838" s="2" t="str">
        <x:v>SYN-01833</x:v>
      </x:c>
      <x:c r="D1838" s="58" t="n">
        <x:v>146000000</x:v>
      </x:c>
      <x:c r="E1838" s="93" t="n">
        <x:v>18</x:v>
      </x:c>
      <x:c r="F1838" s="59" t="n">
        <x:v>0.04084849104356217</x:v>
      </x:c>
      <x:c r="G1838" s="59" t="n">
        <x:v>0.6303528573289703</x:v>
      </x:c>
      <x:c r="H1838" s="59" t="n">
        <x:v>0.14955718180757005</x:v>
      </x:c>
      <x:c r="I1838" s="58" t="n">
        <x:v>9105136.552013056</x:v>
      </x:c>
      <x:c r="J1838" s="59" t="n">
        <x:v>0.4054979558921271</x:v>
      </x:c>
      <x:c r="K1838" s="2" t="str">
        <x:v>B</x:v>
      </x:c>
      <x:c r="L1838" s="59" t="n">
        <x:v>0.1090390396118164</x:v>
      </x:c>
      <x:c r="M1838" s="59" t="n">
        <x:v>0.5719905223327274</x:v>
      </x:c>
      <x:c r="N1838" s="58" t="n">
        <x:v>3077626.925461926</x:v>
      </x:c>
      <x:c r="O1838" s="58" t="n">
        <x:v>6156658.937584287</x:v>
      </x:c>
      <x:c r="P1838" s="2" t="str">
        <x:v>approve</x:v>
      </x:c>
      <x:c r="Q1838" s="2" t="str">
        <x:v>eligibility and RAROC conditions are met</x:v>
      </x:c>
      <x:c r="R1838" s="2"/>
      <x:c r="S1838" s="2"/>
      <x:c r="T1838" s="2"/>
    </x:row>
    <x:row r="1839">
      <x:c r="A1839" s="2"/>
      <x:c r="B1839" s="2"/>
      <x:c r="C1839" s="2" t="str">
        <x:v>SYN-01834</x:v>
      </x:c>
      <x:c r="D1839" s="58" t="n">
        <x:v>179000000</x:v>
      </x:c>
      <x:c r="E1839" s="93" t="n">
        <x:v>12</x:v>
      </x:c>
      <x:c r="F1839" s="59" t="n">
        <x:v>0.02253655031147857</x:v>
      </x:c>
      <x:c r="G1839" s="59" t="n">
        <x:v>0.7051918199732787</x:v>
      </x:c>
      <x:c r="H1839" s="59" t="n">
        <x:v>0.10670220454385557</x:v>
      </x:c>
      <x:c r="I1839" s="58" t="n">
        <x:v>15792795.247093309</x:v>
      </x:c>
      <x:c r="J1839" s="59" t="n">
        <x:v>0.45827956189545677</x:v>
      </x:c>
      <x:c r="K1839" s="2" t="str">
        <x:v>B</x:v>
      </x:c>
      <x:c r="L1839" s="59" t="n">
        <x:v>0.08876365661621097</x:v>
      </x:c>
      <x:c r="M1839" s="59" t="n">
        <x:v>0.3420765901570554</x:v>
      </x:c>
      <x:c r="N1839" s="58" t="n">
        <x:v>1571264.2392407916</x:v>
      </x:c>
      <x:c r="O1839" s="58" t="n">
        <x:v>7705080.176877636</x:v>
      </x:c>
      <x:c r="P1839" s="2" t="str">
        <x:v>approve</x:v>
      </x:c>
      <x:c r="Q1839" s="2" t="str">
        <x:v>eligibility and RAROC conditions are met</x:v>
      </x:c>
      <x:c r="R1839" s="2"/>
      <x:c r="S1839" s="2"/>
      <x:c r="T1839" s="2"/>
    </x:row>
    <x:row r="1840">
      <x:c r="A1840" s="2"/>
      <x:c r="B1840" s="2"/>
      <x:c r="C1840" s="2" t="str">
        <x:v>SYN-01835</x:v>
      </x:c>
      <x:c r="D1840" s="58" t="n">
        <x:v>59000000</x:v>
      </x:c>
      <x:c r="E1840" s="93" t="n">
        <x:v>48</x:v>
      </x:c>
      <x:c r="F1840" s="59" t="n">
        <x:v>0.020487220492530888</x:v>
      </x:c>
      <x:c r="G1840" s="59" t="n">
        <x:v>0.832777552389852</x:v>
      </x:c>
      <x:c r="H1840" s="59" t="n">
        <x:v>0.12856473366661564</x:v>
      </x:c>
      <x:c r="I1840" s="58" t="n">
        <x:v>1578622.574116655</x:v>
      </x:c>
      <x:c r="J1840" s="59" t="n">
        <x:v>0.175055731909487</x:v>
      </x:c>
      <x:c r="K1840" s="2" t="str">
        <x:v>B</x:v>
      </x:c>
      <x:c r="L1840" s="59" t="n">
        <x:v>0.10086097717285156</x:v>
      </x:c>
      <x:c r="M1840" s="59" t="n">
        <x:v>0.4422403499906547</x:v>
      </x:c>
      <x:c r="N1840" s="58" t="n">
        <x:v>2185163.610284728</x:v>
      </x:c>
      <x:c r="O1840" s="58" t="n">
        <x:v>2497754.850496805</x:v>
      </x:c>
      <x:c r="P1840" s="2" t="str">
        <x:v>approve</x:v>
      </x:c>
      <x:c r="Q1840" s="2" t="str">
        <x:v>eligibility and RAROC conditions are met</x:v>
      </x:c>
      <x:c r="R1840" s="2"/>
      <x:c r="S1840" s="2"/>
      <x:c r="T1840" s="2"/>
    </x:row>
    <x:row r="1841">
      <x:c r="A1841" s="2"/>
      <x:c r="B1841" s="2"/>
      <x:c r="C1841" s="2" t="str">
        <x:v>SYN-01836</x:v>
      </x:c>
      <x:c r="D1841" s="58" t="n">
        <x:v>176000000</x:v>
      </x:c>
      <x:c r="E1841" s="93" t="n">
        <x:v>12</x:v>
      </x:c>
      <x:c r="F1841" s="59" t="n">
        <x:v>0.029211159230233194</x:v>
      </x:c>
      <x:c r="G1841" s="59" t="n">
        <x:v>0.7538908718167334</x:v>
      </x:c>
      <x:c r="H1841" s="59" t="n">
        <x:v>0.14870238775711428</x:v>
      </x:c>
      <x:c r="I1841" s="58" t="n">
        <x:v>15874688.408215208</x:v>
      </x:c>
      <x:c r="J1841" s="59" t="n">
        <x:v>0.9263715782341783</x:v>
      </x:c>
      <x:c r="K1841" s="2" t="str">
        <x:v>B</x:v>
      </x:c>
      <x:c r="L1841" s="59"/>
      <x:c r="M1841" s="59" t="n">
        <x:v>0.6102058063032877</x:v>
      </x:c>
      <x:c r="N1841" s="58" t="n">
        <x:v>2156264.7586729634</x:v>
      </x:c>
      <x:c r="O1841" s="58" t="n">
        <x:v>7606940.505998596</x:v>
      </x:c>
      <x:c r="P1841" s="2" t="str">
        <x:v>decline</x:v>
      </x:c>
      <x:c r="Q1841" s="2" t="str">
        <x:v>debt service to income exceeds policy maximum</x:v>
      </x:c>
      <x:c r="R1841" s="2"/>
      <x:c r="S1841" s="2"/>
      <x:c r="T1841" s="2"/>
    </x:row>
    <x:row r="1842">
      <x:c r="A1842" s="2"/>
      <x:c r="B1842" s="2"/>
      <x:c r="C1842" s="2" t="str">
        <x:v>SYN-01837</x:v>
      </x:c>
      <x:c r="D1842" s="58" t="n">
        <x:v>151000000</x:v>
      </x:c>
      <x:c r="E1842" s="93" t="n">
        <x:v>18</x:v>
      </x:c>
      <x:c r="F1842" s="59" t="n">
        <x:v>0.04300173639823744</x:v>
      </x:c>
      <x:c r="G1842" s="59" t="n">
        <x:v>0.6749753466435531</x:v>
      </x:c>
      <x:c r="H1842" s="59" t="n">
        <x:v>0.16525816609930954</x:v>
      </x:c>
      <x:c r="I1842" s="58" t="n">
        <x:v>9528890.982561368</x:v>
      </x:c>
      <x:c r="J1842" s="59" t="n">
        <x:v>0.28126405472589666</x:v>
      </x:c>
      <x:c r="K1842" s="2" t="str">
        <x:v>B</x:v>
      </x:c>
      <x:c r="L1842" s="59" t="n">
        <x:v>0.09947471618652345</x:v>
      </x:c>
      <x:c r="M1842" s="59" t="n">
        <x:v>0.8269671548054457</x:v>
      </x:c>
      <x:c r="N1842" s="58" t="n">
        <x:v>3600336.5994635993</x:v>
      </x:c>
      <x:c r="O1842" s="58" t="n">
        <x:v>6382843.045670041</x:v>
      </x:c>
      <x:c r="P1842" s="2" t="str">
        <x:v>approve</x:v>
      </x:c>
      <x:c r="Q1842" s="2" t="str">
        <x:v>eligibility and RAROC conditions are met</x:v>
      </x:c>
      <x:c r="R1842" s="2"/>
      <x:c r="S1842" s="2"/>
      <x:c r="T1842" s="2"/>
    </x:row>
    <x:row r="1843">
      <x:c r="A1843" s="2"/>
      <x:c r="B1843" s="2"/>
      <x:c r="C1843" s="2" t="str">
        <x:v>SYN-01838</x:v>
      </x:c>
      <x:c r="D1843" s="58" t="n">
        <x:v>190000000</x:v>
      </x:c>
      <x:c r="E1843" s="93" t="n">
        <x:v>18</x:v>
      </x:c>
      <x:c r="F1843" s="59" t="n">
        <x:v>0.02421024930241558</x:v>
      </x:c>
      <x:c r="G1843" s="59" t="n">
        <x:v>0.6096139453834569</x:v>
      </x:c>
      <x:c r="H1843" s="59" t="n">
        <x:v>0.12386132547969389</x:v>
      </x:c>
      <x:c r="I1843" s="58" t="n">
        <x:v>11620698.01178066</x:v>
      </x:c>
      <x:c r="J1843" s="59" t="n">
        <x:v>0.4364535004207379</x:v>
      </x:c>
      <x:c r="K1843" s="2" t="str">
        <x:v>B</x:v>
      </x:c>
      <x:c r="L1843" s="59" t="n">
        <x:v>0.08906372070312502</x:v>
      </x:c>
      <x:c r="M1843" s="59" t="n">
        <x:v>0.5131343655827113</x:v>
      </x:c>
      <x:c r="N1843" s="58" t="n">
        <x:v>2283349.4644523407</x:v>
      </x:c>
      <x:c r="O1843" s="58" t="n">
        <x:v>8031745.574170075</x:v>
      </x:c>
      <x:c r="P1843" s="2" t="str">
        <x:v>approve</x:v>
      </x:c>
      <x:c r="Q1843" s="2" t="str">
        <x:v>eligibility and RAROC conditions are met</x:v>
      </x:c>
      <x:c r="R1843" s="2"/>
      <x:c r="S1843" s="2"/>
      <x:c r="T1843" s="2"/>
    </x:row>
    <x:row r="1844">
      <x:c r="A1844" s="2"/>
      <x:c r="B1844" s="2"/>
      <x:c r="C1844" s="2" t="str">
        <x:v>SYN-01839</x:v>
      </x:c>
      <x:c r="D1844" s="58" t="n">
        <x:v>59000000</x:v>
      </x:c>
      <x:c r="E1844" s="93" t="n">
        <x:v>24</x:v>
      </x:c>
      <x:c r="F1844" s="59" t="n">
        <x:v>0.031233644789898048</x:v>
      </x:c>
      <x:c r="G1844" s="59" t="n">
        <x:v>0.7137001206411182</x:v>
      </x:c>
      <x:c r="H1844" s="59" t="n">
        <x:v>0.14727024878361492</x:v>
      </x:c>
      <x:c r="I1844" s="58" t="n">
        <x:v>2853066.1909627365</x:v>
      </x:c>
      <x:c r="J1844" s="59" t="n">
        <x:v>0.15980739419340934</x:v>
      </x:c>
      <x:c r="K1844" s="2" t="str">
        <x:v>B</x:v>
      </x:c>
      <x:c r="L1844" s="59" t="n">
        <x:v>0.11115352630615233</x:v>
      </x:c>
      <x:c r="M1844" s="59" t="n">
        <x:v>0.5279731696932501</x:v>
      </x:c>
      <x:c r="N1844" s="58" t="n">
        <x:v>1425131.503150679</x:v>
      </x:c>
      <x:c r="O1844" s="58" t="n">
        <x:v>2481069.2960027154</x:v>
      </x:c>
      <x:c r="P1844" s="2" t="str">
        <x:v>approve</x:v>
      </x:c>
      <x:c r="Q1844" s="2" t="str">
        <x:v>eligibility and RAROC conditions are met</x:v>
      </x:c>
      <x:c r="R1844" s="2"/>
      <x:c r="S1844" s="2"/>
      <x:c r="T1844" s="2"/>
    </x:row>
    <x:row r="1845">
      <x:c r="A1845" s="2"/>
      <x:c r="B1845" s="2"/>
      <x:c r="C1845" s="2" t="str">
        <x:v>SYN-01840</x:v>
      </x:c>
      <x:c r="D1845" s="58" t="n">
        <x:v>46000000</x:v>
      </x:c>
      <x:c r="E1845" s="93" t="n">
        <x:v>24</x:v>
      </x:c>
      <x:c r="F1845" s="59" t="n">
        <x:v>0.04876332714768685</x:v>
      </x:c>
      <x:c r="G1845" s="59" t="n">
        <x:v>0.6651946488910344</x:v>
      </x:c>
      <x:c r="H1845" s="59" t="n">
        <x:v>0.13859826307824383</x:v>
      </x:c>
      <x:c r="I1845" s="58" t="n">
        <x:v>2205547.733258917</x:v>
      </x:c>
      <x:c r="J1845" s="59" t="n">
        <x:v>0.4146819809470655</x:v>
      </x:c>
      <x:c r="K1845" s="2" t="str">
        <x:v>B</x:v>
      </x:c>
      <x:c r="L1845" s="59" t="n">
        <x:v>0.12726837158203125</x:v>
      </x:c>
      <x:c r="M1845" s="59" t="n">
        <x:v>0.27562787105605524</x:v>
      </x:c>
      <x:c r="N1845" s="58" t="n">
        <x:v>1607081.822590896</x:v>
      </x:c>
      <x:c r="O1845" s="58" t="n">
        <x:v>1906822.7456005232</x:v>
      </x:c>
      <x:c r="P1845" s="2" t="str">
        <x:v>approve</x:v>
      </x:c>
      <x:c r="Q1845" s="2" t="str">
        <x:v>eligibility and RAROC conditions are met</x:v>
      </x:c>
      <x:c r="R1845" s="2"/>
      <x:c r="S1845" s="2"/>
      <x:c r="T1845" s="2"/>
    </x:row>
    <x:row r="1846">
      <x:c r="A1846" s="2"/>
      <x:c r="B1846" s="2"/>
      <x:c r="C1846" s="2" t="str">
        <x:v>SYN-01841</x:v>
      </x:c>
      <x:c r="D1846" s="58" t="n">
        <x:v>200000000</x:v>
      </x:c>
      <x:c r="E1846" s="93" t="n">
        <x:v>24</x:v>
      </x:c>
      <x:c r="F1846" s="59" t="n">
        <x:v>0.09491038412891475</x:v>
      </x:c>
      <x:c r="G1846" s="59" t="n">
        <x:v>0.6157676650083945</x:v>
      </x:c>
      <x:c r="H1846" s="59" t="n">
        <x:v>0.19930751077070039</x:v>
      </x:c>
      <x:c r="I1846" s="58" t="n">
        <x:v>10172395.93506091</x:v>
      </x:c>
      <x:c r="J1846" s="59" t="n">
        <x:v>0.2751921540788526</x:v>
      </x:c>
      <x:c r="K1846" s="2" t="str">
        <x:v>C</x:v>
      </x:c>
      <x:c r="L1846" s="59" t="n">
        <x:v>0.13314067840576171</x:v>
      </x:c>
      <x:c r="M1846" s="59" t="n">
        <x:v>0.7523306023773645</x:v>
      </x:c>
      <x:c r="N1846" s="58" t="n">
        <x:v>12692959.359951824</x:v>
      </x:c>
      <x:c r="O1846" s="58" t="n">
        <x:v>9251344.93578715</x:v>
      </x:c>
      <x:c r="P1846" s="2" t="str">
        <x:v>approve</x:v>
      </x:c>
      <x:c r="Q1846" s="2" t="str">
        <x:v>eligibility and RAROC conditions are met</x:v>
      </x:c>
      <x:c r="R1846" s="2"/>
      <x:c r="S1846" s="2"/>
      <x:c r="T1846" s="2"/>
    </x:row>
    <x:row r="1847">
      <x:c r="A1847" s="2"/>
      <x:c r="B1847" s="2"/>
      <x:c r="C1847" s="2" t="str">
        <x:v>SYN-01842</x:v>
      </x:c>
      <x:c r="D1847" s="58" t="n">
        <x:v>231000000</x:v>
      </x:c>
      <x:c r="E1847" s="93" t="n">
        <x:v>12</x:v>
      </x:c>
      <x:c r="F1847" s="59" t="n">
        <x:v>0.06668589009699415</x:v>
      </x:c>
      <x:c r="G1847" s="59" t="n">
        <x:v>0.6779095210853485</x:v>
      </x:c>
      <x:c r="H1847" s="59" t="n">
        <x:v>0.17145481222317172</x:v>
      </x:c>
      <x:c r="I1847" s="58" t="n">
        <x:v>21084249.4267335</x:v>
      </x:c>
      <x:c r="J1847" s="59" t="n">
        <x:v>0.7475136829242055</x:v>
      </x:c>
      <x:c r="K1847" s="2" t="str">
        <x:v>C</x:v>
      </x:c>
      <x:c r="L1847" s="59"/>
      <x:c r="M1847" s="59" t="n">
        <x:v>0.6193277660423688</x:v>
      </x:c>
      <x:c r="N1847" s="58" t="n">
        <x:v>5862749.599504988</x:v>
      </x:c>
      <x:c r="O1847" s="58" t="n">
        <x:v>9974886.68816527</x:v>
      </x:c>
      <x:c r="P1847" s="2" t="str">
        <x:v>decline</x:v>
      </x:c>
      <x:c r="Q1847" s="2" t="str">
        <x:v>debt service to income exceeds policy maximum</x:v>
      </x:c>
      <x:c r="R1847" s="2"/>
      <x:c r="S1847" s="2"/>
      <x:c r="T1847" s="2"/>
    </x:row>
    <x:row r="1848">
      <x:c r="A1848" s="2"/>
      <x:c r="B1848" s="2"/>
      <x:c r="C1848" s="2" t="str">
        <x:v>SYN-01843</x:v>
      </x:c>
      <x:c r="D1848" s="58" t="n">
        <x:v>145000000</x:v>
      </x:c>
      <x:c r="E1848" s="93" t="n">
        <x:v>48</x:v>
      </x:c>
      <x:c r="F1848" s="59" t="n">
        <x:v>0.03692141039269116</x:v>
      </x:c>
      <x:c r="G1848" s="59" t="n">
        <x:v>0.6332042232766482</x:v>
      </x:c>
      <x:c r="H1848" s="59" t="n">
        <x:v>0.14042072138319814</x:v>
      </x:c>
      <x:c r="I1848" s="58" t="n">
        <x:v>3965399.9514612663</x:v>
      </x:c>
      <x:c r="J1848" s="59" t="n">
        <x:v>0.23663499878653166</x:v>
      </x:c>
      <x:c r="K1848" s="2" t="str">
        <x:v>B</x:v>
      </x:c>
      <x:c r="L1848" s="59" t="n">
        <x:v>0.09928081512451174</x:v>
      </x:c>
      <x:c r="M1848" s="59" t="n">
        <x:v>0.5771538653629602</x:v>
      </x:c>
      <x:c r="N1848" s="58" t="n">
        <x:v>7299452.310678912</x:v>
      </x:c>
      <x:c r="O1848" s="58" t="n">
        <x:v>6042210.049127954</x:v>
      </x:c>
      <x:c r="P1848" s="2" t="str">
        <x:v>approve</x:v>
      </x:c>
      <x:c r="Q1848" s="2" t="str">
        <x:v>eligibility and RAROC conditions are met</x:v>
      </x:c>
      <x:c r="R1848" s="2"/>
      <x:c r="S1848" s="2"/>
      <x:c r="T1848" s="2"/>
    </x:row>
    <x:row r="1849">
      <x:c r="A1849" s="2"/>
      <x:c r="B1849" s="2"/>
      <x:c r="C1849" s="2" t="str">
        <x:v>SYN-01844</x:v>
      </x:c>
      <x:c r="D1849" s="58" t="n">
        <x:v>40000000</x:v>
      </x:c>
      <x:c r="E1849" s="93" t="n">
        <x:v>48</x:v>
      </x:c>
      <x:c r="F1849" s="59" t="n">
        <x:v>0.14644303690496666</x:v>
      </x:c>
      <x:c r="G1849" s="59" t="n">
        <x:v>0.8301806678937946</x:v>
      </x:c>
      <x:c r="H1849" s="59" t="n">
        <x:v>0.2256245298078232</x:v>
      </x:c>
      <x:c r="I1849" s="58" t="n">
        <x:v>1272488.8857147759</x:v>
      </x:c>
      <x:c r="J1849" s="59" t="n">
        <x:v>0.2983816991596927</x:v>
      </x:c>
      <x:c r="K1849" s="2" t="str">
        <x:v>D</x:v>
      </x:c>
      <x:c r="L1849" s="59" t="n">
        <x:v>0.2317994689941406</x:v>
      </x:c>
      <x:c r="M1849" s="59" t="n">
        <x:v>0.12728258689567934</x:v>
      </x:c>
      <x:c r="N1849" s="58" t="n">
        <x:v>9888956.110930651</x:v>
      </x:c>
      <x:c r="O1849" s="58" t="n">
        <x:v>2868953.038528283</x:v>
      </x:c>
      <x:c r="P1849" s="2" t="str">
        <x:v>reprice</x:v>
      </x:c>
      <x:c r="Q1849" s="2" t="str">
        <x:v>quoted APR is below the RAROC price floor</x:v>
      </x:c>
      <x:c r="R1849" s="2"/>
      <x:c r="S1849" s="2"/>
      <x:c r="T1849" s="2"/>
    </x:row>
    <x:row r="1850">
      <x:c r="A1850" s="2"/>
      <x:c r="B1850" s="2"/>
      <x:c r="C1850" s="2" t="str">
        <x:v>SYN-01845</x:v>
      </x:c>
      <x:c r="D1850" s="58" t="n">
        <x:v>98000000</x:v>
      </x:c>
      <x:c r="E1850" s="93" t="n">
        <x:v>48</x:v>
      </x:c>
      <x:c r="F1850" s="59" t="n">
        <x:v>0.13988836486466444</x:v>
      </x:c>
      <x:c r="G1850" s="59" t="n">
        <x:v>0.7795668795472241</x:v>
      </x:c>
      <x:c r="H1850" s="59" t="n">
        <x:v>0.2274560472562637</x:v>
      </x:c>
      <x:c r="I1850" s="58" t="n">
        <x:v>3127400.789738642</x:v>
      </x:c>
      <x:c r="J1850" s="59" t="n">
        <x:v>0.39697503290577674</x:v>
      </x:c>
      <x:c r="K1850" s="2" t="str">
        <x:v>D</x:v>
      </x:c>
      <x:c r="L1850" s="59" t="n">
        <x:v>0.2087498092651367</x:v>
      </x:c>
      <x:c r="M1850" s="59" t="n">
        <x:v>0.2676299917489652</x:v>
      </x:c>
      <x:c r="N1850" s="58" t="n">
        <x:v>21887375.864599932</x:v>
      </x:c>
      <x:c r="O1850" s="58" t="n">
        <x:v>6520931.510957056</x:v>
      </x:c>
      <x:c r="P1850" s="2" t="str">
        <x:v>approve</x:v>
      </x:c>
      <x:c r="Q1850" s="2" t="str">
        <x:v>eligibility and RAROC conditions are met</x:v>
      </x:c>
      <x:c r="R1850" s="2"/>
      <x:c r="S1850" s="2"/>
      <x:c r="T1850" s="2"/>
    </x:row>
    <x:row r="1851">
      <x:c r="A1851" s="2"/>
      <x:c r="B1851" s="2"/>
      <x:c r="C1851" s="2" t="str">
        <x:v>SYN-01846</x:v>
      </x:c>
      <x:c r="D1851" s="58" t="n">
        <x:v>43000000</x:v>
      </x:c>
      <x:c r="E1851" s="93" t="n">
        <x:v>24</x:v>
      </x:c>
      <x:c r="F1851" s="59" t="n">
        <x:v>0.045016761702949125</x:v>
      </x:c>
      <x:c r="G1851" s="59" t="n">
        <x:v>0.8635922822574621</x:v>
      </x:c>
      <x:c r="H1851" s="59" t="n">
        <x:v>0.14662249776410394</x:v>
      </x:c>
      <x:c r="I1851" s="58" t="n">
        <x:v>2078032.2700011078</x:v>
      </x:c>
      <x:c r="J1851" s="59" t="n">
        <x:v>0.2670163775384956</x:v>
      </x:c>
      <x:c r="K1851" s="2" t="str">
        <x:v>B</x:v>
      </x:c>
      <x:c r="L1851" s="59" t="n">
        <x:v>0.14014656066894532</x:v>
      </x:c>
      <x:c r="M1851" s="59" t="n">
        <x:v>0.22621417274247696</x:v>
      </x:c>
      <x:c r="N1851" s="58" t="n">
        <x:v>1806104.6139254624</x:v>
      </x:c>
      <x:c r="O1851" s="58" t="n">
        <x:v>1791224.3157868723</x:v>
      </x:c>
      <x:c r="P1851" s="2" t="str">
        <x:v>approve</x:v>
      </x:c>
      <x:c r="Q1851" s="2" t="str">
        <x:v>eligibility and RAROC conditions are met</x:v>
      </x:c>
      <x:c r="R1851" s="2"/>
      <x:c r="S1851" s="2"/>
      <x:c r="T1851" s="2"/>
    </x:row>
    <x:row r="1852">
      <x:c r="A1852" s="2"/>
      <x:c r="B1852" s="2"/>
      <x:c r="C1852" s="2" t="str">
        <x:v>SYN-01847</x:v>
      </x:c>
      <x:c r="D1852" s="58" t="n">
        <x:v>236000000</x:v>
      </x:c>
      <x:c r="E1852" s="93" t="n">
        <x:v>24</x:v>
      </x:c>
      <x:c r="F1852" s="59" t="n">
        <x:v>0.0317933593932797</x:v>
      </x:c>
      <x:c r="G1852" s="59" t="n">
        <x:v>0.6407200993672489</x:v>
      </x:c>
      <x:c r="H1852" s="59" t="n">
        <x:v>0.15898965668455783</x:v>
      </x:c>
      <x:c r="I1852" s="58" t="n">
        <x:v>11543904.394125909</x:v>
      </x:c>
      <x:c r="J1852" s="59" t="n">
        <x:v>0.41638649308982345</x:v>
      </x:c>
      <x:c r="K1852" s="2" t="str">
        <x:v>B</x:v>
      </x:c>
      <x:c r="L1852" s="59" t="n">
        <x:v>0.09474651336669922</x:v>
      </x:c>
      <x:c r="M1852" s="59" t="n">
        <x:v>0.8117245340242062</x:v>
      </x:c>
      <x:c r="N1852" s="58" t="n">
        <x:v>5226839.424507576</x:v>
      </x:c>
      <x:c r="O1852" s="58" t="n">
        <x:v>9955026.247420345</x:v>
      </x:c>
      <x:c r="P1852" s="2" t="str">
        <x:v>approve</x:v>
      </x:c>
      <x:c r="Q1852" s="2" t="str">
        <x:v>eligibility and RAROC conditions are met</x:v>
      </x:c>
      <x:c r="R1852" s="2"/>
      <x:c r="S1852" s="2"/>
      <x:c r="T1852" s="2"/>
    </x:row>
    <x:row r="1853">
      <x:c r="A1853" s="2"/>
      <x:c r="B1853" s="2"/>
      <x:c r="C1853" s="2" t="str">
        <x:v>SYN-01848</x:v>
      </x:c>
      <x:c r="D1853" s="58" t="n">
        <x:v>58000000</x:v>
      </x:c>
      <x:c r="E1853" s="93" t="n">
        <x:v>18</x:v>
      </x:c>
      <x:c r="F1853" s="59" t="n">
        <x:v>0.014126786303512572</x:v>
      </x:c>
      <x:c r="G1853" s="59" t="n">
        <x:v>0.6525711427831189</x:v>
      </x:c>
      <x:c r="H1853" s="59" t="n">
        <x:v>0.11958989997539517</x:v>
      </x:c>
      <x:c r="I1853" s="58" t="n">
        <x:v>3535853.965303554</x:v>
      </x:c>
      <x:c r="J1853" s="59" t="n">
        <x:v>0.21320769591828953</x:v>
      </x:c>
      <x:c r="K1853" s="2" t="str">
        <x:v>A</x:v>
      </x:c>
      <x:c r="L1853" s="59" t="n">
        <x:v>0.09510711669921874</x:v>
      </x:c>
      <x:c r="M1853" s="59" t="n">
        <x:v>0.4091175341784605</x:v>
      </x:c>
      <x:c r="N1853" s="58" t="n">
        <x:v>435048.8271004139</x:v>
      </x:c>
      <x:c r="O1853" s="58" t="n">
        <x:v>2461487.821592686</x:v>
      </x:c>
      <x:c r="P1853" s="2" t="str">
        <x:v>approve</x:v>
      </x:c>
      <x:c r="Q1853" s="2" t="str">
        <x:v>eligibility and RAROC conditions are met</x:v>
      </x:c>
      <x:c r="R1853" s="2"/>
      <x:c r="S1853" s="2"/>
      <x:c r="T1853" s="2"/>
    </x:row>
    <x:row r="1854">
      <x:c r="A1854" s="2"/>
      <x:c r="B1854" s="2"/>
      <x:c r="C1854" s="2" t="str">
        <x:v>SYN-01849</x:v>
      </x:c>
      <x:c r="D1854" s="58" t="n">
        <x:v>215000000</x:v>
      </x:c>
      <x:c r="E1854" s="93" t="n">
        <x:v>36</x:v>
      </x:c>
      <x:c r="F1854" s="59" t="n">
        <x:v>0.0653915870824867</x:v>
      </x:c>
      <x:c r="G1854" s="59" t="n">
        <x:v>0.5448750308256136</x:v>
      </x:c>
      <x:c r="H1854" s="59" t="n">
        <x:v>0.14080834289810493</x:v>
      </x:c>
      <x:c r="I1854" s="58" t="n">
        <x:v>7356634.22223778</x:v>
      </x:c>
      <x:c r="J1854" s="59" t="n">
        <x:v>0.6935609808439849</x:v>
      </x:c>
      <x:c r="K1854" s="2" t="str">
        <x:v>C</x:v>
      </x:c>
      <x:c r="L1854" s="59"/>
      <x:c r="M1854" s="59" t="n">
        <x:v>0.47929354481984865</x:v>
      </x:c>
      <x:c r="N1854" s="58" t="n">
        <x:v>12164041.23696473</x:v>
      </x:c>
      <x:c r="O1854" s="58" t="n">
        <x:v>8689788.280218985</x:v>
      </x:c>
      <x:c r="P1854" s="2" t="str">
        <x:v>decline</x:v>
      </x:c>
      <x:c r="Q1854" s="2" t="str">
        <x:v>debt service to income exceeds policy maximum</x:v>
      </x:c>
      <x:c r="R1854" s="2"/>
      <x:c r="S1854" s="2"/>
      <x:c r="T1854" s="2"/>
    </x:row>
    <x:row r="1855">
      <x:c r="A1855" s="2"/>
      <x:c r="B1855" s="2"/>
      <x:c r="C1855" s="2" t="str">
        <x:v>SYN-01850</x:v>
      </x:c>
      <x:c r="D1855" s="58" t="n">
        <x:v>61000000</x:v>
      </x:c>
      <x:c r="E1855" s="93" t="n">
        <x:v>24</x:v>
      </x:c>
      <x:c r="F1855" s="59" t="n">
        <x:v>0.03442627107023805</x:v>
      </x:c>
      <x:c r="G1855" s="59" t="n">
        <x:v>0.7946714675314923</x:v>
      </x:c>
      <x:c r="H1855" s="59" t="n">
        <x:v>0.14730003303817993</x:v>
      </x:c>
      <x:c r="I1855" s="58" t="n">
        <x:v>2949866.486742304</x:v>
      </x:c>
      <x:c r="J1855" s="59" t="n">
        <x:v>0.2623497996880542</x:v>
      </x:c>
      <x:c r="K1855" s="2" t="str">
        <x:v>B</x:v>
      </x:c>
      <x:c r="L1855" s="59" t="n">
        <x:v>0.11571151733398438</x:v>
      </x:c>
      <x:c r="M1855" s="59" t="n">
        <x:v>0.48178127808982785</x:v>
      </x:c>
      <x:c r="N1855" s="58" t="n">
        <x:v>1807175.9998203123</x:v>
      </x:c>
      <x:c r="O1855" s="58" t="n">
        <x:v>2559718.0313486326</x:v>
      </x:c>
      <x:c r="P1855" s="2" t="str">
        <x:v>approve</x:v>
      </x:c>
      <x:c r="Q1855" s="2" t="str">
        <x:v>eligibility and RAROC conditions are met</x:v>
      </x:c>
      <x:c r="R1855" s="2"/>
      <x:c r="S1855" s="2"/>
      <x:c r="T1855" s="2"/>
    </x:row>
    <x:row r="1856">
      <x:c r="A1856" s="2"/>
      <x:c r="B1856" s="2"/>
      <x:c r="C1856" s="2" t="str">
        <x:v>SYN-01851</x:v>
      </x:c>
      <x:c r="D1856" s="58" t="n">
        <x:v>174000000</x:v>
      </x:c>
      <x:c r="E1856" s="93" t="n">
        <x:v>24</x:v>
      </x:c>
      <x:c r="F1856" s="59" t="n">
        <x:v>0.02944054145190827</x:v>
      </x:c>
      <x:c r="G1856" s="59" t="n">
        <x:v>0.8702633712716266</x:v>
      </x:c>
      <x:c r="H1856" s="59" t="n">
        <x:v>0.11915564149942848</x:v>
      </x:c>
      <x:c r="I1856" s="58" t="n">
        <x:v>8183924.863633518</x:v>
      </x:c>
      <x:c r="J1856" s="59" t="n">
        <x:v>0.4312357099566196</x:v>
      </x:c>
      <x:c r="K1856" s="2" t="str">
        <x:v>B</x:v>
      </x:c>
      <x:c r="L1856" s="59" t="n">
        <x:v>0.10651920318603517</x:v>
      </x:c>
      <x:c r="M1856" s="59" t="n">
        <x:v>0.2884429091277326</x:v>
      </x:c>
      <x:c r="N1856" s="58" t="n">
        <x:v>4791996.944690251</x:v>
      </x:c>
      <x:c r="O1856" s="58" t="n">
        <x:v>7264545.781782557</x:v>
      </x:c>
      <x:c r="P1856" s="2" t="str">
        <x:v>approve</x:v>
      </x:c>
      <x:c r="Q1856" s="2" t="str">
        <x:v>eligibility and RAROC conditions are met</x:v>
      </x:c>
      <x:c r="R1856" s="2"/>
      <x:c r="S1856" s="2"/>
      <x:c r="T1856" s="2"/>
    </x:row>
    <x:row r="1857">
      <x:c r="A1857" s="2"/>
      <x:c r="B1857" s="2"/>
      <x:c r="C1857" s="2" t="str">
        <x:v>SYN-01852</x:v>
      </x:c>
      <x:c r="D1857" s="58" t="n">
        <x:v>244000000</x:v>
      </x:c>
      <x:c r="E1857" s="93" t="n">
        <x:v>24</x:v>
      </x:c>
      <x:c r="F1857" s="59" t="n">
        <x:v>0.10104832983030922</x:v>
      </x:c>
      <x:c r="G1857" s="59" t="n">
        <x:v>0.7225386206721072</x:v>
      </x:c>
      <x:c r="H1857" s="59" t="n">
        <x:v>0.19572756793274684</x:v>
      </x:c>
      <x:c r="I1857" s="58" t="n">
        <x:v>12367708.454592459</x:v>
      </x:c>
      <x:c r="J1857" s="59" t="n">
        <x:v>0.6810866060624494</x:v>
      </x:c>
      <x:c r="K1857" s="2" t="str">
        <x:v>D</x:v>
      </x:c>
      <x:c r="L1857" s="59"/>
      <x:c r="M1857" s="59" t="n">
        <x:v>0.45034900895848146</x:v>
      </x:c>
      <x:c r="N1857" s="58" t="n">
        <x:v>19301464.304979943</x:v>
      </x:c>
      <x:c r="O1857" s="58" t="n">
        <x:v>13652011.34605014</x:v>
      </x:c>
      <x:c r="P1857" s="2" t="str">
        <x:v>decline</x:v>
      </x:c>
      <x:c r="Q1857" s="2" t="str">
        <x:v>debt service to income exceeds policy maximum</x:v>
      </x:c>
      <x:c r="R1857" s="2"/>
      <x:c r="S1857" s="2"/>
      <x:c r="T1857" s="2"/>
    </x:row>
    <x:row r="1858">
      <x:c r="A1858" s="2"/>
      <x:c r="B1858" s="2"/>
      <x:c r="C1858" s="2" t="str">
        <x:v>SYN-01853</x:v>
      </x:c>
      <x:c r="D1858" s="58" t="n">
        <x:v>69000000</x:v>
      </x:c>
      <x:c r="E1858" s="93" t="n">
        <x:v>48</x:v>
      </x:c>
      <x:c r="F1858" s="59" t="n">
        <x:v>0.045540453807419286</x:v>
      </x:c>
      <x:c r="G1858" s="59" t="n">
        <x:v>0.6828679737569535</x:v>
      </x:c>
      <x:c r="H1858" s="59" t="n">
        <x:v>0.11011490227297693</x:v>
      </x:c>
      <x:c r="I1858" s="58" t="n">
        <x:v>1783726.10476651</x:v>
      </x:c>
      <x:c r="J1858" s="59" t="n">
        <x:v>0.19970411099575475</x:v>
      </x:c>
      <x:c r="K1858" s="2" t="str">
        <x:v>B</x:v>
      </x:c>
      <x:c r="L1858" s="59" t="n">
        <x:v>0.11652309417724609</x:v>
      </x:c>
      <x:c r="M1858" s="59" t="n">
        <x:v>0.0946802201998837</x:v>
      </x:c>
      <x:c r="N1858" s="58" t="n">
        <x:v>4505689.121612792</x:v>
      </x:c>
      <x:c r="O1858" s="58" t="n">
        <x:v>2792408.3881220464</x:v>
      </x:c>
      <x:c r="P1858" s="2" t="str">
        <x:v>reprice</x:v>
      </x:c>
      <x:c r="Q1858" s="2" t="str">
        <x:v>quoted APR is below the RAROC price floor</x:v>
      </x:c>
      <x:c r="R1858" s="2"/>
      <x:c r="S1858" s="2"/>
      <x:c r="T1858" s="2"/>
    </x:row>
    <x:row r="1859">
      <x:c r="A1859" s="2"/>
      <x:c r="B1859" s="2"/>
      <x:c r="C1859" s="2" t="str">
        <x:v>SYN-01854</x:v>
      </x:c>
      <x:c r="D1859" s="58" t="n">
        <x:v>37000000</x:v>
      </x:c>
      <x:c r="E1859" s="93" t="n">
        <x:v>48</x:v>
      </x:c>
      <x:c r="F1859" s="59" t="n">
        <x:v>0.09469137694541944</x:v>
      </x:c>
      <x:c r="G1859" s="59" t="n">
        <x:v>0.6714828843160824</x:v>
      </x:c>
      <x:c r="H1859" s="59" t="n">
        <x:v>0.20936361339199763</x:v>
      </x:c>
      <x:c r="I1859" s="58" t="n">
        <x:v>1144464.6206950417</x:v>
      </x:c>
      <x:c r="J1859" s="59" t="n">
        <x:v>0.045511433931120664</x:v>
      </x:c>
      <x:c r="K1859" s="2" t="str">
        <x:v>C</x:v>
      </x:c>
      <x:c r="L1859" s="59" t="n">
        <x:v>0.16281894683837894</x:v>
      </x:c>
      <x:c r="M1859" s="59" t="n">
        <x:v>0.546309525956106</x:v>
      </x:c>
      <x:c r="N1859" s="58" t="n">
        <x:v>4983535.129236817</x:v>
      </x:c>
      <x:c r="O1859" s="58" t="n">
        <x:v>1818121.7148969583</x:v>
      </x:c>
      <x:c r="P1859" s="2" t="str">
        <x:v>approve</x:v>
      </x:c>
      <x:c r="Q1859" s="2" t="str">
        <x:v>eligibility and RAROC conditions are met</x:v>
      </x:c>
      <x:c r="R1859" s="2"/>
      <x:c r="S1859" s="2"/>
      <x:c r="T1859" s="2"/>
    </x:row>
    <x:row r="1860">
      <x:c r="A1860" s="2"/>
      <x:c r="B1860" s="2"/>
      <x:c r="C1860" s="2" t="str">
        <x:v>SYN-01855</x:v>
      </x:c>
      <x:c r="D1860" s="58" t="n">
        <x:v>239000000</x:v>
      </x:c>
      <x:c r="E1860" s="93" t="n">
        <x:v>36</x:v>
      </x:c>
      <x:c r="F1860" s="59" t="n">
        <x:v>0.003029719886115477</x:v>
      </x:c>
      <x:c r="G1860" s="59" t="n">
        <x:v>0.8898506935824506</x:v>
      </x:c>
      <x:c r="H1860" s="59" t="n">
        <x:v>0.10071887537605216</x:v>
      </x:c>
      <x:c r="I1860" s="58" t="n">
        <x:v>7719926.694142466</x:v>
      </x:c>
      <x:c r="J1860" s="59" t="n">
        <x:v>0.42090742486687427</x:v>
      </x:c>
      <x:c r="K1860" s="2" t="str">
        <x:v>A</x:v>
      </x:c>
      <x:c r="L1860" s="59"/>
      <x:c r="M1860" s="59" t="n">
        <x:v>0.3871308832305861</x:v>
      </x:c>
      <x:c r="N1860" s="58" t="n">
        <x:v>1040022.2135740893</x:v>
      </x:c>
      <x:c r="O1860" s="58" t="n">
        <x:v>10112265.920948394</x:v>
      </x:c>
      <x:c r="P1860" s="2" t="str">
        <x:v>manual_review</x:v>
      </x:c>
      <x:c r="Q1860" s="2" t="str">
        <x:v>data quality flag</x:v>
      </x:c>
      <x:c r="R1860" s="2"/>
      <x:c r="S1860" s="2"/>
      <x:c r="T1860" s="2"/>
    </x:row>
    <x:row r="1861">
      <x:c r="A1861" s="2"/>
      <x:c r="B1861" s="2"/>
      <x:c r="C1861" s="2" t="str">
        <x:v>SYN-01856</x:v>
      </x:c>
      <x:c r="D1861" s="58" t="n">
        <x:v>164000000</x:v>
      </x:c>
      <x:c r="E1861" s="93" t="n">
        <x:v>36</x:v>
      </x:c>
      <x:c r="F1861" s="59" t="n">
        <x:v>0.17471038847118203</x:v>
      </x:c>
      <x:c r="G1861" s="59" t="n">
        <x:v>0.7196098855980142</x:v>
      </x:c>
      <x:c r="H1861" s="59" t="n">
        <x:v>0.28389568001525906</x:v>
      </x:c>
      <x:c r="I1861" s="58" t="n">
        <x:v>6818191.457410983</x:v>
      </x:c>
      <x:c r="J1861" s="59" t="n">
        <x:v>0.1833657756895954</x:v>
      </x:c>
      <x:c r="K1861" s="2" t="str">
        <x:v>E</x:v>
      </x:c>
      <x:c r="L1861" s="59" t="n">
        <x:v>0.2231713104248047</x:v>
      </x:c>
      <x:c r="M1861" s="59" t="n">
        <x:v>0.4999686898973649</x:v>
      </x:c>
      <x:c r="N1861" s="58" t="n">
        <x:v>32526222.900182977</x:v>
      </x:c>
      <x:c r="O1861" s="58" t="n">
        <x:v>11279392.591876091</x:v>
      </x:c>
      <x:c r="P1861" s="2" t="str">
        <x:v>approve</x:v>
      </x:c>
      <x:c r="Q1861" s="2" t="str">
        <x:v>eligibility and RAROC conditions are met</x:v>
      </x:c>
      <x:c r="R1861" s="2"/>
      <x:c r="S1861" s="2"/>
      <x:c r="T1861" s="2"/>
    </x:row>
    <x:row r="1862">
      <x:c r="A1862" s="2"/>
      <x:c r="B1862" s="2"/>
      <x:c r="C1862" s="2" t="str">
        <x:v>SYN-01857</x:v>
      </x:c>
      <x:c r="D1862" s="58" t="n">
        <x:v>112000000</x:v>
      </x:c>
      <x:c r="E1862" s="93" t="n">
        <x:v>36</x:v>
      </x:c>
      <x:c r="F1862" s="59" t="n">
        <x:v>0.041370008394659506</x:v>
      </x:c>
      <x:c r="G1862" s="59" t="n">
        <x:v>0.6771197615322544</x:v>
      </x:c>
      <x:c r="H1862" s="59" t="n">
        <x:v>0.16200319654948092</x:v>
      </x:c>
      <x:c r="I1862" s="58" t="n">
        <x:v>3948673.2683584183</x:v>
      </x:c>
      <x:c r="J1862" s="59" t="n">
        <x:v>0.308657196184302</x:v>
      </x:c>
      <x:c r="K1862" s="2" t="str">
        <x:v>B</x:v>
      </x:c>
      <x:c r="L1862" s="59" t="n">
        <x:v>0.10776771545410155</x:v>
      </x:c>
      <x:c r="M1862" s="59" t="n">
        <x:v>0.711077822065371</x:v>
      </x:c>
      <x:c r="N1862" s="58" t="n">
        <x:v>5095157.825523917</x:v>
      </x:c>
      <x:c r="O1862" s="58" t="n">
        <x:v>4683364.67035108</x:v>
      </x:c>
      <x:c r="P1862" s="2" t="str">
        <x:v>approve</x:v>
      </x:c>
      <x:c r="Q1862" s="2" t="str">
        <x:v>eligibility and RAROC conditions are met</x:v>
      </x:c>
      <x:c r="R1862" s="2"/>
      <x:c r="S1862" s="2"/>
      <x:c r="T1862" s="2"/>
    </x:row>
    <x:row r="1863">
      <x:c r="A1863" s="2"/>
      <x:c r="B1863" s="2"/>
      <x:c r="C1863" s="2" t="str">
        <x:v>SYN-01858</x:v>
      </x:c>
      <x:c r="D1863" s="58" t="n">
        <x:v>155000000</x:v>
      </x:c>
      <x:c r="E1863" s="93" t="n">
        <x:v>24</x:v>
      </x:c>
      <x:c r="F1863" s="59" t="n">
        <x:v>0.14501799191170608</x:v>
      </x:c>
      <x:c r="G1863" s="59" t="n">
        <x:v>0.742187577895386</x:v>
      </x:c>
      <x:c r="H1863" s="59" t="n">
        <x:v>0.2081702907325632</x:v>
      </x:c>
      <x:c r="I1863" s="58" t="n">
        <x:v>7950852.759675517</x:v>
      </x:c>
      <x:c r="J1863" s="59" t="n">
        <x:v>0.2600227402580138</x:v>
      </x:c>
      <x:c r="K1863" s="2" t="str">
        <x:v>D</x:v>
      </x:c>
      <x:c r="L1863" s="59" t="n">
        <x:v>0.20822601318359374</x:v>
      </x:c>
      <x:c r="M1863" s="59" t="n">
        <x:v>0.15967329187021986</x:v>
      </x:c>
      <x:c r="N1863" s="58" t="n">
        <x:v>17971904.638904806</x:v>
      </x:c>
      <x:c r="O1863" s="58" t="n">
        <x:v>10487860.307085982</x:v>
      </x:c>
      <x:c r="P1863" s="2" t="str">
        <x:v>reprice</x:v>
      </x:c>
      <x:c r="Q1863" s="2" t="str">
        <x:v>quoted APR is below the RAROC price floor</x:v>
      </x:c>
      <x:c r="R1863" s="2"/>
      <x:c r="S1863" s="2"/>
      <x:c r="T1863" s="2"/>
    </x:row>
    <x:row r="1864">
      <x:c r="A1864" s="2"/>
      <x:c r="B1864" s="2"/>
      <x:c r="C1864" s="2" t="str">
        <x:v>SYN-01859</x:v>
      </x:c>
      <x:c r="D1864" s="58" t="n">
        <x:v>39000000</x:v>
      </x:c>
      <x:c r="E1864" s="93" t="n">
        <x:v>48</x:v>
      </x:c>
      <x:c r="F1864" s="59" t="n">
        <x:v>0.25378995228930484</x:v>
      </x:c>
      <x:c r="G1864" s="59" t="n">
        <x:v>0.6163321965633392</x:v>
      </x:c>
      <x:c r="H1864" s="59" t="n">
        <x:v>0.3</x:v>
      </x:c>
      <x:c r="I1864" s="58" t="n">
        <x:v>1404233.7578264526</x:v>
      </x:c>
      <x:c r="J1864" s="59" t="n">
        <x:v>0.28015395483005284</x:v>
      </x:c>
      <x:c r="K1864" s="2" t="str">
        <x:v>E</x:v>
      </x:c>
      <x:c r="L1864" s="59"/>
      <x:c r="M1864" s="59" t="n">
        <x:v>0.26328020540747155</x:v>
      </x:c>
      <x:c r="N1864" s="58" t="n">
        <x:v>11557684.98364537</x:v>
      </x:c>
      <x:c r="O1864" s="58" t="n">
        <x:v>2278629.3954190942</x:v>
      </x:c>
      <x:c r="P1864" s="2" t="str">
        <x:v>decline</x:v>
      </x:c>
      <x:c r="Q1864" s="2" t="str">
        <x:v>PD exceeds policy maximum</x:v>
      </x:c>
      <x:c r="R1864" s="2"/>
      <x:c r="S1864" s="2"/>
      <x:c r="T1864" s="2"/>
    </x:row>
    <x:row r="1865">
      <x:c r="A1865" s="2"/>
      <x:c r="B1865" s="2"/>
      <x:c r="C1865" s="2" t="str">
        <x:v>SYN-01860</x:v>
      </x:c>
      <x:c r="D1865" s="58" t="n">
        <x:v>60000000</x:v>
      </x:c>
      <x:c r="E1865" s="93" t="n">
        <x:v>18</x:v>
      </x:c>
      <x:c r="F1865" s="59" t="n">
        <x:v>0.08425349874037454</x:v>
      </x:c>
      <x:c r="G1865" s="59" t="n">
        <x:v>0.707198234593432</x:v>
      </x:c>
      <x:c r="H1865" s="59" t="n">
        <x:v>0.17881628965921728</x:v>
      </x:c>
      <x:c r="I1865" s="58" t="n">
        <x:v>3824962.1362504857</x:v>
      </x:c>
      <x:c r="J1865" s="59" t="n">
        <x:v>0.09949418457071688</x:v>
      </x:c>
      <x:c r="K1865" s="2" t="str">
        <x:v>C</x:v>
      </x:c>
      <x:c r="L1865" s="59" t="n">
        <x:v>0.1504768371582031</x:v>
      </x:c>
      <x:c r="M1865" s="59" t="n">
        <x:v>0.39774772328115915</x:v>
      </x:c>
      <x:c r="N1865" s="58" t="n">
        <x:v>2942715.737130224</x:v>
      </x:c>
      <x:c r="O1865" s="58" t="n">
        <x:v>3020740.8793342104</x:v>
      </x:c>
      <x:c r="P1865" s="2" t="str">
        <x:v>approve</x:v>
      </x:c>
      <x:c r="Q1865" s="2" t="str">
        <x:v>eligibility and RAROC conditions are met</x:v>
      </x:c>
      <x:c r="R1865" s="2"/>
      <x:c r="S1865" s="2"/>
      <x:c r="T1865" s="2"/>
    </x:row>
    <x:row r="1866">
      <x:c r="A1866" s="2"/>
      <x:c r="B1866" s="2"/>
      <x:c r="C1866" s="2" t="str">
        <x:v>SYN-01861</x:v>
      </x:c>
      <x:c r="D1866" s="58" t="n">
        <x:v>230000000</x:v>
      </x:c>
      <x:c r="E1866" s="93" t="n">
        <x:v>18</x:v>
      </x:c>
      <x:c r="F1866" s="59" t="n">
        <x:v>0.19428233368570566</x:v>
      </x:c>
      <x:c r="G1866" s="59" t="n">
        <x:v>0.7825300987595483</x:v>
      </x:c>
      <x:c r="H1866" s="59" t="n">
        <x:v>0.2785779833823809</x:v>
      </x:c>
      <x:c r="I1866" s="58" t="n">
        <x:v>15778517.467165852</x:v>
      </x:c>
      <x:c r="J1866" s="59" t="n">
        <x:v>0.7313756238273518</x:v>
      </x:c>
      <x:c r="K1866" s="2" t="str">
        <x:v>E</x:v>
      </x:c>
      <x:c r="L1866" s="59"/>
      <x:c r="M1866" s="59" t="n">
        <x:v>0.2679327020367202</x:v>
      </x:c>
      <x:c r="N1866" s="58" t="n">
        <x:v>29312167.42637274</x:v>
      </x:c>
      <x:c r="O1866" s="58" t="n">
        <x:v>18923223.91296212</x:v>
      </x:c>
      <x:c r="P1866" s="2" t="str">
        <x:v>decline</x:v>
      </x:c>
      <x:c r="Q1866" s="2" t="str">
        <x:v>debt service to income exceeds policy maximum</x:v>
      </x:c>
      <x:c r="R1866" s="2"/>
      <x:c r="S1866" s="2"/>
      <x:c r="T1866" s="2"/>
    </x:row>
    <x:row r="1867">
      <x:c r="A1867" s="2"/>
      <x:c r="B1867" s="2"/>
      <x:c r="C1867" s="2" t="str">
        <x:v>SYN-01862</x:v>
      </x:c>
      <x:c r="D1867" s="58" t="n">
        <x:v>163000000</x:v>
      </x:c>
      <x:c r="E1867" s="93" t="n">
        <x:v>36</x:v>
      </x:c>
      <x:c r="F1867" s="59" t="n">
        <x:v>0.0260508539820796</x:v>
      </x:c>
      <x:c r="G1867" s="59" t="n">
        <x:v>0.6522561256736696</x:v>
      </x:c>
      <x:c r="H1867" s="59" t="n">
        <x:v>0.12765806101458727</x:v>
      </x:c>
      <x:c r="I1867" s="58" t="n">
        <x:v>5473745.432315211</x:v>
      </x:c>
      <x:c r="J1867" s="59" t="n">
        <x:v>0.3561596996353652</x:v>
      </x:c>
      <x:c r="K1867" s="2" t="str">
        <x:v>B</x:v>
      </x:c>
      <x:c r="L1867" s="59" t="n">
        <x:v>0.09745059967041017</x:v>
      </x:c>
      <x:c r="M1867" s="59" t="n">
        <x:v>0.4670802234506684</x:v>
      </x:c>
      <x:c r="N1867" s="58" t="n">
        <x:v>4468716.212667325</x:v>
      </x:c>
      <x:c r="O1867" s="58" t="n">
        <x:v>6820720.735131578</x:v>
      </x:c>
      <x:c r="P1867" s="2" t="str">
        <x:v>approve</x:v>
      </x:c>
      <x:c r="Q1867" s="2" t="str">
        <x:v>eligibility and RAROC conditions are met</x:v>
      </x:c>
      <x:c r="R1867" s="2"/>
      <x:c r="S1867" s="2"/>
      <x:c r="T1867" s="2"/>
    </x:row>
    <x:row r="1868">
      <x:c r="A1868" s="2"/>
      <x:c r="B1868" s="2"/>
      <x:c r="C1868" s="2" t="str">
        <x:v>SYN-01863</x:v>
      </x:c>
      <x:c r="D1868" s="58" t="n">
        <x:v>151000000</x:v>
      </x:c>
      <x:c r="E1868" s="93" t="n">
        <x:v>12</x:v>
      </x:c>
      <x:c r="F1868" s="59" t="n">
        <x:v>0.05280161614782554</x:v>
      </x:c>
      <x:c r="G1868" s="59" t="n">
        <x:v>0.9</x:v>
      </x:c>
      <x:c r="H1868" s="59" t="n">
        <x:v>0.1594290604830577</x:v>
      </x:c>
      <x:c r="I1868" s="58" t="n">
        <x:v>13696280.14885884</x:v>
      </x:c>
      <x:c r="J1868" s="59" t="n">
        <x:v>0.450675560281233</x:v>
      </x:c>
      <x:c r="K1868" s="2" t="str">
        <x:v>C</x:v>
      </x:c>
      <x:c r="L1868" s="59" t="n">
        <x:v>0.1260856628417969</x:v>
      </x:c>
      <x:c r="M1868" s="59" t="n">
        <x:v>0.45370032320907505</x:v>
      </x:c>
      <x:c r="N1868" s="58" t="n">
        <x:v>4012850.5735874805</x:v>
      </x:c>
      <x:c r="O1868" s="58" t="n">
        <x:v>7477906.248467098</x:v>
      </x:c>
      <x:c r="P1868" s="2" t="str">
        <x:v>approve</x:v>
      </x:c>
      <x:c r="Q1868" s="2" t="str">
        <x:v>eligibility and RAROC conditions are met</x:v>
      </x:c>
      <x:c r="R1868" s="2"/>
      <x:c r="S1868" s="2"/>
      <x:c r="T1868" s="2"/>
    </x:row>
    <x:row r="1869">
      <x:c r="A1869" s="2"/>
      <x:c r="B1869" s="2"/>
      <x:c r="C1869" s="2" t="str">
        <x:v>SYN-01864</x:v>
      </x:c>
      <x:c r="D1869" s="58" t="n">
        <x:v>101000000</x:v>
      </x:c>
      <x:c r="E1869" s="93" t="n">
        <x:v>24</x:v>
      </x:c>
      <x:c r="F1869" s="59" t="n">
        <x:v>0.06223520294876662</x:v>
      </x:c>
      <x:c r="G1869" s="59" t="n">
        <x:v>0.6974607449763441</x:v>
      </x:c>
      <x:c r="H1869" s="59" t="n">
        <x:v>0.16659150786676719</x:v>
      </x:c>
      <x:c r="I1869" s="58" t="n">
        <x:v>4977142.951127282</x:v>
      </x:c>
      <x:c r="J1869" s="59" t="n">
        <x:v>0.19341108063525067</x:v>
      </x:c>
      <x:c r="K1869" s="2" t="str">
        <x:v>C</x:v>
      </x:c>
      <x:c r="L1869" s="59" t="n">
        <x:v>0.12044059753417968</x:v>
      </x:c>
      <x:c r="M1869" s="59" t="n">
        <x:v>0.6284240506416047</x:v>
      </x:c>
      <x:c r="N1869" s="58" t="n">
        <x:v>4747993.835305672</x:v>
      </x:c>
      <x:c r="O1869" s="58" t="n">
        <x:v>4182719.5113388416</x:v>
      </x:c>
      <x:c r="P1869" s="2" t="str">
        <x:v>approve</x:v>
      </x:c>
      <x:c r="Q1869" s="2" t="str">
        <x:v>eligibility and RAROC conditions are met</x:v>
      </x:c>
      <x:c r="R1869" s="2"/>
      <x:c r="S1869" s="2"/>
      <x:c r="T1869" s="2"/>
    </x:row>
    <x:row r="1870">
      <x:c r="A1870" s="2"/>
      <x:c r="B1870" s="2"/>
      <x:c r="C1870" s="2" t="str">
        <x:v>SYN-01865</x:v>
      </x:c>
      <x:c r="D1870" s="58" t="n">
        <x:v>77000000</x:v>
      </x:c>
      <x:c r="E1870" s="93" t="n">
        <x:v>18</x:v>
      </x:c>
      <x:c r="F1870" s="59" t="n">
        <x:v>0.2000555920791653</x:v>
      </x:c>
      <x:c r="G1870" s="59" t="n">
        <x:v>0.6390086599487166</x:v>
      </x:c>
      <x:c r="H1870" s="59" t="n">
        <x:v>0.27848842682200364</x:v>
      </x:c>
      <x:c r="I1870" s="58" t="n">
        <x:v>5282030.959577109</x:v>
      </x:c>
      <x:c r="J1870" s="59" t="n">
        <x:v>0.36061197109936416</x:v>
      </x:c>
      <x:c r="K1870" s="2" t="str">
        <x:v>E</x:v>
      </x:c>
      <x:c r="L1870" s="59"/>
      <x:c r="M1870" s="59" t="n">
        <x:v>0.3987017709811214</x:v>
      </x:c>
      <x:c r="N1870" s="58" t="n">
        <x:v>8250145.391195371</x:v>
      </x:c>
      <x:c r="O1870" s="58" t="n">
        <x:v>5217183.503668035</x:v>
      </x:c>
      <x:c r="P1870" s="2" t="str">
        <x:v>decline</x:v>
      </x:c>
      <x:c r="Q1870" s="2" t="str">
        <x:v>PD exceeds policy maximum</x:v>
      </x:c>
      <x:c r="R1870" s="2"/>
      <x:c r="S1870" s="2"/>
      <x:c r="T1870" s="2"/>
    </x:row>
    <x:row r="1871">
      <x:c r="A1871" s="2"/>
      <x:c r="B1871" s="2"/>
      <x:c r="C1871" s="2" t="str">
        <x:v>SYN-01866</x:v>
      </x:c>
      <x:c r="D1871" s="58" t="n">
        <x:v>229000000</x:v>
      </x:c>
      <x:c r="E1871" s="93" t="n">
        <x:v>36</x:v>
      </x:c>
      <x:c r="F1871" s="59" t="n">
        <x:v>0.09169003539225933</x:v>
      </x:c>
      <x:c r="G1871" s="59" t="n">
        <x:v>0.7722301569124461</x:v>
      </x:c>
      <x:c r="H1871" s="59" t="n">
        <x:v>0.1884085057867099</x:v>
      </x:c>
      <x:c r="I1871" s="58" t="n">
        <x:v>8375813.422478995</x:v>
      </x:c>
      <x:c r="J1871" s="59" t="n">
        <x:v>0.13881301475966393</x:v>
      </x:c>
      <x:c r="K1871" s="2" t="str">
        <x:v>C</x:v>
      </x:c>
      <x:c r="L1871" s="59" t="n">
        <x:v>0.1590444564819336</x:v>
      </x:c>
      <x:c r="M1871" s="59" t="n">
        <x:v>0.37438919308956675</x:v>
      </x:c>
      <x:c r="N1871" s="58" t="n">
        <x:v>25881092.99785947</x:v>
      </x:c>
      <x:c r="O1871" s="58" t="n">
        <x:v>12780753.831721874</x:v>
      </x:c>
      <x:c r="P1871" s="2" t="str">
        <x:v>approve</x:v>
      </x:c>
      <x:c r="Q1871" s="2" t="str">
        <x:v>eligibility and RAROC conditions are met</x:v>
      </x:c>
      <x:c r="R1871" s="2"/>
      <x:c r="S1871" s="2"/>
      <x:c r="T1871" s="2"/>
    </x:row>
    <x:row r="1872">
      <x:c r="A1872" s="2"/>
      <x:c r="B1872" s="2"/>
      <x:c r="C1872" s="2" t="str">
        <x:v>SYN-01867</x:v>
      </x:c>
      <x:c r="D1872" s="58" t="n">
        <x:v>69000000</x:v>
      </x:c>
      <x:c r="E1872" s="93" t="n">
        <x:v>36</x:v>
      </x:c>
      <x:c r="F1872" s="59" t="n">
        <x:v>0.06060505857882667</x:v>
      </x:c>
      <x:c r="G1872" s="59" t="n">
        <x:v>0.8141059763720748</x:v>
      </x:c>
      <x:c r="H1872" s="59" t="n">
        <x:v>0.1520276576021526</x:v>
      </x:c>
      <x:c r="I1872" s="58" t="n">
        <x:v>2398764.719526197</x:v>
      </x:c>
      <x:c r="J1872" s="59" t="n">
        <x:v>0.06595391174280818</x:v>
      </x:c>
      <x:c r="K1872" s="2" t="str">
        <x:v>C</x:v>
      </x:c>
      <x:c r="L1872" s="59" t="n">
        <x:v>0.13326351165771483</x:v>
      </x:c>
      <x:c r="M1872" s="59" t="n">
        <x:v>0.3273986853893269</x:v>
      </x:c>
      <x:c r="N1872" s="58" t="n">
        <x:v>5446373.467360553</x:v>
      </x:c>
      <x:c r="O1872" s="58" t="n">
        <x:v>3209178.0629659966</x:v>
      </x:c>
      <x:c r="P1872" s="2" t="str">
        <x:v>approve</x:v>
      </x:c>
      <x:c r="Q1872" s="2" t="str">
        <x:v>eligibility and RAROC conditions are met</x:v>
      </x:c>
      <x:c r="R1872" s="2"/>
      <x:c r="S1872" s="2"/>
      <x:c r="T1872" s="2"/>
    </x:row>
    <x:row r="1873">
      <x:c r="A1873" s="2"/>
      <x:c r="B1873" s="2"/>
      <x:c r="C1873" s="2" t="str">
        <x:v>SYN-01868</x:v>
      </x:c>
      <x:c r="D1873" s="58" t="n">
        <x:v>49000000</x:v>
      </x:c>
      <x:c r="E1873" s="93" t="n">
        <x:v>36</x:v>
      </x:c>
      <x:c r="F1873" s="59" t="n">
        <x:v>0.13926358738855885</x:v>
      </x:c>
      <x:c r="G1873" s="59" t="n">
        <x:v>0.731378976416427</x:v>
      </x:c>
      <x:c r="H1873" s="59" t="n">
        <x:v>0.2223516372653166</x:v>
      </x:c>
      <x:c r="I1873" s="58" t="n">
        <x:v>1877298.6737722817</x:v>
      </x:c>
      <x:c r="J1873" s="59" t="n">
        <x:v>0.2946861130391471</x:v>
      </x:c>
      <x:c r="K1873" s="2" t="str">
        <x:v>D</x:v>
      </x:c>
      <x:c r="L1873" s="59" t="n">
        <x:v>0.2079531478881836</x:v>
      </x:c>
      <x:c r="M1873" s="59" t="n">
        <x:v>0.24879393568042085</x:v>
      </x:c>
      <x:c r="N1873" s="58" t="n">
        <x:v>7856476.12819519</x:v>
      </x:c>
      <x:c r="O1873" s="58" t="n">
        <x:v>3128925.241673895</x:v>
      </x:c>
      <x:c r="P1873" s="2" t="str">
        <x:v>approve</x:v>
      </x:c>
      <x:c r="Q1873" s="2" t="str">
        <x:v>eligibility and RAROC conditions are met</x:v>
      </x:c>
      <x:c r="R1873" s="2"/>
      <x:c r="S1873" s="2"/>
      <x:c r="T1873" s="2"/>
    </x:row>
    <x:row r="1874">
      <x:c r="A1874" s="2"/>
      <x:c r="B1874" s="2"/>
      <x:c r="C1874" s="2" t="str">
        <x:v>SYN-01869</x:v>
      </x:c>
      <x:c r="D1874" s="58" t="n">
        <x:v>246000000</x:v>
      </x:c>
      <x:c r="E1874" s="93" t="n">
        <x:v>24</x:v>
      </x:c>
      <x:c r="F1874" s="59" t="n">
        <x:v>0.06840337508746407</x:v>
      </x:c>
      <x:c r="G1874" s="59" t="n">
        <x:v>0.7123684947219187</x:v>
      </x:c>
      <x:c r="H1874" s="59" t="n">
        <x:v>0.16522835524062132</x:v>
      </x:c>
      <x:c r="I1874" s="58" t="n">
        <x:v>12106470.265925229</x:v>
      </x:c>
      <x:c r="J1874" s="59" t="n">
        <x:v>0.7594477659561317</x:v>
      </x:c>
      <x:c r="K1874" s="2" t="str">
        <x:v>C</x:v>
      </x:c>
      <x:c r="L1874" s="59"/>
      <x:c r="M1874" s="59" t="n">
        <x:v>0.5812706237601516</x:v>
      </x:c>
      <x:c r="N1874" s="58" t="n">
        <x:v>12960948.431516929</x:v>
      </x:c>
      <x:c r="O1874" s="58" t="n">
        <x:v>10911758.35648115</x:v>
      </x:c>
      <x:c r="P1874" s="2" t="str">
        <x:v>decline</x:v>
      </x:c>
      <x:c r="Q1874" s="2" t="str">
        <x:v>debt service to income exceeds policy maximum</x:v>
      </x:c>
      <x:c r="R1874" s="2"/>
      <x:c r="S1874" s="2"/>
      <x:c r="T1874" s="2"/>
    </x:row>
    <x:row r="1875">
      <x:c r="A1875" s="2"/>
      <x:c r="B1875" s="2"/>
      <x:c r="C1875" s="2" t="str">
        <x:v>SYN-01870</x:v>
      </x:c>
      <x:c r="D1875" s="58" t="n">
        <x:v>204000000</x:v>
      </x:c>
      <x:c r="E1875" s="93" t="n">
        <x:v>24</x:v>
      </x:c>
      <x:c r="F1875" s="59" t="n">
        <x:v>0.07661983741663778</x:v>
      </x:c>
      <x:c r="G1875" s="59" t="n">
        <x:v>0.5578045198905675</x:v>
      </x:c>
      <x:c r="H1875" s="59" t="n">
        <x:v>0.1691499191991413</x:v>
      </x:c>
      <x:c r="I1875" s="58" t="n">
        <x:v>10077891.244405337</x:v>
      </x:c>
      <x:c r="J1875" s="59" t="n">
        <x:v>0.33691341092212435</x:v>
      </x:c>
      <x:c r="K1875" s="2" t="str">
        <x:v>C</x:v>
      </x:c>
      <x:c r="L1875" s="59" t="n">
        <x:v>0.1141778564453125</x:v>
      </x:c>
      <x:c r="M1875" s="59" t="n">
        <x:v>0.7170140166771495</x:v>
      </x:c>
      <x:c r="N1875" s="58" t="n">
        <x:v>9421995.437945185</x:v>
      </x:c>
      <x:c r="O1875" s="58" t="n">
        <x:v>8371188.671882847</x:v>
      </x:c>
      <x:c r="P1875" s="2" t="str">
        <x:v>approve</x:v>
      </x:c>
      <x:c r="Q1875" s="2" t="str">
        <x:v>eligibility and RAROC conditions are met</x:v>
      </x:c>
      <x:c r="R1875" s="2"/>
      <x:c r="S1875" s="2"/>
      <x:c r="T1875" s="2"/>
    </x:row>
    <x:row r="1876">
      <x:c r="A1876" s="2"/>
      <x:c r="B1876" s="2"/>
      <x:c r="C1876" s="2" t="str">
        <x:v>SYN-01871</x:v>
      </x:c>
      <x:c r="D1876" s="58" t="n">
        <x:v>64000000</x:v>
      </x:c>
      <x:c r="E1876" s="93" t="n">
        <x:v>24</x:v>
      </x:c>
      <x:c r="F1876" s="59" t="n">
        <x:v>0.163259394059843</x:v>
      </x:c>
      <x:c r="G1876" s="59" t="n">
        <x:v>0.5666824592175687</x:v>
      </x:c>
      <x:c r="H1876" s="59" t="n">
        <x:v>0.25133202545066147</x:v>
      </x:c>
      <x:c r="I1876" s="58" t="n">
        <x:v>3420056.0711006783</x:v>
      </x:c>
      <x:c r="J1876" s="59" t="n">
        <x:v>0.1711493793803501</x:v>
      </x:c>
      <x:c r="K1876" s="2" t="str">
        <x:v>E</x:v>
      </x:c>
      <x:c r="L1876" s="59" t="n">
        <x:v>0.19391593933105472</x:v>
      </x:c>
      <x:c r="M1876" s="59" t="n">
        <x:v>0.5827151949121211</x:v>
      </x:c>
      <x:c r="N1876" s="58" t="n">
        <x:v>6428769.245506947</x:v>
      </x:c>
      <x:c r="O1876" s="58" t="n">
        <x:v>3492135.2607803345</x:v>
      </x:c>
      <x:c r="P1876" s="2" t="str">
        <x:v>approve</x:v>
      </x:c>
      <x:c r="Q1876" s="2" t="str">
        <x:v>eligibility and RAROC conditions are met</x:v>
      </x:c>
      <x:c r="R1876" s="2"/>
      <x:c r="S1876" s="2"/>
      <x:c r="T1876" s="2"/>
    </x:row>
    <x:row r="1877">
      <x:c r="A1877" s="2"/>
      <x:c r="B1877" s="2"/>
      <x:c r="C1877" s="2" t="str">
        <x:v>SYN-01872</x:v>
      </x:c>
      <x:c r="D1877" s="58" t="n">
        <x:v>127000000</x:v>
      </x:c>
      <x:c r="E1877" s="93" t="n">
        <x:v>18</x:v>
      </x:c>
      <x:c r="F1877" s="59" t="n">
        <x:v>0.06311494992148806</x:v>
      </x:c>
      <x:c r="G1877" s="59" t="n">
        <x:v>0.6879029731216746</x:v>
      </x:c>
      <x:c r="H1877" s="59" t="n">
        <x:v>0.1608820039127828</x:v>
      </x:c>
      <x:c r="I1877" s="58" t="n">
        <x:v>7988061.88700856</x:v>
      </x:c>
      <x:c r="J1877" s="59" t="n">
        <x:v>0.4576794157099535</x:v>
      </x:c>
      <x:c r="K1877" s="2" t="str">
        <x:v>C</x:v>
      </x:c>
      <x:c r="L1877" s="59" t="n">
        <x:v>0.1291029739379883</x:v>
      </x:c>
      <x:c r="M1877" s="59" t="n">
        <x:v>0.4832415303266412</x:v>
      </x:c>
      <x:c r="N1877" s="58" t="n">
        <x:v>4523111.549921012</x:v>
      </x:c>
      <x:c r="O1877" s="58" t="n">
        <x:v>5309289.916436797</x:v>
      </x:c>
      <x:c r="P1877" s="2" t="str">
        <x:v>approve</x:v>
      </x:c>
      <x:c r="Q1877" s="2" t="str">
        <x:v>eligibility and RAROC conditions are met</x:v>
      </x:c>
      <x:c r="R1877" s="2"/>
      <x:c r="S1877" s="2"/>
      <x:c r="T1877" s="2"/>
    </x:row>
    <x:row r="1878">
      <x:c r="A1878" s="2"/>
      <x:c r="B1878" s="2"/>
      <x:c r="C1878" s="2" t="str">
        <x:v>SYN-01873</x:v>
      </x:c>
      <x:c r="D1878" s="58" t="n">
        <x:v>165000000</x:v>
      </x:c>
      <x:c r="E1878" s="93" t="n">
        <x:v>12</x:v>
      </x:c>
      <x:c r="F1878" s="59" t="n">
        <x:v>0.020585860920028544</x:v>
      </x:c>
      <x:c r="G1878" s="59" t="n">
        <x:v>0.6485404541077915</x:v>
      </x:c>
      <x:c r="H1878" s="59" t="n">
        <x:v>0.1377412842679508</x:v>
      </x:c>
      <x:c r="I1878" s="58" t="n">
        <x:v>14797344.43035401</x:v>
      </x:c>
      <x:c r="J1878" s="59" t="n">
        <x:v>0.3464820679278022</x:v>
      </x:c>
      <x:c r="K1878" s="2" t="str">
        <x:v>B</x:v>
      </x:c>
      <x:c r="L1878" s="59" t="n">
        <x:v>0.07804031372070314</x:v>
      </x:c>
      <x:c r="M1878" s="59" t="n">
        <x:v>0.7652206687735282</x:v>
      </x:c>
      <x:c r="N1878" s="58" t="n">
        <x:v>1221952.5531929305</x:v>
      </x:c>
      <x:c r="O1878" s="58" t="n">
        <x:v>7139473.08882113</x:v>
      </x:c>
      <x:c r="P1878" s="2" t="str">
        <x:v>approve</x:v>
      </x:c>
      <x:c r="Q1878" s="2" t="str">
        <x:v>eligibility and RAROC conditions are met</x:v>
      </x:c>
      <x:c r="R1878" s="2"/>
      <x:c r="S1878" s="2"/>
      <x:c r="T1878" s="2"/>
    </x:row>
    <x:row r="1879">
      <x:c r="A1879" s="2"/>
      <x:c r="B1879" s="2"/>
      <x:c r="C1879" s="2" t="str">
        <x:v>SYN-01874</x:v>
      </x:c>
      <x:c r="D1879" s="58" t="n">
        <x:v>67000000</x:v>
      </x:c>
      <x:c r="E1879" s="93" t="n">
        <x:v>48</x:v>
      </x:c>
      <x:c r="F1879" s="59" t="n">
        <x:v>0.048056343081467195</x:v>
      </x:c>
      <x:c r="G1879" s="59" t="n">
        <x:v>0.6320491515214544</x:v>
      </x:c>
      <x:c r="H1879" s="59" t="n">
        <x:v>0.1464980071189303</x:v>
      </x:c>
      <x:c r="I1879" s="58" t="n">
        <x:v>1852788.0171589449</x:v>
      </x:c>
      <x:c r="J1879" s="59" t="n">
        <x:v>0.2831771272439139</x:v>
      </x:c>
      <x:c r="K1879" s="2" t="str">
        <x:v>B</x:v>
      </x:c>
      <x:c r="L1879" s="59" t="n">
        <x:v>0.11366809844970706</x:v>
      </x:c>
      <x:c r="M1879" s="59" t="n">
        <x:v>0.49423463630177217</x:v>
      </x:c>
      <x:c r="N1879" s="58" t="n">
        <x:v>4352677.404472961</x:v>
      </x:c>
      <x:c r="O1879" s="58" t="n">
        <x:v>2758581.9209061842</x:v>
      </x:c>
      <x:c r="P1879" s="2" t="str">
        <x:v>approve</x:v>
      </x:c>
      <x:c r="Q1879" s="2" t="str">
        <x:v>eligibility and RAROC conditions are met</x:v>
      </x:c>
      <x:c r="R1879" s="2"/>
      <x:c r="S1879" s="2"/>
      <x:c r="T1879" s="2"/>
    </x:row>
    <x:row r="1880">
      <x:c r="A1880" s="2"/>
      <x:c r="B1880" s="2"/>
      <x:c r="C1880" s="2" t="str">
        <x:v>SYN-01875</x:v>
      </x:c>
      <x:c r="D1880" s="58" t="n">
        <x:v>181000000</x:v>
      </x:c>
      <x:c r="E1880" s="93" t="n">
        <x:v>24</x:v>
      </x:c>
      <x:c r="F1880" s="59" t="n">
        <x:v>0.1694657242849796</x:v>
      </x:c>
      <x:c r="G1880" s="59" t="n">
        <x:v>0.634090805845771</x:v>
      </x:c>
      <x:c r="H1880" s="59" t="n">
        <x:v>0.2637485408807747</x:v>
      </x:c>
      <x:c r="I1880" s="58" t="n">
        <x:v>9785549.688819436</x:v>
      </x:c>
      <x:c r="J1880" s="59" t="n">
        <x:v>0.2920606784413579</x:v>
      </x:c>
      <x:c r="K1880" s="2" t="str">
        <x:v>E</x:v>
      </x:c>
      <x:c r="L1880" s="59" t="n">
        <x:v>0.19610939025878907</x:v>
      </x:c>
      <x:c r="M1880" s="59" t="n">
        <x:v>0.5955031921855183</x:v>
      </x:c>
      <x:c r="N1880" s="58" t="n">
        <x:v>21158959.24366152</x:v>
      </x:c>
      <x:c r="O1880" s="58" t="n">
        <x:v>11225242.893853946</x:v>
      </x:c>
      <x:c r="P1880" s="2" t="str">
        <x:v>approve</x:v>
      </x:c>
      <x:c r="Q1880" s="2" t="str">
        <x:v>eligibility and RAROC conditions are met</x:v>
      </x:c>
      <x:c r="R1880" s="2"/>
      <x:c r="S1880" s="2"/>
      <x:c r="T1880" s="2"/>
    </x:row>
    <x:row r="1881">
      <x:c r="A1881" s="2"/>
      <x:c r="B1881" s="2"/>
      <x:c r="C1881" s="2" t="str">
        <x:v>SYN-01876</x:v>
      </x:c>
      <x:c r="D1881" s="58" t="n">
        <x:v>226000000</x:v>
      </x:c>
      <x:c r="E1881" s="93" t="n">
        <x:v>48</x:v>
      </x:c>
      <x:c r="F1881" s="59" t="n">
        <x:v>0.047392801662024725</x:v>
      </x:c>
      <x:c r="G1881" s="59" t="n">
        <x:v>0.660863098805213</x:v>
      </x:c>
      <x:c r="H1881" s="59" t="n">
        <x:v>0.1497803685478974</x:v>
      </x:c>
      <x:c r="I1881" s="58" t="n">
        <x:v>6287233.273831006</x:v>
      </x:c>
      <x:c r="J1881" s="59" t="n">
        <x:v>0.3547249238528109</x:v>
      </x:c>
      <x:c r="K1881" s="2" t="str">
        <x:v>B</x:v>
      </x:c>
      <x:c r="L1881" s="59" t="n">
        <x:v>0.11092365264892577</x:v>
      </x:c>
      <x:c r="M1881" s="59" t="n">
        <x:v>0.5547769079730919</x:v>
      </x:c>
      <x:c r="N1881" s="58" t="n">
        <x:v>15176516.143269833</x:v>
      </x:c>
      <x:c r="O1881" s="58" t="n">
        <x:v>9330752.142046155</x:v>
      </x:c>
      <x:c r="P1881" s="2" t="str">
        <x:v>approve</x:v>
      </x:c>
      <x:c r="Q1881" s="2" t="str">
        <x:v>eligibility and RAROC conditions are met</x:v>
      </x:c>
      <x:c r="R1881" s="2"/>
      <x:c r="S1881" s="2"/>
      <x:c r="T1881" s="2"/>
    </x:row>
    <x:row r="1882">
      <x:c r="A1882" s="2"/>
      <x:c r="B1882" s="2"/>
      <x:c r="C1882" s="2" t="str">
        <x:v>SYN-01877</x:v>
      </x:c>
      <x:c r="D1882" s="58" t="n">
        <x:v>207000000</x:v>
      </x:c>
      <x:c r="E1882" s="93" t="n">
        <x:v>18</x:v>
      </x:c>
      <x:c r="F1882" s="59" t="n">
        <x:v>0.1342622858051843</x:v>
      </x:c>
      <x:c r="G1882" s="59" t="n">
        <x:v>0.8863579817734453</x:v>
      </x:c>
      <x:c r="H1882" s="59" t="n">
        <x:v>0.20692664623248055</x:v>
      </x:c>
      <x:c r="I1882" s="58" t="n">
        <x:v>13475008.653243288</x:v>
      </x:c>
      <x:c r="J1882" s="59" t="n">
        <x:v>0.7158336217747763</x:v>
      </x:c>
      <x:c r="K1882" s="2" t="str">
        <x:v>D</x:v>
      </x:c>
      <x:c r="L1882" s="59"/>
      <x:c r="M1882" s="59" t="n">
        <x:v>0.11527321758445566</x:v>
      </x:c>
      <x:c r="N1882" s="58" t="n">
        <x:v>20376014.205740508</x:v>
      </x:c>
      <x:c r="O1882" s="58" t="n">
        <x:v>16569403.647841629</x:v>
      </x:c>
      <x:c r="P1882" s="2" t="str">
        <x:v>decline</x:v>
      </x:c>
      <x:c r="Q1882" s="2" t="str">
        <x:v>debt service to income exceeds policy maximum</x:v>
      </x:c>
      <x:c r="R1882" s="2"/>
      <x:c r="S1882" s="2"/>
      <x:c r="T1882" s="2"/>
    </x:row>
    <x:row r="1883">
      <x:c r="A1883" s="2"/>
      <x:c r="B1883" s="2"/>
      <x:c r="C1883" s="2" t="str">
        <x:v>SYN-01878</x:v>
      </x:c>
      <x:c r="D1883" s="58" t="n">
        <x:v>80000000</x:v>
      </x:c>
      <x:c r="E1883" s="93" t="n">
        <x:v>18</x:v>
      </x:c>
      <x:c r="F1883" s="59" t="n">
        <x:v>0.13684300323329485</x:v>
      </x:c>
      <x:c r="G1883" s="59" t="n">
        <x:v>0.7286920653569036</x:v>
      </x:c>
      <x:c r="H1883" s="59" t="n">
        <x:v>0.2519343681647865</x:v>
      </x:c>
      <x:c r="I1883" s="58" t="n">
        <x:v>5382941.872385083</x:v>
      </x:c>
      <x:c r="J1883" s="59" t="n">
        <x:v>0.3230456424744876</x:v>
      </x:c>
      <x:c r="K1883" s="2" t="str">
        <x:v>D</x:v>
      </x:c>
      <x:c r="L1883" s="59" t="n">
        <x:v>0.2017702484130859</x:v>
      </x:c>
      <x:c r="M1883" s="59" t="n">
        <x:v>0.47245176535681604</x:v>
      </x:c>
      <x:c r="N1883" s="58" t="n">
        <x:v>6660647.642576326</x:v>
      </x:c>
      <x:c r="O1883" s="58" t="n">
        <x:v>5358538.075227631</x:v>
      </x:c>
      <x:c r="P1883" s="2" t="str">
        <x:v>approve</x:v>
      </x:c>
      <x:c r="Q1883" s="2" t="str">
        <x:v>eligibility and RAROC conditions are met</x:v>
      </x:c>
      <x:c r="R1883" s="2"/>
      <x:c r="S1883" s="2"/>
      <x:c r="T1883" s="2"/>
    </x:row>
    <x:row r="1884">
      <x:c r="A1884" s="2"/>
      <x:c r="B1884" s="2"/>
      <x:c r="C1884" s="2" t="str">
        <x:v>SYN-01879</x:v>
      </x:c>
      <x:c r="D1884" s="58" t="n">
        <x:v>95000000</x:v>
      </x:c>
      <x:c r="E1884" s="93" t="n">
        <x:v>48</x:v>
      </x:c>
      <x:c r="F1884" s="59" t="n">
        <x:v>0.09258701786166541</x:v>
      </x:c>
      <x:c r="G1884" s="59" t="n">
        <x:v>0.8124721884279579</x:v>
      </x:c>
      <x:c r="H1884" s="59" t="n">
        <x:v>0.19653027988909805</x:v>
      </x:c>
      <x:c r="I1884" s="58" t="n">
        <x:v>2873351.387683234</x:v>
      </x:c>
      <x:c r="J1884" s="59" t="n">
        <x:v>0.13105735091910328</x:v>
      </x:c>
      <x:c r="K1884" s="2" t="str">
        <x:v>C</x:v>
      </x:c>
      <x:c r="L1884" s="59"/>
      <x:c r="M1884" s="59" t="n">
        <x:v>0.3698757360667449</x:v>
      </x:c>
      <x:c r="N1884" s="58" t="n">
        <x:v>15068634.825888868</x:v>
      </x:c>
      <x:c r="O1884" s="58" t="n">
        <x:v>5555707.587437133</x:v>
      </x:c>
      <x:c r="P1884" s="2" t="str">
        <x:v>manual_review</x:v>
      </x:c>
      <x:c r="Q1884" s="2" t="str">
        <x:v>data quality flag</x:v>
      </x:c>
      <x:c r="R1884" s="2"/>
      <x:c r="S1884" s="2"/>
      <x:c r="T1884" s="2"/>
    </x:row>
    <x:row r="1885">
      <x:c r="A1885" s="2"/>
      <x:c r="B1885" s="2"/>
      <x:c r="C1885" s="2" t="str">
        <x:v>SYN-01880</x:v>
      </x:c>
      <x:c r="D1885" s="58" t="n">
        <x:v>122000000</x:v>
      </x:c>
      <x:c r="E1885" s="93" t="n">
        <x:v>48</x:v>
      </x:c>
      <x:c r="F1885" s="59" t="n">
        <x:v>0.15237233103379044</x:v>
      </x:c>
      <x:c r="G1885" s="59" t="n">
        <x:v>0.811313032472511</x:v>
      </x:c>
      <x:c r="H1885" s="59" t="n">
        <x:v>0.23361112343152762</x:v>
      </x:c>
      <x:c r="I1885" s="58" t="n">
        <x:v>3934456.517447024</x:v>
      </x:c>
      <x:c r="J1885" s="59" t="n">
        <x:v>0.3198501761472169</x:v>
      </x:c>
      <x:c r="K1885" s="2" t="str">
        <x:v>E</x:v>
      </x:c>
      <x:c r="L1885" s="59" t="n">
        <x:v>0.2263088226318359</x:v>
      </x:c>
      <x:c r="M1885" s="59" t="n">
        <x:v>0.1986950052320506</x:v>
      </x:c>
      <x:c r="N1885" s="58" t="n">
        <x:v>30613235.3512795</x:v>
      </x:c>
      <x:c r="O1885" s="58" t="n">
        <x:v>8674281.784954395</x:v>
      </x:c>
      <x:c r="P1885" s="2" t="str">
        <x:v>approve</x:v>
      </x:c>
      <x:c r="Q1885" s="2" t="str">
        <x:v>eligibility and RAROC conditions are met</x:v>
      </x:c>
      <x:c r="R1885" s="2"/>
      <x:c r="S1885" s="2"/>
      <x:c r="T1885" s="2"/>
    </x:row>
    <x:row r="1886">
      <x:c r="A1886" s="2"/>
      <x:c r="B1886" s="2"/>
      <x:c r="C1886" s="2" t="str">
        <x:v>SYN-01881</x:v>
      </x:c>
      <x:c r="D1886" s="58" t="n">
        <x:v>236000000</x:v>
      </x:c>
      <x:c r="E1886" s="93" t="n">
        <x:v>48</x:v>
      </x:c>
      <x:c r="F1886" s="59" t="n">
        <x:v>0.10609521357455742</x:v>
      </x:c>
      <x:c r="G1886" s="59" t="n">
        <x:v>0.8719204471364213</x:v>
      </x:c>
      <x:c r="H1886" s="59" t="n">
        <x:v>0.16977754360629022</x:v>
      </x:c>
      <x:c r="I1886" s="58" t="n">
        <x:v>6807074.136567433</x:v>
      </x:c>
      <x:c r="J1886" s="59" t="n">
        <x:v>0.40455107992455897</x:v>
      </x:c>
      <x:c r="K1886" s="2" t="str">
        <x:v>D</x:v>
      </x:c>
      <x:c r="L1886" s="59" t="n">
        <x:v>0.1872653961181641</x:v>
      </x:c>
      <x:c r="M1886" s="59" t="n">
        <x:v>0.05593057424167244</x:v>
      </x:c>
      <x:c r="N1886" s="58" t="n">
        <x:v>44831497.940826386</x:v>
      </x:c>
      <x:c r="O1886" s="58" t="n">
        <x:v>15479412.290727707</x:v>
      </x:c>
      <x:c r="P1886" s="2" t="str">
        <x:v>reprice</x:v>
      </x:c>
      <x:c r="Q1886" s="2" t="str">
        <x:v>quoted APR is below the RAROC price floor</x:v>
      </x:c>
      <x:c r="R1886" s="2"/>
      <x:c r="S1886" s="2"/>
      <x:c r="T1886" s="2"/>
    </x:row>
    <x:row r="1887">
      <x:c r="A1887" s="2"/>
      <x:c r="B1887" s="2"/>
      <x:c r="C1887" s="2" t="str">
        <x:v>SYN-01882</x:v>
      </x:c>
      <x:c r="D1887" s="58" t="n">
        <x:v>108000000</x:v>
      </x:c>
      <x:c r="E1887" s="93" t="n">
        <x:v>36</x:v>
      </x:c>
      <x:c r="F1887" s="59" t="n">
        <x:v>0.13273297260266248</x:v>
      </x:c>
      <x:c r="G1887" s="59" t="n">
        <x:v>0.6612291426573409</x:v>
      </x:c>
      <x:c r="H1887" s="59" t="n">
        <x:v>0.22641326515662272</x:v>
      </x:c>
      <x:c r="I1887" s="58" t="n">
        <x:v>4160487.072911811</x:v>
      </x:c>
      <x:c r="J1887" s="59" t="n">
        <x:v>0.32518081160192774</x:v>
      </x:c>
      <x:c r="K1887" s="2" t="str">
        <x:v>D</x:v>
      </x:c>
      <x:c r="L1887" s="59" t="n">
        <x:v>0.17691844940185542</x:v>
      </x:c>
      <x:c r="M1887" s="59" t="n">
        <x:v>0.5042111503771421</x:v>
      </x:c>
      <x:c r="N1887" s="58" t="n">
        <x:v>15001971.221174875</x:v>
      </x:c>
      <x:c r="O1887" s="58" t="n">
        <x:v>6138830.208147642</x:v>
      </x:c>
      <x:c r="P1887" s="2" t="str">
        <x:v>approve</x:v>
      </x:c>
      <x:c r="Q1887" s="2" t="str">
        <x:v>eligibility and RAROC conditions are met</x:v>
      </x:c>
      <x:c r="R1887" s="2"/>
      <x:c r="S1887" s="2"/>
      <x:c r="T1887" s="2"/>
    </x:row>
    <x:row r="1888">
      <x:c r="A1888" s="2"/>
      <x:c r="B1888" s="2"/>
      <x:c r="C1888" s="2" t="str">
        <x:v>SYN-01883</x:v>
      </x:c>
      <x:c r="D1888" s="58" t="n">
        <x:v>131000000</x:v>
      </x:c>
      <x:c r="E1888" s="93" t="n">
        <x:v>24</x:v>
      </x:c>
      <x:c r="F1888" s="59" t="n">
        <x:v>0.2508556687749959</x:v>
      </x:c>
      <x:c r="G1888" s="59" t="n">
        <x:v>0.9</x:v>
      </x:c>
      <x:c r="H1888" s="59" t="n">
        <x:v>0.3</x:v>
      </x:c>
      <x:c r="I1888" s="58" t="n">
        <x:v>7324579.467173453</x:v>
      </x:c>
      <x:c r="J1888" s="59" t="n">
        <x:v>0.40999198985092294</x:v>
      </x:c>
      <x:c r="K1888" s="2" t="str">
        <x:v>E</x:v>
      </x:c>
      <x:c r="L1888" s="59"/>
      <x:c r="M1888" s="59" t="n">
        <x:v>-0.09265661422828553</x:v>
      </x:c>
      <x:c r="N1888" s="58" t="n">
        <x:v>31893506.83780077</x:v>
      </x:c>
      <x:c r="O1888" s="58" t="n">
        <x:v>12699751.986629287</x:v>
      </x:c>
      <x:c r="P1888" s="2" t="str">
        <x:v>decline</x:v>
      </x:c>
      <x:c r="Q1888" s="2" t="str">
        <x:v>PD exceeds policy maximum</x:v>
      </x:c>
      <x:c r="R1888" s="2"/>
      <x:c r="S1888" s="2"/>
      <x:c r="T1888" s="2"/>
    </x:row>
    <x:row r="1889">
      <x:c r="A1889" s="2"/>
      <x:c r="B1889" s="2"/>
      <x:c r="C1889" s="2" t="str">
        <x:v>SYN-01884</x:v>
      </x:c>
      <x:c r="D1889" s="58" t="n">
        <x:v>135000000</x:v>
      </x:c>
      <x:c r="E1889" s="93" t="n">
        <x:v>48</x:v>
      </x:c>
      <x:c r="F1889" s="59" t="n">
        <x:v>0.038766871819523284</x:v>
      </x:c>
      <x:c r="G1889" s="59" t="n">
        <x:v>0.8649703093213339</x:v>
      </x:c>
      <x:c r="H1889" s="59" t="n">
        <x:v>0.12209348469855094</x:v>
      </x:c>
      <x:c r="I1889" s="58" t="n">
        <x:v>3568960.009926041</x:v>
      </x:c>
      <x:c r="J1889" s="59" t="n">
        <x:v>0.21161142877400085</x:v>
      </x:c>
      <x:c r="K1889" s="2" t="str">
        <x:v>B</x:v>
      </x:c>
      <x:c r="L1889" s="59" t="n">
        <x:v>0.10994800567626954</x:v>
      </x:c>
      <x:c r="M1889" s="59" t="n">
        <x:v>0.2831783132576345</x:v>
      </x:c>
      <x:c r="N1889" s="58" t="n">
        <x:v>9629913.157847272</x:v>
      </x:c>
      <x:c r="O1889" s="58" t="n">
        <x:v>5552760.084280606</x:v>
      </x:c>
      <x:c r="P1889" s="2" t="str">
        <x:v>approve</x:v>
      </x:c>
      <x:c r="Q1889" s="2" t="str">
        <x:v>eligibility and RAROC conditions are met</x:v>
      </x:c>
      <x:c r="R1889" s="2"/>
      <x:c r="S1889" s="2"/>
      <x:c r="T1889" s="2"/>
    </x:row>
    <x:row r="1890">
      <x:c r="A1890" s="2"/>
      <x:c r="B1890" s="2"/>
      <x:c r="C1890" s="2" t="str">
        <x:v>SYN-01885</x:v>
      </x:c>
      <x:c r="D1890" s="58" t="n">
        <x:v>239000000</x:v>
      </x:c>
      <x:c r="E1890" s="93" t="n">
        <x:v>36</x:v>
      </x:c>
      <x:c r="F1890" s="59" t="n">
        <x:v>0.11412970446652657</x:v>
      </x:c>
      <x:c r="G1890" s="59" t="n">
        <x:v>0.6253149204739168</x:v>
      </x:c>
      <x:c r="H1890" s="59" t="n">
        <x:v>0.22088009233953815</x:v>
      </x:c>
      <x:c r="I1890" s="58" t="n">
        <x:v>9138403.53695669</x:v>
      </x:c>
      <x:c r="J1890" s="59" t="n">
        <x:v>0.3127680707391338</x:v>
      </x:c>
      <x:c r="K1890" s="2" t="str">
        <x:v>D</x:v>
      </x:c>
      <x:c r="L1890" s="59" t="n">
        <x:v>0.15848293304443362</x:v>
      </x:c>
      <x:c r="M1890" s="59" t="n">
        <x:v>0.657417681975381</x:v>
      </x:c>
      <x:c r="N1890" s="58" t="n">
        <x:v>27230099.726825204</x:v>
      </x:c>
      <x:c r="O1890" s="58" t="n">
        <x:v>12081241.03867847</x:v>
      </x:c>
      <x:c r="P1890" s="2" t="str">
        <x:v>approve</x:v>
      </x:c>
      <x:c r="Q1890" s="2" t="str">
        <x:v>eligibility and RAROC conditions are met</x:v>
      </x:c>
      <x:c r="R1890" s="2"/>
      <x:c r="S1890" s="2"/>
      <x:c r="T1890" s="2"/>
    </x:row>
    <x:row r="1891">
      <x:c r="A1891" s="2"/>
      <x:c r="B1891" s="2"/>
      <x:c r="C1891" s="2" t="str">
        <x:v>SYN-01886</x:v>
      </x:c>
      <x:c r="D1891" s="58" t="n">
        <x:v>140000000</x:v>
      </x:c>
      <x:c r="E1891" s="93" t="n">
        <x:v>18</x:v>
      </x:c>
      <x:c r="F1891" s="59" t="n">
        <x:v>0.05513780297884466</x:v>
      </x:c>
      <x:c r="G1891" s="59" t="n">
        <x:v>0.7141474063182125</x:v>
      </x:c>
      <x:c r="H1891" s="59" t="n">
        <x:v>0.14954210557611647</x:v>
      </x:c>
      <x:c r="I1891" s="58" t="n">
        <x:v>8730853.543206692</x:v>
      </x:c>
      <x:c r="J1891" s="59" t="n">
        <x:v>0.6153902362137794</x:v>
      </x:c>
      <x:c r="K1891" s="2" t="str">
        <x:v>C</x:v>
      </x:c>
      <x:c r="L1891" s="59"/>
      <x:c r="M1891" s="59" t="n">
        <x:v>0.42316902013242014</x:v>
      </x:c>
      <x:c r="N1891" s="58" t="n">
        <x:v>4511595.272476906</x:v>
      </x:c>
      <x:c r="O1891" s="58" t="n">
        <x:v>5861657.909243254</x:v>
      </x:c>
      <x:c r="P1891" s="2" t="str">
        <x:v>decline</x:v>
      </x:c>
      <x:c r="Q1891" s="2" t="str">
        <x:v>debt service to income exceeds policy maximum</x:v>
      </x:c>
      <x:c r="R1891" s="2"/>
      <x:c r="S1891" s="2"/>
      <x:c r="T1891" s="2"/>
    </x:row>
    <x:row r="1892">
      <x:c r="A1892" s="2"/>
      <x:c r="B1892" s="2"/>
      <x:c r="C1892" s="2" t="str">
        <x:v>SYN-01887</x:v>
      </x:c>
      <x:c r="D1892" s="58" t="n">
        <x:v>57000000</x:v>
      </x:c>
      <x:c r="E1892" s="93" t="n">
        <x:v>12</x:v>
      </x:c>
      <x:c r="F1892" s="59" t="n">
        <x:v>0.07988723405639343</x:v>
      </x:c>
      <x:c r="G1892" s="59" t="n">
        <x:v>0.7603220204922989</x:v>
      </x:c>
      <x:c r="H1892" s="59" t="n">
        <x:v>0.17810395303907667</x:v>
      </x:c>
      <x:c r="I1892" s="58" t="n">
        <x:v>5220617.554332899</x:v>
      </x:c>
      <x:c r="J1892" s="59" t="n">
        <x:v>0.11041235108665798</x:v>
      </x:c>
      <x:c r="K1892" s="2" t="str">
        <x:v>C</x:v>
      </x:c>
      <x:c r="L1892" s="59" t="n">
        <x:v>0.15717212677001957</x:v>
      </x:c>
      <x:c r="M1892" s="59" t="n">
        <x:v>0.3286490111072861</x:v>
      </x:c>
      <x:c r="N1892" s="58" t="n">
        <x:v>1949634.099177307</x:v>
      </x:c>
      <x:c r="O1892" s="58" t="n">
        <x:v>3073583.611514824</x:v>
      </x:c>
      <x:c r="P1892" s="2" t="str">
        <x:v>approve</x:v>
      </x:c>
      <x:c r="Q1892" s="2" t="str">
        <x:v>eligibility and RAROC conditions are met</x:v>
      </x:c>
      <x:c r="R1892" s="2"/>
      <x:c r="S1892" s="2"/>
      <x:c r="T1892" s="2"/>
    </x:row>
    <x:row r="1893">
      <x:c r="A1893" s="2"/>
      <x:c r="B1893" s="2"/>
      <x:c r="C1893" s="2" t="str">
        <x:v>SYN-01888</x:v>
      </x:c>
      <x:c r="D1893" s="58" t="n">
        <x:v>122000000</x:v>
      </x:c>
      <x:c r="E1893" s="93" t="n">
        <x:v>36</x:v>
      </x:c>
      <x:c r="F1893" s="59" t="n">
        <x:v>0.143963545759592</x:v>
      </x:c>
      <x:c r="G1893" s="59" t="n">
        <x:v>0.6884305874410529</x:v>
      </x:c>
      <x:c r="H1893" s="59" t="n">
        <x:v>0.24682324357864743</x:v>
      </x:c>
      <x:c r="I1893" s="58" t="n">
        <x:v>4830224.507489543</x:v>
      </x:c>
      <x:c r="J1893" s="59" t="n">
        <x:v>0.18699465063086493</x:v>
      </x:c>
      <x:c r="K1893" s="2" t="str">
        <x:v>D</x:v>
      </x:c>
      <x:c r="L1893" s="59" t="n">
        <x:v>0.1906731414794922</x:v>
      </x:c>
      <x:c r="M1893" s="59" t="n">
        <x:v>0.519962371929073</x:v>
      </x:c>
      <x:c r="N1893" s="58" t="n">
        <x:v>19161002.673068352</x:v>
      </x:c>
      <x:c r="O1893" s="58" t="n">
        <x:v>7486330.256611027</x:v>
      </x:c>
      <x:c r="P1893" s="2" t="str">
        <x:v>approve</x:v>
      </x:c>
      <x:c r="Q1893" s="2" t="str">
        <x:v>eligibility and RAROC conditions are met</x:v>
      </x:c>
      <x:c r="R1893" s="2"/>
      <x:c r="S1893" s="2"/>
      <x:c r="T1893" s="2"/>
    </x:row>
    <x:row r="1894">
      <x:c r="A1894" s="2"/>
      <x:c r="B1894" s="2"/>
      <x:c r="C1894" s="2" t="str">
        <x:v>SYN-01889</x:v>
      </x:c>
      <x:c r="D1894" s="58" t="n">
        <x:v>45000000</x:v>
      </x:c>
      <x:c r="E1894" s="93" t="n">
        <x:v>48</x:v>
      </x:c>
      <x:c r="F1894" s="59" t="n">
        <x:v>0.0796348462857202</x:v>
      </x:c>
      <x:c r="G1894" s="59" t="n">
        <x:v>0.7949773978454328</x:v>
      </x:c>
      <x:c r="H1894" s="59" t="n">
        <x:v>0.17133106034883608</x:v>
      </x:c>
      <x:c r="I1894" s="58" t="n">
        <x:v>1301577.872932053</x:v>
      </x:c>
      <x:c r="J1894" s="59" t="n">
        <x:v>0.13503944682330132</x:v>
      </x:c>
      <x:c r="K1894" s="2" t="str">
        <x:v>C</x:v>
      </x:c>
      <x:c r="L1894" s="59" t="n">
        <x:v>0.1553041839599609</x:v>
      </x:c>
      <x:c r="M1894" s="59" t="n">
        <x:v>0.2839259935384008</x:v>
      </x:c>
      <x:c r="N1894" s="58" t="n">
        <x:v>5999954.56114246</x:v>
      </x:c>
      <x:c r="O1894" s="58" t="n">
        <x:v>2367997.8636055896</x:v>
      </x:c>
      <x:c r="P1894" s="2" t="str">
        <x:v>approve</x:v>
      </x:c>
      <x:c r="Q1894" s="2" t="str">
        <x:v>eligibility and RAROC conditions are met</x:v>
      </x:c>
      <x:c r="R1894" s="2"/>
      <x:c r="S1894" s="2"/>
      <x:c r="T1894" s="2"/>
    </x:row>
    <x:row r="1895">
      <x:c r="A1895" s="2"/>
      <x:c r="B1895" s="2"/>
      <x:c r="C1895" s="2" t="str">
        <x:v>SYN-01890</x:v>
      </x:c>
      <x:c r="D1895" s="58" t="n">
        <x:v>80000000</x:v>
      </x:c>
      <x:c r="E1895" s="93" t="n">
        <x:v>12</x:v>
      </x:c>
      <x:c r="F1895" s="59" t="n">
        <x:v>0.1214026246307236</x:v>
      </x:c>
      <x:c r="G1895" s="59" t="n">
        <x:v>0.684550554344546</x:v>
      </x:c>
      <x:c r="H1895" s="59" t="n">
        <x:v>0.1967367288126138</x:v>
      </x:c>
      <x:c r="I1895" s="58" t="n">
        <x:v>7398271.8175246855</x:v>
      </x:c>
      <x:c r="J1895" s="59" t="n">
        <x:v>0.4532757272508229</x:v>
      </x:c>
      <x:c r="K1895" s="2" t="str">
        <x:v>D</x:v>
      </x:c>
      <x:c r="L1895" s="59" t="n">
        <x:v>0.19250335693359377</x:v>
      </x:c>
      <x:c r="M1895" s="59" t="n">
        <x:v>0.18990224988304516</x:v>
      </x:c>
      <x:c r="N1895" s="58" t="n">
        <x:v>3779106.8055272656</x:v>
      </x:c>
      <x:c r="O1895" s="58" t="n">
        <x:v>4870028.1374099</x:v>
      </x:c>
      <x:c r="P1895" s="2" t="str">
        <x:v>approve</x:v>
      </x:c>
      <x:c r="Q1895" s="2" t="str">
        <x:v>eligibility and RAROC conditions are met</x:v>
      </x:c>
      <x:c r="R1895" s="2"/>
      <x:c r="S1895" s="2"/>
      <x:c r="T1895" s="2"/>
    </x:row>
    <x:row r="1896">
      <x:c r="A1896" s="2"/>
      <x:c r="B1896" s="2"/>
      <x:c r="C1896" s="2" t="str">
        <x:v>SYN-01891</x:v>
      </x:c>
      <x:c r="D1896" s="58" t="n">
        <x:v>106000000</x:v>
      </x:c>
      <x:c r="E1896" s="93" t="n">
        <x:v>12</x:v>
      </x:c>
      <x:c r="F1896" s="59" t="n">
        <x:v>0.2741302337927815</x:v>
      </x:c>
      <x:c r="G1896" s="59" t="n">
        <x:v>0.7650014511864418</x:v>
      </x:c>
      <x:c r="H1896" s="59" t="n">
        <x:v>0.3</x:v>
      </x:c>
      <x:c r="I1896" s="58" t="n">
        <x:v>10333635.460763853</x:v>
      </x:c>
      <x:c r="J1896" s="59" t="n">
        <x:v>0.4653454184305541</x:v>
      </x:c>
      <x:c r="K1896" s="2" t="str">
        <x:v>E</x:v>
      </x:c>
      <x:c r="L1896" s="59"/>
      <x:c r="M1896" s="59" t="n">
        <x:v>-0.09624799407705546</x:v>
      </x:c>
      <x:c r="N1896" s="58" t="n">
        <x:v>13164515.113992387</x:v>
      </x:c>
      <x:c r="O1896" s="58" t="n">
        <x:v>9705074.8338541</x:v>
      </x:c>
      <x:c r="P1896" s="2" t="str">
        <x:v>decline</x:v>
      </x:c>
      <x:c r="Q1896" s="2" t="str">
        <x:v>PD exceeds policy maximum</x:v>
      </x:c>
      <x:c r="R1896" s="2"/>
      <x:c r="S1896" s="2"/>
      <x:c r="T1896" s="2"/>
    </x:row>
    <x:row r="1897">
      <x:c r="A1897" s="2"/>
      <x:c r="B1897" s="2"/>
      <x:c r="C1897" s="2" t="str">
        <x:v>SYN-01892</x:v>
      </x:c>
      <x:c r="D1897" s="58" t="n">
        <x:v>198000000</x:v>
      </x:c>
      <x:c r="E1897" s="93" t="n">
        <x:v>48</x:v>
      </x:c>
      <x:c r="F1897" s="59" t="n">
        <x:v>0.12530191343955394</x:v>
      </x:c>
      <x:c r="G1897" s="59" t="n">
        <x:v>0.7614766558431396</x:v>
      </x:c>
      <x:c r="H1897" s="59" t="n">
        <x:v>0.2114202189223903</x:v>
      </x:c>
      <x:c r="I1897" s="58" t="n">
        <x:v>6146342.606072421</x:v>
      </x:c>
      <x:c r="J1897" s="59" t="n">
        <x:v>0.4916874533090784</x:v>
      </x:c>
      <x:c r="K1897" s="2" t="str">
        <x:v>D</x:v>
      </x:c>
      <x:c r="L1897" s="59" t="n">
        <x:v>0.1853965759277344</x:v>
      </x:c>
      <x:c r="M1897" s="59" t="n">
        <x:v>0.3217074504996794</x:v>
      </x:c>
      <x:c r="N1897" s="58" t="n">
        <x:v>38922667.05638263</x:v>
      </x:c>
      <x:c r="O1897" s="58" t="n">
        <x:v>12328972.257655127</x:v>
      </x:c>
      <x:c r="P1897" s="2" t="str">
        <x:v>approve</x:v>
      </x:c>
      <x:c r="Q1897" s="2" t="str">
        <x:v>eligibility and RAROC conditions are met</x:v>
      </x:c>
      <x:c r="R1897" s="2"/>
      <x:c r="S1897" s="2"/>
      <x:c r="T1897" s="2"/>
    </x:row>
    <x:row r="1898">
      <x:c r="A1898" s="2"/>
      <x:c r="B1898" s="2"/>
      <x:c r="C1898" s="2" t="str">
        <x:v>SYN-01893</x:v>
      </x:c>
      <x:c r="D1898" s="58" t="n">
        <x:v>175000000</x:v>
      </x:c>
      <x:c r="E1898" s="93" t="n">
        <x:v>24</x:v>
      </x:c>
      <x:c r="F1898" s="59" t="n">
        <x:v>0.005917455823889637</x:v>
      </x:c>
      <x:c r="G1898" s="59" t="n">
        <x:v>0.7918246261864382</x:v>
      </x:c>
      <x:c r="H1898" s="59" t="n">
        <x:v>0.14261757245562806</x:v>
      </x:c>
      <x:c r="I1898" s="58" t="n">
        <x:v>8423910.883207662</x:v>
      </x:c>
      <x:c r="J1898" s="59" t="n">
        <x:v>0.5521738170314516</x:v>
      </x:c>
      <x:c r="K1898" s="2" t="str">
        <x:v>A</x:v>
      </x:c>
      <x:c r="L1898" s="59"/>
      <x:c r="M1898" s="59" t="n">
        <x:v>0.7905223514535835</x:v>
      </x:c>
      <x:c r="N1898" s="58" t="n">
        <x:v>891737.0083389739</x:v>
      </x:c>
      <x:c r="O1898" s="58" t="n">
        <x:v>7473302.877356122</x:v>
      </x:c>
      <x:c r="P1898" s="2" t="str">
        <x:v>decline</x:v>
      </x:c>
      <x:c r="Q1898" s="2" t="str">
        <x:v>debt service to income exceeds policy maximum</x:v>
      </x:c>
      <x:c r="R1898" s="2"/>
      <x:c r="S1898" s="2"/>
      <x:c r="T1898" s="2"/>
    </x:row>
    <x:row r="1899">
      <x:c r="A1899" s="2"/>
      <x:c r="B1899" s="2"/>
      <x:c r="C1899" s="2" t="str">
        <x:v>SYN-01894</x:v>
      </x:c>
      <x:c r="D1899" s="58" t="n">
        <x:v>218000000</x:v>
      </x:c>
      <x:c r="E1899" s="93" t="n">
        <x:v>48</x:v>
      </x:c>
      <x:c r="F1899" s="59" t="n">
        <x:v>0.1938843838576203</x:v>
      </x:c>
      <x:c r="G1899" s="59" t="n">
        <x:v>0.785555172766115</x:v>
      </x:c>
      <x:c r="H1899" s="59" t="n">
        <x:v>0.25769113353897727</x:v>
      </x:c>
      <x:c r="I1899" s="58" t="n">
        <x:v>7322083.187143877</x:v>
      </x:c>
      <x:c r="J1899" s="59" t="n">
        <x:v>0.4718378955381884</x:v>
      </x:c>
      <x:c r="K1899" s="2" t="str">
        <x:v>E</x:v>
      </x:c>
      <x:c r="L1899" s="59" t="n">
        <x:v>0.26362380981445305</x:v>
      </x:c>
      <x:c r="M1899" s="59" t="n">
        <x:v>0.1308314999585804</x:v>
      </x:c>
      <x:c r="N1899" s="58" t="n">
        <x:v>65490129.112483874</x:v>
      </x:c>
      <x:c r="O1899" s="58" t="n">
        <x:v>15877278.094087306</x:v>
      </x:c>
      <x:c r="P1899" s="2" t="str">
        <x:v>reprice</x:v>
      </x:c>
      <x:c r="Q1899" s="2" t="str">
        <x:v>quoted APR is below the RAROC price floor</x:v>
      </x:c>
      <x:c r="R1899" s="2"/>
      <x:c r="S1899" s="2"/>
      <x:c r="T1899" s="2"/>
    </x:row>
    <x:row r="1900">
      <x:c r="A1900" s="2"/>
      <x:c r="B1900" s="2"/>
      <x:c r="C1900" s="2" t="str">
        <x:v>SYN-01895</x:v>
      </x:c>
      <x:c r="D1900" s="58" t="n">
        <x:v>110000000</x:v>
      </x:c>
      <x:c r="E1900" s="93" t="n">
        <x:v>18</x:v>
      </x:c>
      <x:c r="F1900" s="59" t="n">
        <x:v>0.07910897012083956</x:v>
      </x:c>
      <x:c r="G1900" s="59" t="n">
        <x:v>0.7025969370334068</x:v>
      </x:c>
      <x:c r="H1900" s="59" t="n">
        <x:v>0.1804968543177651</x:v>
      </x:c>
      <x:c r="I1900" s="58" t="n">
        <x:v>7021241.599134457</x:v>
      </x:c>
      <x:c r="J1900" s="59" t="n">
        <x:v>0.40623770095406714</x:v>
      </x:c>
      <x:c r="K1900" s="2" t="str">
        <x:v>C</x:v>
      </x:c>
      <x:c r="L1900" s="59" t="n">
        <x:v>0.14013427734375</x:v>
      </x:c>
      <x:c r="M1900" s="59" t="n">
        <x:v>0.5135245700223968</x:v>
      </x:c>
      <x:c r="N1900" s="58" t="n">
        <x:v>5035035.75508992</x:v>
      </x:c>
      <x:c r="O1900" s="58" t="n">
        <x:v>5314486.618029482</x:v>
      </x:c>
      <x:c r="P1900" s="2" t="str">
        <x:v>approve</x:v>
      </x:c>
      <x:c r="Q1900" s="2" t="str">
        <x:v>eligibility and RAROC conditions are met</x:v>
      </x:c>
      <x:c r="R1900" s="2"/>
      <x:c r="S1900" s="2"/>
      <x:c r="T1900" s="2"/>
    </x:row>
    <x:row r="1901">
      <x:c r="A1901" s="2"/>
      <x:c r="B1901" s="2"/>
      <x:c r="C1901" s="2" t="str">
        <x:v>SYN-01896</x:v>
      </x:c>
      <x:c r="D1901" s="58" t="n">
        <x:v>164000000</x:v>
      </x:c>
      <x:c r="E1901" s="93" t="n">
        <x:v>18</x:v>
      </x:c>
      <x:c r="F1901" s="59" t="n">
        <x:v>0.07868919364186154</x:v>
      </x:c>
      <x:c r="G1901" s="59" t="n">
        <x:v>0.826690406187752</x:v>
      </x:c>
      <x:c r="H1901" s="59" t="n">
        <x:v>0.16838358707000153</x:v>
      </x:c>
      <x:c r="I1901" s="58" t="n">
        <x:v>10373556.622176072</x:v>
      </x:c>
      <x:c r="J1901" s="59" t="n">
        <x:v>0.6213460926957756</x:v>
      </x:c>
      <x:c r="K1901" s="2" t="str">
        <x:v>C</x:v>
      </x:c>
      <x:c r="L1901" s="59"/>
      <x:c r="M1901" s="59" t="n">
        <x:v>0.30797731026745684</x:v>
      </x:c>
      <x:c r="N1901" s="58" t="n">
        <x:v>8762706.779614551</x:v>
      </x:c>
      <x:c r="O1901" s="58" t="n">
        <x:v>9270510.89813758</x:v>
      </x:c>
      <x:c r="P1901" s="2" t="str">
        <x:v>decline</x:v>
      </x:c>
      <x:c r="Q1901" s="2" t="str">
        <x:v>debt service to income exceeds policy maximum</x:v>
      </x:c>
      <x:c r="R1901" s="2"/>
      <x:c r="S1901" s="2"/>
      <x:c r="T1901" s="2"/>
    </x:row>
    <x:row r="1902">
      <x:c r="A1902" s="2"/>
      <x:c r="B1902" s="2"/>
      <x:c r="C1902" s="2" t="str">
        <x:v>SYN-01897</x:v>
      </x:c>
      <x:c r="D1902" s="58" t="n">
        <x:v>38000000</x:v>
      </x:c>
      <x:c r="E1902" s="93" t="n">
        <x:v>36</x:v>
      </x:c>
      <x:c r="F1902" s="59" t="n">
        <x:v>0.05907769081848338</x:v>
      </x:c>
      <x:c r="G1902" s="59" t="n">
        <x:v>0.7605178479110484</x:v>
      </x:c>
      <x:c r="H1902" s="59" t="n">
        <x:v>0.1425046326207889</x:v>
      </x:c>
      <x:c r="I1902" s="58" t="n">
        <x:v>1303377.3340587956</x:v>
      </x:c>
      <x:c r="J1902" s="59" t="n">
        <x:v>0.20997317907535198</x:v>
      </x:c>
      <x:c r="K1902" s="2" t="str">
        <x:v>C</x:v>
      </x:c>
      <x:c r="L1902" s="59" t="n">
        <x:v>0.13640716552734378</x:v>
      </x:c>
      <x:c r="M1902" s="59" t="n">
        <x:v>0.21942031709885867</x:v>
      </x:c>
      <x:c r="N1902" s="58" t="n">
        <x:v>2722559.1031941413</x:v>
      </x:c>
      <x:c r="O1902" s="58" t="n">
        <x:v>1620299.6335233338</x:v>
      </x:c>
      <x:c r="P1902" s="2" t="str">
        <x:v>approve</x:v>
      </x:c>
      <x:c r="Q1902" s="2" t="str">
        <x:v>eligibility and RAROC conditions are met</x:v>
      </x:c>
      <x:c r="R1902" s="2"/>
      <x:c r="S1902" s="2"/>
      <x:c r="T1902" s="2"/>
    </x:row>
    <x:row r="1903">
      <x:c r="A1903" s="2"/>
      <x:c r="B1903" s="2"/>
      <x:c r="C1903" s="2" t="str">
        <x:v>SYN-01898</x:v>
      </x:c>
      <x:c r="D1903" s="58" t="n">
        <x:v>118000000</x:v>
      </x:c>
      <x:c r="E1903" s="93" t="n">
        <x:v>12</x:v>
      </x:c>
      <x:c r="F1903" s="59" t="n">
        <x:v>0.07741779281317866</x:v>
      </x:c>
      <x:c r="G1903" s="59" t="n">
        <x:v>0.7580850548624087</x:v>
      </x:c>
      <x:c r="H1903" s="59" t="n">
        <x:v>0.166462950612978</x:v>
      </x:c>
      <x:c r="I1903" s="58" t="n">
        <x:v>10742363.560727485</x:v>
      </x:c>
      <x:c r="J1903" s="59" t="n">
        <x:v>0.5612103874493567</x:v>
      </x:c>
      <x:c r="K1903" s="2" t="str">
        <x:v>C</x:v>
      </x:c>
      <x:c r="L1903" s="59"/>
      <x:c r="M1903" s="59" t="n">
        <x:v>0.34754191075538543</x:v>
      </x:c>
      <x:c r="N1903" s="58" t="n">
        <x:v>3891750.7506716335</x:v>
      </x:c>
      <x:c r="O1903" s="58" t="n">
        <x:v>6219704.798381652</x:v>
      </x:c>
      <x:c r="P1903" s="2" t="str">
        <x:v>decline</x:v>
      </x:c>
      <x:c r="Q1903" s="2" t="str">
        <x:v>debt service to income exceeds policy maximum</x:v>
      </x:c>
      <x:c r="R1903" s="2"/>
      <x:c r="S1903" s="2"/>
      <x:c r="T1903" s="2"/>
    </x:row>
    <x:row r="1904">
      <x:c r="A1904" s="2"/>
      <x:c r="B1904" s="2"/>
      <x:c r="C1904" s="2" t="str">
        <x:v>SYN-01899</x:v>
      </x:c>
      <x:c r="D1904" s="58" t="n">
        <x:v>208000000</x:v>
      </x:c>
      <x:c r="E1904" s="93" t="n">
        <x:v>24</x:v>
      </x:c>
      <x:c r="F1904" s="59" t="n">
        <x:v>0.040678695004999196</x:v>
      </x:c>
      <x:c r="G1904" s="59" t="n">
        <x:v>0.6714874900530523</x:v>
      </x:c>
      <x:c r="H1904" s="59" t="n">
        <x:v>0.1497889726024751</x:v>
      </x:c>
      <x:c r="I1904" s="58" t="n">
        <x:v>10083137.46452525</x:v>
      </x:c>
      <x:c r="J1904" s="59" t="n">
        <x:v>0.6989460915328282</x:v>
      </x:c>
      <x:c r="K1904" s="2" t="str">
        <x:v>B</x:v>
      </x:c>
      <x:c r="L1904" s="59"/>
      <x:c r="M1904" s="59" t="n">
        <x:v>0.63933438894938</x:v>
      </x:c>
      <x:c r="N1904" s="58" t="n">
        <x:v>6149516.525178601</x:v>
      </x:c>
      <x:c r="O1904" s="58" t="n">
        <x:v>8698034.67107478</x:v>
      </x:c>
      <x:c r="P1904" s="2" t="str">
        <x:v>decline</x:v>
      </x:c>
      <x:c r="Q1904" s="2" t="str">
        <x:v>debt service to income exceeds policy maximum</x:v>
      </x:c>
      <x:c r="R1904" s="2"/>
      <x:c r="S1904" s="2"/>
      <x:c r="T1904" s="2"/>
    </x:row>
    <x:row r="1905">
      <x:c r="A1905" s="2"/>
      <x:c r="B1905" s="2"/>
      <x:c r="C1905" s="2" t="str">
        <x:v>SYN-01900</x:v>
      </x:c>
      <x:c r="D1905" s="58" t="n">
        <x:v>98000000</x:v>
      </x:c>
      <x:c r="E1905" s="93" t="n">
        <x:v>12</x:v>
      </x:c>
      <x:c r="F1905" s="59" t="n">
        <x:v>0.028233007978913097</x:v>
      </x:c>
      <x:c r="G1905" s="59" t="n">
        <x:v>0.6550188400150702</x:v>
      </x:c>
      <x:c r="H1905" s="59" t="n">
        <x:v>0.14141551229132776</x:v>
      </x:c>
      <x:c r="I1905" s="58" t="n">
        <x:v>8805665.898476373</x:v>
      </x:c>
      <x:c r="J1905" s="59" t="n">
        <x:v>0.673711059898425</x:v>
      </x:c>
      <x:c r="K1905" s="2" t="str">
        <x:v>B</x:v>
      </x:c>
      <x:c r="L1905" s="59"/>
      <x:c r="M1905" s="59" t="n">
        <x:v>0.4720586902444998</x:v>
      </x:c>
      <x:c r="N1905" s="58" t="n">
        <x:v>1007024.8772913185</x:v>
      </x:c>
      <x:c r="O1905" s="58" t="n">
        <x:v>4232469.85887939</x:v>
      </x:c>
      <x:c r="P1905" s="2" t="str">
        <x:v>decline</x:v>
      </x:c>
      <x:c r="Q1905" s="2" t="str">
        <x:v>debt service to income exceeds policy maximum</x:v>
      </x:c>
      <x:c r="R1905" s="2"/>
      <x:c r="S1905" s="2"/>
      <x:c r="T1905" s="2"/>
    </x:row>
    <x:row r="1906">
      <x:c r="A1906" s="2"/>
      <x:c r="B1906" s="2"/>
      <x:c r="C1906" s="2" t="str">
        <x:v>SYN-01901</x:v>
      </x:c>
      <x:c r="D1906" s="58" t="n">
        <x:v>203000000</x:v>
      </x:c>
      <x:c r="E1906" s="93" t="n">
        <x:v>24</x:v>
      </x:c>
      <x:c r="F1906" s="59" t="n">
        <x:v>0.024667750917407052</x:v>
      </x:c>
      <x:c r="G1906" s="59" t="n">
        <x:v>0.705559640749702</x:v>
      </x:c>
      <x:c r="H1906" s="59" t="n">
        <x:v>0.12997683619831182</x:v>
      </x:c>
      <x:c r="I1906" s="58" t="n">
        <x:v>9650769.119090796</x:v>
      </x:c>
      <x:c r="J1906" s="59" t="n">
        <x:v>0.7000496205865029</x:v>
      </x:c>
      <x:c r="K1906" s="2" t="str">
        <x:v>B</x:v>
      </x:c>
      <x:c r="L1906" s="59"/>
      <x:c r="M1906" s="59" t="n">
        <x:v>0.5880794854271754</x:v>
      </x:c>
      <x:c r="N1906" s="58" t="n">
        <x:v>3813701.092941669</x:v>
      </x:c>
      <x:c r="O1906" s="58" t="n">
        <x:v>8529889.625260202</x:v>
      </x:c>
      <x:c r="P1906" s="2" t="str">
        <x:v>decline</x:v>
      </x:c>
      <x:c r="Q1906" s="2" t="str">
        <x:v>debt service to income exceeds policy maximum</x:v>
      </x:c>
      <x:c r="R1906" s="2"/>
      <x:c r="S1906" s="2"/>
      <x:c r="T1906" s="2"/>
    </x:row>
    <x:row r="1907">
      <x:c r="A1907" s="2"/>
      <x:c r="B1907" s="2"/>
      <x:c r="C1907" s="2" t="str">
        <x:v>SYN-01902</x:v>
      </x:c>
      <x:c r="D1907" s="58" t="n">
        <x:v>158000000</x:v>
      </x:c>
      <x:c r="E1907" s="93" t="n">
        <x:v>24</x:v>
      </x:c>
      <x:c r="F1907" s="59" t="n">
        <x:v>0.15002277096575606</x:v>
      </x:c>
      <x:c r="G1907" s="59" t="n">
        <x:v>0.8225907832349818</x:v>
      </x:c>
      <x:c r="H1907" s="59" t="n">
        <x:v>0.24253005393799507</x:v>
      </x:c>
      <x:c r="I1907" s="58" t="n">
        <x:v>8373598.459421042</x:v>
      </x:c>
      <x:c r="J1907" s="59" t="n">
        <x:v>0.4279428204624058</x:v>
      </x:c>
      <x:c r="K1907" s="2" t="str">
        <x:v>E</x:v>
      </x:c>
      <x:c r="L1907" s="59" t="n">
        <x:v>0.22877426147460939</x:v>
      </x:c>
      <x:c r="M1907" s="59" t="n">
        <x:v>0.2324855737591129</x:v>
      </x:c>
      <x:c r="N1907" s="58" t="n">
        <x:v>21180684.40731462</x:v>
      </x:c>
      <x:c r="O1907" s="58" t="n">
        <x:v>12115311.785256442</x:v>
      </x:c>
      <x:c r="P1907" s="2" t="str">
        <x:v>approve</x:v>
      </x:c>
      <x:c r="Q1907" s="2" t="str">
        <x:v>eligibility and RAROC conditions are met</x:v>
      </x:c>
      <x:c r="R1907" s="2"/>
      <x:c r="S1907" s="2"/>
      <x:c r="T1907" s="2"/>
    </x:row>
    <x:row r="1908">
      <x:c r="A1908" s="2"/>
      <x:c r="B1908" s="2"/>
      <x:c r="C1908" s="2" t="str">
        <x:v>SYN-01903</x:v>
      </x:c>
      <x:c r="D1908" s="58" t="n">
        <x:v>73000000</x:v>
      </x:c>
      <x:c r="E1908" s="93" t="n">
        <x:v>24</x:v>
      </x:c>
      <x:c r="F1908" s="59" t="n">
        <x:v>0.11324105273392755</x:v>
      </x:c>
      <x:c r="G1908" s="59" t="n">
        <x:v>0.5581288366233481</x:v>
      </x:c>
      <x:c r="H1908" s="59" t="n">
        <x:v>0.18365846246458312</x:v>
      </x:c>
      <x:c r="I1908" s="58" t="n">
        <x:v>3657376.6388097345</x:v>
      </x:c>
      <x:c r="J1908" s="59" t="n">
        <x:v>0.19832849563959745</x:v>
      </x:c>
      <x:c r="K1908" s="2" t="str">
        <x:v>D</x:v>
      </x:c>
      <x:c r="L1908" s="59" t="n">
        <x:v>0.15887512207031249</x:v>
      </x:c>
      <x:c r="M1908" s="59" t="n">
        <x:v>0.38300145849532824</x:v>
      </x:c>
      <x:c r="N1908" s="58" t="n">
        <x:v>4969297.618771723</x:v>
      </x:c>
      <x:c r="O1908" s="58" t="n">
        <x:v>3320431.522578977</x:v>
      </x:c>
      <x:c r="P1908" s="2" t="str">
        <x:v>approve</x:v>
      </x:c>
      <x:c r="Q1908" s="2" t="str">
        <x:v>eligibility and RAROC conditions are met</x:v>
      </x:c>
      <x:c r="R1908" s="2"/>
      <x:c r="S1908" s="2"/>
      <x:c r="T1908" s="2"/>
    </x:row>
    <x:row r="1909">
      <x:c r="A1909" s="2"/>
      <x:c r="B1909" s="2"/>
      <x:c r="C1909" s="2" t="str">
        <x:v>SYN-01904</x:v>
      </x:c>
      <x:c r="D1909" s="58" t="n">
        <x:v>163000000</x:v>
      </x:c>
      <x:c r="E1909" s="93" t="n">
        <x:v>12</x:v>
      </x:c>
      <x:c r="F1909" s="59" t="n">
        <x:v>0.04873197216998686</x:v>
      </x:c>
      <x:c r="G1909" s="59" t="n">
        <x:v>0.5196245127199611</x:v>
      </x:c>
      <x:c r="H1909" s="59" t="n">
        <x:v>0.14045349502728469</x:v>
      </x:c>
      <x:c r="I1909" s="58" t="n">
        <x:v>14638778.456707355</x:v>
      </x:c>
      <x:c r="J1909" s="59" t="n">
        <x:v>0.7620992305966913</x:v>
      </x:c>
      <x:c r="K1909" s="2" t="str">
        <x:v>B</x:v>
      </x:c>
      <x:c r="L1909" s="59"/>
      <x:c r="M1909" s="59" t="n">
        <x:v>0.4796097671404692</x:v>
      </x:c>
      <x:c r="N1909" s="58" t="n">
        <x:v>2300388.9273947356</x:v>
      </x:c>
      <x:c r="O1909" s="58" t="n">
        <x:v>6992758.989139545</x:v>
      </x:c>
      <x:c r="P1909" s="2" t="str">
        <x:v>decline</x:v>
      </x:c>
      <x:c r="Q1909" s="2" t="str">
        <x:v>debt service to income exceeds policy maximum</x:v>
      </x:c>
      <x:c r="R1909" s="2"/>
      <x:c r="S1909" s="2"/>
      <x:c r="T1909" s="2"/>
    </x:row>
    <x:row r="1910">
      <x:c r="A1910" s="2"/>
      <x:c r="B1910" s="2"/>
      <x:c r="C1910" s="2" t="str">
        <x:v>SYN-01905</x:v>
      </x:c>
      <x:c r="D1910" s="58" t="n">
        <x:v>155000000</x:v>
      </x:c>
      <x:c r="E1910" s="93" t="n">
        <x:v>18</x:v>
      </x:c>
      <x:c r="F1910" s="59" t="n">
        <x:v>0.05110011847718639</x:v>
      </x:c>
      <x:c r="G1910" s="59" t="n">
        <x:v>0.712926972650205</x:v>
      </x:c>
      <x:c r="H1910" s="59" t="n">
        <x:v>0.15642737183989386</x:v>
      </x:c>
      <x:c r="I1910" s="58" t="n">
        <x:v>9716592.917163674</x:v>
      </x:c>
      <x:c r="J1910" s="59" t="n">
        <x:v>0.4413636847509319</x:v>
      </x:c>
      <x:c r="K1910" s="2" t="str">
        <x:v>C</x:v>
      </x:c>
      <x:c r="L1910" s="59" t="n">
        <x:v>0.1068938446044922</x:v>
      </x:c>
      <x:c r="M1910" s="59" t="n">
        <x:v>0.6621794668611128</x:v>
      </x:c>
      <x:c r="N1910" s="58" t="n">
        <x:v>4628746.26353844</x:v>
      </x:c>
      <x:c r="O1910" s="58" t="n">
        <x:v>6512751.525933765</x:v>
      </x:c>
      <x:c r="P1910" s="2" t="str">
        <x:v>approve</x:v>
      </x:c>
      <x:c r="Q1910" s="2" t="str">
        <x:v>eligibility and RAROC conditions are met</x:v>
      </x:c>
      <x:c r="R1910" s="2"/>
      <x:c r="S1910" s="2"/>
      <x:c r="T1910" s="2"/>
    </x:row>
    <x:row r="1911">
      <x:c r="A1911" s="2"/>
      <x:c r="B1911" s="2"/>
      <x:c r="C1911" s="2" t="str">
        <x:v>SYN-01906</x:v>
      </x:c>
      <x:c r="D1911" s="58" t="n">
        <x:v>242000000</x:v>
      </x:c>
      <x:c r="E1911" s="93" t="n">
        <x:v>12</x:v>
      </x:c>
      <x:c r="F1911" s="59" t="n">
        <x:v>0.1467019848461709</x:v>
      </x:c>
      <x:c r="G1911" s="59" t="n">
        <x:v>0.7338753899797514</x:v>
      </x:c>
      <x:c r="H1911" s="59" t="n">
        <x:v>0.19939833496705286</x:v>
      </x:c>
      <x:c r="I1911" s="58" t="n">
        <x:v>22410582.48475931</x:v>
      </x:c>
      <x:c r="J1911" s="59" t="n">
        <x:v>0.44607512270097227</x:v>
      </x:c>
      <x:c r="K1911" s="2" t="str">
        <x:v>D</x:v>
      </x:c>
      <x:c r="L1911" s="59" t="n">
        <x:v>0.18655120849609375</x:v>
      </x:c>
      <x:c r="M1911" s="59" t="n">
        <x:v>0.2364502192430823</x:v>
      </x:c>
      <x:c r="N1911" s="58" t="n">
        <x:v>14877373.832567394</x:v>
      </x:c>
      <x:c r="O1911" s="58" t="n">
        <x:v>17246777.81681281</x:v>
      </x:c>
      <x:c r="P1911" s="2" t="str">
        <x:v>approve</x:v>
      </x:c>
      <x:c r="Q1911" s="2" t="str">
        <x:v>eligibility and RAROC conditions are met</x:v>
      </x:c>
      <x:c r="R1911" s="2"/>
      <x:c r="S1911" s="2"/>
      <x:c r="T1911" s="2"/>
    </x:row>
    <x:row r="1912">
      <x:c r="A1912" s="2"/>
      <x:c r="B1912" s="2"/>
      <x:c r="C1912" s="2" t="str">
        <x:v>SYN-01907</x:v>
      </x:c>
      <x:c r="D1912" s="58" t="n">
        <x:v>220000000</x:v>
      </x:c>
      <x:c r="E1912" s="93" t="n">
        <x:v>48</x:v>
      </x:c>
      <x:c r="F1912" s="59" t="n">
        <x:v>0.12295082089285342</x:v>
      </x:c>
      <x:c r="G1912" s="59" t="n">
        <x:v>0.6492080602577837</x:v>
      </x:c>
      <x:c r="H1912" s="59" t="n">
        <x:v>0.20566780066062446</x:v>
      </x:c>
      <x:c r="I1912" s="58" t="n">
        <x:v>6761294.300607857</x:v>
      </x:c>
      <x:c r="J1912" s="59" t="n">
        <x:v>0.30744023065496545</x:v>
      </x:c>
      <x:c r="K1912" s="2" t="str">
        <x:v>D</x:v>
      </x:c>
      <x:c r="L1912" s="59" t="n">
        <x:v>0.16700317382812502</x:v>
      </x:c>
      <x:c r="M1912" s="59" t="n">
        <x:v>0.44494347034130566</x:v>
      </x:c>
      <x:c r="N1912" s="58" t="n">
        <x:v>36155987.0752153</x:v>
      </x:c>
      <x:c r="O1912" s="58" t="n">
        <x:v>11569845.037828753</x:v>
      </x:c>
      <x:c r="P1912" s="2" t="str">
        <x:v>approve</x:v>
      </x:c>
      <x:c r="Q1912" s="2" t="str">
        <x:v>eligibility and RAROC conditions are met</x:v>
      </x:c>
      <x:c r="R1912" s="2"/>
      <x:c r="S1912" s="2"/>
      <x:c r="T1912" s="2"/>
    </x:row>
    <x:row r="1913">
      <x:c r="A1913" s="2"/>
      <x:c r="B1913" s="2"/>
      <x:c r="C1913" s="2" t="str">
        <x:v>SYN-01908</x:v>
      </x:c>
      <x:c r="D1913" s="58" t="n">
        <x:v>234000000</x:v>
      </x:c>
      <x:c r="E1913" s="93" t="n">
        <x:v>36</x:v>
      </x:c>
      <x:c r="F1913" s="59" t="n">
        <x:v>0.01540810005404508</x:v>
      </x:c>
      <x:c r="G1913" s="59" t="n">
        <x:v>0.8575498502417818</x:v>
      </x:c>
      <x:c r="H1913" s="59" t="n">
        <x:v>0.14913461394709968</x:v>
      </x:c>
      <x:c r="I1913" s="58" t="n">
        <x:v>8101773.853266626</x:v>
      </x:c>
      <x:c r="J1913" s="59" t="n">
        <x:v>0.21685558604236685</x:v>
      </x:c>
      <x:c r="K1913" s="2" t="str">
        <x:v>A</x:v>
      </x:c>
      <x:c r="L1913" s="59" t="n">
        <x:v>0.08898124694824219</x:v>
      </x:c>
      <x:c r="M1913" s="59" t="n">
        <x:v>0.7702540544162879</x:v>
      </x:c>
      <x:c r="N1913" s="58" t="n">
        <x:v>5065740.638926528</x:v>
      </x:c>
      <x:c r="O1913" s="58" t="n">
        <x:v>9992571.03796139</x:v>
      </x:c>
      <x:c r="P1913" s="2" t="str">
        <x:v>approve</x:v>
      </x:c>
      <x:c r="Q1913" s="2" t="str">
        <x:v>eligibility and RAROC conditions are met</x:v>
      </x:c>
      <x:c r="R1913" s="2"/>
      <x:c r="S1913" s="2"/>
      <x:c r="T1913" s="2"/>
    </x:row>
    <x:row r="1914">
      <x:c r="A1914" s="2"/>
      <x:c r="B1914" s="2"/>
      <x:c r="C1914" s="2" t="str">
        <x:v>SYN-01909</x:v>
      </x:c>
      <x:c r="D1914" s="58" t="n">
        <x:v>74000000</x:v>
      </x:c>
      <x:c r="E1914" s="93" t="n">
        <x:v>24</x:v>
      </x:c>
      <x:c r="F1914" s="59" t="n">
        <x:v>0.1287605446678469</x:v>
      </x:c>
      <x:c r="G1914" s="59" t="n">
        <x:v>0.6451678974602131</x:v>
      </x:c>
      <x:c r="H1914" s="59" t="n">
        <x:v>0.21586669300140482</x:v>
      </x:c>
      <x:c r="I1914" s="58" t="n">
        <x:v>3823895.705705422</x:v>
      </x:c>
      <x:c r="J1914" s="59" t="n">
        <x:v>0.3389210712635658</x:v>
      </x:c>
      <x:c r="K1914" s="2" t="str">
        <x:v>D</x:v>
      </x:c>
      <x:c r="L1914" s="59" t="n">
        <x:v>0.174705696105957</x:v>
      </x:c>
      <x:c r="M1914" s="59" t="n">
        <x:v>0.45841701398962453</x:v>
      </x:c>
      <x:c r="N1914" s="58" t="n">
        <x:v>6659269.207719121</x:v>
      </x:c>
      <x:c r="O1914" s="58" t="n">
        <x:v>4156673.883280781</x:v>
      </x:c>
      <x:c r="P1914" s="2" t="str">
        <x:v>approve</x:v>
      </x:c>
      <x:c r="Q1914" s="2" t="str">
        <x:v>eligibility and RAROC conditions are met</x:v>
      </x:c>
      <x:c r="R1914" s="2"/>
      <x:c r="S1914" s="2"/>
      <x:c r="T1914" s="2"/>
    </x:row>
    <x:row r="1915">
      <x:c r="A1915" s="2"/>
      <x:c r="B1915" s="2"/>
      <x:c r="C1915" s="2" t="str">
        <x:v>SYN-01910</x:v>
      </x:c>
      <x:c r="D1915" s="58" t="n">
        <x:v>42000000</x:v>
      </x:c>
      <x:c r="E1915" s="93" t="n">
        <x:v>18</x:v>
      </x:c>
      <x:c r="F1915" s="59" t="n">
        <x:v>0.01389022838586307</x:v>
      </x:c>
      <x:c r="G1915" s="59" t="n">
        <x:v>0.6244586293259583</x:v>
      </x:c>
      <x:c r="H1915" s="59" t="n">
        <x:v>0.11400505434602388</x:v>
      </x:c>
      <x:c r="I1915" s="58" t="n">
        <x:v>2549565.2185155763</x:v>
      </x:c>
      <x:c r="J1915" s="59" t="n">
        <x:v>0.35712511095981947</x:v>
      </x:c>
      <x:c r="K1915" s="2" t="str">
        <x:v>A</x:v>
      </x:c>
      <x:c r="L1915" s="59"/>
      <x:c r="M1915" s="59" t="n">
        <x:v>0.25871775696635846</x:v>
      </x:c>
      <x:c r="N1915" s="58" t="n">
        <x:v>296042.63630338875</x:v>
      </x:c>
      <x:c r="O1915" s="58" t="n">
        <x:v>1780408.9530365756</x:v>
      </x:c>
      <x:c r="P1915" s="2" t="str">
        <x:v>manual_review</x:v>
      </x:c>
      <x:c r="Q1915" s="2" t="str">
        <x:v>data quality flag</x:v>
      </x:c>
      <x:c r="R1915" s="2"/>
      <x:c r="S1915" s="2"/>
      <x:c r="T1915" s="2"/>
    </x:row>
    <x:row r="1916">
      <x:c r="A1916" s="2"/>
      <x:c r="B1916" s="2"/>
      <x:c r="C1916" s="2" t="str">
        <x:v>SYN-01911</x:v>
      </x:c>
      <x:c r="D1916" s="58" t="n">
        <x:v>163000000</x:v>
      </x:c>
      <x:c r="E1916" s="93" t="n">
        <x:v>18</x:v>
      </x:c>
      <x:c r="F1916" s="59" t="n">
        <x:v>0.019443273958520732</x:v>
      </x:c>
      <x:c r="G1916" s="59" t="n">
        <x:v>0.6397748873157452</x:v>
      </x:c>
      <x:c r="H1916" s="59" t="n">
        <x:v>0.1301490541299048</x:v>
      </x:c>
      <x:c r="I1916" s="58" t="n">
        <x:v>10017091.249724261</x:v>
      </x:c>
      <x:c r="J1916" s="59" t="n">
        <x:v>0.3619766987108785</x:v>
      </x:c>
      <x:c r="K1916" s="2" t="str">
        <x:v>A</x:v>
      </x:c>
      <x:c r="L1916" s="59" t="n">
        <x:v>0.08174724578857422</x:v>
      </x:c>
      <x:c r="M1916" s="59" t="n">
        <x:v>0.6506472545072309</x:v>
      </x:c>
      <x:c r="N1916" s="58" t="n">
        <x:v>1653513.757981972</x:v>
      </x:c>
      <x:c r="O1916" s="58" t="n">
        <x:v>6916225.173393161</x:v>
      </x:c>
      <x:c r="P1916" s="2" t="str">
        <x:v>approve</x:v>
      </x:c>
      <x:c r="Q1916" s="2" t="str">
        <x:v>eligibility and RAROC conditions are met</x:v>
      </x:c>
      <x:c r="R1916" s="2"/>
      <x:c r="S1916" s="2"/>
      <x:c r="T1916" s="2"/>
    </x:row>
    <x:row r="1917">
      <x:c r="A1917" s="2"/>
      <x:c r="B1917" s="2"/>
      <x:c r="C1917" s="2" t="str">
        <x:v>SYN-01912</x:v>
      </x:c>
      <x:c r="D1917" s="58" t="n">
        <x:v>159000000</x:v>
      </x:c>
      <x:c r="E1917" s="93" t="n">
        <x:v>12</x:v>
      </x:c>
      <x:c r="F1917" s="59" t="n">
        <x:v>0.1679402451929309</x:v>
      </x:c>
      <x:c r="G1917" s="59" t="n">
        <x:v>0.800564412285922</x:v>
      </x:c>
      <x:c r="H1917" s="59" t="n">
        <x:v>0.2407853371236583</x:v>
      </x:c>
      <x:c r="I1917" s="58" t="n">
        <x:v>15041019.423689492</x:v>
      </x:c>
      <x:c r="J1917" s="59" t="n">
        <x:v>1.2155496402380317</x:v>
      </x:c>
      <x:c r="K1917" s="2" t="str">
        <x:v>E</x:v>
      </x:c>
      <x:c r="L1917" s="59"/>
      <x:c r="M1917" s="59" t="n">
        <x:v>0.23490157426256414</x:v>
      </x:c>
      <x:c r="N1917" s="58" t="n">
        <x:v>12321893.820028044</x:v>
      </x:c>
      <x:c r="O1917" s="58" t="n">
        <x:v>13149742.975615226</x:v>
      </x:c>
      <x:c r="P1917" s="2" t="str">
        <x:v>decline</x:v>
      </x:c>
      <x:c r="Q1917" s="2" t="str">
        <x:v>debt service to income exceeds policy maximum</x:v>
      </x:c>
      <x:c r="R1917" s="2"/>
      <x:c r="S1917" s="2"/>
      <x:c r="T1917" s="2"/>
    </x:row>
    <x:row r="1918">
      <x:c r="A1918" s="2"/>
      <x:c r="B1918" s="2"/>
      <x:c r="C1918" s="2" t="str">
        <x:v>SYN-01913</x:v>
      </x:c>
      <x:c r="D1918" s="58" t="n">
        <x:v>43000000</x:v>
      </x:c>
      <x:c r="E1918" s="93" t="n">
        <x:v>36</x:v>
      </x:c>
      <x:c r="F1918" s="59" t="n">
        <x:v>0.10380383577335016</x:v>
      </x:c>
      <x:c r="G1918" s="59" t="n">
        <x:v>0.6517737700332115</x:v>
      </x:c>
      <x:c r="H1918" s="59" t="n">
        <x:v>0.18832329903863404</x:v>
      </x:c>
      <x:c r="I1918" s="58" t="n">
        <x:v>1572565.9827586072</x:v>
      </x:c>
      <x:c r="J1918" s="59" t="n">
        <x:v>0.33375471305418625</x:v>
      </x:c>
      <x:c r="K1918" s="2" t="str">
        <x:v>D</x:v>
      </x:c>
      <x:c r="L1918" s="59" t="n">
        <x:v>0.1626101303100586</x:v>
      </x:c>
      <x:c r="M1918" s="59" t="n">
        <x:v>0.36794556770348813</x:v>
      </x:c>
      <x:c r="N1918" s="58" t="n">
        <x:v>4611473.2166804895</x:v>
      </x:c>
      <x:c r="O1918" s="58" t="n">
        <x:v>2146054.324662462</x:v>
      </x:c>
      <x:c r="P1918" s="2" t="str">
        <x:v>approve</x:v>
      </x:c>
      <x:c r="Q1918" s="2" t="str">
        <x:v>eligibility and RAROC conditions are met</x:v>
      </x:c>
      <x:c r="R1918" s="2"/>
      <x:c r="S1918" s="2"/>
      <x:c r="T1918" s="2"/>
    </x:row>
    <x:row r="1919">
      <x:c r="A1919" s="2"/>
      <x:c r="B1919" s="2"/>
      <x:c r="C1919" s="2" t="str">
        <x:v>SYN-01914</x:v>
      </x:c>
      <x:c r="D1919" s="58" t="n">
        <x:v>133000000</x:v>
      </x:c>
      <x:c r="E1919" s="93" t="n">
        <x:v>18</x:v>
      </x:c>
      <x:c r="F1919" s="59" t="n">
        <x:v>0.13480410480058244</x:v>
      </x:c>
      <x:c r="G1919" s="59" t="n">
        <x:v>0.7760242321956339</x:v>
      </x:c>
      <x:c r="H1919" s="59" t="n">
        <x:v>0.21804093075043599</x:v>
      </x:c>
      <x:c r="I1919" s="58" t="n">
        <x:v>8729285.950609393</x:v>
      </x:c>
      <x:c r="J1919" s="59" t="n">
        <x:v>0.3313885224412971</x:v>
      </x:c>
      <x:c r="K1919" s="2" t="str">
        <x:v>D</x:v>
      </x:c>
      <x:c r="L1919" s="59" t="n">
        <x:v>0.20707138061523434</x:v>
      </x:c>
      <x:c r="M1919" s="59" t="n">
        <x:v>0.22463076245761465</x:v>
      </x:c>
      <x:c r="N1919" s="58" t="n">
        <x:v>11535315.566367336</x:v>
      </x:c>
      <x:c r="O1919" s="58" t="n">
        <x:v>9359137.742149116</x:v>
      </x:c>
      <x:c r="P1919" s="2" t="str">
        <x:v>approve</x:v>
      </x:c>
      <x:c r="Q1919" s="2" t="str">
        <x:v>eligibility and RAROC conditions are met</x:v>
      </x:c>
      <x:c r="R1919" s="2"/>
      <x:c r="S1919" s="2"/>
      <x:c r="T1919" s="2"/>
    </x:row>
    <x:row r="1920">
      <x:c r="A1920" s="2"/>
      <x:c r="B1920" s="2"/>
      <x:c r="C1920" s="2" t="str">
        <x:v>SYN-01915</x:v>
      </x:c>
      <x:c r="D1920" s="58" t="n">
        <x:v>117000000</x:v>
      </x:c>
      <x:c r="E1920" s="93" t="n">
        <x:v>36</x:v>
      </x:c>
      <x:c r="F1920" s="59" t="n">
        <x:v>0.03820580250159227</x:v>
      </x:c>
      <x:c r="G1920" s="59" t="n">
        <x:v>0.7566811333202208</x:v>
      </x:c>
      <x:c r="H1920" s="59" t="n">
        <x:v>0.12075336270911277</x:v>
      </x:c>
      <x:c r="I1920" s="58" t="n">
        <x:v>3890285.496808367</x:v>
      </x:c>
      <x:c r="J1920" s="59" t="n">
        <x:v>0.3252997156236935</x:v>
      </x:c>
      <x:c r="K1920" s="2" t="str">
        <x:v>B</x:v>
      </x:c>
      <x:c r="L1920" s="59" t="n">
        <x:v>0.10513557434082033</x:v>
      </x:c>
      <x:c r="M1920" s="59" t="n">
        <x:v>0.31844414266850163</x:v>
      </x:c>
      <x:c r="N1920" s="58" t="n">
        <x:v>5404577.143485713</x:v>
      </x:c>
      <x:c r="O1920" s="58" t="n">
        <x:v>4820832.600337887</x:v>
      </x:c>
      <x:c r="P1920" s="2" t="str">
        <x:v>approve</x:v>
      </x:c>
      <x:c r="Q1920" s="2" t="str">
        <x:v>eligibility and RAROC conditions are met</x:v>
      </x:c>
      <x:c r="R1920" s="2"/>
      <x:c r="S1920" s="2"/>
      <x:c r="T1920" s="2"/>
    </x:row>
    <x:row r="1921">
      <x:c r="A1921" s="2"/>
      <x:c r="B1921" s="2"/>
      <x:c r="C1921" s="2" t="str">
        <x:v>SYN-01916</x:v>
      </x:c>
      <x:c r="D1921" s="58" t="n">
        <x:v>216000000</x:v>
      </x:c>
      <x:c r="E1921" s="93" t="n">
        <x:v>48</x:v>
      </x:c>
      <x:c r="F1921" s="59" t="n">
        <x:v>0.1299834497046842</x:v>
      </x:c>
      <x:c r="G1921" s="59" t="n">
        <x:v>0.7206319595787444</x:v>
      </x:c>
      <x:c r="H1921" s="59" t="n">
        <x:v>0.21151580654100877</x:v>
      </x:c>
      <x:c r="I1921" s="58" t="n">
        <x:v>6706213.078950057</x:v>
      </x:c>
      <x:c r="J1921" s="59" t="n">
        <x:v>0.16892134089816618</x:v>
      </x:c>
      <x:c r="K1921" s="2" t="str">
        <x:v>D</x:v>
      </x:c>
      <x:c r="L1921" s="59" t="n">
        <x:v>0.18256790161132808</x:v>
      </x:c>
      <x:c r="M1921" s="59" t="n">
        <x:v>0.3464556578110649</x:v>
      </x:c>
      <x:c r="N1921" s="58" t="n">
        <x:v>41503332.08266055</x:v>
      </x:c>
      <x:c r="O1921" s="58" t="n">
        <x:v>12885959.759712128</x:v>
      </x:c>
      <x:c r="P1921" s="2" t="str">
        <x:v>approve</x:v>
      </x:c>
      <x:c r="Q1921" s="2" t="str">
        <x:v>eligibility and RAROC conditions are met</x:v>
      </x:c>
      <x:c r="R1921" s="2"/>
      <x:c r="S1921" s="2"/>
      <x:c r="T1921" s="2"/>
    </x:row>
    <x:row r="1922">
      <x:c r="A1922" s="2"/>
      <x:c r="B1922" s="2"/>
      <x:c r="C1922" s="2" t="str">
        <x:v>SYN-01917</x:v>
      </x:c>
      <x:c r="D1922" s="58" t="n">
        <x:v>147000000</x:v>
      </x:c>
      <x:c r="E1922" s="93" t="n">
        <x:v>18</x:v>
      </x:c>
      <x:c r="F1922" s="59" t="n">
        <x:v>0.035163286372457074</x:v>
      </x:c>
      <x:c r="G1922" s="59" t="n">
        <x:v>0.8042181645381644</x:v>
      </x:c>
      <x:c r="H1922" s="59" t="n">
        <x:v>0.15227093442543566</x:v>
      </x:c>
      <x:c r="I1922" s="58" t="n">
        <x:v>9186282.268518707</x:v>
      </x:c>
      <x:c r="J1922" s="59" t="n">
        <x:v>0.17688156701940394</x:v>
      </x:c>
      <x:c r="K1922" s="2" t="str">
        <x:v>B</x:v>
      </x:c>
      <x:c r="L1922" s="59" t="n">
        <x:v>0.1114562225341797</x:v>
      </x:c>
      <x:c r="M1922" s="59" t="n">
        <x:v>0.5749934512991106</x:v>
      </x:c>
      <x:c r="N1922" s="58" t="n">
        <x:v>3405661.502271751</x:v>
      </x:c>
      <x:c r="O1922" s="58" t="n">
        <x:v>6220068.131165054</x:v>
      </x:c>
      <x:c r="P1922" s="2" t="str">
        <x:v>approve</x:v>
      </x:c>
      <x:c r="Q1922" s="2" t="str">
        <x:v>eligibility and RAROC conditions are met</x:v>
      </x:c>
      <x:c r="R1922" s="2"/>
      <x:c r="S1922" s="2"/>
      <x:c r="T1922" s="2"/>
    </x:row>
    <x:row r="1923">
      <x:c r="A1923" s="2"/>
      <x:c r="B1923" s="2"/>
      <x:c r="C1923" s="2" t="str">
        <x:v>SYN-01918</x:v>
      </x:c>
      <x:c r="D1923" s="58" t="n">
        <x:v>158000000</x:v>
      </x:c>
      <x:c r="E1923" s="93" t="n">
        <x:v>12</x:v>
      </x:c>
      <x:c r="F1923" s="59" t="n">
        <x:v>0.0857215601966806</x:v>
      </x:c>
      <x:c r="G1923" s="59" t="n">
        <x:v>0.7748054368587858</x:v>
      </x:c>
      <x:c r="H1923" s="59" t="n">
        <x:v>0.19632322625886275</x:v>
      </x:c>
      <x:c r="I1923" s="58" t="n">
        <x:v>14608463.034324672</x:v>
      </x:c>
      <x:c r="J1923" s="59" t="n">
        <x:v>0.445875486368089</x:v>
      </x:c>
      <x:c r="K1923" s="2" t="str">
        <x:v>C</x:v>
      </x:c>
      <x:c r="L1923" s="59" t="n">
        <x:v>0.1395587158203125</x:v>
      </x:c>
      <x:c r="M1923" s="59" t="n">
        <x:v>0.5887960824841989</x:v>
      </x:c>
      <x:c r="N1923" s="58" t="n">
        <x:v>5930355.693086754</x:v>
      </x:c>
      <x:c r="O1923" s="58" t="n">
        <x:v>9060750.050180824</x:v>
      </x:c>
      <x:c r="P1923" s="2" t="str">
        <x:v>approve</x:v>
      </x:c>
      <x:c r="Q1923" s="2" t="str">
        <x:v>eligibility and RAROC conditions are met</x:v>
      </x:c>
      <x:c r="R1923" s="2"/>
      <x:c r="S1923" s="2"/>
      <x:c r="T1923" s="2"/>
    </x:row>
    <x:row r="1924">
      <x:c r="A1924" s="2"/>
      <x:c r="B1924" s="2"/>
      <x:c r="C1924" s="2" t="str">
        <x:v>SYN-01919</x:v>
      </x:c>
      <x:c r="D1924" s="58" t="n">
        <x:v>96000000</x:v>
      </x:c>
      <x:c r="E1924" s="93" t="n">
        <x:v>36</x:v>
      </x:c>
      <x:c r="F1924" s="59" t="n">
        <x:v>0.2847660591726142</x:v>
      </x:c>
      <x:c r="G1924" s="59" t="n">
        <x:v>0.7477229982797885</x:v>
      </x:c>
      <x:c r="H1924" s="59" t="n">
        <x:v>0.3</x:v>
      </x:c>
      <x:c r="I1924" s="58" t="n">
        <x:v>4075351.3673743373</x:v>
      </x:c>
      <x:c r="J1924" s="59" t="n">
        <x:v>0.23149015721911947</x:v>
      </x:c>
      <x:c r="K1924" s="2" t="str">
        <x:v>E</x:v>
      </x:c>
      <x:c r="L1924" s="59"/>
      <x:c r="M1924" s="59" t="n">
        <x:v>-0.04645146124508219</x:v>
      </x:c>
      <x:c r="N1924" s="58" t="n">
        <x:v>30317551.424238924</x:v>
      </x:c>
      <x:c r="O1924" s="58" t="n">
        <x:v>7194723.325551076</x:v>
      </x:c>
      <x:c r="P1924" s="2" t="str">
        <x:v>decline</x:v>
      </x:c>
      <x:c r="Q1924" s="2" t="str">
        <x:v>PD exceeds policy maximum</x:v>
      </x:c>
      <x:c r="R1924" s="2"/>
      <x:c r="S1924" s="2"/>
      <x:c r="T1924" s="2"/>
    </x:row>
    <x:row r="1925">
      <x:c r="A1925" s="2"/>
      <x:c r="B1925" s="2"/>
      <x:c r="C1925" s="2" t="str">
        <x:v>SYN-01920</x:v>
      </x:c>
      <x:c r="D1925" s="58" t="n">
        <x:v>163000000</x:v>
      </x:c>
      <x:c r="E1925" s="93" t="n">
        <x:v>12</x:v>
      </x:c>
      <x:c r="F1925" s="59" t="n">
        <x:v>0.12906598105701791</x:v>
      </x:c>
      <x:c r="G1925" s="59" t="n">
        <x:v>0.799298888485777</x:v>
      </x:c>
      <x:c r="H1925" s="59" t="n">
        <x:v>0.1963147780265022</x:v>
      </x:c>
      <x:c r="I1925" s="58" t="n">
        <x:v>15070690.330352543</x:v>
      </x:c>
      <x:c r="J1925" s="59" t="n">
        <x:v>0.7790230110117515</x:v>
      </x:c>
      <x:c r="K1925" s="2" t="str">
        <x:v>D</x:v>
      </x:c>
      <x:c r="L1925" s="59"/>
      <x:c r="M1925" s="59" t="n">
        <x:v>0.11145544919646619</x:v>
      </x:c>
      <x:c r="N1925" s="58" t="n">
        <x:v>9569647.86324798</x:v>
      </x:c>
      <x:c r="O1925" s="58" t="n">
        <x:v>11931114.936503805</x:v>
      </x:c>
      <x:c r="P1925" s="2" t="str">
        <x:v>decline</x:v>
      </x:c>
      <x:c r="Q1925" s="2" t="str">
        <x:v>debt service to income exceeds policy maximum</x:v>
      </x:c>
      <x:c r="R1925" s="2"/>
      <x:c r="S1925" s="2"/>
      <x:c r="T1925" s="2"/>
    </x:row>
    <x:row r="1926">
      <x:c r="A1926" s="2"/>
      <x:c r="B1926" s="2"/>
      <x:c r="C1926" s="2" t="str">
        <x:v>SYN-01921</x:v>
      </x:c>
      <x:c r="D1926" s="58" t="n">
        <x:v>209000000</x:v>
      </x:c>
      <x:c r="E1926" s="93" t="n">
        <x:v>18</x:v>
      </x:c>
      <x:c r="F1926" s="59" t="n">
        <x:v>0.019355842471325047</x:v>
      </x:c>
      <x:c r="G1926" s="59" t="n">
        <x:v>0.8249349041233339</x:v>
      </x:c>
      <x:c r="H1926" s="59" t="n">
        <x:v>0.1367471905814534</x:v>
      </x:c>
      <x:c r="I1926" s="58" t="n">
        <x:v>12908436.828312524</x:v>
      </x:c>
      <x:c r="J1926" s="59" t="n">
        <x:v>0.5011130824440481</x:v>
      </x:c>
      <x:c r="K1926" s="2" t="str">
        <x:v>A</x:v>
      </x:c>
      <x:c r="L1926" s="59"/>
      <x:c r="M1926" s="59" t="n">
        <x:v>0.7017086675891183</x:v>
      </x:c>
      <x:c r="N1926" s="58" t="n">
        <x:v>2725502.00959087</x:v>
      </x:c>
      <x:c r="O1926" s="58" t="n">
        <x:v>8881581.982056152</x:v>
      </x:c>
      <x:c r="P1926" s="2" t="str">
        <x:v>decline</x:v>
      </x:c>
      <x:c r="Q1926" s="2" t="str">
        <x:v>debt service to income exceeds policy maximum</x:v>
      </x:c>
      <x:c r="R1926" s="2"/>
      <x:c r="S1926" s="2"/>
      <x:c r="T1926" s="2"/>
    </x:row>
    <x:row r="1927">
      <x:c r="A1927" s="2"/>
      <x:c r="B1927" s="2"/>
      <x:c r="C1927" s="2" t="str">
        <x:v>SYN-01922</x:v>
      </x:c>
      <x:c r="D1927" s="58" t="n">
        <x:v>165000000</x:v>
      </x:c>
      <x:c r="E1927" s="93" t="n">
        <x:v>12</x:v>
      </x:c>
      <x:c r="F1927" s="59" t="n">
        <x:v>0.05559480147919972</x:v>
      </x:c>
      <x:c r="G1927" s="59" t="n">
        <x:v>0.6330856633742736</x:v>
      </x:c>
      <x:c r="H1927" s="59" t="n">
        <x:v>0.15247496241869896</x:v>
      </x:c>
      <x:c r="I1927" s="58" t="n">
        <x:v>14911898.079883054</x:v>
      </x:c>
      <x:c r="J1927" s="59" t="n">
        <x:v>0.4408109074981727</x:v>
      </x:c>
      <x:c r="K1927" s="2" t="str">
        <x:v>C</x:v>
      </x:c>
      <x:c r="L1927" s="59" t="n">
        <x:v>0.10057758331298829</x:v>
      </x:c>
      <x:c r="M1927" s="59" t="n">
        <x:v>0.6861187601680826</x:v>
      </x:c>
      <x:c r="N1927" s="58" t="n">
        <x:v>3245755.33769724</x:v>
      </x:c>
      <x:c r="O1927" s="58" t="n">
        <x:v>7075265.239560278</x:v>
      </x:c>
      <x:c r="P1927" s="2" t="str">
        <x:v>approve</x:v>
      </x:c>
      <x:c r="Q1927" s="2" t="str">
        <x:v>eligibility and RAROC conditions are met</x:v>
      </x:c>
      <x:c r="R1927" s="2"/>
      <x:c r="S1927" s="2"/>
      <x:c r="T1927" s="2"/>
    </x:row>
    <x:row r="1928">
      <x:c r="A1928" s="2"/>
      <x:c r="B1928" s="2"/>
      <x:c r="C1928" s="2" t="str">
        <x:v>SYN-01923</x:v>
      </x:c>
      <x:c r="D1928" s="58" t="n">
        <x:v>58000000</x:v>
      </x:c>
      <x:c r="E1928" s="93" t="n">
        <x:v>48</x:v>
      </x:c>
      <x:c r="F1928" s="59" t="n">
        <x:v>0.019149189363130904</x:v>
      </x:c>
      <x:c r="G1928" s="59" t="n">
        <x:v>0.7154076399121483</x:v>
      </x:c>
      <x:c r="H1928" s="59" t="n">
        <x:v>0.12104898961827433</x:v>
      </x:c>
      <x:c r="I1928" s="58" t="n">
        <x:v>1530351.41976989</x:v>
      </x:c>
      <x:c r="J1928" s="59" t="n">
        <x:v>0.09724945792574459</x:v>
      </x:c>
      <x:c r="K1928" s="2" t="str">
        <x:v>A</x:v>
      </x:c>
      <x:c r="L1928" s="59" t="n">
        <x:v>0.09526504516601564</x:v>
      </x:c>
      <x:c r="M1928" s="59" t="n">
        <x:v>0.4223503354886055</x:v>
      </x:c>
      <x:c r="N1928" s="58" t="n">
        <x:v>1719396.2350211814</x:v>
      </x:c>
      <x:c r="O1928" s="58" t="n">
        <x:v>2449179.678838087</x:v>
      </x:c>
      <x:c r="P1928" s="2" t="str">
        <x:v>approve</x:v>
      </x:c>
      <x:c r="Q1928" s="2" t="str">
        <x:v>eligibility and RAROC conditions are met</x:v>
      </x:c>
      <x:c r="R1928" s="2"/>
      <x:c r="S1928" s="2"/>
      <x:c r="T1928" s="2"/>
    </x:row>
    <x:row r="1929">
      <x:c r="A1929" s="2"/>
      <x:c r="B1929" s="2"/>
      <x:c r="C1929" s="2" t="str">
        <x:v>SYN-01924</x:v>
      </x:c>
      <x:c r="D1929" s="58" t="n">
        <x:v>184000000</x:v>
      </x:c>
      <x:c r="E1929" s="93" t="n">
        <x:v>48</x:v>
      </x:c>
      <x:c r="F1929" s="59" t="n">
        <x:v>0.14165852466421427</x:v>
      </x:c>
      <x:c r="G1929" s="59" t="n">
        <x:v>0.624388937235737</x:v>
      </x:c>
      <x:c r="H1929" s="59" t="n">
        <x:v>0.23131842029354424</x:v>
      </x:c>
      <x:c r="I1929" s="58" t="n">
        <x:v>5910769.832521336</x:v>
      </x:c>
      <x:c r="J1929" s="59" t="n">
        <x:v>0.31731116815353755</x:v>
      </x:c>
      <x:c r="K1929" s="2" t="str">
        <x:v>D</x:v>
      </x:c>
      <x:c r="L1929" s="59" t="n">
        <x:v>0.17833190917968747</x:v>
      </x:c>
      <x:c r="M1929" s="59" t="n">
        <x:v>0.5376990648973731</x:v>
      </x:c>
      <x:c r="N1929" s="58" t="n">
        <x:v>33336768.18604959</x:v>
      </x:c>
      <x:c r="O1929" s="58" t="n">
        <x:v>9860498.879017467</x:v>
      </x:c>
      <x:c r="P1929" s="2" t="str">
        <x:v>approve</x:v>
      </x:c>
      <x:c r="Q1929" s="2" t="str">
        <x:v>eligibility and RAROC conditions are met</x:v>
      </x:c>
      <x:c r="R1929" s="2"/>
      <x:c r="S1929" s="2"/>
      <x:c r="T1929" s="2"/>
    </x:row>
    <x:row r="1930">
      <x:c r="A1930" s="2"/>
      <x:c r="B1930" s="2"/>
      <x:c r="C1930" s="2" t="str">
        <x:v>SYN-01925</x:v>
      </x:c>
      <x:c r="D1930" s="58" t="n">
        <x:v>164000000</x:v>
      </x:c>
      <x:c r="E1930" s="93" t="n">
        <x:v>18</x:v>
      </x:c>
      <x:c r="F1930" s="59" t="n">
        <x:v>0.11929540198927248</x:v>
      </x:c>
      <x:c r="G1930" s="59" t="n">
        <x:v>0.6868972657557922</x:v>
      </x:c>
      <x:c r="H1930" s="59" t="n">
        <x:v>0.21361419647624932</x:v>
      </x:c>
      <x:c r="I1930" s="58" t="n">
        <x:v>10728801.629321342</x:v>
      </x:c>
      <x:c r="J1930" s="59" t="n">
        <x:v>0.24316599211322004</x:v>
      </x:c>
      <x:c r="K1930" s="2" t="str">
        <x:v>D</x:v>
      </x:c>
      <x:c r="L1930" s="59" t="n">
        <x:v>0.1753646087646484</x:v>
      </x:c>
      <x:c r="M1930" s="59" t="n">
        <x:v>0.4312206743272068</x:v>
      </x:c>
      <x:c r="N1930" s="58" t="n">
        <x:v>11135595.689907523</x:v>
      </x:c>
      <x:c r="O1930" s="58" t="n">
        <x:v>9655812.777995516</x:v>
      </x:c>
      <x:c r="P1930" s="2" t="str">
        <x:v>approve</x:v>
      </x:c>
      <x:c r="Q1930" s="2" t="str">
        <x:v>eligibility and RAROC conditions are met</x:v>
      </x:c>
      <x:c r="R1930" s="2"/>
      <x:c r="S1930" s="2"/>
      <x:c r="T1930" s="2"/>
    </x:row>
    <x:row r="1931">
      <x:c r="A1931" s="2"/>
      <x:c r="B1931" s="2"/>
      <x:c r="C1931" s="2" t="str">
        <x:v>SYN-01926</x:v>
      </x:c>
      <x:c r="D1931" s="58" t="n">
        <x:v>173000000</x:v>
      </x:c>
      <x:c r="E1931" s="93" t="n">
        <x:v>18</x:v>
      </x:c>
      <x:c r="F1931" s="59" t="n">
        <x:v>0.1401793731125473</x:v>
      </x:c>
      <x:c r="G1931" s="59" t="n">
        <x:v>0.7940610411132061</x:v>
      </x:c>
      <x:c r="H1931" s="59" t="n">
        <x:v>0.22345493765899083</x:v>
      </x:c>
      <x:c r="I1931" s="58" t="n">
        <x:v>11400049.887655007</x:v>
      </x:c>
      <x:c r="J1931" s="59" t="n">
        <x:v>0.6387112866985486</x:v>
      </x:c>
      <x:c r="K1931" s="2" t="str">
        <x:v>D</x:v>
      </x:c>
      <x:c r="L1931" s="59"/>
      <x:c r="M1931" s="59" t="n">
        <x:v>0.21870049831215552</x:v>
      </x:c>
      <x:c r="N1931" s="58" t="n">
        <x:v>15981677.139970308</x:v>
      </x:c>
      <x:c r="O1931" s="58" t="n">
        <x:v>12682051.533697406</x:v>
      </x:c>
      <x:c r="P1931" s="2" t="str">
        <x:v>decline</x:v>
      </x:c>
      <x:c r="Q1931" s="2" t="str">
        <x:v>debt service to income exceeds policy maximum</x:v>
      </x:c>
      <x:c r="R1931" s="2"/>
      <x:c r="S1931" s="2"/>
      <x:c r="T1931" s="2"/>
    </x:row>
    <x:row r="1932">
      <x:c r="A1932" s="2"/>
      <x:c r="B1932" s="2"/>
      <x:c r="C1932" s="2" t="str">
        <x:v>SYN-01927</x:v>
      </x:c>
      <x:c r="D1932" s="58" t="n">
        <x:v>191000000</x:v>
      </x:c>
      <x:c r="E1932" s="93" t="n">
        <x:v>36</x:v>
      </x:c>
      <x:c r="F1932" s="59" t="n">
        <x:v>0.007930323999421587</x:v>
      </x:c>
      <x:c r="G1932" s="59" t="n">
        <x:v>0.5629284184011903</x:v>
      </x:c>
      <x:c r="H1932" s="59" t="n">
        <x:v>0.11180048234434814</x:v>
      </x:c>
      <x:c r="I1932" s="58" t="n">
        <x:v>6269393.019730122</x:v>
      </x:c>
      <x:c r="J1932" s="59" t="n">
        <x:v>0.2774573107983936</x:v>
      </x:c>
      <x:c r="K1932" s="2" t="str">
        <x:v>A</x:v>
      </x:c>
      <x:c r="L1932" s="59" t="n">
        <x:v>0.07773849487304688</x:v>
      </x:c>
      <x:c r="M1932" s="59" t="n">
        <x:v>0.5051687059863176</x:v>
      </x:c>
      <x:c r="N1932" s="58" t="n">
        <x:v>1379556.2917545084</x:v>
      </x:c>
      <x:c r="O1932" s="58" t="n">
        <x:v>8082411.014090915</x:v>
      </x:c>
      <x:c r="P1932" s="2" t="str">
        <x:v>approve</x:v>
      </x:c>
      <x:c r="Q1932" s="2" t="str">
        <x:v>eligibility and RAROC conditions are met</x:v>
      </x:c>
      <x:c r="R1932" s="2"/>
      <x:c r="S1932" s="2"/>
      <x:c r="T1932" s="2"/>
    </x:row>
    <x:row r="1933">
      <x:c r="A1933" s="2"/>
      <x:c r="B1933" s="2"/>
      <x:c r="C1933" s="2" t="str">
        <x:v>SYN-01928</x:v>
      </x:c>
      <x:c r="D1933" s="58" t="n">
        <x:v>221000000</x:v>
      </x:c>
      <x:c r="E1933" s="93" t="n">
        <x:v>24</x:v>
      </x:c>
      <x:c r="F1933" s="59" t="n">
        <x:v>0.1965362654700231</x:v>
      </x:c>
      <x:c r="G1933" s="59" t="n">
        <x:v>0.6579207982614691</x:v>
      </x:c>
      <x:c r="H1933" s="59" t="n">
        <x:v>0.28615933094783813</x:v>
      </x:c>
      <x:c r="I1933" s="58" t="n">
        <x:v>12199829.984084595</x:v>
      </x:c>
      <x:c r="J1933" s="59" t="n">
        <x:v>0.7199924437370931</x:v>
      </x:c>
      <x:c r="K1933" s="2" t="str">
        <x:v>E</x:v>
      </x:c>
      <x:c r="L1933" s="59"/>
      <x:c r="M1933" s="59" t="n">
        <x:v>0.5265863666632545</x:v>
      </x:c>
      <x:c r="N1933" s="58" t="n">
        <x:v>31085112.86983619</x:v>
      </x:c>
      <x:c r="O1933" s="58" t="n">
        <x:v>14929576.74578497</x:v>
      </x:c>
      <x:c r="P1933" s="2" t="str">
        <x:v>decline</x:v>
      </x:c>
      <x:c r="Q1933" s="2" t="str">
        <x:v>debt service to income exceeds policy maximum</x:v>
      </x:c>
      <x:c r="R1933" s="2"/>
      <x:c r="S1933" s="2"/>
      <x:c r="T1933" s="2"/>
    </x:row>
    <x:row r="1934">
      <x:c r="A1934" s="2"/>
      <x:c r="B1934" s="2"/>
      <x:c r="C1934" s="2" t="str">
        <x:v>SYN-01929</x:v>
      </x:c>
      <x:c r="D1934" s="58" t="n">
        <x:v>112000000</x:v>
      </x:c>
      <x:c r="E1934" s="93" t="n">
        <x:v>12</x:v>
      </x:c>
      <x:c r="F1934" s="59" t="n">
        <x:v>0.06182515073959142</x:v>
      </x:c>
      <x:c r="G1934" s="59" t="n">
        <x:v>0.6951696736400992</x:v>
      </x:c>
      <x:c r="H1934" s="59" t="n">
        <x:v>0.15600497893716733</x:v>
      </x:c>
      <x:c r="I1934" s="58" t="n">
        <x:v>10140694.260159148</x:v>
      </x:c>
      <x:c r="J1934" s="59" t="n">
        <x:v>0.47069309243027474</x:v>
      </x:c>
      <x:c r="K1934" s="2" t="str">
        <x:v>C</x:v>
      </x:c>
      <x:c r="L1934" s="59" t="n">
        <x:v>0.11506752014160157</x:v>
      </x:c>
      <x:c r="M1934" s="59" t="n">
        <x:v>0.5753946481969506</x:v>
      </x:c>
      <x:c r="N1934" s="58" t="n">
        <x:v>2694352.850378516</x:v>
      </x:c>
      <x:c r="O1934" s="58" t="n">
        <x:v>4795335.00145402</x:v>
      </x:c>
      <x:c r="P1934" s="2" t="str">
        <x:v>approve</x:v>
      </x:c>
      <x:c r="Q1934" s="2" t="str">
        <x:v>eligibility and RAROC conditions are met</x:v>
      </x:c>
      <x:c r="R1934" s="2"/>
      <x:c r="S1934" s="2"/>
      <x:c r="T1934" s="2"/>
    </x:row>
    <x:row r="1935">
      <x:c r="A1935" s="2"/>
      <x:c r="B1935" s="2"/>
      <x:c r="C1935" s="2" t="str">
        <x:v>SYN-01930</x:v>
      </x:c>
      <x:c r="D1935" s="58" t="n">
        <x:v>219000000</x:v>
      </x:c>
      <x:c r="E1935" s="93" t="n">
        <x:v>12</x:v>
      </x:c>
      <x:c r="F1935" s="59" t="n">
        <x:v>0.10069738451323754</x:v>
      </x:c>
      <x:c r="G1935" s="59" t="n">
        <x:v>0.6539740760704515</x:v>
      </x:c>
      <x:c r="H1935" s="59" t="n">
        <x:v>0.19797283653853542</x:v>
      </x:c>
      <x:c r="I1935" s="58" t="n">
        <x:v>20265715.516242765</x:v>
      </x:c>
      <x:c r="J1935" s="59" t="n">
        <x:v>0.6190306342186208</x:v>
      </x:c>
      <x:c r="K1935" s="2" t="str">
        <x:v>D</x:v>
      </x:c>
      <x:c r="L1935" s="59"/>
      <x:c r="M1935" s="59" t="n">
        <x:v>0.6065419132172408</x:v>
      </x:c>
      <x:c r="N1935" s="58" t="n">
        <x:v>8171556.180123598</x:v>
      </x:c>
      <x:c r="O1935" s="58" t="n">
        <x:v>11579100.246776748</x:v>
      </x:c>
      <x:c r="P1935" s="2" t="str">
        <x:v>decline</x:v>
      </x:c>
      <x:c r="Q1935" s="2" t="str">
        <x:v>debt service to income exceeds policy maximum</x:v>
      </x:c>
      <x:c r="R1935" s="2"/>
      <x:c r="S1935" s="2"/>
      <x:c r="T1935" s="2"/>
    </x:row>
    <x:row r="1936">
      <x:c r="A1936" s="2"/>
      <x:c r="B1936" s="2"/>
      <x:c r="C1936" s="2" t="str">
        <x:v>SYN-01931</x:v>
      </x:c>
      <x:c r="D1936" s="58" t="n">
        <x:v>243000000</x:v>
      </x:c>
      <x:c r="E1936" s="93" t="n">
        <x:v>48</x:v>
      </x:c>
      <x:c r="F1936" s="59" t="n">
        <x:v>0.05406876480991006</x:v>
      </x:c>
      <x:c r="G1936" s="59" t="n">
        <x:v>0.8147121226339362</x:v>
      </x:c>
      <x:c r="H1936" s="59" t="n">
        <x:v>0.1428927992567617</x:v>
      </x:c>
      <x:c r="I1936" s="58" t="n">
        <x:v>6675649.72976168</x:v>
      </x:c>
      <x:c r="J1936" s="59" t="n">
        <x:v>0.31179918259775086</x:v>
      </x:c>
      <x:c r="K1936" s="2" t="str">
        <x:v>C</x:v>
      </x:c>
      <x:c r="L1936" s="59" t="n">
        <x:v>0.12484153747558593</x:v>
      </x:c>
      <x:c r="M1936" s="59" t="n">
        <x:v>0.33305163099705554</x:v>
      </x:c>
      <x:c r="N1936" s="58" t="n">
        <x:v>22723754.454300933</x:v>
      </x:c>
      <x:c r="O1936" s="58" t="n">
        <x:v>10492631.821665257</x:v>
      </x:c>
      <x:c r="P1936" s="2" t="str">
        <x:v>approve</x:v>
      </x:c>
      <x:c r="Q1936" s="2" t="str">
        <x:v>eligibility and RAROC conditions are met</x:v>
      </x:c>
      <x:c r="R1936" s="2"/>
      <x:c r="S1936" s="2"/>
      <x:c r="T1936" s="2"/>
    </x:row>
    <x:row r="1937">
      <x:c r="A1937" s="2"/>
      <x:c r="B1937" s="2"/>
      <x:c r="C1937" s="2" t="str">
        <x:v>SYN-01932</x:v>
      </x:c>
      <x:c r="D1937" s="58" t="n">
        <x:v>164000000</x:v>
      </x:c>
      <x:c r="E1937" s="93" t="n">
        <x:v>18</x:v>
      </x:c>
      <x:c r="F1937" s="59" t="n">
        <x:v>0.1023257156427192</x:v>
      </x:c>
      <x:c r="G1937" s="59" t="n">
        <x:v>0.8403098114584495</x:v>
      </x:c>
      <x:c r="H1937" s="59" t="n">
        <x:v>0.19347126140446402</x:v>
      </x:c>
      <x:c r="I1937" s="58" t="n">
        <x:v>10569763.755167274</x:v>
      </x:c>
      <x:c r="J1937" s="59" t="n">
        <x:v>0.8819202422688563</x:v>
      </x:c>
      <x:c r="K1937" s="2" t="str">
        <x:v>D</x:v>
      </x:c>
      <x:c r="L1937" s="59"/>
      <x:c r="M1937" s="59" t="n">
        <x:v>0.3146972052836928</x:v>
      </x:c>
      <x:c r="N1937" s="58" t="n">
        <x:v>11639364.060099643</x:v>
      </x:c>
      <x:c r="O1937" s="58" t="n">
        <x:v>10909763.232824206</x:v>
      </x:c>
      <x:c r="P1937" s="2" t="str">
        <x:v>decline</x:v>
      </x:c>
      <x:c r="Q1937" s="2" t="str">
        <x:v>debt service to income exceeds policy maximum</x:v>
      </x:c>
      <x:c r="R1937" s="2"/>
      <x:c r="S1937" s="2"/>
      <x:c r="T1937" s="2"/>
    </x:row>
    <x:row r="1938">
      <x:c r="A1938" s="2"/>
      <x:c r="B1938" s="2"/>
      <x:c r="C1938" s="2" t="str">
        <x:v>SYN-01933</x:v>
      </x:c>
      <x:c r="D1938" s="58" t="n">
        <x:v>245000000</x:v>
      </x:c>
      <x:c r="E1938" s="93" t="n">
        <x:v>24</x:v>
      </x:c>
      <x:c r="F1938" s="59" t="n">
        <x:v>0.1573160160346333</x:v>
      </x:c>
      <x:c r="G1938" s="59" t="n">
        <x:v>0.8072465520237496</x:v>
      </x:c>
      <x:c r="H1938" s="59" t="n">
        <x:v>0.23223203206298515</x:v>
      </x:c>
      <x:c r="I1938" s="58" t="n">
        <x:v>12858625.58357329</x:v>
      </x:c>
      <x:c r="J1938" s="59" t="n">
        <x:v>0.8681544460925464</x:v>
      </x:c>
      <x:c r="K1938" s="2" t="str">
        <x:v>E</x:v>
      </x:c>
      <x:c r="L1938" s="59"/>
      <x:c r="M1938" s="59" t="n">
        <x:v>0.22101004201591748</x:v>
      </x:c>
      <x:c r="N1938" s="58" t="n">
        <x:v>33650743.88277508</x:v>
      </x:c>
      <x:c r="O1938" s="58" t="n">
        <x:v>18703923.54938857</x:v>
      </x:c>
      <x:c r="P1938" s="2" t="str">
        <x:v>decline</x:v>
      </x:c>
      <x:c r="Q1938" s="2" t="str">
        <x:v>debt service to income exceeds policy maximum</x:v>
      </x:c>
      <x:c r="R1938" s="2"/>
      <x:c r="S1938" s="2"/>
      <x:c r="T1938" s="2"/>
    </x:row>
    <x:row r="1939">
      <x:c r="A1939" s="2"/>
      <x:c r="B1939" s="2"/>
      <x:c r="C1939" s="2" t="str">
        <x:v>SYN-01934</x:v>
      </x:c>
      <x:c r="D1939" s="58" t="n">
        <x:v>56000000</x:v>
      </x:c>
      <x:c r="E1939" s="93" t="n">
        <x:v>24</x:v>
      </x:c>
      <x:c r="F1939" s="59" t="n">
        <x:v>0.09915159764443726</x:v>
      </x:c>
      <x:c r="G1939" s="59" t="n">
        <x:v>0.6064185788594658</x:v>
      </x:c>
      <x:c r="H1939" s="59" t="n">
        <x:v>0.1929076508592304</x:v>
      </x:c>
      <x:c r="I1939" s="58" t="n">
        <x:v>2830799.92811621</x:v>
      </x:c>
      <x:c r="J1939" s="59" t="n">
        <x:v>0.28450149039152867</x:v>
      </x:c>
      <x:c r="K1939" s="2" t="str">
        <x:v>C</x:v>
      </x:c>
      <x:c r="L1939" s="59" t="n">
        <x:v>0.15523311614990232</x:v>
      </x:c>
      <x:c r="M1939" s="59" t="n">
        <x:v>0.49592548815557286</x:v>
      </x:c>
      <x:c r="N1939" s="58" t="n">
        <x:v>3646654.867293288</x:v>
      </x:c>
      <x:c r="O1939" s="58" t="n">
        <x:v>2603050.582747285</x:v>
      </x:c>
      <x:c r="P1939" s="2" t="str">
        <x:v>approve</x:v>
      </x:c>
      <x:c r="Q1939" s="2" t="str">
        <x:v>eligibility and RAROC conditions are met</x:v>
      </x:c>
      <x:c r="R1939" s="2"/>
      <x:c r="S1939" s="2"/>
      <x:c r="T1939" s="2"/>
    </x:row>
    <x:row r="1940">
      <x:c r="A1940" s="2"/>
      <x:c r="B1940" s="2"/>
      <x:c r="C1940" s="2" t="str">
        <x:v>SYN-01935</x:v>
      </x:c>
      <x:c r="D1940" s="58" t="n">
        <x:v>91000000</x:v>
      </x:c>
      <x:c r="E1940" s="93" t="n">
        <x:v>48</x:v>
      </x:c>
      <x:c r="F1940" s="59" t="n">
        <x:v>0.08751457186073477</x:v>
      </x:c>
      <x:c r="G1940" s="59" t="n">
        <x:v>0.7817973394465244</x:v>
      </x:c>
      <x:c r="H1940" s="59" t="n">
        <x:v>0.19233463985257668</x:v>
      </x:c>
      <x:c r="I1940" s="58" t="n">
        <x:v>2732134.2990860725</x:v>
      </x:c>
      <x:c r="J1940" s="59" t="n">
        <x:v>0.3837657150961256</x:v>
      </x:c>
      <x:c r="K1940" s="2" t="str">
        <x:v>C</x:v>
      </x:c>
      <x:c r="L1940" s="59" t="n">
        <x:v>0.15752044677734373</x:v>
      </x:c>
      <x:c r="M1940" s="59" t="n">
        <x:v>0.4182016636809992</x:v>
      </x:c>
      <x:c r="N1940" s="58" t="n">
        <x:v>13161996.40717363</x:v>
      </x:c>
      <x:c r="O1940" s="58" t="n">
        <x:v>4980462.428894012</x:v>
      </x:c>
      <x:c r="P1940" s="2" t="str">
        <x:v>approve</x:v>
      </x:c>
      <x:c r="Q1940" s="2" t="str">
        <x:v>eligibility and RAROC conditions are met</x:v>
      </x:c>
      <x:c r="R1940" s="2"/>
      <x:c r="S1940" s="2"/>
      <x:c r="T1940" s="2"/>
    </x:row>
    <x:row r="1941">
      <x:c r="A1941" s="2"/>
      <x:c r="B1941" s="2"/>
      <x:c r="C1941" s="2" t="str">
        <x:v>SYN-01936</x:v>
      </x:c>
      <x:c r="D1941" s="58" t="n">
        <x:v>189000000</x:v>
      </x:c>
      <x:c r="E1941" s="93" t="n">
        <x:v>18</x:v>
      </x:c>
      <x:c r="F1941" s="59" t="n">
        <x:v>0.0987291224991398</x:v>
      </x:c>
      <x:c r="G1941" s="59" t="n">
        <x:v>0.712779933828046</x:v>
      </x:c>
      <x:c r="H1941" s="59" t="n">
        <x:v>0.1852753311138952</x:v>
      </x:c>
      <x:c r="I1941" s="58" t="n">
        <x:v>12106874.113328187</x:v>
      </x:c>
      <x:c r="J1941" s="59" t="n">
        <x:v>0.3745784677518183</x:v>
      </x:c>
      <x:c r="K1941" s="2" t="str">
        <x:v>C</x:v>
      </x:c>
      <x:c r="L1941" s="59" t="n">
        <x:v>0.15320373535156248</x:v>
      </x:c>
      <x:c r="M1941" s="59" t="n">
        <x:v>0.40286521914010964</x:v>
      </x:c>
      <x:c r="N1941" s="58" t="n">
        <x:v>10959575.314371083</x:v>
      </x:c>
      <x:c r="O1941" s="58" t="n">
        <x:v>10452322.371455025</x:v>
      </x:c>
      <x:c r="P1941" s="2" t="str">
        <x:v>approve</x:v>
      </x:c>
      <x:c r="Q1941" s="2" t="str">
        <x:v>eligibility and RAROC conditions are met</x:v>
      </x:c>
      <x:c r="R1941" s="2"/>
      <x:c r="S1941" s="2"/>
      <x:c r="T1941" s="2"/>
    </x:row>
    <x:row r="1942">
      <x:c r="A1942" s="2"/>
      <x:c r="B1942" s="2"/>
      <x:c r="C1942" s="2" t="str">
        <x:v>SYN-01937</x:v>
      </x:c>
      <x:c r="D1942" s="58" t="n">
        <x:v>90000000</x:v>
      </x:c>
      <x:c r="E1942" s="93" t="n">
        <x:v>24</x:v>
      </x:c>
      <x:c r="F1942" s="59" t="n">
        <x:v>0.06650303277817365</x:v>
      </x:c>
      <x:c r="G1942" s="59" t="n">
        <x:v>0.6528356301738998</x:v>
      </x:c>
      <x:c r="H1942" s="59" t="n">
        <x:v>0.17628541030458303</x:v>
      </x:c>
      <x:c r="I1942" s="58" t="n">
        <x:v>4477032.543576012</x:v>
      </x:c>
      <x:c r="J1942" s="59" t="n">
        <x:v>0.3730798037783161</x:v>
      </x:c>
      <x:c r="K1942" s="2" t="str">
        <x:v>C</x:v>
      </x:c>
      <x:c r="L1942" s="59" t="n">
        <x:v>0.13157630920410154</x:v>
      </x:c>
      <x:c r="M1942" s="59" t="n">
        <x:v>0.6152456828763876</x:v>
      </x:c>
      <x:c r="N1942" s="58" t="n">
        <x:v>4239994.533153763</x:v>
      </x:c>
      <x:c r="O1942" s="58" t="n">
        <x:v>3726725.575836319</x:v>
      </x:c>
      <x:c r="P1942" s="2" t="str">
        <x:v>approve</x:v>
      </x:c>
      <x:c r="Q1942" s="2" t="str">
        <x:v>eligibility and RAROC conditions are met</x:v>
      </x:c>
      <x:c r="R1942" s="2"/>
      <x:c r="S1942" s="2"/>
      <x:c r="T1942" s="2"/>
    </x:row>
    <x:row r="1943">
      <x:c r="A1943" s="2"/>
      <x:c r="B1943" s="2"/>
      <x:c r="C1943" s="2" t="str">
        <x:v>SYN-01938</x:v>
      </x:c>
      <x:c r="D1943" s="58" t="n">
        <x:v>50000000</x:v>
      </x:c>
      <x:c r="E1943" s="93" t="n">
        <x:v>36</x:v>
      </x:c>
      <x:c r="F1943" s="59" t="n">
        <x:v>0.030171892073786725</x:v>
      </x:c>
      <x:c r="G1943" s="59" t="n">
        <x:v>0.659837260403253</x:v>
      </x:c>
      <x:c r="H1943" s="59" t="n">
        <x:v>0.13040419923788502</x:v>
      </x:c>
      <x:c r="I1943" s="58" t="n">
        <x:v>1685671.2027588116</x:v>
      </x:c>
      <x:c r="J1943" s="59" t="n">
        <x:v>0.34746265824250394</x:v>
      </x:c>
      <x:c r="K1943" s="2" t="str">
        <x:v>B</x:v>
      </x:c>
      <x:c r="L1943" s="59" t="n">
        <x:v>0.10783702850341796</x:v>
      </x:c>
      <x:c r="M1943" s="59" t="n">
        <x:v>0.3901590981038742</x:v>
      </x:c>
      <x:c r="N1943" s="58" t="n">
        <x:v>1604390.48562849</x:v>
      </x:c>
      <x:c r="O1943" s="58" t="n">
        <x:v>2086020.8184501142</x:v>
      </x:c>
      <x:c r="P1943" s="2" t="str">
        <x:v>approve</x:v>
      </x:c>
      <x:c r="Q1943" s="2" t="str">
        <x:v>eligibility and RAROC conditions are met</x:v>
      </x:c>
      <x:c r="R1943" s="2"/>
      <x:c r="S1943" s="2"/>
      <x:c r="T1943" s="2"/>
    </x:row>
    <x:row r="1944">
      <x:c r="A1944" s="2"/>
      <x:c r="B1944" s="2"/>
      <x:c r="C1944" s="2" t="str">
        <x:v>SYN-01939</x:v>
      </x:c>
      <x:c r="D1944" s="58" t="n">
        <x:v>39000000</x:v>
      </x:c>
      <x:c r="E1944" s="93" t="n">
        <x:v>24</x:v>
      </x:c>
      <x:c r="F1944" s="59" t="n">
        <x:v>0.043114899943577645</x:v>
      </x:c>
      <x:c r="G1944" s="59" t="n">
        <x:v>0.6907805633992673</x:v>
      </x:c>
      <x:c r="H1944" s="59" t="n">
        <x:v>0.14737272419448116</x:v>
      </x:c>
      <x:c r="I1944" s="58" t="n">
        <x:v>1886114.7019457528</x:v>
      </x:c>
      <x:c r="J1944" s="59" t="n">
        <x:v>0.24572229403891505</x:v>
      </x:c>
      <x:c r="K1944" s="2" t="str">
        <x:v>B</x:v>
      </x:c>
      <x:c r="L1944" s="59" t="n">
        <x:v>0.12884853363037108</x:v>
      </x:c>
      <x:c r="M1944" s="59" t="n">
        <x:v>0.34928004580084077</x:v>
      </x:c>
      <x:c r="N1944" s="58" t="n">
        <x:v>1255695.0011762744</x:v>
      </x:c>
      <x:c r="O1944" s="58" t="n">
        <x:v>1627044.9384106921</x:v>
      </x:c>
      <x:c r="P1944" s="2" t="str">
        <x:v>approve</x:v>
      </x:c>
      <x:c r="Q1944" s="2" t="str">
        <x:v>eligibility and RAROC conditions are met</x:v>
      </x:c>
      <x:c r="R1944" s="2"/>
      <x:c r="S1944" s="2"/>
      <x:c r="T1944" s="2"/>
    </x:row>
    <x:row r="1945">
      <x:c r="A1945" s="2"/>
      <x:c r="B1945" s="2"/>
      <x:c r="C1945" s="2" t="str">
        <x:v>SYN-01940</x:v>
      </x:c>
      <x:c r="D1945" s="58" t="n">
        <x:v>197000000</x:v>
      </x:c>
      <x:c r="E1945" s="93" t="n">
        <x:v>12</x:v>
      </x:c>
      <x:c r="F1945" s="59" t="n">
        <x:v>0.06870664080966671</x:v>
      </x:c>
      <x:c r="G1945" s="59" t="n">
        <x:v>0.8777000936011845</x:v>
      </x:c>
      <x:c r="H1945" s="59" t="n">
        <x:v>0.15935674472588324</x:v>
      </x:c>
      <x:c r="I1945" s="58" t="n">
        <x:v>17867982.840422545</x:v>
      </x:c>
      <x:c r="J1945" s="59" t="n">
        <x:v>0.739428125725261</x:v>
      </x:c>
      <x:c r="K1945" s="2" t="str">
        <x:v>C</x:v>
      </x:c>
      <x:c r="L1945" s="59"/>
      <x:c r="M1945" s="59" t="n">
        <x:v>0.3153429836150099</x:v>
      </x:c>
      <x:c r="N1945" s="58" t="n">
        <x:v>6659960.314281402</x:v>
      </x:c>
      <x:c r="O1945" s="58" t="n">
        <x:v>11193577.468674487</x:v>
      </x:c>
      <x:c r="P1945" s="2" t="str">
        <x:v>decline</x:v>
      </x:c>
      <x:c r="Q1945" s="2" t="str">
        <x:v>debt service to income exceeds policy maximum</x:v>
      </x:c>
      <x:c r="R1945" s="2"/>
      <x:c r="S1945" s="2"/>
      <x:c r="T1945" s="2"/>
    </x:row>
    <x:row r="1946">
      <x:c r="A1946" s="2"/>
      <x:c r="B1946" s="2"/>
      <x:c r="C1946" s="2" t="str">
        <x:v>SYN-01941</x:v>
      </x:c>
      <x:c r="D1946" s="58" t="n">
        <x:v>155000000</x:v>
      </x:c>
      <x:c r="E1946" s="93" t="n">
        <x:v>24</x:v>
      </x:c>
      <x:c r="F1946" s="59" t="n">
        <x:v>0.007934280496299436</x:v>
      </x:c>
      <x:c r="G1946" s="59" t="n">
        <x:v>0.9</x:v>
      </x:c>
      <x:c r="H1946" s="59" t="n">
        <x:v>0.09075321942542236</x:v>
      </x:c>
      <x:c r="I1946" s="58" t="n">
        <x:v>7086492.913612352</x:v>
      </x:c>
      <x:c r="J1946" s="59" t="n">
        <x:v>0.2092022122288655</x:v>
      </x:c>
      <x:c r="K1946" s="2" t="str">
        <x:v>A</x:v>
      </x:c>
      <x:c r="L1946" s="59" t="n">
        <x:v>0.0884907913208008</x:v>
      </x:c>
      <x:c r="M1946" s="59" t="n">
        <x:v>0.1830055942129675</x:v>
      </x:c>
      <x:c r="N1946" s="58" t="n">
        <x:v>1184434.5031296152</x:v>
      </x:c>
      <x:c r="O1946" s="58" t="n">
        <x:v>6507243.641021232</x:v>
      </x:c>
      <x:c r="P1946" s="2" t="str">
        <x:v>approve</x:v>
      </x:c>
      <x:c r="Q1946" s="2" t="str">
        <x:v>eligibility and RAROC conditions are met</x:v>
      </x:c>
      <x:c r="R1946" s="2"/>
      <x:c r="S1946" s="2"/>
      <x:c r="T1946" s="2"/>
    </x:row>
    <x:row r="1947">
      <x:c r="A1947" s="2"/>
      <x:c r="B1947" s="2"/>
      <x:c r="C1947" s="2" t="str">
        <x:v>SYN-01942</x:v>
      </x:c>
      <x:c r="D1947" s="58" t="n">
        <x:v>247000000</x:v>
      </x:c>
      <x:c r="E1947" s="93" t="n">
        <x:v>36</x:v>
      </x:c>
      <x:c r="F1947" s="59" t="n">
        <x:v>0.1268967623165785</x:v>
      </x:c>
      <x:c r="G1947" s="59" t="n">
        <x:v>0.8822101862437257</x:v>
      </x:c>
      <x:c r="H1947" s="59" t="n">
        <x:v>0.22303182323381493</x:v>
      </x:c>
      <x:c r="I1947" s="58" t="n">
        <x:v>9471826.807898002</x:v>
      </x:c>
      <x:c r="J1947" s="59" t="n">
        <x:v>0.26498808509553984</x:v>
      </x:c>
      <x:c r="K1947" s="2" t="str">
        <x:v>D</x:v>
      </x:c>
      <x:c r="L1947" s="59" t="n">
        <x:v>0.21190750122070312</x:v>
      </x:c>
      <x:c r="M1947" s="59" t="n">
        <x:v>0.2194079888692633</x:v>
      </x:c>
      <x:c r="N1947" s="58" t="n">
        <x:v>43854849.82136725</x:v>
      </x:c>
      <x:c r="O1947" s="58" t="n">
        <x:v>18395135.64457796</x:v>
      </x:c>
      <x:c r="P1947" s="2" t="str">
        <x:v>approve</x:v>
      </x:c>
      <x:c r="Q1947" s="2" t="str">
        <x:v>eligibility and RAROC conditions are met</x:v>
      </x:c>
      <x:c r="R1947" s="2"/>
      <x:c r="S1947" s="2"/>
      <x:c r="T1947" s="2"/>
    </x:row>
    <x:row r="1948">
      <x:c r="A1948" s="2"/>
      <x:c r="B1948" s="2"/>
      <x:c r="C1948" s="2" t="str">
        <x:v>SYN-01943</x:v>
      </x:c>
      <x:c r="D1948" s="58" t="n">
        <x:v>103000000</x:v>
      </x:c>
      <x:c r="E1948" s="93" t="n">
        <x:v>12</x:v>
      </x:c>
      <x:c r="F1948" s="59" t="n">
        <x:v>0.10041475436645379</x:v>
      </x:c>
      <x:c r="G1948" s="59" t="n">
        <x:v>0.5886024942032935</x:v>
      </x:c>
      <x:c r="H1948" s="59" t="n">
        <x:v>0.18019729746927451</x:v>
      </x:c>
      <x:c r="I1948" s="58" t="n">
        <x:v>9444006.430398434</x:v>
      </x:c>
      <x:c r="J1948" s="59" t="n">
        <x:v>0.8229337620265623</x:v>
      </x:c>
      <x:c r="K1948" s="2" t="str">
        <x:v>D</x:v>
      </x:c>
      <x:c r="L1948" s="59"/>
      <x:c r="M1948" s="59" t="n">
        <x:v>0.5582572213692826</x:v>
      </x:c>
      <x:c r="N1948" s="58" t="n">
        <x:v>3440450.796011993</x:v>
      </x:c>
      <x:c r="O1948" s="58" t="n">
        <x:v>4881769.110789258</x:v>
      </x:c>
      <x:c r="P1948" s="2" t="str">
        <x:v>decline</x:v>
      </x:c>
      <x:c r="Q1948" s="2" t="str">
        <x:v>debt service to income exceeds policy maximum</x:v>
      </x:c>
      <x:c r="R1948" s="2"/>
      <x:c r="S1948" s="2"/>
      <x:c r="T1948" s="2"/>
    </x:row>
    <x:row r="1949">
      <x:c r="A1949" s="2"/>
      <x:c r="B1949" s="2"/>
      <x:c r="C1949" s="2" t="str">
        <x:v>SYN-01944</x:v>
      </x:c>
      <x:c r="D1949" s="58" t="n">
        <x:v>236000000</x:v>
      </x:c>
      <x:c r="E1949" s="93" t="n">
        <x:v>36</x:v>
      </x:c>
      <x:c r="F1949" s="59" t="n">
        <x:v>0.09346537054456404</x:v>
      </x:c>
      <x:c r="G1949" s="59" t="n">
        <x:v>0.6515754877817079</x:v>
      </x:c>
      <x:c r="H1949" s="59" t="n">
        <x:v>0.18361299752102692</x:v>
      </x:c>
      <x:c r="I1949" s="58" t="n">
        <x:v>8574800.245665848</x:v>
      </x:c>
      <x:c r="J1949" s="59" t="n">
        <x:v>0.36809656019537407</x:v>
      </x:c>
      <x:c r="K1949" s="2" t="str">
        <x:v>C</x:v>
      </x:c>
      <x:c r="L1949" s="59" t="n">
        <x:v>0.14208908081054689</x:v>
      </x:c>
      <x:c r="M1949" s="59" t="n">
        <x:v>0.5148298260951109</x:v>
      </x:c>
      <x:c r="N1949" s="58" t="n">
        <x:v>22872382.120274123</x:v>
      </x:c>
      <x:c r="O1949" s="58" t="n">
        <x:v>11194302.37078906</x:v>
      </x:c>
      <x:c r="P1949" s="2" t="str">
        <x:v>approve</x:v>
      </x:c>
      <x:c r="Q1949" s="2" t="str">
        <x:v>eligibility and RAROC conditions are met</x:v>
      </x:c>
      <x:c r="R1949" s="2"/>
      <x:c r="S1949" s="2"/>
      <x:c r="T1949" s="2"/>
    </x:row>
    <x:row r="1950">
      <x:c r="A1950" s="2"/>
      <x:c r="B1950" s="2"/>
      <x:c r="C1950" s="2" t="str">
        <x:v>SYN-01945</x:v>
      </x:c>
      <x:c r="D1950" s="58" t="n">
        <x:v>143000000</x:v>
      </x:c>
      <x:c r="E1950" s="93" t="n">
        <x:v>12</x:v>
      </x:c>
      <x:c r="F1950" s="59" t="n">
        <x:v>0.25632520706833684</x:v>
      </x:c>
      <x:c r="G1950" s="59" t="n">
        <x:v>0.7617047205483979</x:v>
      </x:c>
      <x:c r="H1950" s="59" t="n">
        <x:v>0.3</x:v>
      </x:c>
      <x:c r="I1950" s="58" t="n">
        <x:v>13940659.159332365</x:v>
      </x:c>
      <x:c r="J1950" s="59" t="n">
        <x:v>0.5116077169635691</x:v>
      </x:c>
      <x:c r="K1950" s="2" t="str">
        <x:v>E</x:v>
      </x:c>
      <x:c r="L1950" s="59"/>
      <x:c r="M1950" s="59" t="n">
        <x:v>0.035001807424920685</x:v>
      </x:c>
      <x:c r="N1950" s="58" t="n">
        <x:v>16479809.0492811</x:v>
      </x:c>
      <x:c r="O1950" s="58" t="n">
        <x:v>12886726.39992444</x:v>
      </x:c>
      <x:c r="P1950" s="2" t="str">
        <x:v>decline</x:v>
      </x:c>
      <x:c r="Q1950" s="2" t="str">
        <x:v>PD exceeds policy maximum</x:v>
      </x:c>
      <x:c r="R1950" s="2"/>
      <x:c r="S1950" s="2"/>
      <x:c r="T1950" s="2"/>
    </x:row>
    <x:row r="1951">
      <x:c r="A1951" s="2"/>
      <x:c r="B1951" s="2"/>
      <x:c r="C1951" s="2" t="str">
        <x:v>SYN-01946</x:v>
      </x:c>
      <x:c r="D1951" s="58" t="n">
        <x:v>57000000</x:v>
      </x:c>
      <x:c r="E1951" s="93" t="n">
        <x:v>24</x:v>
      </x:c>
      <x:c r="F1951" s="59" t="n">
        <x:v>0.19300374196845113</x:v>
      </x:c>
      <x:c r="G1951" s="59" t="n">
        <x:v>0.7045156511971242</x:v>
      </x:c>
      <x:c r="H1951" s="59" t="n">
        <x:v>0.2534058805533192</x:v>
      </x:c>
      <x:c r="I1951" s="58" t="n">
        <x:v>3051925.79350048</x:v>
      </x:c>
      <x:c r="J1951" s="59" t="n">
        <x:v>0.3076505607282713</x:v>
      </x:c>
      <x:c r="K1951" s="2" t="str">
        <x:v>E</x:v>
      </x:c>
      <x:c r="L1951" s="59" t="n">
        <x:v>0.24804855346679688</x:v>
      </x:c>
      <x:c r="M1951" s="59" t="n">
        <x:v>0.18947107621048845</x:v>
      </x:c>
      <x:c r="N1951" s="58" t="n">
        <x:v>8365400.856544971</x:v>
      </x:c>
      <x:c r="O1951" s="58" t="n">
        <x:v>4069062.6556095807</x:v>
      </x:c>
      <x:c r="P1951" s="2" t="str">
        <x:v>approve</x:v>
      </x:c>
      <x:c r="Q1951" s="2" t="str">
        <x:v>eligibility and RAROC conditions are met</x:v>
      </x:c>
      <x:c r="R1951" s="2"/>
      <x:c r="S1951" s="2"/>
      <x:c r="T1951" s="2"/>
    </x:row>
    <x:row r="1952">
      <x:c r="A1952" s="2"/>
      <x:c r="B1952" s="2"/>
      <x:c r="C1952" s="2" t="str">
        <x:v>SYN-01947</x:v>
      </x:c>
      <x:c r="D1952" s="58" t="n">
        <x:v>219000000</x:v>
      </x:c>
      <x:c r="E1952" s="93" t="n">
        <x:v>12</x:v>
      </x:c>
      <x:c r="F1952" s="59" t="n">
        <x:v>0.10008700061239116</x:v>
      </x:c>
      <x:c r="G1952" s="59" t="n">
        <x:v>0.661858437675068</x:v>
      </x:c>
      <x:c r="H1952" s="59" t="n">
        <x:v>0.19444437307634463</x:v>
      </x:c>
      <x:c r="I1952" s="58" t="n">
        <x:v>20228771.91261712</x:v>
      </x:c>
      <x:c r="J1952" s="59" t="n">
        <x:v>0.5044603506018739</x:v>
      </x:c>
      <x:c r="K1952" s="2" t="str">
        <x:v>D</x:v>
      </x:c>
      <x:c r="L1952" s="59"/>
      <x:c r="M1952" s="59" t="n">
        <x:v>0.49464447853902704</x:v>
      </x:c>
      <x:c r="N1952" s="58" t="n">
        <x:v>8214998.862418348</x:v>
      </x:c>
      <x:c r="O1952" s="58" t="n">
        <x:v>11674998.63105005</x:v>
      </x:c>
      <x:c r="P1952" s="2" t="str">
        <x:v>decline</x:v>
      </x:c>
      <x:c r="Q1952" s="2" t="str">
        <x:v>debt service to income exceeds policy maximum</x:v>
      </x:c>
      <x:c r="R1952" s="2"/>
      <x:c r="S1952" s="2"/>
      <x:c r="T1952" s="2"/>
    </x:row>
    <x:row r="1953">
      <x:c r="A1953" s="2"/>
      <x:c r="B1953" s="2"/>
      <x:c r="C1953" s="2" t="str">
        <x:v>SYN-01948</x:v>
      </x:c>
      <x:c r="D1953" s="58" t="n">
        <x:v>198000000</x:v>
      </x:c>
      <x:c r="E1953" s="93" t="n">
        <x:v>48</x:v>
      </x:c>
      <x:c r="F1953" s="59" t="n">
        <x:v>0.043800693372308755</x:v>
      </x:c>
      <x:c r="G1953" s="59" t="n">
        <x:v>0.6154420624520494</x:v>
      </x:c>
      <x:c r="H1953" s="59" t="n">
        <x:v>0.1457206148425597</x:v>
      </x:c>
      <x:c r="I1953" s="58" t="n">
        <x:v>5467632.432104777</x:v>
      </x:c>
      <x:c r="J1953" s="59" t="n">
        <x:v>0.3838676494577205</x:v>
      </x:c>
      <x:c r="K1953" s="2" t="str">
        <x:v>B</x:v>
      </x:c>
      <x:c r="L1953" s="59" t="n">
        <x:v>0.10434593200683595</x:v>
      </x:c>
      <x:c r="M1953" s="59" t="n">
        <x:v>0.5798645666721</x:v>
      </x:c>
      <x:c r="N1953" s="58" t="n">
        <x:v>11455412.312415104</x:v>
      </x:c>
      <x:c r="O1953" s="58" t="n">
        <x:v>8196980.058343229</x:v>
      </x:c>
      <x:c r="P1953" s="2" t="str">
        <x:v>approve</x:v>
      </x:c>
      <x:c r="Q1953" s="2" t="str">
        <x:v>eligibility and RAROC conditions are met</x:v>
      </x:c>
      <x:c r="R1953" s="2"/>
      <x:c r="S1953" s="2"/>
      <x:c r="T1953" s="2"/>
    </x:row>
    <x:row r="1954">
      <x:c r="A1954" s="2"/>
      <x:c r="B1954" s="2"/>
      <x:c r="C1954" s="2" t="str">
        <x:v>SYN-01949</x:v>
      </x:c>
      <x:c r="D1954" s="58" t="n">
        <x:v>62000000</x:v>
      </x:c>
      <x:c r="E1954" s="93" t="n">
        <x:v>48</x:v>
      </x:c>
      <x:c r="F1954" s="59" t="n">
        <x:v>0.023180906293812982</x:v>
      </x:c>
      <x:c r="G1954" s="59" t="n">
        <x:v>0.5158204622628968</x:v>
      </x:c>
      <x:c r="H1954" s="59" t="n">
        <x:v>0.11772439041571235</x:v>
      </x:c>
      <x:c r="I1954" s="58" t="n">
        <x:v>1625779.099675614</x:v>
      </x:c>
      <x:c r="J1954" s="59" t="n">
        <x:v>0.12836657937475493</x:v>
      </x:c>
      <x:c r="K1954" s="2" t="str">
        <x:v>B</x:v>
      </x:c>
      <x:c r="L1954" s="59" t="n">
        <x:v>0.09528961181640626</x:v>
      </x:c>
      <x:c r="M1954" s="59" t="n">
        <x:v>0.38851190253760526</x:v>
      </x:c>
      <x:c r="N1954" s="58" t="n">
        <x:v>1595308.4153442301</x:v>
      </x:c>
      <x:c r="O1954" s="58" t="n">
        <x:v>2598648.952653549</x:v>
      </x:c>
      <x:c r="P1954" s="2" t="str">
        <x:v>approve</x:v>
      </x:c>
      <x:c r="Q1954" s="2" t="str">
        <x:v>eligibility and RAROC conditions are met</x:v>
      </x:c>
      <x:c r="R1954" s="2"/>
      <x:c r="S1954" s="2"/>
      <x:c r="T1954" s="2"/>
    </x:row>
    <x:row r="1955">
      <x:c r="A1955" s="2"/>
      <x:c r="B1955" s="2"/>
      <x:c r="C1955" s="2" t="str">
        <x:v>SYN-01950</x:v>
      </x:c>
      <x:c r="D1955" s="58" t="n">
        <x:v>232000000</x:v>
      </x:c>
      <x:c r="E1955" s="93" t="n">
        <x:v>48</x:v>
      </x:c>
      <x:c r="F1955" s="59" t="n">
        <x:v>0.11017082403965746</x:v>
      </x:c>
      <x:c r="G1955" s="59" t="n">
        <x:v>0.7658701803745024</x:v>
      </x:c>
      <x:c r="H1955" s="59" t="n">
        <x:v>0.18264723396743848</x:v>
      </x:c>
      <x:c r="I1955" s="58" t="n">
        <x:v>6847134.302314088</x:v>
      </x:c>
      <x:c r="J1955" s="59" t="n">
        <x:v>0.17074573986396616</x:v>
      </x:c>
      <x:c r="K1955" s="2" t="str">
        <x:v>D</x:v>
      </x:c>
      <x:c r="L1955" s="59" t="n">
        <x:v>0.17359405517578125</x:v>
      </x:c>
      <x:c r="M1955" s="59" t="n">
        <x:v>0.21999662209543988</x:v>
      </x:c>
      <x:c r="N1955" s="58" t="n">
        <x:v>40315339.64717872</x:v>
      </x:c>
      <x:c r="O1955" s="58" t="n">
        <x:v>13659226.718354098</x:v>
      </x:c>
      <x:c r="P1955" s="2" t="str">
        <x:v>approve</x:v>
      </x:c>
      <x:c r="Q1955" s="2" t="str">
        <x:v>eligibility and RAROC conditions are met</x:v>
      </x:c>
      <x:c r="R1955" s="2"/>
      <x:c r="S1955" s="2"/>
      <x:c r="T1955" s="2"/>
    </x:row>
    <x:row r="1956">
      <x:c r="A1956" s="2"/>
      <x:c r="B1956" s="2"/>
      <x:c r="C1956" s="2" t="str">
        <x:v>SYN-01951</x:v>
      </x:c>
      <x:c r="D1956" s="58" t="n">
        <x:v>32000000</x:v>
      </x:c>
      <x:c r="E1956" s="93" t="n">
        <x:v>48</x:v>
      </x:c>
      <x:c r="F1956" s="59" t="n">
        <x:v>0.142784948472858</x:v>
      </x:c>
      <x:c r="G1956" s="59" t="n">
        <x:v>0.8084108859233446</x:v>
      </x:c>
      <x:c r="H1956" s="59" t="n">
        <x:v>0.22985087582333277</x:v>
      </x:c>
      <x:c r="I1956" s="58" t="n">
        <x:v>1025385.6574771429</x:v>
      </x:c>
      <x:c r="J1956" s="59" t="n">
        <x:v>0.13751014888097746</x:v>
      </x:c>
      <x:c r="K1956" s="2" t="str">
        <x:v>D</x:v>
      </x:c>
      <x:c r="L1956" s="59" t="n">
        <x:v>0.2277126312255859</x:v>
      </x:c>
      <x:c r="M1956" s="59" t="n">
        <x:v>0.17180724162833258</x:v>
      </x:c>
      <x:c r="N1956" s="58" t="n">
        <x:v>7552695.619932558</x:v>
      </x:c>
      <x:c r="O1956" s="58" t="n">
        <x:v>2223760.6263149595</x:v>
      </x:c>
      <x:c r="P1956" s="2" t="str">
        <x:v>approve</x:v>
      </x:c>
      <x:c r="Q1956" s="2" t="str">
        <x:v>eligibility and RAROC conditions are met</x:v>
      </x:c>
      <x:c r="R1956" s="2"/>
      <x:c r="S1956" s="2"/>
      <x:c r="T1956" s="2"/>
    </x:row>
    <x:row r="1957">
      <x:c r="A1957" s="2"/>
      <x:c r="B1957" s="2"/>
      <x:c r="C1957" s="2" t="str">
        <x:v>SYN-01952</x:v>
      </x:c>
      <x:c r="D1957" s="58" t="n">
        <x:v>219000000</x:v>
      </x:c>
      <x:c r="E1957" s="93" t="n">
        <x:v>18</x:v>
      </x:c>
      <x:c r="F1957" s="59" t="n">
        <x:v>0.02830290571745967</x:v>
      </x:c>
      <x:c r="G1957" s="59" t="n">
        <x:v>0.608736252675601</x:v>
      </x:c>
      <x:c r="H1957" s="59" t="n">
        <x:v>0.10536324538449864</x:v>
      </x:c>
      <x:c r="I1957" s="58" t="n">
        <x:v>13206645.936150348</x:v>
      </x:c>
      <x:c r="J1957" s="59" t="n">
        <x:v>0.3799384575440431</x:v>
      </x:c>
      <x:c r="K1957" s="2" t="str">
        <x:v>B</x:v>
      </x:c>
      <x:c r="L1957" s="59" t="n">
        <x:v>0.09053859710693361</x:v>
      </x:c>
      <x:c r="M1957" s="59" t="n">
        <x:v>0.31040691333854753</x:v>
      </x:c>
      <x:c r="N1957" s="58" t="n">
        <x:v>3059278.917819779</x:v>
      </x:c>
      <x:c r="O1957" s="58" t="n">
        <x:v>9200639.127581958</x:v>
      </x:c>
      <x:c r="P1957" s="2" t="str">
        <x:v>approve</x:v>
      </x:c>
      <x:c r="Q1957" s="2" t="str">
        <x:v>eligibility and RAROC conditions are met</x:v>
      </x:c>
      <x:c r="R1957" s="2"/>
      <x:c r="S1957" s="2"/>
      <x:c r="T1957" s="2"/>
    </x:row>
    <x:row r="1958">
      <x:c r="A1958" s="2"/>
      <x:c r="B1958" s="2"/>
      <x:c r="C1958" s="2" t="str">
        <x:v>SYN-01953</x:v>
      </x:c>
      <x:c r="D1958" s="58" t="n">
        <x:v>209000000</x:v>
      </x:c>
      <x:c r="E1958" s="93" t="n">
        <x:v>24</x:v>
      </x:c>
      <x:c r="F1958" s="59" t="n">
        <x:v>0.012323213079129872</x:v>
      </x:c>
      <x:c r="G1958" s="59" t="n">
        <x:v>0.6815792080606418</x:v>
      </x:c>
      <x:c r="H1958" s="59" t="n">
        <x:v>0.11525881986620534</x:v>
      </x:c>
      <x:c r="I1958" s="58" t="n">
        <x:v>9792144.859623738</x:v>
      </x:c>
      <x:c r="J1958" s="59" t="n">
        <x:v>0.32091482209866207</x:v>
      </x:c>
      <x:c r="K1958" s="2" t="str">
        <x:v>A</x:v>
      </x:c>
      <x:c r="L1958" s="59" t="n">
        <x:v>0.08789592742919923</x:v>
      </x:c>
      <x:c r="M1958" s="59" t="n">
        <x:v>0.43803812947517556</x:v>
      </x:c>
      <x:c r="N1958" s="58" t="n">
        <x:v>1891009.603931957</x:v>
      </x:c>
      <x:c r="O1958" s="58" t="n">
        <x:v>8814721.13915756</x:v>
      </x:c>
      <x:c r="P1958" s="2" t="str">
        <x:v>approve</x:v>
      </x:c>
      <x:c r="Q1958" s="2" t="str">
        <x:v>eligibility and RAROC conditions are met</x:v>
      </x:c>
      <x:c r="R1958" s="2"/>
      <x:c r="S1958" s="2"/>
      <x:c r="T1958" s="2"/>
    </x:row>
    <x:row r="1959">
      <x:c r="A1959" s="2"/>
      <x:c r="B1959" s="2"/>
      <x:c r="C1959" s="2" t="str">
        <x:v>SYN-01954</x:v>
      </x:c>
      <x:c r="D1959" s="58" t="n">
        <x:v>146000000</x:v>
      </x:c>
      <x:c r="E1959" s="93" t="n">
        <x:v>36</x:v>
      </x:c>
      <x:c r="F1959" s="59" t="n">
        <x:v>0.07988537008354687</x:v>
      </x:c>
      <x:c r="G1959" s="59" t="n">
        <x:v>0.725137503433522</x:v>
      </x:c>
      <x:c r="H1959" s="59" t="n">
        <x:v>0.17485153693305489</x:v>
      </x:c>
      <x:c r="I1959" s="58" t="n">
        <x:v>5240618.6217954345</x:v>
      </x:c>
      <x:c r="J1959" s="59" t="n">
        <x:v>0.30150439339983093</x:v>
      </x:c>
      <x:c r="K1959" s="2" t="str">
        <x:v>C</x:v>
      </x:c>
      <x:c r="L1959" s="59" t="n">
        <x:v>0.1376565551757813</x:v>
      </x:c>
      <x:c r="M1959" s="59" t="n">
        <x:v>0.47313227939836333</x:v>
      </x:c>
      <x:c r="N1959" s="58" t="n">
        <x:v>13514327.065284254</x:v>
      </x:c>
      <x:c r="O1959" s="58" t="n">
        <x:v>7101817.82964877</x:v>
      </x:c>
      <x:c r="P1959" s="2" t="str">
        <x:v>approve</x:v>
      </x:c>
      <x:c r="Q1959" s="2" t="str">
        <x:v>eligibility and RAROC conditions are met</x:v>
      </x:c>
      <x:c r="R1959" s="2"/>
      <x:c r="S1959" s="2"/>
      <x:c r="T1959" s="2"/>
    </x:row>
    <x:row r="1960">
      <x:c r="A1960" s="2"/>
      <x:c r="B1960" s="2"/>
      <x:c r="C1960" s="2" t="str">
        <x:v>SYN-01955</x:v>
      </x:c>
      <x:c r="D1960" s="58" t="n">
        <x:v>67000000</x:v>
      </x:c>
      <x:c r="E1960" s="93" t="n">
        <x:v>36</x:v>
      </x:c>
      <x:c r="F1960" s="59" t="n">
        <x:v>0.060994712406112456</x:v>
      </x:c>
      <x:c r="G1960" s="59" t="n">
        <x:v>0.6764305383254543</x:v>
      </x:c>
      <x:c r="H1960" s="59" t="n">
        <x:v>0.1522331434540142</x:v>
      </x:c>
      <x:c r="I1960" s="58" t="n">
        <x:v>2329910.6846503927</x:v>
      </x:c>
      <x:c r="J1960" s="59" t="n">
        <x:v>0.13608307324566926</x:v>
      </x:c>
      <x:c r="K1960" s="2" t="str">
        <x:v>C</x:v>
      </x:c>
      <x:c r="L1960" s="59" t="n">
        <x:v>0.12959693908691408</x:v>
      </x:c>
      <x:c r="M1960" s="59" t="n">
        <x:v>0.3907872401525952</x:v>
      </x:c>
      <x:c r="N1960" s="58" t="n">
        <x:v>4421834.718144561</x:v>
      </x:c>
      <x:c r="O1960" s="58" t="n">
        <x:v>2733760.353985703</x:v>
      </x:c>
      <x:c r="P1960" s="2" t="str">
        <x:v>approve</x:v>
      </x:c>
      <x:c r="Q1960" s="2" t="str">
        <x:v>eligibility and RAROC conditions are met</x:v>
      </x:c>
      <x:c r="R1960" s="2"/>
      <x:c r="S1960" s="2"/>
      <x:c r="T1960" s="2"/>
    </x:row>
    <x:row r="1961">
      <x:c r="A1961" s="2"/>
      <x:c r="B1961" s="2"/>
      <x:c r="C1961" s="2" t="str">
        <x:v>SYN-01956</x:v>
      </x:c>
      <x:c r="D1961" s="58" t="n">
        <x:v>181000000</x:v>
      </x:c>
      <x:c r="E1961" s="93" t="n">
        <x:v>36</x:v>
      </x:c>
      <x:c r="F1961" s="59" t="n">
        <x:v>0.006080390942842676</x:v>
      </x:c>
      <x:c r="G1961" s="59" t="n">
        <x:v>0.830468064881431</x:v>
      </x:c>
      <x:c r="H1961" s="59" t="n">
        <x:v>0.1118601782320849</x:v>
      </x:c>
      <x:c r="I1961" s="58" t="n">
        <x:v>5941665.033976574</x:v>
      </x:c>
      <x:c r="J1961" s="59" t="n">
        <x:v>0.5901040646235358</x:v>
      </x:c>
      <x:c r="K1961" s="2" t="str">
        <x:v>A</x:v>
      </x:c>
      <x:c r="L1961" s="59"/>
      <x:c r="M1961" s="59" t="n">
        <x:v>0.43466514437618387</x:v>
      </x:c>
      <x:c r="N1961" s="58" t="n">
        <x:v>1480275.490909015</x:v>
      </x:c>
      <x:c r="O1961" s="58" t="n">
        <x:v>7673686.9548859205</x:v>
      </x:c>
      <x:c r="P1961" s="2" t="str">
        <x:v>decline</x:v>
      </x:c>
      <x:c r="Q1961" s="2" t="str">
        <x:v>debt service to income exceeds policy maximum</x:v>
      </x:c>
      <x:c r="R1961" s="2"/>
      <x:c r="S1961" s="2"/>
      <x:c r="T1961" s="2"/>
    </x:row>
    <x:row r="1962">
      <x:c r="A1962" s="2"/>
      <x:c r="B1962" s="2"/>
      <x:c r="C1962" s="2" t="str">
        <x:v>SYN-01957</x:v>
      </x:c>
      <x:c r="D1962" s="58" t="n">
        <x:v>217000000</x:v>
      </x:c>
      <x:c r="E1962" s="93" t="n">
        <x:v>24</x:v>
      </x:c>
      <x:c r="F1962" s="59" t="n">
        <x:v>0.05135378884012936</x:v>
      </x:c>
      <x:c r="G1962" s="59" t="n">
        <x:v>0.6595590167660496</x:v>
      </x:c>
      <x:c r="H1962" s="59" t="n">
        <x:v>0.16767622646163807</x:v>
      </x:c>
      <x:c r="I1962" s="58" t="n">
        <x:v>10704757.55657906</x:v>
      </x:c>
      <x:c r="J1962" s="59" t="n">
        <x:v>0.7877973472861913</x:v>
      </x:c>
      <x:c r="K1962" s="2" t="str">
        <x:v>C</x:v>
      </x:c>
      <x:c r="L1962" s="59"/>
      <x:c r="M1962" s="59" t="n">
        <x:v>0.7537599490998016</x:v>
      </x:c>
      <x:c r="N1962" s="58" t="n">
        <x:v>7980131.615013556</x:v>
      </x:c>
      <x:c r="O1962" s="58" t="n">
        <x:v>9056503.055938842</x:v>
      </x:c>
      <x:c r="P1962" s="2" t="str">
        <x:v>decline</x:v>
      </x:c>
      <x:c r="Q1962" s="2" t="str">
        <x:v>debt service to income exceeds policy maximum</x:v>
      </x:c>
      <x:c r="R1962" s="2"/>
      <x:c r="S1962" s="2"/>
      <x:c r="T1962" s="2"/>
    </x:row>
    <x:row r="1963">
      <x:c r="A1963" s="2"/>
      <x:c r="B1963" s="2"/>
      <x:c r="C1963" s="2" t="str">
        <x:v>SYN-01958</x:v>
      </x:c>
      <x:c r="D1963" s="58" t="n">
        <x:v>68000000</x:v>
      </x:c>
      <x:c r="E1963" s="93" t="n">
        <x:v>48</x:v>
      </x:c>
      <x:c r="F1963" s="59" t="n">
        <x:v>0.02602229709947117</x:v>
      </x:c>
      <x:c r="G1963" s="59" t="n">
        <x:v>0.6739089884308078</x:v>
      </x:c>
      <x:c r="H1963" s="59" t="n">
        <x:v>0.1316647943039852</x:v>
      </x:c>
      <x:c r="I1963" s="58" t="n">
        <x:v>1829893.4328290578</x:v>
      </x:c>
      <x:c r="J1963" s="59" t="n">
        <x:v>0.2015733385699504</x:v>
      </x:c>
      <x:c r="K1963" s="2" t="str">
        <x:v>B</x:v>
      </x:c>
      <x:c r="L1963" s="59" t="n">
        <x:v>0.10014328002929687</x:v>
      </x:c>
      <x:c r="M1963" s="59" t="n">
        <x:v>0.4808993325663126</x:v>
      </x:c>
      <x:c r="N1963" s="58" t="n">
        <x:v>2580351.2292975625</x:v>
      </x:c>
      <x:c r="O1963" s="58" t="n">
        <x:v>2862112.10618963</x:v>
      </x:c>
      <x:c r="P1963" s="2" t="str">
        <x:v>approve</x:v>
      </x:c>
      <x:c r="Q1963" s="2" t="str">
        <x:v>eligibility and RAROC conditions are met</x:v>
      </x:c>
      <x:c r="R1963" s="2"/>
      <x:c r="S1963" s="2"/>
      <x:c r="T1963" s="2"/>
    </x:row>
    <x:row r="1964">
      <x:c r="A1964" s="2"/>
      <x:c r="B1964" s="2"/>
      <x:c r="C1964" s="2" t="str">
        <x:v>SYN-01959</x:v>
      </x:c>
      <x:c r="D1964" s="58" t="n">
        <x:v>193000000</x:v>
      </x:c>
      <x:c r="E1964" s="93" t="n">
        <x:v>18</x:v>
      </x:c>
      <x:c r="F1964" s="59" t="n">
        <x:v>0.15937305204486335</x:v>
      </x:c>
      <x:c r="G1964" s="59" t="n">
        <x:v>0.7128426024323558</x:v>
      </x:c>
      <x:c r="H1964" s="59" t="n">
        <x:v>0.2563437288296395</x:v>
      </x:c>
      <x:c r="I1964" s="58" t="n">
        <x:v>13028176.690177152</x:v>
      </x:c>
      <x:c r="J1964" s="59" t="n">
        <x:v>0.4191625444783461</x:v>
      </x:c>
      <x:c r="K1964" s="2" t="str">
        <x:v>E</x:v>
      </x:c>
      <x:c r="L1964" s="59" t="n">
        <x:v>0.20801631927490233</x:v>
      </x:c>
      <x:c r="M1964" s="59" t="n">
        <x:v>0.445050315413968</x:v>
      </x:c>
      <x:c r="N1964" s="58" t="n">
        <x:v>18313431.917871993</x:v>
      </x:c>
      <x:c r="O1964" s="58" t="n">
        <x:v>13464091.264187174</x:v>
      </x:c>
      <x:c r="P1964" s="2" t="str">
        <x:v>approve</x:v>
      </x:c>
      <x:c r="Q1964" s="2" t="str">
        <x:v>eligibility and RAROC conditions are met</x:v>
      </x:c>
      <x:c r="R1964" s="2"/>
      <x:c r="S1964" s="2"/>
      <x:c r="T1964" s="2"/>
    </x:row>
    <x:row r="1965">
      <x:c r="A1965" s="2"/>
      <x:c r="B1965" s="2"/>
      <x:c r="C1965" s="2" t="str">
        <x:v>SYN-01960</x:v>
      </x:c>
      <x:c r="D1965" s="58" t="n">
        <x:v>47000000</x:v>
      </x:c>
      <x:c r="E1965" s="93" t="n">
        <x:v>18</x:v>
      </x:c>
      <x:c r="F1965" s="59" t="n">
        <x:v>0.1395838275442289</x:v>
      </x:c>
      <x:c r="G1965" s="59" t="n">
        <x:v>0.6740832746544834</x:v>
      </x:c>
      <x:c r="H1965" s="59" t="n">
        <x:v>0.2523248656976831</x:v>
      </x:c>
      <x:c r="I1965" s="58" t="n">
        <x:v>3163379.7397599886</x:v>
      </x:c>
      <x:c r="J1965" s="59" t="n">
        <x:v>0.325030868061754</x:v>
      </x:c>
      <x:c r="K1965" s="2" t="str">
        <x:v>D</x:v>
      </x:c>
      <x:c r="L1965" s="59" t="n">
        <x:v>0.20138858795166015</x:v>
      </x:c>
      <x:c r="M1965" s="59" t="n">
        <x:v>0.5000705731608934</x:v>
      </x:c>
      <x:c r="N1965" s="58" t="n">
        <x:v>3692416.1386106224</x:v>
      </x:c>
      <x:c r="O1965" s="58" t="n">
        <x:v>2937226.300178466</x:v>
      </x:c>
      <x:c r="P1965" s="2" t="str">
        <x:v>approve</x:v>
      </x:c>
      <x:c r="Q1965" s="2" t="str">
        <x:v>eligibility and RAROC conditions are met</x:v>
      </x:c>
      <x:c r="R1965" s="2"/>
      <x:c r="S1965" s="2"/>
      <x:c r="T1965" s="2"/>
    </x:row>
    <x:row r="1966">
      <x:c r="A1966" s="2"/>
      <x:c r="B1966" s="2"/>
      <x:c r="C1966" s="2" t="str">
        <x:v>SYN-01961</x:v>
      </x:c>
      <x:c r="D1966" s="58" t="n">
        <x:v>70000000</x:v>
      </x:c>
      <x:c r="E1966" s="93" t="n">
        <x:v>12</x:v>
      </x:c>
      <x:c r="F1966" s="59" t="n">
        <x:v>0.35</x:v>
      </x:c>
      <x:c r="G1966" s="59" t="n">
        <x:v>0.7164068136843936</x:v>
      </x:c>
      <x:c r="H1966" s="59" t="n">
        <x:v>0.3</x:v>
      </x:c>
      <x:c r="I1966" s="58" t="n">
        <x:v>6824098.889183675</x:v>
      </x:c>
      <x:c r="J1966" s="59" t="n">
        <x:v>0.41662045585557306</x:v>
      </x:c>
      <x:c r="K1966" s="2" t="str">
        <x:v>E</x:v>
      </x:c>
      <x:c r="L1966" s="59"/>
      <x:c r="M1966" s="59" t="n">
        <x:v>-0.4032406888664722</x:v>
      </x:c>
      <x:c r="N1966" s="58" t="n">
        <x:v>10551007.193761583</x:v>
      </x:c>
      <x:c r="O1966" s="58" t="n">
        <x:v>6081001.213445758</x:v>
      </x:c>
      <x:c r="P1966" s="2" t="str">
        <x:v>decline</x:v>
      </x:c>
      <x:c r="Q1966" s="2" t="str">
        <x:v>PD exceeds policy maximum</x:v>
      </x:c>
      <x:c r="R1966" s="2"/>
      <x:c r="S1966" s="2"/>
      <x:c r="T1966" s="2"/>
    </x:row>
    <x:row r="1967">
      <x:c r="A1967" s="2"/>
      <x:c r="B1967" s="2"/>
      <x:c r="C1967" s="2" t="str">
        <x:v>SYN-01962</x:v>
      </x:c>
      <x:c r="D1967" s="58" t="n">
        <x:v>74000000</x:v>
      </x:c>
      <x:c r="E1967" s="93" t="n">
        <x:v>24</x:v>
      </x:c>
      <x:c r="F1967" s="59" t="n">
        <x:v>0.014601372684690845</x:v>
      </x:c>
      <x:c r="G1967" s="59" t="n">
        <x:v>0.5769299666315161</x:v>
      </x:c>
      <x:c r="H1967" s="59" t="n">
        <x:v>0.11095949539913506</x:v>
      </x:c>
      <x:c r="I1967" s="58" t="n">
        <x:v>3452277.4218998025</x:v>
      </x:c>
      <x:c r="J1967" s="59" t="n">
        <x:v>0.22904554843799607</x:v>
      </x:c>
      <x:c r="K1967" s="2" t="str">
        <x:v>A</x:v>
      </x:c>
      <x:c r="L1967" s="59" t="n">
        <x:v>0.09308300018310546</x:v>
      </x:c>
      <x:c r="M1967" s="59" t="n">
        <x:v>0.34193182839743935</x:v>
      </x:c>
      <x:c r="N1967" s="58" t="n">
        <x:v>670343.9008638483</x:v>
      </x:c>
      <x:c r="O1967" s="58" t="n">
        <x:v>3112271.5201637694</x:v>
      </x:c>
      <x:c r="P1967" s="2" t="str">
        <x:v>approve</x:v>
      </x:c>
      <x:c r="Q1967" s="2" t="str">
        <x:v>eligibility and RAROC conditions are met</x:v>
      </x:c>
      <x:c r="R1967" s="2"/>
      <x:c r="S1967" s="2"/>
      <x:c r="T1967" s="2"/>
    </x:row>
    <x:row r="1968">
      <x:c r="A1968" s="2"/>
      <x:c r="B1968" s="2"/>
      <x:c r="C1968" s="2" t="str">
        <x:v>SYN-01963</x:v>
      </x:c>
      <x:c r="D1968" s="58" t="n">
        <x:v>190000000</x:v>
      </x:c>
      <x:c r="E1968" s="93" t="n">
        <x:v>18</x:v>
      </x:c>
      <x:c r="F1968" s="59" t="n">
        <x:v>0.013570472988778368</x:v>
      </x:c>
      <x:c r="G1968" s="59" t="n">
        <x:v>0.7132028674028401</x:v>
      </x:c>
      <x:c r="H1968" s="59" t="n">
        <x:v>0.11267132872980627</x:v>
      </x:c>
      <x:c r="I1968" s="58" t="n">
        <x:v>11522010.416776404</x:v>
      </x:c>
      <x:c r="J1968" s="59" t="n">
        <x:v>0.4513242370922931</x:v>
      </x:c>
      <x:c r="K1968" s="2" t="str">
        <x:v>A</x:v>
      </x:c>
      <x:c r="L1968" s="59" t="n">
        <x:v>0.09012798309326174</x:v>
      </x:c>
      <x:c r="M1968" s="59" t="n">
        <x:v>0.3891025727090002</x:v>
      </x:c>
      <x:c r="N1968" s="58" t="n">
        <x:v>1493912.620806712</x:v>
      </x:c>
      <x:c r="O1968" s="58" t="n">
        <x:v>8053043.927889233</x:v>
      </x:c>
      <x:c r="P1968" s="2" t="str">
        <x:v>approve</x:v>
      </x:c>
      <x:c r="Q1968" s="2" t="str">
        <x:v>eligibility and RAROC conditions are met</x:v>
      </x:c>
      <x:c r="R1968" s="2"/>
      <x:c r="S1968" s="2"/>
      <x:c r="T1968" s="2"/>
    </x:row>
    <x:row r="1969">
      <x:c r="A1969" s="2"/>
      <x:c r="B1969" s="2"/>
      <x:c r="C1969" s="2" t="str">
        <x:v>SYN-01964</x:v>
      </x:c>
      <x:c r="D1969" s="58" t="n">
        <x:v>102000000</x:v>
      </x:c>
      <x:c r="E1969" s="93" t="n">
        <x:v>36</x:v>
      </x:c>
      <x:c r="F1969" s="59" t="n">
        <x:v>0.2538766186363314</x:v>
      </x:c>
      <x:c r="G1969" s="59" t="n">
        <x:v>0.624449773580113</x:v>
      </x:c>
      <x:c r="H1969" s="59" t="n">
        <x:v>0.3</x:v>
      </x:c>
      <x:c r="I1969" s="58" t="n">
        <x:v>4330060.827835234</x:v>
      </x:c>
      <x:c r="J1969" s="59" t="n">
        <x:v>0.29273095926274145</x:v>
      </x:c>
      <x:c r="K1969" s="2" t="str">
        <x:v>E</x:v>
      </x:c>
      <x:c r="L1969" s="59"/>
      <x:c r="M1969" s="59" t="n">
        <x:v>0.30893971064214837</x:v>
      </x:c>
      <x:c r="N1969" s="58" t="n">
        <x:v>24445576.697720025</x:v>
      </x:c>
      <x:c r="O1969" s="58" t="n">
        <x:v>6424157.807001156</x:v>
      </x:c>
      <x:c r="P1969" s="2" t="str">
        <x:v>decline</x:v>
      </x:c>
      <x:c r="Q1969" s="2" t="str">
        <x:v>PD exceeds policy maximum</x:v>
      </x:c>
      <x:c r="R1969" s="2"/>
      <x:c r="S1969" s="2"/>
      <x:c r="T1969" s="2"/>
    </x:row>
    <x:row r="1970">
      <x:c r="A1970" s="2"/>
      <x:c r="B1970" s="2"/>
      <x:c r="C1970" s="2" t="str">
        <x:v>SYN-01965</x:v>
      </x:c>
      <x:c r="D1970" s="58" t="n">
        <x:v>96000000</x:v>
      </x:c>
      <x:c r="E1970" s="93" t="n">
        <x:v>12</x:v>
      </x:c>
      <x:c r="F1970" s="59" t="n">
        <x:v>0.2718371531823242</x:v>
      </x:c>
      <x:c r="G1970" s="59" t="n">
        <x:v>0.6324188559742321</x:v>
      </x:c>
      <x:c r="H1970" s="59" t="n">
        <x:v>0.3</x:v>
      </x:c>
      <x:c r="I1970" s="58" t="n">
        <x:v>9358764.19088047</x:v>
      </x:c>
      <x:c r="J1970" s="59" t="n">
        <x:v>0.43597940318134115</x:v>
      </x:c>
      <x:c r="K1970" s="2" t="str">
        <x:v>E</x:v>
      </x:c>
      <x:c r="L1970" s="59"/>
      <x:c r="M1970" s="59" t="n">
        <x:v>0.18571842553680978</x:v>
      </x:c>
      <x:c r="N1970" s="58" t="n">
        <x:v>9769613.381907525</x:v>
      </x:c>
      <x:c r="O1970" s="58" t="n">
        <x:v>7256890.655701513</x:v>
      </x:c>
      <x:c r="P1970" s="2" t="str">
        <x:v>decline</x:v>
      </x:c>
      <x:c r="Q1970" s="2" t="str">
        <x:v>PD exceeds policy maximum</x:v>
      </x:c>
      <x:c r="R1970" s="2"/>
      <x:c r="S1970" s="2"/>
      <x:c r="T1970" s="2"/>
    </x:row>
    <x:row r="1971">
      <x:c r="A1971" s="2"/>
      <x:c r="B1971" s="2"/>
      <x:c r="C1971" s="2" t="str">
        <x:v>SYN-01966</x:v>
      </x:c>
      <x:c r="D1971" s="58" t="n">
        <x:v>67000000</x:v>
      </x:c>
      <x:c r="E1971" s="93" t="n">
        <x:v>18</x:v>
      </x:c>
      <x:c r="F1971" s="59" t="n">
        <x:v>0.12135519768603245</x:v>
      </x:c>
      <x:c r="G1971" s="59" t="n">
        <x:v>0.6504255117138812</x:v>
      </x:c>
      <x:c r="H1971" s="59" t="n">
        <x:v>0.20411649625975872</x:v>
      </x:c>
      <x:c r="I1971" s="58" t="n">
        <x:v>4352404.359219522</x:v>
      </x:c>
      <x:c r="J1971" s="59" t="n">
        <x:v>0.2922511513419421</x:v>
      </x:c>
      <x:c r="K1971" s="2" t="str">
        <x:v>D</x:v>
      </x:c>
      <x:c r="L1971" s="59" t="n">
        <x:v>0.17203056335449216</x:v>
      </x:c>
      <x:c r="M1971" s="59" t="n">
        <x:v>0.3981311377221371</x:v>
      </x:c>
      <x:c r="N1971" s="58" t="n">
        <x:v>4373081.212739907</x:v>
      </x:c>
      <x:c r="O1971" s="58" t="n">
        <x:v>3757757.7984298705</x:v>
      </x:c>
      <x:c r="P1971" s="2" t="str">
        <x:v>approve</x:v>
      </x:c>
      <x:c r="Q1971" s="2" t="str">
        <x:v>eligibility and RAROC conditions are met</x:v>
      </x:c>
      <x:c r="R1971" s="2"/>
      <x:c r="S1971" s="2"/>
      <x:c r="T1971" s="2"/>
    </x:row>
    <x:row r="1972">
      <x:c r="A1972" s="2"/>
      <x:c r="B1972" s="2"/>
      <x:c r="C1972" s="2" t="str">
        <x:v>SYN-01967</x:v>
      </x:c>
      <x:c r="D1972" s="58" t="n">
        <x:v>237000000</x:v>
      </x:c>
      <x:c r="E1972" s="93" t="n">
        <x:v>18</x:v>
      </x:c>
      <x:c r="F1972" s="59" t="n">
        <x:v>0.027279931578544307</x:v>
      </x:c>
      <x:c r="G1972" s="59" t="n">
        <x:v>0.7558066223251291</x:v>
      </x:c>
      <x:c r="H1972" s="59" t="n">
        <x:v>0.1410551430382207</x:v>
      </x:c>
      <x:c r="I1972" s="58" t="n">
        <x:v>14685617.097864615</x:v>
      </x:c>
      <x:c r="J1972" s="59" t="n">
        <x:v>0.5687756102652497</x:v>
      </x:c>
      <x:c r="K1972" s="2" t="str">
        <x:v>B</x:v>
      </x:c>
      <x:c r="L1972" s="59"/>
      <x:c r="M1972" s="59" t="n">
        <x:v>0.5800227434018752</x:v>
      </x:c>
      <x:c r="N1972" s="58" t="n">
        <x:v>3994052.455137585</x:v>
      </x:c>
      <x:c r="O1972" s="58" t="n">
        <x:v>10042163.511888219</x:v>
      </x:c>
      <x:c r="P1972" s="2" t="str">
        <x:v>decline</x:v>
      </x:c>
      <x:c r="Q1972" s="2" t="str">
        <x:v>debt service to income exceeds policy maximum</x:v>
      </x:c>
      <x:c r="R1972" s="2"/>
      <x:c r="S1972" s="2"/>
      <x:c r="T1972" s="2"/>
    </x:row>
    <x:row r="1973">
      <x:c r="A1973" s="2"/>
      <x:c r="B1973" s="2"/>
      <x:c r="C1973" s="2" t="str">
        <x:v>SYN-01968</x:v>
      </x:c>
      <x:c r="D1973" s="58" t="n">
        <x:v>216000000</x:v>
      </x:c>
      <x:c r="E1973" s="93" t="n">
        <x:v>18</x:v>
      </x:c>
      <x:c r="F1973" s="59" t="n">
        <x:v>0.12092244342315732</x:v>
      </x:c>
      <x:c r="G1973" s="59" t="n">
        <x:v>0.6807724138798725</x:v>
      </x:c>
      <x:c r="H1973" s="59" t="n">
        <x:v>0.21382537840249388</x:v>
      </x:c>
      <x:c r="I1973" s="58" t="n">
        <x:v>14132822.15030513</x:v>
      </x:c>
      <x:c r="J1973" s="59" t="n">
        <x:v>0.44123427373398527</x:v>
      </x:c>
      <x:c r="K1973" s="2" t="str">
        <x:v>D</x:v>
      </x:c>
      <x:c r="L1973" s="59" t="n">
        <x:v>0.16058864593505862</x:v>
      </x:c>
      <x:c r="M1973" s="59" t="n">
        <x:v>0.5369227555333704</x:v>
      </x:c>
      <x:c r="N1973" s="58" t="n">
        <x:v>14733950.320805328</x:v>
      </x:c>
      <x:c r="O1973" s="58" t="n">
        <x:v>12684818.430600265</x:v>
      </x:c>
      <x:c r="P1973" s="2" t="str">
        <x:v>approve</x:v>
      </x:c>
      <x:c r="Q1973" s="2" t="str">
        <x:v>eligibility and RAROC conditions are met</x:v>
      </x:c>
      <x:c r="R1973" s="2"/>
      <x:c r="S1973" s="2"/>
      <x:c r="T1973" s="2"/>
    </x:row>
    <x:row r="1974">
      <x:c r="A1974" s="2"/>
      <x:c r="B1974" s="2"/>
      <x:c r="C1974" s="2" t="str">
        <x:v>SYN-01969</x:v>
      </x:c>
      <x:c r="D1974" s="58" t="n">
        <x:v>186000000</x:v>
      </x:c>
      <x:c r="E1974" s="93" t="n">
        <x:v>18</x:v>
      </x:c>
      <x:c r="F1974" s="59" t="n">
        <x:v>0.21225698756797934</x:v>
      </x:c>
      <x:c r="G1974" s="59" t="n">
        <x:v>0.6255842024961132</x:v>
      </x:c>
      <x:c r="H1974" s="59" t="n">
        <x:v>0.2870437212421504</x:v>
      </x:c>
      <x:c r="I1974" s="58" t="n">
        <x:v>12838308.720793243</x:v>
      </x:c>
      <x:c r="J1974" s="59" t="n">
        <x:v>0.6179805273462885</x:v>
      </x:c>
      <x:c r="K1974" s="2" t="str">
        <x:v>E</x:v>
      </x:c>
      <x:c r="L1974" s="59"/>
      <x:c r="M1974" s="59" t="n">
        <x:v>0.44291320314116134</x:v>
      </x:c>
      <x:c r="N1974" s="58" t="n">
        <x:v>20729314.15564297</x:v>
      </x:c>
      <x:c r="O1974" s="58" t="n">
        <x:v>12556396.884262327</x:v>
      </x:c>
      <x:c r="P1974" s="2" t="str">
        <x:v>decline</x:v>
      </x:c>
      <x:c r="Q1974" s="2" t="str">
        <x:v>PD exceeds policy maximum</x:v>
      </x:c>
      <x:c r="R1974" s="2"/>
      <x:c r="S1974" s="2"/>
      <x:c r="T1974" s="2"/>
    </x:row>
    <x:row r="1975">
      <x:c r="A1975" s="2"/>
      <x:c r="B1975" s="2"/>
      <x:c r="C1975" s="2" t="str">
        <x:v>SYN-01970</x:v>
      </x:c>
      <x:c r="D1975" s="58" t="n">
        <x:v>243000000</x:v>
      </x:c>
      <x:c r="E1975" s="93" t="n">
        <x:v>48</x:v>
      </x:c>
      <x:c r="F1975" s="59" t="n">
        <x:v>0.26000995581683467</x:v>
      </x:c>
      <x:c r="G1975" s="59" t="n">
        <x:v>0.7346746188357036</x:v>
      </x:c>
      <x:c r="H1975" s="59" t="n">
        <x:v>0.3</x:v>
      </x:c>
      <x:c r="I1975" s="58" t="n">
        <x:v>8749456.491072511</x:v>
      </x:c>
      <x:c r="J1975" s="59" t="n">
        <x:v>0.41027021478640213</x:v>
      </x:c>
      <x:c r="K1975" s="2" t="str">
        <x:v>E</x:v>
      </x:c>
      <x:c r="L1975" s="59"/>
      <x:c r="M1975" s="59" t="n">
        <x:v>0.10240831063701594</x:v>
      </x:c>
      <x:c r="N1975" s="58" t="n">
        <x:v>87410452.44858417</x:v>
      </x:c>
      <x:c r="O1975" s="58" t="n">
        <x:v>16879888.68399861</x:v>
      </x:c>
      <x:c r="P1975" s="2" t="str">
        <x:v>decline</x:v>
      </x:c>
      <x:c r="Q1975" s="2" t="str">
        <x:v>PD exceeds policy maximum</x:v>
      </x:c>
      <x:c r="R1975" s="2"/>
      <x:c r="S1975" s="2"/>
      <x:c r="T1975" s="2"/>
    </x:row>
    <x:row r="1976">
      <x:c r="A1976" s="2"/>
      <x:c r="B1976" s="2"/>
      <x:c r="C1976" s="2" t="str">
        <x:v>SYN-01971</x:v>
      </x:c>
      <x:c r="D1976" s="58" t="n">
        <x:v>86000000</x:v>
      </x:c>
      <x:c r="E1976" s="93" t="n">
        <x:v>12</x:v>
      </x:c>
      <x:c r="F1976" s="59" t="n">
        <x:v>0.1507471845995439</x:v>
      </x:c>
      <x:c r="G1976" s="59" t="n">
        <x:v>0.6325406886202067</x:v>
      </x:c>
      <x:c r="H1976" s="59" t="n">
        <x:v>0.23508664869215185</x:v>
      </x:c>
      <x:c r="I1976" s="58" t="n">
        <x:v>8111690.278932687</x:v>
      </x:c>
      <x:c r="J1976" s="59" t="n">
        <x:v>0.4167767304568094</x:v>
      </x:c>
      <x:c r="K1976" s="2" t="str">
        <x:v>E</x:v>
      </x:c>
      <x:c r="L1976" s="59" t="n">
        <x:v>0.18710132598876955</x:v>
      </x:c>
      <x:c r="M1976" s="59" t="n">
        <x:v>0.4877374831450435</x:v>
      </x:c>
      <x:c r="N1976" s="58" t="n">
        <x:v>4709340.773657726</x:v>
      </x:c>
      <x:c r="O1976" s="58" t="n">
        <x:v>5372001.850528811</x:v>
      </x:c>
      <x:c r="P1976" s="2" t="str">
        <x:v>approve</x:v>
      </x:c>
      <x:c r="Q1976" s="2" t="str">
        <x:v>eligibility and RAROC conditions are met</x:v>
      </x:c>
      <x:c r="R1976" s="2"/>
      <x:c r="S1976" s="2"/>
      <x:c r="T1976" s="2"/>
    </x:row>
    <x:row r="1977">
      <x:c r="A1977" s="2"/>
      <x:c r="B1977" s="2"/>
      <x:c r="C1977" s="2" t="str">
        <x:v>SYN-01972</x:v>
      </x:c>
      <x:c r="D1977" s="58" t="n">
        <x:v>77000000</x:v>
      </x:c>
      <x:c r="E1977" s="93" t="n">
        <x:v>24</x:v>
      </x:c>
      <x:c r="F1977" s="59" t="n">
        <x:v>0.03281250025101361</x:v>
      </x:c>
      <x:c r="G1977" s="59" t="n">
        <x:v>0.6954740963005944</x:v>
      </x:c>
      <x:c r="H1977" s="59" t="n">
        <x:v>0.13609101459578613</x:v>
      </x:c>
      <x:c r="I1977" s="58" t="n">
        <x:v>3682788.653397107</x:v>
      </x:c>
      <x:c r="J1977" s="59" t="n">
        <x:v>0.4898659789937641</x:v>
      </x:c>
      <x:c r="K1977" s="2" t="str">
        <x:v>B</x:v>
      </x:c>
      <x:c r="L1977" s="59" t="n">
        <x:v>0.10247623443603518</x:v>
      </x:c>
      <x:c r="M1977" s="59" t="n">
        <x:v>0.5015425042690733</x:v>
      </x:c>
      <x:c r="N1977" s="58" t="n">
        <x:v>1897124.912782473</x:v>
      </x:c>
      <x:c r="O1977" s="58" t="n">
        <x:v>3223853.3076448366</x:v>
      </x:c>
      <x:c r="P1977" s="2" t="str">
        <x:v>approve</x:v>
      </x:c>
      <x:c r="Q1977" s="2" t="str">
        <x:v>eligibility and RAROC conditions are met</x:v>
      </x:c>
      <x:c r="R1977" s="2"/>
      <x:c r="S1977" s="2"/>
      <x:c r="T1977" s="2"/>
    </x:row>
    <x:row r="1978">
      <x:c r="A1978" s="2"/>
      <x:c r="B1978" s="2"/>
      <x:c r="C1978" s="2" t="str">
        <x:v>SYN-01973</x:v>
      </x:c>
      <x:c r="D1978" s="58" t="n">
        <x:v>120000000</x:v>
      </x:c>
      <x:c r="E1978" s="93" t="n">
        <x:v>12</x:v>
      </x:c>
      <x:c r="F1978" s="59" t="n">
        <x:v>0.08396733854311367</x:v>
      </x:c>
      <x:c r="G1978" s="59" t="n">
        <x:v>0.7771262657892357</x:v>
      </x:c>
      <x:c r="H1978" s="59" t="n">
        <x:v>0.17164130699271038</x:v>
      </x:c>
      <x:c r="I1978" s="58" t="n">
        <x:v>10953919.36464458</x:v>
      </x:c>
      <x:c r="J1978" s="59" t="n">
        <x:v>0.3475363939652456</x:v>
      </x:c>
      <x:c r="K1978" s="2" t="str">
        <x:v>C</x:v>
      </x:c>
      <x:c r="L1978" s="59" t="n">
        <x:v>0.14257076263427731</x:v>
      </x:c>
      <x:c r="M1978" s="59" t="n">
        <x:v>0.3817807111882786</x:v>
      </x:c>
      <x:c r="N1978" s="58" t="n">
        <x:v>4408222.293642148</x:v>
      </x:c>
      <x:c r="O1978" s="58" t="n">
        <x:v>6798001.793212563</x:v>
      </x:c>
      <x:c r="P1978" s="2" t="str">
        <x:v>approve</x:v>
      </x:c>
      <x:c r="Q1978" s="2" t="str">
        <x:v>eligibility and RAROC conditions are met</x:v>
      </x:c>
      <x:c r="R1978" s="2"/>
      <x:c r="S1978" s="2"/>
      <x:c r="T1978" s="2"/>
    </x:row>
    <x:row r="1979">
      <x:c r="A1979" s="2"/>
      <x:c r="B1979" s="2"/>
      <x:c r="C1979" s="2" t="str">
        <x:v>SYN-01974</x:v>
      </x:c>
      <x:c r="D1979" s="58" t="n">
        <x:v>96000000</x:v>
      </x:c>
      <x:c r="E1979" s="93" t="n">
        <x:v>36</x:v>
      </x:c>
      <x:c r="F1979" s="59" t="n">
        <x:v>0.12973522558726955</x:v>
      </x:c>
      <x:c r="G1979" s="59" t="n">
        <x:v>0.6313751770994971</x:v>
      </x:c>
      <x:c r="H1979" s="59" t="n">
        <x:v>0.2309758923844967</x:v>
      </x:c>
      <x:c r="I1979" s="58" t="n">
        <x:v>3721017.960649381</x:v>
      </x:c>
      <x:c r="J1979" s="59" t="n">
        <x:v>0.2980012386654745</x:v>
      </x:c>
      <x:c r="K1979" s="2" t="str">
        <x:v>D</x:v>
      </x:c>
      <x:c r="L1979" s="59" t="n">
        <x:v>0.17363265991210936</x:v>
      </x:c>
      <x:c r="M1979" s="59" t="n">
        <x:v>0.5833098771827248</x:v>
      </x:c>
      <x:c r="N1979" s="58" t="n">
        <x:v>12489420.265579501</x:v>
      </x:c>
      <x:c r="O1979" s="58" t="n">
        <x:v>5175732.771652554</x:v>
      </x:c>
      <x:c r="P1979" s="2" t="str">
        <x:v>approve</x:v>
      </x:c>
      <x:c r="Q1979" s="2" t="str">
        <x:v>eligibility and RAROC conditions are met</x:v>
      </x:c>
      <x:c r="R1979" s="2"/>
      <x:c r="S1979" s="2"/>
      <x:c r="T1979" s="2"/>
    </x:row>
    <x:row r="1980">
      <x:c r="A1980" s="2"/>
      <x:c r="B1980" s="2"/>
      <x:c r="C1980" s="2" t="str">
        <x:v>SYN-01975</x:v>
      </x:c>
      <x:c r="D1980" s="58" t="n">
        <x:v>34000000</x:v>
      </x:c>
      <x:c r="E1980" s="93" t="n">
        <x:v>36</x:v>
      </x:c>
      <x:c r="F1980" s="59" t="n">
        <x:v>0.04034355144795113</x:v>
      </x:c>
      <x:c r="G1980" s="59" t="n">
        <x:v>0.759257186000794</x:v>
      </x:c>
      <x:c r="H1980" s="59" t="n">
        <x:v>0.1503081177005175</x:v>
      </x:c>
      <x:c r="I1980" s="58" t="n">
        <x:v>1179134.2480268278</x:v>
      </x:c>
      <x:c r="J1980" s="59" t="n">
        <x:v>0.11374374670199551</x:v>
      </x:c>
      <x:c r="K1980" s="2" t="str">
        <x:v>B</x:v>
      </x:c>
      <x:c r="L1980" s="59" t="n">
        <x:v>0.12607513427734374</x:v>
      </x:c>
      <x:c r="M1980" s="59" t="n">
        <x:v>0.4079093210929406</x:v>
      </x:c>
      <x:c r="N1980" s="58" t="n">
        <x:v>1683781.7141383204</x:v>
      </x:c>
      <x:c r="O1980" s="58" t="n">
        <x:v>1416072.8630955976</x:v>
      </x:c>
      <x:c r="P1980" s="2" t="str">
        <x:v>approve</x:v>
      </x:c>
      <x:c r="Q1980" s="2" t="str">
        <x:v>eligibility and RAROC conditions are met</x:v>
      </x:c>
      <x:c r="R1980" s="2"/>
      <x:c r="S1980" s="2"/>
      <x:c r="T1980" s="2"/>
    </x:row>
    <x:row r="1981">
      <x:c r="A1981" s="2"/>
      <x:c r="B1981" s="2"/>
      <x:c r="C1981" s="2" t="str">
        <x:v>SYN-01976</x:v>
      </x:c>
      <x:c r="D1981" s="58" t="n">
        <x:v>185000000</x:v>
      </x:c>
      <x:c r="E1981" s="93" t="n">
        <x:v>36</x:v>
      </x:c>
      <x:c r="F1981" s="59" t="n">
        <x:v>0.03412399927924025</x:v>
      </x:c>
      <x:c r="G1981" s="59" t="n">
        <x:v>0.6306439862189565</x:v>
      </x:c>
      <x:c r="H1981" s="59" t="n">
        <x:v>0.1422199896893665</x:v>
      </x:c>
      <x:c r="I1981" s="58" t="n">
        <x:v>6342827.056776691</x:v>
      </x:c>
      <x:c r="J1981" s="59" t="n">
        <x:v>0.49618847045177944</x:v>
      </x:c>
      <x:c r="K1981" s="2" t="str">
        <x:v>B</x:v>
      </x:c>
      <x:c r="L1981" s="59" t="n">
        <x:v>0.09836307525634766</x:v>
      </x:c>
      <x:c r="M1981" s="59" t="n">
        <x:v>0.6050935904636723</x:v>
      </x:c>
      <x:c r="N1981" s="58" t="n">
        <x:v>6436153.968395739</x:v>
      </x:c>
      <x:c r="O1981" s="58" t="n">
        <x:v>7727200.398245198</x:v>
      </x:c>
      <x:c r="P1981" s="2" t="str">
        <x:v>approve</x:v>
      </x:c>
      <x:c r="Q1981" s="2" t="str">
        <x:v>eligibility and RAROC conditions are met</x:v>
      </x:c>
      <x:c r="R1981" s="2"/>
      <x:c r="S1981" s="2"/>
      <x:c r="T1981" s="2"/>
    </x:row>
    <x:row r="1982">
      <x:c r="A1982" s="2"/>
      <x:c r="B1982" s="2"/>
      <x:c r="C1982" s="2" t="str">
        <x:v>SYN-01977</x:v>
      </x:c>
      <x:c r="D1982" s="58" t="n">
        <x:v>200000000</x:v>
      </x:c>
      <x:c r="E1982" s="93" t="n">
        <x:v>18</x:v>
      </x:c>
      <x:c r="F1982" s="59" t="n">
        <x:v>0.07101217646805956</x:v>
      </x:c>
      <x:c r="G1982" s="59" t="n">
        <x:v>0.6100736243544359</x:v>
      </x:c>
      <x:c r="H1982" s="59" t="n">
        <x:v>0.17036524754233764</x:v>
      </x:c>
      <x:c r="I1982" s="58" t="n">
        <x:v>12669486.774038346</x:v>
      </x:c>
      <x:c r="J1982" s="59" t="n">
        <x:v>0.3218877030006611</x:v>
      </x:c>
      <x:c r="K1982" s="2" t="str">
        <x:v>C</x:v>
      </x:c>
      <x:c r="L1982" s="59" t="n">
        <x:v>0.11845947265625001</x:v>
      </x:c>
      <x:c r="M1982" s="59" t="n">
        <x:v>0.6867104088959365</x:v>
      </x:c>
      <x:c r="N1982" s="58" t="n">
        <x:v>7121060.553267989</x:v>
      </x:c>
      <x:c r="O1982" s="58" t="n">
        <x:v>8344961.389992375</x:v>
      </x:c>
      <x:c r="P1982" s="2" t="str">
        <x:v>approve</x:v>
      </x:c>
      <x:c r="Q1982" s="2" t="str">
        <x:v>eligibility and RAROC conditions are met</x:v>
      </x:c>
      <x:c r="R1982" s="2"/>
      <x:c r="S1982" s="2"/>
      <x:c r="T1982" s="2"/>
    </x:row>
    <x:row r="1983">
      <x:c r="A1983" s="2"/>
      <x:c r="B1983" s="2"/>
      <x:c r="C1983" s="2" t="str">
        <x:v>SYN-01978</x:v>
      </x:c>
      <x:c r="D1983" s="58" t="n">
        <x:v>38000000</x:v>
      </x:c>
      <x:c r="E1983" s="93" t="n">
        <x:v>12</x:v>
      </x:c>
      <x:c r="F1983" s="59" t="n">
        <x:v>0.20311758752081396</x:v>
      </x:c>
      <x:c r="G1983" s="59" t="n">
        <x:v>0.6708322847207716</x:v>
      </x:c>
      <x:c r="H1983" s="59" t="n">
        <x:v>0.28041379749701506</x:v>
      </x:c>
      <x:c r="I1983" s="58" t="n">
        <x:v>3667996.91953793</x:v>
      </x:c>
      <x:c r="J1983" s="59" t="n">
        <x:v>0.12686720211571556</x:v>
      </x:c>
      <x:c r="K1983" s="2" t="str">
        <x:v>E</x:v>
      </x:c>
      <x:c r="L1983" s="59"/>
      <x:c r="M1983" s="59" t="n">
        <x:v>0.09075435762220443</x:v>
      </x:c>
      <x:c r="N1983" s="58" t="n">
        <x:v>3019122.132957199</x:v>
      </x:c>
      <x:c r="O1983" s="58" t="n">
        <x:v>2832839.830530416</x:v>
      </x:c>
      <x:c r="P1983" s="2" t="str">
        <x:v>decline</x:v>
      </x:c>
      <x:c r="Q1983" s="2" t="str">
        <x:v>PD exceeds policy maximum</x:v>
      </x:c>
      <x:c r="R1983" s="2"/>
      <x:c r="S1983" s="2"/>
      <x:c r="T1983" s="2"/>
    </x:row>
    <x:row r="1984">
      <x:c r="A1984" s="2"/>
      <x:c r="B1984" s="2"/>
      <x:c r="C1984" s="2" t="str">
        <x:v>SYN-01979</x:v>
      </x:c>
      <x:c r="D1984" s="58" t="n">
        <x:v>65000000</x:v>
      </x:c>
      <x:c r="E1984" s="93" t="n">
        <x:v>18</x:v>
      </x:c>
      <x:c r="F1984" s="59" t="n">
        <x:v>0.030293337413624718</x:v>
      </x:c>
      <x:c r="G1984" s="59" t="n">
        <x:v>0.7000946627792377</x:v>
      </x:c>
      <x:c r="H1984" s="59" t="n">
        <x:v>0.12788080270343483</x:v>
      </x:c>
      <x:c r="I1984" s="58" t="n">
        <x:v>3987669.703401889</x:v>
      </x:c>
      <x:c r="J1984" s="59" t="n">
        <x:v>0.19133345728170978</x:v>
      </x:c>
      <x:c r="K1984" s="2" t="str">
        <x:v>B</x:v>
      </x:c>
      <x:c r="L1984" s="59" t="n">
        <x:v>0.10458984375000001</x:v>
      </x:c>
      <x:c r="M1984" s="59" t="n">
        <x:v>0.3968438957870191</x:v>
      </x:c>
      <x:c r="N1984" s="58" t="n">
        <x:v>1123358.3345737492</x:v>
      </x:c>
      <x:c r="O1984" s="58" t="n">
        <x:v>2742000.7635080544</x:v>
      </x:c>
      <x:c r="P1984" s="2" t="str">
        <x:v>approve</x:v>
      </x:c>
      <x:c r="Q1984" s="2" t="str">
        <x:v>eligibility and RAROC conditions are met</x:v>
      </x:c>
      <x:c r="R1984" s="2"/>
      <x:c r="S1984" s="2"/>
      <x:c r="T1984" s="2"/>
    </x:row>
    <x:row r="1985">
      <x:c r="A1985" s="2"/>
      <x:c r="B1985" s="2"/>
      <x:c r="C1985" s="2" t="str">
        <x:v>SYN-01980</x:v>
      </x:c>
      <x:c r="D1985" s="58" t="n">
        <x:v>202000000</x:v>
      </x:c>
      <x:c r="E1985" s="93" t="n">
        <x:v>12</x:v>
      </x:c>
      <x:c r="F1985" s="59" t="n">
        <x:v>0.12682665716792252</x:v>
      </x:c>
      <x:c r="G1985" s="59" t="n">
        <x:v>0.7487509365970417</x:v>
      </x:c>
      <x:c r="H1985" s="59" t="n">
        <x:v>0.20424493549960454</x:v>
      </x:c>
      <x:c r="I1985" s="58" t="n">
        <x:v>18753233.26423378</x:v>
      </x:c>
      <x:c r="J1985" s="59" t="n">
        <x:v>0.44440062762705246</x:v>
      </x:c>
      <x:c r="K1985" s="2" t="str">
        <x:v>D</x:v>
      </x:c>
      <x:c r="L1985" s="59" t="n">
        <x:v>0.19115482330322264</x:v>
      </x:c>
      <x:c r="M1985" s="59" t="n">
        <x:v>0.2424144399392169</x:v>
      </x:c>
      <x:c r="N1985" s="58" t="n">
        <x:v>10924820.848544788</x:v>
      </x:c>
      <x:c r="O1985" s="58" t="n">
        <x:v>13751543.826292994</x:v>
      </x:c>
      <x:c r="P1985" s="2" t="str">
        <x:v>approve</x:v>
      </x:c>
      <x:c r="Q1985" s="2" t="str">
        <x:v>eligibility and RAROC conditions are met</x:v>
      </x:c>
      <x:c r="R1985" s="2"/>
      <x:c r="S1985" s="2"/>
      <x:c r="T1985" s="2"/>
    </x:row>
    <x:row r="1986">
      <x:c r="A1986" s="2"/>
      <x:c r="B1986" s="2"/>
      <x:c r="C1986" s="2" t="str">
        <x:v>SYN-01981</x:v>
      </x:c>
      <x:c r="D1986" s="58" t="n">
        <x:v>30000000</x:v>
      </x:c>
      <x:c r="E1986" s="93" t="n">
        <x:v>36</x:v>
      </x:c>
      <x:c r="F1986" s="59" t="n">
        <x:v>0.0974959245528915</x:v>
      </x:c>
      <x:c r="G1986" s="59" t="n">
        <x:v>0.6209195507002191</x:v>
      </x:c>
      <x:c r="H1986" s="59" t="n">
        <x:v>0.18832775931732812</x:v>
      </x:c>
      <x:c r="I1986" s="58" t="n">
        <x:v>1097145.8142190177</x:v>
      </x:c>
      <x:c r="J1986" s="59" t="n">
        <x:v>0.2606089477740823</x:v>
      </x:c>
      <x:c r="K1986" s="2" t="str">
        <x:v>C</x:v>
      </x:c>
      <x:c r="L1986" s="59" t="n">
        <x:v>0.16792442321777343</x:v>
      </x:c>
      <x:c r="M1986" s="59" t="n">
        <x:v>0.3405228909593124</x:v>
      </x:c>
      <x:c r="N1986" s="58" t="n">
        <x:v>2889142.1171196774</x:v>
      </x:c>
      <x:c r="O1986" s="58" t="n">
        <x:v>1386036.493267673</x:v>
      </x:c>
      <x:c r="P1986" s="2" t="str">
        <x:v>approve</x:v>
      </x:c>
      <x:c r="Q1986" s="2" t="str">
        <x:v>eligibility and RAROC conditions are met</x:v>
      </x:c>
      <x:c r="R1986" s="2"/>
      <x:c r="S1986" s="2"/>
      <x:c r="T1986" s="2"/>
    </x:row>
    <x:row r="1987">
      <x:c r="A1987" s="2"/>
      <x:c r="B1987" s="2"/>
      <x:c r="C1987" s="2" t="str">
        <x:v>SYN-01982</x:v>
      </x:c>
      <x:c r="D1987" s="58" t="n">
        <x:v>68000000</x:v>
      </x:c>
      <x:c r="E1987" s="93" t="n">
        <x:v>24</x:v>
      </x:c>
      <x:c r="F1987" s="59" t="n">
        <x:v>0.1251867443702119</x:v>
      </x:c>
      <x:c r="G1987" s="59" t="n">
        <x:v>0.6652599610561366</x:v>
      </x:c>
      <x:c r="H1987" s="59" t="n">
        <x:v>0.22191687131319957</x:v>
      </x:c>
      <x:c r="I1987" s="58" t="n">
        <x:v>3534154.746150759</x:v>
      </x:c>
      <x:c r="J1987" s="59" t="n">
        <x:v>0.312700327320742</x:v>
      </x:c>
      <x:c r="K1987" s="2" t="str">
        <x:v>D</x:v>
      </x:c>
      <x:c r="L1987" s="59" t="n">
        <x:v>0.18641082763671873</x:v>
      </x:c>
      <x:c r="M1987" s="59" t="n">
        <x:v>0.41412625199393405</x:v>
      </x:c>
      <x:c r="N1987" s="58" t="n">
        <x:v>6149678.237283489</x:v>
      </x:c>
      <x:c r="O1987" s="58" t="n">
        <x:v>3897825.568134983</x:v>
      </x:c>
      <x:c r="P1987" s="2" t="str">
        <x:v>approve</x:v>
      </x:c>
      <x:c r="Q1987" s="2" t="str">
        <x:v>eligibility and RAROC conditions are met</x:v>
      </x:c>
      <x:c r="R1987" s="2"/>
      <x:c r="S1987" s="2"/>
      <x:c r="T1987" s="2"/>
    </x:row>
    <x:row r="1988">
      <x:c r="A1988" s="2"/>
      <x:c r="B1988" s="2"/>
      <x:c r="C1988" s="2" t="str">
        <x:v>SYN-01983</x:v>
      </x:c>
      <x:c r="D1988" s="58" t="n">
        <x:v>55000000</x:v>
      </x:c>
      <x:c r="E1988" s="93" t="n">
        <x:v>12</x:v>
      </x:c>
      <x:c r="F1988" s="59" t="n">
        <x:v>0.04466438453706819</x:v>
      </x:c>
      <x:c r="G1988" s="59" t="n">
        <x:v>0.5660931191233023</x:v>
      </x:c>
      <x:c r="H1988" s="59" t="n">
        <x:v>0.13316875170031617</x:v>
      </x:c>
      <x:c r="I1988" s="58" t="n">
        <x:v>4920630.571941902</x:v>
      </x:c>
      <x:c r="J1988" s="59" t="n">
        <x:v>0.1549526727073899</x:v>
      </x:c>
      <x:c r="K1988" s="2" t="str">
        <x:v>B</x:v>
      </x:c>
      <x:c r="L1988" s="59" t="n">
        <x:v>0.11711006164550783</x:v>
      </x:c>
      <x:c r="M1988" s="59" t="n">
        <x:v>0.3234430126888784</x:v>
      </x:c>
      <x:c r="N1988" s="58" t="n">
        <x:v>773721.9562049324</x:v>
      </x:c>
      <x:c r="O1988" s="58" t="n">
        <x:v>2360090.1366811404</x:v>
      </x:c>
      <x:c r="P1988" s="2" t="str">
        <x:v>approve</x:v>
      </x:c>
      <x:c r="Q1988" s="2" t="str">
        <x:v>eligibility and RAROC conditions are met</x:v>
      </x:c>
      <x:c r="R1988" s="2"/>
      <x:c r="S1988" s="2"/>
      <x:c r="T1988" s="2"/>
    </x:row>
    <x:row r="1989">
      <x:c r="A1989" s="2"/>
      <x:c r="B1989" s="2"/>
      <x:c r="C1989" s="2" t="str">
        <x:v>SYN-01984</x:v>
      </x:c>
      <x:c r="D1989" s="58" t="n">
        <x:v>37000000</x:v>
      </x:c>
      <x:c r="E1989" s="93" t="n">
        <x:v>12</x:v>
      </x:c>
      <x:c r="F1989" s="59" t="n">
        <x:v>0.09652367435617627</x:v>
      </x:c>
      <x:c r="G1989" s="59" t="n">
        <x:v>0.7576922768508545</x:v>
      </x:c>
      <x:c r="H1989" s="59" t="n">
        <x:v>0.1998704965501571</x:v>
      </x:c>
      <x:c r="I1989" s="58" t="n">
        <x:v>3427247.395947024</x:v>
      </x:c>
      <x:c r="J1989" s="59" t="n">
        <x:v>0.180134211036056</x:v>
      </x:c>
      <x:c r="K1989" s="2" t="str">
        <x:v>C</x:v>
      </x:c>
      <x:c r="L1989" s="59" t="n">
        <x:v>0.21236549377441408</x:v>
      </x:c>
      <x:c r="M1989" s="59" t="n">
        <x:v>0.06909524335868596</x:v>
      </x:c>
      <x:c r="N1989" s="58" t="n">
        <x:v>1532629.3589874795</x:v>
      </x:c>
      <x:c r="O1989" s="58" t="n">
        <x:v>2216357.2875727806</x:v>
      </x:c>
      <x:c r="P1989" s="2" t="str">
        <x:v>reprice</x:v>
      </x:c>
      <x:c r="Q1989" s="2" t="str">
        <x:v>quoted APR is below the RAROC price floor</x:v>
      </x:c>
      <x:c r="R1989" s="2"/>
      <x:c r="S1989" s="2"/>
      <x:c r="T1989" s="2"/>
    </x:row>
    <x:row r="1990">
      <x:c r="A1990" s="2"/>
      <x:c r="B1990" s="2"/>
      <x:c r="C1990" s="2" t="str">
        <x:v>SYN-01985</x:v>
      </x:c>
      <x:c r="D1990" s="58" t="n">
        <x:v>80000000</x:v>
      </x:c>
      <x:c r="E1990" s="93" t="n">
        <x:v>48</x:v>
      </x:c>
      <x:c r="F1990" s="59" t="n">
        <x:v>0.054230243745359126</x:v>
      </x:c>
      <x:c r="G1990" s="59" t="n">
        <x:v>0.7731578829660908</x:v>
      </x:c>
      <x:c r="H1990" s="59" t="n">
        <x:v>0.13394779351942218</x:v>
      </x:c>
      <x:c r="I1990" s="58" t="n">
        <x:v>2161907.9313644473</x:v>
      </x:c>
      <x:c r="J1990" s="59" t="n">
        <x:v>0.1531136140647009</x:v>
      </x:c>
      <x:c r="K1990" s="2" t="str">
        <x:v>C</x:v>
      </x:c>
      <x:c r="L1990" s="59"/>
      <x:c r="M1990" s="59" t="n">
        <x:v>0.2816955904892546</x:v>
      </x:c>
      <x:c r="N1990" s="58" t="n">
        <x:v>7084029.652393072</x:v>
      </x:c>
      <x:c r="O1990" s="58" t="n">
        <x:v>3267357.7342905262</x:v>
      </x:c>
      <x:c r="P1990" s="2" t="str">
        <x:v>manual_review</x:v>
      </x:c>
      <x:c r="Q1990" s="2" t="str">
        <x:v>data quality flag</x:v>
      </x:c>
      <x:c r="R1990" s="2"/>
      <x:c r="S1990" s="2"/>
      <x:c r="T1990" s="2"/>
    </x:row>
    <x:row r="1991">
      <x:c r="A1991" s="2"/>
      <x:c r="B1991" s="2"/>
      <x:c r="C1991" s="2" t="str">
        <x:v>SYN-01986</x:v>
      </x:c>
      <x:c r="D1991" s="58" t="n">
        <x:v>113000000</x:v>
      </x:c>
      <x:c r="E1991" s="93" t="n">
        <x:v>24</x:v>
      </x:c>
      <x:c r="F1991" s="59" t="n">
        <x:v>0.05985392076554682</x:v>
      </x:c>
      <x:c r="G1991" s="59" t="n">
        <x:v>0.7749360561253027</x:v>
      </x:c>
      <x:c r="H1991" s="59" t="n">
        <x:v>0.16205108652742964</x:v>
      </x:c>
      <x:c r="I1991" s="58" t="n">
        <x:v>5543912.199003467</x:v>
      </x:c>
      <x:c r="J1991" s="59" t="n">
        <x:v>0.20449725621885836</x:v>
      </x:c>
      <x:c r="K1991" s="2" t="str">
        <x:v>C</x:v>
      </x:c>
      <x:c r="L1991" s="59" t="n">
        <x:v>0.1282501602172852</x:v>
      </x:c>
      <x:c r="M1991" s="59" t="n">
        <x:v>0.47915143725589543</x:v>
      </x:c>
      <x:c r="N1991" s="58" t="n">
        <x:v>5671583.326565703</x:v>
      </x:c>
      <x:c r="O1991" s="58" t="n">
        <x:v>5037366.03892482</x:v>
      </x:c>
      <x:c r="P1991" s="2" t="str">
        <x:v>approve</x:v>
      </x:c>
      <x:c r="Q1991" s="2" t="str">
        <x:v>eligibility and RAROC conditions are met</x:v>
      </x:c>
      <x:c r="R1991" s="2"/>
      <x:c r="S1991" s="2"/>
      <x:c r="T1991" s="2"/>
    </x:row>
    <x:row r="1992">
      <x:c r="A1992" s="2"/>
      <x:c r="B1992" s="2"/>
      <x:c r="C1992" s="2" t="str">
        <x:v>SYN-01987</x:v>
      </x:c>
      <x:c r="D1992" s="58" t="n">
        <x:v>180000000</x:v>
      </x:c>
      <x:c r="E1992" s="93" t="n">
        <x:v>18</x:v>
      </x:c>
      <x:c r="F1992" s="59" t="n">
        <x:v>0.1179322494125253</x:v>
      </x:c>
      <x:c r="G1992" s="59" t="n">
        <x:v>0.5848157540282626</x:v>
      </x:c>
      <x:c r="H1992" s="59" t="n">
        <x:v>0.2225191164275326</x:v>
      </x:c>
      <x:c r="I1992" s="58" t="n">
        <x:v>11853148.38197151</x:v>
      </x:c>
      <x:c r="J1992" s="59" t="n">
        <x:v>0.7809850375307025</x:v>
      </x:c>
      <x:c r="K1992" s="2" t="str">
        <x:v>D</x:v>
      </x:c>
      <x:c r="L1992" s="59"/>
      <x:c r="M1992" s="59" t="n">
        <x:v>0.7067172993735216</x:v>
      </x:c>
      <x:c r="N1992" s="58" t="n">
        <x:v>10306517.688293552</x:v>
      </x:c>
      <x:c r="O1992" s="58" t="n">
        <x:v>8991027.681541434</x:v>
      </x:c>
      <x:c r="P1992" s="2" t="str">
        <x:v>decline</x:v>
      </x:c>
      <x:c r="Q1992" s="2" t="str">
        <x:v>debt service to income exceeds policy maximum</x:v>
      </x:c>
      <x:c r="R1992" s="2"/>
      <x:c r="S1992" s="2"/>
      <x:c r="T1992" s="2"/>
    </x:row>
    <x:row r="1993">
      <x:c r="A1993" s="2"/>
      <x:c r="B1993" s="2"/>
      <x:c r="C1993" s="2" t="str">
        <x:v>SYN-01988</x:v>
      </x:c>
      <x:c r="D1993" s="58" t="n">
        <x:v>68000000</x:v>
      </x:c>
      <x:c r="E1993" s="93" t="n">
        <x:v>48</x:v>
      </x:c>
      <x:c r="F1993" s="59" t="n">
        <x:v>0.09486915196258765</x:v>
      </x:c>
      <x:c r="G1993" s="59" t="n">
        <x:v>0.6700281375231841</x:v>
      </x:c>
      <x:c r="H1993" s="59" t="n">
        <x:v>0.18527969993858343</x:v>
      </x:c>
      <x:c r="I1993" s="58" t="n">
        <x:v>2016309.1789226984</x:v>
      </x:c>
      <x:c r="J1993" s="59" t="n">
        <x:v>0.19521766736701132</x:v>
      </x:c>
      <x:c r="K1993" s="2" t="str">
        <x:v>C</x:v>
      </x:c>
      <x:c r="L1993" s="59" t="n">
        <x:v>0.15533050537109372</x:v>
      </x:c>
      <x:c r="M1993" s="59" t="n">
        <x:v>0.40791570143096006</x:v>
      </x:c>
      <x:c r="N1993" s="58" t="n">
        <x:v>9041942.593344977</x:v>
      </x:c>
      <x:c r="O1993" s="58" t="n">
        <x:v>3295814.9739980786</x:v>
      </x:c>
      <x:c r="P1993" s="2" t="str">
        <x:v>approve</x:v>
      </x:c>
      <x:c r="Q1993" s="2" t="str">
        <x:v>eligibility and RAROC conditions are met</x:v>
      </x:c>
      <x:c r="R1993" s="2"/>
      <x:c r="S1993" s="2"/>
      <x:c r="T1993" s="2"/>
    </x:row>
    <x:row r="1994">
      <x:c r="A1994" s="2"/>
      <x:c r="B1994" s="2"/>
      <x:c r="C1994" s="2" t="str">
        <x:v>SYN-01989</x:v>
      </x:c>
      <x:c r="D1994" s="58" t="n">
        <x:v>90000000</x:v>
      </x:c>
      <x:c r="E1994" s="93" t="n">
        <x:v>36</x:v>
      </x:c>
      <x:c r="F1994" s="59" t="n">
        <x:v>0.18656698481700296</x:v>
      </x:c>
      <x:c r="G1994" s="59" t="n">
        <x:v>0.6735102793891613</x:v>
      </x:c>
      <x:c r="H1994" s="59" t="n">
        <x:v>0.2625876208499822</x:v>
      </x:c>
      <x:c r="I1994" s="58" t="n">
        <x:v>3638573.0822870582</x:v>
      </x:c>
      <x:c r="J1994" s="59" t="n">
        <x:v>0.18728025158244344</x:v>
      </x:c>
      <x:c r="K1994" s="2" t="str">
        <x:v>E</x:v>
      </x:c>
      <x:c r="L1994" s="59" t="n">
        <x:v>0.23429210662841793</x:v>
      </x:c>
      <x:c r="M1994" s="59" t="n">
        <x:v>0.3252275304184346</x:v>
      </x:c>
      <x:c r="N1994" s="58" t="n">
        <x:v>17576219.780966867</x:v>
      </x:c>
      <x:c r="O1994" s="58" t="n">
        <x:v>5834131.404248288</x:v>
      </x:c>
      <x:c r="P1994" s="2" t="str">
        <x:v>approve</x:v>
      </x:c>
      <x:c r="Q1994" s="2" t="str">
        <x:v>eligibility and RAROC conditions are met</x:v>
      </x:c>
      <x:c r="R1994" s="2"/>
      <x:c r="S1994" s="2"/>
      <x:c r="T1994" s="2"/>
    </x:row>
    <x:row r="1995">
      <x:c r="A1995" s="2"/>
      <x:c r="B1995" s="2"/>
      <x:c r="C1995" s="2" t="str">
        <x:v>SYN-01990</x:v>
      </x:c>
      <x:c r="D1995" s="58" t="n">
        <x:v>189000000</x:v>
      </x:c>
      <x:c r="E1995" s="93" t="n">
        <x:v>36</x:v>
      </x:c>
      <x:c r="F1995" s="59" t="n">
        <x:v>0.12013972392838425</x:v>
      </x:c>
      <x:c r="G1995" s="59" t="n">
        <x:v>0.698611705210575</x:v>
      </x:c>
      <x:c r="H1995" s="59" t="n">
        <x:v>0.21087684600554502</x:v>
      </x:c>
      <x:c r="I1995" s="58" t="n">
        <x:v>7129099.457084182</x:v>
      </x:c>
      <x:c r="J1995" s="59" t="n">
        <x:v>0.44685571990439943</x:v>
      </x:c>
      <x:c r="K1995" s="2" t="str">
        <x:v>D</x:v>
      </x:c>
      <x:c r="L1995" s="59" t="n">
        <x:v>0.17251312255859375</x:v>
      </x:c>
      <x:c r="M1995" s="59" t="n">
        <x:v>0.42602786798061104</x:v>
      </x:c>
      <x:c r="N1995" s="58" t="n">
        <x:v>25136459.51432437</x:v>
      </x:c>
      <x:c r="O1995" s="58" t="n">
        <x:v>10857575.670114305</x:v>
      </x:c>
      <x:c r="P1995" s="2" t="str">
        <x:v>approve</x:v>
      </x:c>
      <x:c r="Q1995" s="2" t="str">
        <x:v>eligibility and RAROC conditions are met</x:v>
      </x:c>
      <x:c r="R1995" s="2"/>
      <x:c r="S1995" s="2"/>
      <x:c r="T1995" s="2"/>
    </x:row>
    <x:row r="1996">
      <x:c r="A1996" s="2"/>
      <x:c r="B1996" s="2"/>
      <x:c r="C1996" s="2" t="str">
        <x:v>SYN-01991</x:v>
      </x:c>
      <x:c r="D1996" s="58" t="n">
        <x:v>197000000</x:v>
      </x:c>
      <x:c r="E1996" s="93" t="n">
        <x:v>12</x:v>
      </x:c>
      <x:c r="F1996" s="59" t="n">
        <x:v>0.10918973523433335</x:v>
      </x:c>
      <x:c r="G1996" s="59" t="n">
        <x:v>0.7463774810408671</x:v>
      </x:c>
      <x:c r="H1996" s="59" t="n">
        <x:v>0.18820389330494738</x:v>
      </x:c>
      <x:c r="I1996" s="58" t="n">
        <x:v>18137963.2529337</x:v>
      </x:c>
      <x:c r="J1996" s="59" t="n">
        <x:v>0.9016505762145087</x:v>
      </x:c>
      <x:c r="K1996" s="2" t="str">
        <x:v>D</x:v>
      </x:c>
      <x:c r="L1996" s="59"/>
      <x:c r="M1996" s="59" t="n">
        <x:v>0.3824034936861546</x:v>
      </x:c>
      <x:c r="N1996" s="58" t="n">
        <x:v>9096598.730101675</x:v>
      </x:c>
      <x:c r="O1996" s="58" t="n">
        <x:v>12383913.631524324</x:v>
      </x:c>
      <x:c r="P1996" s="2" t="str">
        <x:v>decline</x:v>
      </x:c>
      <x:c r="Q1996" s="2" t="str">
        <x:v>debt service to income exceeds policy maximum</x:v>
      </x:c>
      <x:c r="R1996" s="2"/>
      <x:c r="S1996" s="2"/>
      <x:c r="T1996" s="2"/>
    </x:row>
    <x:row r="1997">
      <x:c r="A1997" s="2"/>
      <x:c r="B1997" s="2"/>
      <x:c r="C1997" s="2" t="str">
        <x:v>SYN-01992</x:v>
      </x:c>
      <x:c r="D1997" s="58" t="n">
        <x:v>111000000</x:v>
      </x:c>
      <x:c r="E1997" s="93" t="n">
        <x:v>18</x:v>
      </x:c>
      <x:c r="F1997" s="59" t="n">
        <x:v>0.07259306369756459</x:v>
      </x:c>
      <x:c r="G1997" s="59" t="n">
        <x:v>0.8767658308613422</x:v>
      </x:c>
      <x:c r="H1997" s="59" t="n">
        <x:v>0.1803662708280927</x:v>
      </x:c>
      <x:c r="I1997" s="58" t="n">
        <x:v>7084379.982836423</x:v>
      </x:c>
      <x:c r="J1997" s="59" t="n">
        <x:v>0.37028196044777306</x:v>
      </x:c>
      <x:c r="K1997" s="2" t="str">
        <x:v>C</x:v>
      </x:c>
      <x:c r="L1997" s="59" t="n">
        <x:v>0.1452046585083008</x:v>
      </x:c>
      <x:c r="M1997" s="59" t="n">
        <x:v>0.41968224796580844</x:v>
      </x:c>
      <x:c r="N1997" s="58" t="n">
        <x:v>5818795.370384482</x:v>
      </x:c>
      <x:c r="O1997" s="58" t="n">
        <x:v>6372174.660106497</x:v>
      </x:c>
      <x:c r="P1997" s="2" t="str">
        <x:v>approve</x:v>
      </x:c>
      <x:c r="Q1997" s="2" t="str">
        <x:v>eligibility and RAROC conditions are met</x:v>
      </x:c>
      <x:c r="R1997" s="2"/>
      <x:c r="S1997" s="2"/>
      <x:c r="T1997" s="2"/>
    </x:row>
    <x:row r="1998">
      <x:c r="A1998" s="2"/>
      <x:c r="B1998" s="2"/>
      <x:c r="C1998" s="2" t="str">
        <x:v>SYN-01993</x:v>
      </x:c>
      <x:c r="D1998" s="58" t="n">
        <x:v>150000000</x:v>
      </x:c>
      <x:c r="E1998" s="93" t="n">
        <x:v>18</x:v>
      </x:c>
      <x:c r="F1998" s="59" t="n">
        <x:v>0.16835534807761676</x:v>
      </x:c>
      <x:c r="G1998" s="59" t="n">
        <x:v>0.6031763970938427</x:v>
      </x:c>
      <x:c r="H1998" s="59" t="n">
        <x:v>0.24069427515445294</x:v>
      </x:c>
      <x:c r="I1998" s="58" t="n">
        <x:v>10010405.620771645</x:v>
      </x:c>
      <x:c r="J1998" s="59" t="n">
        <x:v>0.167909768076962</x:v>
      </x:c>
      <x:c r="K1998" s="2" t="str">
        <x:v>E</x:v>
      </x:c>
      <x:c r="L1998" s="59" t="n">
        <x:v>0.1942247772216797</x:v>
      </x:c>
      <x:c r="M1998" s="59" t="n">
        <x:v>0.4760189868575694</x:v>
      </x:c>
      <x:c r="N1998" s="58" t="n">
        <x:v>12678450.668242611</x:v>
      </x:c>
      <x:c r="O1998" s="58" t="n">
        <x:v>9005986.510240484</x:v>
      </x:c>
      <x:c r="P1998" s="2" t="str">
        <x:v>approve</x:v>
      </x:c>
      <x:c r="Q1998" s="2" t="str">
        <x:v>eligibility and RAROC conditions are met</x:v>
      </x:c>
      <x:c r="R1998" s="2"/>
      <x:c r="S1998" s="2"/>
      <x:c r="T1998" s="2"/>
    </x:row>
    <x:row r="1999">
      <x:c r="A1999" s="2"/>
      <x:c r="B1999" s="2"/>
      <x:c r="C1999" s="2" t="str">
        <x:v>SYN-01994</x:v>
      </x:c>
      <x:c r="D1999" s="58" t="n">
        <x:v>183000000</x:v>
      </x:c>
      <x:c r="E1999" s="93" t="n">
        <x:v>12</x:v>
      </x:c>
      <x:c r="F1999" s="59" t="n">
        <x:v>0.1740439400649775</x:v>
      </x:c>
      <x:c r="G1999" s="59" t="n">
        <x:v>0.7107894897046897</x:v>
      </x:c>
      <x:c r="H1999" s="59" t="n">
        <x:v>0.272063094029487</x:v>
      </x:c>
      <x:c r="I1999" s="58" t="n">
        <x:v>17589611.07141123</x:v>
      </x:c>
      <x:c r="J1999" s="59" t="n">
        <x:v>0.34247459025443766</x:v>
      </x:c>
      <x:c r="K1999" s="2" t="str">
        <x:v>E</x:v>
      </x:c>
      <x:c r="L1999" s="59" t="n">
        <x:v>0.20994480133056637</x:v>
      </x:c>
      <x:c r="M1999" s="59" t="n">
        <x:v>0.5126090510219021</x:v>
      </x:c>
      <x:c r="N1999" s="58" t="n">
        <x:v>13119299.08544345</x:v>
      </x:c>
      <x:c r="O1999" s="58" t="n">
        <x:v>13682515.938579058</x:v>
      </x:c>
      <x:c r="P1999" s="2" t="str">
        <x:v>approve</x:v>
      </x:c>
      <x:c r="Q1999" s="2" t="str">
        <x:v>eligibility and RAROC conditions are met</x:v>
      </x:c>
      <x:c r="R1999" s="2"/>
      <x:c r="S1999" s="2"/>
      <x:c r="T1999" s="2"/>
    </x:row>
    <x:row r="2000">
      <x:c r="A2000" s="2"/>
      <x:c r="B2000" s="2"/>
      <x:c r="C2000" s="2" t="str">
        <x:v>SYN-01995</x:v>
      </x:c>
      <x:c r="D2000" s="58" t="n">
        <x:v>96000000</x:v>
      </x:c>
      <x:c r="E2000" s="93" t="n">
        <x:v>24</x:v>
      </x:c>
      <x:c r="F2000" s="59" t="n">
        <x:v>0.009555272785810011</x:v>
      </x:c>
      <x:c r="G2000" s="59" t="n">
        <x:v>0.5713709048487594</x:v>
      </x:c>
      <x:c r="H2000" s="59" t="n">
        <x:v>0.10190755406859504</x:v>
      </x:c>
      <x:c r="I2000" s="58" t="n">
        <x:v>4438369.814888249</x:v>
      </x:c>
      <x:c r="J2000" s="59" t="n">
        <x:v>0.31299102171643095</x:v>
      </x:c>
      <x:c r="K2000" s="2" t="str">
        <x:v>A</x:v>
      </x:c>
      <x:c r="L2000" s="59" t="n">
        <x:v>0.08658424377441407</x:v>
      </x:c>
      <x:c r="M2000" s="59" t="n">
        <x:v>0.3157806773070037</x:v>
      </x:c>
      <x:c r="N2000" s="58" t="n">
        <x:v>562611.6736685751</x:v>
      </x:c>
      <x:c r="O2000" s="58" t="n">
        <x:v>4039788.3545437516</x:v>
      </x:c>
      <x:c r="P2000" s="2" t="str">
        <x:v>approve</x:v>
      </x:c>
      <x:c r="Q2000" s="2" t="str">
        <x:v>eligibility and RAROC conditions are met</x:v>
      </x:c>
      <x:c r="R2000" s="2"/>
      <x:c r="S2000" s="2"/>
      <x:c r="T2000" s="2"/>
    </x:row>
    <x:row r="2001">
      <x:c r="A2001" s="2"/>
      <x:c r="B2001" s="2"/>
      <x:c r="C2001" s="2" t="str">
        <x:v>SYN-01996</x:v>
      </x:c>
      <x:c r="D2001" s="58" t="n">
        <x:v>116000000</x:v>
      </x:c>
      <x:c r="E2001" s="93" t="n">
        <x:v>24</x:v>
      </x:c>
      <x:c r="F2001" s="59" t="n">
        <x:v>0.038531906524069376</x:v>
      </x:c>
      <x:c r="G2001" s="59" t="n">
        <x:v>0.7542936183817042</x:v>
      </x:c>
      <x:c r="H2001" s="59" t="n">
        <x:v>0.14950272645196175</x:v>
      </x:c>
      <x:c r="I2001" s="58" t="n">
        <x:v>5621710.92144604</x:v>
      </x:c>
      <x:c r="J2001" s="59" t="n">
        <x:v>0.32051084521049505</x:v>
      </x:c>
      <x:c r="K2001" s="2" t="str">
        <x:v>B</x:v>
      </x:c>
      <x:c r="L2001" s="59" t="n">
        <x:v>0.10866966247558593</x:v>
      </x:c>
      <x:c r="M2001" s="59" t="n">
        <x:v>0.5748603679444145</x:v>
      </x:c>
      <x:c r="N2001" s="58" t="n">
        <x:v>3650400.7311729123</x:v>
      </x:c>
      <x:c r="O2001" s="58" t="n">
        <x:v>4857428.410538093</x:v>
      </x:c>
      <x:c r="P2001" s="2" t="str">
        <x:v>approve</x:v>
      </x:c>
      <x:c r="Q2001" s="2" t="str">
        <x:v>eligibility and RAROC conditions are met</x:v>
      </x:c>
      <x:c r="R2001" s="2"/>
      <x:c r="S2001" s="2"/>
      <x:c r="T2001" s="2"/>
    </x:row>
    <x:row r="2002">
      <x:c r="A2002" s="2"/>
      <x:c r="B2002" s="2"/>
      <x:c r="C2002" s="2" t="str">
        <x:v>SYN-01997</x:v>
      </x:c>
      <x:c r="D2002" s="58" t="n">
        <x:v>137000000</x:v>
      </x:c>
      <x:c r="E2002" s="93" t="n">
        <x:v>48</x:v>
      </x:c>
      <x:c r="F2002" s="59" t="n">
        <x:v>0.11361132787639028</x:v>
      </x:c>
      <x:c r="G2002" s="59" t="n">
        <x:v>0.7117061942765527</x:v>
      </x:c>
      <x:c r="H2002" s="59" t="n">
        <x:v>0.23373777531932236</x:v>
      </x:c>
      <x:c r="I2002" s="58" t="n">
        <x:v>4419154.988741399</x:v>
      </x:c>
      <x:c r="J2002" s="59" t="n">
        <x:v>0.3301629407349568</x:v>
      </x:c>
      <x:c r="K2002" s="2" t="str">
        <x:v>D</x:v>
      </x:c>
      <x:c r="L2002" s="59" t="n">
        <x:v>0.17054691314697268</x:v>
      </x:c>
      <x:c r="M2002" s="59" t="n">
        <x:v>0.6035455421334072</x:v>
      </x:c>
      <x:c r="N2002" s="58" t="n">
        <x:v>23331554.30203062</x:v>
      </x:c>
      <x:c r="O2002" s="58" t="n">
        <x:v>7781886.180637899</x:v>
      </x:c>
      <x:c r="P2002" s="2" t="str">
        <x:v>approve</x:v>
      </x:c>
      <x:c r="Q2002" s="2" t="str">
        <x:v>eligibility and RAROC conditions are met</x:v>
      </x:c>
      <x:c r="R2002" s="2"/>
      <x:c r="S2002" s="2"/>
      <x:c r="T2002" s="2"/>
    </x:row>
    <x:row r="2003">
      <x:c r="A2003" s="2"/>
      <x:c r="B2003" s="2"/>
      <x:c r="C2003" s="2" t="str">
        <x:v>SYN-01998</x:v>
      </x:c>
      <x:c r="D2003" s="58" t="n">
        <x:v>114000000</x:v>
      </x:c>
      <x:c r="E2003" s="93" t="n">
        <x:v>12</x:v>
      </x:c>
      <x:c r="F2003" s="59" t="n">
        <x:v>0.02136555845405945</x:v>
      </x:c>
      <x:c r="G2003" s="59" t="n">
        <x:v>0.5984375384713496</x:v>
      </x:c>
      <x:c r="H2003" s="59" t="n">
        <x:v>0.09724691004164232</x:v>
      </x:c>
      <x:c r="I2003" s="58" t="n">
        <x:v>10007820.031972043</x:v>
      </x:c>
      <x:c r="J2003" s="59" t="n">
        <x:v>0.26371341251698927</x:v>
      </x:c>
      <x:c r="K2003" s="2" t="str">
        <x:v>B</x:v>
      </x:c>
      <x:c r="L2003" s="59" t="n">
        <x:v>0.09262763977050781</x:v>
      </x:c>
      <x:c r="M2003" s="59" t="n">
        <x:v>0.20693470682634066</x:v>
      </x:c>
      <x:c r="N2003" s="58" t="n">
        <x:v>803807.7443784244</x:v>
      </x:c>
      <x:c r="O2003" s="58" t="n">
        <x:v>4902065.549225596</x:v>
      </x:c>
      <x:c r="P2003" s="2" t="str">
        <x:v>approve</x:v>
      </x:c>
      <x:c r="Q2003" s="2" t="str">
        <x:v>eligibility and RAROC conditions are met</x:v>
      </x:c>
      <x:c r="R2003" s="2"/>
      <x:c r="S2003" s="2"/>
      <x:c r="T2003" s="2"/>
    </x:row>
    <x:row r="2004">
      <x:c r="A2004" s="2"/>
      <x:c r="B2004" s="2"/>
      <x:c r="C2004" s="2" t="str">
        <x:v>SYN-01999</x:v>
      </x:c>
      <x:c r="D2004" s="58" t="n">
        <x:v>157000000</x:v>
      </x:c>
      <x:c r="E2004" s="93" t="n">
        <x:v>24</x:v>
      </x:c>
      <x:c r="F2004" s="59" t="n">
        <x:v>0.03698036519113126</x:v>
      </x:c>
      <x:c r="G2004" s="59" t="n">
        <x:v>0.7204947956918086</x:v>
      </x:c>
      <x:c r="H2004" s="59" t="n">
        <x:v>0.15483918170194852</x:v>
      </x:c>
      <x:c r="I2004" s="58" t="n">
        <x:v>7648550.22817035</x:v>
      </x:c>
      <x:c r="J2004" s="59" t="n">
        <x:v>0.5404071537223977</x:v>
      </x:c>
      <x:c r="K2004" s="2" t="str">
        <x:v>B</x:v>
      </x:c>
      <x:c r="L2004" s="59"/>
      <x:c r="M2004" s="59" t="n">
        <x:v>0.6800526211676656</x:v>
      </x:c>
      <x:c r="N2004" s="58" t="n">
        <x:v>4537767.133013193</x:v>
      </x:c>
      <x:c r="O2004" s="58" t="n">
        <x:v>6591521.658052807</x:v>
      </x:c>
      <x:c r="P2004" s="2" t="str">
        <x:v>decline</x:v>
      </x:c>
      <x:c r="Q2004" s="2" t="str">
        <x:v>debt service to income exceeds policy maximum</x:v>
      </x:c>
      <x:c r="R2004" s="2"/>
      <x:c r="S2004" s="2"/>
      <x:c r="T2004" s="2"/>
    </x:row>
    <x:row r="2005">
      <x:c r="A2005" s="2"/>
      <x:c r="B2005" s="2"/>
      <x:c r="C2005" s="2" t="str">
        <x:v>SYN-02000</x:v>
      </x:c>
      <x:c r="D2005" s="58" t="n">
        <x:v>97000000</x:v>
      </x:c>
      <x:c r="E2005" s="93" t="n">
        <x:v>36</x:v>
      </x:c>
      <x:c r="F2005" s="59" t="n">
        <x:v>0.029322119977491953</x:v>
      </x:c>
      <x:c r="G2005" s="59" t="n">
        <x:v>0.7889375357499733</x:v>
      </x:c>
      <x:c r="H2005" s="59" t="n">
        <x:v>0.1353222280213152</x:v>
      </x:c>
      <x:c r="I2005" s="58" t="n">
        <x:v>3293234.8647587877</x:v>
      </x:c>
      <x:c r="J2005" s="59" t="n">
        <x:v>0.13270679476185607</x:v>
      </x:c>
      <x:c r="K2005" s="2" t="str">
        <x:v>B</x:v>
      </x:c>
      <x:c r="L2005" s="59" t="n">
        <x:v>0.10370895385742188</x:v>
      </x:c>
      <x:c r="M2005" s="59" t="n">
        <x:v>0.4813683006375524</x:v>
      </x:c>
      <x:c r="N2005" s="58" t="n">
        <x:v>3626231.5433226405</x:v>
      </x:c>
      <x:c r="O2005" s="58" t="n">
        <x:v>4059185.2501906073</x:v>
      </x:c>
      <x:c r="P2005" s="2" t="str">
        <x:v>approve</x:v>
      </x:c>
      <x:c r="Q2005" s="2" t="str">
        <x:v>eligibility and RAROC conditions are met</x:v>
      </x:c>
      <x:c r="R2005" s="2"/>
      <x:c r="S2005" s="2"/>
      <x:c r="T2005" s="2"/>
    </x:row>
    <x:row r="2006">
      <x:c r="A2006" s="2"/>
      <x:c r="B2006" s="2"/>
      <x:c r="C2006" s="2" t="str">
        <x:v>SYN-02001</x:v>
      </x:c>
      <x:c r="D2006" s="58" t="n">
        <x:v>182000000</x:v>
      </x:c>
      <x:c r="E2006" s="93" t="n">
        <x:v>48</x:v>
      </x:c>
      <x:c r="F2006" s="59" t="n">
        <x:v>0.0784369062454618</x:v>
      </x:c>
      <x:c r="G2006" s="59" t="n">
        <x:v>0.7199433073583047</x:v>
      </x:c>
      <x:c r="H2006" s="59" t="n">
        <x:v>0.16682153561109173</x:v>
      </x:c>
      <x:c r="I2006" s="58" t="n">
        <x:v>5221736.941122401</x:v>
      </x:c>
      <x:c r="J2006" s="59" t="n">
        <x:v>0.24231879887852192</x:v>
      </x:c>
      <x:c r="K2006" s="2" t="str">
        <x:v>C</x:v>
      </x:c>
      <x:c r="L2006" s="59" t="n">
        <x:v>0.1410335922241211</x:v>
      </x:c>
      <x:c r="M2006" s="59" t="n">
        <x:v>0.3816073963250621</x:v>
      </x:c>
      <x:c r="N2006" s="58" t="n">
        <x:v>21617226.391419943</x:v>
      </x:c>
      <x:c r="O2006" s="58" t="n">
        <x:v>8588219.264717842</x:v>
      </x:c>
      <x:c r="P2006" s="2" t="str">
        <x:v>approve</x:v>
      </x:c>
      <x:c r="Q2006" s="2" t="str">
        <x:v>eligibility and RAROC conditions are met</x:v>
      </x:c>
      <x:c r="R2006" s="2"/>
      <x:c r="S2006" s="2"/>
      <x:c r="T2006" s="2"/>
    </x:row>
    <x:row r="2007">
      <x:c r="A2007" s="2"/>
      <x:c r="B2007" s="2"/>
      <x:c r="C2007" s="2" t="str">
        <x:v>SYN-02002</x:v>
      </x:c>
      <x:c r="D2007" s="58" t="n">
        <x:v>235000000</x:v>
      </x:c>
      <x:c r="E2007" s="93" t="n">
        <x:v>12</x:v>
      </x:c>
      <x:c r="F2007" s="59" t="n">
        <x:v>0.10973307710143677</x:v>
      </x:c>
      <x:c r="G2007" s="59" t="n">
        <x:v>0.5990457570049152</x:v>
      </x:c>
      <x:c r="H2007" s="59" t="n">
        <x:v>0.1815400903732821</x:v>
      </x:c>
      <x:c r="I2007" s="58" t="n">
        <x:v>21562026.397398032</x:v>
      </x:c>
      <x:c r="J2007" s="59" t="n">
        <x:v>0.6804588832791256</x:v>
      </x:c>
      <x:c r="K2007" s="2" t="str">
        <x:v>D</x:v>
      </x:c>
      <x:c r="L2007" s="59"/>
      <x:c r="M2007" s="59" t="n">
        <x:v>0.5753079125648894</x:v>
      </x:c>
      <x:c r="N2007" s="58" t="n">
        <x:v>8745061.401510667</x:v>
      </x:c>
      <x:c r="O2007" s="58" t="n">
        <x:v>11875541.84283754</x:v>
      </x:c>
      <x:c r="P2007" s="2" t="str">
        <x:v>decline</x:v>
      </x:c>
      <x:c r="Q2007" s="2" t="str">
        <x:v>debt service to income exceeds policy maximum</x:v>
      </x:c>
      <x:c r="R2007" s="2"/>
      <x:c r="S2007" s="2"/>
      <x:c r="T2007" s="2"/>
    </x:row>
    <x:row r="2008">
      <x:c r="A2008" s="2"/>
      <x:c r="B2008" s="2"/>
      <x:c r="C2008" s="2" t="str">
        <x:v>SYN-02003</x:v>
      </x:c>
      <x:c r="D2008" s="58" t="n">
        <x:v>124000000</x:v>
      </x:c>
      <x:c r="E2008" s="93" t="n">
        <x:v>48</x:v>
      </x:c>
      <x:c r="F2008" s="59" t="n">
        <x:v>0.00634408519368253</x:v>
      </x:c>
      <x:c r="G2008" s="59" t="n">
        <x:v>0.804535202707964</x:v>
      </x:c>
      <x:c r="H2008" s="59" t="n">
        <x:v>0.1195914856863893</x:v>
      </x:c>
      <x:c r="I2008" s="58" t="n">
        <x:v>3262908.9934517704</x:v>
      </x:c>
      <x:c r="J2008" s="59" t="n">
        <x:v>0.12996543790829373</x:v>
      </x:c>
      <x:c r="K2008" s="2" t="str">
        <x:v>A</x:v>
      </x:c>
      <x:c r="L2008" s="59" t="n">
        <x:v>0.08137172698974608</x:v>
      </x:c>
      <x:c r="M2008" s="59" t="n">
        <x:v>0.5476898279788607</x:v>
      </x:c>
      <x:c r="N2008" s="58" t="n">
        <x:v>1384249.8147549743</x:v>
      </x:c>
      <x:c r="O2008" s="58" t="n">
        <x:v>5323838.736503466</x:v>
      </x:c>
      <x:c r="P2008" s="2" t="str">
        <x:v>approve</x:v>
      </x:c>
      <x:c r="Q2008" s="2" t="str">
        <x:v>eligibility and RAROC conditions are met</x:v>
      </x:c>
      <x:c r="R2008" s="2"/>
      <x:c r="S2008" s="2"/>
      <x:c r="T2008" s="2"/>
    </x:row>
    <x:row r="2009">
      <x:c r="A2009" s="2"/>
      <x:c r="B2009" s="2"/>
      <x:c r="C2009" s="2" t="str">
        <x:v>SYN-02004</x:v>
      </x:c>
      <x:c r="D2009" s="58" t="n">
        <x:v>59000000</x:v>
      </x:c>
      <x:c r="E2009" s="93" t="n">
        <x:v>12</x:v>
      </x:c>
      <x:c r="F2009" s="59" t="n">
        <x:v>0.03616785900973</x:v>
      </x:c>
      <x:c r="G2009" s="59" t="n">
        <x:v>0.6385675248375402</x:v>
      </x:c>
      <x:c r="H2009" s="59" t="n">
        <x:v>0.13376656737574252</x:v>
      </x:c>
      <x:c r="I2009" s="58" t="n">
        <x:v>5280151.0672586635</x:v>
      </x:c>
      <x:c r="J2009" s="59" t="n">
        <x:v>0.26619407302996817</x:v>
      </x:c>
      <x:c r="K2009" s="2" t="str">
        <x:v>B</x:v>
      </x:c>
      <x:c r="L2009" s="59" t="n">
        <x:v>0.1303234100341797</x:v>
      </x:c>
      <x:c r="M2009" s="59" t="n">
        <x:v>0.19512585510334898</x:v>
      </x:c>
      <x:c r="N2009" s="58" t="n">
        <x:v>757223.2130966831</x:v>
      </x:c>
      <x:c r="O2009" s="58" t="n">
        <x:v>2538847.111102156</x:v>
      </x:c>
      <x:c r="P2009" s="2" t="str">
        <x:v>approve</x:v>
      </x:c>
      <x:c r="Q2009" s="2" t="str">
        <x:v>eligibility and RAROC conditions are met</x:v>
      </x:c>
      <x:c r="R2009" s="2"/>
      <x:c r="S2009" s="2"/>
      <x:c r="T2009" s="2"/>
    </x:row>
    <x:row r="2010">
      <x:c r="A2010" s="2"/>
      <x:c r="B2010" s="2"/>
      <x:c r="C2010" s="2" t="str">
        <x:v>SYN-02005</x:v>
      </x:c>
      <x:c r="D2010" s="58" t="n">
        <x:v>199000000</x:v>
      </x:c>
      <x:c r="E2010" s="93" t="n">
        <x:v>18</x:v>
      </x:c>
      <x:c r="F2010" s="59" t="n">
        <x:v>0.05816779406910697</x:v>
      </x:c>
      <x:c r="G2010" s="59" t="n">
        <x:v>0.7976199429183357</x:v>
      </x:c>
      <x:c r="H2010" s="59" t="n">
        <x:v>0.1351118325143771</x:v>
      </x:c>
      <x:c r="I2010" s="58" t="n">
        <x:v>12275585.332465556</x:v>
      </x:c>
      <x:c r="J2010" s="59" t="n">
        <x:v>0.9362472643079693</x:v>
      </x:c>
      <x:c r="K2010" s="2" t="str">
        <x:v>C</x:v>
      </x:c>
      <x:c r="L2010" s="59"/>
      <x:c r="M2010" s="59" t="n">
        <x:v>0.27492917295182046</x:v>
      </x:c>
      <x:c r="N2010" s="58" t="n">
        <x:v>7531461.693698423</x:v>
      </x:c>
      <x:c r="O2010" s="58" t="n">
        <x:v>9018647.451107407</x:v>
      </x:c>
      <x:c r="P2010" s="2" t="str">
        <x:v>decline</x:v>
      </x:c>
      <x:c r="Q2010" s="2" t="str">
        <x:v>debt service to income exceeds policy maximum</x:v>
      </x:c>
      <x:c r="R2010" s="2"/>
      <x:c r="S2010" s="2"/>
      <x:c r="T2010" s="2"/>
    </x:row>
    <x:row r="2011">
      <x:c r="A2011" s="2"/>
      <x:c r="B2011" s="2"/>
      <x:c r="C2011" s="2" t="str">
        <x:v>SYN-02006</x:v>
      </x:c>
      <x:c r="D2011" s="58" t="n">
        <x:v>232000000</x:v>
      </x:c>
      <x:c r="E2011" s="93" t="n">
        <x:v>18</x:v>
      </x:c>
      <x:c r="F2011" s="59" t="n">
        <x:v>0.027825800512462022</x:v>
      </x:c>
      <x:c r="G2011" s="59" t="n">
        <x:v>0.712279611275186</x:v>
      </x:c>
      <x:c r="H2011" s="59" t="n">
        <x:v>0.11973893787397069</x:v>
      </x:c>
      <x:c r="I2011" s="58" t="n">
        <x:v>14145021.806141991</x:v>
      </x:c>
      <x:c r="J2011" s="59" t="n">
        <x:v>0.38209336133553473</x:v>
      </x:c>
      <x:c r="K2011" s="2" t="str">
        <x:v>B</x:v>
      </x:c>
      <x:c r="L2011" s="59" t="n">
        <x:v>0.09904304504394532</x:v>
      </x:c>
      <x:c r="M2011" s="59" t="n">
        <x:v>0.37025648226876146</x:v>
      </x:c>
      <x:c r="N2011" s="58" t="n">
        <x:v>3740370.9866706734</x:v>
      </x:c>
      <x:c r="O2011" s="58" t="n">
        <x:v>9780764.947918639</x:v>
      </x:c>
      <x:c r="P2011" s="2" t="str">
        <x:v>approve</x:v>
      </x:c>
      <x:c r="Q2011" s="2" t="str">
        <x:v>eligibility and RAROC conditions are met</x:v>
      </x:c>
      <x:c r="R2011" s="2"/>
      <x:c r="S2011" s="2"/>
      <x:c r="T2011" s="2"/>
    </x:row>
    <x:row r="2012">
      <x:c r="A2012" s="2"/>
      <x:c r="B2012" s="2"/>
      <x:c r="C2012" s="2" t="str">
        <x:v>SYN-02007</x:v>
      </x:c>
      <x:c r="D2012" s="58" t="n">
        <x:v>149000000</x:v>
      </x:c>
      <x:c r="E2012" s="93" t="n">
        <x:v>36</x:v>
      </x:c>
      <x:c r="F2012" s="59" t="n">
        <x:v>0.1774364293035311</x:v>
      </x:c>
      <x:c r="G2012" s="59" t="n">
        <x:v>0.8079786679585462</x:v>
      </x:c>
      <x:c r="H2012" s="59" t="n">
        <x:v>0.2714101192571445</x:v>
      </x:c>
      <x:c r="I2012" s="58" t="n">
        <x:v>6094234.660383763</x:v>
      </x:c>
      <x:c r="J2012" s="59" t="n">
        <x:v>0.27522080853717257</x:v>
      </x:c>
      <x:c r="K2012" s="2" t="str">
        <x:v>E</x:v>
      </x:c>
      <x:c r="L2012" s="59" t="n">
        <x:v>0.25042186737060546</x:v>
      </x:c>
      <x:c r="M2012" s="59" t="n">
        <x:v>0.2641025798189514</x:v>
      </x:c>
      <x:c r="N2012" s="58" t="n">
        <x:v>33489831.42999454</x:v>
      </x:c>
      <x:c r="O2012" s="58" t="n">
        <x:v>11496226.840482544</x:v>
      </x:c>
      <x:c r="P2012" s="2" t="str">
        <x:v>approve</x:v>
      </x:c>
      <x:c r="Q2012" s="2" t="str">
        <x:v>eligibility and RAROC conditions are met</x:v>
      </x:c>
      <x:c r="R2012" s="2"/>
      <x:c r="S2012" s="2"/>
      <x:c r="T2012" s="2"/>
    </x:row>
    <x:row r="2013">
      <x:c r="A2013" s="2"/>
      <x:c r="B2013" s="2"/>
      <x:c r="C2013" s="2" t="str">
        <x:v>SYN-02008</x:v>
      </x:c>
      <x:c r="D2013" s="58" t="n">
        <x:v>139000000</x:v>
      </x:c>
      <x:c r="E2013" s="93" t="n">
        <x:v>48</x:v>
      </x:c>
      <x:c r="F2013" s="59" t="n">
        <x:v>0.07296696203986028</x:v>
      </x:c>
      <x:c r="G2013" s="59" t="n">
        <x:v>0.5765954653962254</x:v>
      </x:c>
      <x:c r="H2013" s="59" t="n">
        <x:v>0.15504330511424577</x:v>
      </x:c>
      <x:c r="I2013" s="58" t="n">
        <x:v>3904102.102616725</x:v>
      </x:c>
      <x:c r="J2013" s="59" t="n">
        <x:v>0.22566563364186762</x:v>
      </x:c>
      <x:c r="K2013" s="2" t="str">
        <x:v>C</x:v>
      </x:c>
      <x:c r="L2013" s="59" t="n">
        <x:v>0.12412033081054688</x:v>
      </x:c>
      <x:c r="M2013" s="59" t="n">
        <x:v>0.4744559532888847</x:v>
      </x:c>
      <x:c r="N2013" s="58" t="n">
        <x:v>12284062.682400662</x:v>
      </x:c>
      <x:c r="O2013" s="58" t="n">
        <x:v>5553373.682079954</x:v>
      </x:c>
      <x:c r="P2013" s="2" t="str">
        <x:v>approve</x:v>
      </x:c>
      <x:c r="Q2013" s="2" t="str">
        <x:v>eligibility and RAROC conditions are met</x:v>
      </x:c>
      <x:c r="R2013" s="2"/>
      <x:c r="S2013" s="2"/>
      <x:c r="T2013" s="2"/>
    </x:row>
    <x:row r="2014">
      <x:c r="A2014" s="2"/>
      <x:c r="B2014" s="2"/>
      <x:c r="C2014" s="2" t="str">
        <x:v>SYN-02009</x:v>
      </x:c>
      <x:c r="D2014" s="58" t="n">
        <x:v>196000000</x:v>
      </x:c>
      <x:c r="E2014" s="93" t="n">
        <x:v>36</x:v>
      </x:c>
      <x:c r="F2014" s="59" t="n">
        <x:v>0.025879132650561278</x:v>
      </x:c>
      <x:c r="G2014" s="59" t="n">
        <x:v>0.6946824656105544</x:v>
      </x:c>
      <x:c r="H2014" s="59" t="n">
        <x:v>0.13352653163982034</x:v>
      </x:c>
      <x:c r="I2014" s="58" t="n">
        <x:v>6637356.2682367405</x:v>
      </x:c>
      <x:c r="J2014" s="59" t="n">
        <x:v>0.35704284124066804</x:v>
      </x:c>
      <x:c r="K2014" s="2" t="str">
        <x:v>B</x:v>
      </x:c>
      <x:c r="L2014" s="59" t="n">
        <x:v>0.09128524780273437</x:v>
      </x:c>
      <x:c r="M2014" s="59" t="n">
        <x:v>0.5880435104253934</x:v>
      </x:c>
      <x:c r="N2014" s="58" t="n">
        <x:v>5700544.914718341</x:v>
      </x:c>
      <x:c r="O2014" s="58" t="n">
        <x:v>8224374.311437495</x:v>
      </x:c>
      <x:c r="P2014" s="2" t="str">
        <x:v>approve</x:v>
      </x:c>
      <x:c r="Q2014" s="2" t="str">
        <x:v>eligibility and RAROC conditions are met</x:v>
      </x:c>
      <x:c r="R2014" s="2"/>
      <x:c r="S2014" s="2"/>
      <x:c r="T2014" s="2"/>
    </x:row>
    <x:row r="2015">
      <x:c r="A2015" s="2"/>
      <x:c r="B2015" s="2"/>
      <x:c r="C2015" s="2" t="str">
        <x:v>SYN-02010</x:v>
      </x:c>
      <x:c r="D2015" s="58" t="n">
        <x:v>216000000</x:v>
      </x:c>
      <x:c r="E2015" s="93" t="n">
        <x:v>36</x:v>
      </x:c>
      <x:c r="F2015" s="59" t="n">
        <x:v>0.15686025483457208</x:v>
      </x:c>
      <x:c r="G2015" s="59" t="n">
        <x:v>0.8159138288196657</x:v>
      </x:c>
      <x:c r="H2015" s="59" t="n">
        <x:v>0.2279741387945245</x:v>
      </x:c>
      <x:c r="I2015" s="58" t="n">
        <x:v>8338509.86578159</x:v>
      </x:c>
      <x:c r="J2015" s="59" t="n">
        <x:v>0.4099724049218813</x:v>
      </x:c>
      <x:c r="K2015" s="2" t="str">
        <x:v>E</x:v>
      </x:c>
      <x:c r="L2015" s="59" t="n">
        <x:v>0.2323995971679687</x:v>
      </x:c>
      <x:c r="M2015" s="59" t="n">
        <x:v>0.13700149358542088</x:v>
      </x:c>
      <x:c r="N2015" s="58" t="n">
        <x:v>43165095.28802209</x:v>
      </x:c>
      <x:c r="O2015" s="58" t="n">
        <x:v>16023254.367351139</x:v>
      </x:c>
      <x:c r="P2015" s="2" t="str">
        <x:v>reprice</x:v>
      </x:c>
      <x:c r="Q2015" s="2" t="str">
        <x:v>quoted APR is below the RAROC price floor</x:v>
      </x:c>
      <x:c r="R2015" s="2"/>
      <x:c r="S2015" s="2"/>
      <x:c r="T2015" s="2"/>
    </x:row>
    <x:row r="2016">
      <x:c r="A2016" s="2"/>
      <x:c r="B2016" s="2"/>
      <x:c r="C2016" s="2" t="str">
        <x:v>SYN-02011</x:v>
      </x:c>
      <x:c r="D2016" s="58" t="n">
        <x:v>154000000</x:v>
      </x:c>
      <x:c r="E2016" s="93" t="n">
        <x:v>18</x:v>
      </x:c>
      <x:c r="F2016" s="59" t="n">
        <x:v>0.035378076887634724</x:v>
      </x:c>
      <x:c r="G2016" s="59" t="n">
        <x:v>0.6739023574526867</x:v>
      </x:c>
      <x:c r="H2016" s="59" t="n">
        <x:v>0.13412354831401893</x:v>
      </x:c>
      <x:c r="I2016" s="58" t="n">
        <x:v>9492583.997880787</x:v>
      </x:c>
      <x:c r="J2016" s="59" t="n">
        <x:v>0.2536559999456612</x:v>
      </x:c>
      <x:c r="K2016" s="2" t="str">
        <x:v>B</x:v>
      </x:c>
      <x:c r="L2016" s="59" t="n">
        <x:v>0.10648761749267578</x:v>
      </x:c>
      <x:c r="M2016" s="59" t="n">
        <x:v>0.44096809214940935</x:v>
      </x:c>
      <x:c r="N2016" s="58" t="n">
        <x:v>2995803.260360873</x:v>
      </x:c>
      <x:c r="O2016" s="58" t="n">
        <x:v>6489258.26859349</x:v>
      </x:c>
      <x:c r="P2016" s="2" t="str">
        <x:v>approve</x:v>
      </x:c>
      <x:c r="Q2016" s="2" t="str">
        <x:v>eligibility and RAROC conditions are met</x:v>
      </x:c>
      <x:c r="R2016" s="2"/>
      <x:c r="S2016" s="2"/>
      <x:c r="T2016" s="2"/>
    </x:row>
    <x:row r="2017">
      <x:c r="A2017" s="2"/>
      <x:c r="B2017" s="2"/>
      <x:c r="C2017" s="2" t="str">
        <x:v>SYN-02012</x:v>
      </x:c>
      <x:c r="D2017" s="58" t="n">
        <x:v>71000000</x:v>
      </x:c>
      <x:c r="E2017" s="93" t="n">
        <x:v>18</x:v>
      </x:c>
      <x:c r="F2017" s="59" t="n">
        <x:v>0.06338671991376446</x:v>
      </x:c>
      <x:c r="G2017" s="59" t="n">
        <x:v>0.716788203456279</x:v>
      </x:c>
      <x:c r="H2017" s="59" t="n">
        <x:v>0.15431431626755063</x:v>
      </x:c>
      <x:c r="I2017" s="58" t="n">
        <x:v>4443749.407831041</x:v>
      </x:c>
      <x:c r="J2017" s="59" t="n">
        <x:v>0.43924415850376936</x:v>
      </x:c>
      <x:c r="K2017" s="2" t="str">
        <x:v>C</x:v>
      </x:c>
      <x:c r="L2017" s="59" t="n">
        <x:v>0.1284747695922852</x:v>
      </x:c>
      <x:c r="M2017" s="59" t="n">
        <x:v>0.41443443098455873</x:v>
      </x:c>
      <x:c r="N2017" s="58" t="n">
        <x:v>2642355.9146576985</x:v>
      </x:c>
      <x:c r="O2017" s="58" t="n">
        <x:v>3059083.1372262193</x:v>
      </x:c>
      <x:c r="P2017" s="2" t="str">
        <x:v>approve</x:v>
      </x:c>
      <x:c r="Q2017" s="2" t="str">
        <x:v>eligibility and RAROC conditions are met</x:v>
      </x:c>
      <x:c r="R2017" s="2"/>
      <x:c r="S2017" s="2"/>
      <x:c r="T2017" s="2"/>
    </x:row>
    <x:row r="2018">
      <x:c r="A2018" s="2"/>
      <x:c r="B2018" s="2"/>
      <x:c r="C2018" s="2" t="str">
        <x:v>SYN-02013</x:v>
      </x:c>
      <x:c r="D2018" s="58" t="n">
        <x:v>201000000</x:v>
      </x:c>
      <x:c r="E2018" s="93" t="n">
        <x:v>48</x:v>
      </x:c>
      <x:c r="F2018" s="59" t="n">
        <x:v>0.21176020087253383</x:v>
      </x:c>
      <x:c r="G2018" s="59" t="n">
        <x:v>0.6865532961125226</x:v>
      </x:c>
      <x:c r="H2018" s="59" t="n">
        <x:v>0.27774059731174244</x:v>
      </x:c>
      <x:c r="I2018" s="58" t="n">
        <x:v>6979319.852430585</x:v>
      </x:c>
      <x:c r="J2018" s="59" t="n">
        <x:v>0.33934021188022767</x:v>
      </x:c>
      <x:c r="K2018" s="2" t="str">
        <x:v>E</x:v>
      </x:c>
      <x:c r="L2018" s="59"/>
      <x:c r="M2018" s="59" t="n">
        <x:v>0.2848922486181786</x:v>
      </x:c>
      <x:c r="N2018" s="58" t="n">
        <x:v>57149840.387032226</x:v>
      </x:c>
      <x:c r="O2018" s="58" t="n">
        <x:v>13004119.21803842</x:v>
      </x:c>
      <x:c r="P2018" s="2" t="str">
        <x:v>decline</x:v>
      </x:c>
      <x:c r="Q2018" s="2" t="str">
        <x:v>PD exceeds policy maximum</x:v>
      </x:c>
      <x:c r="R2018" s="2"/>
      <x:c r="S2018" s="2"/>
      <x:c r="T2018" s="2"/>
    </x:row>
    <x:row r="2019">
      <x:c r="A2019" s="2"/>
      <x:c r="B2019" s="2"/>
      <x:c r="C2019" s="2" t="str">
        <x:v>SYN-02014</x:v>
      </x:c>
      <x:c r="D2019" s="58" t="n">
        <x:v>110000000</x:v>
      </x:c>
      <x:c r="E2019" s="93" t="n">
        <x:v>18</x:v>
      </x:c>
      <x:c r="F2019" s="59" t="n">
        <x:v>0.06811708219467022</x:v>
      </x:c>
      <x:c r="G2019" s="59" t="n">
        <x:v>0.7786848472514638</x:v>
      </x:c>
      <x:c r="H2019" s="59" t="n">
        <x:v>0.15253950940743444</x:v>
      </x:c>
      <x:c r="I2019" s="58" t="n">
        <x:v>6875480.601586661</x:v>
      </x:c>
      <x:c r="J2019" s="59" t="n">
        <x:v>0.23526165906841512</x:v>
      </x:c>
      <x:c r="K2019" s="2" t="str">
        <x:v>C</x:v>
      </x:c>
      <x:c r="L2019" s="59" t="n">
        <x:v>0.1374021148681641</x:v>
      </x:c>
      <x:c r="M2019" s="59" t="n">
        <x:v>0.291119388484848</x:v>
      </x:c>
      <x:c r="N2019" s="58" t="n">
        <x:v>4776829.870728979</x:v>
      </x:c>
      <x:c r="O2019" s="58" t="n">
        <x:v>5371367.385434376</x:v>
      </x:c>
      <x:c r="P2019" s="2" t="str">
        <x:v>approve</x:v>
      </x:c>
      <x:c r="Q2019" s="2" t="str">
        <x:v>eligibility and RAROC conditions are met</x:v>
      </x:c>
      <x:c r="R2019" s="2"/>
      <x:c r="S2019" s="2"/>
      <x:c r="T2019" s="2"/>
    </x:row>
    <x:row r="2020">
      <x:c r="A2020" s="2"/>
      <x:c r="B2020" s="2"/>
      <x:c r="C2020" s="2" t="str">
        <x:v>SYN-02015</x:v>
      </x:c>
      <x:c r="D2020" s="58" t="n">
        <x:v>51000000</x:v>
      </x:c>
      <x:c r="E2020" s="93" t="n">
        <x:v>36</x:v>
      </x:c>
      <x:c r="F2020" s="59" t="n">
        <x:v>0.05610979026459563</x:v>
      </x:c>
      <x:c r="G2020" s="59" t="n">
        <x:v>0.5593983405626963</x:v>
      </x:c>
      <x:c r="H2020" s="59" t="n">
        <x:v>0.15029521650175953</x:v>
      </x:c>
      <x:c r="I2020" s="58" t="n">
        <x:v>1768669.1434548378</x:v>
      </x:c>
      <x:c r="J2020" s="59" t="n">
        <x:v>0.0753011152170135</x:v>
      </x:c>
      <x:c r="K2020" s="2" t="str">
        <x:v>C</x:v>
      </x:c>
      <x:c r="L2020" s="59" t="n">
        <x:v>0.12298763275146485</x:v>
      </x:c>
      <x:c r="M2020" s="59" t="n">
        <x:v>0.43885519218478464</x:v>
      </x:c>
      <x:c r="N2020" s="58" t="n">
        <x:v>2565451.9039049856</x:v>
      </x:c>
      <x:c r="O2020" s="58" t="n">
        <x:v>2089772.2816985548</x:v>
      </x:c>
      <x:c r="P2020" s="2" t="str">
        <x:v>approve</x:v>
      </x:c>
      <x:c r="Q2020" s="2" t="str">
        <x:v>eligibility and RAROC conditions are met</x:v>
      </x:c>
      <x:c r="R2020" s="2"/>
      <x:c r="S2020" s="2"/>
      <x:c r="T2020" s="2"/>
    </x:row>
    <x:row r="2021">
      <x:c r="A2021" s="2"/>
      <x:c r="B2021" s="2"/>
      <x:c r="C2021" s="2" t="str">
        <x:v>SYN-02016</x:v>
      </x:c>
      <x:c r="D2021" s="58" t="n">
        <x:v>146000000</x:v>
      </x:c>
      <x:c r="E2021" s="93" t="n">
        <x:v>24</x:v>
      </x:c>
      <x:c r="F2021" s="59" t="n">
        <x:v>0.003</x:v>
      </x:c>
      <x:c r="G2021" s="59" t="n">
        <x:v>0.6575954738103479</x:v>
      </x:c>
      <x:c r="H2021" s="59" t="n">
        <x:v>0.11539411495001775</x:v>
      </x:c>
      <x:c r="I2021" s="58" t="n">
        <x:v>6841365.637967657</x:v>
      </x:c>
      <x:c r="J2021" s="59" t="n">
        <x:v>0.26846664187873875</x:v>
      </x:c>
      <x:c r="K2021" s="2" t="str">
        <x:v>A</x:v>
      </x:c>
      <x:c r="L2021" s="59" t="n">
        <x:v>0.08374240875244142</x:v>
      </x:c>
      <x:c r="M2021" s="59" t="n">
        <x:v>0.48184510628882393</x:v>
      </x:c>
      <x:c r="N2021" s="58" t="n">
        <x:v>310844.4049968133</x:v>
      </x:c>
      <x:c r="O2021" s="58" t="n">
        <x:v>6195632.671651597</x:v>
      </x:c>
      <x:c r="P2021" s="2" t="str">
        <x:v>approve</x:v>
      </x:c>
      <x:c r="Q2021" s="2" t="str">
        <x:v>eligibility and RAROC conditions are met</x:v>
      </x:c>
      <x:c r="R2021" s="2"/>
      <x:c r="S2021" s="2"/>
      <x:c r="T2021" s="2"/>
    </x:row>
    <x:row r="2022">
      <x:c r="A2022" s="2"/>
      <x:c r="B2022" s="2"/>
      <x:c r="C2022" s="2" t="str">
        <x:v>SYN-02017</x:v>
      </x:c>
      <x:c r="D2022" s="58" t="n">
        <x:v>76000000</x:v>
      </x:c>
      <x:c r="E2022" s="93" t="n">
        <x:v>12</x:v>
      </x:c>
      <x:c r="F2022" s="59" t="n">
        <x:v>0.12348755785440735</x:v>
      </x:c>
      <x:c r="G2022" s="59" t="n">
        <x:v>0.7596774596947</x:v>
      </x:c>
      <x:c r="H2022" s="59" t="n">
        <x:v>0.23223413961454584</x:v>
      </x:c>
      <x:c r="I2022" s="58" t="n">
        <x:v>7157997.389041207</x:v>
      </x:c>
      <x:c r="J2022" s="59" t="n">
        <x:v>0.3512082789383585</x:v>
      </x:c>
      <x:c r="K2022" s="2" t="str">
        <x:v>D</x:v>
      </x:c>
      <x:c r="L2022" s="59" t="n">
        <x:v>0.19881961822509764</x:v>
      </x:c>
      <x:c r="M2022" s="59" t="n">
        <x:v>0.3705351070444044</x:v>
      </x:c>
      <x:c r="N2022" s="58" t="n">
        <x:v>4074359.4860495096</x:v>
      </x:c>
      <x:c r="O2022" s="58" t="n">
        <x:v>5202994.107021695</x:v>
      </x:c>
      <x:c r="P2022" s="2" t="str">
        <x:v>approve</x:v>
      </x:c>
      <x:c r="Q2022" s="2" t="str">
        <x:v>eligibility and RAROC conditions are met</x:v>
      </x:c>
      <x:c r="R2022" s="2"/>
      <x:c r="S2022" s="2"/>
      <x:c r="T2022" s="2"/>
    </x:row>
    <x:row r="2023">
      <x:c r="A2023" s="2"/>
      <x:c r="B2023" s="2"/>
      <x:c r="C2023" s="2" t="str">
        <x:v>SYN-02018</x:v>
      </x:c>
      <x:c r="D2023" s="58" t="n">
        <x:v>43000000</x:v>
      </x:c>
      <x:c r="E2023" s="93" t="n">
        <x:v>48</x:v>
      </x:c>
      <x:c r="F2023" s="59" t="n">
        <x:v>0.12156087945015989</x:v>
      </x:c>
      <x:c r="G2023" s="59" t="n">
        <x:v>0.6637943887733042</x:v>
      </x:c>
      <x:c r="H2023" s="59" t="n">
        <x:v>0.2181882045640152</x:v>
      </x:c>
      <x:c r="I2023" s="58" t="n">
        <x:v>1350535.3423911408</x:v>
      </x:c>
      <x:c r="J2023" s="59" t="n">
        <x:v>0.1539320655370812</x:v>
      </x:c>
      <x:c r="K2023" s="2" t="str">
        <x:v>D</x:v>
      </x:c>
      <x:c r="L2023" s="59" t="n">
        <x:v>0.1825319290161133</x:v>
      </x:c>
      <x:c r="M2023" s="59" t="n">
        <x:v>0.42039763258301216</x:v>
      </x:c>
      <x:c r="N2023" s="58" t="n">
        <x:v>7197889.014006395</x:v>
      </x:c>
      <x:c r="O2023" s="58" t="n">
        <x:v>2317323.2201986625</x:v>
      </x:c>
      <x:c r="P2023" s="2" t="str">
        <x:v>approve</x:v>
      </x:c>
      <x:c r="Q2023" s="2" t="str">
        <x:v>eligibility and RAROC conditions are met</x:v>
      </x:c>
      <x:c r="R2023" s="2"/>
      <x:c r="S2023" s="2"/>
      <x:c r="T2023" s="2"/>
    </x:row>
    <x:row r="2024">
      <x:c r="A2024" s="2"/>
      <x:c r="B2024" s="2"/>
      <x:c r="C2024" s="2" t="str">
        <x:v>SYN-02019</x:v>
      </x:c>
      <x:c r="D2024" s="58" t="n">
        <x:v>206000000</x:v>
      </x:c>
      <x:c r="E2024" s="93" t="n">
        <x:v>48</x:v>
      </x:c>
      <x:c r="F2024" s="59" t="n">
        <x:v>0.19740980082740592</x:v>
      </x:c>
      <x:c r="G2024" s="59" t="n">
        <x:v>0.8215462597062051</x:v>
      </x:c>
      <x:c r="H2024" s="59" t="n">
        <x:v>0.25514111454772914</x:v>
      </x:c>
      <x:c r="I2024" s="58" t="n">
        <x:v>6889570.080103071</x:v>
      </x:c>
      <x:c r="J2024" s="59" t="n">
        <x:v>0.2776122234936995</x:v>
      </x:c>
      <x:c r="K2024" s="2" t="str">
        <x:v>E</x:v>
      </x:c>
      <x:c r="L2024" s="59" t="n">
        <x:v>0.27397953033447264</x:v>
      </x:c>
      <x:c r="M2024" s="59" t="n">
        <x:v>0.07217802579066325</x:v>
      </x:c>
      <x:c r="N2024" s="58" t="n">
        <x:v>65599789.247265145</x:v>
      </x:c>
      <x:c r="O2024" s="58" t="n">
        <x:v>15703969.976264399</x:v>
      </x:c>
      <x:c r="P2024" s="2" t="str">
        <x:v>reprice</x:v>
      </x:c>
      <x:c r="Q2024" s="2" t="str">
        <x:v>quoted APR is below the RAROC price floor</x:v>
      </x:c>
      <x:c r="R2024" s="2"/>
      <x:c r="S2024" s="2"/>
      <x:c r="T2024" s="2"/>
    </x:row>
    <x:row r="2025">
      <x:c r="A2025" s="2"/>
      <x:c r="B2025" s="2"/>
      <x:c r="C2025" s="2" t="str">
        <x:v>SYN-02020</x:v>
      </x:c>
      <x:c r="D2025" s="58" t="n">
        <x:v>237000000</x:v>
      </x:c>
      <x:c r="E2025" s="93" t="n">
        <x:v>18</x:v>
      </x:c>
      <x:c r="F2025" s="59" t="n">
        <x:v>0.20685324250958195</x:v>
      </x:c>
      <x:c r="G2025" s="59" t="n">
        <x:v>0.6579402820570422</x:v>
      </x:c>
      <x:c r="H2025" s="59" t="n">
        <x:v>0.2815651313707699</x:v>
      </x:c>
      <x:c r="I2025" s="58" t="n">
        <x:v>16293894.372239761</x:v>
      </x:c>
      <x:c r="J2025" s="59" t="n">
        <x:v>0.6051024834799937</x:v>
      </x:c>
      <x:c r="K2025" s="2" t="str">
        <x:v>E</x:v>
      </x:c>
      <x:c r="L2025" s="59"/>
      <x:c r="M2025" s="59" t="n">
        <x:v>0.4616895671082984</x:v>
      </x:c>
      <x:c r="N2025" s="58" t="n">
        <x:v>27046071.58769765</x:v>
      </x:c>
      <x:c r="O2025" s="58" t="n">
        <x:v>16696331.664200047</x:v>
      </x:c>
      <x:c r="P2025" s="2" t="str">
        <x:v>decline</x:v>
      </x:c>
      <x:c r="Q2025" s="2" t="str">
        <x:v>PD exceeds policy maximum</x:v>
      </x:c>
      <x:c r="R2025" s="2"/>
      <x:c r="S2025" s="2"/>
      <x:c r="T2025" s="2"/>
    </x:row>
    <x:row r="2026">
      <x:c r="A2026" s="2"/>
      <x:c r="B2026" s="2"/>
      <x:c r="C2026" s="2" t="str">
        <x:v>SYN-02021</x:v>
      </x:c>
      <x:c r="D2026" s="58" t="n">
        <x:v>53000000</x:v>
      </x:c>
      <x:c r="E2026" s="93" t="n">
        <x:v>24</x:v>
      </x:c>
      <x:c r="F2026" s="59" t="n">
        <x:v>0.10568699663126367</x:v>
      </x:c>
      <x:c r="G2026" s="59" t="n">
        <x:v>0.6450778944041805</x:v>
      </x:c>
      <x:c r="H2026" s="59" t="n">
        <x:v>0.19149693706399024</x:v>
      </x:c>
      <x:c r="I2026" s="58" t="n">
        <x:v>2675512.929911044</x:v>
      </x:c>
      <x:c r="J2026" s="59" t="n">
        <x:v>0.3071721674234882</x:v>
      </x:c>
      <x:c r="K2026" s="2" t="str">
        <x:v>D</x:v>
      </x:c>
      <x:c r="L2026" s="59" t="n">
        <x:v>0.171832275390625</x:v>
      </x:c>
      <x:c r="M2026" s="59" t="n">
        <x:v>0.31929467880794143</x:v>
      </x:c>
      <x:c r="N2026" s="58" t="n">
        <x:v>3906460.865150608</x:v>
      </x:c>
      <x:c r="O2026" s="58" t="n">
        <x:v>2702816.1827235655</x:v>
      </x:c>
      <x:c r="P2026" s="2" t="str">
        <x:v>approve</x:v>
      </x:c>
      <x:c r="Q2026" s="2" t="str">
        <x:v>eligibility and RAROC conditions are met</x:v>
      </x:c>
      <x:c r="R2026" s="2"/>
      <x:c r="S2026" s="2"/>
      <x:c r="T2026" s="2"/>
    </x:row>
    <x:row r="2027">
      <x:c r="A2027" s="2"/>
      <x:c r="B2027" s="2"/>
      <x:c r="C2027" s="2" t="str">
        <x:v>SYN-02022</x:v>
      </x:c>
      <x:c r="D2027" s="58" t="n">
        <x:v>86000000</x:v>
      </x:c>
      <x:c r="E2027" s="93" t="n">
        <x:v>12</x:v>
      </x:c>
      <x:c r="F2027" s="59" t="n">
        <x:v>0.029019260803867467</x:v>
      </x:c>
      <x:c r="G2027" s="59" t="n">
        <x:v>0.7452383373298678</x:v>
      </x:c>
      <x:c r="H2027" s="59" t="n">
        <x:v>0.12225578496155369</x:v>
      </x:c>
      <x:c r="I2027" s="58" t="n">
        <x:v>7650074.171541725</x:v>
      </x:c>
      <x:c r="J2027" s="59" t="n">
        <x:v>0.487039784131175</x:v>
      </x:c>
      <x:c r="K2027" s="2" t="str">
        <x:v>B</x:v>
      </x:c>
      <x:c r="L2027" s="59" t="n">
        <x:v>0.11705829620361329</x:v>
      </x:c>
      <x:c r="M2027" s="59" t="n">
        <x:v>0.21293132345624535</x:v>
      </x:c>
      <x:c r="N2027" s="58" t="n">
        <x:v>1030648.4323574945</x:v>
      </x:c>
      <x:c r="O2027" s="58" t="n">
        <x:v>3702826.456303754</x:v>
      </x:c>
      <x:c r="P2027" s="2" t="str">
        <x:v>approve</x:v>
      </x:c>
      <x:c r="Q2027" s="2" t="str">
        <x:v>eligibility and RAROC conditions are met</x:v>
      </x:c>
      <x:c r="R2027" s="2"/>
      <x:c r="S2027" s="2"/>
      <x:c r="T2027" s="2"/>
    </x:row>
    <x:row r="2028">
      <x:c r="A2028" s="2"/>
      <x:c r="B2028" s="2"/>
      <x:c r="C2028" s="2" t="str">
        <x:v>SYN-02023</x:v>
      </x:c>
      <x:c r="D2028" s="58" t="n">
        <x:v>35000000</x:v>
      </x:c>
      <x:c r="E2028" s="93" t="n">
        <x:v>48</x:v>
      </x:c>
      <x:c r="F2028" s="59" t="n">
        <x:v>0.12369193495857356</x:v>
      </x:c>
      <x:c r="G2028" s="59" t="n">
        <x:v>0.5473910195639198</x:v>
      </x:c>
      <x:c r="H2028" s="59" t="n">
        <x:v>0.2228817357487515</x:v>
      </x:c>
      <x:c r="I2028" s="58" t="n">
        <x:v>1108195.680190759</x:v>
      </x:c>
      <x:c r="J2028" s="59" t="n">
        <x:v>0.2525760876235895</x:v>
      </x:c>
      <x:c r="K2028" s="2" t="str">
        <x:v>D</x:v>
      </x:c>
      <x:c r="L2028" s="59" t="n">
        <x:v>0.1686201858520508</x:v>
      </x:c>
      <x:c r="M2028" s="59" t="n">
        <x:v>0.6369562133675389</x:v>
      </x:c>
      <x:c r="N2028" s="58" t="n">
        <x:v>4917490.855376198</x:v>
      </x:c>
      <x:c r="O2028" s="58" t="n">
        <x:v>1568527.9802971638</x:v>
      </x:c>
      <x:c r="P2028" s="2" t="str">
        <x:v>approve</x:v>
      </x:c>
      <x:c r="Q2028" s="2" t="str">
        <x:v>eligibility and RAROC conditions are met</x:v>
      </x:c>
      <x:c r="R2028" s="2"/>
      <x:c r="S2028" s="2"/>
      <x:c r="T2028" s="2"/>
    </x:row>
    <x:row r="2029">
      <x:c r="A2029" s="2"/>
      <x:c r="B2029" s="2"/>
      <x:c r="C2029" s="2" t="str">
        <x:v>SYN-02024</x:v>
      </x:c>
      <x:c r="D2029" s="58" t="n">
        <x:v>144000000</x:v>
      </x:c>
      <x:c r="E2029" s="93" t="n">
        <x:v>18</x:v>
      </x:c>
      <x:c r="F2029" s="59" t="n">
        <x:v>0.1593109322768982</x:v>
      </x:c>
      <x:c r="G2029" s="59" t="n">
        <x:v>0.8420183433207289</x:v>
      </x:c>
      <x:c r="H2029" s="59" t="n">
        <x:v>0.24328159893588547</x:v>
      </x:c>
      <x:c r="I2029" s="58" t="n">
        <x:v>9628212.554209257</x:v>
      </x:c>
      <x:c r="J2029" s="59" t="n">
        <x:v>0.5902933055074735</x:v>
      </x:c>
      <x:c r="K2029" s="2" t="str">
        <x:v>E</x:v>
      </x:c>
      <x:c r="L2029" s="59"/>
      <x:c r="M2029" s="59" t="n">
        <x:v>0.15441737512682924</x:v>
      </x:c>
      <x:c r="N2029" s="58" t="n">
        <x:v>16090208.755543413</x:v>
      </x:c>
      <x:c r="O2029" s="58" t="n">
        <x:v>11832417.64482737</x:v>
      </x:c>
      <x:c r="P2029" s="2" t="str">
        <x:v>decline</x:v>
      </x:c>
      <x:c r="Q2029" s="2" t="str">
        <x:v>debt service to income exceeds policy maximum</x:v>
      </x:c>
      <x:c r="R2029" s="2"/>
      <x:c r="S2029" s="2"/>
      <x:c r="T2029" s="2"/>
    </x:row>
    <x:row r="2030">
      <x:c r="A2030" s="2"/>
      <x:c r="B2030" s="2"/>
      <x:c r="C2030" s="2" t="str">
        <x:v>SYN-02025</x:v>
      </x:c>
      <x:c r="D2030" s="58" t="n">
        <x:v>90000000</x:v>
      </x:c>
      <x:c r="E2030" s="93" t="n">
        <x:v>48</x:v>
      </x:c>
      <x:c r="F2030" s="59" t="n">
        <x:v>0.1740305696584234</x:v>
      </x:c>
      <x:c r="G2030" s="59" t="n">
        <x:v>0.6660174738964401</x:v>
      </x:c>
      <x:c r="H2030" s="59" t="n">
        <x:v>0.24634230691464779</x:v>
      </x:c>
      <x:c r="I2030" s="58" t="n">
        <x:v>2965810.5174883637</x:v>
      </x:c>
      <x:c r="J2030" s="59" t="n">
        <x:v>0.09899442698495187</x:v>
      </x:c>
      <x:c r="K2030" s="2" t="str">
        <x:v>E</x:v>
      </x:c>
      <x:c r="L2030" s="59" t="n">
        <x:v>0.2175253677368164</x:v>
      </x:c>
      <x:c r="M2030" s="59" t="n">
        <x:v>0.33511397498798307</x:v>
      </x:c>
      <x:c r="N2030" s="58" t="n">
        <x:v>20864305.349157743</x:v>
      </x:c>
      <x:c r="O2030" s="58" t="n">
        <x:v>5440276.732614288</x:v>
      </x:c>
      <x:c r="P2030" s="2" t="str">
        <x:v>approve</x:v>
      </x:c>
      <x:c r="Q2030" s="2" t="str">
        <x:v>eligibility and RAROC conditions are met</x:v>
      </x:c>
      <x:c r="R2030" s="2"/>
      <x:c r="S2030" s="2"/>
      <x:c r="T2030" s="2"/>
    </x:row>
    <x:row r="2031">
      <x:c r="A2031" s="2"/>
      <x:c r="B2031" s="2"/>
      <x:c r="C2031" s="2" t="str">
        <x:v>SYN-02026</x:v>
      </x:c>
      <x:c r="D2031" s="58" t="n">
        <x:v>202000000</x:v>
      </x:c>
      <x:c r="E2031" s="93" t="n">
        <x:v>24</x:v>
      </x:c>
      <x:c r="F2031" s="59" t="n">
        <x:v>0.12313945323815668</x:v>
      </x:c>
      <x:c r="G2031" s="59" t="n">
        <x:v>0.8193001256762886</x:v>
      </x:c>
      <x:c r="H2031" s="59" t="n">
        <x:v>0.1939868907281511</x:v>
      </x:c>
      <x:c r="I2031" s="58" t="n">
        <x:v>10221711.675833452</x:v>
      </x:c>
      <x:c r="J2031" s="59" t="n">
        <x:v>0.1931839941591613</x:v>
      </x:c>
      <x:c r="K2031" s="2" t="str">
        <x:v>D</x:v>
      </x:c>
      <x:c r="L2031" s="59" t="n">
        <x:v>0.19838882446289063</x:v>
      </x:c>
      <x:c r="M2031" s="59" t="n">
        <x:v>0.1342820916258502</x:v>
      </x:c>
      <x:c r="N2031" s="58" t="n">
        <x:v>21968310.704872347</x:v>
      </x:c>
      <x:c r="O2031" s="58" t="n">
        <x:v>14048100.616205411</x:v>
      </x:c>
      <x:c r="P2031" s="2" t="str">
        <x:v>reprice</x:v>
      </x:c>
      <x:c r="Q2031" s="2" t="str">
        <x:v>quoted APR is below the RAROC price floor</x:v>
      </x:c>
      <x:c r="R2031" s="2"/>
      <x:c r="S2031" s="2"/>
      <x:c r="T2031" s="2"/>
    </x:row>
    <x:row r="2032">
      <x:c r="A2032" s="2"/>
      <x:c r="B2032" s="2"/>
      <x:c r="C2032" s="2" t="str">
        <x:v>SYN-02027</x:v>
      </x:c>
      <x:c r="D2032" s="58" t="n">
        <x:v>111000000</x:v>
      </x:c>
      <x:c r="E2032" s="93" t="n">
        <x:v>48</x:v>
      </x:c>
      <x:c r="F2032" s="59" t="n">
        <x:v>0.09371488124287525</x:v>
      </x:c>
      <x:c r="G2032" s="59" t="n">
        <x:v>0.7633366167398966</x:v>
      </x:c>
      <x:c r="H2032" s="59" t="n">
        <x:v>0.18897762643735186</x:v>
      </x:c>
      <x:c r="I2032" s="58" t="n">
        <x:v>3312927.716036161</x:v>
      </x:c>
      <x:c r="J2032" s="59" t="n">
        <x:v>0.25670218918411725</x:v>
      </x:c>
      <x:c r="K2032" s="2" t="str">
        <x:v>C</x:v>
      </x:c>
      <x:c r="L2032" s="59" t="n">
        <x:v>0.16015697479248048</x:v>
      </x:c>
      <x:c r="M2032" s="59" t="n">
        <x:v>0.37023108863006043</x:v>
      </x:c>
      <x:c r="N2032" s="58" t="n">
        <x:v>16660353.924750926</x:v>
      </x:c>
      <x:c r="O2032" s="58" t="n">
        <x:v>6107843.898839588</x:v>
      </x:c>
      <x:c r="P2032" s="2" t="str">
        <x:v>approve</x:v>
      </x:c>
      <x:c r="Q2032" s="2" t="str">
        <x:v>eligibility and RAROC conditions are met</x:v>
      </x:c>
      <x:c r="R2032" s="2"/>
      <x:c r="S2032" s="2"/>
      <x:c r="T2032" s="2"/>
    </x:row>
    <x:row r="2033">
      <x:c r="A2033" s="2"/>
      <x:c r="B2033" s="2"/>
      <x:c r="C2033" s="2" t="str">
        <x:v>SYN-02028</x:v>
      </x:c>
      <x:c r="D2033" s="58" t="n">
        <x:v>210000000</x:v>
      </x:c>
      <x:c r="E2033" s="93" t="n">
        <x:v>36</x:v>
      </x:c>
      <x:c r="F2033" s="59" t="n">
        <x:v>0.11534135551448879</x:v>
      </x:c>
      <x:c r="G2033" s="59" t="n">
        <x:v>0.6569572198285598</x:v>
      </x:c>
      <x:c r="H2033" s="59" t="n">
        <x:v>0.19832909132783946</x:v>
      </x:c>
      <x:c r="I2033" s="58" t="n">
        <x:v>7786485.176612999</x:v>
      </x:c>
      <x:c r="J2033" s="59" t="n">
        <x:v>0.2901997422019652</x:v>
      </x:c>
      <x:c r="K2033" s="2" t="str">
        <x:v>D</x:v>
      </x:c>
      <x:c r="L2033" s="59" t="n">
        <x:v>0.16479480743408204</x:v>
      </x:c>
      <x:c r="M2033" s="59" t="n">
        <x:v>0.41305177410526034</x:v>
      </x:c>
      <x:c r="N2033" s="58" t="n">
        <x:v>25158675.6436922</x:v>
      </x:c>
      <x:c r="O2033" s="58" t="n">
        <x:v>11101471.520107105</x:v>
      </x:c>
      <x:c r="P2033" s="2" t="str">
        <x:v>approve</x:v>
      </x:c>
      <x:c r="Q2033" s="2" t="str">
        <x:v>eligibility and RAROC conditions are met</x:v>
      </x:c>
      <x:c r="R2033" s="2"/>
      <x:c r="S2033" s="2"/>
      <x:c r="T2033" s="2"/>
    </x:row>
    <x:row r="2034">
      <x:c r="A2034" s="2"/>
      <x:c r="B2034" s="2"/>
      <x:c r="C2034" s="2" t="str">
        <x:v>SYN-02029</x:v>
      </x:c>
      <x:c r="D2034" s="58" t="n">
        <x:v>207000000</x:v>
      </x:c>
      <x:c r="E2034" s="93" t="n">
        <x:v>18</x:v>
      </x:c>
      <x:c r="F2034" s="59" t="n">
        <x:v>0.06499029111570934</x:v>
      </x:c>
      <x:c r="G2034" s="59" t="n">
        <x:v>0.739202022424549</x:v>
      </x:c>
      <x:c r="H2034" s="59" t="n">
        <x:v>0.15793724647010604</x:v>
      </x:c>
      <x:c r="I2034" s="58" t="n">
        <x:v>12991107.824326472</x:v>
      </x:c>
      <x:c r="J2034" s="59" t="n">
        <x:v>0.5518621922345485</x:v>
      </x:c>
      <x:c r="K2034" s="2" t="str">
        <x:v>C</x:v>
      </x:c>
      <x:c r="L2034" s="59"/>
      <x:c r="M2034" s="59" t="n">
        <x:v>0.5352499789328784</x:v>
      </x:c>
      <x:c r="N2034" s="58" t="n">
        <x:v>8151861.810137863</x:v>
      </x:c>
      <x:c r="O2034" s="58" t="n">
        <x:v>9343372.980740929</x:v>
      </x:c>
      <x:c r="P2034" s="2" t="str">
        <x:v>decline</x:v>
      </x:c>
      <x:c r="Q2034" s="2" t="str">
        <x:v>debt service to income exceeds policy maximum</x:v>
      </x:c>
      <x:c r="R2034" s="2"/>
      <x:c r="S2034" s="2"/>
      <x:c r="T2034" s="2"/>
    </x:row>
    <x:row r="2035">
      <x:c r="A2035" s="2"/>
      <x:c r="B2035" s="2"/>
      <x:c r="C2035" s="2" t="str">
        <x:v>SYN-02030</x:v>
      </x:c>
      <x:c r="D2035" s="58" t="n">
        <x:v>102000000</x:v>
      </x:c>
      <x:c r="E2035" s="93" t="n">
        <x:v>24</x:v>
      </x:c>
      <x:c r="F2035" s="59" t="n">
        <x:v>0.03747933671947622</x:v>
      </x:c>
      <x:c r="G2035" s="59" t="n">
        <x:v>0.8456642692878691</x:v>
      </x:c>
      <x:c r="H2035" s="59" t="n">
        <x:v>0.12477950904886835</x:v>
      </x:c>
      <x:c r="I2035" s="58" t="n">
        <x:v>4824292.183155219</x:v>
      </x:c>
      <x:c r="J2035" s="59" t="n">
        <x:v>0.12040486971925365</x:v>
      </x:c>
      <x:c r="K2035" s="2" t="str">
        <x:v>B</x:v>
      </x:c>
      <x:c r="L2035" s="59" t="n">
        <x:v>0.11742065429687501</x:v>
      </x:c>
      <x:c r="M2035" s="59" t="n">
        <x:v>0.23490407186673137</x:v>
      </x:c>
      <x:c r="N2035" s="58" t="n">
        <x:v>3475439.3279616055</x:v>
      </x:c>
      <x:c r="O2035" s="58" t="n">
        <x:v>4242901.018264837</x:v>
      </x:c>
      <x:c r="P2035" s="2" t="str">
        <x:v>approve</x:v>
      </x:c>
      <x:c r="Q2035" s="2" t="str">
        <x:v>eligibility and RAROC conditions are met</x:v>
      </x:c>
      <x:c r="R2035" s="2"/>
      <x:c r="S2035" s="2"/>
      <x:c r="T2035" s="2"/>
    </x:row>
    <x:row r="2036">
      <x:c r="A2036" s="2"/>
      <x:c r="B2036" s="2"/>
      <x:c r="C2036" s="2" t="str">
        <x:v>SYN-02031</x:v>
      </x:c>
      <x:c r="D2036" s="58" t="n">
        <x:v>70000000</x:v>
      </x:c>
      <x:c r="E2036" s="93" t="n">
        <x:v>18</x:v>
      </x:c>
      <x:c r="F2036" s="59" t="n">
        <x:v>0.14983218547041158</x:v>
      </x:c>
      <x:c r="G2036" s="59" t="n">
        <x:v>0.7456570752297857</x:v>
      </x:c>
      <x:c r="H2036" s="59" t="n">
        <x:v>0.2578535436769637</x:v>
      </x:c>
      <x:c r="I2036" s="58" t="n">
        <x:v>4730446.45845538</x:v>
      </x:c>
      <x:c r="J2036" s="59" t="n">
        <x:v>0.5143818696643785</x:v>
      </x:c>
      <x:c r="K2036" s="2" t="str">
        <x:v>D</x:v>
      </x:c>
      <x:c r="L2036" s="59"/>
      <x:c r="M2036" s="59" t="n">
        <x:v>0.34291274632346974</x:v>
      </x:c>
      <x:c r="N2036" s="58" t="n">
        <x:v>6535645.14942849</x:v>
      </x:c>
      <x:c r="O2036" s="58" t="n">
        <x:v>4988278.814192437</x:v>
      </x:c>
      <x:c r="P2036" s="2" t="str">
        <x:v>decline</x:v>
      </x:c>
      <x:c r="Q2036" s="2" t="str">
        <x:v>debt service to income exceeds policy maximum</x:v>
      </x:c>
      <x:c r="R2036" s="2"/>
      <x:c r="S2036" s="2"/>
      <x:c r="T2036" s="2"/>
    </x:row>
    <x:row r="2037">
      <x:c r="A2037" s="2"/>
      <x:c r="B2037" s="2"/>
      <x:c r="C2037" s="2" t="str">
        <x:v>SYN-02032</x:v>
      </x:c>
      <x:c r="D2037" s="58" t="n">
        <x:v>201000000</x:v>
      </x:c>
      <x:c r="E2037" s="93" t="n">
        <x:v>48</x:v>
      </x:c>
      <x:c r="F2037" s="59" t="n">
        <x:v>0.11301302595156971</x:v>
      </x:c>
      <x:c r="G2037" s="59" t="n">
        <x:v>0.9</x:v>
      </x:c>
      <x:c r="H2037" s="59" t="n">
        <x:v>0.20465663030533351</x:v>
      </x:c>
      <x:c r="I2037" s="58" t="n">
        <x:v>6166482.25411024</x:v>
      </x:c>
      <x:c r="J2037" s="59" t="n">
        <x:v>0.39180639488106106</x:v>
      </x:c>
      <x:c r="K2037" s="2" t="str">
        <x:v>D</x:v>
      </x:c>
      <x:c r="L2037" s="59" t="n">
        <x:v>0.19962329864501954</x:v>
      </x:c>
      <x:c r="M2037" s="59" t="n">
        <x:v>0.18803543426767222</x:v>
      </x:c>
      <x:c r="N2037" s="58" t="n">
        <x:v>42466262.32314831</x:v>
      </x:c>
      <x:c r="O2037" s="58" t="n">
        <x:v>14202430.898420626</x:v>
      </x:c>
      <x:c r="P2037" s="2" t="str">
        <x:v>approve</x:v>
      </x:c>
      <x:c r="Q2037" s="2" t="str">
        <x:v>eligibility and RAROC conditions are met</x:v>
      </x:c>
      <x:c r="R2037" s="2"/>
      <x:c r="S2037" s="2"/>
      <x:c r="T2037" s="2"/>
    </x:row>
    <x:row r="2038">
      <x:c r="A2038" s="2"/>
      <x:c r="B2038" s="2"/>
      <x:c r="C2038" s="2" t="str">
        <x:v>SYN-02033</x:v>
      </x:c>
      <x:c r="D2038" s="58" t="n">
        <x:v>31000000</x:v>
      </x:c>
      <x:c r="E2038" s="93" t="n">
        <x:v>48</x:v>
      </x:c>
      <x:c r="F2038" s="59" t="n">
        <x:v>0.046066071499372904</x:v>
      </x:c>
      <x:c r="G2038" s="59" t="n">
        <x:v>0.6703743303434487</x:v>
      </x:c>
      <x:c r="H2038" s="59" t="n">
        <x:v>0.15051020738948753</x:v>
      </x:c>
      <x:c r="I2038" s="58" t="n">
        <x:v>863555.1549058949</x:v>
      </x:c>
      <x:c r="J2038" s="59" t="n">
        <x:v>0.04127110309811789</x:v>
      </x:c>
      <x:c r="K2038" s="2" t="str">
        <x:v>B</x:v>
      </x:c>
      <x:c r="L2038" s="59" t="n">
        <x:v>0.12416770935058594</x:v>
      </x:c>
      <x:c r="M2038" s="59" t="n">
        <x:v>0.4296878082387228</x:v>
      </x:c>
      <x:c r="N2038" s="58" t="n">
        <x:v>2055908.0302499903</x:v>
      </x:c>
      <x:c r="O2038" s="58" t="n">
        <x:v>1282768.302051042</x:v>
      </x:c>
      <x:c r="P2038" s="2" t="str">
        <x:v>approve</x:v>
      </x:c>
      <x:c r="Q2038" s="2" t="str">
        <x:v>eligibility and RAROC conditions are met</x:v>
      </x:c>
      <x:c r="R2038" s="2"/>
      <x:c r="S2038" s="2"/>
      <x:c r="T2038" s="2"/>
    </x:row>
    <x:row r="2039">
      <x:c r="A2039" s="2"/>
      <x:c r="B2039" s="2"/>
      <x:c r="C2039" s="2" t="str">
        <x:v>SYN-02034</x:v>
      </x:c>
      <x:c r="D2039" s="58" t="n">
        <x:v>137000000</x:v>
      </x:c>
      <x:c r="E2039" s="93" t="n">
        <x:v>18</x:v>
      </x:c>
      <x:c r="F2039" s="59" t="n">
        <x:v>0.07622738975794037</x:v>
      </x:c>
      <x:c r="G2039" s="59" t="n">
        <x:v>0.6374502638101429</x:v>
      </x:c>
      <x:c r="H2039" s="59" t="n">
        <x:v>0.18482533591738975</x:v>
      </x:c>
      <x:c r="I2039" s="58" t="n">
        <x:v>8772937.221303059</x:v>
      </x:c>
      <x:c r="J2039" s="59" t="n">
        <x:v>0.40954895368838434</x:v>
      </x:c>
      <x:c r="K2039" s="2" t="str">
        <x:v>C</x:v>
      </x:c>
      <x:c r="L2039" s="59" t="n">
        <x:v>0.12162857055664064</x:v>
      </x:c>
      <x:c r="M2039" s="59" t="n">
        <x:v>0.7827068511984067</x:v>
      </x:c>
      <x:c r="N2039" s="58" t="n">
        <x:v>5487738.190768536</x:v>
      </x:c>
      <x:c r="O2039" s="58" t="n">
        <x:v>5886083.357183852</x:v>
      </x:c>
      <x:c r="P2039" s="2" t="str">
        <x:v>approve</x:v>
      </x:c>
      <x:c r="Q2039" s="2" t="str">
        <x:v>eligibility and RAROC conditions are met</x:v>
      </x:c>
      <x:c r="R2039" s="2"/>
      <x:c r="S2039" s="2"/>
      <x:c r="T2039" s="2"/>
    </x:row>
    <x:row r="2040">
      <x:c r="A2040" s="2"/>
      <x:c r="B2040" s="2"/>
      <x:c r="C2040" s="2" t="str">
        <x:v>SYN-02035</x:v>
      </x:c>
      <x:c r="D2040" s="58" t="n">
        <x:v>137000000</x:v>
      </x:c>
      <x:c r="E2040" s="93" t="n">
        <x:v>12</x:v>
      </x:c>
      <x:c r="F2040" s="59" t="n">
        <x:v>0.09539268378425256</x:v>
      </x:c>
      <x:c r="G2040" s="59" t="n">
        <x:v>0.6954121630341448</x:v>
      </x:c>
      <x:c r="H2040" s="59" t="n">
        <x:v>0.17291955002868128</x:v>
      </x:c>
      <x:c r="I2040" s="58" t="n">
        <x:v>12514040.583841188</x:v>
      </x:c>
      <x:c r="J2040" s="59" t="n">
        <x:v>0.38555874913349875</x:v>
      </x:c>
      <x:c r="K2040" s="2" t="str">
        <x:v>C</x:v>
      </x:c>
      <x:c r="L2040" s="59" t="n">
        <x:v>0.14098884582519533</x:v>
      </x:c>
      <x:c r="M2040" s="59" t="n">
        <x:v>0.41259129815036155</x:v>
      </x:c>
      <x:c r="N2040" s="58" t="n">
        <x:v>5126626.486247904</x:v>
      </x:c>
      <x:c r="O2040" s="58" t="n">
        <x:v>7455265.918386752</x:v>
      </x:c>
      <x:c r="P2040" s="2" t="str">
        <x:v>approve</x:v>
      </x:c>
      <x:c r="Q2040" s="2" t="str">
        <x:v>eligibility and RAROC conditions are met</x:v>
      </x:c>
      <x:c r="R2040" s="2"/>
      <x:c r="S2040" s="2"/>
      <x:c r="T2040" s="2"/>
    </x:row>
    <x:row r="2041">
      <x:c r="A2041" s="2"/>
      <x:c r="B2041" s="2"/>
      <x:c r="C2041" s="2" t="str">
        <x:v>SYN-02036</x:v>
      </x:c>
      <x:c r="D2041" s="58" t="n">
        <x:v>178000000</x:v>
      </x:c>
      <x:c r="E2041" s="93" t="n">
        <x:v>18</x:v>
      </x:c>
      <x:c r="F2041" s="59" t="n">
        <x:v>0.05102055923193584</x:v>
      </x:c>
      <x:c r="G2041" s="59" t="n">
        <x:v>0.7937311428828505</x:v>
      </x:c>
      <x:c r="H2041" s="59" t="n">
        <x:v>0.14250507139254234</x:v>
      </x:c>
      <x:c r="I2041" s="58" t="n">
        <x:v>11041807.226177469</x:v>
      </x:c>
      <x:c r="J2041" s="59" t="n">
        <x:v>0.35711724941896267</x:v>
      </x:c>
      <x:c r="K2041" s="2" t="str">
        <x:v>C</x:v>
      </x:c>
      <x:c r="L2041" s="59" t="n">
        <x:v>0.12241821289062499</x:v>
      </x:c>
      <x:c r="M2041" s="59" t="n">
        <x:v>0.3641572586306685</x:v>
      </x:c>
      <x:c r="N2041" s="58" t="n">
        <x:v>5890673.77377959</x:v>
      </x:c>
      <x:c r="O2041" s="58" t="n">
        <x:v>7456430.176504102</x:v>
      </x:c>
      <x:c r="P2041" s="2" t="str">
        <x:v>approve</x:v>
      </x:c>
      <x:c r="Q2041" s="2" t="str">
        <x:v>eligibility and RAROC conditions are met</x:v>
      </x:c>
      <x:c r="R2041" s="2"/>
      <x:c r="S2041" s="2"/>
      <x:c r="T2041" s="2"/>
    </x:row>
    <x:row r="2042">
      <x:c r="A2042" s="2"/>
      <x:c r="B2042" s="2"/>
      <x:c r="C2042" s="2" t="str">
        <x:v>SYN-02037</x:v>
      </x:c>
      <x:c r="D2042" s="58" t="n">
        <x:v>79000000</x:v>
      </x:c>
      <x:c r="E2042" s="93" t="n">
        <x:v>48</x:v>
      </x:c>
      <x:c r="F2042" s="59" t="n">
        <x:v>0.014859194500575651</x:v>
      </x:c>
      <x:c r="G2042" s="59" t="n">
        <x:v>0.5795765145040841</x:v>
      </x:c>
      <x:c r="H2042" s="59" t="n">
        <x:v>0.12327436530456588</x:v>
      </x:c>
      <x:c r="I2042" s="58" t="n">
        <x:v>2093096.3397619224</x:v>
      </x:c>
      <x:c r="J2042" s="59" t="n">
        <x:v>0.11203846806182183</x:v>
      </x:c>
      <x:c r="K2042" s="2" t="str">
        <x:v>A</x:v>
      </x:c>
      <x:c r="L2042" s="59" t="n">
        <x:v>0.08751163482666016</x:v>
      </x:c>
      <x:c r="M2042" s="59" t="n">
        <x:v>0.5233291960988842</x:v>
      </x:c>
      <x:c r="N2042" s="58" t="n">
        <x:v>1479862.514702006</x:v>
      </x:c>
      <x:c r="O2042" s="58" t="n">
        <x:v>3359928.068863423</x:v>
      </x:c>
      <x:c r="P2042" s="2" t="str">
        <x:v>approve</x:v>
      </x:c>
      <x:c r="Q2042" s="2" t="str">
        <x:v>eligibility and RAROC conditions are met</x:v>
      </x:c>
      <x:c r="R2042" s="2"/>
      <x:c r="S2042" s="2"/>
      <x:c r="T2042" s="2"/>
    </x:row>
    <x:row r="2043">
      <x:c r="A2043" s="2"/>
      <x:c r="B2043" s="2"/>
      <x:c r="C2043" s="2" t="str">
        <x:v>SYN-02038</x:v>
      </x:c>
      <x:c r="D2043" s="58" t="n">
        <x:v>82000000</x:v>
      </x:c>
      <x:c r="E2043" s="93" t="n">
        <x:v>48</x:v>
      </x:c>
      <x:c r="F2043" s="59" t="n">
        <x:v>0.14059548835487</x:v>
      </x:c>
      <x:c r="G2043" s="59" t="n">
        <x:v>0.6121563527723488</x:v>
      </x:c>
      <x:c r="H2043" s="59" t="n">
        <x:v>0.2413394712012296</x:v>
      </x:c>
      <x:c r="I2043" s="58" t="n">
        <x:v>2679426.2969500856</x:v>
      </x:c>
      <x:c r="J2043" s="59" t="n">
        <x:v>0.19926522489107446</x:v>
      </x:c>
      <x:c r="K2043" s="2" t="str">
        <x:v>D</x:v>
      </x:c>
      <x:c r="L2043" s="59" t="n">
        <x:v>0.17687633514404294</x:v>
      </x:c>
      <x:c r="M2043" s="59" t="n">
        <x:v>0.6308270394798174</x:v>
      </x:c>
      <x:c r="N2043" s="58" t="n">
        <x:v>14540192.867777713</x:v>
      </x:c>
      <x:c r="O2043" s="58" t="n">
        <x:v>4319459.783530364</x:v>
      </x:c>
      <x:c r="P2043" s="2" t="str">
        <x:v>approve</x:v>
      </x:c>
      <x:c r="Q2043" s="2" t="str">
        <x:v>eligibility and RAROC conditions are met</x:v>
      </x:c>
      <x:c r="R2043" s="2"/>
      <x:c r="S2043" s="2"/>
      <x:c r="T2043" s="2"/>
    </x:row>
    <x:row r="2044">
      <x:c r="A2044" s="2"/>
      <x:c r="B2044" s="2"/>
      <x:c r="C2044" s="2" t="str">
        <x:v>SYN-02039</x:v>
      </x:c>
      <x:c r="D2044" s="58" t="n">
        <x:v>246000000</x:v>
      </x:c>
      <x:c r="E2044" s="93" t="n">
        <x:v>48</x:v>
      </x:c>
      <x:c r="F2044" s="59" t="n">
        <x:v>0.07582993852779947</x:v>
      </x:c>
      <x:c r="G2044" s="59" t="n">
        <x:v>0.7407730829907482</x:v>
      </x:c>
      <x:c r="H2044" s="59" t="n">
        <x:v>0.1663195347384105</x:v>
      </x:c>
      <x:c r="I2044" s="58" t="n">
        <x:v>7051585.103550727</x:v>
      </x:c>
      <x:c r="J2044" s="59" t="n">
        <x:v>0.4175584557433139</x:v>
      </x:c>
      <x:c r="K2044" s="2" t="str">
        <x:v>C</x:v>
      </x:c>
      <x:c r="L2044" s="59" t="n">
        <x:v>0.13494018554687504</x:v>
      </x:c>
      <x:c r="M2044" s="59" t="n">
        <x:v>0.42665209844814306</x:v>
      </x:c>
      <x:c r="N2044" s="58" t="n">
        <x:v>29127139.977908533</x:v>
      </x:c>
      <x:c r="O2044" s="58" t="n">
        <x:v>11741839.913282242</x:v>
      </x:c>
      <x:c r="P2044" s="2" t="str">
        <x:v>approve</x:v>
      </x:c>
      <x:c r="Q2044" s="2" t="str">
        <x:v>eligibility and RAROC conditions are met</x:v>
      </x:c>
      <x:c r="R2044" s="2"/>
      <x:c r="S2044" s="2"/>
      <x:c r="T2044" s="2"/>
    </x:row>
    <x:row r="2045">
      <x:c r="A2045" s="2"/>
      <x:c r="B2045" s="2"/>
      <x:c r="C2045" s="2" t="str">
        <x:v>SYN-02040</x:v>
      </x:c>
      <x:c r="D2045" s="58" t="n">
        <x:v>44000000</x:v>
      </x:c>
      <x:c r="E2045" s="93" t="n">
        <x:v>48</x:v>
      </x:c>
      <x:c r="F2045" s="59" t="n">
        <x:v>0.2136972540147253</x:v>
      </x:c>
      <x:c r="G2045" s="59" t="n">
        <x:v>0.8816084879611125</x:v>
      </x:c>
      <x:c r="H2045" s="59" t="n">
        <x:v>0.2777600172987246</x:v>
      </x:c>
      <x:c r="I2045" s="58" t="n">
        <x:v>1527860.1130450803</x:v>
      </x:c>
      <x:c r="J2045" s="59" t="n">
        <x:v>0.23550537136805272</x:v>
      </x:c>
      <x:c r="K2045" s="2" t="str">
        <x:v>E</x:v>
      </x:c>
      <x:c r="L2045" s="59"/>
      <x:c r="M2045" s="59" t="n">
        <x:v>-0.026025585661525796</x:v>
      </x:c>
      <x:c r="N2045" s="58" t="n">
        <x:v>16181354.18625369</x:v>
      </x:c>
      <x:c r="O2045" s="58" t="n">
        <x:v>3657140.5057666176</x:v>
      </x:c>
      <x:c r="P2045" s="2" t="str">
        <x:v>decline</x:v>
      </x:c>
      <x:c r="Q2045" s="2" t="str">
        <x:v>PD exceeds policy maximum</x:v>
      </x:c>
      <x:c r="R2045" s="2"/>
      <x:c r="S2045" s="2"/>
      <x:c r="T2045" s="2"/>
    </x:row>
    <x:row r="2046">
      <x:c r="A2046" s="2"/>
      <x:c r="B2046" s="2"/>
      <x:c r="C2046" s="2" t="str">
        <x:v>SYN-02041</x:v>
      </x:c>
      <x:c r="D2046" s="58" t="n">
        <x:v>32000000</x:v>
      </x:c>
      <x:c r="E2046" s="93" t="n">
        <x:v>18</x:v>
      </x:c>
      <x:c r="F2046" s="59" t="n">
        <x:v>0.12425258433327777</x:v>
      </x:c>
      <x:c r="G2046" s="59" t="n">
        <x:v>0.6562638537131448</x:v>
      </x:c>
      <x:c r="H2046" s="59" t="n">
        <x:v>0.20432830364517268</x:v>
      </x:c>
      <x:c r="I2046" s="58" t="n">
        <x:v>2079086.689878726</x:v>
      </x:c>
      <x:c r="J2046" s="59" t="n">
        <x:v>0.14270651567906195</x:v>
      </x:c>
      <x:c r="K2046" s="2" t="str">
        <x:v>D</x:v>
      </x:c>
      <x:c r="L2046" s="59"/>
      <x:c r="M2046" s="59" t="n">
        <x:v>0.09435288396952596</x:v>
      </x:c>
      <x:c r="N2046" s="58" t="n">
        <x:v>2157649.727428928</x:v>
      </x:c>
      <x:c r="O2046" s="58" t="n">
        <x:v>1830808.9802748377</x:v>
      </x:c>
      <x:c r="P2046" s="2" t="str">
        <x:v>manual_review</x:v>
      </x:c>
      <x:c r="Q2046" s="2" t="str">
        <x:v>data quality flag</x:v>
      </x:c>
      <x:c r="R2046" s="2"/>
      <x:c r="S2046" s="2"/>
      <x:c r="T2046" s="2"/>
    </x:row>
    <x:row r="2047">
      <x:c r="A2047" s="2"/>
      <x:c r="B2047" s="2"/>
      <x:c r="C2047" s="2" t="str">
        <x:v>SYN-02042</x:v>
      </x:c>
      <x:c r="D2047" s="58" t="n">
        <x:v>139000000</x:v>
      </x:c>
      <x:c r="E2047" s="93" t="n">
        <x:v>24</x:v>
      </x:c>
      <x:c r="F2047" s="59" t="n">
        <x:v>0.08534236285425917</x:v>
      </x:c>
      <x:c r="G2047" s="59" t="n">
        <x:v>0.8115467642075999</x:v>
      </x:c>
      <x:c r="H2047" s="59" t="n">
        <x:v>0.15867620046249659</x:v>
      </x:c>
      <x:c r="I2047" s="58" t="n">
        <x:v>6797083.563148595</x:v>
      </x:c>
      <x:c r="J2047" s="59" t="n">
        <x:v>0.3422740190897829</x:v>
      </x:c>
      <x:c r="K2047" s="2" t="str">
        <x:v>C</x:v>
      </x:c>
      <x:c r="L2047" s="59" t="n">
        <x:v>0.15103134155273434</x:v>
      </x:c>
      <x:c r="M2047" s="59" t="n">
        <x:v>0.21529107882685602</x:v>
      </x:c>
      <x:c r="N2047" s="58" t="n">
        <x:v>10353820.391469551</x:v>
      </x:c>
      <x:c r="O2047" s="58" t="n">
        <x:v>7925416.901841614</x:v>
      </x:c>
      <x:c r="P2047" s="2" t="str">
        <x:v>approve</x:v>
      </x:c>
      <x:c r="Q2047" s="2" t="str">
        <x:v>eligibility and RAROC conditions are met</x:v>
      </x:c>
      <x:c r="R2047" s="2"/>
      <x:c r="S2047" s="2"/>
      <x:c r="T2047" s="2"/>
    </x:row>
    <x:row r="2048">
      <x:c r="A2048" s="2"/>
      <x:c r="B2048" s="2"/>
      <x:c r="C2048" s="2" t="str">
        <x:v>SYN-02043</x:v>
      </x:c>
      <x:c r="D2048" s="58" t="n">
        <x:v>130000000</x:v>
      </x:c>
      <x:c r="E2048" s="93" t="n">
        <x:v>36</x:v>
      </x:c>
      <x:c r="F2048" s="59" t="n">
        <x:v>0.0593313415071618</x:v>
      </x:c>
      <x:c r="G2048" s="59" t="n">
        <x:v>0.6661555536137139</x:v>
      </x:c>
      <x:c r="H2048" s="59" t="n">
        <x:v>0.1398454061417247</x:v>
      </x:c>
      <x:c r="I2048" s="58" t="n">
        <x:v>4442115.828554403</x:v>
      </x:c>
      <x:c r="J2048" s="59" t="n">
        <x:v>0.2998053291001087</x:v>
      </x:c>
      <x:c r="K2048" s="2" t="str">
        <x:v>C</x:v>
      </x:c>
      <x:c r="L2048" s="59" t="n">
        <x:v>0.11562728881835938</x:v>
      </x:c>
      <x:c r="M2048" s="59" t="n">
        <x:v>0.4056289673310721</x:v>
      </x:c>
      <x:c r="N2048" s="58" t="n">
        <x:v>8182848.030512611</x:v>
      </x:c>
      <x:c r="O2048" s="58" t="n">
        <x:v>5285259.79359824</x:v>
      </x:c>
      <x:c r="P2048" s="2" t="str">
        <x:v>approve</x:v>
      </x:c>
      <x:c r="Q2048" s="2" t="str">
        <x:v>eligibility and RAROC conditions are met</x:v>
      </x:c>
      <x:c r="R2048" s="2"/>
      <x:c r="S2048" s="2"/>
      <x:c r="T2048" s="2"/>
    </x:row>
    <x:row r="2049">
      <x:c r="A2049" s="2"/>
      <x:c r="B2049" s="2"/>
      <x:c r="C2049" s="2" t="str">
        <x:v>SYN-02044</x:v>
      </x:c>
      <x:c r="D2049" s="58" t="n">
        <x:v>55000000</x:v>
      </x:c>
      <x:c r="E2049" s="93" t="n">
        <x:v>18</x:v>
      </x:c>
      <x:c r="F2049" s="59" t="n">
        <x:v>0.04065559848885636</x:v>
      </x:c>
      <x:c r="G2049" s="59" t="n">
        <x:v>0.6872640461291237</x:v>
      </x:c>
      <x:c r="H2049" s="59" t="n">
        <x:v>0.16043831220261337</x:v>
      </x:c>
      <x:c r="I2049" s="58" t="n">
        <x:v>3458243.1330926097</x:v>
      </x:c>
      <x:c r="J2049" s="59" t="n">
        <x:v>0.4798788367650076</x:v>
      </x:c>
      <x:c r="K2049" s="2" t="str">
        <x:v>B</x:v>
      </x:c>
      <x:c r="L2049" s="59" t="n">
        <x:v>0.12202865600585935</x:v>
      </x:c>
      <x:c r="M2049" s="59" t="n">
        <x:v>0.5514757895916135</x:v>
      </x:c>
      <x:c r="N2049" s="58" t="n">
        <x:v>1261129.740663873</x:v>
      </x:c>
      <x:c r="O2049" s="58" t="n">
        <x:v>2325114.673814833</x:v>
      </x:c>
      <x:c r="P2049" s="2" t="str">
        <x:v>approve</x:v>
      </x:c>
      <x:c r="Q2049" s="2" t="str">
        <x:v>eligibility and RAROC conditions are met</x:v>
      </x:c>
      <x:c r="R2049" s="2"/>
      <x:c r="S2049" s="2"/>
      <x:c r="T2049" s="2"/>
    </x:row>
    <x:row r="2050">
      <x:c r="A2050" s="2"/>
      <x:c r="B2050" s="2"/>
      <x:c r="C2050" s="2" t="str">
        <x:v>SYN-02045</x:v>
      </x:c>
      <x:c r="D2050" s="58" t="n">
        <x:v>194000000</x:v>
      </x:c>
      <x:c r="E2050" s="93" t="n">
        <x:v>12</x:v>
      </x:c>
      <x:c r="F2050" s="59" t="n">
        <x:v>0.024772039819811017</x:v>
      </x:c>
      <x:c r="G2050" s="59" t="n">
        <x:v>0.7755229461268064</x:v>
      </x:c>
      <x:c r="H2050" s="59" t="n">
        <x:v>0.13990127032335956</x:v>
      </x:c>
      <x:c r="I2050" s="58" t="n">
        <x:v>17417799.618800994</x:v>
      </x:c>
      <x:c r="J2050" s="59" t="n">
        <x:v>0.32900521076175643</x:v>
      </x:c>
      <x:c r="K2050" s="2" t="str">
        <x:v>B</x:v>
      </x:c>
      <x:c r="L2050" s="59" t="n">
        <x:v>0.09118434906005861</x:v>
      </x:c>
      <x:c r="M2050" s="59" t="n">
        <x:v>0.6544003047974666</x:v>
      </x:c>
      <x:c r="N2050" s="58" t="n">
        <x:v>2069360.3184864167</x:v>
      </x:c>
      <x:c r="O2050" s="58" t="n">
        <x:v>8385878.142167911</x:v>
      </x:c>
      <x:c r="P2050" s="2" t="str">
        <x:v>approve</x:v>
      </x:c>
      <x:c r="Q2050" s="2" t="str">
        <x:v>eligibility and RAROC conditions are met</x:v>
      </x:c>
      <x:c r="R2050" s="2"/>
      <x:c r="S2050" s="2"/>
      <x:c r="T2050" s="2"/>
    </x:row>
    <x:row r="2051">
      <x:c r="A2051" s="2"/>
      <x:c r="B2051" s="2"/>
      <x:c r="C2051" s="2" t="str">
        <x:v>SYN-02046</x:v>
      </x:c>
      <x:c r="D2051" s="58" t="n">
        <x:v>139000000</x:v>
      </x:c>
      <x:c r="E2051" s="93" t="n">
        <x:v>24</x:v>
      </x:c>
      <x:c r="F2051" s="59" t="n">
        <x:v>0.03946681716091452</x:v>
      </x:c>
      <x:c r="G2051" s="59" t="n">
        <x:v>0.8513791029336306</x:v>
      </x:c>
      <x:c r="H2051" s="59" t="n">
        <x:v>0.13430199840320783</x:v>
      </x:c>
      <x:c r="I2051" s="58" t="n">
        <x:v>6636435.597558337</x:v>
      </x:c>
      <x:c r="J2051" s="59" t="n">
        <x:v>0.4170297015097885</x:v>
      </x:c>
      <x:c r="K2051" s="2" t="str">
        <x:v>B</x:v>
      </x:c>
      <x:c r="L2051" s="59" t="n">
        <x:v>0.11167469024658204</x:v>
      </x:c>
      <x:c r="M2051" s="59" t="n">
        <x:v>0.3897815430837916</x:v>
      </x:c>
      <x:c r="N2051" s="58" t="n">
        <x:v>5033303.463825327</x:v>
      </x:c>
      <x:c r="O2051" s="58" t="n">
        <x:v>5790720.000288288</x:v>
      </x:c>
      <x:c r="P2051" s="2" t="str">
        <x:v>approve</x:v>
      </x:c>
      <x:c r="Q2051" s="2" t="str">
        <x:v>eligibility and RAROC conditions are met</x:v>
      </x:c>
      <x:c r="R2051" s="2"/>
      <x:c r="S2051" s="2"/>
      <x:c r="T2051" s="2"/>
    </x:row>
    <x:row r="2052">
      <x:c r="A2052" s="2"/>
      <x:c r="B2052" s="2"/>
      <x:c r="C2052" s="2" t="str">
        <x:v>SYN-02047</x:v>
      </x:c>
      <x:c r="D2052" s="58" t="n">
        <x:v>61000000</x:v>
      </x:c>
      <x:c r="E2052" s="93" t="n">
        <x:v>24</x:v>
      </x:c>
      <x:c r="F2052" s="59" t="n">
        <x:v>0.017112176495720728</x:v>
      </x:c>
      <x:c r="G2052" s="59" t="n">
        <x:v>0.6200553187136744</x:v>
      </x:c>
      <x:c r="H2052" s="59" t="n">
        <x:v>0.10821729825280953</x:v>
      </x:c>
      <x:c r="I2052" s="58" t="n">
        <x:v>2838032.0313995937</x:v>
      </x:c>
      <x:c r="J2052" s="59" t="n">
        <x:v>0.25800052510491134</x:v>
      </x:c>
      <x:c r="K2052" s="2" t="str">
        <x:v>A</x:v>
      </x:c>
      <x:c r="L2052" s="59" t="n">
        <x:v>0.10323604583740235</x:v>
      </x:c>
      <x:c r="M2052" s="59" t="n">
        <x:v>0.2108165422144685</x:v>
      </x:c>
      <x:c r="N2052" s="58" t="n">
        <x:v>695091.9077887647</x:v>
      </x:c>
      <x:c r="O2052" s="58" t="n">
        <x:v>2559156.1012838446</x:v>
      </x:c>
      <x:c r="P2052" s="2" t="str">
        <x:v>approve</x:v>
      </x:c>
      <x:c r="Q2052" s="2" t="str">
        <x:v>eligibility and RAROC conditions are met</x:v>
      </x:c>
      <x:c r="R2052" s="2"/>
      <x:c r="S2052" s="2"/>
      <x:c r="T2052" s="2"/>
    </x:row>
    <x:row r="2053">
      <x:c r="A2053" s="2"/>
      <x:c r="B2053" s="2"/>
      <x:c r="C2053" s="2" t="str">
        <x:v>SYN-02048</x:v>
      </x:c>
      <x:c r="D2053" s="58" t="n">
        <x:v>244000000</x:v>
      </x:c>
      <x:c r="E2053" s="93" t="n">
        <x:v>24</x:v>
      </x:c>
      <x:c r="F2053" s="59" t="n">
        <x:v>0.026530061251559305</x:v>
      </x:c>
      <x:c r="G2053" s="59" t="n">
        <x:v>0.8773459588560033</x:v>
      </x:c>
      <x:c r="H2053" s="59" t="n">
        <x:v>0.15285634690304517</x:v>
      </x:c>
      <x:c r="I2053" s="58" t="n">
        <x:v>11863882.024456132</x:v>
      </x:c>
      <x:c r="J2053" s="59" t="n">
        <x:v>0.31391251323856634</x:v>
      </x:c>
      <x:c r="K2053" s="2" t="str">
        <x:v>B</x:v>
      </x:c>
      <x:c r="L2053" s="59" t="n">
        <x:v>0.10223670959472655</x:v>
      </x:c>
      <x:c r="M2053" s="59" t="n">
        <x:v>0.674222394112076</x:v>
      </x:c>
      <x:c r="N2053" s="58" t="n">
        <x:v>6170054.664632447</x:v>
      </x:c>
      <x:c r="O2053" s="58" t="n">
        <x:v>10310061.853920652</x:v>
      </x:c>
      <x:c r="P2053" s="2" t="str">
        <x:v>approve</x:v>
      </x:c>
      <x:c r="Q2053" s="2" t="str">
        <x:v>eligibility and RAROC conditions are met</x:v>
      </x:c>
      <x:c r="R2053" s="2"/>
      <x:c r="S2053" s="2"/>
      <x:c r="T2053" s="2"/>
    </x:row>
    <x:row r="2054">
      <x:c r="A2054" s="2"/>
      <x:c r="B2054" s="2"/>
      <x:c r="C2054" s="2" t="str">
        <x:v>SYN-02049</x:v>
      </x:c>
      <x:c r="D2054" s="58" t="n">
        <x:v>153000000</x:v>
      </x:c>
      <x:c r="E2054" s="93" t="n">
        <x:v>36</x:v>
      </x:c>
      <x:c r="F2054" s="59" t="n">
        <x:v>0.0707090983833067</x:v>
      </x:c>
      <x:c r="G2054" s="59" t="n">
        <x:v>0.5730412587780009</x:v>
      </x:c>
      <x:c r="H2054" s="59" t="n">
        <x:v>0.17893960974463277</x:v>
      </x:c>
      <x:c r="I2054" s="58" t="n">
        <x:v>5523181.179855547</x:v>
      </x:c>
      <x:c r="J2054" s="59" t="n">
        <x:v>0.3877272591458627</x:v>
      </x:c>
      <x:c r="K2054" s="2" t="str">
        <x:v>C</x:v>
      </x:c>
      <x:c r="L2054" s="59" t="n">
        <x:v>0.11592121124267578</x:v>
      </x:c>
      <x:c r="M2054" s="59" t="n">
        <x:v>0.7989209141740251</x:v>
      </x:c>
      <x:c r="N2054" s="58" t="n">
        <x:v>9974728.012431592</x:v>
      </x:c>
      <x:c r="O2054" s="58" t="n">
        <x:v>6249836.676889289</x:v>
      </x:c>
      <x:c r="P2054" s="2" t="str">
        <x:v>approve</x:v>
      </x:c>
      <x:c r="Q2054" s="2" t="str">
        <x:v>eligibility and RAROC conditions are met</x:v>
      </x:c>
      <x:c r="R2054" s="2"/>
      <x:c r="S2054" s="2"/>
      <x:c r="T2054" s="2"/>
    </x:row>
    <x:row r="2055">
      <x:c r="A2055" s="2"/>
      <x:c r="B2055" s="2"/>
      <x:c r="C2055" s="2" t="str">
        <x:v>SYN-02050</x:v>
      </x:c>
      <x:c r="D2055" s="58" t="n">
        <x:v>227000000</x:v>
      </x:c>
      <x:c r="E2055" s="93" t="n">
        <x:v>36</x:v>
      </x:c>
      <x:c r="F2055" s="59" t="n">
        <x:v>0.04835852075201685</x:v>
      </x:c>
      <x:c r="G2055" s="59" t="n">
        <x:v>0.5475532403571187</x:v>
      </x:c>
      <x:c r="H2055" s="59" t="n">
        <x:v>0.14571250838711472</x:v>
      </x:c>
      <x:c r="I2055" s="58" t="n">
        <x:v>7821452.212609527</x:v>
      </x:c>
      <x:c r="J2055" s="59" t="n">
        <x:v>0.445773559698348</x:v>
      </x:c>
      <x:c r="K2055" s="2" t="str">
        <x:v>B</x:v>
      </x:c>
      <x:c r="L2055" s="59" t="n">
        <x:v>0.0995229721069336</x:v>
      </x:c>
      <x:c r="M2055" s="59" t="n">
        <x:v>0.6279438395859526</x:v>
      </x:c>
      <x:c r="N2055" s="58" t="n">
        <x:v>9655441.801248899</x:v>
      </x:c>
      <x:c r="O2055" s="58" t="n">
        <x:v>9357931.69868574</x:v>
      </x:c>
      <x:c r="P2055" s="2" t="str">
        <x:v>approve</x:v>
      </x:c>
      <x:c r="Q2055" s="2" t="str">
        <x:v>eligibility and RAROC conditions are met</x:v>
      </x:c>
      <x:c r="R2055" s="2"/>
      <x:c r="S2055" s="2"/>
      <x:c r="T2055" s="2"/>
    </x:row>
    <x:row r="2056">
      <x:c r="A2056" s="2"/>
      <x:c r="B2056" s="2"/>
      <x:c r="C2056" s="2" t="str">
        <x:v>SYN-02051</x:v>
      </x:c>
      <x:c r="D2056" s="58" t="n">
        <x:v>120000000</x:v>
      </x:c>
      <x:c r="E2056" s="93" t="n">
        <x:v>12</x:v>
      </x:c>
      <x:c r="F2056" s="59" t="n">
        <x:v>0.04756160338003083</x:v>
      </x:c>
      <x:c r="G2056" s="59" t="n">
        <x:v>0.7576747516459367</x:v>
      </x:c>
      <x:c r="H2056" s="59" t="n">
        <x:v>0.1580769468761017</x:v>
      </x:c>
      <x:c r="I2056" s="58" t="n">
        <x:v>10876785.60468455</x:v>
      </x:c>
      <x:c r="J2056" s="59" t="n">
        <x:v>0.3282919235597313</x:v>
      </x:c>
      <x:c r="K2056" s="2" t="str">
        <x:v>B</x:v>
      </x:c>
      <x:c r="L2056" s="59" t="n">
        <x:v>0.1247924041748047</x:v>
      </x:c>
      <x:c r="M2056" s="59" t="n">
        <x:v>0.498582626840775</x:v>
      </x:c>
      <x:c r="N2056" s="58" t="n">
        <x:v>2415846.0514649344</x:v>
      </x:c>
      <x:c r="O2056" s="58" t="n">
        <x:v>5163253.285045226</x:v>
      </x:c>
      <x:c r="P2056" s="2" t="str">
        <x:v>approve</x:v>
      </x:c>
      <x:c r="Q2056" s="2" t="str">
        <x:v>eligibility and RAROC conditions are met</x:v>
      </x:c>
      <x:c r="R2056" s="2"/>
      <x:c r="S2056" s="2"/>
      <x:c r="T2056" s="2"/>
    </x:row>
    <x:row r="2057">
      <x:c r="A2057" s="2"/>
      <x:c r="B2057" s="2"/>
      <x:c r="C2057" s="2" t="str">
        <x:v>SYN-02052</x:v>
      </x:c>
      <x:c r="D2057" s="58" t="n">
        <x:v>197000000</x:v>
      </x:c>
      <x:c r="E2057" s="93" t="n">
        <x:v>18</x:v>
      </x:c>
      <x:c r="F2057" s="59" t="n">
        <x:v>0.06102211695465823</x:v>
      </x:c>
      <x:c r="G2057" s="59" t="n">
        <x:v>0.7209296916726973</x:v>
      </x:c>
      <x:c r="H2057" s="59" t="n">
        <x:v>0.14806367482777016</x:v>
      </x:c>
      <x:c r="I2057" s="58" t="n">
        <x:v>12271858.190036302</x:v>
      </x:c>
      <x:c r="J2057" s="59" t="n">
        <x:v>0.6029329873484205</x:v>
      </x:c>
      <x:c r="K2057" s="2" t="str">
        <x:v>C</x:v>
      </x:c>
      <x:c r="L2057" s="59"/>
      <x:c r="M2057" s="59" t="n">
        <x:v>0.4481183685078997</x:v>
      </x:c>
      <x:c r="N2057" s="58" t="n">
        <x:v>7089468.873779805</x:v>
      </x:c>
      <x:c r="O2057" s="58" t="n">
        <x:v>8332191.782663795</x:v>
      </x:c>
      <x:c r="P2057" s="2" t="str">
        <x:v>decline</x:v>
      </x:c>
      <x:c r="Q2057" s="2" t="str">
        <x:v>debt service to income exceeds policy maximum</x:v>
      </x:c>
      <x:c r="R2057" s="2"/>
      <x:c r="S2057" s="2"/>
      <x:c r="T2057" s="2"/>
    </x:row>
    <x:row r="2058">
      <x:c r="A2058" s="2"/>
      <x:c r="B2058" s="2"/>
      <x:c r="C2058" s="2" t="str">
        <x:v>SYN-02053</x:v>
      </x:c>
      <x:c r="D2058" s="58" t="n">
        <x:v>162000000</x:v>
      </x:c>
      <x:c r="E2058" s="93" t="n">
        <x:v>24</x:v>
      </x:c>
      <x:c r="F2058" s="59" t="n">
        <x:v>0.08599137966590055</x:v>
      </x:c>
      <x:c r="G2058" s="59" t="n">
        <x:v>0.830322132335228</x:v>
      </x:c>
      <x:c r="H2058" s="59" t="n">
        <x:v>0.15946905666105024</x:v>
      </x:c>
      <x:c r="I2058" s="58" t="n">
        <x:v>7927914.747220382</x:v>
      </x:c>
      <x:c r="J2058" s="59" t="n">
        <x:v>0.38734286470853085</x:v>
      </x:c>
      <x:c r="K2058" s="2" t="str">
        <x:v>C</x:v>
      </x:c>
      <x:c r="L2058" s="59" t="n">
        <x:v>0.15270801544189455</x:v>
      </x:c>
      <x:c r="M2058" s="59" t="n">
        <x:v>0.20756274389926826</x:v>
      </x:c>
      <x:c r="N2058" s="58" t="n">
        <x:v>12441325.785870703</x:v>
      </x:c>
      <x:c r="O2058" s="58" t="n">
        <x:v>9490819.525941925</x:v>
      </x:c>
      <x:c r="P2058" s="2" t="str">
        <x:v>approve</x:v>
      </x:c>
      <x:c r="Q2058" s="2" t="str">
        <x:v>eligibility and RAROC conditions are met</x:v>
      </x:c>
      <x:c r="R2058" s="2"/>
      <x:c r="S2058" s="2"/>
      <x:c r="T2058" s="2"/>
    </x:row>
    <x:row r="2059">
      <x:c r="A2059" s="2"/>
      <x:c r="B2059" s="2"/>
      <x:c r="C2059" s="2" t="str">
        <x:v>SYN-02054</x:v>
      </x:c>
      <x:c r="D2059" s="58" t="n">
        <x:v>224000000</x:v>
      </x:c>
      <x:c r="E2059" s="93" t="n">
        <x:v>48</x:v>
      </x:c>
      <x:c r="F2059" s="59" t="n">
        <x:v>0.02281708401253854</x:v>
      </x:c>
      <x:c r="G2059" s="59" t="n">
        <x:v>0.729675404425105</x:v>
      </x:c>
      <x:c r="H2059" s="59" t="n">
        <x:v>0.15016853283111167</x:v>
      </x:c>
      <x:c r="I2059" s="58" t="n">
        <x:v>6236001.42289466</x:v>
      </x:c>
      <x:c r="J2059" s="59" t="n">
        <x:v>0.32423532201754235</x:v>
      </x:c>
      <x:c r="K2059" s="2" t="str">
        <x:v>B</x:v>
      </x:c>
      <x:c r="L2059" s="59" t="n">
        <x:v>0.09336463928222655</x:v>
      </x:c>
      <x:c r="M2059" s="59" t="n">
        <x:v>0.7363264338544154</x:v>
      </x:c>
      <x:c r="N2059" s="58" t="n">
        <x:v>8179451.65558835</x:v>
      </x:c>
      <x:c r="O2059" s="58" t="n">
        <x:v>9570620.388142403</x:v>
      </x:c>
      <x:c r="P2059" s="2" t="str">
        <x:v>approve</x:v>
      </x:c>
      <x:c r="Q2059" s="2" t="str">
        <x:v>eligibility and RAROC conditions are met</x:v>
      </x:c>
      <x:c r="R2059" s="2"/>
      <x:c r="S2059" s="2"/>
      <x:c r="T2059" s="2"/>
    </x:row>
    <x:row r="2060">
      <x:c r="A2060" s="2"/>
      <x:c r="B2060" s="2"/>
      <x:c r="C2060" s="2" t="str">
        <x:v>SYN-02055</x:v>
      </x:c>
      <x:c r="D2060" s="58" t="n">
        <x:v>53000000</x:v>
      </x:c>
      <x:c r="E2060" s="93" t="n">
        <x:v>18</x:v>
      </x:c>
      <x:c r="F2060" s="59" t="n">
        <x:v>0.07389844670958441</x:v>
      </x:c>
      <x:c r="G2060" s="59" t="n">
        <x:v>0.8306754550804691</x:v>
      </x:c>
      <x:c r="H2060" s="59" t="n">
        <x:v>0.1526446225490081</x:v>
      </x:c>
      <x:c r="I2060" s="58" t="n">
        <x:v>3312994.042159066</x:v>
      </x:c>
      <x:c r="J2060" s="59" t="n">
        <x:v>0.16147205672664072</x:v>
      </x:c>
      <x:c r="K2060" s="2" t="str">
        <x:v>C</x:v>
      </x:c>
      <x:c r="L2060" s="59" t="n">
        <x:v>0.15695365905761718</x:v>
      </x:c>
      <x:c r="M2060" s="59" t="n">
        <x:v>0.12666885044249326</x:v>
      </x:c>
      <x:c r="N2060" s="58" t="n">
        <x:v>2663347.1529873624</x:v>
      </x:c>
      <x:c r="O2060" s="58" t="n">
        <x:v>2894754.6862647794</x:v>
      </x:c>
      <x:c r="P2060" s="2" t="str">
        <x:v>reprice</x:v>
      </x:c>
      <x:c r="Q2060" s="2" t="str">
        <x:v>quoted APR is below the RAROC price floor</x:v>
      </x:c>
      <x:c r="R2060" s="2"/>
      <x:c r="S2060" s="2"/>
      <x:c r="T2060" s="2"/>
    </x:row>
    <x:row r="2061">
      <x:c r="A2061" s="2"/>
      <x:c r="B2061" s="2"/>
      <x:c r="C2061" s="2" t="str">
        <x:v>SYN-02056</x:v>
      </x:c>
      <x:c r="D2061" s="58" t="n">
        <x:v>242000000</x:v>
      </x:c>
      <x:c r="E2061" s="93" t="n">
        <x:v>48</x:v>
      </x:c>
      <x:c r="F2061" s="59" t="n">
        <x:v>0.06849012358544089</x:v>
      </x:c>
      <x:c r="G2061" s="59" t="n">
        <x:v>0.6245908537559574</x:v>
      </x:c>
      <x:c r="H2061" s="59" t="n">
        <x:v>0.14789536260565717</x:v>
      </x:c>
      <x:c r="I2061" s="58" t="n">
        <x:v>6709251.370220255</x:v>
      </x:c>
      <x:c r="J2061" s="59" t="n">
        <x:v>0.465619624792185</x:v>
      </x:c>
      <x:c r="K2061" s="2" t="str">
        <x:v>C</x:v>
      </x:c>
      <x:c r="L2061" s="59" t="n">
        <x:v>0.1179137420654297</x:v>
      </x:c>
      <x:c r="M2061" s="59" t="n">
        <x:v>0.46373331282364355</x:v>
      </x:c>
      <x:c r="N2061" s="58" t="n">
        <x:v>21749525.689767633</x:v>
      </x:c>
      <x:c r="O2061" s="58" t="n">
        <x:v>9691362.316358596</x:v>
      </x:c>
      <x:c r="P2061" s="2" t="str">
        <x:v>approve</x:v>
      </x:c>
      <x:c r="Q2061" s="2" t="str">
        <x:v>eligibility and RAROC conditions are met</x:v>
      </x:c>
      <x:c r="R2061" s="2"/>
      <x:c r="S2061" s="2"/>
      <x:c r="T2061" s="2"/>
    </x:row>
    <x:row r="2062">
      <x:c r="A2062" s="2"/>
      <x:c r="B2062" s="2"/>
      <x:c r="C2062" s="2" t="str">
        <x:v>SYN-02057</x:v>
      </x:c>
      <x:c r="D2062" s="58" t="n">
        <x:v>239000000</x:v>
      </x:c>
      <x:c r="E2062" s="93" t="n">
        <x:v>36</x:v>
      </x:c>
      <x:c r="F2062" s="59" t="n">
        <x:v>0.1120412461708495</x:v>
      </x:c>
      <x:c r="G2062" s="59" t="n">
        <x:v>0.6539035819863279</x:v>
      </x:c>
      <x:c r="H2062" s="59" t="n">
        <x:v>0.21030908723051556</x:v>
      </x:c>
      <x:c r="I2062" s="58" t="n">
        <x:v>9008134.400807789</x:v>
      </x:c>
      <x:c r="J2062" s="59" t="n">
        <x:v>0.6861791086175879</x:v>
      </x:c>
      <x:c r="K2062" s="2" t="str">
        <x:v>D</x:v>
      </x:c>
      <x:c r="L2062" s="59"/>
      <x:c r="M2062" s="59" t="n">
        <x:v>0.5898785008107355</x:v>
      </x:c>
      <x:c r="N2062" s="58" t="n">
        <x:v>27870486.8994138</x:v>
      </x:c>
      <x:c r="O2062" s="58" t="n">
        <x:v>12483062.102104316</x:v>
      </x:c>
      <x:c r="P2062" s="2" t="str">
        <x:v>decline</x:v>
      </x:c>
      <x:c r="Q2062" s="2" t="str">
        <x:v>debt service to income exceeds policy maximum</x:v>
      </x:c>
      <x:c r="R2062" s="2"/>
      <x:c r="S2062" s="2"/>
      <x:c r="T2062" s="2"/>
    </x:row>
    <x:row r="2063">
      <x:c r="A2063" s="2"/>
      <x:c r="B2063" s="2"/>
      <x:c r="C2063" s="2" t="str">
        <x:v>SYN-02058</x:v>
      </x:c>
      <x:c r="D2063" s="58" t="n">
        <x:v>81000000</x:v>
      </x:c>
      <x:c r="E2063" s="93" t="n">
        <x:v>48</x:v>
      </x:c>
      <x:c r="F2063" s="59" t="n">
        <x:v>0.050817796762160944</x:v>
      </x:c>
      <x:c r="G2063" s="59" t="n">
        <x:v>0.8828162364161304</x:v>
      </x:c>
      <x:c r="H2063" s="59" t="n">
        <x:v>0.13290757986368876</x:v>
      </x:c>
      <x:c r="I2063" s="58" t="n">
        <x:v>2184734.526599684</x:v>
      </x:c>
      <x:c r="J2063" s="59" t="n">
        <x:v>0.33767869367177866</x:v>
      </x:c>
      <x:c r="K2063" s="2" t="str">
        <x:v>C</x:v>
      </x:c>
      <x:c r="L2063" s="59" t="n">
        <x:v>0.12864585876464843</x:v>
      </x:c>
      <x:c r="M2063" s="59" t="n">
        <x:v>0.1993183348129715</x:v>
      </x:c>
      <x:c r="N2063" s="58" t="n">
        <x:v>7693815.24252739</x:v>
      </x:c>
      <x:c r="O2063" s="58" t="n">
        <x:v>3635621.904371652</x:v>
      </x:c>
      <x:c r="P2063" s="2" t="str">
        <x:v>approve</x:v>
      </x:c>
      <x:c r="Q2063" s="2" t="str">
        <x:v>eligibility and RAROC conditions are met</x:v>
      </x:c>
      <x:c r="R2063" s="2"/>
      <x:c r="S2063" s="2"/>
      <x:c r="T2063" s="2"/>
    </x:row>
    <x:row r="2064">
      <x:c r="A2064" s="2"/>
      <x:c r="B2064" s="2"/>
      <x:c r="C2064" s="2" t="str">
        <x:v>SYN-02059</x:v>
      </x:c>
      <x:c r="D2064" s="58" t="n">
        <x:v>177000000</x:v>
      </x:c>
      <x:c r="E2064" s="93" t="n">
        <x:v>12</x:v>
      </x:c>
      <x:c r="F2064" s="59" t="n">
        <x:v>0.10435415802374276</x:v>
      </x:c>
      <x:c r="G2064" s="59" t="n">
        <x:v>0.5942831309196035</x:v>
      </x:c>
      <x:c r="H2064" s="59" t="n">
        <x:v>0.21456319571454946</x:v>
      </x:c>
      <x:c r="I2064" s="58" t="n">
        <x:v>16519926.448521238</x:v>
      </x:c>
      <x:c r="J2064" s="59" t="n">
        <x:v>0.7049969353550516</x:v>
      </x:c>
      <x:c r="K2064" s="2" t="str">
        <x:v>D</x:v>
      </x:c>
      <x:c r="L2064" s="59"/>
      <x:c r="M2064" s="59" t="n">
        <x:v>0.7320583485080265</x:v>
      </x:c>
      <x:c r="N2064" s="58" t="n">
        <x:v>6237908.35562269</x:v>
      </x:c>
      <x:c r="O2064" s="58" t="n">
        <x:v>8686197.368758371</x:v>
      </x:c>
      <x:c r="P2064" s="2" t="str">
        <x:v>decline</x:v>
      </x:c>
      <x:c r="Q2064" s="2" t="str">
        <x:v>debt service to income exceeds policy maximum</x:v>
      </x:c>
      <x:c r="R2064" s="2"/>
      <x:c r="S2064" s="2"/>
      <x:c r="T2064" s="2"/>
    </x:row>
    <x:row r="2065">
      <x:c r="A2065" s="2"/>
      <x:c r="B2065" s="2"/>
      <x:c r="C2065" s="2" t="str">
        <x:v>SYN-02060</x:v>
      </x:c>
      <x:c r="D2065" s="58" t="n">
        <x:v>176000000</x:v>
      </x:c>
      <x:c r="E2065" s="93" t="n">
        <x:v>48</x:v>
      </x:c>
      <x:c r="F2065" s="59" t="n">
        <x:v>0.11114411594161139</x:v>
      </x:c>
      <x:c r="G2065" s="59" t="n">
        <x:v>0.794259528070025</x:v>
      </x:c>
      <x:c r="H2065" s="59" t="n">
        <x:v>0.18382118027200134</x:v>
      </x:c>
      <x:c r="I2065" s="58" t="n">
        <x:v>5205208.713772658</x:v>
      </x:c>
      <x:c r="J2065" s="59" t="n">
        <x:v>0.31013021784431644</x:v>
      </x:c>
      <x:c r="K2065" s="2" t="str">
        <x:v>D</x:v>
      </x:c>
      <x:c r="L2065" s="59" t="n">
        <x:v>0.17961639404296875</x:v>
      </x:c>
      <x:c r="M2065" s="59" t="n">
        <x:v>0.186752317724718</x:v>
      </x:c>
      <x:c r="N2065" s="58" t="n">
        <x:v>31988325.80639271</x:v>
      </x:c>
      <x:c r="O2065" s="58" t="n">
        <x:v>10789681.93463949</x:v>
      </x:c>
      <x:c r="P2065" s="2" t="str">
        <x:v>approve</x:v>
      </x:c>
      <x:c r="Q2065" s="2" t="str">
        <x:v>eligibility and RAROC conditions are met</x:v>
      </x:c>
      <x:c r="R2065" s="2"/>
      <x:c r="S2065" s="2"/>
      <x:c r="T2065" s="2"/>
    </x:row>
    <x:row r="2066">
      <x:c r="A2066" s="2"/>
      <x:c r="B2066" s="2"/>
      <x:c r="C2066" s="2" t="str">
        <x:v>SYN-02061</x:v>
      </x:c>
      <x:c r="D2066" s="58" t="n">
        <x:v>209000000</x:v>
      </x:c>
      <x:c r="E2066" s="93" t="n">
        <x:v>48</x:v>
      </x:c>
      <x:c r="F2066" s="59" t="n">
        <x:v>0.12911922021224548</x:v>
      </x:c>
      <x:c r="G2066" s="59" t="n">
        <x:v>0.6822714056175055</x:v>
      </x:c>
      <x:c r="H2066" s="59" t="n">
        <x:v>0.22770658934925112</x:v>
      </x:c>
      <x:c r="I2066" s="58" t="n">
        <x:v>6672523.476834677</x:v>
      </x:c>
      <x:c r="J2066" s="59" t="n">
        <x:v>0.3791953131666894</x:v>
      </x:c>
      <x:c r="K2066" s="2" t="str">
        <x:v>D</x:v>
      </x:c>
      <x:c r="L2066" s="59" t="n">
        <x:v>0.18055343627929688</x:v>
      </x:c>
      <x:c r="M2066" s="59" t="n">
        <x:v>0.48275683605981445</x:v>
      </x:c>
      <x:c r="N2066" s="58" t="n">
        <x:v>38099469.89564603</x:v>
      </x:c>
      <x:c r="O2066" s="58" t="n">
        <x:v>11872596.751887543</x:v>
      </x:c>
      <x:c r="P2066" s="2" t="str">
        <x:v>approve</x:v>
      </x:c>
      <x:c r="Q2066" s="2" t="str">
        <x:v>eligibility and RAROC conditions are met</x:v>
      </x:c>
      <x:c r="R2066" s="2"/>
      <x:c r="S2066" s="2"/>
      <x:c r="T2066" s="2"/>
    </x:row>
    <x:row r="2067">
      <x:c r="A2067" s="2"/>
      <x:c r="B2067" s="2"/>
      <x:c r="C2067" s="2" t="str">
        <x:v>SYN-02062</x:v>
      </x:c>
      <x:c r="D2067" s="58" t="n">
        <x:v>129000000</x:v>
      </x:c>
      <x:c r="E2067" s="93" t="n">
        <x:v>36</x:v>
      </x:c>
      <x:c r="F2067" s="59" t="n">
        <x:v>0.18993546343353124</x:v>
      </x:c>
      <x:c r="G2067" s="59" t="n">
        <x:v>0.6850145884222832</x:v>
      </x:c>
      <x:c r="H2067" s="59" t="n">
        <x:v>0.2747725087962559</x:v>
      </x:c>
      <x:c r="I2067" s="58" t="n">
        <x:v>5299537.233335372</x:v>
      </x:c>
      <x:c r="J2067" s="59" t="n">
        <x:v>0.33028900707076886</x:v>
      </x:c>
      <x:c r="K2067" s="2" t="str">
        <x:v>E</x:v>
      </x:c>
      <x:c r="L2067" s="59" t="n">
        <x:v>0.23725151062011715</x:v>
      </x:c>
      <x:c r="M2067" s="59" t="n">
        <x:v>0.37358208280533617</x:v>
      </x:c>
      <x:c r="N2067" s="58" t="n">
        <x:v>26148570.672369905</x:v>
      </x:c>
      <x:c r="O2067" s="58" t="n">
        <x:v>8573937.518801715</x:v>
      </x:c>
      <x:c r="P2067" s="2" t="str">
        <x:v>approve</x:v>
      </x:c>
      <x:c r="Q2067" s="2" t="str">
        <x:v>eligibility and RAROC conditions are met</x:v>
      </x:c>
      <x:c r="R2067" s="2"/>
      <x:c r="S2067" s="2"/>
      <x:c r="T2067" s="2"/>
    </x:row>
    <x:row r="2068">
      <x:c r="A2068" s="2"/>
      <x:c r="B2068" s="2"/>
      <x:c r="C2068" s="2" t="str">
        <x:v>SYN-02063</x:v>
      </x:c>
      <x:c r="D2068" s="58" t="n">
        <x:v>202000000</x:v>
      </x:c>
      <x:c r="E2068" s="93" t="n">
        <x:v>36</x:v>
      </x:c>
      <x:c r="F2068" s="59" t="n">
        <x:v>0.1319749382775793</x:v>
      </x:c>
      <x:c r="G2068" s="59" t="n">
        <x:v>0.6273334712456635</x:v>
      </x:c>
      <x:c r="H2068" s="59" t="n">
        <x:v>0.21106037474930608</x:v>
      </x:c>
      <x:c r="I2068" s="58" t="n">
        <x:v>7621365.655274902</x:v>
      </x:c>
      <x:c r="J2068" s="59" t="n">
        <x:v>0.19837867330463715</x:v>
      </x:c>
      <x:c r="K2068" s="2" t="str">
        <x:v>D</x:v>
      </x:c>
      <x:c r="L2068" s="59" t="n">
        <x:v>0.1736554718017578</x:v>
      </x:c>
      <x:c r="M2068" s="59" t="n">
        <x:v>0.4353508213085843</x:v>
      </x:c>
      <x:c r="N2068" s="58" t="n">
        <x:v>26321767.147491273</x:v>
      </x:c>
      <x:c r="O2068" s="58" t="n">
        <x:v>10805270.230928186</x:v>
      </x:c>
      <x:c r="P2068" s="2" t="str">
        <x:v>approve</x:v>
      </x:c>
      <x:c r="Q2068" s="2" t="str">
        <x:v>eligibility and RAROC conditions are met</x:v>
      </x:c>
      <x:c r="R2068" s="2"/>
      <x:c r="S2068" s="2"/>
      <x:c r="T2068" s="2"/>
    </x:row>
    <x:row r="2069">
      <x:c r="A2069" s="2"/>
      <x:c r="B2069" s="2"/>
      <x:c r="C2069" s="2" t="str">
        <x:v>SYN-02064</x:v>
      </x:c>
      <x:c r="D2069" s="58" t="n">
        <x:v>139000000</x:v>
      </x:c>
      <x:c r="E2069" s="93" t="n">
        <x:v>12</x:v>
      </x:c>
      <x:c r="F2069" s="59" t="n">
        <x:v>0.30866859893109366</x:v>
      </x:c>
      <x:c r="G2069" s="59" t="n">
        <x:v>0.7109360095019464</x:v>
      </x:c>
      <x:c r="H2069" s="59" t="n">
        <x:v>0.3</x:v>
      </x:c>
      <x:c r="I2069" s="58" t="n">
        <x:v>13550710.651379012</x:v>
      </x:c>
      <x:c r="J2069" s="59" t="n">
        <x:v>0.38334912558620027</x:v>
      </x:c>
      <x:c r="K2069" s="2" t="str">
        <x:v>E</x:v>
      </x:c>
      <x:c r="L2069" s="59"/>
      <x:c r="M2069" s="59" t="n">
        <x:v>-0.11007214456816955</x:v>
      </x:c>
      <x:c r="N2069" s="58" t="n">
        <x:v>18184396.746962994</x:v>
      </x:c>
      <x:c r="O2069" s="58" t="n">
        <x:v>11977189.212516025</x:v>
      </x:c>
      <x:c r="P2069" s="2" t="str">
        <x:v>decline</x:v>
      </x:c>
      <x:c r="Q2069" s="2" t="str">
        <x:v>PD exceeds policy maximum</x:v>
      </x:c>
      <x:c r="R2069" s="2"/>
      <x:c r="S2069" s="2"/>
      <x:c r="T2069" s="2"/>
    </x:row>
    <x:row r="2070">
      <x:c r="A2070" s="2"/>
      <x:c r="B2070" s="2"/>
      <x:c r="C2070" s="2" t="str">
        <x:v>SYN-02065</x:v>
      </x:c>
      <x:c r="D2070" s="58" t="n">
        <x:v>61000000</x:v>
      </x:c>
      <x:c r="E2070" s="93" t="n">
        <x:v>36</x:v>
      </x:c>
      <x:c r="F2070" s="59" t="n">
        <x:v>0.1632461582512574</x:v>
      </x:c>
      <x:c r="G2070" s="59" t="n">
        <x:v>0.7495901080304515</x:v>
      </x:c>
      <x:c r="H2070" s="59" t="n">
        <x:v>0.2405961350053449</x:v>
      </x:c>
      <x:c r="I2070" s="58" t="n">
        <x:v>2395113.7494884795</x:v>
      </x:c>
      <x:c r="J2070" s="59" t="n">
        <x:v>0.14460825656548632</x:v>
      </x:c>
      <x:c r="K2070" s="2" t="str">
        <x:v>E</x:v>
      </x:c>
      <x:c r="L2070" s="59" t="n">
        <x:v>0.22767929077148436</x:v>
      </x:c>
      <x:c r="M2070" s="59" t="n">
        <x:v>0.23181384742103348</x:v>
      </x:c>
      <x:c r="N2070" s="58" t="n">
        <x:v>11667321.667136049</x:v>
      </x:c>
      <x:c r="O2070" s="58" t="n">
        <x:v>4225374.240806551</x:v>
      </x:c>
      <x:c r="P2070" s="2" t="str">
        <x:v>approve</x:v>
      </x:c>
      <x:c r="Q2070" s="2" t="str">
        <x:v>eligibility and RAROC conditions are met</x:v>
      </x:c>
      <x:c r="R2070" s="2"/>
      <x:c r="S2070" s="2"/>
      <x:c r="T2070" s="2"/>
    </x:row>
    <x:row r="2071">
      <x:c r="A2071" s="2"/>
      <x:c r="B2071" s="2"/>
      <x:c r="C2071" s="2" t="str">
        <x:v>SYN-02066</x:v>
      </x:c>
      <x:c r="D2071" s="58" t="n">
        <x:v>134000000</x:v>
      </x:c>
      <x:c r="E2071" s="93" t="n">
        <x:v>18</x:v>
      </x:c>
      <x:c r="F2071" s="59" t="n">
        <x:v>0.025544635974005345</x:v>
      </x:c>
      <x:c r="G2071" s="59" t="n">
        <x:v>0.6648758535855188</x:v>
      </x:c>
      <x:c r="H2071" s="59" t="n">
        <x:v>0.14508464292933393</x:v>
      </x:c>
      <x:c r="I2071" s="58" t="n">
        <x:v>8328596.051125305</x:v>
      </x:c>
      <x:c r="J2071" s="59" t="n">
        <x:v>0.4654385822943647</x:v>
      </x:c>
      <x:c r="K2071" s="2" t="str">
        <x:v>B</x:v>
      </x:c>
      <x:c r="L2071" s="59" t="n">
        <x:v>0.0883635711669922</x:v>
      </x:c>
      <x:c r="M2071" s="59" t="n">
        <x:v>0.7352380490685038</x:v>
      </x:c>
      <x:c r="N2071" s="58" t="n">
        <x:v>1861935.2994546166</x:v>
      </x:c>
      <x:c r="O2071" s="58" t="n">
        <x:v>5687807.242063097</x:v>
      </x:c>
      <x:c r="P2071" s="2" t="str">
        <x:v>approve</x:v>
      </x:c>
      <x:c r="Q2071" s="2" t="str">
        <x:v>eligibility and RAROC conditions are met</x:v>
      </x:c>
      <x:c r="R2071" s="2"/>
      <x:c r="S2071" s="2"/>
      <x:c r="T2071" s="2"/>
    </x:row>
    <x:row r="2072">
      <x:c r="A2072" s="2"/>
      <x:c r="B2072" s="2"/>
      <x:c r="C2072" s="2" t="str">
        <x:v>SYN-02067</x:v>
      </x:c>
      <x:c r="D2072" s="58" t="n">
        <x:v>40000000</x:v>
      </x:c>
      <x:c r="E2072" s="93" t="n">
        <x:v>48</x:v>
      </x:c>
      <x:c r="F2072" s="59" t="n">
        <x:v>0.07689870466734104</x:v>
      </x:c>
      <x:c r="G2072" s="59" t="n">
        <x:v>0.7788965060317058</x:v>
      </x:c>
      <x:c r="H2072" s="59" t="n">
        <x:v>0.18437967293993582</x:v>
      </x:c>
      <x:c r="I2072" s="58" t="n">
        <x:v>1184174.0492812325</x:v>
      </x:c>
      <x:c r="J2072" s="59" t="n">
        <x:v>0.21130866197159062</x:v>
      </x:c>
      <x:c r="K2072" s="2" t="str">
        <x:v>C</x:v>
      </x:c>
      <x:c r="L2072" s="59" t="n">
        <x:v>0.1549409484863281</x:v>
      </x:c>
      <x:c r="M2072" s="59" t="n">
        <x:v>0.39779522135517087</x:v>
      </x:c>
      <x:c r="N2072" s="58" t="n">
        <x:v>5093867.905133751</x:v>
      </x:c>
      <x:c r="O2072" s="58" t="n">
        <x:v>2041143.6447055263</x:v>
      </x:c>
      <x:c r="P2072" s="2" t="str">
        <x:v>approve</x:v>
      </x:c>
      <x:c r="Q2072" s="2" t="str">
        <x:v>eligibility and RAROC conditions are met</x:v>
      </x:c>
      <x:c r="R2072" s="2"/>
      <x:c r="S2072" s="2"/>
      <x:c r="T2072" s="2"/>
    </x:row>
    <x:row r="2073">
      <x:c r="A2073" s="2"/>
      <x:c r="B2073" s="2"/>
      <x:c r="C2073" s="2" t="str">
        <x:v>SYN-02068</x:v>
      </x:c>
      <x:c r="D2073" s="58" t="n">
        <x:v>99000000</x:v>
      </x:c>
      <x:c r="E2073" s="93" t="n">
        <x:v>18</x:v>
      </x:c>
      <x:c r="F2073" s="59" t="n">
        <x:v>0.21904521102052155</x:v>
      </x:c>
      <x:c r="G2073" s="59" t="n">
        <x:v>0.7204059188755361</x:v>
      </x:c>
      <x:c r="H2073" s="59" t="n">
        <x:v>0.28949444734997304</x:v>
      </x:c>
      <x:c r="I2073" s="58" t="n">
        <x:v>6845382.561447812</x:v>
      </x:c>
      <x:c r="J2073" s="59" t="n">
        <x:v>0.13127767053301376</x:v>
      </x:c>
      <x:c r="K2073" s="2" t="str">
        <x:v>E</x:v>
      </x:c>
      <x:c r="L2073" s="59"/>
      <x:c r="M2073" s="59" t="n">
        <x:v>0.2763318281648753</x:v>
      </x:c>
      <x:c r="N2073" s="58" t="n">
        <x:v>13116185.673195938</x:v>
      </x:c>
      <x:c r="O2073" s="58" t="n">
        <x:v>7759414.039113157</x:v>
      </x:c>
      <x:c r="P2073" s="2" t="str">
        <x:v>decline</x:v>
      </x:c>
      <x:c r="Q2073" s="2" t="str">
        <x:v>PD exceeds policy maximum</x:v>
      </x:c>
      <x:c r="R2073" s="2"/>
      <x:c r="S2073" s="2"/>
      <x:c r="T2073" s="2"/>
    </x:row>
    <x:row r="2074">
      <x:c r="A2074" s="2"/>
      <x:c r="B2074" s="2"/>
      <x:c r="C2074" s="2" t="str">
        <x:v>SYN-02069</x:v>
      </x:c>
      <x:c r="D2074" s="58" t="n">
        <x:v>143000000</x:v>
      </x:c>
      <x:c r="E2074" s="93" t="n">
        <x:v>12</x:v>
      </x:c>
      <x:c r="F2074" s="59" t="n">
        <x:v>0.1414411397946814</x:v>
      </x:c>
      <x:c r="G2074" s="59" t="n">
        <x:v>0.7183819042137275</x:v>
      </x:c>
      <x:c r="H2074" s="59" t="n">
        <x:v>0.2379923858444571</x:v>
      </x:c>
      <x:c r="I2074" s="58" t="n">
        <x:v>13508132.739232734</x:v>
      </x:c>
      <x:c r="J2074" s="59" t="n">
        <x:v>0.2630343990198828</x:v>
      </x:c>
      <x:c r="K2074" s="2" t="str">
        <x:v>D</x:v>
      </x:c>
      <x:c r="L2074" s="59" t="n">
        <x:v>0.194620475769043</x:v>
      </x:c>
      <x:c r="M2074" s="59" t="n">
        <x:v>0.4290495195280484</x:v>
      </x:c>
      <x:c r="N2074" s="58" t="n">
        <x:v>8334779.77567738</x:v>
      </x:c>
      <x:c r="O2074" s="58" t="n">
        <x:v>9869933.800319497</x:v>
      </x:c>
      <x:c r="P2074" s="2" t="str">
        <x:v>approve</x:v>
      </x:c>
      <x:c r="Q2074" s="2" t="str">
        <x:v>eligibility and RAROC conditions are met</x:v>
      </x:c>
      <x:c r="R2074" s="2"/>
      <x:c r="S2074" s="2"/>
      <x:c r="T2074" s="2"/>
    </x:row>
    <x:row r="2075">
      <x:c r="A2075" s="2"/>
      <x:c r="B2075" s="2"/>
      <x:c r="C2075" s="2" t="str">
        <x:v>SYN-02070</x:v>
      </x:c>
      <x:c r="D2075" s="58" t="n">
        <x:v>119000000</x:v>
      </x:c>
      <x:c r="E2075" s="93" t="n">
        <x:v>18</x:v>
      </x:c>
      <x:c r="F2075" s="59" t="n">
        <x:v>0.018753209029159057</x:v>
      </x:c>
      <x:c r="G2075" s="59" t="n">
        <x:v>0.7415633351833468</x:v>
      </x:c>
      <x:c r="H2075" s="59" t="n">
        <x:v>0.126723592504359</x:v>
      </x:c>
      <x:c r="I2075" s="58" t="n">
        <x:v>7294085.605269258</x:v>
      </x:c>
      <x:c r="J2075" s="59" t="n">
        <x:v>0.7651093520875349</x:v>
      </x:c>
      <x:c r="K2075" s="2" t="str">
        <x:v>A</x:v>
      </x:c>
      <x:c r="L2075" s="59"/>
      <x:c r="M2075" s="59" t="n">
        <x:v>0.4409159654694061</x:v>
      </x:c>
      <x:c r="N2075" s="58" t="n">
        <x:v>1348546.6347796186</x:v>
      </x:c>
      <x:c r="O2075" s="58" t="n">
        <x:v>5047072.781245871</x:v>
      </x:c>
      <x:c r="P2075" s="2" t="str">
        <x:v>decline</x:v>
      </x:c>
      <x:c r="Q2075" s="2" t="str">
        <x:v>debt service to income exceeds policy maximum</x:v>
      </x:c>
      <x:c r="R2075" s="2"/>
      <x:c r="S2075" s="2"/>
      <x:c r="T2075" s="2"/>
    </x:row>
    <x:row r="2076">
      <x:c r="A2076" s="2"/>
      <x:c r="B2076" s="2"/>
      <x:c r="C2076" s="2" t="str">
        <x:v>SYN-02071</x:v>
      </x:c>
      <x:c r="D2076" s="58" t="n">
        <x:v>128000000</x:v>
      </x:c>
      <x:c r="E2076" s="93" t="n">
        <x:v>24</x:v>
      </x:c>
      <x:c r="F2076" s="59" t="n">
        <x:v>0.021968380295377912</x:v>
      </x:c>
      <x:c r="G2076" s="59" t="n">
        <x:v>0.6866711932126842</x:v>
      </x:c>
      <x:c r="H2076" s="59" t="n">
        <x:v>0.12374189298993063</x:v>
      </x:c>
      <x:c r="I2076" s="58" t="n">
        <x:v>6047795.992600893</x:v>
      </x:c>
      <x:c r="J2076" s="59" t="n">
        <x:v>0.44365816635837046</x:v>
      </x:c>
      <x:c r="K2076" s="2" t="str">
        <x:v>B</x:v>
      </x:c>
      <x:c r="L2076" s="59" t="n">
        <x:v>0.09812179565429688</x:v>
      </x:c>
      <x:c r="M2076" s="59" t="n">
        <x:v>0.42059940221511094</x:v>
      </x:c>
      <x:c r="N2076" s="58" t="n">
        <x:v>2081424.189139305</x:v>
      </x:c>
      <x:c r="O2076" s="58" t="n">
        <x:v>5378009.623337319</x:v>
      </x:c>
      <x:c r="P2076" s="2" t="str">
        <x:v>approve</x:v>
      </x:c>
      <x:c r="Q2076" s="2" t="str">
        <x:v>eligibility and RAROC conditions are met</x:v>
      </x:c>
      <x:c r="R2076" s="2"/>
      <x:c r="S2076" s="2"/>
      <x:c r="T2076" s="2"/>
    </x:row>
    <x:row r="2077">
      <x:c r="A2077" s="2"/>
      <x:c r="B2077" s="2"/>
      <x:c r="C2077" s="2" t="str">
        <x:v>SYN-02072</x:v>
      </x:c>
      <x:c r="D2077" s="58" t="n">
        <x:v>123000000</x:v>
      </x:c>
      <x:c r="E2077" s="93" t="n">
        <x:v>24</x:v>
      </x:c>
      <x:c r="F2077" s="59" t="n">
        <x:v>0.03859288920047449</x:v>
      </x:c>
      <x:c r="G2077" s="59" t="n">
        <x:v>0.6511303767053174</x:v>
      </x:c>
      <x:c r="H2077" s="59" t="n">
        <x:v>0.11931909548054598</x:v>
      </x:c>
      <x:c r="I2077" s="58" t="n">
        <x:v>5786126.73145885</x:v>
      </x:c>
      <x:c r="J2077" s="59" t="n">
        <x:v>0.1437780277033416</x:v>
      </x:c>
      <x:c r="K2077" s="2" t="str">
        <x:v>B</x:v>
      </x:c>
      <x:c r="L2077" s="59" t="n">
        <x:v>0.09932994842529295</x:v>
      </x:c>
      <x:c r="M2077" s="59" t="n">
        <x:v>0.36276750526447665</x:v>
      </x:c>
      <x:c r="N2077" s="58" t="n">
        <x:v>3316618.7058967873</x:v>
      </x:c>
      <x:c r="O2077" s="58" t="n">
        <x:v>5104280.799504</x:v>
      </x:c>
      <x:c r="P2077" s="2" t="str">
        <x:v>approve</x:v>
      </x:c>
      <x:c r="Q2077" s="2" t="str">
        <x:v>eligibility and RAROC conditions are met</x:v>
      </x:c>
      <x:c r="R2077" s="2"/>
      <x:c r="S2077" s="2"/>
      <x:c r="T2077" s="2"/>
    </x:row>
    <x:row r="2078">
      <x:c r="A2078" s="2"/>
      <x:c r="B2078" s="2"/>
      <x:c r="C2078" s="2" t="str">
        <x:v>SYN-02073</x:v>
      </x:c>
      <x:c r="D2078" s="58" t="n">
        <x:v>64000000</x:v>
      </x:c>
      <x:c r="E2078" s="93" t="n">
        <x:v>12</x:v>
      </x:c>
      <x:c r="F2078" s="59" t="n">
        <x:v>0.1681906816092157</x:v>
      </x:c>
      <x:c r="G2078" s="59" t="n">
        <x:v>0.5993247329104178</x:v>
      </x:c>
      <x:c r="H2078" s="59" t="n">
        <x:v>0.2224971893304247</x:v>
      </x:c>
      <x:c r="I2078" s="58" t="n">
        <x:v>5997734.691534861</x:v>
      </x:c>
      <x:c r="J2078" s="59" t="n">
        <x:v>0.1683813103778046</x:v>
      </x:c>
      <x:c r="K2078" s="2" t="str">
        <x:v>E</x:v>
      </x:c>
      <x:c r="L2078" s="59" t="n">
        <x:v>0.20298542022705077</x:v>
      </x:c>
      <x:c r="M2078" s="59" t="n">
        <x:v>0.2938124167688358</x:v>
      </x:c>
      <x:c r="N2078" s="58" t="n">
        <x:v>3709244.56827236</x:v>
      </x:c>
      <x:c r="O2078" s="58" t="n">
        <x:v>3954693.840986739</x:v>
      </x:c>
      <x:c r="P2078" s="2" t="str">
        <x:v>approve</x:v>
      </x:c>
      <x:c r="Q2078" s="2" t="str">
        <x:v>eligibility and RAROC conditions are met</x:v>
      </x:c>
      <x:c r="R2078" s="2"/>
      <x:c r="S2078" s="2"/>
      <x:c r="T2078" s="2"/>
    </x:row>
    <x:row r="2079">
      <x:c r="A2079" s="2"/>
      <x:c r="B2079" s="2"/>
      <x:c r="C2079" s="2" t="str">
        <x:v>SYN-02074</x:v>
      </x:c>
      <x:c r="D2079" s="58" t="n">
        <x:v>237000000</x:v>
      </x:c>
      <x:c r="E2079" s="93" t="n">
        <x:v>48</x:v>
      </x:c>
      <x:c r="F2079" s="59" t="n">
        <x:v>0.11481921164787379</x:v>
      </x:c>
      <x:c r="G2079" s="59" t="n">
        <x:v>0.7491332024519463</x:v>
      </x:c>
      <x:c r="H2079" s="59" t="n">
        <x:v>0.18723202870775488</x:v>
      </x:c>
      <x:c r="I2079" s="58" t="n">
        <x:v>7051757.802013297</x:v>
      </x:c>
      <x:c r="J2079" s="59" t="n">
        <x:v>0.19271150897582595</x:v>
      </x:c>
      <x:c r="K2079" s="2" t="str">
        <x:v>D</x:v>
      </x:c>
      <x:c r="L2079" s="59" t="n">
        <x:v>0.17547428131103515</x:v>
      </x:c>
      <x:c r="M2079" s="59" t="n">
        <x:v>0.23788065930185068</x:v>
      </x:c>
      <x:c r="N2079" s="58" t="n">
        <x:v>41901090.32960266</x:v>
      </x:c>
      <x:c r="O2079" s="58" t="n">
        <x:v>13899492.393226944</x:v>
      </x:c>
      <x:c r="P2079" s="2" t="str">
        <x:v>approve</x:v>
      </x:c>
      <x:c r="Q2079" s="2" t="str">
        <x:v>eligibility and RAROC conditions are met</x:v>
      </x:c>
      <x:c r="R2079" s="2"/>
      <x:c r="S2079" s="2"/>
      <x:c r="T2079" s="2"/>
    </x:row>
    <x:row r="2080">
      <x:c r="A2080" s="2"/>
      <x:c r="B2080" s="2"/>
      <x:c r="C2080" s="2" t="str">
        <x:v>SYN-02075</x:v>
      </x:c>
      <x:c r="D2080" s="58" t="n">
        <x:v>188000000</x:v>
      </x:c>
      <x:c r="E2080" s="93" t="n">
        <x:v>24</x:v>
      </x:c>
      <x:c r="F2080" s="59" t="n">
        <x:v>0.037449507529387124</x:v>
      </x:c>
      <x:c r="G2080" s="59" t="n">
        <x:v>0.6634947863433891</x:v>
      </x:c>
      <x:c r="H2080" s="59" t="n">
        <x:v>0.10982963797498498</x:v>
      </x:c>
      <x:c r="I2080" s="58" t="n">
        <x:v>8760786.675954489</x:v>
      </x:c>
      <x:c r="J2080" s="59" t="n">
        <x:v>0.4886583010178231</x:v>
      </x:c>
      <x:c r="K2080" s="2" t="str">
        <x:v>B</x:v>
      </x:c>
      <x:c r="L2080" s="59" t="n">
        <x:v>0.10535140991210937</x:v>
      </x:c>
      <x:c r="M2080" s="59" t="n">
        <x:v>0.2055125568934271</x:v>
      </x:c>
      <x:c r="N2080" s="58" t="n">
        <x:v>4999379.827001917</x:v>
      </x:c>
      <x:c r="O2080" s="58" t="n">
        <x:v>7785413.805134934</x:v>
      </x:c>
      <x:c r="P2080" s="2" t="str">
        <x:v>approve</x:v>
      </x:c>
      <x:c r="Q2080" s="2" t="str">
        <x:v>eligibility and RAROC conditions are met</x:v>
      </x:c>
      <x:c r="R2080" s="2"/>
      <x:c r="S2080" s="2"/>
      <x:c r="T2080" s="2"/>
    </x:row>
    <x:row r="2081">
      <x:c r="A2081" s="2"/>
      <x:c r="B2081" s="2"/>
      <x:c r="C2081" s="2" t="str">
        <x:v>SYN-02076</x:v>
      </x:c>
      <x:c r="D2081" s="58" t="n">
        <x:v>116000000</x:v>
      </x:c>
      <x:c r="E2081" s="93" t="n">
        <x:v>24</x:v>
      </x:c>
      <x:c r="F2081" s="59" t="n">
        <x:v>0.10428093376208276</x:v>
      </x:c>
      <x:c r="G2081" s="59" t="n">
        <x:v>0.7223118478462273</x:v>
      </x:c>
      <x:c r="H2081" s="59" t="n">
        <x:v>0.19284396938452425</x:v>
      </x:c>
      <x:c r="I2081" s="58" t="n">
        <x:v>5863440.383048724</x:v>
      </x:c>
      <x:c r="J2081" s="59" t="n">
        <x:v>0.3877025460013725</x:v>
      </x:c>
      <x:c r="K2081" s="2" t="str">
        <x:v>D</x:v>
      </x:c>
      <x:c r="L2081" s="59" t="n">
        <x:v>0.1694721221923828</x:v>
      </x:c>
      <x:c r="M2081" s="59" t="n">
        <x:v>0.32977188730888957</x:v>
      </x:c>
      <x:c r="N2081" s="58" t="n">
        <x:v>9452642.366105776</x:v>
      </x:c>
      <x:c r="O2081" s="58" t="n">
        <x:v>6583613.346586156</x:v>
      </x:c>
      <x:c r="P2081" s="2" t="str">
        <x:v>approve</x:v>
      </x:c>
      <x:c r="Q2081" s="2" t="str">
        <x:v>eligibility and RAROC conditions are met</x:v>
      </x:c>
      <x:c r="R2081" s="2"/>
      <x:c r="S2081" s="2"/>
      <x:c r="T2081" s="2"/>
    </x:row>
    <x:row r="2082">
      <x:c r="A2082" s="2"/>
      <x:c r="B2082" s="2"/>
      <x:c r="C2082" s="2" t="str">
        <x:v>SYN-02077</x:v>
      </x:c>
      <x:c r="D2082" s="58" t="n">
        <x:v>220000000</x:v>
      </x:c>
      <x:c r="E2082" s="93" t="n">
        <x:v>18</x:v>
      </x:c>
      <x:c r="F2082" s="59" t="n">
        <x:v>0.23675884059401875</x:v>
      </x:c>
      <x:c r="G2082" s="59" t="n">
        <x:v>0.6805527914246785</x:v>
      </x:c>
      <x:c r="H2082" s="59" t="n">
        <x:v>0.3</x:v>
      </x:c>
      <x:c r="I2082" s="58" t="n">
        <x:v>15327417.72081949</x:v>
      </x:c>
      <x:c r="J2082" s="59" t="n">
        <x:v>0.5178349561696055</x:v>
      </x:c>
      <x:c r="K2082" s="2" t="str">
        <x:v>E</x:v>
      </x:c>
      <x:c r="L2082" s="59"/>
      <x:c r="M2082" s="59" t="n">
        <x:v>0.3582205194810444</x:v>
      </x:c>
      <x:c r="N2082" s="58" t="n">
        <x:v>29809915.510147735</x:v>
      </x:c>
      <x:c r="O2082" s="58" t="n">
        <x:v>16596600.573116407</x:v>
      </x:c>
      <x:c r="P2082" s="2" t="str">
        <x:v>decline</x:v>
      </x:c>
      <x:c r="Q2082" s="2" t="str">
        <x:v>PD exceeds policy maximum</x:v>
      </x:c>
      <x:c r="R2082" s="2"/>
      <x:c r="S2082" s="2"/>
      <x:c r="T2082" s="2"/>
    </x:row>
    <x:row r="2083">
      <x:c r="A2083" s="2"/>
      <x:c r="B2083" s="2"/>
      <x:c r="C2083" s="2" t="str">
        <x:v>SYN-02078</x:v>
      </x:c>
      <x:c r="D2083" s="58" t="n">
        <x:v>182000000</x:v>
      </x:c>
      <x:c r="E2083" s="93" t="n">
        <x:v>36</x:v>
      </x:c>
      <x:c r="F2083" s="59" t="n">
        <x:v>0.05788336199683223</x:v>
      </x:c>
      <x:c r="G2083" s="59" t="n">
        <x:v>0.7114557437804538</x:v>
      </x:c>
      <x:c r="H2083" s="59" t="n">
        <x:v>0.1415158516034794</x:v>
      </x:c>
      <x:c r="I2083" s="58" t="n">
        <x:v>6233736.50077407</x:v>
      </x:c>
      <x:c r="J2083" s="59" t="n">
        <x:v>0.37019665793547735</x:v>
      </x:c>
      <x:c r="K2083" s="2" t="str">
        <x:v>C</x:v>
      </x:c>
      <x:c r="L2083" s="59" t="n">
        <x:v>0.11558956146240235</x:v>
      </x:c>
      <x:c r="M2083" s="59" t="n">
        <x:v>0.422760205905652</x:v>
      </x:c>
      <x:c r="N2083" s="58" t="n">
        <x:v>11954639.01339533</x:v>
      </x:c>
      <x:c r="O2083" s="58" t="n">
        <x:v>7415822.5879077315</x:v>
      </x:c>
      <x:c r="P2083" s="2" t="str">
        <x:v>approve</x:v>
      </x:c>
      <x:c r="Q2083" s="2" t="str">
        <x:v>eligibility and RAROC conditions are met</x:v>
      </x:c>
      <x:c r="R2083" s="2"/>
      <x:c r="S2083" s="2"/>
      <x:c r="T2083" s="2"/>
    </x:row>
    <x:row r="2084">
      <x:c r="A2084" s="2"/>
      <x:c r="B2084" s="2"/>
      <x:c r="C2084" s="2" t="str">
        <x:v>SYN-02079</x:v>
      </x:c>
      <x:c r="D2084" s="58" t="n">
        <x:v>214000000</x:v>
      </x:c>
      <x:c r="E2084" s="93" t="n">
        <x:v>24</x:v>
      </x:c>
      <x:c r="F2084" s="59" t="n">
        <x:v>0.20658648740701452</x:v>
      </x:c>
      <x:c r="G2084" s="59" t="n">
        <x:v>0.6834236367515019</x:v>
      </x:c>
      <x:c r="H2084" s="59" t="n">
        <x:v>0.24915508053285307</x:v>
      </x:c>
      <x:c r="I2084" s="58" t="n">
        <x:v>11412435.31581423</x:v>
      </x:c>
      <x:c r="J2084" s="59" t="n">
        <x:v>0.3462820355625468</x:v>
      </x:c>
      <x:c r="K2084" s="2" t="str">
        <x:v>E</x:v>
      </x:c>
      <x:c r="L2084" s="59"/>
      <x:c r="M2084" s="59" t="n">
        <x:v>0.18764030039106233</x:v>
      </x:c>
      <x:c r="N2084" s="58" t="n">
        <x:v>32477556.526577927</x:v>
      </x:c>
      <x:c r="O2084" s="58" t="n">
        <x:v>15051153.744854553</x:v>
      </x:c>
      <x:c r="P2084" s="2" t="str">
        <x:v>decline</x:v>
      </x:c>
      <x:c r="Q2084" s="2" t="str">
        <x:v>PD exceeds policy maximum</x:v>
      </x:c>
      <x:c r="R2084" s="2"/>
      <x:c r="S2084" s="2"/>
      <x:c r="T2084" s="2"/>
    </x:row>
    <x:row r="2085">
      <x:c r="A2085" s="2"/>
      <x:c r="B2085" s="2"/>
      <x:c r="C2085" s="2" t="str">
        <x:v>SYN-02080</x:v>
      </x:c>
      <x:c r="D2085" s="58" t="n">
        <x:v>108000000</x:v>
      </x:c>
      <x:c r="E2085" s="93" t="n">
        <x:v>36</x:v>
      </x:c>
      <x:c r="F2085" s="59" t="n">
        <x:v>0.07950401463692644</x:v>
      </x:c>
      <x:c r="G2085" s="59" t="n">
        <x:v>0.7152184412521506</x:v>
      </x:c>
      <x:c r="H2085" s="59" t="n">
        <x:v>0.16594026110184756</x:v>
      </x:c>
      <x:c r="I2085" s="58" t="n">
        <x:v>3828708.9113665097</x:v>
      </x:c>
      <x:c r="J2085" s="59" t="n">
        <x:v>0.25287306376386</x:v>
      </x:c>
      <x:c r="K2085" s="2" t="str">
        <x:v>C</x:v>
      </x:c>
      <x:c r="L2085" s="59" t="n">
        <x:v>0.14143543243408202</x:v>
      </x:c>
      <x:c r="M2085" s="59" t="n">
        <x:v>0.37022297906420043</x:v>
      </x:c>
      <x:c r="N2085" s="58" t="n">
        <x:v>9778684.945285648</x:v>
      </x:c>
      <x:c r="O2085" s="58" t="n">
        <x:v>5149496.06679896</x:v>
      </x:c>
      <x:c r="P2085" s="2" t="str">
        <x:v>approve</x:v>
      </x:c>
      <x:c r="Q2085" s="2" t="str">
        <x:v>eligibility and RAROC conditions are met</x:v>
      </x:c>
      <x:c r="R2085" s="2"/>
      <x:c r="S2085" s="2"/>
      <x:c r="T2085" s="2"/>
    </x:row>
    <x:row r="2086">
      <x:c r="A2086" s="2"/>
      <x:c r="B2086" s="2"/>
      <x:c r="C2086" s="2" t="str">
        <x:v>SYN-02081</x:v>
      </x:c>
      <x:c r="D2086" s="58" t="n">
        <x:v>222000000</x:v>
      </x:c>
      <x:c r="E2086" s="93" t="n">
        <x:v>48</x:v>
      </x:c>
      <x:c r="F2086" s="59" t="n">
        <x:v>0.022844358155319464</x:v>
      </x:c>
      <x:c r="G2086" s="59" t="n">
        <x:v>0.7670143922231425</x:v>
      </x:c>
      <x:c r="H2086" s="59" t="n">
        <x:v>0.11259937688659642</x:v>
      </x:c>
      <x:c r="I2086" s="58" t="n">
        <x:v>5765770.164277395</x:v>
      </x:c>
      <x:c r="J2086" s="59" t="n">
        <x:v>0.23790403971151183</x:v>
      </x:c>
      <x:c r="K2086" s="2" t="str">
        <x:v>B</x:v>
      </x:c>
      <x:c r="L2086" s="59" t="n">
        <x:v>0.09427097320556639</x:v>
      </x:c>
      <x:c r="M2086" s="59" t="n">
        <x:v>0.3459544002189133</x:v>
      </x:c>
      <x:c r="N2086" s="58" t="n">
        <x:v>8348089.364981447</x:v>
      </x:c>
      <x:c r="O2086" s="58" t="n">
        <x:v>9281214.994167553</x:v>
      </x:c>
      <x:c r="P2086" s="2" t="str">
        <x:v>approve</x:v>
      </x:c>
      <x:c r="Q2086" s="2" t="str">
        <x:v>eligibility and RAROC conditions are met</x:v>
      </x:c>
      <x:c r="R2086" s="2"/>
      <x:c r="S2086" s="2"/>
      <x:c r="T2086" s="2"/>
    </x:row>
    <x:row r="2087">
      <x:c r="A2087" s="2"/>
      <x:c r="B2087" s="2"/>
      <x:c r="C2087" s="2" t="str">
        <x:v>SYN-02082</x:v>
      </x:c>
      <x:c r="D2087" s="58" t="n">
        <x:v>52000000</x:v>
      </x:c>
      <x:c r="E2087" s="93" t="n">
        <x:v>12</x:v>
      </x:c>
      <x:c r="F2087" s="59" t="n">
        <x:v>0.1001554511476332</x:v>
      </x:c>
      <x:c r="G2087" s="59" t="n">
        <x:v>0.6746297999990899</x:v>
      </x:c>
      <x:c r="H2087" s="59" t="n">
        <x:v>0.21283216709175365</x:v>
      </x:c>
      <x:c r="I2087" s="58" t="n">
        <x:v>4848987.190400366</x:v>
      </x:c>
      <x:c r="J2087" s="59" t="n">
        <x:v>0.291610399466687</x:v>
      </x:c>
      <x:c r="K2087" s="2" t="str">
        <x:v>D</x:v>
      </x:c>
      <x:c r="L2087" s="59" t="n">
        <x:v>0.18754791259765624</x:v>
      </x:c>
      <x:c r="M2087" s="59" t="n">
        <x:v>0.36182246984281136</x:v>
      </x:c>
      <x:c r="N2087" s="58" t="n">
        <x:v>1994832.911541434</x:v>
      </x:c>
      <x:c r="O2087" s="58" t="n">
        <x:v>2834080.518251771</x:v>
      </x:c>
      <x:c r="P2087" s="2" t="str">
        <x:v>approve</x:v>
      </x:c>
      <x:c r="Q2087" s="2" t="str">
        <x:v>eligibility and RAROC conditions are met</x:v>
      </x:c>
      <x:c r="R2087" s="2"/>
      <x:c r="S2087" s="2"/>
      <x:c r="T2087" s="2"/>
    </x:row>
    <x:row r="2088">
      <x:c r="A2088" s="2"/>
      <x:c r="B2088" s="2"/>
      <x:c r="C2088" s="2" t="str">
        <x:v>SYN-02083</x:v>
      </x:c>
      <x:c r="D2088" s="58" t="n">
        <x:v>171000000</x:v>
      </x:c>
      <x:c r="E2088" s="93" t="n">
        <x:v>18</x:v>
      </x:c>
      <x:c r="F2088" s="59" t="n">
        <x:v>0.09994465294738486</x:v>
      </x:c>
      <x:c r="G2088" s="59" t="n">
        <x:v>0.7903380188664698</x:v>
      </x:c>
      <x:c r="H2088" s="59" t="n">
        <x:v>0.20545401829256868</x:v>
      </x:c>
      <x:c r="I2088" s="58" t="n">
        <x:v>11119392.131147781</x:v>
      </x:c>
      <x:c r="J2088" s="59" t="n">
        <x:v>0.22414637883460953</x:v>
      </x:c>
      <x:c r="K2088" s="2" t="str">
        <x:v>C</x:v>
      </x:c>
      <x:c r="L2088" s="59" t="n">
        <x:v>0.17200160980224605</x:v>
      </x:c>
      <x:c r="M2088" s="59" t="n">
        <x:v>0.3872399712785907</x:v>
      </x:c>
      <x:c r="N2088" s="58" t="n">
        <x:v>11178152.173326675</x:v>
      </x:c>
      <x:c r="O2088" s="58" t="n">
        <x:v>10598076.03144191</x:v>
      </x:c>
      <x:c r="P2088" s="2" t="str">
        <x:v>approve</x:v>
      </x:c>
      <x:c r="Q2088" s="2" t="str">
        <x:v>eligibility and RAROC conditions are met</x:v>
      </x:c>
      <x:c r="R2088" s="2"/>
      <x:c r="S2088" s="2"/>
      <x:c r="T2088" s="2"/>
    </x:row>
    <x:row r="2089">
      <x:c r="A2089" s="2"/>
      <x:c r="B2089" s="2"/>
      <x:c r="C2089" s="2" t="str">
        <x:v>SYN-02084</x:v>
      </x:c>
      <x:c r="D2089" s="58" t="n">
        <x:v>34000000</x:v>
      </x:c>
      <x:c r="E2089" s="93" t="n">
        <x:v>36</x:v>
      </x:c>
      <x:c r="F2089" s="59" t="n">
        <x:v>0.16109823529690678</x:v>
      </x:c>
      <x:c r="G2089" s="59" t="n">
        <x:v>0.77620687158629</x:v>
      </x:c>
      <x:c r="H2089" s="59" t="n">
        <x:v>0.22164060998677979</x:v>
      </x:c>
      <x:c r="I2089" s="58" t="n">
        <x:v>1301362.89122848</x:v>
      </x:c>
      <x:c r="J2089" s="59" t="n">
        <x:v>0.19532618567596424</x:v>
      </x:c>
      <x:c r="K2089" s="2" t="str">
        <x:v>E</x:v>
      </x:c>
      <x:c r="L2089" s="59" t="n">
        <x:v>0.24890048980712892</x:v>
      </x:c>
      <x:c r="M2089" s="59" t="n">
        <x:v>0.011756810133269038</x:v>
      </x:c>
      <x:c r="N2089" s="58" t="n">
        <x:v>6605949.822619062</x:v>
      </x:c>
      <x:c r="O2089" s="58" t="n">
        <x:v>2412220.1735766884</x:v>
      </x:c>
      <x:c r="P2089" s="2" t="str">
        <x:v>reprice</x:v>
      </x:c>
      <x:c r="Q2089" s="2" t="str">
        <x:v>quoted APR is below the RAROC price floor</x:v>
      </x:c>
      <x:c r="R2089" s="2"/>
      <x:c r="S2089" s="2"/>
      <x:c r="T2089" s="2"/>
    </x:row>
    <x:row r="2090">
      <x:c r="A2090" s="2"/>
      <x:c r="B2090" s="2"/>
      <x:c r="C2090" s="2" t="str">
        <x:v>SYN-02085</x:v>
      </x:c>
      <x:c r="D2090" s="58" t="n">
        <x:v>125000000</x:v>
      </x:c>
      <x:c r="E2090" s="93" t="n">
        <x:v>18</x:v>
      </x:c>
      <x:c r="F2090" s="59" t="n">
        <x:v>0.04882467535212114</x:v>
      </x:c>
      <x:c r="G2090" s="59" t="n">
        <x:v>0.693670455933812</x:v>
      </x:c>
      <x:c r="H2090" s="59" t="n">
        <x:v>0.12981540421461457</x:v>
      </x:c>
      <x:c r="I2090" s="58" t="n">
        <x:v>7679872.596475943</x:v>
      </x:c>
      <x:c r="J2090" s="59" t="n">
        <x:v>0.3737106456135984</x:v>
      </x:c>
      <x:c r="K2090" s="2" t="str">
        <x:v>B</x:v>
      </x:c>
      <x:c r="L2090" s="59" t="n">
        <x:v>0.11289688110351562</x:v>
      </x:c>
      <x:c r="M2090" s="59" t="n">
        <x:v>0.33185452046552627</x:v>
      </x:c>
      <x:c r="N2090" s="58" t="n">
        <x:v>3450027.5611205315</x:v>
      </x:c>
      <x:c r="O2090" s="58" t="n">
        <x:v>5227215.78957873</x:v>
      </x:c>
      <x:c r="P2090" s="2" t="str">
        <x:v>approve</x:v>
      </x:c>
      <x:c r="Q2090" s="2" t="str">
        <x:v>eligibility and RAROC conditions are met</x:v>
      </x:c>
      <x:c r="R2090" s="2"/>
      <x:c r="S2090" s="2"/>
      <x:c r="T2090" s="2"/>
    </x:row>
    <x:row r="2091">
      <x:c r="A2091" s="2"/>
      <x:c r="B2091" s="2"/>
      <x:c r="C2091" s="2" t="str">
        <x:v>SYN-02086</x:v>
      </x:c>
      <x:c r="D2091" s="58" t="n">
        <x:v>151000000</x:v>
      </x:c>
      <x:c r="E2091" s="93" t="n">
        <x:v>36</x:v>
      </x:c>
      <x:c r="F2091" s="59" t="n">
        <x:v>0.08206028638796835</x:v>
      </x:c>
      <x:c r="G2091" s="59" t="n">
        <x:v>0.5715633832668454</x:v>
      </x:c>
      <x:c r="H2091" s="59" t="n">
        <x:v>0.1515900629676135</x:v>
      </x:c>
      <x:c r="I2091" s="58" t="n">
        <x:v>5246230.023539905</x:v>
      </x:c>
      <x:c r="J2091" s="59" t="n">
        <x:v>0.48942625098082937</x:v>
      </x:c>
      <x:c r="K2091" s="2" t="str">
        <x:v>C</x:v>
      </x:c>
      <x:c r="L2091" s="59" t="n">
        <x:v>0.12947235107421873</x:v>
      </x:c>
      <x:c r="M2091" s="59" t="n">
        <x:v>0.3848760612671154</x:v>
      </x:c>
      <x:c r="N2091" s="58" t="n">
        <x:v>11193216.040141003</x:v>
      </x:c>
      <x:c r="O2091" s="58" t="n">
        <x:v>6025248.921882594</x:v>
      </x:c>
      <x:c r="P2091" s="2" t="str">
        <x:v>approve</x:v>
      </x:c>
      <x:c r="Q2091" s="2" t="str">
        <x:v>eligibility and RAROC conditions are met</x:v>
      </x:c>
      <x:c r="R2091" s="2"/>
      <x:c r="S2091" s="2"/>
      <x:c r="T2091" s="2"/>
    </x:row>
    <x:row r="2092">
      <x:c r="A2092" s="2"/>
      <x:c r="B2092" s="2"/>
      <x:c r="C2092" s="2" t="str">
        <x:v>SYN-02087</x:v>
      </x:c>
      <x:c r="D2092" s="58" t="n">
        <x:v>107000000</x:v>
      </x:c>
      <x:c r="E2092" s="93" t="n">
        <x:v>18</x:v>
      </x:c>
      <x:c r="F2092" s="59" t="n">
        <x:v>0.17955485991097497</x:v>
      </x:c>
      <x:c r="G2092" s="59" t="n">
        <x:v>0.7460288402237093</x:v>
      </x:c>
      <x:c r="H2092" s="59" t="n">
        <x:v>0.25004116859320336</x:v>
      </x:c>
      <x:c r="I2092" s="58" t="n">
        <x:v>7189740.411071866</x:v>
      </x:c>
      <x:c r="J2092" s="59" t="n">
        <x:v>0.2585217767962314</x:v>
      </x:c>
      <x:c r="K2092" s="2" t="str">
        <x:v>E</x:v>
      </x:c>
      <x:c r="L2092" s="59" t="n">
        <x:v>0.24095581054687498</x:v>
      </x:c>
      <x:c r="M2092" s="59" t="n">
        <x:v>0.20859792867385335</x:v>
      </x:c>
      <x:c r="N2092" s="58" t="n">
        <x:v>11949739.67650644</x:v>
      </x:c>
      <x:c r="O2092" s="58" t="n">
        <x:v>8139943.45967018</x:v>
      </x:c>
      <x:c r="P2092" s="2" t="str">
        <x:v>approve</x:v>
      </x:c>
      <x:c r="Q2092" s="2" t="str">
        <x:v>eligibility and RAROC conditions are met</x:v>
      </x:c>
      <x:c r="R2092" s="2"/>
      <x:c r="S2092" s="2"/>
      <x:c r="T2092" s="2"/>
    </x:row>
    <x:row r="2093">
      <x:c r="A2093" s="2"/>
      <x:c r="B2093" s="2"/>
      <x:c r="C2093" s="2" t="str">
        <x:v>SYN-02088</x:v>
      </x:c>
      <x:c r="D2093" s="58" t="n">
        <x:v>227000000</x:v>
      </x:c>
      <x:c r="E2093" s="93" t="n">
        <x:v>24</x:v>
      </x:c>
      <x:c r="F2093" s="59" t="n">
        <x:v>0.07660744148820746</x:v>
      </x:c>
      <x:c r="G2093" s="59" t="n">
        <x:v>0.5860145965382114</x:v>
      </x:c>
      <x:c r="H2093" s="59" t="n">
        <x:v>0.16354185551458394</x:v>
      </x:c>
      <x:c r="I2093" s="58" t="n">
        <x:v>11153080.304842208</x:v>
      </x:c>
      <x:c r="J2093" s="59" t="n">
        <x:v>0.4943881887464138</x:v>
      </x:c>
      <x:c r="K2093" s="2" t="str">
        <x:v>C</x:v>
      </x:c>
      <x:c r="L2093" s="59" t="n">
        <x:v>0.1158343505859375</x:v>
      </x:c>
      <x:c r="M2093" s="59" t="n">
        <x:v>0.6433164831953179</x:v>
      </x:c>
      <x:c r="N2093" s="58" t="n">
        <x:v>10994908.64092791</x:v>
      </x:c>
      <x:c r="O2093" s="58" t="n">
        <x:v>9299987.456160184</x:v>
      </x:c>
      <x:c r="P2093" s="2" t="str">
        <x:v>approve</x:v>
      </x:c>
      <x:c r="Q2093" s="2" t="str">
        <x:v>eligibility and RAROC conditions are met</x:v>
      </x:c>
      <x:c r="R2093" s="2"/>
      <x:c r="S2093" s="2"/>
      <x:c r="T2093" s="2"/>
    </x:row>
    <x:row r="2094">
      <x:c r="A2094" s="2"/>
      <x:c r="B2094" s="2"/>
      <x:c r="C2094" s="2" t="str">
        <x:v>SYN-02089</x:v>
      </x:c>
      <x:c r="D2094" s="58" t="n">
        <x:v>215000000</x:v>
      </x:c>
      <x:c r="E2094" s="93" t="n">
        <x:v>12</x:v>
      </x:c>
      <x:c r="F2094" s="59" t="n">
        <x:v>0.026290227312962145</x:v>
      </x:c>
      <x:c r="G2094" s="59" t="n">
        <x:v>0.6166494656823001</x:v>
      </x:c>
      <x:c r="H2094" s="59" t="n">
        <x:v>0.14459531528850886</x:v>
      </x:c>
      <x:c r="I2094" s="58" t="n">
        <x:v>19350747.89359986</x:v>
      </x:c>
      <x:c r="J2094" s="59" t="n">
        <x:v>0.3929444018909063</x:v>
      </x:c>
      <x:c r="K2094" s="2" t="str">
        <x:v>B</x:v>
      </x:c>
      <x:c r="L2094" s="59" t="n">
        <x:v>0.0870439910888672</x:v>
      </x:c>
      <x:c r="M2094" s="59" t="n">
        <x:v>0.7439537975247179</x:v>
      </x:c>
      <x:c r="N2094" s="58" t="n">
        <x:v>1937085.3761565</x:v>
      </x:c>
      <x:c r="O2094" s="58" t="n">
        <x:v>9295574.727911742</x:v>
      </x:c>
      <x:c r="P2094" s="2" t="str">
        <x:v>approve</x:v>
      </x:c>
      <x:c r="Q2094" s="2" t="str">
        <x:v>eligibility and RAROC conditions are met</x:v>
      </x:c>
      <x:c r="R2094" s="2"/>
      <x:c r="S2094" s="2"/>
      <x:c r="T2094" s="2"/>
    </x:row>
    <x:row r="2095">
      <x:c r="A2095" s="2"/>
      <x:c r="B2095" s="2"/>
      <x:c r="C2095" s="2" t="str">
        <x:v>SYN-02090</x:v>
      </x:c>
      <x:c r="D2095" s="58" t="n">
        <x:v>205000000</x:v>
      </x:c>
      <x:c r="E2095" s="93" t="n">
        <x:v>12</x:v>
      </x:c>
      <x:c r="F2095" s="59" t="n">
        <x:v>0.05479791483833231</x:v>
      </x:c>
      <x:c r="G2095" s="59" t="n">
        <x:v>0.7641217174026266</x:v>
      </x:c>
      <x:c r="H2095" s="59" t="n">
        <x:v>0.1445574723902284</x:v>
      </x:c>
      <x:c r="I2095" s="58" t="n">
        <x:v>18450347.60903504</x:v>
      </x:c>
      <x:c r="J2095" s="59" t="n">
        <x:v>0.5052234366788703</x:v>
      </x:c>
      <x:c r="K2095" s="2" t="str">
        <x:v>C</x:v>
      </x:c>
      <x:c r="L2095" s="59"/>
      <x:c r="M2095" s="59" t="n">
        <x:v>0.46831093203609386</x:v>
      </x:c>
      <x:c r="N2095" s="58" t="n">
        <x:v>4791377.514456606</x:v>
      </x:c>
      <x:c r="O2095" s="58" t="n">
        <x:v>8804981.3008908</x:v>
      </x:c>
      <x:c r="P2095" s="2" t="str">
        <x:v>decline</x:v>
      </x:c>
      <x:c r="Q2095" s="2" t="str">
        <x:v>debt service to income exceeds policy maximum</x:v>
      </x:c>
      <x:c r="R2095" s="2"/>
      <x:c r="S2095" s="2"/>
      <x:c r="T2095" s="2"/>
    </x:row>
    <x:row r="2096">
      <x:c r="A2096" s="2"/>
      <x:c r="B2096" s="2"/>
      <x:c r="C2096" s="2" t="str">
        <x:v>SYN-02091</x:v>
      </x:c>
      <x:c r="D2096" s="58" t="n">
        <x:v>241000000</x:v>
      </x:c>
      <x:c r="E2096" s="93" t="n">
        <x:v>12</x:v>
      </x:c>
      <x:c r="F2096" s="59" t="n">
        <x:v>0.1447438831148666</x:v>
      </x:c>
      <x:c r="G2096" s="59" t="n">
        <x:v>0.8183891873126576</x:v>
      </x:c>
      <x:c r="H2096" s="59" t="n">
        <x:v>0.23294704099055544</x:v>
      </x:c>
      <x:c r="I2096" s="58" t="n">
        <x:v>22706684.05750161</x:v>
      </x:c>
      <x:c r="J2096" s="59" t="n">
        <x:v>0.9216672877679146</x:v>
      </x:c>
      <x:c r="K2096" s="2" t="str">
        <x:v>D</x:v>
      </x:c>
      <x:c r="L2096" s="59"/>
      <x:c r="M2096" s="59" t="n">
        <x:v>0.2812061068388079</x:v>
      </x:c>
      <x:c r="N2096" s="58" t="n">
        <x:v>16373282.259729713</x:v>
      </x:c>
      <x:c r="O2096" s="58" t="n">
        <x:v>19131044.279669676</x:v>
      </x:c>
      <x:c r="P2096" s="2" t="str">
        <x:v>decline</x:v>
      </x:c>
      <x:c r="Q2096" s="2" t="str">
        <x:v>debt service to income exceeds policy maximum</x:v>
      </x:c>
      <x:c r="R2096" s="2"/>
      <x:c r="S2096" s="2"/>
      <x:c r="T2096" s="2"/>
    </x:row>
    <x:row r="2097">
      <x:c r="A2097" s="2"/>
      <x:c r="B2097" s="2"/>
      <x:c r="C2097" s="2" t="str">
        <x:v>SYN-02092</x:v>
      </x:c>
      <x:c r="D2097" s="58" t="n">
        <x:v>53000000</x:v>
      </x:c>
      <x:c r="E2097" s="93" t="n">
        <x:v>24</x:v>
      </x:c>
      <x:c r="F2097" s="59" t="n">
        <x:v>0.10028682240914223</x:v>
      </x:c>
      <x:c r="G2097" s="59" t="n">
        <x:v>0.7598375120983082</x:v>
      </x:c>
      <x:c r="H2097" s="59" t="n">
        <x:v>0.20952656044887621</x:v>
      </x:c>
      <x:c r="I2097" s="58" t="n">
        <x:v>2722207.1820147536</x:v>
      </x:c>
      <x:c r="J2097" s="59" t="n">
        <x:v>0.26005965356796634</x:v>
      </x:c>
      <x:c r="K2097" s="2" t="str">
        <x:v>D</x:v>
      </x:c>
      <x:c r="L2097" s="59" t="n">
        <x:v>0.17309482574462892</x:v>
      </x:c>
      <x:c r="M2097" s="59" t="n">
        <x:v>0.41730949480578905</x:v>
      </x:c>
      <x:c r="N2097" s="58" t="n">
        <x:v>4393468.802225335</x:v>
      </x:c>
      <x:c r="O2097" s="58" t="n">
        <x:v>3118944.329569532</x:v>
      </x:c>
      <x:c r="P2097" s="2" t="str">
        <x:v>approve</x:v>
      </x:c>
      <x:c r="Q2097" s="2" t="str">
        <x:v>eligibility and RAROC conditions are met</x:v>
      </x:c>
      <x:c r="R2097" s="2"/>
      <x:c r="S2097" s="2"/>
      <x:c r="T2097" s="2"/>
    </x:row>
    <x:row r="2098">
      <x:c r="A2098" s="2"/>
      <x:c r="B2098" s="2"/>
      <x:c r="C2098" s="2" t="str">
        <x:v>SYN-02093</x:v>
      </x:c>
      <x:c r="D2098" s="58" t="n">
        <x:v>111000000</x:v>
      </x:c>
      <x:c r="E2098" s="93" t="n">
        <x:v>18</x:v>
      </x:c>
      <x:c r="F2098" s="59" t="n">
        <x:v>0.054537516085964716</x:v>
      </x:c>
      <x:c r="G2098" s="59" t="n">
        <x:v>0.7463874719369703</x:v>
      </x:c>
      <x:c r="H2098" s="59" t="n">
        <x:v>0.15438844767863488</x:v>
      </x:c>
      <x:c r="I2098" s="58" t="n">
        <x:v>6947658.187352981</x:v>
      </x:c>
      <x:c r="J2098" s="59" t="n">
        <x:v>0.2766837618509135</x:v>
      </x:c>
      <x:c r="K2098" s="2" t="str">
        <x:v>C</x:v>
      </x:c>
      <x:c r="L2098" s="59" t="n">
        <x:v>0.11521930694580078</x:v>
      </x:c>
      <x:c r="M2098" s="59" t="n">
        <x:v>0.5574457383994257</x:v>
      </x:c>
      <x:c r="N2098" s="58" t="n">
        <x:v>3701846.7625304204</x:v>
      </x:c>
      <x:c r="O2098" s="58" t="n">
        <x:v>4653840.899356533</x:v>
      </x:c>
      <x:c r="P2098" s="2" t="str">
        <x:v>approve</x:v>
      </x:c>
      <x:c r="Q2098" s="2" t="str">
        <x:v>eligibility and RAROC conditions are met</x:v>
      </x:c>
      <x:c r="R2098" s="2"/>
      <x:c r="S2098" s="2"/>
      <x:c r="T2098" s="2"/>
    </x:row>
    <x:row r="2099">
      <x:c r="A2099" s="2"/>
      <x:c r="B2099" s="2"/>
      <x:c r="C2099" s="2" t="str">
        <x:v>SYN-02094</x:v>
      </x:c>
      <x:c r="D2099" s="58" t="n">
        <x:v>225000000</x:v>
      </x:c>
      <x:c r="E2099" s="93" t="n">
        <x:v>18</x:v>
      </x:c>
      <x:c r="F2099" s="59" t="n">
        <x:v>0.06973123109779163</x:v>
      </x:c>
      <x:c r="G2099" s="59" t="n">
        <x:v>0.6534432864054405</x:v>
      </x:c>
      <x:c r="H2099" s="59" t="n">
        <x:v>0.17835150898327473</x:v>
      </x:c>
      <x:c r="I2099" s="58" t="n">
        <x:v>14338625.92185072</x:v>
      </x:c>
      <x:c r="J2099" s="59" t="n">
        <x:v>0.895050040971143</x:v>
      </x:c>
      <x:c r="K2099" s="2" t="str">
        <x:v>C</x:v>
      </x:c>
      <x:c r="L2099" s="59"/>
      <x:c r="M2099" s="59" t="n">
        <x:v>0.8167149182344736</x:v>
      </x:c>
      <x:c r="N2099" s="58" t="n">
        <x:v>8440874.553038068</x:v>
      </x:c>
      <x:c r="O2099" s="58" t="n">
        <x:v>9410606.217730591</x:v>
      </x:c>
      <x:c r="P2099" s="2" t="str">
        <x:v>decline</x:v>
      </x:c>
      <x:c r="Q2099" s="2" t="str">
        <x:v>debt service to income exceeds policy maximum</x:v>
      </x:c>
      <x:c r="R2099" s="2"/>
      <x:c r="S2099" s="2"/>
      <x:c r="T2099" s="2"/>
    </x:row>
    <x:row r="2100">
      <x:c r="A2100" s="2"/>
      <x:c r="B2100" s="2"/>
      <x:c r="C2100" s="2" t="str">
        <x:v>SYN-02095</x:v>
      </x:c>
      <x:c r="D2100" s="58" t="n">
        <x:v>160000000</x:v>
      </x:c>
      <x:c r="E2100" s="93" t="n">
        <x:v>12</x:v>
      </x:c>
      <x:c r="F2100" s="59" t="n">
        <x:v>0.09757700390609052</x:v>
      </x:c>
      <x:c r="G2100" s="59" t="n">
        <x:v>0.7224529217051201</x:v>
      </x:c>
      <x:c r="H2100" s="59" t="n">
        <x:v>0.18563417277062494</x:v>
      </x:c>
      <x:c r="I2100" s="58" t="n">
        <x:v>14711735.0540406</x:v>
      </x:c>
      <x:c r="J2100" s="59" t="n">
        <x:v>0.2668672658810359</x:v>
      </x:c>
      <x:c r="K2100" s="2" t="str">
        <x:v>C</x:v>
      </x:c>
      <x:c r="L2100" s="59" t="n">
        <x:v>0.14412811279296872</x:v>
      </x:c>
      <x:c r="M2100" s="59" t="n">
        <x:v>0.4718718930174875</x:v>
      </x:c>
      <x:c r="N2100" s="58" t="n">
        <x:v>6376396.314886052</x:v>
      </x:c>
      <x:c r="O2100" s="58" t="n">
        <x:v>9173387.313236505</x:v>
      </x:c>
      <x:c r="P2100" s="2" t="str">
        <x:v>approve</x:v>
      </x:c>
      <x:c r="Q2100" s="2" t="str">
        <x:v>eligibility and RAROC conditions are met</x:v>
      </x:c>
      <x:c r="R2100" s="2"/>
      <x:c r="S2100" s="2"/>
      <x:c r="T2100" s="2"/>
    </x:row>
    <x:row r="2101">
      <x:c r="A2101" s="2"/>
      <x:c r="B2101" s="2"/>
      <x:c r="C2101" s="2" t="str">
        <x:v>SYN-02096</x:v>
      </x:c>
      <x:c r="D2101" s="58" t="n">
        <x:v>230000000</x:v>
      </x:c>
      <x:c r="E2101" s="93" t="n">
        <x:v>12</x:v>
      </x:c>
      <x:c r="F2101" s="59" t="n">
        <x:v>0.03636615368948915</x:v>
      </x:c>
      <x:c r="G2101" s="59" t="n">
        <x:v>0.676596388392714</x:v>
      </x:c>
      <x:c r="H2101" s="59" t="n">
        <x:v>0.1346804381430864</x:v>
      </x:c>
      <x:c r="I2101" s="58" t="n">
        <x:v>20593513.165580165</x:v>
      </x:c>
      <x:c r="J2101" s="59" t="n">
        <x:v>1.0256856727992654</x:v>
      </x:c>
      <x:c r="K2101" s="2" t="str">
        <x:v>B</x:v>
      </x:c>
      <x:c r="L2101" s="59"/>
      <x:c r="M2101" s="59" t="n">
        <x:v>0.6558155638395697</x:v>
      </x:c>
      <x:c r="N2101" s="58" t="n">
        <x:v>3145347.817308074</x:v>
      </x:c>
      <x:c r="O2101" s="58" t="n">
        <x:v>9897903.33272788</x:v>
      </x:c>
      <x:c r="P2101" s="2" t="str">
        <x:v>decline</x:v>
      </x:c>
      <x:c r="Q2101" s="2" t="str">
        <x:v>debt service to income exceeds policy maximum</x:v>
      </x:c>
      <x:c r="R2101" s="2"/>
      <x:c r="S2101" s="2"/>
      <x:c r="T2101" s="2"/>
    </x:row>
    <x:row r="2102">
      <x:c r="A2102" s="2"/>
      <x:c r="B2102" s="2"/>
      <x:c r="C2102" s="2" t="str">
        <x:v>SYN-02097</x:v>
      </x:c>
      <x:c r="D2102" s="58" t="n">
        <x:v>77000000</x:v>
      </x:c>
      <x:c r="E2102" s="93" t="n">
        <x:v>24</x:v>
      </x:c>
      <x:c r="F2102" s="59" t="n">
        <x:v>0.07559136652109312</x:v>
      </x:c>
      <x:c r="G2102" s="59" t="n">
        <x:v>0.7472493387896233</x:v>
      </x:c>
      <x:c r="H2102" s="59" t="n">
        <x:v>0.16383949401557693</x:v>
      </x:c>
      <x:c r="I2102" s="58" t="n">
        <x:v>3784300.7774481988</x:v>
      </x:c>
      <x:c r="J2102" s="59" t="n">
        <x:v>0.07634207060650838</x:v>
      </x:c>
      <x:c r="K2102" s="2" t="str">
        <x:v>C</x:v>
      </x:c>
      <x:c r="L2102" s="59" t="n">
        <x:v>0.14101341247558594</x:v>
      </x:c>
      <x:c r="M2102" s="59" t="n">
        <x:v>0.35321565252418463</x:v>
      </x:c>
      <x:c r="N2102" s="58" t="n">
        <x:v>4693983.588480085</x:v>
      </x:c>
      <x:c r="O2102" s="58" t="n">
        <x:v>3789622.77176091</x:v>
      </x:c>
      <x:c r="P2102" s="2" t="str">
        <x:v>approve</x:v>
      </x:c>
      <x:c r="Q2102" s="2" t="str">
        <x:v>eligibility and RAROC conditions are met</x:v>
      </x:c>
      <x:c r="R2102" s="2"/>
      <x:c r="S2102" s="2"/>
      <x:c r="T2102" s="2"/>
    </x:row>
    <x:row r="2103">
      <x:c r="A2103" s="2"/>
      <x:c r="B2103" s="2"/>
      <x:c r="C2103" s="2" t="str">
        <x:v>SYN-02098</x:v>
      </x:c>
      <x:c r="D2103" s="58" t="n">
        <x:v>248000000</x:v>
      </x:c>
      <x:c r="E2103" s="93" t="n">
        <x:v>24</x:v>
      </x:c>
      <x:c r="F2103" s="59" t="n">
        <x:v>0.0747812552497189</x:v>
      </x:c>
      <x:c r="G2103" s="59" t="n">
        <x:v>0.6710660323271966</x:v>
      </x:c>
      <x:c r="H2103" s="59" t="n">
        <x:v>0.17388049900055644</x:v>
      </x:c>
      <x:c r="I2103" s="58" t="n">
        <x:v>12307972.87630688</x:v>
      </x:c>
      <x:c r="J2103" s="59" t="n">
        <x:v>0.26076712881428044</x:v>
      </x:c>
      <x:c r="K2103" s="2" t="str">
        <x:v>C</x:v>
      </x:c>
      <x:c r="L2103" s="59" t="n">
        <x:v>0.1317008972167969</x:v>
      </x:c>
      <x:c r="M2103" s="59" t="n">
        <x:v>0.5601026588908556</x:v>
      </x:c>
      <x:c r="N2103" s="58" t="n">
        <x:v>13472689.3653226</x:v>
      </x:c>
      <x:c r="O2103" s="58" t="n">
        <x:v>10927155.750145067</x:v>
      </x:c>
      <x:c r="P2103" s="2" t="str">
        <x:v>approve</x:v>
      </x:c>
      <x:c r="Q2103" s="2" t="str">
        <x:v>eligibility and RAROC conditions are met</x:v>
      </x:c>
      <x:c r="R2103" s="2"/>
      <x:c r="S2103" s="2"/>
      <x:c r="T2103" s="2"/>
    </x:row>
    <x:row r="2104">
      <x:c r="A2104" s="2"/>
      <x:c r="B2104" s="2"/>
      <x:c r="C2104" s="2" t="str">
        <x:v>SYN-02099</x:v>
      </x:c>
      <x:c r="D2104" s="58" t="n">
        <x:v>49000000</x:v>
      </x:c>
      <x:c r="E2104" s="93" t="n">
        <x:v>12</x:v>
      </x:c>
      <x:c r="F2104" s="59" t="n">
        <x:v>0.06016540664246166</x:v>
      </x:c>
      <x:c r="G2104" s="59" t="n">
        <x:v>0.6185735495114247</x:v>
      </x:c>
      <x:c r="H2104" s="59" t="n">
        <x:v>0.17715914641744615</x:v>
      </x:c>
      <x:c r="I2104" s="58" t="n">
        <x:v>4485697.509416125</x:v>
      </x:c>
      <x:c r="J2104" s="59" t="n">
        <x:v>0.19695193358443</x:v>
      </x:c>
      <x:c r="K2104" s="2" t="str">
        <x:v>C</x:v>
      </x:c>
      <x:c r="L2104" s="59" t="n">
        <x:v>0.15287910461425783</x:v>
      </x:c>
      <x:c r="M2104" s="59" t="n">
        <x:v>0.4079407460418247</x:v>
      </x:c>
      <x:c r="N2104" s="58" t="n">
        <x:v>1023609.2799079516</x:v>
      </x:c>
      <x:c r="O2104" s="58" t="n">
        <x:v>2105544.0630668383</x:v>
      </x:c>
      <x:c r="P2104" s="2" t="str">
        <x:v>approve</x:v>
      </x:c>
      <x:c r="Q2104" s="2" t="str">
        <x:v>eligibility and RAROC conditions are met</x:v>
      </x:c>
      <x:c r="R2104" s="2"/>
      <x:c r="S2104" s="2"/>
      <x:c r="T2104" s="2"/>
    </x:row>
    <x:row r="2105">
      <x:c r="A2105" s="2"/>
      <x:c r="B2105" s="2"/>
      <x:c r="C2105" s="2" t="str">
        <x:v>SYN-02100</x:v>
      </x:c>
      <x:c r="D2105" s="58" t="n">
        <x:v>94000000</x:v>
      </x:c>
      <x:c r="E2105" s="93" t="n">
        <x:v>12</x:v>
      </x:c>
      <x:c r="F2105" s="59" t="n">
        <x:v>0.14342100473810968</x:v>
      </x:c>
      <x:c r="G2105" s="59" t="n">
        <x:v>0.6276853377961142</x:v>
      </x:c>
      <x:c r="H2105" s="59" t="n">
        <x:v>0.23633063711081043</x:v>
      </x:c>
      <x:c r="I2105" s="58" t="n">
        <x:v>8871918.399289705</x:v>
      </x:c>
      <x:c r="J2105" s="59" t="n">
        <x:v>0.468264853317549</x:v>
      </x:c>
      <x:c r="K2105" s="2" t="str">
        <x:v>D</x:v>
      </x:c>
      <x:c r="L2105" s="59" t="n">
        <x:v>0.1780195617675781</x:v>
      </x:c>
      <x:c r="M2105" s="59" t="n">
        <x:v>0.571078300159161</x:v>
      </x:c>
      <x:c r="N2105" s="58" t="n">
        <x:v>4854576.169029289</x:v>
      </x:c>
      <x:c r="O2105" s="58" t="n">
        <x:v>5702655.361437598</x:v>
      </x:c>
      <x:c r="P2105" s="2" t="str">
        <x:v>approve</x:v>
      </x:c>
      <x:c r="Q2105" s="2" t="str">
        <x:v>eligibility and RAROC conditions are met</x:v>
      </x:c>
      <x:c r="R2105" s="2"/>
      <x:c r="S2105" s="2"/>
      <x:c r="T2105" s="2"/>
    </x:row>
    <x:row r="2106">
      <x:c r="A2106" s="2"/>
      <x:c r="B2106" s="2"/>
      <x:c r="C2106" s="2" t="str">
        <x:v>SYN-02101</x:v>
      </x:c>
      <x:c r="D2106" s="58" t="n">
        <x:v>237000000</x:v>
      </x:c>
      <x:c r="E2106" s="93" t="n">
        <x:v>12</x:v>
      </x:c>
      <x:c r="F2106" s="59" t="n">
        <x:v>0.17904996028481487</x:v>
      </x:c>
      <x:c r="G2106" s="59" t="n">
        <x:v>0.833331741275273</x:v>
      </x:c>
      <x:c r="H2106" s="59" t="n">
        <x:v>0.236453059655033</x:v>
      </x:c>
      <x:c r="I2106" s="58" t="n">
        <x:v>22369962.93962055</x:v>
      </x:c>
      <x:c r="J2106" s="59" t="n">
        <x:v>1.2119983528720244</x:v>
      </x:c>
      <x:c r="K2106" s="2" t="str">
        <x:v>E</x:v>
      </x:c>
      <x:c r="L2106" s="59"/>
      <x:c r="M2106" s="59" t="n">
        <x:v>0.13995192989202757</x:v>
      </x:c>
      <x:c r="N2106" s="58" t="n">
        <x:v>20409592.472738467</x:v>
      </x:c>
      <x:c r="O2106" s="58" t="n">
        <x:v>20892950.16807058</x:v>
      </x:c>
      <x:c r="P2106" s="2" t="str">
        <x:v>decline</x:v>
      </x:c>
      <x:c r="Q2106" s="2" t="str">
        <x:v>debt service to income exceeds policy maximum</x:v>
      </x:c>
      <x:c r="R2106" s="2"/>
      <x:c r="S2106" s="2"/>
      <x:c r="T2106" s="2"/>
    </x:row>
    <x:row r="2107">
      <x:c r="A2107" s="2"/>
      <x:c r="B2107" s="2"/>
      <x:c r="C2107" s="2" t="str">
        <x:v>SYN-02102</x:v>
      </x:c>
      <x:c r="D2107" s="58" t="n">
        <x:v>133000000</x:v>
      </x:c>
      <x:c r="E2107" s="93" t="n">
        <x:v>12</x:v>
      </x:c>
      <x:c r="F2107" s="59" t="n">
        <x:v>0.14679101303887207</x:v>
      </x:c>
      <x:c r="G2107" s="59" t="n">
        <x:v>0.6575260027098973</x:v>
      </x:c>
      <x:c r="H2107" s="59" t="n">
        <x:v>0.22849666014481407</x:v>
      </x:c>
      <x:c r="I2107" s="58" t="n">
        <x:v>12502503.257770963</x:v>
      </x:c>
      <x:c r="J2107" s="59" t="n">
        <x:v>1.0183335307739978</x:v>
      </x:c>
      <x:c r="K2107" s="2" t="str">
        <x:v>D</x:v>
      </x:c>
      <x:c r="L2107" s="59"/>
      <x:c r="M2107" s="59" t="n">
        <x:v>0.36125725092887745</x:v>
      </x:c>
      <x:c r="N2107" s="58" t="n">
        <x:v>7360379.404816591</x:v>
      </x:c>
      <x:c r="O2107" s="58" t="n">
        <x:v>8529563.720338216</x:v>
      </x:c>
      <x:c r="P2107" s="2" t="str">
        <x:v>decline</x:v>
      </x:c>
      <x:c r="Q2107" s="2" t="str">
        <x:v>debt service to income exceeds policy maximum</x:v>
      </x:c>
      <x:c r="R2107" s="2"/>
      <x:c r="S2107" s="2"/>
      <x:c r="T2107" s="2"/>
    </x:row>
    <x:row r="2108">
      <x:c r="A2108" s="2"/>
      <x:c r="B2108" s="2"/>
      <x:c r="C2108" s="2" t="str">
        <x:v>SYN-02103</x:v>
      </x:c>
      <x:c r="D2108" s="58" t="n">
        <x:v>170000000</x:v>
      </x:c>
      <x:c r="E2108" s="93" t="n">
        <x:v>48</x:v>
      </x:c>
      <x:c r="F2108" s="59" t="n">
        <x:v>0.03337891479729463</x:v>
      </x:c>
      <x:c r="G2108" s="59" t="n">
        <x:v>0.7133633243659319</x:v>
      </x:c>
      <x:c r="H2108" s="59" t="n">
        <x:v>0.12480881523478271</x:v>
      </x:c>
      <x:c r="I2108" s="58" t="n">
        <x:v>4516995.507497882</x:v>
      </x:c>
      <x:c r="J2108" s="59" t="n">
        <x:v>0.2058647434458887</x:v>
      </x:c>
      <x:c r="K2108" s="2" t="str">
        <x:v>B</x:v>
      </x:c>
      <x:c r="L2108" s="59" t="n">
        <x:v>0.10392215728759767</x:v>
      </x:c>
      <x:c r="M2108" s="59" t="n">
        <x:v>0.37230354059118476</x:v>
      </x:c>
      <x:c r="N2108" s="58" t="n">
        <x:v>8666619.902456073</x:v>
      </x:c>
      <x:c r="O2108" s="58" t="n">
        <x:v>7055381.393236278</x:v>
      </x:c>
      <x:c r="P2108" s="2" t="str">
        <x:v>approve</x:v>
      </x:c>
      <x:c r="Q2108" s="2" t="str">
        <x:v>eligibility and RAROC conditions are met</x:v>
      </x:c>
      <x:c r="R2108" s="2"/>
      <x:c r="S2108" s="2"/>
      <x:c r="T2108" s="2"/>
    </x:row>
    <x:row r="2109">
      <x:c r="A2109" s="2"/>
      <x:c r="B2109" s="2"/>
      <x:c r="C2109" s="2" t="str">
        <x:v>SYN-02104</x:v>
      </x:c>
      <x:c r="D2109" s="58" t="n">
        <x:v>31000000</x:v>
      </x:c>
      <x:c r="E2109" s="93" t="n">
        <x:v>24</x:v>
      </x:c>
      <x:c r="F2109" s="59" t="n">
        <x:v>0.022754204447097505</x:v>
      </x:c>
      <x:c r="G2109" s="59" t="n">
        <x:v>0.7404012992930623</x:v>
      </x:c>
      <x:c r="H2109" s="59" t="n">
        <x:v>0.10269867703903335</x:v>
      </x:c>
      <x:c r="I2109" s="58" t="n">
        <x:v>1434357.066416601</x:v>
      </x:c>
      <x:c r="J2109" s="59" t="n">
        <x:v>0.3475367919040364</x:v>
      </x:c>
      <x:c r="K2109" s="2" t="str">
        <x:v>B</x:v>
      </x:c>
      <x:c r="L2109" s="59" t="n">
        <x:v>0.12734909057617189</x:v>
      </x:c>
      <x:c r="M2109" s="59" t="n">
        <x:v>-0.1160118738326782</x:v>
      </x:c>
      <x:c r="N2109" s="58" t="n">
        <x:v>559327.5152445596</x:v>
      </x:c>
      <x:c r="O2109" s="58" t="n">
        <x:v>1293557.851530725</x:v>
      </x:c>
      <x:c r="P2109" s="2" t="str">
        <x:v>reprice</x:v>
      </x:c>
      <x:c r="Q2109" s="2" t="str">
        <x:v>quoted APR is below the RAROC price floor</x:v>
      </x:c>
      <x:c r="R2109" s="2"/>
      <x:c r="S2109" s="2"/>
      <x:c r="T2109" s="2"/>
    </x:row>
    <x:row r="2110">
      <x:c r="A2110" s="2"/>
      <x:c r="B2110" s="2"/>
      <x:c r="C2110" s="2" t="str">
        <x:v>SYN-02105</x:v>
      </x:c>
      <x:c r="D2110" s="58" t="n">
        <x:v>231000000</x:v>
      </x:c>
      <x:c r="E2110" s="93" t="n">
        <x:v>18</x:v>
      </x:c>
      <x:c r="F2110" s="59" t="n">
        <x:v>0.12103084397425971</x:v>
      </x:c>
      <x:c r="G2110" s="59" t="n">
        <x:v>0.6651924775098607</x:v>
      </x:c>
      <x:c r="H2110" s="59" t="n">
        <x:v>0.20802314855269435</x:v>
      </x:c>
      <x:c r="I2110" s="58" t="n">
        <x:v>15049542.754773095</x:v>
      </x:c>
      <x:c r="J2110" s="59" t="n">
        <x:v>0.5824200744533269</x:v>
      </x:c>
      <x:c r="K2110" s="2" t="str">
        <x:v>D</x:v>
      </x:c>
      <x:c r="L2110" s="59"/>
      <x:c r="M2110" s="59" t="n">
        <x:v>0.43146725367933125</x:v>
      </x:c>
      <x:c r="N2110" s="58" t="n">
        <x:v>15391328.076082781</x:v>
      </x:c>
      <x:c r="O2110" s="58" t="n">
        <x:v>13244472.251109704</x:v>
      </x:c>
      <x:c r="P2110" s="2" t="str">
        <x:v>decline</x:v>
      </x:c>
      <x:c r="Q2110" s="2" t="str">
        <x:v>debt service to income exceeds policy maximum</x:v>
      </x:c>
      <x:c r="R2110" s="2"/>
      <x:c r="S2110" s="2"/>
      <x:c r="T2110" s="2"/>
    </x:row>
    <x:row r="2111">
      <x:c r="A2111" s="2"/>
      <x:c r="B2111" s="2"/>
      <x:c r="C2111" s="2" t="str">
        <x:v>SYN-02106</x:v>
      </x:c>
      <x:c r="D2111" s="58" t="n">
        <x:v>49000000</x:v>
      </x:c>
      <x:c r="E2111" s="93" t="n">
        <x:v>36</x:v>
      </x:c>
      <x:c r="F2111" s="59" t="n">
        <x:v>0.06278930952352581</x:v>
      </x:c>
      <x:c r="G2111" s="59" t="n">
        <x:v>0.7849714776849273</x:v>
      </x:c>
      <x:c r="H2111" s="59" t="n">
        <x:v>0.14438790304058896</x:v>
      </x:c>
      <x:c r="I2111" s="58" t="n">
        <x:v>1685165.5185301478</x:v>
      </x:c>
      <x:c r="J2111" s="59" t="n">
        <x:v>0.16018448280464814</x:v>
      </x:c>
      <x:c r="K2111" s="2" t="str">
        <x:v>C</x:v>
      </x:c>
      <x:c r="L2111" s="59" t="n">
        <x:v>0.13761970520019534</x:v>
      </x:c>
      <x:c r="M2111" s="59" t="n">
        <x:v>0.22135231408381847</x:v>
      </x:c>
      <x:c r="N2111" s="58" t="n">
        <x:v>3846385.1782847205</x:v>
      </x:c>
      <x:c r="O2111" s="58" t="n">
        <x:v>2234919.6425781823</x:v>
      </x:c>
      <x:c r="P2111" s="2" t="str">
        <x:v>approve</x:v>
      </x:c>
      <x:c r="Q2111" s="2" t="str">
        <x:v>eligibility and RAROC conditions are met</x:v>
      </x:c>
      <x:c r="R2111" s="2"/>
      <x:c r="S2111" s="2"/>
      <x:c r="T2111" s="2"/>
    </x:row>
    <x:row r="2112">
      <x:c r="A2112" s="2"/>
      <x:c r="B2112" s="2"/>
      <x:c r="C2112" s="2" t="str">
        <x:v>SYN-02107</x:v>
      </x:c>
      <x:c r="D2112" s="58" t="n">
        <x:v>98000000</x:v>
      </x:c>
      <x:c r="E2112" s="93" t="n">
        <x:v>18</x:v>
      </x:c>
      <x:c r="F2112" s="59" t="n">
        <x:v>0.06511388686577994</x:v>
      </x:c>
      <x:c r="G2112" s="59" t="n">
        <x:v>0.7839918503422986</x:v>
      </x:c>
      <x:c r="H2112" s="59" t="n">
        <x:v>0.17538569296450648</x:v>
      </x:c>
      <x:c r="I2112" s="58" t="n">
        <x:v>6231431.381260943</x:v>
      </x:c>
      <x:c r="J2112" s="59" t="n">
        <x:v>0.5665547871329967</x:v>
      </x:c>
      <x:c r="K2112" s="2" t="str">
        <x:v>C</x:v>
      </x:c>
      <x:c r="L2112" s="59"/>
      <x:c r="M2112" s="59" t="n">
        <x:v>0.4482446323861981</x:v>
      </x:c>
      <x:c r="N2112" s="58" t="n">
        <x:v>4116673.3032024885</x:v>
      </x:c>
      <x:c r="O2112" s="58" t="n">
        <x:v>4714770.202840441</x:v>
      </x:c>
      <x:c r="P2112" s="2" t="str">
        <x:v>decline</x:v>
      </x:c>
      <x:c r="Q2112" s="2" t="str">
        <x:v>debt service to income exceeds policy maximum</x:v>
      </x:c>
      <x:c r="R2112" s="2"/>
      <x:c r="S2112" s="2"/>
      <x:c r="T2112" s="2"/>
    </x:row>
    <x:row r="2113">
      <x:c r="A2113" s="2"/>
      <x:c r="B2113" s="2"/>
      <x:c r="C2113" s="2" t="str">
        <x:v>SYN-02108</x:v>
      </x:c>
      <x:c r="D2113" s="58" t="n">
        <x:v>215000000</x:v>
      </x:c>
      <x:c r="E2113" s="93" t="n">
        <x:v>12</x:v>
      </x:c>
      <x:c r="F2113" s="59" t="n">
        <x:v>0.1338887729046082</x:v>
      </x:c>
      <x:c r="G2113" s="59" t="n">
        <x:v>0.6553317075574036</x:v>
      </x:c>
      <x:c r="H2113" s="59" t="n">
        <x:v>0.21366701567775648</x:v>
      </x:c>
      <x:c r="I2113" s="58" t="n">
        <x:v>20057319.350350436</x:v>
      </x:c>
      <x:c r="J2113" s="59" t="n">
        <x:v>1.0174302122122163</x:v>
      </x:c>
      <x:c r="K2113" s="2" t="str">
        <x:v>D</x:v>
      </x:c>
      <x:c r="L2113" s="59"/>
      <x:c r="M2113" s="59" t="n">
        <x:v>0.39123499324974115</x:v>
      </x:c>
      <x:c r="N2113" s="58" t="n">
        <x:v>10770682.044824576</x:v>
      </x:c>
      <x:c r="O2113" s="58" t="n">
        <x:v>13158295.591368496</x:v>
      </x:c>
      <x:c r="P2113" s="2" t="str">
        <x:v>decline</x:v>
      </x:c>
      <x:c r="Q2113" s="2" t="str">
        <x:v>debt service to income exceeds policy maximum</x:v>
      </x:c>
      <x:c r="R2113" s="2"/>
      <x:c r="S2113" s="2"/>
      <x:c r="T2113" s="2"/>
    </x:row>
    <x:row r="2114">
      <x:c r="A2114" s="2"/>
      <x:c r="B2114" s="2"/>
      <x:c r="C2114" s="2" t="str">
        <x:v>SYN-02109</x:v>
      </x:c>
      <x:c r="D2114" s="58" t="n">
        <x:v>224000000</x:v>
      </x:c>
      <x:c r="E2114" s="93" t="n">
        <x:v>18</x:v>
      </x:c>
      <x:c r="F2114" s="59" t="n">
        <x:v>0.06726268985784892</x:v>
      </x:c>
      <x:c r="G2114" s="59" t="n">
        <x:v>0.7593580428383517</x:v>
      </x:c>
      <x:c r="H2114" s="59" t="n">
        <x:v>0.17877164990039676</x:v>
      </x:c>
      <x:c r="I2114" s="58" t="n">
        <x:v>14279382.222653218</x:v>
      </x:c>
      <x:c r="J2114" s="59" t="n">
        <x:v>0.5109150973742932</x:v>
      </x:c>
      <x:c r="K2114" s="2" t="str">
        <x:v>C</x:v>
      </x:c>
      <x:c r="L2114" s="59"/>
      <x:c r="M2114" s="59" t="n">
        <x:v>0.6724643092401407</x:v>
      </x:c>
      <x:c r="N2114" s="58" t="n">
        <x:v>9421138.596461996</x:v>
      </x:c>
      <x:c r="O2114" s="58" t="n">
        <x:v>10648621.073790485</x:v>
      </x:c>
      <x:c r="P2114" s="2" t="str">
        <x:v>decline</x:v>
      </x:c>
      <x:c r="Q2114" s="2" t="str">
        <x:v>debt service to income exceeds policy maximum</x:v>
      </x:c>
      <x:c r="R2114" s="2"/>
      <x:c r="S2114" s="2"/>
      <x:c r="T2114" s="2"/>
    </x:row>
    <x:row r="2115">
      <x:c r="A2115" s="2"/>
      <x:c r="B2115" s="2"/>
      <x:c r="C2115" s="2" t="str">
        <x:v>SYN-02110</x:v>
      </x:c>
      <x:c r="D2115" s="58" t="n">
        <x:v>107000000</x:v>
      </x:c>
      <x:c r="E2115" s="93" t="n">
        <x:v>12</x:v>
      </x:c>
      <x:c r="F2115" s="59" t="n">
        <x:v>0.0471743919402029</x:v>
      </x:c>
      <x:c r="G2115" s="59" t="n">
        <x:v>0.9</x:v>
      </x:c>
      <x:c r="H2115" s="59" t="n">
        <x:v>0.14067959064999747</x:v>
      </x:c>
      <x:c r="I2115" s="58" t="n">
        <x:v>9610643.351533854</x:v>
      </x:c>
      <x:c r="J2115" s="59" t="n">
        <x:v>0.24017738919223092</x:v>
      </x:c>
      <x:c r="K2115" s="2" t="str">
        <x:v>B</x:v>
      </x:c>
      <x:c r="L2115" s="59" t="n">
        <x:v>0.11629322052001954</x:v>
      </x:c>
      <x:c r="M2115" s="59" t="n">
        <x:v>0.39122177480900727</x:v>
      </x:c>
      <x:c r="N2115" s="58" t="n">
        <x:v>2531349.903006493</x:v>
      </x:c>
      <x:c r="O2115" s="58" t="n">
        <x:v>4915917.105298518</x:v>
      </x:c>
      <x:c r="P2115" s="2" t="str">
        <x:v>approve</x:v>
      </x:c>
      <x:c r="Q2115" s="2" t="str">
        <x:v>eligibility and RAROC conditions are met</x:v>
      </x:c>
      <x:c r="R2115" s="2"/>
      <x:c r="S2115" s="2"/>
      <x:c r="T2115" s="2"/>
    </x:row>
    <x:row r="2116">
      <x:c r="A2116" s="2"/>
      <x:c r="B2116" s="2"/>
      <x:c r="C2116" s="2" t="str">
        <x:v>SYN-02111</x:v>
      </x:c>
      <x:c r="D2116" s="58" t="n">
        <x:v>50000000</x:v>
      </x:c>
      <x:c r="E2116" s="93" t="n">
        <x:v>18</x:v>
      </x:c>
      <x:c r="F2116" s="59" t="n">
        <x:v>0.13298360222205555</x:v>
      </x:c>
      <x:c r="G2116" s="59" t="n">
        <x:v>0.7606731547348514</x:v>
      </x:c>
      <x:c r="H2116" s="59" t="n">
        <x:v>0.19627379431865385</x:v>
      </x:c>
      <x:c r="I2116" s="58" t="n">
        <x:v>3229210.6869774773</x:v>
      </x:c>
      <x:c r="J2116" s="59" t="n">
        <x:v>0.22606295464661721</x:v>
      </x:c>
      <x:c r="K2116" s="2" t="str">
        <x:v>D</x:v>
      </x:c>
      <x:c r="L2116" s="59" t="n">
        <x:v>0.22179294586181642</x:v>
      </x:c>
      <x:c r="M2116" s="59" t="n">
        <x:v>0.004918850818911442</x:v>
      </x:c>
      <x:c r="N2116" s="58" t="n">
        <x:v>4174298.8100695657</x:v>
      </x:c>
      <x:c r="O2116" s="58" t="n">
        <x:v>3412669.81639761</x:v>
      </x:c>
      <x:c r="P2116" s="2" t="str">
        <x:v>reprice</x:v>
      </x:c>
      <x:c r="Q2116" s="2" t="str">
        <x:v>quoted APR is below the RAROC price floor</x:v>
      </x:c>
      <x:c r="R2116" s="2"/>
      <x:c r="S2116" s="2"/>
      <x:c r="T2116" s="2"/>
    </x:row>
    <x:row r="2117">
      <x:c r="A2117" s="2"/>
      <x:c r="B2117" s="2"/>
      <x:c r="C2117" s="2" t="str">
        <x:v>SYN-02112</x:v>
      </x:c>
      <x:c r="D2117" s="58" t="n">
        <x:v>242000000</x:v>
      </x:c>
      <x:c r="E2117" s="93" t="n">
        <x:v>24</x:v>
      </x:c>
      <x:c r="F2117" s="59" t="n">
        <x:v>0.01247729089005261</x:v>
      </x:c>
      <x:c r="G2117" s="59" t="n">
        <x:v>0.7419410349697405</x:v>
      </x:c>
      <x:c r="H2117" s="59" t="n">
        <x:v>0.13239382442178582</x:v>
      </x:c>
      <x:c r="I2117" s="58" t="n">
        <x:v>11532350.214670938</x:v>
      </x:c>
      <x:c r="J2117" s="59" t="n">
        <x:v>0.516824735799375</x:v>
      </x:c>
      <x:c r="K2117" s="2" t="str">
        <x:v>A</x:v>
      </x:c>
      <x:c r="L2117" s="59"/>
      <x:c r="M2117" s="59" t="n">
        <x:v>0.6107573495519246</x:v>
      </x:c>
      <x:c r="N2117" s="58" t="n">
        <x:v>2425749.688520301</x:v>
      </x:c>
      <x:c r="O2117" s="58" t="n">
        <x:v>10258419.211293407</x:v>
      </x:c>
      <x:c r="P2117" s="2" t="str">
        <x:v>decline</x:v>
      </x:c>
      <x:c r="Q2117" s="2" t="str">
        <x:v>debt service to income exceeds policy maximum</x:v>
      </x:c>
      <x:c r="R2117" s="2"/>
      <x:c r="S2117" s="2"/>
      <x:c r="T2117" s="2"/>
    </x:row>
    <x:row r="2118">
      <x:c r="A2118" s="2"/>
      <x:c r="B2118" s="2"/>
      <x:c r="C2118" s="2" t="str">
        <x:v>SYN-02113</x:v>
      </x:c>
      <x:c r="D2118" s="58" t="n">
        <x:v>129000000</x:v>
      </x:c>
      <x:c r="E2118" s="93" t="n">
        <x:v>18</x:v>
      </x:c>
      <x:c r="F2118" s="59" t="n">
        <x:v>0.10219957864586658</x:v>
      </x:c>
      <x:c r="G2118" s="59" t="n">
        <x:v>0.7118314255152294</x:v>
      </x:c>
      <x:c r="H2118" s="59" t="n">
        <x:v>0.18333995783128934</x:v>
      </x:c>
      <x:c r="I2118" s="58" t="n">
        <x:v>8251499.002856375</x:v>
      </x:c>
      <x:c r="J2118" s="59" t="n">
        <x:v>0.4433666445079194</x:v>
      </x:c>
      <x:c r="K2118" s="2" t="str">
        <x:v>D</x:v>
      </x:c>
      <x:c r="L2118" s="59" t="n">
        <x:v>0.15358100891113283</x:v>
      </x:c>
      <x:c r="M2118" s="59" t="n">
        <x:v>0.38116288515601293</x:v>
      </x:c>
      <x:c r="N2118" s="58" t="n">
        <x:v>7729149.936501764</x:v>
      </x:c>
      <x:c r="O2118" s="58" t="n">
        <x:v>7249024.860841085</x:v>
      </x:c>
      <x:c r="P2118" s="2" t="str">
        <x:v>approve</x:v>
      </x:c>
      <x:c r="Q2118" s="2" t="str">
        <x:v>eligibility and RAROC conditions are met</x:v>
      </x:c>
      <x:c r="R2118" s="2"/>
      <x:c r="S2118" s="2"/>
      <x:c r="T2118" s="2"/>
    </x:row>
    <x:row r="2119">
      <x:c r="A2119" s="2"/>
      <x:c r="B2119" s="2"/>
      <x:c r="C2119" s="2" t="str">
        <x:v>SYN-02114</x:v>
      </x:c>
      <x:c r="D2119" s="58" t="n">
        <x:v>68000000</x:v>
      </x:c>
      <x:c r="E2119" s="93" t="n">
        <x:v>18</x:v>
      </x:c>
      <x:c r="F2119" s="59" t="n">
        <x:v>0.12817158867263587</x:v>
      </x:c>
      <x:c r="G2119" s="59" t="n">
        <x:v>0.5257132273102795</x:v>
      </x:c>
      <x:c r="H2119" s="59" t="n">
        <x:v>0.23289708401171416</x:v>
      </x:c>
      <x:c r="I2119" s="58" t="n">
        <x:v>4512172.083872784</x:v>
      </x:c>
      <x:c r="J2119" s="59" t="n">
        <x:v>0.1549912555699409</x:v>
      </x:c>
      <x:c r="K2119" s="2" t="str">
        <x:v>D</x:v>
      </x:c>
      <x:c r="L2119" s="59" t="n">
        <x:v>0.16257415771484374</x:v>
      </x:c>
      <x:c r="M2119" s="59" t="n">
        <x:v>0.788284431897704</x:v>
      </x:c>
      <x:c r="N2119" s="58" t="n">
        <x:v>3811333.606209265</x:v>
      </x:c>
      <x:c r="O2119" s="58" t="n">
        <x:v>3179984.399036726</x:v>
      </x:c>
      <x:c r="P2119" s="2" t="str">
        <x:v>approve</x:v>
      </x:c>
      <x:c r="Q2119" s="2" t="str">
        <x:v>eligibility and RAROC conditions are met</x:v>
      </x:c>
      <x:c r="R2119" s="2"/>
      <x:c r="S2119" s="2"/>
      <x:c r="T2119" s="2"/>
    </x:row>
    <x:row r="2120">
      <x:c r="A2120" s="2"/>
      <x:c r="B2120" s="2"/>
      <x:c r="C2120" s="2" t="str">
        <x:v>SYN-02115</x:v>
      </x:c>
      <x:c r="D2120" s="58" t="n">
        <x:v>113000000</x:v>
      </x:c>
      <x:c r="E2120" s="93" t="n">
        <x:v>18</x:v>
      </x:c>
      <x:c r="F2120" s="59" t="n">
        <x:v>0.19438888882703073</x:v>
      </x:c>
      <x:c r="G2120" s="59" t="n">
        <x:v>0.7295322738786908</x:v>
      </x:c>
      <x:c r="H2120" s="59" t="n">
        <x:v>0.2832966375582705</x:v>
      </x:c>
      <x:c r="I2120" s="58" t="n">
        <x:v>7778545.571091271</x:v>
      </x:c>
      <x:c r="J2120" s="59" t="n">
        <x:v>0.463341342305331</x:v>
      </x:c>
      <x:c r="K2120" s="2" t="str">
        <x:v>E</x:v>
      </x:c>
      <x:c r="L2120" s="59" t="n">
        <x:v>0.2569557189941406</x:v>
      </x:c>
      <x:c r="M2120" s="59" t="n">
        <x:v>0.29951034011386385</x:v>
      </x:c>
      <x:c r="N2120" s="58" t="n">
        <x:v>13445989.340029703</x:v>
      </x:c>
      <x:c r="O2120" s="58" t="n">
        <x:v>8677079.042831589</x:v>
      </x:c>
      <x:c r="P2120" s="2" t="str">
        <x:v>approve</x:v>
      </x:c>
      <x:c r="Q2120" s="2" t="str">
        <x:v>eligibility and RAROC conditions are met</x:v>
      </x:c>
      <x:c r="R2120" s="2"/>
      <x:c r="S2120" s="2"/>
      <x:c r="T2120" s="2"/>
    </x:row>
    <x:row r="2121">
      <x:c r="A2121" s="2"/>
      <x:c r="B2121" s="2"/>
      <x:c r="C2121" s="2" t="str">
        <x:v>SYN-02116</x:v>
      </x:c>
      <x:c r="D2121" s="58" t="n">
        <x:v>97000000</x:v>
      </x:c>
      <x:c r="E2121" s="93" t="n">
        <x:v>48</x:v>
      </x:c>
      <x:c r="F2121" s="59" t="n">
        <x:v>0.021581818234346052</x:v>
      </x:c>
      <x:c r="G2121" s="59" t="n">
        <x:v>0.715314902692007</x:v>
      </x:c>
      <x:c r="H2121" s="59" t="n">
        <x:v>0.11010748118055233</x:v>
      </x:c>
      <x:c r="I2121" s="58" t="n">
        <x:v>2507522.0256646643</x:v>
      </x:c>
      <x:c r="J2121" s="59" t="n">
        <x:v>0.08413634631270776</x:v>
      </x:c>
      <x:c r="K2121" s="2" t="str">
        <x:v>B</x:v>
      </x:c>
      <x:c r="L2121" s="59" t="n">
        <x:v>0.09546947479248045</x:v>
      </x:c>
      <x:c r="M2121" s="59" t="n">
        <x:v>0.3088105023932911</x:v>
      </x:c>
      <x:c r="N2121" s="58" t="n">
        <x:v>3212655.2610612516</x:v>
      </x:c>
      <x:c r="O2121" s="58" t="n">
        <x:v>4056346.2214287356</x:v>
      </x:c>
      <x:c r="P2121" s="2" t="str">
        <x:v>approve</x:v>
      </x:c>
      <x:c r="Q2121" s="2" t="str">
        <x:v>eligibility and RAROC conditions are met</x:v>
      </x:c>
      <x:c r="R2121" s="2"/>
      <x:c r="S2121" s="2"/>
      <x:c r="T2121" s="2"/>
    </x:row>
    <x:row r="2122">
      <x:c r="A2122" s="2"/>
      <x:c r="B2122" s="2"/>
      <x:c r="C2122" s="2" t="str">
        <x:v>SYN-02117</x:v>
      </x:c>
      <x:c r="D2122" s="58" t="n">
        <x:v>229000000</x:v>
      </x:c>
      <x:c r="E2122" s="93" t="n">
        <x:v>24</x:v>
      </x:c>
      <x:c r="F2122" s="59" t="n">
        <x:v>0.13267798545992143</x:v>
      </x:c>
      <x:c r="G2122" s="59" t="n">
        <x:v>0.8030308204064844</x:v>
      </x:c>
      <x:c r="H2122" s="59" t="n">
        <x:v>0.23460168366918205</x:v>
      </x:c>
      <x:c r="I2122" s="58" t="n">
        <x:v>12045868.625423951</x:v>
      </x:c>
      <x:c r="J2122" s="59" t="n">
        <x:v>0.3394012039548062</x:v>
      </x:c>
      <x:c r="K2122" s="2" t="str">
        <x:v>D</x:v>
      </x:c>
      <x:c r="L2122" s="59" t="n">
        <x:v>0.1948652648925781</x:v>
      </x:c>
      <x:c r="M2122" s="59" t="n">
        <x:v>0.38723252146407017</x:v>
      </x:c>
      <x:c r="N2122" s="58" t="n">
        <x:v>26545125.61575378</x:v>
      </x:c>
      <x:c r="O2122" s="58" t="n">
        <x:v>16297221.067066183</x:v>
      </x:c>
      <x:c r="P2122" s="2" t="str">
        <x:v>approve</x:v>
      </x:c>
      <x:c r="Q2122" s="2" t="str">
        <x:v>eligibility and RAROC conditions are met</x:v>
      </x:c>
      <x:c r="R2122" s="2"/>
      <x:c r="S2122" s="2"/>
      <x:c r="T2122" s="2"/>
    </x:row>
    <x:row r="2123">
      <x:c r="A2123" s="2"/>
      <x:c r="B2123" s="2"/>
      <x:c r="C2123" s="2" t="str">
        <x:v>SYN-02118</x:v>
      </x:c>
      <x:c r="D2123" s="58" t="n">
        <x:v>212000000</x:v>
      </x:c>
      <x:c r="E2123" s="93" t="n">
        <x:v>24</x:v>
      </x:c>
      <x:c r="F2123" s="59" t="n">
        <x:v>0.039437769790575554</x:v>
      </x:c>
      <x:c r="G2123" s="59" t="n">
        <x:v>0.6368593046793203</x:v>
      </x:c>
      <x:c r="H2123" s="59" t="n">
        <x:v>0.120167477644007</x:v>
      </x:c>
      <x:c r="I2123" s="58" t="n">
        <x:v>9981234.26355853</x:v>
      </x:c>
      <x:c r="J2123" s="59" t="n">
        <x:v>0.28371669114627707</x:v>
      </x:c>
      <x:c r="K2123" s="2" t="str">
        <x:v>B</x:v>
      </x:c>
      <x:c r="L2123" s="59" t="n">
        <x:v>0.10018890380859376</x:v>
      </x:c>
      <x:c r="M2123" s="59" t="n">
        <x:v>0.36271001607830655</x:v>
      </x:c>
      <x:c r="N2123" s="58" t="n">
        <x:v>5714068.113339741</x:v>
      </x:c>
      <x:c r="O2123" s="58" t="n">
        <x:v>8794883.34343073</x:v>
      </x:c>
      <x:c r="P2123" s="2" t="str">
        <x:v>approve</x:v>
      </x:c>
      <x:c r="Q2123" s="2" t="str">
        <x:v>eligibility and RAROC conditions are met</x:v>
      </x:c>
      <x:c r="R2123" s="2"/>
      <x:c r="S2123" s="2"/>
      <x:c r="T2123" s="2"/>
    </x:row>
    <x:row r="2124">
      <x:c r="A2124" s="2"/>
      <x:c r="B2124" s="2"/>
      <x:c r="C2124" s="2" t="str">
        <x:v>SYN-02119</x:v>
      </x:c>
      <x:c r="D2124" s="58" t="n">
        <x:v>65000000</x:v>
      </x:c>
      <x:c r="E2124" s="93" t="n">
        <x:v>36</x:v>
      </x:c>
      <x:c r="F2124" s="59" t="n">
        <x:v>0.1656625018324872</x:v>
      </x:c>
      <x:c r="G2124" s="59" t="n">
        <x:v>0.6383646033109387</x:v>
      </x:c>
      <x:c r="H2124" s="59" t="n">
        <x:v>0.2289898082983884</x:v>
      </x:c>
      <x:c r="I2124" s="58" t="n">
        <x:v>2512710.8348821034</x:v>
      </x:c>
      <x:c r="J2124" s="59" t="n">
        <x:v>0.0661979735200478</x:v>
      </x:c>
      <x:c r="K2124" s="2" t="str">
        <x:v>E</x:v>
      </x:c>
      <x:c r="L2124" s="59" t="n">
        <x:v>0.21191802978515628</x:v>
      </x:c>
      <x:c r="M2124" s="59" t="n">
        <x:v>0.27096826511780103</x:v>
      </x:c>
      <x:c r="N2124" s="58" t="n">
        <x:v>10681951.374818418</x:v>
      </x:c>
      <x:c r="O2124" s="58" t="n">
        <x:v>3832932.459603626</x:v>
      </x:c>
      <x:c r="P2124" s="2" t="str">
        <x:v>approve</x:v>
      </x:c>
      <x:c r="Q2124" s="2" t="str">
        <x:v>eligibility and RAROC conditions are met</x:v>
      </x:c>
      <x:c r="R2124" s="2"/>
      <x:c r="S2124" s="2"/>
      <x:c r="T2124" s="2"/>
    </x:row>
    <x:row r="2125">
      <x:c r="A2125" s="2"/>
      <x:c r="B2125" s="2"/>
      <x:c r="C2125" s="2" t="str">
        <x:v>SYN-02120</x:v>
      </x:c>
      <x:c r="D2125" s="58" t="n">
        <x:v>86000000</x:v>
      </x:c>
      <x:c r="E2125" s="93" t="n">
        <x:v>48</x:v>
      </x:c>
      <x:c r="F2125" s="59" t="n">
        <x:v>0.13939444521177166</x:v>
      </x:c>
      <x:c r="G2125" s="59" t="n">
        <x:v>0.841211784217777</x:v>
      </x:c>
      <x:c r="H2125" s="59" t="n">
        <x:v>0.2278901608104554</x:v>
      </x:c>
      <x:c r="I2125" s="58" t="n">
        <x:v>2746494.8958902294</x:v>
      </x:c>
      <x:c r="J2125" s="59" t="n">
        <x:v>0.28870397746714754</x:v>
      </x:c>
      <x:c r="K2125" s="2" t="str">
        <x:v>D</x:v>
      </x:c>
      <x:c r="L2125" s="59" t="n">
        <x:v>0.2179184341430664</x:v>
      </x:c>
      <x:c r="M2125" s="59" t="n">
        <x:v>0.21322122819923356</x:v>
      </x:c>
      <x:c r="N2125" s="58" t="n">
        <x:v>20666947.07019078</x:v>
      </x:c>
      <x:c r="O2125" s="58" t="n">
        <x:v>6169809.316191486</x:v>
      </x:c>
      <x:c r="P2125" s="2" t="str">
        <x:v>approve</x:v>
      </x:c>
      <x:c r="Q2125" s="2" t="str">
        <x:v>eligibility and RAROC conditions are met</x:v>
      </x:c>
      <x:c r="R2125" s="2"/>
      <x:c r="S2125" s="2"/>
      <x:c r="T2125" s="2"/>
    </x:row>
    <x:row r="2126">
      <x:c r="A2126" s="2"/>
      <x:c r="B2126" s="2"/>
      <x:c r="C2126" s="2" t="str">
        <x:v>SYN-02121</x:v>
      </x:c>
      <x:c r="D2126" s="58" t="n">
        <x:v>34000000</x:v>
      </x:c>
      <x:c r="E2126" s="93" t="n">
        <x:v>18</x:v>
      </x:c>
      <x:c r="F2126" s="59" t="n">
        <x:v>0.1272629675743209</x:v>
      </x:c>
      <x:c r="G2126" s="59" t="n">
        <x:v>0.5784215163636706</x:v>
      </x:c>
      <x:c r="H2126" s="59" t="n">
        <x:v>0.22035980159117222</x:v>
      </x:c>
      <x:c r="I2126" s="58" t="n">
        <x:v>2235367.199450146</x:v>
      </x:c>
      <x:c r="J2126" s="59" t="n">
        <x:v>0.2755456420763235</x:v>
      </x:c>
      <x:c r="K2126" s="2" t="str">
        <x:v>D</x:v>
      </x:c>
      <x:c r="L2126" s="59" t="n">
        <x:v>0.19357376098632811</x:v>
      </x:c>
      <x:c r="M2126" s="59" t="n">
        <x:v>0.37935630246238244</x:v>
      </x:c>
      <x:c r="N2126" s="58" t="n">
        <x:v>2076423.3309802187</x:v>
      </x:c>
      <x:c r="O2126" s="58" t="n">
        <x:v>1739202.1739408467</x:v>
      </x:c>
      <x:c r="P2126" s="2" t="str">
        <x:v>approve</x:v>
      </x:c>
      <x:c r="Q2126" s="2" t="str">
        <x:v>eligibility and RAROC conditions are met</x:v>
      </x:c>
      <x:c r="R2126" s="2"/>
      <x:c r="S2126" s="2"/>
      <x:c r="T2126" s="2"/>
    </x:row>
    <x:row r="2127">
      <x:c r="A2127" s="2"/>
      <x:c r="B2127" s="2"/>
      <x:c r="C2127" s="2" t="str">
        <x:v>SYN-02122</x:v>
      </x:c>
      <x:c r="D2127" s="58" t="n">
        <x:v>68000000</x:v>
      </x:c>
      <x:c r="E2127" s="93" t="n">
        <x:v>36</x:v>
      </x:c>
      <x:c r="F2127" s="59" t="n">
        <x:v>0.09368757628123976</x:v>
      </x:c>
      <x:c r="G2127" s="59" t="n">
        <x:v>0.7344924660487488</x:v>
      </x:c>
      <x:c r="H2127" s="59" t="n">
        <x:v>0.16801240778412885</x:v>
      </x:c>
      <x:c r="I2127" s="58" t="n">
        <x:v>2417664.2986311456</x:v>
      </x:c>
      <x:c r="J2127" s="59" t="n">
        <x:v>0.2041285718817946</x:v>
      </x:c>
      <x:c r="K2127" s="2" t="str">
        <x:v>C</x:v>
      </x:c>
      <x:c r="L2127" s="59" t="n">
        <x:v>0.16444297790527349</x:v>
      </x:c>
      <x:c r="M2127" s="59" t="n">
        <x:v>0.18715803518227322</x:v>
      </x:c>
      <x:c r="N2127" s="58" t="n">
        <x:v>7397886.095502479</x:v>
      </x:c>
      <x:c r="O2127" s="58" t="n">
        <x:v>3616675.0309904795</x:v>
      </x:c>
      <x:c r="P2127" s="2" t="str">
        <x:v>approve</x:v>
      </x:c>
      <x:c r="Q2127" s="2" t="str">
        <x:v>eligibility and RAROC conditions are met</x:v>
      </x:c>
      <x:c r="R2127" s="2"/>
      <x:c r="S2127" s="2"/>
      <x:c r="T2127" s="2"/>
    </x:row>
    <x:row r="2128">
      <x:c r="A2128" s="2"/>
      <x:c r="B2128" s="2"/>
      <x:c r="C2128" s="2" t="str">
        <x:v>SYN-02123</x:v>
      </x:c>
      <x:c r="D2128" s="58" t="n">
        <x:v>249000000</x:v>
      </x:c>
      <x:c r="E2128" s="93" t="n">
        <x:v>24</x:v>
      </x:c>
      <x:c r="F2128" s="59" t="n">
        <x:v>0.025815280181756245</x:v>
      </x:c>
      <x:c r="G2128" s="59" t="n">
        <x:v>0.8518236120218393</x:v>
      </x:c>
      <x:c r="H2128" s="59" t="n">
        <x:v>0.14836143274313437</x:v>
      </x:c>
      <x:c r="I2128" s="58" t="n">
        <x:v>12053799.548154922</x:v>
      </x:c>
      <x:c r="J2128" s="59" t="n">
        <x:v>0.3291247786009388</x:v>
      </x:c>
      <x:c r="K2128" s="2" t="str">
        <x:v>B</x:v>
      </x:c>
      <x:c r="L2128" s="59" t="n">
        <x:v>0.09609680175781249</x:v>
      </x:c>
      <x:c r="M2128" s="59" t="n">
        <x:v>0.6901703193923648</x:v>
      </x:c>
      <x:c r="N2128" s="58" t="n">
        <x:v>5941526.468967759</x:v>
      </x:c>
      <x:c r="O2128" s="58" t="n">
        <x:v>10512313.72520742</x:v>
      </x:c>
      <x:c r="P2128" s="2" t="str">
        <x:v>approve</x:v>
      </x:c>
      <x:c r="Q2128" s="2" t="str">
        <x:v>eligibility and RAROC conditions are met</x:v>
      </x:c>
      <x:c r="R2128" s="2"/>
      <x:c r="S2128" s="2"/>
      <x:c r="T2128" s="2"/>
    </x:row>
    <x:row r="2129">
      <x:c r="A2129" s="2"/>
      <x:c r="B2129" s="2"/>
      <x:c r="C2129" s="2" t="str">
        <x:v>SYN-02124</x:v>
      </x:c>
      <x:c r="D2129" s="58" t="n">
        <x:v>203000000</x:v>
      </x:c>
      <x:c r="E2129" s="93" t="n">
        <x:v>36</x:v>
      </x:c>
      <x:c r="F2129" s="59" t="n">
        <x:v>0.058704277095799715</x:v>
      </x:c>
      <x:c r="G2129" s="59" t="n">
        <x:v>0.6650162729157156</x:v>
      </x:c>
      <x:c r="H2129" s="59" t="n">
        <x:v>0.13121906353500762</x:v>
      </x:c>
      <x:c r="I2129" s="58" t="n">
        <x:v>6851798.0363485385</x:v>
      </x:c>
      <x:c r="J2129" s="59" t="n">
        <x:v>0.40389225734227024</x:v>
      </x:c>
      <x:c r="K2129" s="2" t="str">
        <x:v>C</x:v>
      </x:c>
      <x:c r="L2129" s="59" t="n">
        <x:v>0.11947460174560547</x:v>
      </x:c>
      <x:c r="M2129" s="59" t="n">
        <x:v>0.27934447778372357</x:v>
      </x:c>
      <x:c r="N2129" s="58" t="n">
        <x:v>12578456.160775065</x:v>
      </x:c>
      <x:c r="O2129" s="58" t="n">
        <x:v>8227695.080183311</x:v>
      </x:c>
      <x:c r="P2129" s="2" t="str">
        <x:v>approve</x:v>
      </x:c>
      <x:c r="Q2129" s="2" t="str">
        <x:v>eligibility and RAROC conditions are met</x:v>
      </x:c>
      <x:c r="R2129" s="2"/>
      <x:c r="S2129" s="2"/>
      <x:c r="T2129" s="2"/>
    </x:row>
    <x:row r="2130">
      <x:c r="A2130" s="2"/>
      <x:c r="B2130" s="2"/>
      <x:c r="C2130" s="2" t="str">
        <x:v>SYN-02125</x:v>
      </x:c>
      <x:c r="D2130" s="58" t="n">
        <x:v>157000000</x:v>
      </x:c>
      <x:c r="E2130" s="93" t="n">
        <x:v>48</x:v>
      </x:c>
      <x:c r="F2130" s="59" t="n">
        <x:v>0.1711084405724953</x:v>
      </x:c>
      <x:c r="G2130" s="59" t="n">
        <x:v>0.7957050772346276</x:v>
      </x:c>
      <x:c r="H2130" s="59" t="n">
        <x:v>0.2519312356552335</x:v>
      </x:c>
      <x:c r="I2130" s="58" t="n">
        <x:v>5222594.41396033</x:v>
      </x:c>
      <x:c r="J2130" s="59" t="n">
        <x:v>0.15880405029084022</x:v>
      </x:c>
      <x:c r="K2130" s="2" t="str">
        <x:v>E</x:v>
      </x:c>
      <x:c r="L2130" s="59" t="n">
        <x:v>0.24113128662109373</x:v>
      </x:c>
      <x:c r="M2130" s="59" t="n">
        <x:v>0.21526914119604787</x:v>
      </x:c>
      <x:c r="N2130" s="58" t="n">
        <x:v>42983453.154890664</x:v>
      </x:c>
      <x:c r="O2130" s="58" t="n">
        <x:v>11331343.597077053</x:v>
      </x:c>
      <x:c r="P2130" s="2" t="str">
        <x:v>approve</x:v>
      </x:c>
      <x:c r="Q2130" s="2" t="str">
        <x:v>eligibility and RAROC conditions are met</x:v>
      </x:c>
      <x:c r="R2130" s="2"/>
      <x:c r="S2130" s="2"/>
      <x:c r="T2130" s="2"/>
    </x:row>
    <x:row r="2131">
      <x:c r="A2131" s="2"/>
      <x:c r="B2131" s="2"/>
      <x:c r="C2131" s="2" t="str">
        <x:v>SYN-02126</x:v>
      </x:c>
      <x:c r="D2131" s="58" t="n">
        <x:v>45000000</x:v>
      </x:c>
      <x:c r="E2131" s="93" t="n">
        <x:v>18</x:v>
      </x:c>
      <x:c r="F2131" s="59" t="n">
        <x:v>0.1634451166037696</x:v>
      </x:c>
      <x:c r="G2131" s="59" t="n">
        <x:v>0.7500654566244637</x:v>
      </x:c>
      <x:c r="H2131" s="59" t="n">
        <x:v>0.24108911811460865</x:v>
      </x:c>
      <x:c r="I2131" s="58" t="n">
        <x:v>3003990.353680368</x:v>
      </x:c>
      <x:c r="J2131" s="59" t="n">
        <x:v>0.2667300056139741</x:v>
      </x:c>
      <x:c r="K2131" s="2" t="str">
        <x:v>E</x:v>
      </x:c>
      <x:c r="L2131" s="59" t="n">
        <x:v>0.23990997314453127</x:v>
      </x:c>
      <x:c r="M2131" s="59" t="n">
        <x:v>0.1665606253373531</x:v>
      </x:c>
      <x:c r="N2131" s="58" t="n">
        <x:v>4592767.672450966</x:v>
      </x:c>
      <x:c r="O2131" s="58" t="n">
        <x:v>3324046.7830777913</x:v>
      </x:c>
      <x:c r="P2131" s="2" t="str">
        <x:v>approve</x:v>
      </x:c>
      <x:c r="Q2131" s="2" t="str">
        <x:v>eligibility and RAROC conditions are met</x:v>
      </x:c>
      <x:c r="R2131" s="2"/>
      <x:c r="S2131" s="2"/>
      <x:c r="T2131" s="2"/>
    </x:row>
    <x:row r="2132">
      <x:c r="A2132" s="2"/>
      <x:c r="B2132" s="2"/>
      <x:c r="C2132" s="2" t="str">
        <x:v>SYN-02127</x:v>
      </x:c>
      <x:c r="D2132" s="58" t="n">
        <x:v>92000000</x:v>
      </x:c>
      <x:c r="E2132" s="93" t="n">
        <x:v>48</x:v>
      </x:c>
      <x:c r="F2132" s="59" t="n">
        <x:v>0.014428271986572755</x:v>
      </x:c>
      <x:c r="G2132" s="59" t="n">
        <x:v>0.6461751814368981</x:v>
      </x:c>
      <x:c r="H2132" s="59" t="n">
        <x:v>0.11575728783349752</x:v>
      </x:c>
      <x:c r="I2132" s="58" t="n">
        <x:v>2403592.3398444764</x:v>
      </x:c>
      <x:c r="J2132" s="59" t="n">
        <x:v>0.20493296856402268</x:v>
      </x:c>
      <x:c r="K2132" s="2" t="str">
        <x:v>A</x:v>
      </x:c>
      <x:c r="L2132" s="59" t="n">
        <x:v>0.08957260131835937</x:v>
      </x:c>
      <x:c r="M2132" s="59" t="n">
        <x:v>0.42623635511285973</x:v>
      </x:c>
      <x:c r="N2132" s="58" t="n">
        <x:v>1858200.4599743555</x:v>
      </x:c>
      <x:c r="O2132" s="58" t="n">
        <x:v>3897888.7929729368</x:v>
      </x:c>
      <x:c r="P2132" s="2" t="str">
        <x:v>approve</x:v>
      </x:c>
      <x:c r="Q2132" s="2" t="str">
        <x:v>eligibility and RAROC conditions are met</x:v>
      </x:c>
      <x:c r="R2132" s="2"/>
      <x:c r="S2132" s="2"/>
      <x:c r="T2132" s="2"/>
    </x:row>
    <x:row r="2133">
      <x:c r="A2133" s="2"/>
      <x:c r="B2133" s="2"/>
      <x:c r="C2133" s="2" t="str">
        <x:v>SYN-02128</x:v>
      </x:c>
      <x:c r="D2133" s="58" t="n">
        <x:v>49000000</x:v>
      </x:c>
      <x:c r="E2133" s="93" t="n">
        <x:v>48</x:v>
      </x:c>
      <x:c r="F2133" s="59" t="n">
        <x:v>0.203413345740865</x:v>
      </x:c>
      <x:c r="G2133" s="59" t="n">
        <x:v>0.7274625820915895</x:v>
      </x:c>
      <x:c r="H2133" s="59" t="n">
        <x:v>0.2547330986686898</x:v>
      </x:c>
      <x:c r="I2133" s="58" t="n">
        <x:v>1637661.3374121103</x:v>
      </x:c>
      <x:c r="J2133" s="59" t="n">
        <x:v>0.17350645349648441</x:v>
      </x:c>
      <x:c r="K2133" s="2" t="str">
        <x:v>E</x:v>
      </x:c>
      <x:c r="L2133" s="59"/>
      <x:c r="M2133" s="59" t="n">
        <x:v>0.11701075667649087</x:v>
      </x:c>
      <x:c r="N2133" s="58" t="n">
        <x:v>14152589.851711052</x:v>
      </x:c>
      <x:c r="O2133" s="58" t="n">
        <x:v>3316363.6811490515</x:v>
      </x:c>
      <x:c r="P2133" s="2" t="str">
        <x:v>decline</x:v>
      </x:c>
      <x:c r="Q2133" s="2" t="str">
        <x:v>PD exceeds policy maximum</x:v>
      </x:c>
      <x:c r="R2133" s="2"/>
      <x:c r="S2133" s="2"/>
      <x:c r="T2133" s="2"/>
    </x:row>
    <x:row r="2134">
      <x:c r="A2134" s="2"/>
      <x:c r="B2134" s="2"/>
      <x:c r="C2134" s="2" t="str">
        <x:v>SYN-02129</x:v>
      </x:c>
      <x:c r="D2134" s="58" t="n">
        <x:v>227000000</x:v>
      </x:c>
      <x:c r="E2134" s="93" t="n">
        <x:v>48</x:v>
      </x:c>
      <x:c r="F2134" s="59" t="n">
        <x:v>0.09433916680234121</x:v>
      </x:c>
      <x:c r="G2134" s="59" t="n">
        <x:v>0.7337065096129608</x:v>
      </x:c>
      <x:c r="H2134" s="59" t="n">
        <x:v>0.1944587611501239</x:v>
      </x:c>
      <x:c r="I2134" s="58" t="n">
        <x:v>6840851.660801147</x:v>
      </x:c>
      <x:c r="J2134" s="59" t="n">
        <x:v>0.5532122761366413</x:v>
      </x:c>
      <x:c r="K2134" s="2" t="str">
        <x:v>C</x:v>
      </x:c>
      <x:c r="L2134" s="59"/>
      <x:c r="M2134" s="59" t="n">
        <x:v>0.46407164989772526</x:v>
      </x:c>
      <x:c r="N2134" s="58" t="n">
        <x:v>33041236.49182252</x:v>
      </x:c>
      <x:c r="O2134" s="58" t="n">
        <x:v>12075479.156101191</x:v>
      </x:c>
      <x:c r="P2134" s="2" t="str">
        <x:v>decline</x:v>
      </x:c>
      <x:c r="Q2134" s="2" t="str">
        <x:v>debt service to income exceeds policy maximum</x:v>
      </x:c>
      <x:c r="R2134" s="2"/>
      <x:c r="S2134" s="2"/>
      <x:c r="T2134" s="2"/>
    </x:row>
    <x:row r="2135">
      <x:c r="A2135" s="2"/>
      <x:c r="B2135" s="2"/>
      <x:c r="C2135" s="2" t="str">
        <x:v>SYN-02130</x:v>
      </x:c>
      <x:c r="D2135" s="58" t="n">
        <x:v>52000000</x:v>
      </x:c>
      <x:c r="E2135" s="93" t="n">
        <x:v>48</x:v>
      </x:c>
      <x:c r="F2135" s="59" t="n">
        <x:v>0.19007856990061883</x:v>
      </x:c>
      <x:c r="G2135" s="59" t="n">
        <x:v>0.7086013152938883</x:v>
      </x:c>
      <x:c r="H2135" s="59" t="n">
        <x:v>0.27685778624708474</x:v>
      </x:c>
      <x:c r="I2135" s="58" t="n">
        <x:v>1802974.3231003145</x:v>
      </x:c>
      <x:c r="J2135" s="59" t="n">
        <x:v>0.2132521829252816</x:v>
      </x:c>
      <x:c r="K2135" s="2" t="str">
        <x:v>E</x:v>
      </x:c>
      <x:c r="L2135" s="59" t="n">
        <x:v>0.2474949264526367</x:v>
      </x:c>
      <x:c r="M2135" s="59" t="n">
        <x:v>0.32186648966109443</x:v>
      </x:c>
      <x:c r="N2135" s="58" t="n">
        <x:v>13983314.385504557</x:v>
      </x:c>
      <x:c r="O2135" s="58" t="n">
        <x:v>3436992.078446087</x:v>
      </x:c>
      <x:c r="P2135" s="2" t="str">
        <x:v>approve</x:v>
      </x:c>
      <x:c r="Q2135" s="2" t="str">
        <x:v>eligibility and RAROC conditions are met</x:v>
      </x:c>
      <x:c r="R2135" s="2"/>
      <x:c r="S2135" s="2"/>
      <x:c r="T2135" s="2"/>
    </x:row>
    <x:row r="2136">
      <x:c r="A2136" s="2"/>
      <x:c r="B2136" s="2"/>
      <x:c r="C2136" s="2" t="str">
        <x:v>SYN-02131</x:v>
      </x:c>
      <x:c r="D2136" s="58" t="n">
        <x:v>164000000</x:v>
      </x:c>
      <x:c r="E2136" s="93" t="n">
        <x:v>24</x:v>
      </x:c>
      <x:c r="F2136" s="59" t="n">
        <x:v>0.02413691360018035</x:v>
      </x:c>
      <x:c r="G2136" s="59" t="n">
        <x:v>0.8117717825952194</x:v>
      </x:c>
      <x:c r="H2136" s="59" t="n">
        <x:v>0.1351657700816804</x:v>
      </x:c>
      <x:c r="I2136" s="58" t="n">
        <x:v>7836711.082879899</x:v>
      </x:c>
      <x:c r="J2136" s="59" t="n">
        <x:v>0.8094283505434413</x:v>
      </x:c>
      <x:c r="K2136" s="2" t="str">
        <x:v>B</x:v>
      </x:c>
      <x:c r="L2136" s="59"/>
      <x:c r="M2136" s="59" t="n">
        <x:v>0.60482732555843</x:v>
      </x:c>
      <x:c r="N2136" s="58" t="n">
        <x:v>3474297.241581749</x:v>
      </x:c>
      <x:c r="O2136" s="58" t="n">
        <x:v>6904292.050285833</x:v>
      </x:c>
      <x:c r="P2136" s="2" t="str">
        <x:v>decline</x:v>
      </x:c>
      <x:c r="Q2136" s="2" t="str">
        <x:v>debt service to income exceeds policy maximum</x:v>
      </x:c>
      <x:c r="R2136" s="2"/>
      <x:c r="S2136" s="2"/>
      <x:c r="T2136" s="2"/>
    </x:row>
    <x:row r="2137">
      <x:c r="A2137" s="2"/>
      <x:c r="B2137" s="2"/>
      <x:c r="C2137" s="2" t="str">
        <x:v>SYN-02132</x:v>
      </x:c>
      <x:c r="D2137" s="58" t="n">
        <x:v>158000000</x:v>
      </x:c>
      <x:c r="E2137" s="93" t="n">
        <x:v>36</x:v>
      </x:c>
      <x:c r="F2137" s="59" t="n">
        <x:v>0.14376763971850445</x:v>
      </x:c>
      <x:c r="G2137" s="59" t="n">
        <x:v>0.6918616265389347</x:v>
      </x:c>
      <x:c r="H2137" s="59" t="n">
        <x:v>0.22409841598832678</x:v>
      </x:c>
      <x:c r="I2137" s="58" t="n">
        <x:v>6067642.801362706</x:v>
      </x:c>
      <x:c r="J2137" s="59" t="n">
        <x:v>0.4095491636717586</x:v>
      </x:c>
      <x:c r="K2137" s="2" t="str">
        <x:v>D</x:v>
      </x:c>
      <x:c r="L2137" s="59" t="n">
        <x:v>0.19651737213134768</x:v>
      </x:c>
      <x:c r="M2137" s="59" t="n">
        <x:v>0.33641893675779344</x:v>
      </x:c>
      <x:c r="N2137" s="58" t="n">
        <x:v>24691142.239354923</x:v>
      </x:c>
      <x:c r="O2137" s="58" t="n">
        <x:v>9654641.592322703</x:v>
      </x:c>
      <x:c r="P2137" s="2" t="str">
        <x:v>approve</x:v>
      </x:c>
      <x:c r="Q2137" s="2" t="str">
        <x:v>eligibility and RAROC conditions are met</x:v>
      </x:c>
      <x:c r="R2137" s="2"/>
      <x:c r="S2137" s="2"/>
      <x:c r="T2137" s="2"/>
    </x:row>
    <x:row r="2138">
      <x:c r="A2138" s="2"/>
      <x:c r="B2138" s="2"/>
      <x:c r="C2138" s="2" t="str">
        <x:v>SYN-02133</x:v>
      </x:c>
      <x:c r="D2138" s="58" t="n">
        <x:v>100000000</x:v>
      </x:c>
      <x:c r="E2138" s="93" t="n">
        <x:v>12</x:v>
      </x:c>
      <x:c r="F2138" s="59" t="n">
        <x:v>0.05770239089005368</x:v>
      </x:c>
      <x:c r="G2138" s="59" t="n">
        <x:v>0.6817847551645333</x:v>
      </x:c>
      <x:c r="H2138" s="59" t="n">
        <x:v>0.15371172617903928</x:v>
      </x:c>
      <x:c r="I2138" s="58" t="n">
        <x:v>9043355.077248305</x:v>
      </x:c>
      <x:c r="J2138" s="59" t="n">
        <x:v>0.3054078906055179</x:v>
      </x:c>
      <x:c r="K2138" s="2" t="str">
        <x:v>C</x:v>
      </x:c>
      <x:c r="L2138" s="59" t="n">
        <x:v>0.11362686157226565</x:v>
      </x:c>
      <x:c r="M2138" s="59" t="n">
        <x:v>0.5668868414370921</x:v>
      </x:c>
      <x:c r="N2138" s="58" t="n">
        <x:v>2199870.252016228</x:v>
      </x:c>
      <x:c r="O2138" s="58" t="n">
        <x:v>4285875.500359326</x:v>
      </x:c>
      <x:c r="P2138" s="2" t="str">
        <x:v>approve</x:v>
      </x:c>
      <x:c r="Q2138" s="2" t="str">
        <x:v>eligibility and RAROC conditions are met</x:v>
      </x:c>
      <x:c r="R2138" s="2"/>
      <x:c r="S2138" s="2"/>
      <x:c r="T2138" s="2"/>
    </x:row>
    <x:row r="2139">
      <x:c r="A2139" s="2"/>
      <x:c r="B2139" s="2"/>
      <x:c r="C2139" s="2" t="str">
        <x:v>SYN-02134</x:v>
      </x:c>
      <x:c r="D2139" s="58" t="n">
        <x:v>170000000</x:v>
      </x:c>
      <x:c r="E2139" s="93" t="n">
        <x:v>12</x:v>
      </x:c>
      <x:c r="F2139" s="59" t="n">
        <x:v>0.12242224040333577</x:v>
      </x:c>
      <x:c r="G2139" s="59" t="n">
        <x:v>0.705509520450321</x:v>
      </x:c>
      <x:c r="H2139" s="59" t="n">
        <x:v>0.2292759271439493</x:v>
      </x:c>
      <x:c r="I2139" s="58" t="n">
        <x:v>15987034.673768528</x:v>
      </x:c>
      <x:c r="J2139" s="59" t="n">
        <x:v>0.4890418954341905</x:v>
      </x:c>
      <x:c r="K2139" s="2" t="str">
        <x:v>D</x:v>
      </x:c>
      <x:c r="L2139" s="59" t="n">
        <x:v>0.1632550048828125</x:v>
      </x:c>
      <x:c r="M2139" s="59" t="n">
        <x:v>0.6083354916945866</x:v>
      </x:c>
      <x:c r="N2139" s="58" t="n">
        <x:v>8385888.137471302</x:v>
      </x:c>
      <x:c r="O2139" s="58" t="n">
        <x:v>10758615.810006822</x:v>
      </x:c>
      <x:c r="P2139" s="2" t="str">
        <x:v>approve</x:v>
      </x:c>
      <x:c r="Q2139" s="2" t="str">
        <x:v>eligibility and RAROC conditions are met</x:v>
      </x:c>
      <x:c r="R2139" s="2"/>
      <x:c r="S2139" s="2"/>
      <x:c r="T2139" s="2"/>
    </x:row>
    <x:row r="2140">
      <x:c r="A2140" s="2"/>
      <x:c r="B2140" s="2"/>
      <x:c r="C2140" s="2" t="str">
        <x:v>SYN-02135</x:v>
      </x:c>
      <x:c r="D2140" s="58" t="n">
        <x:v>53000000</x:v>
      </x:c>
      <x:c r="E2140" s="93" t="n">
        <x:v>36</x:v>
      </x:c>
      <x:c r="F2140" s="59" t="n">
        <x:v>0.09207033730723645</x:v>
      </x:c>
      <x:c r="G2140" s="59" t="n">
        <x:v>0.7803511822964209</x:v>
      </x:c>
      <x:c r="H2140" s="59" t="n">
        <x:v>0.1815129975676823</x:v>
      </x:c>
      <x:c r="I2140" s="58" t="n">
        <x:v>1920102.0308179003</x:v>
      </x:c>
      <x:c r="J2140" s="59" t="n">
        <x:v>0.2580025507704475</x:v>
      </x:c>
      <x:c r="K2140" s="2" t="str">
        <x:v>C</x:v>
      </x:c>
      <x:c r="L2140" s="59" t="n">
        <x:v>0.16532211303710936</x:v>
      </x:c>
      <x:c r="M2140" s="59" t="n">
        <x:v>0.2769359013909776</x:v>
      </x:c>
      <x:c r="N2140" s="58" t="n">
        <x:v>6059528.335845235</x:v>
      </x:c>
      <x:c r="O2140" s="58" t="n">
        <x:v>2986594.7237135945</x:v>
      </x:c>
      <x:c r="P2140" s="2" t="str">
        <x:v>approve</x:v>
      </x:c>
      <x:c r="Q2140" s="2" t="str">
        <x:v>eligibility and RAROC conditions are met</x:v>
      </x:c>
      <x:c r="R2140" s="2"/>
      <x:c r="S2140" s="2"/>
      <x:c r="T2140" s="2"/>
    </x:row>
    <x:row r="2141">
      <x:c r="A2141" s="2"/>
      <x:c r="B2141" s="2"/>
      <x:c r="C2141" s="2" t="str">
        <x:v>SYN-02136</x:v>
      </x:c>
      <x:c r="D2141" s="58" t="n">
        <x:v>190000000</x:v>
      </x:c>
      <x:c r="E2141" s="93" t="n">
        <x:v>36</x:v>
      </x:c>
      <x:c r="F2141" s="59" t="n">
        <x:v>0.13904820429399833</x:v>
      </x:c>
      <x:c r="G2141" s="59" t="n">
        <x:v>0.7620543585739308</x:v>
      </x:c>
      <x:c r="H2141" s="59" t="n">
        <x:v>0.23344055493319438</x:v>
      </x:c>
      <x:c r="I2141" s="58" t="n">
        <x:v>7388961.835720359</x:v>
      </x:c>
      <x:c r="J2141" s="59" t="n">
        <x:v>0.4329245124340874</x:v>
      </x:c>
      <x:c r="K2141" s="2" t="str">
        <x:v>D</x:v>
      </x:c>
      <x:c r="L2141" s="59" t="n">
        <x:v>0.19754127502441407</x:v>
      </x:c>
      <x:c r="M2141" s="59" t="n">
        <x:v>0.37132383787076517</x:v>
      </x:c>
      <x:c r="N2141" s="58" t="n">
        <x:v>31832980.458393484</x:v>
      </x:c>
      <x:c r="O2141" s="58" t="n">
        <x:v>12689041.191667613</x:v>
      </x:c>
      <x:c r="P2141" s="2" t="str">
        <x:v>approve</x:v>
      </x:c>
      <x:c r="Q2141" s="2" t="str">
        <x:v>eligibility and RAROC conditions are met</x:v>
      </x:c>
      <x:c r="R2141" s="2"/>
      <x:c r="S2141" s="2"/>
      <x:c r="T2141" s="2"/>
    </x:row>
    <x:row r="2142">
      <x:c r="A2142" s="2"/>
      <x:c r="B2142" s="2"/>
      <x:c r="C2142" s="2" t="str">
        <x:v>SYN-02137</x:v>
      </x:c>
      <x:c r="D2142" s="58" t="n">
        <x:v>136000000</x:v>
      </x:c>
      <x:c r="E2142" s="93" t="n">
        <x:v>24</x:v>
      </x:c>
      <x:c r="F2142" s="59" t="n">
        <x:v>0.0889149430890078</x:v>
      </x:c>
      <x:c r="G2142" s="59" t="n">
        <x:v>0.7068164582042972</x:v>
      </x:c>
      <x:c r="H2142" s="59" t="n">
        <x:v>0.18497080783507192</x:v>
      </x:c>
      <x:c r="I2142" s="58" t="n">
        <x:v>6822387.091407283</x:v>
      </x:c>
      <x:c r="J2142" s="59" t="n">
        <x:v>0.11865021028534406</x:v>
      </x:c>
      <x:c r="K2142" s="2" t="str">
        <x:v>C</x:v>
      </x:c>
      <x:c r="L2142" s="59" t="n">
        <x:v>0.14224349975585937</x:v>
      </x:c>
      <x:c r="M2142" s="59" t="n">
        <x:v>0.5063641512089264</x:v>
      </x:c>
      <x:c r="N2142" s="58" t="n">
        <x:v>9255320.936833726</x:v>
      </x:c>
      <x:c r="O2142" s="58" t="n">
        <x:v>6953747.608284068</x:v>
      </x:c>
      <x:c r="P2142" s="2" t="str">
        <x:v>approve</x:v>
      </x:c>
      <x:c r="Q2142" s="2" t="str">
        <x:v>eligibility and RAROC conditions are met</x:v>
      </x:c>
      <x:c r="R2142" s="2"/>
      <x:c r="S2142" s="2"/>
      <x:c r="T2142" s="2"/>
    </x:row>
    <x:row r="2143">
      <x:c r="A2143" s="2"/>
      <x:c r="B2143" s="2"/>
      <x:c r="C2143" s="2" t="str">
        <x:v>SYN-02138</x:v>
      </x:c>
      <x:c r="D2143" s="58" t="n">
        <x:v>34000000</x:v>
      </x:c>
      <x:c r="E2143" s="93" t="n">
        <x:v>36</x:v>
      </x:c>
      <x:c r="F2143" s="59" t="n">
        <x:v>0.044792018752031426</x:v>
      </x:c>
      <x:c r="G2143" s="59" t="n">
        <x:v>0.7561351252718386</x:v>
      </x:c>
      <x:c r="H2143" s="59" t="n">
        <x:v>0.15286005320092083</x:v>
      </x:c>
      <x:c r="I2143" s="58" t="n">
        <x:v>1183388.7100013194</x:v>
      </x:c>
      <x:c r="J2143" s="59" t="n">
        <x:v>0.3053937855882741</x:v>
      </x:c>
      <x:c r="K2143" s="2" t="str">
        <x:v>B</x:v>
      </x:c>
      <x:c r="L2143" s="59" t="n">
        <x:v>0.12631992340087894</x:v>
      </x:c>
      <x:c r="M2143" s="59" t="n">
        <x:v>0.43113739595175826</x:v>
      </x:c>
      <x:c r="N2143" s="58" t="n">
        <x:v>1859210.3063446828</x:v>
      </x:c>
      <x:c r="O2143" s="58" t="n">
        <x:v>1411151.8098143872</x:v>
      </x:c>
      <x:c r="P2143" s="2" t="str">
        <x:v>approve</x:v>
      </x:c>
      <x:c r="Q2143" s="2" t="str">
        <x:v>eligibility and RAROC conditions are met</x:v>
      </x:c>
      <x:c r="R2143" s="2"/>
      <x:c r="S2143" s="2"/>
      <x:c r="T2143" s="2"/>
    </x:row>
    <x:row r="2144">
      <x:c r="A2144" s="2"/>
      <x:c r="B2144" s="2"/>
      <x:c r="C2144" s="2" t="str">
        <x:v>SYN-02139</x:v>
      </x:c>
      <x:c r="D2144" s="58" t="n">
        <x:v>59000000</x:v>
      </x:c>
      <x:c r="E2144" s="93" t="n">
        <x:v>48</x:v>
      </x:c>
      <x:c r="F2144" s="59" t="n">
        <x:v>0.10913038062614591</x:v>
      </x:c>
      <x:c r="G2144" s="59" t="n">
        <x:v>0.7356466139389046</x:v>
      </x:c>
      <x:c r="H2144" s="59" t="n">
        <x:v>0.20269350868687697</x:v>
      </x:c>
      <x:c r="I2144" s="58" t="n">
        <x:v>1803869.2751565496</x:v>
      </x:c>
      <x:c r="J2144" s="59" t="n">
        <x:v>0.19498083517214493</x:v>
      </x:c>
      <x:c r="K2144" s="2" t="str">
        <x:v>D</x:v>
      </x:c>
      <x:c r="L2144" s="59" t="n">
        <x:v>0.1733852386474609</x:v>
      </x:c>
      <x:c r="M2144" s="59" t="n">
        <x:v>0.3638065927647282</x:v>
      </x:c>
      <x:c r="N2144" s="58" t="n">
        <x:v>9864983.340044523</x:v>
      </x:c>
      <x:c r="O2144" s="58" t="n">
        <x:v>3358414.503969029</x:v>
      </x:c>
      <x:c r="P2144" s="2" t="str">
        <x:v>approve</x:v>
      </x:c>
      <x:c r="Q2144" s="2" t="str">
        <x:v>eligibility and RAROC conditions are met</x:v>
      </x:c>
      <x:c r="R2144" s="2"/>
      <x:c r="S2144" s="2"/>
      <x:c r="T2144" s="2"/>
    </x:row>
    <x:row r="2145">
      <x:c r="A2145" s="2"/>
      <x:c r="B2145" s="2"/>
      <x:c r="C2145" s="2" t="str">
        <x:v>SYN-02140</x:v>
      </x:c>
      <x:c r="D2145" s="58" t="n">
        <x:v>187000000</x:v>
      </x:c>
      <x:c r="E2145" s="93" t="n">
        <x:v>18</x:v>
      </x:c>
      <x:c r="F2145" s="59" t="n">
        <x:v>0.05271600022960313</x:v>
      </x:c>
      <x:c r="G2145" s="59" t="n">
        <x:v>0.6646934364390089</x:v>
      </x:c>
      <x:c r="H2145" s="59" t="n">
        <x:v>0.1423041620753435</x:v>
      </x:c>
      <x:c r="I2145" s="58" t="n">
        <x:v>11598338.490669774</x:v>
      </x:c>
      <x:c r="J2145" s="59" t="n">
        <x:v>0.527731624740827</x:v>
      </x:c>
      <x:c r="K2145" s="2" t="str">
        <x:v>C</x:v>
      </x:c>
      <x:c r="L2145" s="59"/>
      <x:c r="M2145" s="59" t="n">
        <x:v>0.42270761953585273</x:v>
      </x:c>
      <x:c r="N2145" s="58" t="n">
        <x:v>5354224.493895105</x:v>
      </x:c>
      <x:c r="O2145" s="58" t="n">
        <x:v>7826450.337458665</x:v>
      </x:c>
      <x:c r="P2145" s="2" t="str">
        <x:v>decline</x:v>
      </x:c>
      <x:c r="Q2145" s="2" t="str">
        <x:v>debt service to income exceeds policy maximum</x:v>
      </x:c>
      <x:c r="R2145" s="2"/>
      <x:c r="S2145" s="2"/>
      <x:c r="T2145" s="2"/>
    </x:row>
    <x:row r="2146">
      <x:c r="A2146" s="2"/>
      <x:c r="B2146" s="2"/>
      <x:c r="C2146" s="2" t="str">
        <x:v>SYN-02141</x:v>
      </x:c>
      <x:c r="D2146" s="58" t="n">
        <x:v>122000000</x:v>
      </x:c>
      <x:c r="E2146" s="93" t="n">
        <x:v>18</x:v>
      </x:c>
      <x:c r="F2146" s="59" t="n">
        <x:v>0.2922260565816123</x:v>
      </x:c>
      <x:c r="G2146" s="59" t="n">
        <x:v>0.7587624556942928</x:v>
      </x:c>
      <x:c r="H2146" s="59" t="n">
        <x:v>0.3</x:v>
      </x:c>
      <x:c r="I2146" s="58" t="n">
        <x:v>8499749.826999897</x:v>
      </x:c>
      <x:c r="J2146" s="59" t="n">
        <x:v>0.7371285615428512</x:v>
      </x:c>
      <x:c r="K2146" s="2" t="str">
        <x:v>E</x:v>
      </x:c>
      <x:c r="L2146" s="59"/>
      <x:c r="M2146" s="59" t="n">
        <x:v>-0.07984813726390853</x:v>
      </x:c>
      <x:c r="N2146" s="58" t="n">
        <x:v>22717956.570746355</x:v>
      </x:c>
      <x:c r="O2146" s="58" t="n">
        <x:v>10523011.408209655</x:v>
      </x:c>
      <x:c r="P2146" s="2" t="str">
        <x:v>decline</x:v>
      </x:c>
      <x:c r="Q2146" s="2" t="str">
        <x:v>PD exceeds policy maximum</x:v>
      </x:c>
      <x:c r="R2146" s="2"/>
      <x:c r="S2146" s="2"/>
      <x:c r="T2146" s="2"/>
    </x:row>
    <x:row r="2147">
      <x:c r="A2147" s="2"/>
      <x:c r="B2147" s="2"/>
      <x:c r="C2147" s="2" t="str">
        <x:v>SYN-02142</x:v>
      </x:c>
      <x:c r="D2147" s="58" t="n">
        <x:v>42000000</x:v>
      </x:c>
      <x:c r="E2147" s="93" t="n">
        <x:v>24</x:v>
      </x:c>
      <x:c r="F2147" s="59" t="n">
        <x:v>0.1294736038222136</x:v>
      </x:c>
      <x:c r="G2147" s="59" t="n">
        <x:v>0.791763364272789</x:v>
      </x:c>
      <x:c r="H2147" s="59" t="n">
        <x:v>0.21169397073214447</x:v>
      </x:c>
      <x:c r="I2147" s="58" t="n">
        <x:v>2161693.507811912</x:v>
      </x:c>
      <x:c r="J2147" s="59" t="n">
        <x:v>0.37496248873543775</x:v>
      </x:c>
      <x:c r="K2147" s="2" t="str">
        <x:v>D</x:v>
      </x:c>
      <x:c r="L2147" s="59" t="n">
        <x:v>0.22245273590087894</x:v>
      </x:c>
      <x:c r="M2147" s="59" t="n">
        <x:v>0.0962414157485598</x:v>
      </x:c>
      <x:c r="N2147" s="58" t="n">
        <x:v>4657985.270518365</x:v>
      </x:c>
      <x:c r="O2147" s="58" t="n">
        <x:v>2898685.326803549</x:v>
      </x:c>
      <x:c r="P2147" s="2" t="str">
        <x:v>reprice</x:v>
      </x:c>
      <x:c r="Q2147" s="2" t="str">
        <x:v>quoted APR is below the RAROC price floor</x:v>
      </x:c>
      <x:c r="R2147" s="2"/>
      <x:c r="S2147" s="2"/>
      <x:c r="T2147" s="2"/>
    </x:row>
    <x:row r="2148">
      <x:c r="A2148" s="2"/>
      <x:c r="B2148" s="2"/>
      <x:c r="C2148" s="2" t="str">
        <x:v>SYN-02143</x:v>
      </x:c>
      <x:c r="D2148" s="58" t="n">
        <x:v>137000000</x:v>
      </x:c>
      <x:c r="E2148" s="93" t="n">
        <x:v>48</x:v>
      </x:c>
      <x:c r="F2148" s="59" t="n">
        <x:v>0.1477192554272406</x:v>
      </x:c>
      <x:c r="G2148" s="59" t="n">
        <x:v>0.8201368828824108</x:v>
      </x:c>
      <x:c r="H2148" s="59" t="n">
        <x:v>0.2235359505606564</x:v>
      </x:c>
      <x:c r="I2148" s="58" t="n">
        <x:v>4342674.740391284</x:v>
      </x:c>
      <x:c r="J2148" s="59" t="n">
        <x:v>0.28942012312704635</x:v>
      </x:c>
      <x:c r="K2148" s="2" t="str">
        <x:v>D</x:v>
      </x:c>
      <x:c r="L2148" s="59" t="n">
        <x:v>0.22263259887695314</x:v>
      </x:c>
      <x:c r="M2148" s="59" t="n">
        <x:v>0.16480556816479594</x:v>
      </x:c>
      <x:c r="N2148" s="58" t="n">
        <x:v>33676917.031642355</x:v>
      </x:c>
      <x:c r="O2148" s="58" t="n">
        <x:v>9720408.082092766</x:v>
      </x:c>
      <x:c r="P2148" s="2" t="str">
        <x:v>approve</x:v>
      </x:c>
      <x:c r="Q2148" s="2" t="str">
        <x:v>eligibility and RAROC conditions are met</x:v>
      </x:c>
      <x:c r="R2148" s="2"/>
      <x:c r="S2148" s="2"/>
      <x:c r="T2148" s="2"/>
    </x:row>
    <x:row r="2149">
      <x:c r="A2149" s="2"/>
      <x:c r="B2149" s="2"/>
      <x:c r="C2149" s="2" t="str">
        <x:v>SYN-02144</x:v>
      </x:c>
      <x:c r="D2149" s="58" t="n">
        <x:v>87000000</x:v>
      </x:c>
      <x:c r="E2149" s="93" t="n">
        <x:v>48</x:v>
      </x:c>
      <x:c r="F2149" s="59" t="n">
        <x:v>0.1436803148207898</x:v>
      </x:c>
      <x:c r="G2149" s="59" t="n">
        <x:v>0.7454288480526461</x:v>
      </x:c>
      <x:c r="H2149" s="59" t="n">
        <x:v>0.2443231530090067</x:v>
      </x:c>
      <x:c r="I2149" s="58" t="n">
        <x:v>2857192.643063778</x:v>
      </x:c>
      <x:c r="J2149" s="59" t="n">
        <x:v>0.260411008175073</x:v>
      </x:c>
      <x:c r="K2149" s="2" t="str">
        <x:v>D</x:v>
      </x:c>
      <x:c r="L2149" s="59" t="n">
        <x:v>0.2042005920410156</x:v>
      </x:c>
      <x:c r="M2149" s="59" t="n">
        <x:v>0.39802893809692785</x:v>
      </x:c>
      <x:c r="N2149" s="58" t="n">
        <x:v>19168065.036140464</x:v>
      </x:c>
      <x:c r="O2149" s="58" t="n">
        <x:v>5623258.091534409</x:v>
      </x:c>
      <x:c r="P2149" s="2" t="str">
        <x:v>approve</x:v>
      </x:c>
      <x:c r="Q2149" s="2" t="str">
        <x:v>eligibility and RAROC conditions are met</x:v>
      </x:c>
      <x:c r="R2149" s="2"/>
      <x:c r="S2149" s="2"/>
      <x:c r="T2149" s="2"/>
    </x:row>
    <x:row r="2150">
      <x:c r="A2150" s="2"/>
      <x:c r="B2150" s="2"/>
      <x:c r="C2150" s="2" t="str">
        <x:v>SYN-02145</x:v>
      </x:c>
      <x:c r="D2150" s="58" t="n">
        <x:v>171000000</x:v>
      </x:c>
      <x:c r="E2150" s="93" t="n">
        <x:v>18</x:v>
      </x:c>
      <x:c r="F2150" s="59" t="n">
        <x:v>0.055472662789891686</x:v>
      </x:c>
      <x:c r="G2150" s="59" t="n">
        <x:v>0.7333749938727613</x:v>
      </x:c>
      <x:c r="H2150" s="59" t="n">
        <x:v>0.14565762135457264</x:v>
      </x:c>
      <x:c r="I2150" s="58" t="n">
        <x:v>10632884.998424632</x:v>
      </x:c>
      <x:c r="J2150" s="59" t="n">
        <x:v>0.4225104053628279</x:v>
      </x:c>
      <x:c r="K2150" s="2" t="str">
        <x:v>C</x:v>
      </x:c>
      <x:c r="L2150" s="59" t="n">
        <x:v>0.11040687561035156</x:v>
      </x:c>
      <x:c r="M2150" s="59" t="n">
        <x:v>0.5173068258386846</x:v>
      </x:c>
      <x:c r="N2150" s="58" t="n">
        <x:v>5688390.858355681</x:v>
      </x:c>
      <x:c r="O2150" s="58" t="n">
        <x:v>7152241.0632185135</x:v>
      </x:c>
      <x:c r="P2150" s="2" t="str">
        <x:v>approve</x:v>
      </x:c>
      <x:c r="Q2150" s="2" t="str">
        <x:v>eligibility and RAROC conditions are met</x:v>
      </x:c>
      <x:c r="R2150" s="2"/>
      <x:c r="S2150" s="2"/>
      <x:c r="T2150" s="2"/>
    </x:row>
    <x:row r="2151">
      <x:c r="A2151" s="2"/>
      <x:c r="B2151" s="2"/>
      <x:c r="C2151" s="2" t="str">
        <x:v>SYN-02146</x:v>
      </x:c>
      <x:c r="D2151" s="58" t="n">
        <x:v>73000000</x:v>
      </x:c>
      <x:c r="E2151" s="93" t="n">
        <x:v>24</x:v>
      </x:c>
      <x:c r="F2151" s="59" t="n">
        <x:v>0.09347951501918103</x:v>
      </x:c>
      <x:c r="G2151" s="59" t="n">
        <x:v>0.6225973880285401</x:v>
      </x:c>
      <x:c r="H2151" s="59" t="n">
        <x:v>0.18584453632794687</x:v>
      </x:c>
      <x:c r="I2151" s="58" t="n">
        <x:v>3665107.6414247835</x:v>
      </x:c>
      <x:c r="J2151" s="59" t="n">
        <x:v>0.2858912809205507</x:v>
      </x:c>
      <x:c r="K2151" s="2" t="str">
        <x:v>C</x:v>
      </x:c>
      <x:c r="L2151" s="59" t="n">
        <x:v>0.14801139831542964</x:v>
      </x:c>
      <x:c r="M2151" s="59" t="n">
        <x:v>0.4993762902276355</x:v>
      </x:c>
      <x:c r="N2151" s="58" t="n">
        <x:v>4597464.343951734</x:v>
      </x:c>
      <x:c r="O2151" s="58" t="n">
        <x:v>3374927.517424382</x:v>
      </x:c>
      <x:c r="P2151" s="2" t="str">
        <x:v>approve</x:v>
      </x:c>
      <x:c r="Q2151" s="2" t="str">
        <x:v>eligibility and RAROC conditions are met</x:v>
      </x:c>
      <x:c r="R2151" s="2"/>
      <x:c r="S2151" s="2"/>
      <x:c r="T2151" s="2"/>
    </x:row>
    <x:row r="2152">
      <x:c r="A2152" s="2"/>
      <x:c r="B2152" s="2"/>
      <x:c r="C2152" s="2" t="str">
        <x:v>SYN-02147</x:v>
      </x:c>
      <x:c r="D2152" s="58" t="n">
        <x:v>47000000</x:v>
      </x:c>
      <x:c r="E2152" s="93" t="n">
        <x:v>48</x:v>
      </x:c>
      <x:c r="F2152" s="59" t="n">
        <x:v>0.01385400987949759</x:v>
      </x:c>
      <x:c r="G2152" s="59" t="n">
        <x:v>0.7226951721147756</x:v>
      </x:c>
      <x:c r="H2152" s="59" t="n">
        <x:v>0.11035642052691541</x:v>
      </x:c>
      <x:c r="I2152" s="58" t="n">
        <x:v>1215553.2394515204</x:v>
      </x:c>
      <x:c r="J2152" s="59" t="n">
        <x:v>0.22949069248857334</x:v>
      </x:c>
      <x:c r="K2152" s="2" t="str">
        <x:v>A</x:v>
      </x:c>
      <x:c r="L2152" s="59" t="n">
        <x:v>0.09612312316894531</x:v>
      </x:c>
      <x:c r="M2152" s="59" t="n">
        <x:v>0.30522275223672507</x:v>
      </x:c>
      <x:c r="N2152" s="58" t="n">
        <x:v>1016733.7896985138</x:v>
      </x:c>
      <x:c r="O2152" s="58" t="n">
        <x:v>1986523.6283385104</x:v>
      </x:c>
      <x:c r="P2152" s="2" t="str">
        <x:v>approve</x:v>
      </x:c>
      <x:c r="Q2152" s="2" t="str">
        <x:v>eligibility and RAROC conditions are met</x:v>
      </x:c>
      <x:c r="R2152" s="2"/>
      <x:c r="S2152" s="2"/>
      <x:c r="T2152" s="2"/>
    </x:row>
    <x:row r="2153">
      <x:c r="A2153" s="2"/>
      <x:c r="B2153" s="2"/>
      <x:c r="C2153" s="2" t="str">
        <x:v>SYN-02148</x:v>
      </x:c>
      <x:c r="D2153" s="58" t="n">
        <x:v>196000000</x:v>
      </x:c>
      <x:c r="E2153" s="93" t="n">
        <x:v>18</x:v>
      </x:c>
      <x:c r="F2153" s="59" t="n">
        <x:v>0.0377047364191118</x:v>
      </x:c>
      <x:c r="G2153" s="59" t="n">
        <x:v>0.8182759836505247</x:v>
      </x:c>
      <x:c r="H2153" s="59" t="n">
        <x:v>0.13144032645550074</x:v>
      </x:c>
      <x:c r="I2153" s="58" t="n">
        <x:v>12056903.644224847</x:v>
      </x:c>
      <x:c r="J2153" s="59" t="n">
        <x:v>0.5106256661447638</x:v>
      </x:c>
      <x:c r="K2153" s="2" t="str">
        <x:v>B</x:v>
      </x:c>
      <x:c r="L2153" s="59"/>
      <x:c r="M2153" s="59" t="n">
        <x:v>0.4888483629736709</x:v>
      </x:c>
      <x:c r="N2153" s="58" t="n">
        <x:v>4930953.499746556</x:v>
      </x:c>
      <x:c r="O2153" s="58" t="n">
        <x:v>8244621.078861943</x:v>
      </x:c>
      <x:c r="P2153" s="2" t="str">
        <x:v>decline</x:v>
      </x:c>
      <x:c r="Q2153" s="2" t="str">
        <x:v>debt service to income exceeds policy maximum</x:v>
      </x:c>
      <x:c r="R2153" s="2"/>
      <x:c r="S2153" s="2"/>
      <x:c r="T2153" s="2"/>
    </x:row>
    <x:row r="2154">
      <x:c r="A2154" s="2"/>
      <x:c r="B2154" s="2"/>
      <x:c r="C2154" s="2" t="str">
        <x:v>SYN-02149</x:v>
      </x:c>
      <x:c r="D2154" s="58" t="n">
        <x:v>169000000</x:v>
      </x:c>
      <x:c r="E2154" s="93" t="n">
        <x:v>18</x:v>
      </x:c>
      <x:c r="F2154" s="59" t="n">
        <x:v>0.02196853450358608</x:v>
      </x:c>
      <x:c r="G2154" s="59" t="n">
        <x:v>0.8017763888088509</x:v>
      </x:c>
      <x:c r="H2154" s="59" t="n">
        <x:v>0.1123976812698568</x:v>
      </x:c>
      <x:c r="I2154" s="58" t="n">
        <x:v>10246383.835212464</x:v>
      </x:c>
      <x:c r="J2154" s="59" t="n">
        <x:v>0.4134909588941349</x:v>
      </x:c>
      <x:c r="K2154" s="2" t="str">
        <x:v>B</x:v>
      </x:c>
      <x:c r="L2154" s="59" t="n">
        <x:v>0.09292156219482421</x:v>
      </x:c>
      <x:c r="M2154" s="59" t="n">
        <x:v>0.3576913028213368</x:v>
      </x:c>
      <x:c r="N2154" s="58" t="n">
        <x:v>2417700.2080596616</x:v>
      </x:c>
      <x:c r="O2154" s="58" t="n">
        <x:v>7133368.310130922</x:v>
      </x:c>
      <x:c r="P2154" s="2" t="str">
        <x:v>approve</x:v>
      </x:c>
      <x:c r="Q2154" s="2" t="str">
        <x:v>eligibility and RAROC conditions are met</x:v>
      </x:c>
      <x:c r="R2154" s="2"/>
      <x:c r="S2154" s="2"/>
      <x:c r="T2154" s="2"/>
    </x:row>
    <x:row r="2155">
      <x:c r="A2155" s="2"/>
      <x:c r="B2155" s="2"/>
      <x:c r="C2155" s="2" t="str">
        <x:v>SYN-02150</x:v>
      </x:c>
      <x:c r="D2155" s="58" t="n">
        <x:v>167000000</x:v>
      </x:c>
      <x:c r="E2155" s="93" t="n">
        <x:v>18</x:v>
      </x:c>
      <x:c r="F2155" s="59" t="n">
        <x:v>0.052862734415675204</x:v>
      </x:c>
      <x:c r="G2155" s="59" t="n">
        <x:v>0.6600470055601416</x:v>
      </x:c>
      <x:c r="H2155" s="59" t="n">
        <x:v>0.1488161043706854</x:v>
      </x:c>
      <x:c r="I2155" s="58" t="n">
        <x:v>10408957.03279587</x:v>
      </x:c>
      <x:c r="J2155" s="59" t="n">
        <x:v>0.27303317004738764</x:v>
      </x:c>
      <x:c r="K2155" s="2" t="str">
        <x:v>C</x:v>
      </x:c>
      <x:c r="L2155" s="59" t="n">
        <x:v>0.11727500915527345</x:v>
      </x:c>
      <x:c r="M2155" s="59" t="n">
        <x:v>0.48062200404106215</x:v>
      </x:c>
      <x:c r="N2155" s="58" t="n">
        <x:v>4768234.281863338</x:v>
      </x:c>
      <x:c r="O2155" s="58" t="n">
        <x:v>6998978.541377896</x:v>
      </x:c>
      <x:c r="P2155" s="2" t="str">
        <x:v>approve</x:v>
      </x:c>
      <x:c r="Q2155" s="2" t="str">
        <x:v>eligibility and RAROC conditions are met</x:v>
      </x:c>
      <x:c r="R2155" s="2"/>
      <x:c r="S2155" s="2"/>
      <x:c r="T2155" s="2"/>
    </x:row>
    <x:row r="2156">
      <x:c r="A2156" s="2"/>
      <x:c r="B2156" s="2"/>
      <x:c r="C2156" s="2" t="str">
        <x:v>SYN-02151</x:v>
      </x:c>
      <x:c r="D2156" s="58" t="n">
        <x:v>135000000</x:v>
      </x:c>
      <x:c r="E2156" s="93" t="n">
        <x:v>48</x:v>
      </x:c>
      <x:c r="F2156" s="59" t="n">
        <x:v>0.04403551157248965</x:v>
      </x:c>
      <x:c r="G2156" s="59" t="n">
        <x:v>0.7709796992553067</x:v>
      </x:c>
      <x:c r="H2156" s="59" t="n">
        <x:v>0.1302931620912005</x:v>
      </x:c>
      <x:c r="I2156" s="58" t="n">
        <x:v>3623676.5548379538</x:v>
      </x:c>
      <x:c r="J2156" s="59" t="n">
        <x:v>0.2597233314379314</x:v>
      </x:c>
      <x:c r="K2156" s="2" t="str">
        <x:v>B</x:v>
      </x:c>
      <x:c r="L2156" s="59" t="n">
        <x:v>0.11286792755126955</x:v>
      </x:c>
      <x:c r="M2156" s="59" t="n">
        <x:v>0.336972546764284</x:v>
      </x:c>
      <x:c r="N2156" s="58" t="n">
        <x:v>9749365.42881363</x:v>
      </x:c>
      <x:c r="O2156" s="58" t="n">
        <x:v>5538513.036427078</x:v>
      </x:c>
      <x:c r="P2156" s="2" t="str">
        <x:v>approve</x:v>
      </x:c>
      <x:c r="Q2156" s="2" t="str">
        <x:v>eligibility and RAROC conditions are met</x:v>
      </x:c>
      <x:c r="R2156" s="2"/>
      <x:c r="S2156" s="2"/>
      <x:c r="T2156" s="2"/>
    </x:row>
    <x:row r="2157">
      <x:c r="A2157" s="2"/>
      <x:c r="B2157" s="2"/>
      <x:c r="C2157" s="2" t="str">
        <x:v>SYN-02152</x:v>
      </x:c>
      <x:c r="D2157" s="58" t="n">
        <x:v>230000000</x:v>
      </x:c>
      <x:c r="E2157" s="93" t="n">
        <x:v>18</x:v>
      </x:c>
      <x:c r="F2157" s="59" t="n">
        <x:v>0.23120607032093418</x:v>
      </x:c>
      <x:c r="G2157" s="59" t="n">
        <x:v>0.8002935316223924</x:v>
      </x:c>
      <x:c r="H2157" s="59" t="n">
        <x:v>0.27904133459835095</x:v>
      </x:c>
      <x:c r="I2157" s="58" t="n">
        <x:v>15783807.745574562</x:v>
      </x:c>
      <x:c r="J2157" s="59" t="n">
        <x:v>0.687568206548655</x:v>
      </x:c>
      <x:c r="K2157" s="2" t="str">
        <x:v>E</x:v>
      </x:c>
      <x:c r="L2157" s="59"/>
      <x:c r="M2157" s="59" t="n">
        <x:v>0.06471890702694584</x:v>
      </x:c>
      <x:c r="N2157" s="58" t="n">
        <x:v>35645143.484665416</x:v>
      </x:c>
      <x:c r="O2157" s="58" t="n">
        <x:v>20223894.422189854</x:v>
      </x:c>
      <x:c r="P2157" s="2" t="str">
        <x:v>decline</x:v>
      </x:c>
      <x:c r="Q2157" s="2" t="str">
        <x:v>PD exceeds policy maximum</x:v>
      </x:c>
      <x:c r="R2157" s="2"/>
      <x:c r="S2157" s="2"/>
      <x:c r="T2157" s="2"/>
    </x:row>
    <x:row r="2158">
      <x:c r="A2158" s="2"/>
      <x:c r="B2158" s="2"/>
      <x:c r="C2158" s="2" t="str">
        <x:v>SYN-02153</x:v>
      </x:c>
      <x:c r="D2158" s="58" t="n">
        <x:v>134000000</x:v>
      </x:c>
      <x:c r="E2158" s="93" t="n">
        <x:v>18</x:v>
      </x:c>
      <x:c r="F2158" s="59" t="n">
        <x:v>0.11227368175281952</x:v>
      </x:c>
      <x:c r="G2158" s="59" t="n">
        <x:v>0.7231561201147753</x:v>
      </x:c>
      <x:c r="H2158" s="59" t="n">
        <x:v>0.19500021592922825</x:v>
      </x:c>
      <x:c r="I2158" s="58" t="n">
        <x:v>8646095.649893383</x:v>
      </x:c>
      <x:c r="J2158" s="59" t="n">
        <x:v>0.48736055892476365</x:v>
      </x:c>
      <x:c r="K2158" s="2" t="str">
        <x:v>D</x:v>
      </x:c>
      <x:c r="L2158" s="59" t="n">
        <x:v>0.1703591537475586</x:v>
      </x:c>
      <x:c r="M2158" s="59" t="n">
        <x:v>0.3313324373452852</x:v>
      </x:c>
      <x:c r="N2158" s="58" t="n">
        <x:v>8980869.45311631</x:v>
      </x:c>
      <x:c r="O2158" s="58" t="n">
        <x:v>8036466.617497362</x:v>
      </x:c>
      <x:c r="P2158" s="2" t="str">
        <x:v>approve</x:v>
      </x:c>
      <x:c r="Q2158" s="2" t="str">
        <x:v>eligibility and RAROC conditions are met</x:v>
      </x:c>
      <x:c r="R2158" s="2"/>
      <x:c r="S2158" s="2"/>
      <x:c r="T2158" s="2"/>
    </x:row>
    <x:row r="2159">
      <x:c r="A2159" s="2"/>
      <x:c r="B2159" s="2"/>
      <x:c r="C2159" s="2" t="str">
        <x:v>SYN-02154</x:v>
      </x:c>
      <x:c r="D2159" s="58" t="n">
        <x:v>103000000</x:v>
      </x:c>
      <x:c r="E2159" s="93" t="n">
        <x:v>48</x:v>
      </x:c>
      <x:c r="F2159" s="59" t="n">
        <x:v>0.01719091575716714</x:v>
      </x:c>
      <x:c r="G2159" s="59" t="n">
        <x:v>0.6981084609142253</x:v>
      </x:c>
      <x:c r="H2159" s="59" t="n">
        <x:v>0.11949408617877036</x:v>
      </x:c>
      <x:c r="I2159" s="58" t="n">
        <x:v>2709827.24286084</x:v>
      </x:c>
      <x:c r="J2159" s="59" t="n">
        <x:v>0.3190571013394013</x:v>
      </x:c>
      <x:c r="K2159" s="2" t="str">
        <x:v>A</x:v>
      </x:c>
      <x:c r="L2159" s="59" t="n">
        <x:v>0.08926025390625</x:v>
      </x:c>
      <x:c r="M2159" s="59" t="n">
        <x:v>0.4668569849634748</x:v>
      </x:c>
      <x:c r="N2159" s="58" t="n">
        <x:v>2677156.838663269</x:v>
      </x:c>
      <x:c r="O2159" s="58" t="n">
        <x:v>4357087.096587054</x:v>
      </x:c>
      <x:c r="P2159" s="2" t="str">
        <x:v>approve</x:v>
      </x:c>
      <x:c r="Q2159" s="2" t="str">
        <x:v>eligibility and RAROC conditions are met</x:v>
      </x:c>
      <x:c r="R2159" s="2"/>
      <x:c r="S2159" s="2"/>
      <x:c r="T2159" s="2"/>
    </x:row>
    <x:row r="2160">
      <x:c r="A2160" s="2"/>
      <x:c r="B2160" s="2"/>
      <x:c r="C2160" s="2" t="str">
        <x:v>SYN-02155</x:v>
      </x:c>
      <x:c r="D2160" s="58" t="n">
        <x:v>45000000</x:v>
      </x:c>
      <x:c r="E2160" s="93" t="n">
        <x:v>12</x:v>
      </x:c>
      <x:c r="F2160" s="59" t="n">
        <x:v>0.030465736171248935</x:v>
      </x:c>
      <x:c r="G2160" s="59" t="n">
        <x:v>0.727469379356368</x:v>
      </x:c>
      <x:c r="H2160" s="59" t="n">
        <x:v>0.11574642314169639</x:v>
      </x:c>
      <x:c r="I2160" s="58" t="n">
        <x:v>3989246.6398608554</x:v>
      </x:c>
      <x:c r="J2160" s="59" t="n">
        <x:v>0.19291804551484235</x:v>
      </x:c>
      <x:c r="K2160" s="2" t="str">
        <x:v>B</x:v>
      </x:c>
      <x:c r="L2160" s="59" t="n">
        <x:v>0.13168422698974608</x:v>
      </x:c>
      <x:c r="M2160" s="59" t="n">
        <x:v>-0.003287016951990938</x:v>
      </x:c>
      <x:c r="N2160" s="58" t="n">
        <x:v>552266.0902366529</x:v>
      </x:c>
      <x:c r="O2160" s="58" t="n">
        <x:v>1934778.2499043634</x:v>
      </x:c>
      <x:c r="P2160" s="2" t="str">
        <x:v>reprice</x:v>
      </x:c>
      <x:c r="Q2160" s="2" t="str">
        <x:v>quoted APR is below the RAROC price floor</x:v>
      </x:c>
      <x:c r="R2160" s="2"/>
      <x:c r="S2160" s="2"/>
      <x:c r="T2160" s="2"/>
    </x:row>
    <x:row r="2161">
      <x:c r="A2161" s="2"/>
      <x:c r="B2161" s="2"/>
      <x:c r="C2161" s="2" t="str">
        <x:v>SYN-02156</x:v>
      </x:c>
      <x:c r="D2161" s="58" t="n">
        <x:v>51000000</x:v>
      </x:c>
      <x:c r="E2161" s="93" t="n">
        <x:v>48</x:v>
      </x:c>
      <x:c r="F2161" s="59" t="n">
        <x:v>0.03347077981879947</x:v>
      </x:c>
      <x:c r="G2161" s="59" t="n">
        <x:v>0.7294967779658099</x:v>
      </x:c>
      <x:c r="H2161" s="59" t="n">
        <x:v>0.14601941198558582</x:v>
      </x:c>
      <x:c r="I2161" s="58" t="n">
        <x:v>1409098.7094362902</x:v>
      </x:c>
      <x:c r="J2161" s="59" t="n">
        <x:v>0.23079793284563857</x:v>
      </x:c>
      <x:c r="K2161" s="2" t="str">
        <x:v>B</x:v>
      </x:c>
      <x:c r="L2161" s="59" t="n">
        <x:v>0.11002433776855469</x:v>
      </x:c>
      <x:c r="M2161" s="59" t="n">
        <x:v>0.5270176565966098</x:v>
      </x:c>
      <x:c r="N2161" s="58" t="n">
        <x:v>2698372.012216328</x:v>
      </x:c>
      <x:c r="O2161" s="58" t="n">
        <x:v>2142138.509538052</x:v>
      </x:c>
      <x:c r="P2161" s="2" t="str">
        <x:v>approve</x:v>
      </x:c>
      <x:c r="Q2161" s="2" t="str">
        <x:v>eligibility and RAROC conditions are met</x:v>
      </x:c>
      <x:c r="R2161" s="2"/>
      <x:c r="S2161" s="2"/>
      <x:c r="T2161" s="2"/>
    </x:row>
    <x:row r="2162">
      <x:c r="A2162" s="2"/>
      <x:c r="B2162" s="2"/>
      <x:c r="C2162" s="2" t="str">
        <x:v>SYN-02157</x:v>
      </x:c>
      <x:c r="D2162" s="58" t="n">
        <x:v>196000000</x:v>
      </x:c>
      <x:c r="E2162" s="93" t="n">
        <x:v>48</x:v>
      </x:c>
      <x:c r="F2162" s="59" t="n">
        <x:v>0.12214852851055451</x:v>
      </x:c>
      <x:c r="G2162" s="59" t="n">
        <x:v>0.7518027459689666</x:v>
      </x:c>
      <x:c r="H2162" s="59" t="n">
        <x:v>0.2000781396060688</x:v>
      </x:c>
      <x:c r="I2162" s="58" t="n">
        <x:v>5965167.044179365</x:v>
      </x:c>
      <x:c r="J2162" s="59" t="n">
        <x:v>0.3158768280077985</x:v>
      </x:c>
      <x:c r="K2162" s="2" t="str">
        <x:v>D</x:v>
      </x:c>
      <x:c r="L2162" s="59" t="n">
        <x:v>0.18602302551269534</x:v>
      </x:c>
      <x:c r="M2162" s="59" t="n">
        <x:v>0.24989436442936147</x:v>
      </x:c>
      <x:c r="N2162" s="58" t="n">
        <x:v>36983040.1018902</x:v>
      </x:c>
      <x:c r="O2162" s="58" t="n">
        <x:v>11875956.902151942</x:v>
      </x:c>
      <x:c r="P2162" s="2" t="str">
        <x:v>approve</x:v>
      </x:c>
      <x:c r="Q2162" s="2" t="str">
        <x:v>eligibility and RAROC conditions are met</x:v>
      </x:c>
      <x:c r="R2162" s="2"/>
      <x:c r="S2162" s="2"/>
      <x:c r="T2162" s="2"/>
    </x:row>
    <x:row r="2163">
      <x:c r="A2163" s="2"/>
      <x:c r="B2163" s="2"/>
      <x:c r="C2163" s="2" t="str">
        <x:v>SYN-02158</x:v>
      </x:c>
      <x:c r="D2163" s="58" t="n">
        <x:v>49000000</x:v>
      </x:c>
      <x:c r="E2163" s="93" t="n">
        <x:v>18</x:v>
      </x:c>
      <x:c r="F2163" s="59" t="n">
        <x:v>0.08209791512550581</x:v>
      </x:c>
      <x:c r="G2163" s="59" t="n">
        <x:v>0.7341098282362433</x:v>
      </x:c>
      <x:c r="H2163" s="59" t="n">
        <x:v>0.1529539486984336</x:v>
      </x:c>
      <x:c r="I2163" s="58" t="n">
        <x:v>3063670.946457802</x:v>
      </x:c>
      <x:c r="J2163" s="59" t="n">
        <x:v>0.08883182755157717</x:v>
      </x:c>
      <x:c r="K2163" s="2" t="str">
        <x:v>C</x:v>
      </x:c>
      <x:c r="L2163" s="59" t="n">
        <x:v>0.16985027313232423</x:v>
      </x:c>
      <x:c r="M2163" s="59" t="n">
        <x:v>0.020770833065487455</x:v>
      </x:c>
      <x:c r="N2163" s="58" t="n">
        <x:v>2417285.416311672</x:v>
      </x:c>
      <x:c r="O2163" s="58" t="n">
        <x:v>2510192.9980931566</x:v>
      </x:c>
      <x:c r="P2163" s="2" t="str">
        <x:v>reprice</x:v>
      </x:c>
      <x:c r="Q2163" s="2" t="str">
        <x:v>quoted APR is below the RAROC price floor</x:v>
      </x:c>
      <x:c r="R2163" s="2"/>
      <x:c r="S2163" s="2"/>
      <x:c r="T2163" s="2"/>
    </x:row>
    <x:row r="2164">
      <x:c r="A2164" s="2"/>
      <x:c r="B2164" s="2"/>
      <x:c r="C2164" s="2" t="str">
        <x:v>SYN-02159</x:v>
      </x:c>
      <x:c r="D2164" s="58" t="n">
        <x:v>108000000</x:v>
      </x:c>
      <x:c r="E2164" s="93" t="n">
        <x:v>12</x:v>
      </x:c>
      <x:c r="F2164" s="59" t="n">
        <x:v>0.20199679666245787</x:v>
      </x:c>
      <x:c r="G2164" s="59" t="n">
        <x:v>0.6255387326992138</x:v>
      </x:c>
      <x:c r="H2164" s="59" t="n">
        <x:v>0.29290943067364517</x:v>
      </x:c>
      <x:c r="I2164" s="58" t="n">
        <x:v>10490977.606354574</x:v>
      </x:c>
      <x:c r="J2164" s="59" t="n">
        <x:v>0.26644389151492776</x:v>
      </x:c>
      <x:c r="K2164" s="2" t="str">
        <x:v>E</x:v>
      </x:c>
      <x:c r="L2164" s="59"/>
      <x:c r="M2164" s="59" t="n">
        <x:v>0.47674882390987683</x:v>
      </x:c>
      <x:c r="N2164" s="58" t="n">
        <x:v>7969157.761178709</x:v>
      </x:c>
      <x:c r="O2164" s="58" t="n">
        <x:v>7507241.376927964</x:v>
      </x:c>
      <x:c r="P2164" s="2" t="str">
        <x:v>decline</x:v>
      </x:c>
      <x:c r="Q2164" s="2" t="str">
        <x:v>PD exceeds policy maximum</x:v>
      </x:c>
      <x:c r="R2164" s="2"/>
      <x:c r="S2164" s="2"/>
      <x:c r="T2164" s="2"/>
    </x:row>
    <x:row r="2165">
      <x:c r="A2165" s="2"/>
      <x:c r="B2165" s="2"/>
      <x:c r="C2165" s="2" t="str">
        <x:v>SYN-02160</x:v>
      </x:c>
      <x:c r="D2165" s="58" t="n">
        <x:v>184000000</x:v>
      </x:c>
      <x:c r="E2165" s="93" t="n">
        <x:v>48</x:v>
      </x:c>
      <x:c r="F2165" s="59" t="n">
        <x:v>0.05009274207150491</x:v>
      </x:c>
      <x:c r="G2165" s="59" t="n">
        <x:v>0.7034058077849129</x:v>
      </x:c>
      <x:c r="H2165" s="59" t="n">
        <x:v>0.15259648298972617</x:v>
      </x:c>
      <x:c r="I2165" s="58" t="n">
        <x:v>5145107.937962138</x:v>
      </x:c>
      <x:c r="J2165" s="59" t="n">
        <x:v>0.27517096489802556</x:v>
      </x:c>
      <x:c r="K2165" s="2" t="str">
        <x:v>C</x:v>
      </x:c>
      <x:c r="L2165" s="59" t="n">
        <x:v>0.11556411743164063</x:v>
      </x:c>
      <x:c r="M2165" s="59" t="n">
        <x:v>0.536359315903354</x:v>
      </x:c>
      <x:c r="N2165" s="58" t="n">
        <x:v>13888222.082066383</x:v>
      </x:c>
      <x:c r="O2165" s="58" t="n">
        <x:v>7580092.041120828</x:v>
      </x:c>
      <x:c r="P2165" s="2" t="str">
        <x:v>approve</x:v>
      </x:c>
      <x:c r="Q2165" s="2" t="str">
        <x:v>eligibility and RAROC conditions are met</x:v>
      </x:c>
      <x:c r="R2165" s="2"/>
      <x:c r="S2165" s="2"/>
      <x:c r="T2165" s="2"/>
    </x:row>
    <x:row r="2166">
      <x:c r="A2166" s="2"/>
      <x:c r="B2166" s="2"/>
      <x:c r="C2166" s="2" t="str">
        <x:v>SYN-02161</x:v>
      </x:c>
      <x:c r="D2166" s="58" t="n">
        <x:v>232000000</x:v>
      </x:c>
      <x:c r="E2166" s="93" t="n">
        <x:v>18</x:v>
      </x:c>
      <x:c r="F2166" s="59" t="n">
        <x:v>0.0802889238206233</x:v>
      </x:c>
      <x:c r="G2166" s="59" t="n">
        <x:v>0.6668594973868416</x:v>
      </x:c>
      <x:c r="H2166" s="59" t="n">
        <x:v>0.18148940292608584</x:v>
      </x:c>
      <x:c r="I2166" s="58" t="n">
        <x:v>14819418.369788377</x:v>
      </x:c>
      <x:c r="J2166" s="59" t="n">
        <x:v>0.6319833819939537</x:v>
      </x:c>
      <x:c r="K2166" s="2" t="str">
        <x:v>C</x:v>
      </x:c>
      <x:c r="L2166" s="59"/>
      <x:c r="M2166" s="59" t="n">
        <x:v>0.6882081357829102</x:v>
      </x:c>
      <x:c r="N2166" s="58" t="n">
        <x:v>10231460.09540985</x:v>
      </x:c>
      <x:c r="O2166" s="58" t="n">
        <x:v>10729595.65053569</x:v>
      </x:c>
      <x:c r="P2166" s="2" t="str">
        <x:v>decline</x:v>
      </x:c>
      <x:c r="Q2166" s="2" t="str">
        <x:v>debt service to income exceeds policy maximum</x:v>
      </x:c>
      <x:c r="R2166" s="2"/>
      <x:c r="S2166" s="2"/>
      <x:c r="T2166" s="2"/>
    </x:row>
    <x:row r="2167">
      <x:c r="A2167" s="2"/>
      <x:c r="B2167" s="2"/>
      <x:c r="C2167" s="2" t="str">
        <x:v>SYN-02162</x:v>
      </x:c>
      <x:c r="D2167" s="58" t="n">
        <x:v>63000000</x:v>
      </x:c>
      <x:c r="E2167" s="93" t="n">
        <x:v>36</x:v>
      </x:c>
      <x:c r="F2167" s="59" t="n">
        <x:v>0.04737960424583002</x:v>
      </x:c>
      <x:c r="G2167" s="59" t="n">
        <x:v>0.6796863604573674</x:v>
      </x:c>
      <x:c r="H2167" s="59" t="n">
        <x:v>0.14120755933615164</x:v>
      </x:c>
      <x:c r="I2167" s="58" t="n">
        <x:v>2156887.4738608445</x:v>
      </x:c>
      <x:c r="J2167" s="59" t="n">
        <x:v>0.3015802076072457</x:v>
      </x:c>
      <x:c r="K2167" s="2" t="str">
        <x:v>B</x:v>
      </x:c>
      <x:c r="L2167" s="59" t="n">
        <x:v>0.11750137329101565</x:v>
      </x:c>
      <x:c r="M2167" s="59" t="n">
        <x:v>0.4014369478369864</x:v>
      </x:c>
      <x:c r="N2167" s="58" t="n">
        <x:v>3254428.266625564</x:v>
      </x:c>
      <x:c r="O2167" s="58" t="n">
        <x:v>2594684.995101059</x:v>
      </x:c>
      <x:c r="P2167" s="2" t="str">
        <x:v>approve</x:v>
      </x:c>
      <x:c r="Q2167" s="2" t="str">
        <x:v>eligibility and RAROC conditions are met</x:v>
      </x:c>
      <x:c r="R2167" s="2"/>
      <x:c r="S2167" s="2"/>
      <x:c r="T2167" s="2"/>
    </x:row>
    <x:row r="2168">
      <x:c r="A2168" s="2"/>
      <x:c r="B2168" s="2"/>
      <x:c r="C2168" s="2" t="str">
        <x:v>SYN-02163</x:v>
      </x:c>
      <x:c r="D2168" s="58" t="n">
        <x:v>238000000</x:v>
      </x:c>
      <x:c r="E2168" s="93" t="n">
        <x:v>12</x:v>
      </x:c>
      <x:c r="F2168" s="59" t="n">
        <x:v>0.11210123246491288</x:v>
      </x:c>
      <x:c r="G2168" s="59" t="n">
        <x:v>0.7327263820676368</x:v>
      </x:c>
      <x:c r="H2168" s="59" t="n">
        <x:v>0.2119002784059191</x:v>
      </x:c>
      <x:c r="I2168" s="58" t="n">
        <x:v>22182789.84653423</x:v>
      </x:c>
      <x:c r="J2168" s="59" t="n">
        <x:v>0.589437717633778</x:v>
      </x:c>
      <x:c r="K2168" s="2" t="str">
        <x:v>D</x:v>
      </x:c>
      <x:c r="L2168" s="59"/>
      <x:c r="M2168" s="59" t="n">
        <x:v>0.5543165443985623</x:v>
      </x:c>
      <x:c r="N2168" s="58" t="n">
        <x:v>11119130.29337833</x:v>
      </x:c>
      <x:c r="O2168" s="58" t="n">
        <x:v>14936537.603140429</x:v>
      </x:c>
      <x:c r="P2168" s="2" t="str">
        <x:v>decline</x:v>
      </x:c>
      <x:c r="Q2168" s="2" t="str">
        <x:v>debt service to income exceeds policy maximum</x:v>
      </x:c>
      <x:c r="R2168" s="2"/>
      <x:c r="S2168" s="2"/>
      <x:c r="T2168" s="2"/>
    </x:row>
    <x:row r="2169">
      <x:c r="A2169" s="2"/>
      <x:c r="B2169" s="2"/>
      <x:c r="C2169" s="2" t="str">
        <x:v>SYN-02164</x:v>
      </x:c>
      <x:c r="D2169" s="58" t="n">
        <x:v>114000000</x:v>
      </x:c>
      <x:c r="E2169" s="93" t="n">
        <x:v>36</x:v>
      </x:c>
      <x:c r="F2169" s="59" t="n">
        <x:v>0.06858185300878923</x:v>
      </x:c>
      <x:c r="G2169" s="59" t="n">
        <x:v>0.6743362465946267</x:v>
      </x:c>
      <x:c r="H2169" s="59" t="n">
        <x:v>0.16764250539250017</x:v>
      </x:c>
      <x:c r="I2169" s="58" t="n">
        <x:v>4051048.0533905723</x:v>
      </x:c>
      <x:c r="J2169" s="59" t="n">
        <x:v>0.3641904925807763</x:v>
      </x:c>
      <x:c r="K2169" s="2" t="str">
        <x:v>C</x:v>
      </x:c>
      <x:c r="L2169" s="59" t="n">
        <x:v>0.12390098571777344</x:v>
      </x:c>
      <x:c r="M2169" s="59" t="n">
        <x:v>0.5949992776258122</x:v>
      </x:c>
      <x:c r="N2169" s="58" t="n">
        <x:v>8452790.887809</x:v>
      </x:c>
      <x:c r="O2169" s="58" t="n">
        <x:v>4739158.483771059</x:v>
      </x:c>
      <x:c r="P2169" s="2" t="str">
        <x:v>approve</x:v>
      </x:c>
      <x:c r="Q2169" s="2" t="str">
        <x:v>eligibility and RAROC conditions are met</x:v>
      </x:c>
      <x:c r="R2169" s="2"/>
      <x:c r="S2169" s="2"/>
      <x:c r="T2169" s="2"/>
    </x:row>
    <x:row r="2170">
      <x:c r="A2170" s="2"/>
      <x:c r="B2170" s="2"/>
      <x:c r="C2170" s="2" t="str">
        <x:v>SYN-02165</x:v>
      </x:c>
      <x:c r="D2170" s="58" t="n">
        <x:v>242000000</x:v>
      </x:c>
      <x:c r="E2170" s="93" t="n">
        <x:v>18</x:v>
      </x:c>
      <x:c r="F2170" s="59" t="n">
        <x:v>0.27854227886443267</x:v>
      </x:c>
      <x:c r="G2170" s="59" t="n">
        <x:v>0.6799219083514884</x:v>
      </x:c>
      <x:c r="H2170" s="59" t="n">
        <x:v>0.3</x:v>
      </x:c>
      <x:c r="I2170" s="58" t="n">
        <x:v>16860159.492901437</x:v>
      </x:c>
      <x:c r="J2170" s="59" t="n">
        <x:v>0.5200025316333562</x:v>
      </x:c>
      <x:c r="K2170" s="2" t="str">
        <x:v>E</x:v>
      </x:c>
      <x:c r="L2170" s="59"/>
      <x:c r="M2170" s="59" t="n">
        <x:v>0.12543887586290947</x:v>
      </x:c>
      <x:c r="N2170" s="58" t="n">
        <x:v>38502456.23848101</x:v>
      </x:c>
      <x:c r="O2170" s="58" t="n">
        <x:v>18650672.982709672</x:v>
      </x:c>
      <x:c r="P2170" s="2" t="str">
        <x:v>decline</x:v>
      </x:c>
      <x:c r="Q2170" s="2" t="str">
        <x:v>PD exceeds policy maximum</x:v>
      </x:c>
      <x:c r="R2170" s="2"/>
      <x:c r="S2170" s="2"/>
      <x:c r="T2170" s="2"/>
    </x:row>
    <x:row r="2171">
      <x:c r="A2171" s="2"/>
      <x:c r="B2171" s="2"/>
      <x:c r="C2171" s="2" t="str">
        <x:v>SYN-02166</x:v>
      </x:c>
      <x:c r="D2171" s="58" t="n">
        <x:v>161000000</x:v>
      </x:c>
      <x:c r="E2171" s="93" t="n">
        <x:v>48</x:v>
      </x:c>
      <x:c r="F2171" s="59" t="n">
        <x:v>0.1283430074608959</x:v>
      </x:c>
      <x:c r="G2171" s="59" t="n">
        <x:v>0.7573948992492148</x:v>
      </x:c>
      <x:c r="H2171" s="59" t="n">
        <x:v>0.18933133584159476</x:v>
      </x:c>
      <x:c r="I2171" s="58" t="n">
        <x:v>4808240.062240287</x:v>
      </x:c>
      <x:c r="J2171" s="59" t="n">
        <x:v>0.2543596273315942</x:v>
      </x:c>
      <x:c r="K2171" s="2" t="str">
        <x:v>D</x:v>
      </x:c>
      <x:c r="L2171" s="59" t="n">
        <x:v>0.18836124420166017</x:v>
      </x:c>
      <x:c r="M2171" s="59" t="n">
        <x:v>0.16598961702483384</x:v>
      </x:c>
      <x:c r="N2171" s="58" t="n">
        <x:v>31798736.669539817</x:v>
      </x:c>
      <x:c r="O2171" s="58" t="n">
        <x:v>9941952.669340564</x:v>
      </x:c>
      <x:c r="P2171" s="2" t="str">
        <x:v>approve</x:v>
      </x:c>
      <x:c r="Q2171" s="2" t="str">
        <x:v>eligibility and RAROC conditions are met</x:v>
      </x:c>
      <x:c r="R2171" s="2"/>
      <x:c r="S2171" s="2"/>
      <x:c r="T2171" s="2"/>
    </x:row>
    <x:row r="2172">
      <x:c r="A2172" s="2"/>
      <x:c r="B2172" s="2"/>
      <x:c r="C2172" s="2" t="str">
        <x:v>SYN-02167</x:v>
      </x:c>
      <x:c r="D2172" s="58" t="n">
        <x:v>200000000</x:v>
      </x:c>
      <x:c r="E2172" s="93" t="n">
        <x:v>24</x:v>
      </x:c>
      <x:c r="F2172" s="59" t="n">
        <x:v>0.1818490105551704</x:v>
      </x:c>
      <x:c r="G2172" s="59" t="n">
        <x:v>0.5705814179741742</x:v>
      </x:c>
      <x:c r="H2172" s="59" t="n">
        <x:v>0.2288892274797862</x:v>
      </x:c>
      <x:c r="I2172" s="58" t="n">
        <x:v>10463635.100435013</x:v>
      </x:c>
      <x:c r="J2172" s="59" t="n">
        <x:v>0.4561983142970133</x:v>
      </x:c>
      <x:c r="K2172" s="2" t="str">
        <x:v>E</x:v>
      </x:c>
      <x:c r="L2172" s="59" t="n">
        <x:v>0.1954706573486328</x:v>
      </x:c>
      <x:c r="M2172" s="59" t="n">
        <x:v>0.3920933922095274</x:v>
      </x:c>
      <x:c r="N2172" s="58" t="n">
        <x:v>22306312.775789592</x:v>
      </x:c>
      <x:c r="O2172" s="58" t="n">
        <x:v>11299947.35382299</x:v>
      </x:c>
      <x:c r="P2172" s="2" t="str">
        <x:v>approve</x:v>
      </x:c>
      <x:c r="Q2172" s="2" t="str">
        <x:v>eligibility and RAROC conditions are met</x:v>
      </x:c>
      <x:c r="R2172" s="2"/>
      <x:c r="S2172" s="2"/>
      <x:c r="T2172" s="2"/>
    </x:row>
    <x:row r="2173">
      <x:c r="A2173" s="2"/>
      <x:c r="B2173" s="2"/>
      <x:c r="C2173" s="2" t="str">
        <x:v>SYN-02168</x:v>
      </x:c>
      <x:c r="D2173" s="58" t="n">
        <x:v>171000000</x:v>
      </x:c>
      <x:c r="E2173" s="93" t="n">
        <x:v>18</x:v>
      </x:c>
      <x:c r="F2173" s="59" t="n">
        <x:v>0.10462155894048801</x:v>
      </x:c>
      <x:c r="G2173" s="59" t="n">
        <x:v>0.6932989641567348</x:v>
      </x:c>
      <x:c r="H2173" s="59" t="n">
        <x:v>0.20831971772963462</x:v>
      </x:c>
      <x:c r="I2173" s="58" t="n">
        <x:v>11143016.818873353</x:v>
      </x:c>
      <x:c r="J2173" s="59" t="n">
        <x:v>0.4465489296410759</x:v>
      </x:c>
      <x:c r="K2173" s="2" t="str">
        <x:v>D</x:v>
      </x:c>
      <x:c r="L2173" s="59" t="n">
        <x:v>0.16306373596191406</x:v>
      </x:c>
      <x:c r="M2173" s="59" t="n">
        <x:v>0.5015446163205237</x:v>
      </x:c>
      <x:c r="N2173" s="58" t="n">
        <x:v>10269665.405692048</x:v>
      </x:c>
      <x:c r="O2173" s="58" t="n">
        <x:v>9521536.588074148</x:v>
      </x:c>
      <x:c r="P2173" s="2" t="str">
        <x:v>approve</x:v>
      </x:c>
      <x:c r="Q2173" s="2" t="str">
        <x:v>eligibility and RAROC conditions are met</x:v>
      </x:c>
      <x:c r="R2173" s="2"/>
      <x:c r="S2173" s="2"/>
      <x:c r="T2173" s="2"/>
    </x:row>
    <x:row r="2174">
      <x:c r="A2174" s="2"/>
      <x:c r="B2174" s="2"/>
      <x:c r="C2174" s="2" t="str">
        <x:v>SYN-02169</x:v>
      </x:c>
      <x:c r="D2174" s="58" t="n">
        <x:v>95000000</x:v>
      </x:c>
      <x:c r="E2174" s="93" t="n">
        <x:v>12</x:v>
      </x:c>
      <x:c r="F2174" s="59" t="n">
        <x:v>0.08067782806382039</x:v>
      </x:c>
      <x:c r="G2174" s="59" t="n">
        <x:v>0.7454465457495455</x:v>
      </x:c>
      <x:c r="H2174" s="59" t="n">
        <x:v>0.16856864257892934</x:v>
      </x:c>
      <x:c r="I2174" s="58" t="n">
        <x:v>8657999.63366018</x:v>
      </x:c>
      <x:c r="J2174" s="59" t="n">
        <x:v>0.4364637574973965</x:v>
      </x:c>
      <x:c r="K2174" s="2" t="str">
        <x:v>C</x:v>
      </x:c>
      <x:c r="L2174" s="59" t="n">
        <x:v>0.1499784851074219</x:v>
      </x:c>
      <x:c r="M2174" s="59" t="n">
        <x:v>0.3117331095105706</x:v>
      </x:c>
      <x:c r="N2174" s="58" t="n">
        <x:v>3213328.3046241356</x:v>
      </x:c>
      <x:c r="O2174" s="58" t="n">
        <x:v>5043943.439740175</x:v>
      </x:c>
      <x:c r="P2174" s="2" t="str">
        <x:v>approve</x:v>
      </x:c>
      <x:c r="Q2174" s="2" t="str">
        <x:v>eligibility and RAROC conditions are met</x:v>
      </x:c>
      <x:c r="R2174" s="2"/>
      <x:c r="S2174" s="2"/>
      <x:c r="T2174" s="2"/>
    </x:row>
    <x:row r="2175">
      <x:c r="A2175" s="2"/>
      <x:c r="B2175" s="2"/>
      <x:c r="C2175" s="2" t="str">
        <x:v>SYN-02170</x:v>
      </x:c>
      <x:c r="D2175" s="58" t="n">
        <x:v>64000000</x:v>
      </x:c>
      <x:c r="E2175" s="93" t="n">
        <x:v>24</x:v>
      </x:c>
      <x:c r="F2175" s="59" t="n">
        <x:v>0.164566814540738</x:v>
      </x:c>
      <x:c r="G2175" s="59" t="n">
        <x:v>0.7325547333537492</x:v>
      </x:c>
      <x:c r="H2175" s="59" t="n">
        <x:v>0.2290414456656127</x:v>
      </x:c>
      <x:c r="I2175" s="58" t="n">
        <x:v>3348846.6278488524</x:v>
      </x:c>
      <x:c r="J2175" s="59" t="n">
        <x:v>0.24094579107701156</x:v>
      </x:c>
      <x:c r="K2175" s="2" t="str">
        <x:v>E</x:v>
      </x:c>
      <x:c r="L2175" s="59" t="n">
        <x:v>0.23079048156738283</x:v>
      </x:c>
      <x:c r="M2175" s="59" t="n">
        <x:v>0.1500782185791172</x:v>
      </x:c>
      <x:c r="N2175" s="58" t="n">
        <x:v>8324559.788759784</x:v>
      </x:c>
      <x:c r="O2175" s="58" t="n">
        <x:v>4499353.1222271845</x:v>
      </x:c>
      <x:c r="P2175" s="2" t="str">
        <x:v>reprice</x:v>
      </x:c>
      <x:c r="Q2175" s="2" t="str">
        <x:v>quoted APR is below the RAROC price floor</x:v>
      </x:c>
      <x:c r="R2175" s="2"/>
      <x:c r="S2175" s="2"/>
      <x:c r="T2175" s="2"/>
    </x:row>
    <x:row r="2176">
      <x:c r="A2176" s="2"/>
      <x:c r="B2176" s="2"/>
      <x:c r="C2176" s="2" t="str">
        <x:v>SYN-02171</x:v>
      </x:c>
      <x:c r="D2176" s="58" t="n">
        <x:v>70000000</x:v>
      </x:c>
      <x:c r="E2176" s="93" t="n">
        <x:v>36</x:v>
      </x:c>
      <x:c r="F2176" s="59" t="n">
        <x:v>0.07926552670016518</x:v>
      </x:c>
      <x:c r="G2176" s="59" t="n">
        <x:v>0.6602129499371049</x:v>
      </x:c>
      <x:c r="H2176" s="59" t="n">
        <x:v>0.16946025190492764</x:v>
      </x:c>
      <x:c r="I2176" s="58" t="n">
        <x:v>2493810.9639787273</x:v>
      </x:c>
      <x:c r="J2176" s="59" t="n">
        <x:v>0.22590756417329644</x:v>
      </x:c>
      <x:c r="K2176" s="2" t="str">
        <x:v>C</x:v>
      </x:c>
      <x:c r="L2176" s="59" t="n">
        <x:v>0.1425225067138672</x:v>
      </x:c>
      <x:c r="M2176" s="59" t="n">
        <x:v>0.4115709519915271</x:v>
      </x:c>
      <x:c r="N2176" s="58" t="n">
        <x:v>5842440.804894043</x:v>
      </x:c>
      <x:c r="O2176" s="58" t="n">
        <x:v>3080693.2397087403</x:v>
      </x:c>
      <x:c r="P2176" s="2" t="str">
        <x:v>approve</x:v>
      </x:c>
      <x:c r="Q2176" s="2" t="str">
        <x:v>eligibility and RAROC conditions are met</x:v>
      </x:c>
      <x:c r="R2176" s="2"/>
      <x:c r="S2176" s="2"/>
      <x:c r="T2176" s="2"/>
    </x:row>
    <x:row r="2177">
      <x:c r="A2177" s="2"/>
      <x:c r="B2177" s="2"/>
      <x:c r="C2177" s="2" t="str">
        <x:v>SYN-02172</x:v>
      </x:c>
      <x:c r="D2177" s="58" t="n">
        <x:v>122000000</x:v>
      </x:c>
      <x:c r="E2177" s="93" t="n">
        <x:v>18</x:v>
      </x:c>
      <x:c r="F2177" s="59" t="n">
        <x:v>0.010016379454911354</x:v>
      </x:c>
      <x:c r="G2177" s="59" t="n">
        <x:v>0.6117396394671435</x:v>
      </x:c>
      <x:c r="H2177" s="59" t="n">
        <x:v>0.09092916179187549</x:v>
      </x:c>
      <x:c r="I2177" s="58" t="n">
        <x:v>7276112.34141345</x:v>
      </x:c>
      <x:c r="J2177" s="59" t="n">
        <x:v>0.45548314527884565</x:v>
      </x:c>
      <x:c r="K2177" s="2" t="str">
        <x:v>A</x:v>
      </x:c>
      <x:c r="L2177" s="59" t="n">
        <x:v>0.0909158706665039</x:v>
      </x:c>
      <x:c r="M2177" s="59" t="n">
        <x:v>0.1601400465579169</x:v>
      </x:c>
      <x:c r="N2177" s="58" t="n">
        <x:v>604341.4142027682</x:v>
      </x:c>
      <x:c r="O2177" s="58" t="n">
        <x:v>5154211.794016191</x:v>
      </x:c>
      <x:c r="P2177" s="2" t="str">
        <x:v>approve</x:v>
      </x:c>
      <x:c r="Q2177" s="2" t="str">
        <x:v>eligibility and RAROC conditions are met</x:v>
      </x:c>
      <x:c r="R2177" s="2"/>
      <x:c r="S2177" s="2"/>
      <x:c r="T2177" s="2"/>
    </x:row>
    <x:row r="2178">
      <x:c r="A2178" s="2"/>
      <x:c r="B2178" s="2"/>
      <x:c r="C2178" s="2" t="str">
        <x:v>SYN-02173</x:v>
      </x:c>
      <x:c r="D2178" s="58" t="n">
        <x:v>35000000</x:v>
      </x:c>
      <x:c r="E2178" s="93" t="n">
        <x:v>18</x:v>
      </x:c>
      <x:c r="F2178" s="59" t="n">
        <x:v>0.0939934432112487</x:v>
      </x:c>
      <x:c r="G2178" s="59" t="n">
        <x:v>0.6852184487181802</x:v>
      </x:c>
      <x:c r="H2178" s="59" t="n">
        <x:v>0.18810980124290752</x:v>
      </x:c>
      <x:c r="I2178" s="58" t="n">
        <x:v>2246756.2325260425</x:v>
      </x:c>
      <x:c r="J2178" s="59" t="n">
        <x:v>0.3912432132872024</x:v>
      </x:c>
      <x:c r="K2178" s="2" t="str">
        <x:v>C</x:v>
      </x:c>
      <x:c r="L2178" s="59" t="n">
        <x:v>0.18723907470703127</x:v>
      </x:c>
      <x:c r="M2178" s="59" t="n">
        <x:v>0.16712303795459807</x:v>
      </x:c>
      <x:c r="N2178" s="58" t="n">
        <x:v>1858825.582624305</x:v>
      </x:c>
      <x:c r="O2178" s="58" t="n">
        <x:v>1814703.0841277689</x:v>
      </x:c>
      <x:c r="P2178" s="2" t="str">
        <x:v>approve</x:v>
      </x:c>
      <x:c r="Q2178" s="2" t="str">
        <x:v>eligibility and RAROC conditions are met</x:v>
      </x:c>
      <x:c r="R2178" s="2"/>
      <x:c r="S2178" s="2"/>
      <x:c r="T2178" s="2"/>
    </x:row>
    <x:row r="2179">
      <x:c r="A2179" s="2"/>
      <x:c r="B2179" s="2"/>
      <x:c r="C2179" s="2" t="str">
        <x:v>SYN-02174</x:v>
      </x:c>
      <x:c r="D2179" s="58" t="n">
        <x:v>239000000</x:v>
      </x:c>
      <x:c r="E2179" s="93" t="n">
        <x:v>24</x:v>
      </x:c>
      <x:c r="F2179" s="59" t="n">
        <x:v>0.033722235694559975</x:v>
      </x:c>
      <x:c r="G2179" s="59" t="n">
        <x:v>0.8280050547668645</x:v>
      </x:c>
      <x:c r="H2179" s="59" t="n">
        <x:v>0.14121942665941645</x:v>
      </x:c>
      <x:c r="I2179" s="58" t="n">
        <x:v>11488852.0734316</x:v>
      </x:c>
      <x:c r="J2179" s="59" t="n">
        <x:v>0.8736486899103771</x:v>
      </x:c>
      <x:c r="K2179" s="2" t="str">
        <x:v>B</x:v>
      </x:c>
      <x:c r="L2179" s="59"/>
      <x:c r="M2179" s="59" t="n">
        <x:v>0.5062754503664151</x:v>
      </x:c>
      <x:c r="N2179" s="58" t="n">
        <x:v>7214679.297868434</x:v>
      </x:c>
      <x:c r="O2179" s="58" t="n">
        <x:v>10015696.12805136</x:v>
      </x:c>
      <x:c r="P2179" s="2" t="str">
        <x:v>decline</x:v>
      </x:c>
      <x:c r="Q2179" s="2" t="str">
        <x:v>debt service to income exceeds policy maximum</x:v>
      </x:c>
      <x:c r="R2179" s="2"/>
      <x:c r="S2179" s="2"/>
      <x:c r="T2179" s="2"/>
    </x:row>
    <x:row r="2180">
      <x:c r="A2180" s="2"/>
      <x:c r="B2180" s="2"/>
      <x:c r="C2180" s="2" t="str">
        <x:v>SYN-02175</x:v>
      </x:c>
      <x:c r="D2180" s="58" t="n">
        <x:v>84000000</x:v>
      </x:c>
      <x:c r="E2180" s="93" t="n">
        <x:v>36</x:v>
      </x:c>
      <x:c r="F2180" s="59" t="n">
        <x:v>0.05329016491646441</x:v>
      </x:c>
      <x:c r="G2180" s="59" t="n">
        <x:v>0.6997805229229311</x:v>
      </x:c>
      <x:c r="H2180" s="59" t="n">
        <x:v>0.13846399630901315</x:v>
      </x:c>
      <x:c r="I2180" s="58" t="n">
        <x:v>2864658.2937545115</x:v>
      </x:c>
      <x:c r="J2180" s="59" t="n">
        <x:v>0.23384765942998287</x:v>
      </x:c>
      <x:c r="K2180" s="2" t="str">
        <x:v>C</x:v>
      </x:c>
      <x:c r="L2180" s="59" t="n">
        <x:v>0.12298675537109376</x:v>
      </x:c>
      <x:c r="M2180" s="59" t="n">
        <x:v>0.31764143848490234</x:v>
      </x:c>
      <x:c r="N2180" s="58" t="n">
        <x:v>5002461.91547525</x:v>
      </x:c>
      <x:c r="O2180" s="58" t="n">
        <x:v>3434452.2357860827</x:v>
      </x:c>
      <x:c r="P2180" s="2" t="str">
        <x:v>approve</x:v>
      </x:c>
      <x:c r="Q2180" s="2" t="str">
        <x:v>eligibility and RAROC conditions are met</x:v>
      </x:c>
      <x:c r="R2180" s="2"/>
      <x:c r="S2180" s="2"/>
      <x:c r="T2180" s="2"/>
    </x:row>
    <x:row r="2181">
      <x:c r="A2181" s="2"/>
      <x:c r="B2181" s="2"/>
      <x:c r="C2181" s="2" t="str">
        <x:v>SYN-02176</x:v>
      </x:c>
      <x:c r="D2181" s="58" t="n">
        <x:v>58000000</x:v>
      </x:c>
      <x:c r="E2181" s="93" t="n">
        <x:v>12</x:v>
      </x:c>
      <x:c r="F2181" s="59" t="n">
        <x:v>0.045851342200867076</x:v>
      </x:c>
      <x:c r="G2181" s="59" t="n">
        <x:v>0.7568036074811083</x:v>
      </x:c>
      <x:c r="H2181" s="59" t="n">
        <x:v>0.15245444432211924</x:v>
      </x:c>
      <x:c r="I2181" s="58" t="n">
        <x:v>5241701.918389745</x:v>
      </x:c>
      <x:c r="J2181" s="59" t="n">
        <x:v>0.34430010096788133</x:v>
      </x:c>
      <x:c r="K2181" s="2" t="str">
        <x:v>B</x:v>
      </x:c>
      <x:c r="L2181" s="59" t="n">
        <x:v>0.14296558380126956</x:v>
      </x:c>
      <x:c r="M2181" s="59" t="n">
        <x:v>0.25680326143491505</x:v>
      </x:c>
      <x:c r="N2181" s="58" t="n">
        <x:v>1123159.0307041043</x:v>
      </x:c>
      <x:c r="O2181" s="58" t="n">
        <x:v>2494902.1018202538</x:v>
      </x:c>
      <x:c r="P2181" s="2" t="str">
        <x:v>approve</x:v>
      </x:c>
      <x:c r="Q2181" s="2" t="str">
        <x:v>eligibility and RAROC conditions are met</x:v>
      </x:c>
      <x:c r="R2181" s="2"/>
      <x:c r="S2181" s="2"/>
      <x:c r="T2181" s="2"/>
    </x:row>
    <x:row r="2182">
      <x:c r="A2182" s="2"/>
      <x:c r="B2182" s="2"/>
      <x:c r="C2182" s="2" t="str">
        <x:v>SYN-02177</x:v>
      </x:c>
      <x:c r="D2182" s="58" t="n">
        <x:v>181000000</x:v>
      </x:c>
      <x:c r="E2182" s="93" t="n">
        <x:v>36</x:v>
      </x:c>
      <x:c r="F2182" s="59" t="n">
        <x:v>0.20552603549763382</x:v>
      </x:c>
      <x:c r="G2182" s="59" t="n">
        <x:v>0.6312721545512501</x:v>
      </x:c>
      <x:c r="H2182" s="59" t="n">
        <x:v>0.2858169836734499</x:v>
      </x:c>
      <x:c r="I2182" s="58" t="n">
        <x:v>7543806.197362225</x:v>
      </x:c>
      <x:c r="J2182" s="59" t="n">
        <x:v>0.3443193171184288</x:v>
      </x:c>
      <x:c r="K2182" s="2" t="str">
        <x:v>E</x:v>
      </x:c>
      <x:c r="L2182" s="59"/>
      <x:c r="M2182" s="59" t="n">
        <x:v>0.5077889702231766</x:v>
      </x:c>
      <x:c r="N2182" s="58" t="n">
        <x:v>36386582.16168548</x:v>
      </x:c>
      <x:c r="O2182" s="58" t="n">
        <x:v>11283953.121570177</x:v>
      </x:c>
      <x:c r="P2182" s="2" t="str">
        <x:v>decline</x:v>
      </x:c>
      <x:c r="Q2182" s="2" t="str">
        <x:v>PD exceeds policy maximum</x:v>
      </x:c>
      <x:c r="R2182" s="2"/>
      <x:c r="S2182" s="2"/>
      <x:c r="T2182" s="2"/>
    </x:row>
    <x:row r="2183">
      <x:c r="A2183" s="2"/>
      <x:c r="B2183" s="2"/>
      <x:c r="C2183" s="2" t="str">
        <x:v>SYN-02178</x:v>
      </x:c>
      <x:c r="D2183" s="58" t="n">
        <x:v>116000000</x:v>
      </x:c>
      <x:c r="E2183" s="93" t="n">
        <x:v>36</x:v>
      </x:c>
      <x:c r="F2183" s="59" t="n">
        <x:v>0.22032961724530684</x:v>
      </x:c>
      <x:c r="G2183" s="59" t="n">
        <x:v>0.6275229279315798</x:v>
      </x:c>
      <x:c r="H2183" s="59" t="n">
        <x:v>0.2997043673747163</x:v>
      </x:c>
      <x:c r="I2183" s="58" t="n">
        <x:v>4922504.774598567</x:v>
      </x:c>
      <x:c r="J2183" s="59" t="n">
        <x:v>0.5345835985888092</x:v>
      </x:c>
      <x:c r="K2183" s="2" t="str">
        <x:v>E</x:v>
      </x:c>
      <x:c r="L2183" s="59"/>
      <x:c r="M2183" s="59" t="n">
        <x:v>0.500921331384403</x:v>
      </x:c>
      <x:c r="N2183" s="58" t="n">
        <x:v>24748096.98156141</x:v>
      </x:c>
      <x:c r="O2183" s="58" t="n">
        <x:v>7287902.471078056</x:v>
      </x:c>
      <x:c r="P2183" s="2" t="str">
        <x:v>decline</x:v>
      </x:c>
      <x:c r="Q2183" s="2" t="str">
        <x:v>PD exceeds policy maximum</x:v>
      </x:c>
      <x:c r="R2183" s="2"/>
      <x:c r="S2183" s="2"/>
      <x:c r="T2183" s="2"/>
    </x:row>
    <x:row r="2184">
      <x:c r="A2184" s="2"/>
      <x:c r="B2184" s="2"/>
      <x:c r="C2184" s="2" t="str">
        <x:v>SYN-02179</x:v>
      </x:c>
      <x:c r="D2184" s="58" t="n">
        <x:v>212000000</x:v>
      </x:c>
      <x:c r="E2184" s="93" t="n">
        <x:v>18</x:v>
      </x:c>
      <x:c r="F2184" s="59" t="n">
        <x:v>0.040873665903739156</x:v>
      </x:c>
      <x:c r="G2184" s="59" t="n">
        <x:v>0.6688660464438954</x:v>
      </x:c>
      <x:c r="H2184" s="59" t="n">
        <x:v>0.1547501877100306</x:v>
      </x:c>
      <x:c r="I2184" s="58" t="n">
        <x:v>13273017.521807885</x:v>
      </x:c>
      <x:c r="J2184" s="59" t="n">
        <x:v>0.6029207008723154</x:v>
      </x:c>
      <x:c r="K2184" s="2" t="str">
        <x:v>B</x:v>
      </x:c>
      <x:c r="L2184" s="59"/>
      <x:c r="M2184" s="59" t="n">
        <x:v>0.7038158981070644</x:v>
      </x:c>
      <x:c r="N2184" s="58" t="n">
        <x:v>4750313.48458676</x:v>
      </x:c>
      <x:c r="O2184" s="58" t="n">
        <x:v>8950003.618063027</x:v>
      </x:c>
      <x:c r="P2184" s="2" t="str">
        <x:v>decline</x:v>
      </x:c>
      <x:c r="Q2184" s="2" t="str">
        <x:v>debt service to income exceeds policy maximum</x:v>
      </x:c>
      <x:c r="R2184" s="2"/>
      <x:c r="S2184" s="2"/>
      <x:c r="T2184" s="2"/>
    </x:row>
    <x:row r="2185">
      <x:c r="A2185" s="2"/>
      <x:c r="B2185" s="2"/>
      <x:c r="C2185" s="2" t="str">
        <x:v>SYN-02180</x:v>
      </x:c>
      <x:c r="D2185" s="58" t="n">
        <x:v>32000000</x:v>
      </x:c>
      <x:c r="E2185" s="93" t="n">
        <x:v>48</x:v>
      </x:c>
      <x:c r="F2185" s="59" t="n">
        <x:v>0.120479933352351</x:v>
      </x:c>
      <x:c r="G2185" s="59" t="n">
        <x:v>0.6990026673609958</x:v>
      </x:c>
      <x:c r="H2185" s="59" t="n">
        <x:v>0.20530771655669502</x:v>
      </x:c>
      <x:c r="I2185" s="58" t="n">
        <x:v>982843.855215218</x:v>
      </x:c>
      <x:c r="J2185" s="59" t="n">
        <x:v>0.22894570017099075</x:v>
      </x:c>
      <x:c r="K2185" s="2" t="str">
        <x:v>D</x:v>
      </x:c>
      <x:c r="L2185" s="59" t="n">
        <x:v>0.19216293334960938</x:v>
      </x:c>
      <x:c r="M2185" s="59" t="n">
        <x:v>0.2518237259290786</x:v>
      </x:c>
      <x:c r="N2185" s="58" t="n">
        <x:v>5560528.192625595</x:v>
      </x:c>
      <x:c r="O2185" s="58" t="n">
        <x:v>1798689.6940906171</x:v>
      </x:c>
      <x:c r="P2185" s="2" t="str">
        <x:v>approve</x:v>
      </x:c>
      <x:c r="Q2185" s="2" t="str">
        <x:v>eligibility and RAROC conditions are met</x:v>
      </x:c>
      <x:c r="R2185" s="2"/>
      <x:c r="S2185" s="2"/>
      <x:c r="T2185" s="2"/>
    </x:row>
    <x:row r="2186">
      <x:c r="A2186" s="2"/>
      <x:c r="B2186" s="2"/>
      <x:c r="C2186" s="2" t="str">
        <x:v>SYN-02181</x:v>
      </x:c>
      <x:c r="D2186" s="58" t="n">
        <x:v>40000000</x:v>
      </x:c>
      <x:c r="E2186" s="93" t="n">
        <x:v>24</x:v>
      </x:c>
      <x:c r="F2186" s="59" t="n">
        <x:v>0.13476988645245846</x:v>
      </x:c>
      <x:c r="G2186" s="59" t="n">
        <x:v>0.7549297643513841</x:v>
      </x:c>
      <x:c r="H2186" s="59" t="n">
        <x:v>0.2267703878701735</x:v>
      </x:c>
      <x:c r="I2186" s="58" t="n">
        <x:v>2088524.0938638928</x:v>
      </x:c>
      <x:c r="J2186" s="59" t="n">
        <x:v>0.1086836454230474</x:v>
      </x:c>
      <x:c r="K2186" s="2" t="str">
        <x:v>D</x:v>
      </x:c>
      <x:c r="L2186" s="59" t="n">
        <x:v>0.2177982330322266</x:v>
      </x:c>
      <x:c r="M2186" s="59" t="n">
        <x:v>0.21458575389031861</x:v>
      </x:c>
      <x:c r="N2186" s="58" t="n">
        <x:v>4416227.505161031</x:v>
      </x:c>
      <x:c r="O2186" s="58" t="n">
        <x:v>2687701.165405468</x:v>
      </x:c>
      <x:c r="P2186" s="2" t="str">
        <x:v>approve</x:v>
      </x:c>
      <x:c r="Q2186" s="2" t="str">
        <x:v>eligibility and RAROC conditions are met</x:v>
      </x:c>
      <x:c r="R2186" s="2"/>
      <x:c r="S2186" s="2"/>
      <x:c r="T2186" s="2"/>
    </x:row>
    <x:row r="2187">
      <x:c r="A2187" s="2"/>
      <x:c r="B2187" s="2"/>
      <x:c r="C2187" s="2" t="str">
        <x:v>SYN-02182</x:v>
      </x:c>
      <x:c r="D2187" s="58" t="n">
        <x:v>164000000</x:v>
      </x:c>
      <x:c r="E2187" s="93" t="n">
        <x:v>36</x:v>
      </x:c>
      <x:c r="F2187" s="59" t="n">
        <x:v>0.04783518529256506</x:v>
      </x:c>
      <x:c r="G2187" s="59" t="n">
        <x:v>0.641836058650645</x:v>
      </x:c>
      <x:c r="H2187" s="59" t="n">
        <x:v>0.15604660241243246</x:v>
      </x:c>
      <x:c r="I2187" s="58" t="n">
        <x:v>5733795.0434906855</x:v>
      </x:c>
      <x:c r="J2187" s="59" t="n">
        <x:v>0.3840505646053714</x:v>
      </x:c>
      <x:c r="K2187" s="2" t="str">
        <x:v>B</x:v>
      </x:c>
      <x:c r="L2187" s="59" t="n">
        <x:v>0.10841171264648436</x:v>
      </x:c>
      <x:c r="M2187" s="59" t="n">
        <x:v>0.6435521437272917</x:v>
      </x:c>
      <x:c r="N2187" s="58" t="n">
        <x:v>8126907.215080931</x:v>
      </x:c>
      <x:c r="O2187" s="58" t="n">
        <x:v>6794684.105148984</x:v>
      </x:c>
      <x:c r="P2187" s="2" t="str">
        <x:v>approve</x:v>
      </x:c>
      <x:c r="Q2187" s="2" t="str">
        <x:v>eligibility and RAROC conditions are met</x:v>
      </x:c>
      <x:c r="R2187" s="2"/>
      <x:c r="S2187" s="2"/>
      <x:c r="T2187" s="2"/>
    </x:row>
    <x:row r="2188">
      <x:c r="A2188" s="2"/>
      <x:c r="B2188" s="2"/>
      <x:c r="C2188" s="2" t="str">
        <x:v>SYN-02183</x:v>
      </x:c>
      <x:c r="D2188" s="58" t="n">
        <x:v>187000000</x:v>
      </x:c>
      <x:c r="E2188" s="93" t="n">
        <x:v>24</x:v>
      </x:c>
      <x:c r="F2188" s="59" t="n">
        <x:v>0.0227701473895897</x:v>
      </x:c>
      <x:c r="G2188" s="59" t="n">
        <x:v>0.7030152732075529</x:v>
      </x:c>
      <x:c r="H2188" s="59" t="n">
        <x:v>0.13476007419849975</x:v>
      </x:c>
      <x:c r="I2188" s="58" t="n">
        <x:v>8932188.39364186</x:v>
      </x:c>
      <x:c r="J2188" s="59" t="n">
        <x:v>0.37236744229579516</x:v>
      </x:c>
      <x:c r="K2188" s="2" t="str">
        <x:v>B</x:v>
      </x:c>
      <x:c r="L2188" s="59" t="n">
        <x:v>0.08678955078125</x:v>
      </x:c>
      <x:c r="M2188" s="59" t="n">
        <x:v>0.6461352632585354</x:v>
      </x:c>
      <x:c r="N2188" s="58" t="n">
        <x:v>3237007.6284262086</x:v>
      </x:c>
      <x:c r="O2188" s="58" t="n">
        <x:v>7878769.356196457</x:v>
      </x:c>
      <x:c r="P2188" s="2" t="str">
        <x:v>approve</x:v>
      </x:c>
      <x:c r="Q2188" s="2" t="str">
        <x:v>eligibility and RAROC conditions are met</x:v>
      </x:c>
      <x:c r="R2188" s="2"/>
      <x:c r="S2188" s="2"/>
      <x:c r="T2188" s="2"/>
    </x:row>
    <x:row r="2189">
      <x:c r="A2189" s="2"/>
      <x:c r="B2189" s="2"/>
      <x:c r="C2189" s="2" t="str">
        <x:v>SYN-02184</x:v>
      </x:c>
      <x:c r="D2189" s="58" t="n">
        <x:v>186000000</x:v>
      </x:c>
      <x:c r="E2189" s="93" t="n">
        <x:v>18</x:v>
      </x:c>
      <x:c r="F2189" s="59" t="n">
        <x:v>0.13337979749140125</x:v>
      </x:c>
      <x:c r="G2189" s="59" t="n">
        <x:v>0.6757305866141239</x:v>
      </x:c>
      <x:c r="H2189" s="59" t="n">
        <x:v>0.21148448230642022</x:v>
      </x:c>
      <x:c r="I2189" s="58" t="n">
        <x:v>12148888.792173449</x:v>
      </x:c>
      <x:c r="J2189" s="59" t="n">
        <x:v>0.2681616144031536</x:v>
      </x:c>
      <x:c r="K2189" s="2" t="str">
        <x:v>D</x:v>
      </x:c>
      <x:c r="L2189" s="59" t="n">
        <x:v>0.17159538269042968</x:v>
      </x:c>
      <x:c r="M2189" s="59" t="n">
        <x:v>0.4304285696767111</x:v>
      </x:c>
      <x:c r="N2189" s="58" t="n">
        <x:v>13880008.579109827</x:v>
      </x:c>
      <x:c r="O2189" s="58" t="n">
        <x:v>11328686.751992548</x:v>
      </x:c>
      <x:c r="P2189" s="2" t="str">
        <x:v>approve</x:v>
      </x:c>
      <x:c r="Q2189" s="2" t="str">
        <x:v>eligibility and RAROC conditions are met</x:v>
      </x:c>
      <x:c r="R2189" s="2"/>
      <x:c r="S2189" s="2"/>
      <x:c r="T2189" s="2"/>
    </x:row>
    <x:row r="2190">
      <x:c r="A2190" s="2"/>
      <x:c r="B2190" s="2"/>
      <x:c r="C2190" s="2" t="str">
        <x:v>SYN-02185</x:v>
      </x:c>
      <x:c r="D2190" s="58" t="n">
        <x:v>206000000</x:v>
      </x:c>
      <x:c r="E2190" s="93" t="n">
        <x:v>12</x:v>
      </x:c>
      <x:c r="F2190" s="59" t="n">
        <x:v>0.041696222415815366</x:v>
      </x:c>
      <x:c r="G2190" s="59" t="n">
        <x:v>0.6364018067541053</x:v>
      </x:c>
      <x:c r="H2190" s="59" t="n">
        <x:v>0.1381593364349274</x:v>
      </x:c>
      <x:c r="I2190" s="58" t="n">
        <x:v>18478309.978448167</x:v>
      </x:c>
      <x:c r="J2190" s="59" t="n">
        <x:v>0.5031282452359328</x:v>
      </x:c>
      <x:c r="K2190" s="2" t="str">
        <x:v>B</x:v>
      </x:c>
      <x:c r="L2190" s="59"/>
      <x:c r="M2190" s="59" t="n">
        <x:v>0.659423233458769</x:v>
      </x:c>
      <x:c r="N2190" s="58" t="n">
        <x:v>3042194.6467079</x:v>
      </x:c>
      <x:c r="O2190" s="58" t="n">
        <x:v>8854506.105129099</x:v>
      </x:c>
      <x:c r="P2190" s="2" t="str">
        <x:v>decline</x:v>
      </x:c>
      <x:c r="Q2190" s="2" t="str">
        <x:v>debt service to income exceeds policy maximum</x:v>
      </x:c>
      <x:c r="R2190" s="2"/>
      <x:c r="S2190" s="2"/>
      <x:c r="T2190" s="2"/>
    </x:row>
    <x:row r="2191">
      <x:c r="A2191" s="2"/>
      <x:c r="B2191" s="2"/>
      <x:c r="C2191" s="2" t="str">
        <x:v>SYN-02186</x:v>
      </x:c>
      <x:c r="D2191" s="58" t="n">
        <x:v>226000000</x:v>
      </x:c>
      <x:c r="E2191" s="93" t="n">
        <x:v>36</x:v>
      </x:c>
      <x:c r="F2191" s="59" t="n">
        <x:v>0.07707960269047011</x:v>
      </x:c>
      <x:c r="G2191" s="59" t="n">
        <x:v>0.7039614068583868</x:v>
      </x:c>
      <x:c r="H2191" s="59" t="n">
        <x:v>0.18372557785828095</x:v>
      </x:c>
      <x:c r="I2191" s="58" t="n">
        <x:v>8212741.296707029</x:v>
      </x:c>
      <x:c r="J2191" s="59" t="n">
        <x:v>0.5274131267964243</x:v>
      </x:c>
      <x:c r="K2191" s="2" t="str">
        <x:v>C</x:v>
      </x:c>
      <x:c r="L2191" s="59"/>
      <x:c r="M2191" s="59" t="n">
        <x:v>0.5703764162353941</x:v>
      </x:c>
      <x:c r="N2191" s="58" t="n">
        <x:v>19698992.642282613</x:v>
      </x:c>
      <x:c r="O2191" s="58" t="n">
        <x:v>10514014.872209376</x:v>
      </x:c>
      <x:c r="P2191" s="2" t="str">
        <x:v>decline</x:v>
      </x:c>
      <x:c r="Q2191" s="2" t="str">
        <x:v>debt service to income exceeds policy maximum</x:v>
      </x:c>
      <x:c r="R2191" s="2"/>
      <x:c r="S2191" s="2"/>
      <x:c r="T2191" s="2"/>
    </x:row>
    <x:row r="2192">
      <x:c r="A2192" s="2"/>
      <x:c r="B2192" s="2"/>
      <x:c r="C2192" s="2" t="str">
        <x:v>SYN-02187</x:v>
      </x:c>
      <x:c r="D2192" s="58" t="n">
        <x:v>91000000</x:v>
      </x:c>
      <x:c r="E2192" s="93" t="n">
        <x:v>36</x:v>
      </x:c>
      <x:c r="F2192" s="59" t="n">
        <x:v>0.023556467852323994</x:v>
      </x:c>
      <x:c r="G2192" s="59" t="n">
        <x:v>0.8455618308374722</x:v>
      </x:c>
      <x:c r="H2192" s="59" t="n">
        <x:v>0.12620610695197815</x:v>
      </x:c>
      <x:c r="I2192" s="58" t="n">
        <x:v>3049546.95726419</x:v>
      </x:c>
      <x:c r="J2192" s="59" t="n">
        <x:v>0.1499803024897474</x:v>
      </x:c>
      <x:c r="K2192" s="2" t="str">
        <x:v>B</x:v>
      </x:c>
      <x:c r="L2192" s="59"/>
      <x:c r="M2192" s="59" t="n">
        <x:v>0.4172591011167617</x:v>
      </x:c>
      <x:c r="N2192" s="58" t="n">
        <x:v>2926614.948323906</x:v>
      </x:c>
      <x:c r="O2192" s="58" t="n">
        <x:v>3815087.4756156234</x:v>
      </x:c>
      <x:c r="P2192" s="2" t="str">
        <x:v>manual_review</x:v>
      </x:c>
      <x:c r="Q2192" s="2" t="str">
        <x:v>data quality flag</x:v>
      </x:c>
      <x:c r="R2192" s="2"/>
      <x:c r="S2192" s="2"/>
      <x:c r="T2192" s="2"/>
    </x:row>
    <x:row r="2193">
      <x:c r="A2193" s="2"/>
      <x:c r="B2193" s="2"/>
      <x:c r="C2193" s="2" t="str">
        <x:v>SYN-02188</x:v>
      </x:c>
      <x:c r="D2193" s="58" t="n">
        <x:v>71000000</x:v>
      </x:c>
      <x:c r="E2193" s="93" t="n">
        <x:v>18</x:v>
      </x:c>
      <x:c r="F2193" s="59" t="n">
        <x:v>0.09314253762391232</x:v>
      </x:c>
      <x:c r="G2193" s="59" t="n">
        <x:v>0.7462811234910062</x:v>
      </x:c>
      <x:c r="H2193" s="59" t="n">
        <x:v>0.18965305290609635</x:v>
      </x:c>
      <x:c r="I2193" s="58" t="n">
        <x:v>4562948.301732836</x:v>
      </x:c>
      <x:c r="J2193" s="59" t="n">
        <x:v>0.33899695892546095</x:v>
      </x:c>
      <x:c r="K2193" s="2" t="str">
        <x:v>C</x:v>
      </x:c>
      <x:c r="L2193" s="59" t="n">
        <x:v>0.16583362579345706</x:v>
      </x:c>
      <x:c r="M2193" s="59" t="n">
        <x:v>0.33865201273238793</x:v>
      </x:c>
      <x:c r="N2193" s="58" t="n">
        <x:v>4071046.11062147</x:v>
      </x:c>
      <x:c r="O2193" s="58" t="n">
        <x:v>3991403.685011783</x:v>
      </x:c>
      <x:c r="P2193" s="2" t="str">
        <x:v>approve</x:v>
      </x:c>
      <x:c r="Q2193" s="2" t="str">
        <x:v>eligibility and RAROC conditions are met</x:v>
      </x:c>
      <x:c r="R2193" s="2"/>
      <x:c r="S2193" s="2"/>
      <x:c r="T2193" s="2"/>
    </x:row>
    <x:row r="2194">
      <x:c r="A2194" s="2"/>
      <x:c r="B2194" s="2"/>
      <x:c r="C2194" s="2" t="str">
        <x:v>SYN-02189</x:v>
      </x:c>
      <x:c r="D2194" s="58" t="n">
        <x:v>203000000</x:v>
      </x:c>
      <x:c r="E2194" s="93" t="n">
        <x:v>12</x:v>
      </x:c>
      <x:c r="F2194" s="59" t="n">
        <x:v>0.07665448016593487</x:v>
      </x:c>
      <x:c r="G2194" s="59" t="n">
        <x:v>0.7035393211639475</x:v>
      </x:c>
      <x:c r="H2194" s="59" t="n">
        <x:v>0.1825457013421785</x:v>
      </x:c>
      <x:c r="I2194" s="58" t="n">
        <x:v>18635641.531676795</x:v>
      </x:c>
      <x:c r="J2194" s="59" t="n">
        <x:v>0.7862506238368602</x:v>
      </x:c>
      <x:c r="K2194" s="2" t="str">
        <x:v>C</x:v>
      </x:c>
      <x:c r="L2194" s="59"/>
      <x:c r="M2194" s="59" t="n">
        <x:v>0.7162226134405634</x:v>
      </x:c>
      <x:c r="N2194" s="58" t="n">
        <x:v>6165681.7536996035</x:v>
      </x:c>
      <x:c r="O2194" s="58" t="n">
        <x:v>9896054.084168267</x:v>
      </x:c>
      <x:c r="P2194" s="2" t="str">
        <x:v>manual_review</x:v>
      </x:c>
      <x:c r="Q2194" s="2" t="str">
        <x:v>data quality flag</x:v>
      </x:c>
      <x:c r="R2194" s="2"/>
      <x:c r="S2194" s="2"/>
      <x:c r="T2194" s="2"/>
    </x:row>
    <x:row r="2195">
      <x:c r="A2195" s="2"/>
      <x:c r="B2195" s="2"/>
      <x:c r="C2195" s="2" t="str">
        <x:v>SYN-02190</x:v>
      </x:c>
      <x:c r="D2195" s="58" t="n">
        <x:v>245000000</x:v>
      </x:c>
      <x:c r="E2195" s="93" t="n">
        <x:v>24</x:v>
      </x:c>
      <x:c r="F2195" s="59" t="n">
        <x:v>0.07544029335400805</x:v>
      </x:c>
      <x:c r="G2195" s="59" t="n">
        <x:v>0.637709333507328</x:v>
      </x:c>
      <x:c r="H2195" s="59" t="n">
        <x:v>0.16968135668951995</x:v>
      </x:c>
      <x:c r="I2195" s="58" t="n">
        <x:v>12109603.910540385</x:v>
      </x:c>
      <x:c r="J2195" s="59" t="n">
        <x:v>0.6003255562895047</x:v>
      </x:c>
      <x:c r="K2195" s="2" t="str">
        <x:v>C</x:v>
      </x:c>
      <x:c r="L2195" s="59"/>
      <x:c r="M2195" s="59" t="n">
        <x:v>0.6127670369370785</x:v>
      </x:c>
      <x:c r="N2195" s="58" t="n">
        <x:v>12742432.890754126</x:v>
      </x:c>
      <x:c r="O2195" s="58" t="n">
        <x:v>10296235.807415098</x:v>
      </x:c>
      <x:c r="P2195" s="2" t="str">
        <x:v>decline</x:v>
      </x:c>
      <x:c r="Q2195" s="2" t="str">
        <x:v>debt service to income exceeds policy maximum</x:v>
      </x:c>
      <x:c r="R2195" s="2"/>
      <x:c r="S2195" s="2"/>
      <x:c r="T2195" s="2"/>
    </x:row>
    <x:row r="2196">
      <x:c r="A2196" s="2"/>
      <x:c r="B2196" s="2"/>
      <x:c r="C2196" s="2" t="str">
        <x:v>SYN-02191</x:v>
      </x:c>
      <x:c r="D2196" s="58" t="n">
        <x:v>186000000</x:v>
      </x:c>
      <x:c r="E2196" s="93" t="n">
        <x:v>24</x:v>
      </x:c>
      <x:c r="F2196" s="59" t="n">
        <x:v>0.09938230451708341</x:v>
      </x:c>
      <x:c r="G2196" s="59" t="n">
        <x:v>0.6027348461049908</x:v>
      </x:c>
      <x:c r="H2196" s="59" t="n">
        <x:v>0.18201726661423312</x:v>
      </x:c>
      <x:c r="I2196" s="58" t="n">
        <x:v>9304022.485700574</x:v>
      </x:c>
      <x:c r="J2196" s="59" t="n">
        <x:v>0.5152734086575932</x:v>
      </x:c>
      <x:c r="K2196" s="2" t="str">
        <x:v>C</x:v>
      </x:c>
      <x:c r="L2196" s="59"/>
      <x:c r="M2196" s="59" t="n">
        <x:v>0.4893182110994952</x:v>
      </x:c>
      <x:c r="N2196" s="58" t="n">
        <x:v>12028731.970446482</x:v>
      </x:c>
      <x:c r="O2196" s="58" t="n">
        <x:v>8576722.049008394</x:v>
      </x:c>
      <x:c r="P2196" s="2" t="str">
        <x:v>decline</x:v>
      </x:c>
      <x:c r="Q2196" s="2" t="str">
        <x:v>debt service to income exceeds policy maximum</x:v>
      </x:c>
      <x:c r="R2196" s="2"/>
      <x:c r="S2196" s="2"/>
      <x:c r="T2196" s="2"/>
    </x:row>
    <x:row r="2197">
      <x:c r="A2197" s="2"/>
      <x:c r="B2197" s="2"/>
      <x:c r="C2197" s="2" t="str">
        <x:v>SYN-02192</x:v>
      </x:c>
      <x:c r="D2197" s="58" t="n">
        <x:v>132000000</x:v>
      </x:c>
      <x:c r="E2197" s="93" t="n">
        <x:v>18</x:v>
      </x:c>
      <x:c r="F2197" s="59" t="n">
        <x:v>0.037231538839732244</x:v>
      </x:c>
      <x:c r="G2197" s="59" t="n">
        <x:v>0.6600764509001967</x:v>
      </x:c>
      <x:c r="H2197" s="59" t="n">
        <x:v>0.13261244288720553</x:v>
      </x:c>
      <x:c r="I2197" s="58" t="n">
        <x:v>8127180.541210672</x:v>
      </x:c>
      <x:c r="J2197" s="59" t="n">
        <x:v>0.37642155035627856</x:v>
      </x:c>
      <x:c r="K2197" s="2" t="str">
        <x:v>B</x:v>
      </x:c>
      <x:c r="L2197" s="59" t="n">
        <x:v>0.1088863754272461</x:v>
      </x:c>
      <x:c r="M2197" s="59" t="n">
        <x:v>0.4013092555828896</x:v>
      </x:c>
      <x:c r="N2197" s="58" t="n">
        <x:v>2645918.8327006577</x:v>
      </x:c>
      <x:c r="O2197" s="58" t="n">
        <x:v>5555254.778858941</x:v>
      </x:c>
      <x:c r="P2197" s="2" t="str">
        <x:v>approve</x:v>
      </x:c>
      <x:c r="Q2197" s="2" t="str">
        <x:v>eligibility and RAROC conditions are met</x:v>
      </x:c>
      <x:c r="R2197" s="2"/>
      <x:c r="S2197" s="2"/>
      <x:c r="T2197" s="2"/>
    </x:row>
    <x:row r="2198">
      <x:c r="A2198" s="2"/>
      <x:c r="B2198" s="2"/>
      <x:c r="C2198" s="2" t="str">
        <x:v>SYN-02193</x:v>
      </x:c>
      <x:c r="D2198" s="58" t="n">
        <x:v>222000000</x:v>
      </x:c>
      <x:c r="E2198" s="93" t="n">
        <x:v>24</x:v>
      </x:c>
      <x:c r="F2198" s="59" t="n">
        <x:v>0.10857937301250427</x:v>
      </x:c>
      <x:c r="G2198" s="59" t="n">
        <x:v>0.6952472313045065</x:v>
      </x:c>
      <x:c r="H2198" s="59" t="n">
        <x:v>0.2000199575376483</x:v>
      </x:c>
      <x:c r="I2198" s="58" t="n">
        <x:v>11299084.629510103</x:v>
      </x:c>
      <x:c r="J2198" s="59" t="n">
        <x:v>0.725538819977214</x:v>
      </x:c>
      <x:c r="K2198" s="2" t="str">
        <x:v>D</x:v>
      </x:c>
      <x:c r="L2198" s="59"/>
      <x:c r="M2198" s="59" t="n">
        <x:v>0.4565273018716165</x:v>
      </x:c>
      <x:c r="N2198" s="58" t="n">
        <x:v>18150804.43931338</x:v>
      </x:c>
      <x:c r="O2198" s="58" t="n">
        <x:v>12389980.866696764</x:v>
      </x:c>
      <x:c r="P2198" s="2" t="str">
        <x:v>decline</x:v>
      </x:c>
      <x:c r="Q2198" s="2" t="str">
        <x:v>debt service to income exceeds policy maximum</x:v>
      </x:c>
      <x:c r="R2198" s="2"/>
      <x:c r="S2198" s="2"/>
      <x:c r="T2198" s="2"/>
    </x:row>
    <x:row r="2199">
      <x:c r="A2199" s="2"/>
      <x:c r="B2199" s="2"/>
      <x:c r="C2199" s="2" t="str">
        <x:v>SYN-02194</x:v>
      </x:c>
      <x:c r="D2199" s="58" t="n">
        <x:v>73000000</x:v>
      </x:c>
      <x:c r="E2199" s="93" t="n">
        <x:v>24</x:v>
      </x:c>
      <x:c r="F2199" s="59" t="n">
        <x:v>0.11145748639008023</x:v>
      </x:c>
      <x:c r="G2199" s="59" t="n">
        <x:v>0.5320057985244361</x:v>
      </x:c>
      <x:c r="H2199" s="59" t="n">
        <x:v>0.20418875528804628</x:v>
      </x:c>
      <x:c r="I2199" s="58" t="n">
        <x:v>3730348.5045820777</x:v>
      </x:c>
      <x:c r="J2199" s="59" t="n">
        <x:v>0.14290390801531783</x:v>
      </x:c>
      <x:c r="K2199" s="2" t="str">
        <x:v>D</x:v>
      </x:c>
      <x:c r="L2199" s="59" t="n">
        <x:v>0.1438420867919922</x:v>
      </x:c>
      <x:c r="M2199" s="59" t="n">
        <x:v>0.7330182429897663</x:v>
      </x:c>
      <x:c r="N2199" s="58" t="n">
        <x:v>4690859.102887061</x:v>
      </x:c>
      <x:c r="O2199" s="58" t="n">
        <x:v>3159927.9045980987</x:v>
      </x:c>
      <x:c r="P2199" s="2" t="str">
        <x:v>approve</x:v>
      </x:c>
      <x:c r="Q2199" s="2" t="str">
        <x:v>eligibility and RAROC conditions are met</x:v>
      </x:c>
      <x:c r="R2199" s="2"/>
      <x:c r="S2199" s="2"/>
      <x:c r="T2199" s="2"/>
    </x:row>
    <x:row r="2200">
      <x:c r="A2200" s="2"/>
      <x:c r="B2200" s="2"/>
      <x:c r="C2200" s="2" t="str">
        <x:v>SYN-02195</x:v>
      </x:c>
      <x:c r="D2200" s="58" t="n">
        <x:v>145000000</x:v>
      </x:c>
      <x:c r="E2200" s="93" t="n">
        <x:v>18</x:v>
      </x:c>
      <x:c r="F2200" s="59" t="n">
        <x:v>0.11717074233625073</x:v>
      </x:c>
      <x:c r="G2200" s="59" t="n">
        <x:v>0.744767627952643</x:v>
      </x:c>
      <x:c r="H2200" s="59" t="n">
        <x:v>0.21524502171774462</x:v>
      </x:c>
      <x:c r="I2200" s="58" t="n">
        <x:v>9497266.706997229</x:v>
      </x:c>
      <x:c r="J2200" s="59" t="n">
        <x:v>0.5086760248069203</x:v>
      </x:c>
      <x:c r="K2200" s="2" t="str">
        <x:v>D</x:v>
      </x:c>
      <x:c r="L2200" s="59"/>
      <x:c r="M2200" s="59" t="n">
        <x:v>0.3677382593606034</x:v>
      </x:c>
      <x:c r="N2200" s="58" t="n">
        <x:v>10489012.612524817</x:v>
      </x:c>
      <x:c r="O2200" s="58" t="n">
        <x:v>9181280.909828762</x:v>
      </x:c>
      <x:c r="P2200" s="2" t="str">
        <x:v>decline</x:v>
      </x:c>
      <x:c r="Q2200" s="2" t="str">
        <x:v>debt service to income exceeds policy maximum</x:v>
      </x:c>
      <x:c r="R2200" s="2"/>
      <x:c r="S2200" s="2"/>
      <x:c r="T2200" s="2"/>
    </x:row>
    <x:row r="2201">
      <x:c r="A2201" s="2"/>
      <x:c r="B2201" s="2"/>
      <x:c r="C2201" s="2" t="str">
        <x:v>SYN-02196</x:v>
      </x:c>
      <x:c r="D2201" s="58" t="n">
        <x:v>132000000</x:v>
      </x:c>
      <x:c r="E2201" s="93" t="n">
        <x:v>12</x:v>
      </x:c>
      <x:c r="F2201" s="59" t="n">
        <x:v>0.01014875157734373</x:v>
      </x:c>
      <x:c r="G2201" s="59" t="n">
        <x:v>0.7488219240793195</x:v>
      </x:c>
      <x:c r="H2201" s="59" t="n">
        <x:v>0.11459158115820874</x:v>
      </x:c>
      <x:c r="I2201" s="58" t="n">
        <x:v>11694668.900505802</x:v>
      </x:c>
      <x:c r="J2201" s="59" t="n">
        <x:v>0.45864553810326675</x:v>
      </x:c>
      <x:c r="K2201" s="2" t="str">
        <x:v>A</x:v>
      </x:c>
      <x:c r="L2201" s="59" t="n">
        <x:v>0.09385509490966797</x:v>
      </x:c>
      <x:c r="M2201" s="59" t="n">
        <x:v>0.3708937419797912</x:v>
      </x:c>
      <x:c r="N2201" s="58" t="n">
        <x:v>553680.1738902677</x:v>
      </x:c>
      <x:c r="O2201" s="58" t="n">
        <x:v>5710705.777641441</x:v>
      </x:c>
      <x:c r="P2201" s="2" t="str">
        <x:v>approve</x:v>
      </x:c>
      <x:c r="Q2201" s="2" t="str">
        <x:v>eligibility and RAROC conditions are met</x:v>
      </x:c>
      <x:c r="R2201" s="2"/>
      <x:c r="S2201" s="2"/>
      <x:c r="T2201" s="2"/>
    </x:row>
    <x:row r="2202">
      <x:c r="A2202" s="2"/>
      <x:c r="B2202" s="2"/>
      <x:c r="C2202" s="2" t="str">
        <x:v>SYN-02197</x:v>
      </x:c>
      <x:c r="D2202" s="58" t="n">
        <x:v>132000000</x:v>
      </x:c>
      <x:c r="E2202" s="93" t="n">
        <x:v>18</x:v>
      </x:c>
      <x:c r="F2202" s="59" t="n">
        <x:v>0.13044217090308688</x:v>
      </x:c>
      <x:c r="G2202" s="59" t="n">
        <x:v>0.6673272225195921</x:v>
      </x:c>
      <x:c r="H2202" s="59" t="n">
        <x:v>0.1908933910183047</x:v>
      </x:c>
      <x:c r="I2202" s="58" t="n">
        <x:v>8491066.392361505</x:v>
      </x:c>
      <x:c r="J2202" s="59" t="n">
        <x:v>0.6109180795635145</x:v>
      </x:c>
      <x:c r="K2202" s="2" t="str">
        <x:v>D</x:v>
      </x:c>
      <x:c r="L2202" s="59"/>
      <x:c r="M2202" s="59" t="n">
        <x:v>0.29787287726858414</x:v>
      </x:c>
      <x:c r="N2202" s="58" t="n">
        <x:v>9472738.032389745</x:v>
      </x:c>
      <x:c r="O2202" s="58" t="n">
        <x:v>7827706.962063391</x:v>
      </x:c>
      <x:c r="P2202" s="2" t="str">
        <x:v>decline</x:v>
      </x:c>
      <x:c r="Q2202" s="2" t="str">
        <x:v>debt service to income exceeds policy maximum</x:v>
      </x:c>
      <x:c r="R2202" s="2"/>
      <x:c r="S2202" s="2"/>
      <x:c r="T2202" s="2"/>
    </x:row>
    <x:row r="2203">
      <x:c r="A2203" s="2"/>
      <x:c r="B2203" s="2"/>
      <x:c r="C2203" s="2" t="str">
        <x:v>SYN-02198</x:v>
      </x:c>
      <x:c r="D2203" s="58" t="n">
        <x:v>216000000</x:v>
      </x:c>
      <x:c r="E2203" s="93" t="n">
        <x:v>12</x:v>
      </x:c>
      <x:c r="F2203" s="59" t="n">
        <x:v>0.009295926862160011</x:v>
      </x:c>
      <x:c r="G2203" s="59" t="n">
        <x:v>0.7996233748424832</x:v>
      </x:c>
      <x:c r="H2203" s="59" t="n">
        <x:v>0.08</x:v>
      </x:c>
      <x:c r="I2203" s="58" t="n">
        <x:v>18789500.682451148</x:v>
      </x:c>
      <x:c r="J2203" s="59" t="n">
        <x:v>0.8421060812863984</x:v>
      </x:c>
      <x:c r="K2203" s="2" t="str">
        <x:v>A</x:v>
      </x:c>
      <x:c r="L2203" s="59"/>
      <x:c r="M2203" s="59" t="n">
        <x:v>0.17945004002129214</x:v>
      </x:c>
      <x:c r="N2203" s="58" t="n">
        <x:v>881518.908509777</x:v>
      </x:c>
      <x:c r="O2203" s="58" t="n">
        <x:v>9299220.79369194</x:v>
      </x:c>
      <x:c r="P2203" s="2" t="str">
        <x:v>decline</x:v>
      </x:c>
      <x:c r="Q2203" s="2" t="str">
        <x:v>debt service to income exceeds policy maximum</x:v>
      </x:c>
      <x:c r="R2203" s="2"/>
      <x:c r="S2203" s="2"/>
      <x:c r="T2203" s="2"/>
    </x:row>
    <x:row r="2204">
      <x:c r="A2204" s="2"/>
      <x:c r="B2204" s="2"/>
      <x:c r="C2204" s="2" t="str">
        <x:v>SYN-02199</x:v>
      </x:c>
      <x:c r="D2204" s="58" t="n">
        <x:v>109000000</x:v>
      </x:c>
      <x:c r="E2204" s="93" t="n">
        <x:v>36</x:v>
      </x:c>
      <x:c r="F2204" s="59" t="n">
        <x:v>0.05884311068776062</x:v>
      </x:c>
      <x:c r="G2204" s="59" t="n">
        <x:v>0.6641873103217865</x:v>
      </x:c>
      <x:c r="H2204" s="59" t="n">
        <x:v>0.14162756621379813</x:v>
      </x:c>
      <x:c r="I2204" s="58" t="n">
        <x:v>3733983.8303024746</x:v>
      </x:c>
      <x:c r="J2204" s="59" t="n">
        <x:v>0.15306996705077394</x:v>
      </x:c>
      <x:c r="K2204" s="2" t="str">
        <x:v>C</x:v>
      </x:c>
      <x:c r="L2204" s="59" t="n">
        <x:v>0.11958602905273438</x:v>
      </x:c>
      <x:c r="M2204" s="59" t="n">
        <x:v>0.38398474402888433</x:v>
      </x:c>
      <x:c r="N2204" s="58" t="n">
        <x:v>6791500.810820274</x:v>
      </x:c>
      <x:c r="O2204" s="58" t="n">
        <x:v>4437142.58679177</x:v>
      </x:c>
      <x:c r="P2204" s="2" t="str">
        <x:v>approve</x:v>
      </x:c>
      <x:c r="Q2204" s="2" t="str">
        <x:v>eligibility and RAROC conditions are met</x:v>
      </x:c>
      <x:c r="R2204" s="2"/>
      <x:c r="S2204" s="2"/>
      <x:c r="T2204" s="2"/>
    </x:row>
    <x:row r="2205">
      <x:c r="A2205" s="2"/>
      <x:c r="B2205" s="2"/>
      <x:c r="C2205" s="2" t="str">
        <x:v>SYN-02200</x:v>
      </x:c>
      <x:c r="D2205" s="58" t="n">
        <x:v>37000000</x:v>
      </x:c>
      <x:c r="E2205" s="93" t="n">
        <x:v>36</x:v>
      </x:c>
      <x:c r="F2205" s="59" t="n">
        <x:v>0.03185554946679302</x:v>
      </x:c>
      <x:c r="G2205" s="59" t="n">
        <x:v>0.7948496958033302</x:v>
      </x:c>
      <x:c r="H2205" s="59" t="n">
        <x:v>0.11768464482127462</x:v>
      </x:c>
      <x:c r="I2205" s="58" t="n">
        <x:v>1224841.8009958735</x:v>
      </x:c>
      <x:c r="J2205" s="59" t="n">
        <x:v>0.17978050217003716</x:v>
      </x:c>
      <x:c r="K2205" s="2" t="str">
        <x:v>B</x:v>
      </x:c>
      <x:c r="L2205" s="59" t="n">
        <x:v>0.11550796508789063</x:v>
      </x:c>
      <x:c r="M2205" s="59" t="n">
        <x:v>0.18222369653541595</x:v>
      </x:c>
      <x:c r="N2205" s="58" t="n">
        <x:v>1500109.401653785</x:v>
      </x:c>
      <x:c r="O2205" s="58" t="n">
        <x:v>1532346.1034361771</x:v>
      </x:c>
      <x:c r="P2205" s="2" t="str">
        <x:v>approve</x:v>
      </x:c>
      <x:c r="Q2205" s="2" t="str">
        <x:v>eligibility and RAROC conditions are met</x:v>
      </x:c>
      <x:c r="R2205" s="2"/>
      <x:c r="S2205" s="2"/>
      <x:c r="T2205" s="2"/>
    </x:row>
    <x:row r="2206">
      <x:c r="A2206" s="2"/>
      <x:c r="B2206" s="2"/>
      <x:c r="C2206" s="2" t="str">
        <x:v>SYN-02201</x:v>
      </x:c>
      <x:c r="D2206" s="58" t="n">
        <x:v>224000000</x:v>
      </x:c>
      <x:c r="E2206" s="93" t="n">
        <x:v>48</x:v>
      </x:c>
      <x:c r="F2206" s="59" t="n">
        <x:v>0.1832983772903754</x:v>
      </x:c>
      <x:c r="G2206" s="59" t="n">
        <x:v>0.6254419793207235</x:v>
      </x:c>
      <x:c r="H2206" s="59" t="n">
        <x:v>0.25511906825486447</x:v>
      </x:c>
      <x:c r="I2206" s="58" t="n">
        <x:v>7491294.680162981</x:v>
      </x:c>
      <x:c r="J2206" s="59" t="n">
        <x:v>0.1678607148826077</x:v>
      </x:c>
      <x:c r="K2206" s="2" t="str">
        <x:v>E</x:v>
      </x:c>
      <x:c r="L2206" s="59" t="n">
        <x:v>0.20846641540527341</x:v>
      </x:c>
      <x:c r="M2206" s="59" t="n">
        <x:v>0.4541788554495978</x:v>
      </x:c>
      <x:c r="N2206" s="58" t="n">
        <x:v>51111076.178716324</x:v>
      </x:c>
      <x:c r="O2206" s="58" t="n">
        <x:v>12877164.766010782</x:v>
      </x:c>
      <x:c r="P2206" s="2" t="str">
        <x:v>approve</x:v>
      </x:c>
      <x:c r="Q2206" s="2" t="str">
        <x:v>eligibility and RAROC conditions are met</x:v>
      </x:c>
      <x:c r="R2206" s="2"/>
      <x:c r="S2206" s="2"/>
      <x:c r="T2206" s="2"/>
    </x:row>
    <x:row r="2207">
      <x:c r="A2207" s="2"/>
      <x:c r="B2207" s="2"/>
      <x:c r="C2207" s="2" t="str">
        <x:v>SYN-02202</x:v>
      </x:c>
      <x:c r="D2207" s="58" t="n">
        <x:v>39000000</x:v>
      </x:c>
      <x:c r="E2207" s="93" t="n">
        <x:v>48</x:v>
      </x:c>
      <x:c r="F2207" s="59" t="n">
        <x:v>0.08412211842226108</x:v>
      </x:c>
      <x:c r="G2207" s="59" t="n">
        <x:v>0.7691351733614453</x:v>
      </x:c>
      <x:c r="H2207" s="59" t="n">
        <x:v>0.17615016682798484</x:v>
      </x:c>
      <x:c r="I2207" s="58" t="n">
        <x:v>1137794.2595591357</x:v>
      </x:c>
      <x:c r="J2207" s="59" t="n">
        <x:v>0.250994585777872</x:v>
      </x:c>
      <x:c r="K2207" s="2" t="str">
        <x:v>C</x:v>
      </x:c>
      <x:c r="L2207" s="59" t="n">
        <x:v>0.16145198822021484</x:v>
      </x:c>
      <x:c r="M2207" s="59" t="n">
        <x:v>0.27395490999430844</x:v>
      </x:c>
      <x:c r="N2207" s="58" t="n">
        <x:v>5305964.455764198</x:v>
      </x:c>
      <x:c r="O2207" s="58" t="n">
        <x:v>2043921.6764069218</x:v>
      </x:c>
      <x:c r="P2207" s="2" t="str">
        <x:v>approve</x:v>
      </x:c>
      <x:c r="Q2207" s="2" t="str">
        <x:v>eligibility and RAROC conditions are met</x:v>
      </x:c>
      <x:c r="R2207" s="2"/>
      <x:c r="S2207" s="2"/>
      <x:c r="T2207" s="2"/>
    </x:row>
    <x:row r="2208">
      <x:c r="A2208" s="2"/>
      <x:c r="B2208" s="2"/>
      <x:c r="C2208" s="2" t="str">
        <x:v>SYN-02203</x:v>
      </x:c>
      <x:c r="D2208" s="58" t="n">
        <x:v>224000000</x:v>
      </x:c>
      <x:c r="E2208" s="93" t="n">
        <x:v>48</x:v>
      </x:c>
      <x:c r="F2208" s="59" t="n">
        <x:v>0.03038989420822191</x:v>
      </x:c>
      <x:c r="G2208" s="59" t="n">
        <x:v>0.7364312947181904</x:v>
      </x:c>
      <x:c r="H2208" s="59" t="n">
        <x:v>0.12914047982840612</x:v>
      </x:c>
      <x:c r="I2208" s="58" t="n">
        <x:v>5999807.608190369</x:v>
      </x:c>
      <x:c r="J2208" s="59" t="n">
        <x:v>0.28076553092673784</x:v>
      </x:c>
      <x:c r="K2208" s="2" t="str">
        <x:v>B</x:v>
      </x:c>
      <x:c r="L2208" s="59" t="n">
        <x:v>0.09922203063964846</x:v>
      </x:c>
      <x:c r="M2208" s="59" t="n">
        <x:v>0.4635473334609995</x:v>
      </x:c>
      <x:c r="N2208" s="58" t="n">
        <x:v>10789075.27392618</x:v>
      </x:c>
      <x:c r="O2208" s="58" t="n">
        <x:v>9358096.182534449</x:v>
      </x:c>
      <x:c r="P2208" s="2" t="str">
        <x:v>approve</x:v>
      </x:c>
      <x:c r="Q2208" s="2" t="str">
        <x:v>eligibility and RAROC conditions are met</x:v>
      </x:c>
      <x:c r="R2208" s="2"/>
      <x:c r="S2208" s="2"/>
      <x:c r="T2208" s="2"/>
    </x:row>
    <x:row r="2209">
      <x:c r="A2209" s="2"/>
      <x:c r="B2209" s="2"/>
      <x:c r="C2209" s="2" t="str">
        <x:v>SYN-02204</x:v>
      </x:c>
      <x:c r="D2209" s="58" t="n">
        <x:v>136000000</x:v>
      </x:c>
      <x:c r="E2209" s="93" t="n">
        <x:v>12</x:v>
      </x:c>
      <x:c r="F2209" s="59" t="n">
        <x:v>0.21781317689241197</x:v>
      </x:c>
      <x:c r="G2209" s="59" t="n">
        <x:v>0.7623854875326054</x:v>
      </x:c>
      <x:c r="H2209" s="59" t="n">
        <x:v>0.28422048393655147</x:v>
      </x:c>
      <x:c r="I2209" s="58" t="n">
        <x:v>13152912.634883989</x:v>
      </x:c>
      <x:c r="J2209" s="59" t="n">
        <x:v>0.8941159172656963</x:v>
      </x:c>
      <x:c r="K2209" s="2" t="str">
        <x:v>E</x:v>
      </x:c>
      <x:c r="L2209" s="59"/>
      <x:c r="M2209" s="59" t="n">
        <x:v>0.18439882818790554</x:v>
      </x:c>
      <x:c r="N2209" s="58" t="n">
        <x:v>13209412.641686207</x:v>
      </x:c>
      <x:c r="O2209" s="58" t="n">
        <x:v>11772022.662098335</x:v>
      </x:c>
      <x:c r="P2209" s="2" t="str">
        <x:v>decline</x:v>
      </x:c>
      <x:c r="Q2209" s="2" t="str">
        <x:v>PD exceeds policy maximum</x:v>
      </x:c>
      <x:c r="R2209" s="2"/>
      <x:c r="S2209" s="2"/>
      <x:c r="T2209" s="2"/>
    </x:row>
    <x:row r="2210">
      <x:c r="A2210" s="2"/>
      <x:c r="B2210" s="2"/>
      <x:c r="C2210" s="2" t="str">
        <x:v>SYN-02205</x:v>
      </x:c>
      <x:c r="D2210" s="58" t="n">
        <x:v>129000000</x:v>
      </x:c>
      <x:c r="E2210" s="93" t="n">
        <x:v>18</x:v>
      </x:c>
      <x:c r="F2210" s="59" t="n">
        <x:v>0.13563920945255384</x:v>
      </x:c>
      <x:c r="G2210" s="59" t="n">
        <x:v>0.8607319932433491</x:v>
      </x:c>
      <x:c r="H2210" s="59" t="n">
        <x:v>0.2321577242914069</x:v>
      </x:c>
      <x:c r="I2210" s="58" t="n">
        <x:v>8555208.793288032</x:v>
      </x:c>
      <x:c r="J2210" s="59" t="n">
        <x:v>0.3348669109246675</x:v>
      </x:c>
      <x:c r="K2210" s="2" t="str">
        <x:v>D</x:v>
      </x:c>
      <x:c r="L2210" s="59" t="n">
        <x:v>0.2106028366088867</x:v>
      </x:c>
      <x:c r="M2210" s="59" t="n">
        <x:v>0.27384321642532383</x:v>
      </x:c>
      <x:c r="N2210" s="58" t="n">
        <x:v>12523396.863416672</x:v>
      </x:c>
      <x:c r="O2210" s="58" t="n">
        <x:v>10125572.76585807</x:v>
      </x:c>
      <x:c r="P2210" s="2" t="str">
        <x:v>approve</x:v>
      </x:c>
      <x:c r="Q2210" s="2" t="str">
        <x:v>eligibility and RAROC conditions are met</x:v>
      </x:c>
      <x:c r="R2210" s="2"/>
      <x:c r="S2210" s="2"/>
      <x:c r="T2210" s="2"/>
    </x:row>
    <x:row r="2211">
      <x:c r="A2211" s="2"/>
      <x:c r="B2211" s="2"/>
      <x:c r="C2211" s="2" t="str">
        <x:v>SYN-02206</x:v>
      </x:c>
      <x:c r="D2211" s="58" t="n">
        <x:v>37000000</x:v>
      </x:c>
      <x:c r="E2211" s="93" t="n">
        <x:v>36</x:v>
      </x:c>
      <x:c r="F2211" s="59" t="n">
        <x:v>0.07232492975640605</x:v>
      </x:c>
      <x:c r="G2211" s="59" t="n">
        <x:v>0.7558482914290883</x:v>
      </x:c>
      <x:c r="H2211" s="59" t="n">
        <x:v>0.18299194425855436</x:v>
      </x:c>
      <x:c r="I2211" s="58" t="n">
        <x:v>1343198.5374005793</x:v>
      </x:c>
      <x:c r="J2211" s="59" t="n">
        <x:v>0.21775154815580167</x:v>
      </x:c>
      <x:c r="K2211" s="2" t="str">
        <x:v>C</x:v>
      </x:c>
      <x:c r="L2211" s="59" t="n">
        <x:v>0.14954242706298826</x:v>
      </x:c>
      <x:c r="M2211" s="59" t="n">
        <x:v>0.448909058554835</x:v>
      </x:c>
      <x:c r="N2211" s="58" t="n">
        <x:v>3256940.9001418217</x:v>
      </x:c>
      <x:c r="O2211" s="58" t="n">
        <x:v>1786119.8880254182</x:v>
      </x:c>
      <x:c r="P2211" s="2" t="str">
        <x:v>approve</x:v>
      </x:c>
      <x:c r="Q2211" s="2" t="str">
        <x:v>eligibility and RAROC conditions are met</x:v>
      </x:c>
      <x:c r="R2211" s="2"/>
      <x:c r="S2211" s="2"/>
      <x:c r="T2211" s="2"/>
    </x:row>
    <x:row r="2212">
      <x:c r="A2212" s="2"/>
      <x:c r="B2212" s="2"/>
      <x:c r="C2212" s="2" t="str">
        <x:v>SYN-02207</x:v>
      </x:c>
      <x:c r="D2212" s="58" t="n">
        <x:v>41000000</x:v>
      </x:c>
      <x:c r="E2212" s="93" t="n">
        <x:v>36</x:v>
      </x:c>
      <x:c r="F2212" s="59" t="n">
        <x:v>0.2689256318951451</x:v>
      </x:c>
      <x:c r="G2212" s="59" t="n">
        <x:v>0.7604049267008778</x:v>
      </x:c>
      <x:c r="H2212" s="59" t="n">
        <x:v>0.3</x:v>
      </x:c>
      <x:c r="I2212" s="58" t="n">
        <x:v>1740514.64648279</x:v>
      </x:c>
      <x:c r="J2212" s="59" t="n">
        <x:v>0.08408360456449611</x:v>
      </x:c>
      <x:c r="K2212" s="2" t="str">
        <x:v>E</x:v>
      </x:c>
      <x:c r="L2212" s="59"/>
      <x:c r="M2212" s="59" t="n">
        <x:v>-0.09491643248621173</x:v>
      </x:c>
      <x:c r="N2212" s="58" t="n">
        <x:v>12557690.005366642</x:v>
      </x:c>
      <x:c r="O2212" s="58" t="n">
        <x:v>3139295.139613475</x:v>
      </x:c>
      <x:c r="P2212" s="2" t="str">
        <x:v>decline</x:v>
      </x:c>
      <x:c r="Q2212" s="2" t="str">
        <x:v>PD exceeds policy maximum</x:v>
      </x:c>
      <x:c r="R2212" s="2"/>
      <x:c r="S2212" s="2"/>
      <x:c r="T2212" s="2"/>
    </x:row>
    <x:row r="2213">
      <x:c r="A2213" s="2"/>
      <x:c r="B2213" s="2"/>
      <x:c r="C2213" s="2" t="str">
        <x:v>SYN-02208</x:v>
      </x:c>
      <x:c r="D2213" s="58" t="n">
        <x:v>120000000</x:v>
      </x:c>
      <x:c r="E2213" s="93" t="n">
        <x:v>18</x:v>
      </x:c>
      <x:c r="F2213" s="59" t="n">
        <x:v>0.10787134101742339</x:v>
      </x:c>
      <x:c r="G2213" s="59" t="n">
        <x:v>0.5932381395405137</x:v>
      </x:c>
      <x:c r="H2213" s="59" t="n">
        <x:v>0.20224543934286207</x:v>
      </x:c>
      <x:c r="I2213" s="58" t="n">
        <x:v>7784543.289771543</x:v>
      </x:c>
      <x:c r="J2213" s="59" t="n">
        <x:v>0.35969086579543086</x:v>
      </x:c>
      <x:c r="K2213" s="2" t="str">
        <x:v>D</x:v>
      </x:c>
      <x:c r="L2213" s="59" t="n">
        <x:v>0.14885631561279294</x:v>
      </x:c>
      <x:c r="M2213" s="59" t="n">
        <x:v>0.6226900533956146</x:v>
      </x:c>
      <x:c r="N2213" s="58" t="n">
        <x:v>6349470.540271806</x:v>
      </x:c>
      <x:c r="O2213" s="58" t="n">
        <x:v>5797990.672788295</x:v>
      </x:c>
      <x:c r="P2213" s="2" t="str">
        <x:v>approve</x:v>
      </x:c>
      <x:c r="Q2213" s="2" t="str">
        <x:v>eligibility and RAROC conditions are met</x:v>
      </x:c>
      <x:c r="R2213" s="2"/>
      <x:c r="S2213" s="2"/>
      <x:c r="T2213" s="2"/>
    </x:row>
    <x:row r="2214">
      <x:c r="A2214" s="2"/>
      <x:c r="B2214" s="2"/>
      <x:c r="C2214" s="2" t="str">
        <x:v>SYN-02209</x:v>
      </x:c>
      <x:c r="D2214" s="58" t="n">
        <x:v>103000000</x:v>
      </x:c>
      <x:c r="E2214" s="93" t="n">
        <x:v>36</x:v>
      </x:c>
      <x:c r="F2214" s="59" t="n">
        <x:v>0.09115452700054791</x:v>
      </x:c>
      <x:c r="G2214" s="59" t="n">
        <x:v>0.6598397623938493</x:v>
      </x:c>
      <x:c r="H2214" s="59" t="n">
        <x:v>0.1727876022171837</x:v>
      </x:c>
      <x:c r="I2214" s="58" t="n">
        <x:v>3686536.48581097</x:v>
      </x:c>
      <x:c r="J2214" s="59" t="n">
        <x:v>0.28878878663025404</x:v>
      </x:c>
      <x:c r="K2214" s="2" t="str">
        <x:v>C</x:v>
      </x:c>
      <x:c r="L2214" s="59"/>
      <x:c r="M2214" s="59" t="n">
        <x:v>0.36514573788281235</x:v>
      </x:c>
      <x:c r="N2214" s="58" t="n">
        <x:v>9828026.412143925</x:v>
      </x:c>
      <x:c r="O2214" s="58" t="n">
        <x:v>4866549.63219332</x:v>
      </x:c>
      <x:c r="P2214" s="2" t="str">
        <x:v>manual_review</x:v>
      </x:c>
      <x:c r="Q2214" s="2" t="str">
        <x:v>data quality flag</x:v>
      </x:c>
      <x:c r="R2214" s="2"/>
      <x:c r="S2214" s="2"/>
      <x:c r="T2214" s="2"/>
    </x:row>
    <x:row r="2215">
      <x:c r="A2215" s="2"/>
      <x:c r="B2215" s="2"/>
      <x:c r="C2215" s="2" t="str">
        <x:v>SYN-02210</x:v>
      </x:c>
      <x:c r="D2215" s="58" t="n">
        <x:v>162000000</x:v>
      </x:c>
      <x:c r="E2215" s="93" t="n">
        <x:v>12</x:v>
      </x:c>
      <x:c r="F2215" s="59" t="n">
        <x:v>0.03212561499362457</x:v>
      </x:c>
      <x:c r="G2215" s="59" t="n">
        <x:v>0.5826860706953043</x:v>
      </x:c>
      <x:c r="H2215" s="59" t="n">
        <x:v>0.15659687762589602</x:v>
      </x:c>
      <x:c r="I2215" s="58" t="n">
        <x:v>14672322.721323183</x:v>
      </x:c>
      <x:c r="J2215" s="59" t="n">
        <x:v>0.34676950402405793</x:v>
      </x:c>
      <x:c r="K2215" s="2" t="str">
        <x:v>B</x:v>
      </x:c>
      <x:c r="L2215" s="59" t="n">
        <x:v>0.09298385620117186</x:v>
      </x:c>
      <x:c r="M2215" s="59" t="n">
        <x:v>0.8057801669896707</x:v>
      </x:c>
      <x:c r="N2215" s="58" t="n">
        <x:v>1689771.007700557</x:v>
      </x:c>
      <x:c r="O2215" s="58" t="n">
        <x:v>7003447.2728857435</x:v>
      </x:c>
      <x:c r="P2215" s="2" t="str">
        <x:v>approve</x:v>
      </x:c>
      <x:c r="Q2215" s="2" t="str">
        <x:v>eligibility and RAROC conditions are met</x:v>
      </x:c>
      <x:c r="R2215" s="2"/>
      <x:c r="S2215" s="2"/>
      <x:c r="T2215" s="2"/>
    </x:row>
    <x:row r="2216">
      <x:c r="A2216" s="2"/>
      <x:c r="B2216" s="2"/>
      <x:c r="C2216" s="2" t="str">
        <x:v>SYN-02211</x:v>
      </x:c>
      <x:c r="D2216" s="58" t="n">
        <x:v>125000000</x:v>
      </x:c>
      <x:c r="E2216" s="93" t="n">
        <x:v>24</x:v>
      </x:c>
      <x:c r="F2216" s="59" t="n">
        <x:v>0.06700889089692472</x:v>
      </x:c>
      <x:c r="G2216" s="59" t="n">
        <x:v>0.7732842841980536</x:v>
      </x:c>
      <x:c r="H2216" s="59" t="n">
        <x:v>0.17590109857320615</x:v>
      </x:c>
      <x:c r="I2216" s="58" t="n">
        <x:v>6215784.646419621</x:v>
      </x:c>
      <x:c r="J2216" s="59" t="n">
        <x:v>0.23132820586713385</x:v>
      </x:c>
      <x:c r="K2216" s="2" t="str">
        <x:v>C</x:v>
      </x:c>
      <x:c r="L2216" s="59" t="n">
        <x:v>0.13906650543212895</x:v>
      </x:c>
      <x:c r="M2216" s="59" t="n">
        <x:v>0.48491400960209247</x:v>
      </x:c>
      <x:c r="N2216" s="58" t="n">
        <x:v>7026939.305145118</x:v>
      </x:c>
      <x:c r="O2216" s="58" t="n">
        <x:v>5966060.395258154</x:v>
      </x:c>
      <x:c r="P2216" s="2" t="str">
        <x:v>approve</x:v>
      </x:c>
      <x:c r="Q2216" s="2" t="str">
        <x:v>eligibility and RAROC conditions are met</x:v>
      </x:c>
      <x:c r="R2216" s="2"/>
      <x:c r="S2216" s="2"/>
      <x:c r="T2216" s="2"/>
    </x:row>
    <x:row r="2217">
      <x:c r="A2217" s="2"/>
      <x:c r="B2217" s="2"/>
      <x:c r="C2217" s="2" t="str">
        <x:v>SYN-02212</x:v>
      </x:c>
      <x:c r="D2217" s="58" t="n">
        <x:v>61000000</x:v>
      </x:c>
      <x:c r="E2217" s="93" t="n">
        <x:v>12</x:v>
      </x:c>
      <x:c r="F2217" s="59" t="n">
        <x:v>0.06162947709262241</x:v>
      </x:c>
      <x:c r="G2217" s="59" t="n">
        <x:v>0.6486719075136025</x:v>
      </x:c>
      <x:c r="H2217" s="59" t="n">
        <x:v>0.18061529052200026</x:v>
      </x:c>
      <x:c r="I2217" s="58" t="n">
        <x:v>5594265.95515214</x:v>
      </x:c>
      <x:c r="J2217" s="59" t="n">
        <x:v>0.27188531910304276</x:v>
      </x:c>
      <x:c r="K2217" s="2" t="str">
        <x:v>C</x:v>
      </x:c>
      <x:c r="L2217" s="59" t="n">
        <x:v>0.12853092193603521</x:v>
      </x:c>
      <x:c r="M2217" s="59" t="n">
        <x:v>0.6897770472131366</x:v>
      </x:c>
      <x:c r="N2217" s="58" t="n">
        <x:v>1369806.5482957459</x:v>
      </x:c>
      <x:c r="O2217" s="58" t="n">
        <x:v>2621242.394512174</x:v>
      </x:c>
      <x:c r="P2217" s="2" t="str">
        <x:v>approve</x:v>
      </x:c>
      <x:c r="Q2217" s="2" t="str">
        <x:v>eligibility and RAROC conditions are met</x:v>
      </x:c>
      <x:c r="R2217" s="2"/>
      <x:c r="S2217" s="2"/>
      <x:c r="T2217" s="2"/>
    </x:row>
    <x:row r="2218">
      <x:c r="A2218" s="2"/>
      <x:c r="B2218" s="2"/>
      <x:c r="C2218" s="2" t="str">
        <x:v>SYN-02213</x:v>
      </x:c>
      <x:c r="D2218" s="58" t="n">
        <x:v>98000000</x:v>
      </x:c>
      <x:c r="E2218" s="93" t="n">
        <x:v>12</x:v>
      </x:c>
      <x:c r="F2218" s="59" t="n">
        <x:v>0.26732849558741156</x:v>
      </x:c>
      <x:c r="G2218" s="59" t="n">
        <x:v>0.7835926636808375</x:v>
      </x:c>
      <x:c r="H2218" s="59" t="n">
        <x:v>0.3</x:v>
      </x:c>
      <x:c r="I2218" s="58" t="n">
        <x:v>9553738.444857147</x:v>
      </x:c>
      <x:c r="J2218" s="59" t="n">
        <x:v>0.40561489595011346</x:v>
      </x:c>
      <x:c r="K2218" s="2" t="str">
        <x:v>E</x:v>
      </x:c>
      <x:c r="L2218" s="59"/>
      <x:c r="M2218" s="59" t="n">
        <x:v>-0.04393647471327648</x:v>
      </x:c>
      <x:c r="N2218" s="58" t="n">
        <x:v>12141920.347923031</x:v>
      </x:c>
      <x:c r="O2218" s="58" t="n">
        <x:v>9154236.857792843</x:v>
      </x:c>
      <x:c r="P2218" s="2" t="str">
        <x:v>decline</x:v>
      </x:c>
      <x:c r="Q2218" s="2" t="str">
        <x:v>PD exceeds policy maximum</x:v>
      </x:c>
      <x:c r="R2218" s="2"/>
      <x:c r="S2218" s="2"/>
      <x:c r="T2218" s="2"/>
    </x:row>
    <x:row r="2219">
      <x:c r="A2219" s="2"/>
      <x:c r="B2219" s="2"/>
      <x:c r="C2219" s="2" t="str">
        <x:v>SYN-02214</x:v>
      </x:c>
      <x:c r="D2219" s="58" t="n">
        <x:v>245000000</x:v>
      </x:c>
      <x:c r="E2219" s="93" t="n">
        <x:v>12</x:v>
      </x:c>
      <x:c r="F2219" s="59" t="n">
        <x:v>0.1597638448014286</x:v>
      </x:c>
      <x:c r="G2219" s="59" t="n">
        <x:v>0.6352659562529486</x:v>
      </x:c>
      <x:c r="H2219" s="59" t="n">
        <x:v>0.22613999875924157</x:v>
      </x:c>
      <x:c r="I2219" s="58" t="n">
        <x:v>23003082.738508426</x:v>
      </x:c>
      <x:c r="J2219" s="59" t="n">
        <x:v>0.5074644951575634</x:v>
      </x:c>
      <x:c r="K2219" s="2" t="str">
        <x:v>E</x:v>
      </x:c>
      <x:c r="L2219" s="59"/>
      <x:c r="M2219" s="59" t="n">
        <x:v>0.4166754496178741</x:v>
      </x:c>
      <x:c r="N2219" s="58" t="n">
        <x:v>14283687.294630496</x:v>
      </x:c>
      <x:c r="O2219" s="58" t="n">
        <x:v>15728302.683010997</x:v>
      </x:c>
      <x:c r="P2219" s="2" t="str">
        <x:v>decline</x:v>
      </x:c>
      <x:c r="Q2219" s="2" t="str">
        <x:v>debt service to income exceeds policy maximum</x:v>
      </x:c>
      <x:c r="R2219" s="2"/>
      <x:c r="S2219" s="2"/>
      <x:c r="T2219" s="2"/>
    </x:row>
    <x:row r="2220">
      <x:c r="A2220" s="2"/>
      <x:c r="B2220" s="2"/>
      <x:c r="C2220" s="2" t="str">
        <x:v>SYN-02215</x:v>
      </x:c>
      <x:c r="D2220" s="58" t="n">
        <x:v>178000000</x:v>
      </x:c>
      <x:c r="E2220" s="93" t="n">
        <x:v>36</x:v>
      </x:c>
      <x:c r="F2220" s="59" t="n">
        <x:v>0.13013454303920097</x:v>
      </x:c>
      <x:c r="G2220" s="59" t="n">
        <x:v>0.9</x:v>
      </x:c>
      <x:c r="H2220" s="59" t="n">
        <x:v>0.20425473135117259</x:v>
      </x:c>
      <x:c r="I2220" s="58" t="n">
        <x:v>6653769.572674237</x:v>
      </x:c>
      <x:c r="J2220" s="59" t="n">
        <x:v>0.2561993790341681</x:v>
      </x:c>
      <x:c r="K2220" s="2" t="str">
        <x:v>D</x:v>
      </x:c>
      <x:c r="L2220" s="59" t="n">
        <x:v>0.21988815307617188</x:v>
      </x:c>
      <x:c r="M2220" s="59" t="n">
        <x:v>0.07918521645690076</x:v>
      </x:c>
      <x:c r="N2220" s="58" t="n">
        <x:v>32758497.79746251</x:v>
      </x:c>
      <x:c r="O2220" s="58" t="n">
        <x:v>13552472.429770676</x:v>
      </x:c>
      <x:c r="P2220" s="2" t="str">
        <x:v>reprice</x:v>
      </x:c>
      <x:c r="Q2220" s="2" t="str">
        <x:v>quoted APR is below the RAROC price floor</x:v>
      </x:c>
      <x:c r="R2220" s="2"/>
      <x:c r="S2220" s="2"/>
      <x:c r="T2220" s="2"/>
    </x:row>
    <x:row r="2221">
      <x:c r="A2221" s="2"/>
      <x:c r="B2221" s="2"/>
      <x:c r="C2221" s="2" t="str">
        <x:v>SYN-02216</x:v>
      </x:c>
      <x:c r="D2221" s="58" t="n">
        <x:v>194000000</x:v>
      </x:c>
      <x:c r="E2221" s="93" t="n">
        <x:v>48</x:v>
      </x:c>
      <x:c r="F2221" s="59" t="n">
        <x:v>0.07472216711863987</x:v>
      </x:c>
      <x:c r="G2221" s="59" t="n">
        <x:v>0.726553013570908</x:v>
      </x:c>
      <x:c r="H2221" s="59" t="n">
        <x:v>0.15803267419642777</x:v>
      </x:c>
      <x:c r="I2221" s="58" t="n">
        <x:v>5478487.243806984</x:v>
      </x:c>
      <x:c r="J2221" s="59" t="n">
        <x:v>0.571027069100388</x:v>
      </x:c>
      <x:c r="K2221" s="2" t="str">
        <x:v>C</x:v>
      </x:c>
      <x:c r="L2221" s="59"/>
      <x:c r="M2221" s="59" t="n">
        <x:v>0.33490057941574725</x:v>
      </x:c>
      <x:c r="N2221" s="58" t="n">
        <x:v>22123518.08238018</x:v>
      </x:c>
      <x:c r="O2221" s="58" t="n">
        <x:v>8974769.276095565</x:v>
      </x:c>
      <x:c r="P2221" s="2" t="str">
        <x:v>decline</x:v>
      </x:c>
      <x:c r="Q2221" s="2" t="str">
        <x:v>debt service to income exceeds policy maximum</x:v>
      </x:c>
      <x:c r="R2221" s="2"/>
      <x:c r="S2221" s="2"/>
      <x:c r="T2221" s="2"/>
    </x:row>
    <x:row r="2222">
      <x:c r="A2222" s="2"/>
      <x:c r="B2222" s="2"/>
      <x:c r="C2222" s="2" t="str">
        <x:v>SYN-02217</x:v>
      </x:c>
      <x:c r="D2222" s="58" t="n">
        <x:v>206000000</x:v>
      </x:c>
      <x:c r="E2222" s="93" t="n">
        <x:v>12</x:v>
      </x:c>
      <x:c r="F2222" s="59" t="n">
        <x:v>0.02263865021579599</x:v>
      </x:c>
      <x:c r="G2222" s="59" t="n">
        <x:v>0.6968578706300168</x:v>
      </x:c>
      <x:c r="H2222" s="59" t="n">
        <x:v>0.13009293984056955</x:v>
      </x:c>
      <x:c r="I2222" s="58" t="n">
        <x:v>18400257.05317631</x:v>
      </x:c>
      <x:c r="J2222" s="59" t="n">
        <x:v>0.5239509029063749</x:v>
      </x:c>
      <x:c r="K2222" s="2" t="str">
        <x:v>B</x:v>
      </x:c>
      <x:c r="L2222" s="59"/>
      <x:c r="M2222" s="59" t="n">
        <x:v>0.5043435904774206</x:v>
      </x:c>
      <x:c r="N2222" s="58" t="n">
        <x:v>1801242.1434968743</x:v>
      </x:c>
      <x:c r="O2222" s="58" t="n">
        <x:v>8897731.462243851</x:v>
      </x:c>
      <x:c r="P2222" s="2" t="str">
        <x:v>decline</x:v>
      </x:c>
      <x:c r="Q2222" s="2" t="str">
        <x:v>debt service to income exceeds policy maximum</x:v>
      </x:c>
      <x:c r="R2222" s="2"/>
      <x:c r="S2222" s="2"/>
      <x:c r="T2222" s="2"/>
    </x:row>
    <x:row r="2223">
      <x:c r="A2223" s="2"/>
      <x:c r="B2223" s="2"/>
      <x:c r="C2223" s="2" t="str">
        <x:v>SYN-02218</x:v>
      </x:c>
      <x:c r="D2223" s="58" t="n">
        <x:v>142000000</x:v>
      </x:c>
      <x:c r="E2223" s="93" t="n">
        <x:v>36</x:v>
      </x:c>
      <x:c r="F2223" s="59" t="n">
        <x:v>0.09453351435043662</x:v>
      </x:c>
      <x:c r="G2223" s="59" t="n">
        <x:v>0.8334178573394452</x:v>
      </x:c>
      <x:c r="H2223" s="59" t="n">
        <x:v>0.19470377112130577</x:v>
      </x:c>
      <x:c r="I2223" s="58" t="n">
        <x:v>5238987.287176457</x:v>
      </x:c>
      <x:c r="J2223" s="59" t="n">
        <x:v>0.09901592398671705</x:v>
      </x:c>
      <x:c r="K2223" s="2" t="str">
        <x:v>C</x:v>
      </x:c>
      <x:c r="L2223" s="59" t="n">
        <x:v>0.16847015380859376</x:v>
      </x:c>
      <x:c r="M2223" s="59" t="n">
        <x:v>0.33427827226031787</x:v>
      </x:c>
      <x:c r="N2223" s="58" t="n">
        <x:v>17874264.202448502</x:v>
      </x:c>
      <x:c r="O2223" s="58" t="n">
        <x:v>8701496.944040775</x:v>
      </x:c>
      <x:c r="P2223" s="2" t="str">
        <x:v>approve</x:v>
      </x:c>
      <x:c r="Q2223" s="2" t="str">
        <x:v>eligibility and RAROC conditions are met</x:v>
      </x:c>
      <x:c r="R2223" s="2"/>
      <x:c r="S2223" s="2"/>
      <x:c r="T2223" s="2"/>
    </x:row>
    <x:row r="2224">
      <x:c r="A2224" s="2"/>
      <x:c r="B2224" s="2"/>
      <x:c r="C2224" s="2" t="str">
        <x:v>SYN-02219</x:v>
      </x:c>
      <x:c r="D2224" s="58" t="n">
        <x:v>175000000</x:v>
      </x:c>
      <x:c r="E2224" s="93" t="n">
        <x:v>36</x:v>
      </x:c>
      <x:c r="F2224" s="59" t="n">
        <x:v>0.08391172518347557</x:v>
      </x:c>
      <x:c r="G2224" s="59" t="n">
        <x:v>0.6747120040662128</x:v>
      </x:c>
      <x:c r="H2224" s="59" t="n">
        <x:v>0.19885155805242094</x:v>
      </x:c>
      <x:c r="I2224" s="58" t="n">
        <x:v>6493391.280555337</x:v>
      </x:c>
      <x:c r="J2224" s="59" t="n">
        <x:v>0.3843612030982822</x:v>
      </x:c>
      <x:c r="K2224" s="2" t="str">
        <x:v>C</x:v>
      </x:c>
      <x:c r="L2224" s="59" t="n">
        <x:v>0.1346892547607422</x:v>
      </x:c>
      <x:c r="M2224" s="59" t="n">
        <x:v>0.7235148949148393</x:v>
      </x:c>
      <x:c r="N2224" s="58" t="n">
        <x:v>15953051.148056269</x:v>
      </x:c>
      <x:c r="O2224" s="58" t="n">
        <x:v>8202929.383988123</x:v>
      </x:c>
      <x:c r="P2224" s="2" t="str">
        <x:v>approve</x:v>
      </x:c>
      <x:c r="Q2224" s="2" t="str">
        <x:v>eligibility and RAROC conditions are met</x:v>
      </x:c>
      <x:c r="R2224" s="2"/>
      <x:c r="S2224" s="2"/>
      <x:c r="T2224" s="2"/>
    </x:row>
    <x:row r="2225">
      <x:c r="A2225" s="2"/>
      <x:c r="B2225" s="2"/>
      <x:c r="C2225" s="2" t="str">
        <x:v>SYN-02220</x:v>
      </x:c>
      <x:c r="D2225" s="58" t="n">
        <x:v>41000000</x:v>
      </x:c>
      <x:c r="E2225" s="93" t="n">
        <x:v>48</x:v>
      </x:c>
      <x:c r="F2225" s="59" t="n">
        <x:v>0.11704107709476046</x:v>
      </x:c>
      <x:c r="G2225" s="59" t="n">
        <x:v>0.7363662816990051</x:v>
      </x:c>
      <x:c r="H2225" s="59" t="n">
        <x:v>0.20899261035490227</x:v>
      </x:c>
      <x:c r="I2225" s="58" t="n">
        <x:v>1267373.0052636159</x:v>
      </x:c>
      <x:c r="J2225" s="59" t="n">
        <x:v>0.2333576898366764</x:v>
      </x:c>
      <x:c r="K2225" s="2" t="str">
        <x:v>D</x:v>
      </x:c>
      <x:c r="L2225" s="59" t="n">
        <x:v>0.18551239013671872</x:v>
      </x:c>
      <x:c r="M2225" s="59" t="n">
        <x:v>0.3173839724095873</x:v>
      </x:c>
      <x:c r="N2225" s="58" t="n">
        <x:v>7328128.888949391</x:v>
      </x:c>
      <x:c r="O2225" s="58" t="n">
        <x:v>2406822.318841803</x:v>
      </x:c>
      <x:c r="P2225" s="2" t="str">
        <x:v>approve</x:v>
      </x:c>
      <x:c r="Q2225" s="2" t="str">
        <x:v>eligibility and RAROC conditions are met</x:v>
      </x:c>
      <x:c r="R2225" s="2"/>
      <x:c r="S2225" s="2"/>
      <x:c r="T2225" s="2"/>
    </x:row>
    <x:row r="2226">
      <x:c r="A2226" s="2"/>
      <x:c r="B2226" s="2"/>
      <x:c r="C2226" s="2" t="str">
        <x:v>SYN-02221</x:v>
      </x:c>
      <x:c r="D2226" s="58" t="n">
        <x:v>173000000</x:v>
      </x:c>
      <x:c r="E2226" s="93" t="n">
        <x:v>36</x:v>
      </x:c>
      <x:c r="F2226" s="59" t="n">
        <x:v>0.046430031140189745</x:v>
      </x:c>
      <x:c r="G2226" s="59" t="n">
        <x:v>0.7243524371475387</x:v>
      </x:c>
      <x:c r="H2226" s="59" t="n">
        <x:v>0.13486371495892666</x:v>
      </x:c>
      <x:c r="I2226" s="58" t="n">
        <x:v>5869664.389412021</x:v>
      </x:c>
      <x:c r="J2226" s="59" t="n">
        <x:v>0.3481356529099473</x:v>
      </x:c>
      <x:c r="K2226" s="2" t="str">
        <x:v>B</x:v>
      </x:c>
      <x:c r="L2226" s="59" t="n">
        <x:v>0.11436737060546875</x:v>
      </x:c>
      <x:c r="M2226" s="59" t="n">
        <x:v>0.3683345827487644</x:v>
      </x:c>
      <x:c r="N2226" s="58" t="n">
        <x:v>9312312.052505817</x:v>
      </x:c>
      <x:c r="O2226" s="58" t="n">
        <x:v>7112383.021821742</x:v>
      </x:c>
      <x:c r="P2226" s="2" t="str">
        <x:v>approve</x:v>
      </x:c>
      <x:c r="Q2226" s="2" t="str">
        <x:v>eligibility and RAROC conditions are met</x:v>
      </x:c>
      <x:c r="R2226" s="2"/>
      <x:c r="S2226" s="2"/>
      <x:c r="T2226" s="2"/>
    </x:row>
    <x:row r="2227">
      <x:c r="A2227" s="2"/>
      <x:c r="B2227" s="2"/>
      <x:c r="C2227" s="2" t="str">
        <x:v>SYN-02222</x:v>
      </x:c>
      <x:c r="D2227" s="58" t="n">
        <x:v>240000000</x:v>
      </x:c>
      <x:c r="E2227" s="93" t="n">
        <x:v>18</x:v>
      </x:c>
      <x:c r="F2227" s="59" t="n">
        <x:v>0.08248978587004892</x:v>
      </x:c>
      <x:c r="G2227" s="59" t="n">
        <x:v>0.6566908280516317</x:v>
      </x:c>
      <x:c r="H2227" s="59" t="n">
        <x:v>0.18816726261795916</x:v>
      </x:c>
      <x:c r="I2227" s="58" t="n">
        <x:v>15406988.111095008</x:v>
      </x:c>
      <x:c r="J2227" s="59" t="n">
        <x:v>0.455814187857629</x:v>
      </x:c>
      <x:c r="K2227" s="2" t="str">
        <x:v>C</x:v>
      </x:c>
      <x:c r="L2227" s="59" t="n">
        <x:v>0.12406066894531251</x:v>
      </x:c>
      <x:c r="M2227" s="59" t="n">
        <x:v>0.7440793892437367</x:v>
      </x:c>
      <x:c r="N2227" s="58" t="n">
        <x:v>10723547.928809581</x:v>
      </x:c>
      <x:c r="O2227" s="58" t="n">
        <x:v>11112214.076993981</x:v>
      </x:c>
      <x:c r="P2227" s="2" t="str">
        <x:v>approve</x:v>
      </x:c>
      <x:c r="Q2227" s="2" t="str">
        <x:v>eligibility and RAROC conditions are met</x:v>
      </x:c>
      <x:c r="R2227" s="2"/>
      <x:c r="S2227" s="2"/>
      <x:c r="T2227" s="2"/>
    </x:row>
    <x:row r="2228">
      <x:c r="A2228" s="2"/>
      <x:c r="B2228" s="2"/>
      <x:c r="C2228" s="2" t="str">
        <x:v>SYN-02223</x:v>
      </x:c>
      <x:c r="D2228" s="58" t="n">
        <x:v>112000000</x:v>
      </x:c>
      <x:c r="E2228" s="93" t="n">
        <x:v>24</x:v>
      </x:c>
      <x:c r="F2228" s="59" t="n">
        <x:v>0.04580046359705545</x:v>
      </x:c>
      <x:c r="G2228" s="59" t="n">
        <x:v>0.5874970725784772</x:v>
      </x:c>
      <x:c r="H2228" s="59" t="n">
        <x:v>0.15351917363213807</x:v>
      </x:c>
      <x:c r="I2228" s="58" t="n">
        <x:v>5449249.810462805</x:v>
      </x:c>
      <x:c r="J2228" s="59" t="n">
        <x:v>0.35129604764375805</x:v>
      </x:c>
      <x:c r="K2228" s="2" t="str">
        <x:v>B</x:v>
      </x:c>
      <x:c r="L2228" s="59" t="n">
        <x:v>0.10692367553710938</x:v>
      </x:c>
      <x:c r="M2228" s="59" t="n">
        <x:v>0.6334520950382422</x:v>
      </x:c>
      <x:c r="N2228" s="58" t="n">
        <x:v>3262121.467861719</x:v>
      </x:c>
      <x:c r="O2228" s="58" t="n">
        <x:v>4672535.159731117</x:v>
      </x:c>
      <x:c r="P2228" s="2" t="str">
        <x:v>approve</x:v>
      </x:c>
      <x:c r="Q2228" s="2" t="str">
        <x:v>eligibility and RAROC conditions are met</x:v>
      </x:c>
      <x:c r="R2228" s="2"/>
      <x:c r="S2228" s="2"/>
      <x:c r="T2228" s="2"/>
    </x:row>
    <x:row r="2229">
      <x:c r="A2229" s="2"/>
      <x:c r="B2229" s="2"/>
      <x:c r="C2229" s="2" t="str">
        <x:v>SYN-02224</x:v>
      </x:c>
      <x:c r="D2229" s="58" t="n">
        <x:v>165000000</x:v>
      </x:c>
      <x:c r="E2229" s="93" t="n">
        <x:v>24</x:v>
      </x:c>
      <x:c r="F2229" s="59" t="n">
        <x:v>0.05069519566337356</x:v>
      </x:c>
      <x:c r="G2229" s="59" t="n">
        <x:v>0.7493249782450867</x:v>
      </x:c>
      <x:c r="H2229" s="59" t="n">
        <x:v>0.12152127555668304</x:v>
      </x:c>
      <x:c r="I2229" s="58" t="n">
        <x:v>7778850.120254562</x:v>
      </x:c>
      <x:c r="J2229" s="59" t="n">
        <x:v>0.21923086716677928</x:v>
      </x:c>
      <x:c r="K2229" s="2" t="str">
        <x:v>C</x:v>
      </x:c>
      <x:c r="L2229" s="59" t="n">
        <x:v>0.11503768920898438</x:v>
      </x:c>
      <x:c r="M2229" s="59" t="n">
        <x:v>0.22581752326116256</x:v>
      </x:c>
      <x:c r="N2229" s="58" t="n">
        <x:v>6714156.745341793</x:v>
      </x:c>
      <x:c r="O2229" s="58" t="n">
        <x:v>6796227.930811408</x:v>
      </x:c>
      <x:c r="P2229" s="2" t="str">
        <x:v>approve</x:v>
      </x:c>
      <x:c r="Q2229" s="2" t="str">
        <x:v>eligibility and RAROC conditions are met</x:v>
      </x:c>
      <x:c r="R2229" s="2"/>
      <x:c r="S2229" s="2"/>
      <x:c r="T2229" s="2"/>
    </x:row>
    <x:row r="2230">
      <x:c r="A2230" s="2"/>
      <x:c r="B2230" s="2"/>
      <x:c r="C2230" s="2" t="str">
        <x:v>SYN-02225</x:v>
      </x:c>
      <x:c r="D2230" s="58" t="n">
        <x:v>110000000</x:v>
      </x:c>
      <x:c r="E2230" s="93" t="n">
        <x:v>48</x:v>
      </x:c>
      <x:c r="F2230" s="59" t="n">
        <x:v>0.03515112362042027</x:v>
      </x:c>
      <x:c r="G2230" s="59" t="n">
        <x:v>0.6363000520448391</x:v>
      </x:c>
      <x:c r="H2230" s="59" t="n">
        <x:v>0.12364521668232543</x:v>
      </x:c>
      <x:c r="I2230" s="58" t="n">
        <x:v>2916448.414551294</x:v>
      </x:c>
      <x:c r="J2230" s="59" t="n">
        <x:v>0.2863752347215332</x:v>
      </x:c>
      <x:c r="K2230" s="2" t="str">
        <x:v>B</x:v>
      </x:c>
      <x:c r="L2230" s="59" t="n">
        <x:v>0.10432926177978516</x:v>
      </x:c>
      <x:c r="M2230" s="59" t="n">
        <x:v>0.35655185355347707</x:v>
      </x:c>
      <x:c r="N2230" s="58" t="n">
        <x:v>5255639.419931135</x:v>
      </x:c>
      <x:c r="O2230" s="58" t="n">
        <x:v>4551087.115989386</x:v>
      </x:c>
      <x:c r="P2230" s="2" t="str">
        <x:v>approve</x:v>
      </x:c>
      <x:c r="Q2230" s="2" t="str">
        <x:v>eligibility and RAROC conditions are met</x:v>
      </x:c>
      <x:c r="R2230" s="2"/>
      <x:c r="S2230" s="2"/>
      <x:c r="T2230" s="2"/>
    </x:row>
    <x:row r="2231">
      <x:c r="A2231" s="2"/>
      <x:c r="B2231" s="2"/>
      <x:c r="C2231" s="2" t="str">
        <x:v>SYN-02226</x:v>
      </x:c>
      <x:c r="D2231" s="58" t="n">
        <x:v>153000000</x:v>
      </x:c>
      <x:c r="E2231" s="93" t="n">
        <x:v>24</x:v>
      </x:c>
      <x:c r="F2231" s="59" t="n">
        <x:v>0.10542248981085912</x:v>
      </x:c>
      <x:c r="G2231" s="59" t="n">
        <x:v>0.5846158164572566</x:v>
      </x:c>
      <x:c r="H2231" s="59" t="n">
        <x:v>0.20340236516797672</x:v>
      </x:c>
      <x:c r="I2231" s="58" t="n">
        <x:v>7812511.76903749</x:v>
      </x:c>
      <x:c r="J2231" s="59" t="n">
        <x:v>0.5823868985926132</x:v>
      </x:c>
      <x:c r="K2231" s="2" t="str">
        <x:v>D</x:v>
      </x:c>
      <x:c r="L2231" s="59"/>
      <x:c r="M2231" s="59" t="n">
        <x:v>0.6485950768278439</x:v>
      </x:c>
      <x:c r="N2231" s="58" t="n">
        <x:v>10229394.450139806</x:v>
      </x:c>
      <x:c r="O2231" s="58" t="n">
        <x:v>7086353.888231949</x:v>
      </x:c>
      <x:c r="P2231" s="2" t="str">
        <x:v>decline</x:v>
      </x:c>
      <x:c r="Q2231" s="2" t="str">
        <x:v>debt service to income exceeds policy maximum</x:v>
      </x:c>
      <x:c r="R2231" s="2"/>
      <x:c r="S2231" s="2"/>
      <x:c r="T2231" s="2"/>
    </x:row>
    <x:row r="2232">
      <x:c r="A2232" s="2"/>
      <x:c r="B2232" s="2"/>
      <x:c r="C2232" s="2" t="str">
        <x:v>SYN-02227</x:v>
      </x:c>
      <x:c r="D2232" s="58" t="n">
        <x:v>77000000</x:v>
      </x:c>
      <x:c r="E2232" s="93" t="n">
        <x:v>48</x:v>
      </x:c>
      <x:c r="F2232" s="59" t="n">
        <x:v>0.09433049551268809</x:v>
      </x:c>
      <x:c r="G2232" s="59" t="n">
        <x:v>0.5930894141779267</x:v>
      </x:c>
      <x:c r="H2232" s="59" t="n">
        <x:v>0.17305520837085128</x:v>
      </x:c>
      <x:c r="I2232" s="58" t="n">
        <x:v>2234027.9844460106</x:v>
      </x:c>
      <x:c r="J2232" s="59" t="n">
        <x:v>0.40765874196834345</x:v>
      </x:c>
      <x:c r="K2232" s="2" t="str">
        <x:v>C</x:v>
      </x:c>
      <x:c r="L2232" s="59" t="n">
        <x:v>0.13893226623535157</x:v>
      </x:c>
      <x:c r="M2232" s="59" t="n">
        <x:v>0.47912513283557484</x:v>
      </x:c>
      <x:c r="N2232" s="58" t="n">
        <x:v>8958489.263508966</x:v>
      </x:c>
      <x:c r="O2232" s="58" t="n">
        <x:v>3274173.239218866</x:v>
      </x:c>
      <x:c r="P2232" s="2" t="str">
        <x:v>approve</x:v>
      </x:c>
      <x:c r="Q2232" s="2" t="str">
        <x:v>eligibility and RAROC conditions are met</x:v>
      </x:c>
      <x:c r="R2232" s="2"/>
      <x:c r="S2232" s="2"/>
      <x:c r="T2232" s="2"/>
    </x:row>
    <x:row r="2233">
      <x:c r="A2233" s="2"/>
      <x:c r="B2233" s="2"/>
      <x:c r="C2233" s="2" t="str">
        <x:v>SYN-02228</x:v>
      </x:c>
      <x:c r="D2233" s="58" t="n">
        <x:v>154000000</x:v>
      </x:c>
      <x:c r="E2233" s="93" t="n">
        <x:v>12</x:v>
      </x:c>
      <x:c r="F2233" s="59" t="n">
        <x:v>0.08506242632825223</x:v>
      </x:c>
      <x:c r="G2233" s="59" t="n">
        <x:v>0.6945644859594993</x:v>
      </x:c>
      <x:c r="H2233" s="59" t="n">
        <x:v>0.1829206280282876</x:v>
      </x:c>
      <x:c r="I2233" s="58" t="n">
        <x:v>14140133.21492839</x:v>
      </x:c>
      <x:c r="J2233" s="59" t="n">
        <x:v>0.4923432598920934</x:v>
      </x:c>
      <x:c r="K2233" s="2" t="str">
        <x:v>C</x:v>
      </x:c>
      <x:c r="L2233" s="59"/>
      <x:c r="M2233" s="59" t="n">
        <x:v>0.45163696961774147</x:v>
      </x:c>
      <x:c r="N2233" s="58" t="n">
        <x:v>5131351.451151865</x:v>
      </x:c>
      <x:c r="O2233" s="58" t="n">
        <x:v>7867296.1167637855</x:v>
      </x:c>
      <x:c r="P2233" s="2" t="str">
        <x:v>manual_review</x:v>
      </x:c>
      <x:c r="Q2233" s="2" t="str">
        <x:v>data quality flag</x:v>
      </x:c>
      <x:c r="R2233" s="2"/>
      <x:c r="S2233" s="2"/>
      <x:c r="T2233" s="2"/>
    </x:row>
    <x:row r="2234">
      <x:c r="A2234" s="2"/>
      <x:c r="B2234" s="2"/>
      <x:c r="C2234" s="2" t="str">
        <x:v>SYN-02229</x:v>
      </x:c>
      <x:c r="D2234" s="58" t="n">
        <x:v>235000000</x:v>
      </x:c>
      <x:c r="E2234" s="93" t="n">
        <x:v>48</x:v>
      </x:c>
      <x:c r="F2234" s="59" t="n">
        <x:v>0.07473266187544725</x:v>
      </x:c>
      <x:c r="G2234" s="59" t="n">
        <x:v>0.7789868197569879</x:v>
      </x:c>
      <x:c r="H2234" s="59" t="n">
        <x:v>0.16218014253141436</x:v>
      </x:c>
      <x:c r="I2234" s="58" t="n">
        <x:v>6686234.463995135</x:v>
      </x:c>
      <x:c r="J2234" s="59" t="n">
        <x:v>0.42494614740404835</x:v>
      </x:c>
      <x:c r="K2234" s="2" t="str">
        <x:v>C</x:v>
      </x:c>
      <x:c r="L2234" s="59" t="n">
        <x:v>0.13794872283935544</x:v>
      </x:c>
      <x:c r="M2234" s="59" t="n">
        <x:v>0.3575647806073385</x:v>
      </x:c>
      <x:c r="N2234" s="58" t="n">
        <x:v>28801498.46029761</x:v>
      </x:c>
      <x:c r="O2234" s="58" t="n">
        <x:v>11683102.945917903</x:v>
      </x:c>
      <x:c r="P2234" s="2" t="str">
        <x:v>approve</x:v>
      </x:c>
      <x:c r="Q2234" s="2" t="str">
        <x:v>eligibility and RAROC conditions are met</x:v>
      </x:c>
      <x:c r="R2234" s="2"/>
      <x:c r="S2234" s="2"/>
      <x:c r="T2234" s="2"/>
    </x:row>
    <x:row r="2235">
      <x:c r="A2235" s="2"/>
      <x:c r="B2235" s="2"/>
      <x:c r="C2235" s="2" t="str">
        <x:v>SYN-02230</x:v>
      </x:c>
      <x:c r="D2235" s="58" t="n">
        <x:v>118000000</x:v>
      </x:c>
      <x:c r="E2235" s="93" t="n">
        <x:v>18</x:v>
      </x:c>
      <x:c r="F2235" s="59" t="n">
        <x:v>0.0463132624033114</x:v>
      </x:c>
      <x:c r="G2235" s="59" t="n">
        <x:v>0.8833996596396054</x:v>
      </x:c>
      <x:c r="H2235" s="59" t="n">
        <x:v>0.133413383935875</x:v>
      </x:c>
      <x:c r="I2235" s="58" t="n">
        <x:v>7269622.185303161</x:v>
      </x:c>
      <x:c r="J2235" s="59" t="n">
        <x:v>0.3062702833791433</x:v>
      </x:c>
      <x:c r="K2235" s="2" t="str">
        <x:v>B</x:v>
      </x:c>
      <x:c r="L2235" s="59" t="n">
        <x:v>0.12763950347900394</x:v>
      </x:c>
      <x:c r="M2235" s="59" t="n">
        <x:v>0.21660209799418847</x:v>
      </x:c>
      <x:c r="N2235" s="58" t="n">
        <x:v>3937639.750127007</x:v>
      </x:c>
      <x:c r="O2235" s="58" t="n">
        <x:v>5131715.305067704</x:v>
      </x:c>
      <x:c r="P2235" s="2" t="str">
        <x:v>approve</x:v>
      </x:c>
      <x:c r="Q2235" s="2" t="str">
        <x:v>eligibility and RAROC conditions are met</x:v>
      </x:c>
      <x:c r="R2235" s="2"/>
      <x:c r="S2235" s="2"/>
      <x:c r="T2235" s="2"/>
    </x:row>
    <x:row r="2236">
      <x:c r="A2236" s="2"/>
      <x:c r="B2236" s="2"/>
      <x:c r="C2236" s="2" t="str">
        <x:v>SYN-02231</x:v>
      </x:c>
      <x:c r="D2236" s="58" t="n">
        <x:v>65000000</x:v>
      </x:c>
      <x:c r="E2236" s="93" t="n">
        <x:v>36</x:v>
      </x:c>
      <x:c r="F2236" s="59" t="n">
        <x:v>0.1258714249073638</x:v>
      </x:c>
      <x:c r="G2236" s="59" t="n">
        <x:v>0.7087929882321142</x:v>
      </x:c>
      <x:c r="H2236" s="59" t="n">
        <x:v>0.22721686006666955</x:v>
      </x:c>
      <x:c r="I2236" s="58" t="n">
        <x:v>2506712.8529038355</x:v>
      </x:c>
      <x:c r="J2236" s="59" t="n">
        <x:v>0.26355709509679454</x:v>
      </x:c>
      <x:c r="K2236" s="2" t="str">
        <x:v>D</x:v>
      </x:c>
      <x:c r="L2236" s="59" t="n">
        <x:v>0.18414367675781249</x:v>
      </x:c>
      <x:c r="M2236" s="59" t="n">
        <x:v>0.44779681829370716</x:v>
      </x:c>
      <x:c r="N2236" s="58" t="n">
        <x:v>9217834.039879756</x:v>
      </x:c>
      <x:c r="O2236" s="58" t="n">
        <x:v>3883528.800225825</x:v>
      </x:c>
      <x:c r="P2236" s="2" t="str">
        <x:v>approve</x:v>
      </x:c>
      <x:c r="Q2236" s="2" t="str">
        <x:v>eligibility and RAROC conditions are met</x:v>
      </x:c>
      <x:c r="R2236" s="2"/>
      <x:c r="S2236" s="2"/>
      <x:c r="T2236" s="2"/>
    </x:row>
    <x:row r="2237">
      <x:c r="A2237" s="2"/>
      <x:c r="B2237" s="2"/>
      <x:c r="C2237" s="2" t="str">
        <x:v>SYN-02232</x:v>
      </x:c>
      <x:c r="D2237" s="58" t="n">
        <x:v>224000000</x:v>
      </x:c>
      <x:c r="E2237" s="93" t="n">
        <x:v>24</x:v>
      </x:c>
      <x:c r="F2237" s="59" t="n">
        <x:v>0.10485190729690241</x:v>
      </x:c>
      <x:c r="G2237" s="59" t="n">
        <x:v>0.6615480233646498</x:v>
      </x:c>
      <x:c r="H2237" s="59" t="n">
        <x:v>0.19846262507599935</x:v>
      </x:c>
      <x:c r="I2237" s="58" t="n">
        <x:v>11383843.647009714</x:v>
      </x:c>
      <x:c r="J2237" s="59" t="n">
        <x:v>0.8517812445794586</x:v>
      </x:c>
      <x:c r="K2237" s="2" t="str">
        <x:v>D</x:v>
      </x:c>
      <x:c r="L2237" s="59"/>
      <x:c r="M2237" s="59" t="n">
        <x:v>0.5675093606308992</x:v>
      </x:c>
      <x:c r="N2237" s="58" t="n">
        <x:v>16834038.1475283</x:v>
      </x:c>
      <x:c r="O2237" s="58" t="n">
        <x:v>11693061.648397582</x:v>
      </x:c>
      <x:c r="P2237" s="2" t="str">
        <x:v>decline</x:v>
      </x:c>
      <x:c r="Q2237" s="2" t="str">
        <x:v>debt service to income exceeds policy maximum</x:v>
      </x:c>
      <x:c r="R2237" s="2"/>
      <x:c r="S2237" s="2"/>
      <x:c r="T2237" s="2"/>
    </x:row>
    <x:row r="2238">
      <x:c r="A2238" s="2"/>
      <x:c r="B2238" s="2"/>
      <x:c r="C2238" s="2" t="str">
        <x:v>SYN-02233</x:v>
      </x:c>
      <x:c r="D2238" s="58" t="n">
        <x:v>34000000</x:v>
      </x:c>
      <x:c r="E2238" s="93" t="n">
        <x:v>36</x:v>
      </x:c>
      <x:c r="F2238" s="59" t="n">
        <x:v>0.14662395434960365</x:v>
      </x:c>
      <x:c r="G2238" s="59" t="n">
        <x:v>0.7187438037686343</x:v>
      </x:c>
      <x:c r="H2238" s="59" t="n">
        <x:v>0.2437761138414005</x:v>
      </x:c>
      <x:c r="I2238" s="58" t="n">
        <x:v>1340667.3731469035</x:v>
      </x:c>
      <x:c r="J2238" s="59" t="n">
        <x:v>0.1795886675137639</x:v>
      </x:c>
      <x:c r="K2238" s="2" t="str">
        <x:v>D</x:v>
      </x:c>
      <x:c r="L2238" s="59" t="n">
        <x:v>0.22322307586669923</x:v>
      </x:c>
      <x:c r="M2238" s="59" t="n">
        <x:v>0.2862405855461325</x:v>
      </x:c>
      <x:c r="N2238" s="58" t="n">
        <x:v>5662623.009542749</x:v>
      </x:c>
      <x:c r="O2238" s="58" t="n">
        <x:v>2188840.1201698696</x:v>
      </x:c>
      <x:c r="P2238" s="2" t="str">
        <x:v>approve</x:v>
      </x:c>
      <x:c r="Q2238" s="2" t="str">
        <x:v>eligibility and RAROC conditions are met</x:v>
      </x:c>
      <x:c r="R2238" s="2"/>
      <x:c r="S2238" s="2"/>
      <x:c r="T2238" s="2"/>
    </x:row>
    <x:row r="2239">
      <x:c r="A2239" s="2"/>
      <x:c r="B2239" s="2"/>
      <x:c r="C2239" s="2" t="str">
        <x:v>SYN-02234</x:v>
      </x:c>
      <x:c r="D2239" s="58" t="n">
        <x:v>218000000</x:v>
      </x:c>
      <x:c r="E2239" s="93" t="n">
        <x:v>24</x:v>
      </x:c>
      <x:c r="F2239" s="59" t="n">
        <x:v>0.10821080572000012</x:v>
      </x:c>
      <x:c r="G2239" s="59" t="n">
        <x:v>0.747972962991096</x:v>
      </x:c>
      <x:c r="H2239" s="59" t="n">
        <x:v>0.19815290611886346</x:v>
      </x:c>
      <x:c r="I2239" s="58" t="n">
        <x:v>11075623.894490862</x:v>
      </x:c>
      <x:c r="J2239" s="59" t="n">
        <x:v>0.5300166371864229</x:v>
      </x:c>
      <x:c r="K2239" s="2" t="str">
        <x:v>D</x:v>
      </x:c>
      <x:c r="L2239" s="59"/>
      <x:c r="M2239" s="59" t="n">
        <x:v>0.339014567916417</x:v>
      </x:c>
      <x:c r="N2239" s="58" t="n">
        <x:v>19101812.67343034</x:v>
      </x:c>
      <x:c r="O2239" s="58" t="n">
        <x:v>13061447.455266539</x:v>
      </x:c>
      <x:c r="P2239" s="2" t="str">
        <x:v>decline</x:v>
      </x:c>
      <x:c r="Q2239" s="2" t="str">
        <x:v>debt service to income exceeds policy maximum</x:v>
      </x:c>
      <x:c r="R2239" s="2"/>
      <x:c r="S2239" s="2"/>
      <x:c r="T2239" s="2"/>
    </x:row>
    <x:row r="2240">
      <x:c r="A2240" s="2"/>
      <x:c r="B2240" s="2"/>
      <x:c r="C2240" s="2" t="str">
        <x:v>SYN-02235</x:v>
      </x:c>
      <x:c r="D2240" s="58" t="n">
        <x:v>226000000</x:v>
      </x:c>
      <x:c r="E2240" s="93" t="n">
        <x:v>24</x:v>
      </x:c>
      <x:c r="F2240" s="59" t="n">
        <x:v>0.08574038132646782</x:v>
      </x:c>
      <x:c r="G2240" s="59" t="n">
        <x:v>0.6750679228047293</x:v>
      </x:c>
      <x:c r="H2240" s="59" t="n">
        <x:v>0.1641871577814376</x:v>
      </x:c>
      <x:c r="I2240" s="58" t="n">
        <x:v>11110931.239856487</x:v>
      </x:c>
      <x:c r="J2240" s="59" t="n">
        <x:v>0.5212888016606869</x:v>
      </x:c>
      <x:c r="K2240" s="2" t="str">
        <x:v>C</x:v>
      </x:c>
      <x:c r="L2240" s="59"/>
      <x:c r="M2240" s="59" t="n">
        <x:v>0.43664099731931755</x:v>
      </x:c>
      <x:c r="N2240" s="58" t="n">
        <x:v>14089804.338700881</x:v>
      </x:c>
      <x:c r="O2240" s="58" t="n">
        <x:v>10762554.031286854</x:v>
      </x:c>
      <x:c r="P2240" s="2" t="str">
        <x:v>decline</x:v>
      </x:c>
      <x:c r="Q2240" s="2" t="str">
        <x:v>debt service to income exceeds policy maximum</x:v>
      </x:c>
      <x:c r="R2240" s="2"/>
      <x:c r="S2240" s="2"/>
      <x:c r="T2240" s="2"/>
    </x:row>
    <x:row r="2241">
      <x:c r="A2241" s="2"/>
      <x:c r="B2241" s="2"/>
      <x:c r="C2241" s="2" t="str">
        <x:v>SYN-02236</x:v>
      </x:c>
      <x:c r="D2241" s="58" t="n">
        <x:v>106000000</x:v>
      </x:c>
      <x:c r="E2241" s="93" t="n">
        <x:v>24</x:v>
      </x:c>
      <x:c r="F2241" s="59" t="n">
        <x:v>0.06371923934882945</x:v>
      </x:c>
      <x:c r="G2241" s="59" t="n">
        <x:v>0.7095493295716424</x:v>
      </x:c>
      <x:c r="H2241" s="59" t="n">
        <x:v>0.1495181776918309</x:v>
      </x:c>
      <x:c r="I2241" s="58" t="n">
        <x:v>5137158.463745833</x:v>
      </x:c>
      <x:c r="J2241" s="59" t="n">
        <x:v>0.36602518399447465</x:v>
      </x:c>
      <x:c r="K2241" s="2" t="str">
        <x:v>C</x:v>
      </x:c>
      <x:c r="L2241" s="59" t="n">
        <x:v>0.12218833923339845</x:v>
      </x:c>
      <x:c r="M2241" s="59" t="n">
        <x:v>0.4305292708939017</x:v>
      </x:c>
      <x:c r="N2241" s="58" t="n">
        <x:v>5162962.093294984</x:v>
      </x:c>
      <x:c r="O2241" s="58" t="n">
        <x:v>4473546.438561474</x:v>
      </x:c>
      <x:c r="P2241" s="2" t="str">
        <x:v>approve</x:v>
      </x:c>
      <x:c r="Q2241" s="2" t="str">
        <x:v>eligibility and RAROC conditions are met</x:v>
      </x:c>
      <x:c r="R2241" s="2"/>
      <x:c r="S2241" s="2"/>
      <x:c r="T2241" s="2"/>
    </x:row>
    <x:row r="2242">
      <x:c r="A2242" s="2"/>
      <x:c r="B2242" s="2"/>
      <x:c r="C2242" s="2" t="str">
        <x:v>SYN-02237</x:v>
      </x:c>
      <x:c r="D2242" s="58" t="n">
        <x:v>119000000</x:v>
      </x:c>
      <x:c r="E2242" s="93" t="n">
        <x:v>48</x:v>
      </x:c>
      <x:c r="F2242" s="59" t="n">
        <x:v>0.06147523766552051</x:v>
      </x:c>
      <x:c r="G2242" s="59" t="n">
        <x:v>0.49429510070329763</x:v>
      </x:c>
      <x:c r="H2242" s="59" t="n">
        <x:v>0.15505386214246952</x:v>
      </x:c>
      <x:c r="I2242" s="58" t="n">
        <x:v>3342424.8081332613</x:v>
      </x:c>
      <x:c r="J2242" s="59" t="n">
        <x:v>0.11302032545347827</x:v>
      </x:c>
      <x:c r="K2242" s="2" t="str">
        <x:v>C</x:v>
      </x:c>
      <x:c r="L2242" s="59" t="n">
        <x:v>0.11255294799804688</x:v>
      </x:c>
      <x:c r="M2242" s="59" t="n">
        <x:v>0.5923589431221361</x:v>
      </x:c>
      <x:c r="N2242" s="58" t="n">
        <x:v>7676132.729160513</x:v>
      </x:c>
      <x:c r="O2242" s="58" t="n">
        <x:v>4831587.180962798</x:v>
      </x:c>
      <x:c r="P2242" s="2" t="str">
        <x:v>approve</x:v>
      </x:c>
      <x:c r="Q2242" s="2" t="str">
        <x:v>eligibility and RAROC conditions are met</x:v>
      </x:c>
      <x:c r="R2242" s="2"/>
      <x:c r="S2242" s="2"/>
      <x:c r="T2242" s="2"/>
    </x:row>
    <x:row r="2243">
      <x:c r="A2243" s="2"/>
      <x:c r="B2243" s="2"/>
      <x:c r="C2243" s="2" t="str">
        <x:v>SYN-02238</x:v>
      </x:c>
      <x:c r="D2243" s="58" t="n">
        <x:v>125000000</x:v>
      </x:c>
      <x:c r="E2243" s="93" t="n">
        <x:v>36</x:v>
      </x:c>
      <x:c r="F2243" s="59" t="n">
        <x:v>0.10957620032109912</x:v>
      </x:c>
      <x:c r="G2243" s="59" t="n">
        <x:v>0.6528036536856365</x:v>
      </x:c>
      <x:c r="H2243" s="59" t="n">
        <x:v>0.20025589884174214</x:v>
      </x:c>
      <x:c r="I2243" s="58" t="n">
        <x:v>4647077.921703688</x:v>
      </x:c>
      <x:c r="J2243" s="59" t="n">
        <x:v>0.09994213706343937</x:v>
      </x:c>
      <x:c r="K2243" s="2" t="str">
        <x:v>D</x:v>
      </x:c>
      <x:c r="L2243" s="59" t="n">
        <x:v>0.15862068176269534</x:v>
      </x:c>
      <x:c r="M2243" s="59" t="n">
        <x:v>0.4850481447618328</x:v>
      </x:c>
      <x:c r="N2243" s="58" t="n">
        <x:v>14194858.34060216</x:v>
      </x:c>
      <x:c r="O2243" s="58" t="n">
        <x:v>6430049.49763525</x:v>
      </x:c>
      <x:c r="P2243" s="2" t="str">
        <x:v>approve</x:v>
      </x:c>
      <x:c r="Q2243" s="2" t="str">
        <x:v>eligibility and RAROC conditions are met</x:v>
      </x:c>
      <x:c r="R2243" s="2"/>
      <x:c r="S2243" s="2"/>
      <x:c r="T2243" s="2"/>
    </x:row>
    <x:row r="2244">
      <x:c r="A2244" s="2"/>
      <x:c r="B2244" s="2"/>
      <x:c r="C2244" s="2" t="str">
        <x:v>SYN-02239</x:v>
      </x:c>
      <x:c r="D2244" s="58" t="n">
        <x:v>33000000</x:v>
      </x:c>
      <x:c r="E2244" s="93" t="n">
        <x:v>24</x:v>
      </x:c>
      <x:c r="F2244" s="59" t="n">
        <x:v>0.025013383575885815</x:v>
      </x:c>
      <x:c r="G2244" s="59" t="n">
        <x:v>0.6847523853529371</x:v>
      </x:c>
      <x:c r="H2244" s="59" t="n">
        <x:v>0.12254785188671155</x:v>
      </x:c>
      <x:c r="I2244" s="58" t="n">
        <x:v>1557353.9295625917</x:v>
      </x:c>
      <x:c r="J2244" s="59" t="n">
        <x:v>0.07995552822794272</x:v>
      </x:c>
      <x:c r="K2244" s="2" t="str">
        <x:v>B</x:v>
      </x:c>
      <x:c r="L2244" s="59" t="n">
        <x:v>0.12085647583007814</x:v>
      </x:c>
      <x:c r="M2244" s="59" t="n">
        <x:v>0.17731899444837906</x:v>
      </x:c>
      <x:c r="N2244" s="58" t="n">
        <x:v>608708.3451809284</x:v>
      </x:c>
      <x:c r="O2244" s="58" t="n">
        <x:v>1383225.7761813882</x:v>
      </x:c>
      <x:c r="P2244" s="2" t="str">
        <x:v>approve</x:v>
      </x:c>
      <x:c r="Q2244" s="2" t="str">
        <x:v>eligibility and RAROC conditions are met</x:v>
      </x:c>
      <x:c r="R2244" s="2"/>
      <x:c r="S2244" s="2"/>
      <x:c r="T2244" s="2"/>
    </x:row>
    <x:row r="2245">
      <x:c r="A2245" s="2"/>
      <x:c r="B2245" s="2"/>
      <x:c r="C2245" s="2" t="str">
        <x:v>SYN-02240</x:v>
      </x:c>
      <x:c r="D2245" s="58" t="n">
        <x:v>136000000</x:v>
      </x:c>
      <x:c r="E2245" s="93" t="n">
        <x:v>12</x:v>
      </x:c>
      <x:c r="F2245" s="59" t="n">
        <x:v>0.13369409951322112</x:v>
      </x:c>
      <x:c r="G2245" s="59" t="n">
        <x:v>0.5801339192901542</x:v>
      </x:c>
      <x:c r="H2245" s="59" t="n">
        <x:v>0.22360074713869643</x:v>
      </x:c>
      <x:c r="I2245" s="58" t="n">
        <x:v>12752415.479037331</x:v>
      </x:c>
      <x:c r="J2245" s="59" t="n">
        <x:v>0.5509293382724519</x:v>
      </x:c>
      <x:c r="K2245" s="2" t="str">
        <x:v>D</x:v>
      </x:c>
      <x:c r="L2245" s="59"/>
      <x:c r="M2245" s="59" t="n">
        <x:v>0.632721478630394</x:v>
      </x:c>
      <x:c r="N2245" s="58" t="n">
        <x:v>6030767.76142867</x:v>
      </x:c>
      <x:c r="O2245" s="58" t="n">
        <x:v>7373649.835997157</x:v>
      </x:c>
      <x:c r="P2245" s="2" t="str">
        <x:v>decline</x:v>
      </x:c>
      <x:c r="Q2245" s="2" t="str">
        <x:v>debt service to income exceeds policy maximum</x:v>
      </x:c>
      <x:c r="R2245" s="2"/>
      <x:c r="S2245" s="2"/>
      <x:c r="T2245" s="2"/>
    </x:row>
    <x:row r="2246">
      <x:c r="A2246" s="2"/>
      <x:c r="B2246" s="2"/>
      <x:c r="C2246" s="2" t="str">
        <x:v>SYN-02241</x:v>
      </x:c>
      <x:c r="D2246" s="58" t="n">
        <x:v>144000000</x:v>
      </x:c>
      <x:c r="E2246" s="93" t="n">
        <x:v>24</x:v>
      </x:c>
      <x:c r="F2246" s="59" t="n">
        <x:v>0.15122307018465916</x:v>
      </x:c>
      <x:c r="G2246" s="59" t="n">
        <x:v>0.6342999809607494</x:v>
      </x:c>
      <x:c r="H2246" s="59" t="n">
        <x:v>0.24718234397394692</x:v>
      </x:c>
      <x:c r="I2246" s="58" t="n">
        <x:v>7665156.354434319</x:v>
      </x:c>
      <x:c r="J2246" s="59" t="n">
        <x:v>0.21000336246095308</x:v>
      </x:c>
      <x:c r="K2246" s="2" t="str">
        <x:v>E</x:v>
      </x:c>
      <x:c r="L2246" s="59" t="n">
        <x:v>0.1931631469726563</x:v>
      </x:c>
      <x:c r="M2246" s="59" t="n">
        <x:v>0.5277997344064784</x:v>
      </x:c>
      <x:c r="N2246" s="58" t="n">
        <x:v>15019352.808739243</x:v>
      </x:c>
      <x:c r="O2246" s="58" t="n">
        <x:v>8550242.665704597</x:v>
      </x:c>
      <x:c r="P2246" s="2" t="str">
        <x:v>approve</x:v>
      </x:c>
      <x:c r="Q2246" s="2" t="str">
        <x:v>eligibility and RAROC conditions are met</x:v>
      </x:c>
      <x:c r="R2246" s="2"/>
      <x:c r="S2246" s="2"/>
      <x:c r="T2246" s="2"/>
    </x:row>
    <x:row r="2247">
      <x:c r="A2247" s="2"/>
      <x:c r="B2247" s="2"/>
      <x:c r="C2247" s="2" t="str">
        <x:v>SYN-02242</x:v>
      </x:c>
      <x:c r="D2247" s="58" t="n">
        <x:v>87000000</x:v>
      </x:c>
      <x:c r="E2247" s="93" t="n">
        <x:v>18</x:v>
      </x:c>
      <x:c r="F2247" s="59" t="n">
        <x:v>0.08519156695732832</x:v>
      </x:c>
      <x:c r="G2247" s="59" t="n">
        <x:v>0.830151130679842</x:v>
      </x:c>
      <x:c r="H2247" s="59" t="n">
        <x:v>0.17661821962086127</x:v>
      </x:c>
      <x:c r="I2247" s="58" t="n">
        <x:v>5537087.951967511</x:v>
      </x:c>
      <x:c r="J2247" s="59" t="n">
        <x:v>0.2151976897312889</x:v>
      </x:c>
      <x:c r="K2247" s="2" t="str">
        <x:v>C</x:v>
      </x:c>
      <x:c r="L2247" s="59" t="n">
        <x:v>0.1703547668457031</x:v>
      </x:c>
      <x:c r="M2247" s="59" t="n">
        <x:v>0.2045179860727133</x:v>
      </x:c>
      <x:c r="N2247" s="58" t="n">
        <x:v>5062026.474290643</x:v>
      </x:c>
      <x:c r="O2247" s="58" t="n">
        <x:v>5170475.164532766</x:v>
      </x:c>
      <x:c r="P2247" s="2" t="str">
        <x:v>approve</x:v>
      </x:c>
      <x:c r="Q2247" s="2" t="str">
        <x:v>eligibility and RAROC conditions are met</x:v>
      </x:c>
      <x:c r="R2247" s="2"/>
      <x:c r="S2247" s="2"/>
      <x:c r="T2247" s="2"/>
    </x:row>
    <x:row r="2248">
      <x:c r="A2248" s="2"/>
      <x:c r="B2248" s="2"/>
      <x:c r="C2248" s="2" t="str">
        <x:v>SYN-02243</x:v>
      </x:c>
      <x:c r="D2248" s="58" t="n">
        <x:v>133000000</x:v>
      </x:c>
      <x:c r="E2248" s="93" t="n">
        <x:v>24</x:v>
      </x:c>
      <x:c r="F2248" s="59" t="n">
        <x:v>0.04063155998044073</x:v>
      </x:c>
      <x:c r="G2248" s="59" t="n">
        <x:v>0.8530039200636466</x:v>
      </x:c>
      <x:c r="H2248" s="59" t="n">
        <x:v>0.12475003367395363</x:v>
      </x:c>
      <x:c r="I2248" s="58" t="n">
        <x:v>6290315.052025775</x:v>
      </x:c>
      <x:c r="J2248" s="59" t="n">
        <x:v>0.3745157526012888</x:v>
      </x:c>
      <x:c r="K2248" s="2" t="str">
        <x:v>B</x:v>
      </x:c>
      <x:c r="L2248" s="59" t="n">
        <x:v>0.10837398529052733</x:v>
      </x:c>
      <x:c r="M2248" s="59" t="n">
        <x:v>0.3260808653409123</x:v>
      </x:c>
      <x:c r="N2248" s="58" t="n">
        <x:v>4952372.143381704</x:v>
      </x:c>
      <x:c r="O2248" s="58" t="n">
        <x:v>5520692.460945178</x:v>
      </x:c>
      <x:c r="P2248" s="2" t="str">
        <x:v>approve</x:v>
      </x:c>
      <x:c r="Q2248" s="2" t="str">
        <x:v>eligibility and RAROC conditions are met</x:v>
      </x:c>
      <x:c r="R2248" s="2"/>
      <x:c r="S2248" s="2"/>
      <x:c r="T2248" s="2"/>
    </x:row>
    <x:row r="2249">
      <x:c r="A2249" s="2"/>
      <x:c r="B2249" s="2"/>
      <x:c r="C2249" s="2" t="str">
        <x:v>SYN-02244</x:v>
      </x:c>
      <x:c r="D2249" s="58" t="n">
        <x:v>38000000</x:v>
      </x:c>
      <x:c r="E2249" s="93" t="n">
        <x:v>12</x:v>
      </x:c>
      <x:c r="F2249" s="59" t="n">
        <x:v>0.07005731138871109</x:v>
      </x:c>
      <x:c r="G2249" s="59" t="n">
        <x:v>0.7189749660014434</x:v>
      </x:c>
      <x:c r="H2249" s="59" t="n">
        <x:v>0.14792048344454498</x:v>
      </x:c>
      <x:c r="I2249" s="58" t="n">
        <x:v>3426088.1817711187</x:v>
      </x:c>
      <x:c r="J2249" s="59" t="n">
        <x:v>0.4012725942327375</x:v>
      </x:c>
      <x:c r="K2249" s="2" t="str">
        <x:v>C</x:v>
      </x:c>
      <x:c r="L2249" s="59" t="n">
        <x:v>0.16296897888183595</x:v>
      </x:c>
      <x:c r="M2249" s="59" t="n">
        <x:v>0.02069674264669286</x:v>
      </x:c>
      <x:c r="N2249" s="58" t="n">
        <x:v>1071476.699671086</x:v>
      </x:c>
      <x:c r="O2249" s="58" t="n">
        <x:v>1786421.50088269</x:v>
      </x:c>
      <x:c r="P2249" s="2" t="str">
        <x:v>reprice</x:v>
      </x:c>
      <x:c r="Q2249" s="2" t="str">
        <x:v>quoted APR is below the RAROC price floor</x:v>
      </x:c>
      <x:c r="R2249" s="2"/>
      <x:c r="S2249" s="2"/>
      <x:c r="T2249" s="2"/>
    </x:row>
    <x:row r="2250">
      <x:c r="A2250" s="2"/>
      <x:c r="B2250" s="2"/>
      <x:c r="C2250" s="2" t="str">
        <x:v>SYN-02245</x:v>
      </x:c>
      <x:c r="D2250" s="58" t="n">
        <x:v>221000000</x:v>
      </x:c>
      <x:c r="E2250" s="93" t="n">
        <x:v>24</x:v>
      </x:c>
      <x:c r="F2250" s="59" t="n">
        <x:v>0.14260985778167756</x:v>
      </x:c>
      <x:c r="G2250" s="59" t="n">
        <x:v>0.6223926071563811</x:v>
      </x:c>
      <x:c r="H2250" s="59" t="n">
        <x:v>0.2141237048889943</x:v>
      </x:c>
      <x:c r="I2250" s="58" t="n">
        <x:v>11401041.627459003</x:v>
      </x:c>
      <x:c r="J2250" s="59" t="n">
        <x:v>0.3786610024749321</x:v>
      </x:c>
      <x:c r="K2250" s="2" t="str">
        <x:v>D</x:v>
      </x:c>
      <x:c r="L2250" s="59" t="n">
        <x:v>0.18101142883300778</x:v>
      </x:c>
      <x:c r="M2250" s="59" t="n">
        <x:v>0.39624936328773525</x:v>
      </x:c>
      <x:c r="N2250" s="58" t="n">
        <x:v>21177090.71814792</x:v>
      </x:c>
      <x:c r="O2250" s="58" t="n">
        <x:v>12479325.39508144</x:v>
      </x:c>
      <x:c r="P2250" s="2" t="str">
        <x:v>approve</x:v>
      </x:c>
      <x:c r="Q2250" s="2" t="str">
        <x:v>eligibility and RAROC conditions are met</x:v>
      </x:c>
      <x:c r="R2250" s="2"/>
      <x:c r="S2250" s="2"/>
      <x:c r="T2250" s="2"/>
    </x:row>
    <x:row r="2251">
      <x:c r="A2251" s="2"/>
      <x:c r="B2251" s="2"/>
      <x:c r="C2251" s="2" t="str">
        <x:v>SYN-02246</x:v>
      </x:c>
      <x:c r="D2251" s="58" t="n">
        <x:v>227000000</x:v>
      </x:c>
      <x:c r="E2251" s="93" t="n">
        <x:v>48</x:v>
      </x:c>
      <x:c r="F2251" s="59" t="n">
        <x:v>0.12193682902925278</x:v>
      </x:c>
      <x:c r="G2251" s="59" t="n">
        <x:v>0.7085563274449614</x:v>
      </x:c>
      <x:c r="H2251" s="59" t="n">
        <x:v>0.2215101072512058</x:v>
      </x:c>
      <x:c r="I2251" s="58" t="n">
        <x:v>7170502.765333884</x:v>
      </x:c>
      <x:c r="J2251" s="59" t="n">
        <x:v>0.18133062422039478</x:v>
      </x:c>
      <x:c r="K2251" s="2" t="str">
        <x:v>D</x:v>
      </x:c>
      <x:c r="L2251" s="59" t="n">
        <x:v>0.17312290191650392</x:v>
      </x:c>
      <x:c r="M2251" s="59" t="n">
        <x:v>0.48772492444881893</x:v>
      </x:c>
      <x:c r="N2251" s="58" t="n">
        <x:v>40738092.24273996</x:v>
      </x:c>
      <x:c r="O2251" s="58" t="n">
        <x:v>13093876.277896887</x:v>
      </x:c>
      <x:c r="P2251" s="2" t="str">
        <x:v>approve</x:v>
      </x:c>
      <x:c r="Q2251" s="2" t="str">
        <x:v>eligibility and RAROC conditions are met</x:v>
      </x:c>
      <x:c r="R2251" s="2"/>
      <x:c r="S2251" s="2"/>
      <x:c r="T2251" s="2"/>
    </x:row>
    <x:row r="2252">
      <x:c r="A2252" s="2"/>
      <x:c r="B2252" s="2"/>
      <x:c r="C2252" s="2" t="str">
        <x:v>SYN-02247</x:v>
      </x:c>
      <x:c r="D2252" s="58" t="n">
        <x:v>151000000</x:v>
      </x:c>
      <x:c r="E2252" s="93" t="n">
        <x:v>18</x:v>
      </x:c>
      <x:c r="F2252" s="59" t="n">
        <x:v>0.027405057167173542</x:v>
      </x:c>
      <x:c r="G2252" s="59" t="n">
        <x:v>0.8411153049301208</x:v>
      </x:c>
      <x:c r="H2252" s="59" t="n">
        <x:v>0.13963810370005406</x:v>
      </x:c>
      <x:c r="I2252" s="58" t="n">
        <x:v>9346630.763588788</x:v>
      </x:c>
      <x:c r="J2252" s="59" t="n">
        <x:v>0.42325846141308415</x:v>
      </x:c>
      <x:c r="K2252" s="2" t="str">
        <x:v>B</x:v>
      </x:c>
      <x:c r="L2252" s="59" t="n">
        <x:v>0.10577693939208985</x:v>
      </x:c>
      <x:c r="M2252" s="59" t="n">
        <x:v>0.5042770155037488</x:v>
      </x:c>
      <x:c r="N2252" s="58" t="n">
        <x:v>2844040.447033282</x:v>
      </x:c>
      <x:c r="O2252" s="58" t="n">
        <x:v>6395750.832642288</x:v>
      </x:c>
      <x:c r="P2252" s="2" t="str">
        <x:v>approve</x:v>
      </x:c>
      <x:c r="Q2252" s="2" t="str">
        <x:v>eligibility and RAROC conditions are met</x:v>
      </x:c>
      <x:c r="R2252" s="2"/>
      <x:c r="S2252" s="2"/>
      <x:c r="T2252" s="2"/>
    </x:row>
    <x:row r="2253">
      <x:c r="A2253" s="2"/>
      <x:c r="B2253" s="2"/>
      <x:c r="C2253" s="2" t="str">
        <x:v>SYN-02248</x:v>
      </x:c>
      <x:c r="D2253" s="58" t="n">
        <x:v>126000000</x:v>
      </x:c>
      <x:c r="E2253" s="93" t="n">
        <x:v>24</x:v>
      </x:c>
      <x:c r="F2253" s="59" t="n">
        <x:v>0.02828870306783101</x:v>
      </x:c>
      <x:c r="G2253" s="59" t="n">
        <x:v>0.9</x:v>
      </x:c>
      <x:c r="H2253" s="59" t="n">
        <x:v>0.146615030259257</x:v>
      </x:c>
      <x:c r="I2253" s="58" t="n">
        <x:v>6089073.196472751</x:v>
      </x:c>
      <x:c r="J2253" s="59" t="n">
        <x:v>0.4880412767874135</x:v>
      </x:c>
      <x:c r="K2253" s="2" t="str">
        <x:v>B</x:v>
      </x:c>
      <x:c r="L2253" s="59" t="n">
        <x:v>0.10882320404052734</x:v>
      </x:c>
      <x:c r="M2253" s="59" t="n">
        <x:v>0.5444132755396106</x:v>
      </x:c>
      <x:c r="N2253" s="58" t="n">
        <x:v>3477441.358131003</x:v>
      </x:c>
      <x:c r="O2253" s="58" t="n">
        <x:v>5307958.763890861</x:v>
      </x:c>
      <x:c r="P2253" s="2" t="str">
        <x:v>approve</x:v>
      </x:c>
      <x:c r="Q2253" s="2" t="str">
        <x:v>eligibility and RAROC conditions are met</x:v>
      </x:c>
      <x:c r="R2253" s="2"/>
      <x:c r="S2253" s="2"/>
      <x:c r="T2253" s="2"/>
    </x:row>
    <x:row r="2254">
      <x:c r="A2254" s="2"/>
      <x:c r="B2254" s="2"/>
      <x:c r="C2254" s="2" t="str">
        <x:v>SYN-02249</x:v>
      </x:c>
      <x:c r="D2254" s="58" t="n">
        <x:v>204000000</x:v>
      </x:c>
      <x:c r="E2254" s="93" t="n">
        <x:v>12</x:v>
      </x:c>
      <x:c r="F2254" s="59" t="n">
        <x:v>0.16599762357586675</x:v>
      </x:c>
      <x:c r="G2254" s="59" t="n">
        <x:v>0.6779968974696685</x:v>
      </x:c>
      <x:c r="H2254" s="59" t="n">
        <x:v>0.24887075907529738</x:v>
      </x:c>
      <x:c r="I2254" s="58" t="n">
        <x:v>19377840.229043085</x:v>
      </x:c>
      <x:c r="J2254" s="59" t="n">
        <x:v>1.0513257251925279</x:v>
      </x:c>
      <x:c r="K2254" s="2" t="str">
        <x:v>E</x:v>
      </x:c>
      <x:c r="L2254" s="59"/>
      <x:c r="M2254" s="59" t="n">
        <x:v>0.37812750344660884</x:v>
      </x:c>
      <x:c r="N2254" s="58" t="n">
        <x:v>13244434.440555416</x:v>
      </x:c>
      <x:c r="O2254" s="58" t="n">
        <x:v>14239031.97713257</x:v>
      </x:c>
      <x:c r="P2254" s="2" t="str">
        <x:v>decline</x:v>
      </x:c>
      <x:c r="Q2254" s="2" t="str">
        <x:v>debt service to income exceeds policy maximum</x:v>
      </x:c>
      <x:c r="R2254" s="2"/>
      <x:c r="S2254" s="2"/>
      <x:c r="T2254" s="2"/>
    </x:row>
    <x:row r="2255">
      <x:c r="A2255" s="2"/>
      <x:c r="B2255" s="2"/>
      <x:c r="C2255" s="2" t="str">
        <x:v>SYN-02250</x:v>
      </x:c>
      <x:c r="D2255" s="58" t="n">
        <x:v>177000000</x:v>
      </x:c>
      <x:c r="E2255" s="93" t="n">
        <x:v>18</x:v>
      </x:c>
      <x:c r="F2255" s="59" t="n">
        <x:v>0.030235120772139194</x:v>
      </x:c>
      <x:c r="G2255" s="59" t="n">
        <x:v>0.8178211603552148</x:v>
      </x:c>
      <x:c r="H2255" s="59" t="n">
        <x:v>0.12503204966922768</x:v>
      </x:c>
      <x:c r="I2255" s="58" t="n">
        <x:v>10835242.228927149</x:v>
      </x:c>
      <x:c r="J2255" s="59" t="n">
        <x:v>0.4072878745418946</x:v>
      </x:c>
      <x:c r="K2255" s="2" t="str">
        <x:v>B</x:v>
      </x:c>
      <x:c r="L2255" s="59" t="n">
        <x:v>0.09979320526123046</x:v>
      </x:c>
      <x:c r="M2255" s="59" t="n">
        <x:v>0.41616208987407083</x:v>
      </x:c>
      <x:c r="N2255" s="58" t="n">
        <x:v>3564241.128031402</x:v>
      </x:c>
      <x:c r="O2255" s="58" t="n">
        <x:v>7462117.069034434</x:v>
      </x:c>
      <x:c r="P2255" s="2" t="str">
        <x:v>approve</x:v>
      </x:c>
      <x:c r="Q2255" s="2" t="str">
        <x:v>eligibility and RAROC conditions are met</x:v>
      </x:c>
      <x:c r="R2255" s="2"/>
      <x:c r="S2255" s="2"/>
      <x:c r="T2255" s="2"/>
    </x:row>
    <x:row r="2256">
      <x:c r="A2256" s="2"/>
      <x:c r="B2256" s="2"/>
      <x:c r="C2256" s="2" t="str">
        <x:v>SYN-02251</x:v>
      </x:c>
      <x:c r="D2256" s="58" t="n">
        <x:v>207000000</x:v>
      </x:c>
      <x:c r="E2256" s="93" t="n">
        <x:v>48</x:v>
      </x:c>
      <x:c r="F2256" s="59" t="n">
        <x:v>0.036617517983435675</x:v>
      </x:c>
      <x:c r="G2256" s="59" t="n">
        <x:v>0.7411229801327105</x:v>
      </x:c>
      <x:c r="H2256" s="59" t="n">
        <x:v>0.13697927699931362</x:v>
      </x:c>
      <x:c r="I2256" s="58" t="n">
        <x:v>5625264.158004668</x:v>
      </x:c>
      <x:c r="J2256" s="59" t="n">
        <x:v>0.26719300329176393</x:v>
      </x:c>
      <x:c r="K2256" s="2" t="str">
        <x:v>B</x:v>
      </x:c>
      <x:c r="L2256" s="59" t="n">
        <x:v>0.10432838439941405</x:v>
      </x:c>
      <x:c r="M2256" s="59" t="n">
        <x:v>0.49131201955584336</x:v>
      </x:c>
      <x:c r="N2256" s="58" t="n">
        <x:v>12075932.858195206</x:v>
      </x:c>
      <x:c r="O2256" s="58" t="n">
        <x:v>8612545.11407758</x:v>
      </x:c>
      <x:c r="P2256" s="2" t="str">
        <x:v>approve</x:v>
      </x:c>
      <x:c r="Q2256" s="2" t="str">
        <x:v>eligibility and RAROC conditions are met</x:v>
      </x:c>
      <x:c r="R2256" s="2"/>
      <x:c r="S2256" s="2"/>
      <x:c r="T2256" s="2"/>
    </x:row>
    <x:row r="2257">
      <x:c r="A2257" s="2"/>
      <x:c r="B2257" s="2"/>
      <x:c r="C2257" s="2" t="str">
        <x:v>SYN-02252</x:v>
      </x:c>
      <x:c r="D2257" s="58" t="n">
        <x:v>54000000</x:v>
      </x:c>
      <x:c r="E2257" s="93" t="n">
        <x:v>36</x:v>
      </x:c>
      <x:c r="F2257" s="59" t="n">
        <x:v>0.0595593460956764</x:v>
      </x:c>
      <x:c r="G2257" s="59" t="n">
        <x:v>0.669275035893806</x:v>
      </x:c>
      <x:c r="H2257" s="59" t="n">
        <x:v>0.1615788508466063</x:v>
      </x:c>
      <x:c r="I2257" s="58" t="n">
        <x:v>1902691.6723994152</x:v>
      </x:c>
      <x:c r="J2257" s="59" t="n">
        <x:v>0.07840601386390547</x:v>
      </x:c>
      <x:c r="K2257" s="2" t="str">
        <x:v>C</x:v>
      </x:c>
      <x:c r="L2257" s="59" t="n">
        <x:v>0.1309086227416992</x:v>
      </x:c>
      <x:c r="M2257" s="59" t="n">
        <x:v>0.4730574691488861</x:v>
      </x:c>
      <x:c r="N2257" s="58" t="n">
        <x:v>3459722.7465061946</x:v>
      </x:c>
      <x:c r="O2257" s="58" t="n">
        <x:v>2215443.6368285916</x:v>
      </x:c>
      <x:c r="P2257" s="2" t="str">
        <x:v>approve</x:v>
      </x:c>
      <x:c r="Q2257" s="2" t="str">
        <x:v>eligibility and RAROC conditions are met</x:v>
      </x:c>
      <x:c r="R2257" s="2"/>
      <x:c r="S2257" s="2"/>
      <x:c r="T2257" s="2"/>
    </x:row>
    <x:row r="2258">
      <x:c r="A2258" s="2"/>
      <x:c r="B2258" s="2"/>
      <x:c r="C2258" s="2" t="str">
        <x:v>SYN-02253</x:v>
      </x:c>
      <x:c r="D2258" s="58" t="n">
        <x:v>131000000</x:v>
      </x:c>
      <x:c r="E2258" s="93" t="n">
        <x:v>12</x:v>
      </x:c>
      <x:c r="F2258" s="59" t="n">
        <x:v>0.14847957672758128</x:v>
      </x:c>
      <x:c r="G2258" s="59" t="n">
        <x:v>0.5740533430917845</x:v>
      </x:c>
      <x:c r="H2258" s="59" t="n">
        <x:v>0.22900637408865193</x:v>
      </x:c>
      <x:c r="I2258" s="58" t="n">
        <x:v>12317717.07943459</x:v>
      </x:c>
      <x:c r="J2258" s="59" t="n">
        <x:v>0.5567291282628641</x:v>
      </x:c>
      <x:c r="K2258" s="2" t="str">
        <x:v>D</x:v>
      </x:c>
      <x:c r="L2258" s="59"/>
      <x:c r="M2258" s="59" t="n">
        <x:v>0.6468467648923447</x:v>
      </x:c>
      <x:c r="N2258" s="58" t="n">
        <x:v>6404423.059055107</x:v>
      </x:c>
      <x:c r="O2258" s="58" t="n">
        <x:v>7371791.677529474</x:v>
      </x:c>
      <x:c r="P2258" s="2" t="str">
        <x:v>decline</x:v>
      </x:c>
      <x:c r="Q2258" s="2" t="str">
        <x:v>debt service to income exceeds policy maximum</x:v>
      </x:c>
      <x:c r="R2258" s="2"/>
      <x:c r="S2258" s="2"/>
      <x:c r="T2258" s="2"/>
    </x:row>
    <x:row r="2259">
      <x:c r="A2259" s="2"/>
      <x:c r="B2259" s="2"/>
      <x:c r="C2259" s="2" t="str">
        <x:v>SYN-02254</x:v>
      </x:c>
      <x:c r="D2259" s="58" t="n">
        <x:v>34000000</x:v>
      </x:c>
      <x:c r="E2259" s="93" t="n">
        <x:v>18</x:v>
      </x:c>
      <x:c r="F2259" s="59" t="n">
        <x:v>0.06400598891260398</x:v>
      </x:c>
      <x:c r="G2259" s="59" t="n">
        <x:v>0.6916631177680802</x:v>
      </x:c>
      <x:c r="H2259" s="59" t="n">
        <x:v>0.16282614382831812</x:v>
      </x:c>
      <x:c r="I2259" s="58" t="n">
        <x:v>2141663.0162583413</x:v>
      </x:c>
      <x:c r="J2259" s="59" t="n">
        <x:v>0.3494442010838894</x:v>
      </x:c>
      <x:c r="K2259" s="2" t="str">
        <x:v>C</x:v>
      </x:c>
      <x:c r="L2259" s="59" t="n">
        <x:v>0.14996883392333982</x:v>
      </x:c>
      <x:c r="M2259" s="59" t="n">
        <x:v>0.29106537048626097</x:v>
      </x:c>
      <x:c r="N2259" s="58" t="n">
        <x:v>1235222.3495492386</x:v>
      </x:c>
      <x:c r="O2259" s="58" t="n">
        <x:v>1424478.972003675</x:v>
      </x:c>
      <x:c r="P2259" s="2" t="str">
        <x:v>approve</x:v>
      </x:c>
      <x:c r="Q2259" s="2" t="str">
        <x:v>eligibility and RAROC conditions are met</x:v>
      </x:c>
      <x:c r="R2259" s="2"/>
      <x:c r="S2259" s="2"/>
      <x:c r="T2259" s="2"/>
    </x:row>
    <x:row r="2260">
      <x:c r="A2260" s="2"/>
      <x:c r="B2260" s="2"/>
      <x:c r="C2260" s="2" t="str">
        <x:v>SYN-02255</x:v>
      </x:c>
      <x:c r="D2260" s="58" t="n">
        <x:v>249000000</x:v>
      </x:c>
      <x:c r="E2260" s="93" t="n">
        <x:v>12</x:v>
      </x:c>
      <x:c r="F2260" s="59" t="n">
        <x:v>0.12749878925662386</x:v>
      </x:c>
      <x:c r="G2260" s="59" t="n">
        <x:v>0.637233461443125</x:v>
      </x:c>
      <x:c r="H2260" s="59" t="n">
        <x:v>0.21347722797939758</x:v>
      </x:c>
      <x:c r="I2260" s="58" t="n">
        <x:v>23226904.199436303</x:v>
      </x:c>
      <x:c r="J2260" s="59" t="n">
        <x:v>0.4165518607042197</x:v>
      </x:c>
      <x:c r="K2260" s="2" t="str">
        <x:v>D</x:v>
      </x:c>
      <x:c r="L2260" s="59" t="n">
        <x:v>0.16138092041015628</x:v>
      </x:c>
      <x:c r="M2260" s="59" t="n">
        <x:v>0.5437000022435363</x:v>
      </x:c>
      <x:c r="N2260" s="58" t="n">
        <x:v>11538094.74852503</x:v>
      </x:c>
      <x:c r="O2260" s="58" t="n">
        <x:v>14481760.560425755</x:v>
      </x:c>
      <x:c r="P2260" s="2" t="str">
        <x:v>approve</x:v>
      </x:c>
      <x:c r="Q2260" s="2" t="str">
        <x:v>eligibility and RAROC conditions are met</x:v>
      </x:c>
      <x:c r="R2260" s="2"/>
      <x:c r="S2260" s="2"/>
      <x:c r="T2260" s="2"/>
    </x:row>
    <x:row r="2261">
      <x:c r="A2261" s="2"/>
      <x:c r="B2261" s="2"/>
      <x:c r="C2261" s="2" t="str">
        <x:v>SYN-02256</x:v>
      </x:c>
      <x:c r="D2261" s="58" t="n">
        <x:v>212000000</x:v>
      </x:c>
      <x:c r="E2261" s="93" t="n">
        <x:v>24</x:v>
      </x:c>
      <x:c r="F2261" s="59" t="n">
        <x:v>0.15191351444577267</x:v>
      </x:c>
      <x:c r="G2261" s="59" t="n">
        <x:v>0.7148026288606347</x:v>
      </x:c>
      <x:c r="H2261" s="59" t="n">
        <x:v>0.2457649350776775</x:v>
      </x:c>
      <x:c r="I2261" s="58" t="n">
        <x:v>11269764.632009007</x:v>
      </x:c>
      <x:c r="J2261" s="59" t="n">
        <x:v>0.6409601494196454</x:v>
      </x:c>
      <x:c r="K2261" s="2" t="str">
        <x:v>E</x:v>
      </x:c>
      <x:c r="L2261" s="59"/>
      <x:c r="M2261" s="59" t="n">
        <x:v>0.42217312060160184</x:v>
      </x:c>
      <x:c r="N2261" s="58" t="n">
        <x:v>25018623.52972116</x:v>
      </x:c>
      <x:c r="O2261" s="58" t="n">
        <x:v>14203801.374463568</x:v>
      </x:c>
      <x:c r="P2261" s="2" t="str">
        <x:v>decline</x:v>
      </x:c>
      <x:c r="Q2261" s="2" t="str">
        <x:v>debt service to income exceeds policy maximum</x:v>
      </x:c>
      <x:c r="R2261" s="2"/>
      <x:c r="S2261" s="2"/>
      <x:c r="T2261" s="2"/>
    </x:row>
    <x:row r="2262">
      <x:c r="A2262" s="2"/>
      <x:c r="B2262" s="2"/>
      <x:c r="C2262" s="2" t="str">
        <x:v>SYN-02257</x:v>
      </x:c>
      <x:c r="D2262" s="58" t="n">
        <x:v>93000000</x:v>
      </x:c>
      <x:c r="E2262" s="93" t="n">
        <x:v>18</x:v>
      </x:c>
      <x:c r="F2262" s="59" t="n">
        <x:v>0.04626245669081646</x:v>
      </x:c>
      <x:c r="G2262" s="59" t="n">
        <x:v>0.6917392018203696</x:v>
      </x:c>
      <x:c r="H2262" s="59" t="n">
        <x:v>0.1606989918254278</x:v>
      </x:c>
      <x:c r="I2262" s="58" t="n">
        <x:v>5848720.897516421</x:v>
      </x:c>
      <x:c r="J2262" s="59" t="n">
        <x:v>0.3666448016669474</x:v>
      </x:c>
      <x:c r="K2262" s="2" t="str">
        <x:v>B</x:v>
      </x:c>
      <x:c r="L2262" s="59" t="n">
        <x:v>0.10881004333496094</x:v>
      </x:c>
      <x:c r="M2262" s="59" t="n">
        <x:v>0.6868235632718157</x:v>
      </x:c>
      <x:c r="N2262" s="58" t="n">
        <x:v>2442172.0869867145</x:v>
      </x:c>
      <x:c r="O2262" s="58" t="n">
        <x:v>3920815.1962068765</x:v>
      </x:c>
      <x:c r="P2262" s="2" t="str">
        <x:v>approve</x:v>
      </x:c>
      <x:c r="Q2262" s="2" t="str">
        <x:v>eligibility and RAROC conditions are met</x:v>
      </x:c>
      <x:c r="R2262" s="2"/>
      <x:c r="S2262" s="2"/>
      <x:c r="T2262" s="2"/>
    </x:row>
    <x:row r="2263">
      <x:c r="A2263" s="2"/>
      <x:c r="B2263" s="2"/>
      <x:c r="C2263" s="2" t="str">
        <x:v>SYN-02258</x:v>
      </x:c>
      <x:c r="D2263" s="58" t="n">
        <x:v>240000000</x:v>
      </x:c>
      <x:c r="E2263" s="93" t="n">
        <x:v>12</x:v>
      </x:c>
      <x:c r="F2263" s="59" t="n">
        <x:v>0.03325077155776891</x:v>
      </x:c>
      <x:c r="G2263" s="59" t="n">
        <x:v>0.7422115803470065</x:v>
      </x:c>
      <x:c r="H2263" s="59" t="n">
        <x:v>0.14506485970338118</x:v>
      </x:c>
      <x:c r="I2263" s="58" t="n">
        <x:v>21606144.52462512</x:v>
      </x:c>
      <x:c r="J2263" s="59" t="n">
        <x:v>0.4141428863969319</x:v>
      </x:c>
      <x:c r="K2263" s="2" t="str">
        <x:v>B</x:v>
      </x:c>
      <x:c r="L2263" s="59" t="n">
        <x:v>0.10381423950195315</x:v>
      </x:c>
      <x:c r="M2263" s="59" t="n">
        <x:v>0.579062401809709</x:v>
      </x:c>
      <x:c r="N2263" s="58" t="n">
        <x:v>3295405.584742749</x:v>
      </x:c>
      <x:c r="O2263" s="58" t="n">
        <x:v>10354267.29585643</x:v>
      </x:c>
      <x:c r="P2263" s="2" t="str">
        <x:v>approve</x:v>
      </x:c>
      <x:c r="Q2263" s="2" t="str">
        <x:v>eligibility and RAROC conditions are met</x:v>
      </x:c>
      <x:c r="R2263" s="2"/>
      <x:c r="S2263" s="2"/>
      <x:c r="T2263" s="2"/>
    </x:row>
    <x:row r="2264">
      <x:c r="A2264" s="2"/>
      <x:c r="B2264" s="2"/>
      <x:c r="C2264" s="2" t="str">
        <x:v>SYN-02259</x:v>
      </x:c>
      <x:c r="D2264" s="58" t="n">
        <x:v>129000000</x:v>
      </x:c>
      <x:c r="E2264" s="93" t="n">
        <x:v>24</x:v>
      </x:c>
      <x:c r="F2264" s="59" t="n">
        <x:v>0.025535511733416817</x:v>
      </x:c>
      <x:c r="G2264" s="59" t="n">
        <x:v>0.7281797758927038</x:v>
      </x:c>
      <x:c r="H2264" s="59" t="n">
        <x:v>0.11785634020540178</x:v>
      </x:c>
      <x:c r="I2264" s="58" t="n">
        <x:v>6059572.107993969</x:v>
      </x:c>
      <x:c r="J2264" s="59" t="n">
        <x:v>0.1857554594575249</x:v>
      </x:c>
      <x:c r="K2264" s="2" t="str">
        <x:v>B</x:v>
      </x:c>
      <x:c r="L2264" s="59" t="n">
        <x:v>0.09690574645996095</x:v>
      </x:c>
      <x:c r="M2264" s="59" t="n">
        <x:v>0.3727968390457682</x:v>
      </x:c>
      <x:c r="N2264" s="58" t="n">
        <x:v>2579317.112791014</x:v>
      </x:c>
      <x:c r="O2264" s="58" t="n">
        <x:v>5397656.496335691</x:v>
      </x:c>
      <x:c r="P2264" s="2" t="str">
        <x:v>approve</x:v>
      </x:c>
      <x:c r="Q2264" s="2" t="str">
        <x:v>eligibility and RAROC conditions are met</x:v>
      </x:c>
      <x:c r="R2264" s="2"/>
      <x:c r="S2264" s="2"/>
      <x:c r="T2264" s="2"/>
    </x:row>
    <x:row r="2265">
      <x:c r="A2265" s="2"/>
      <x:c r="B2265" s="2"/>
      <x:c r="C2265" s="2" t="str">
        <x:v>SYN-02260</x:v>
      </x:c>
      <x:c r="D2265" s="58" t="n">
        <x:v>57000000</x:v>
      </x:c>
      <x:c r="E2265" s="93" t="n">
        <x:v>18</x:v>
      </x:c>
      <x:c r="F2265" s="59" t="n">
        <x:v>0.2064169506482925</x:v>
      </x:c>
      <x:c r="G2265" s="59" t="n">
        <x:v>0.758855135565515</x:v>
      </x:c>
      <x:c r="H2265" s="59" t="n">
        <x:v>0.286546937862562</x:v>
      </x:c>
      <x:c r="I2265" s="58" t="n">
        <x:v>3932910.2915818677</x:v>
      </x:c>
      <x:c r="J2265" s="59" t="n">
        <x:v>0.37228338419693163</x:v>
      </x:c>
      <x:c r="K2265" s="2" t="str">
        <x:v>E</x:v>
      </x:c>
      <x:c r="L2265" s="59"/>
      <x:c r="M2265" s="59" t="n">
        <x:v>0.14180409089912063</x:v>
      </x:c>
      <x:c r="N2265" s="58" t="n">
        <x:v>7494204.15727659</x:v>
      </x:c>
      <x:c r="O2265" s="58" t="n">
        <x:v>4633511.976077965</x:v>
      </x:c>
      <x:c r="P2265" s="2" t="str">
        <x:v>decline</x:v>
      </x:c>
      <x:c r="Q2265" s="2" t="str">
        <x:v>PD exceeds policy maximum</x:v>
      </x:c>
      <x:c r="R2265" s="2"/>
      <x:c r="S2265" s="2"/>
      <x:c r="T2265" s="2"/>
    </x:row>
    <x:row r="2266">
      <x:c r="A2266" s="2"/>
      <x:c r="B2266" s="2"/>
      <x:c r="C2266" s="2" t="str">
        <x:v>SYN-02261</x:v>
      </x:c>
      <x:c r="D2266" s="58" t="n">
        <x:v>168000000</x:v>
      </x:c>
      <x:c r="E2266" s="93" t="n">
        <x:v>48</x:v>
      </x:c>
      <x:c r="F2266" s="59" t="n">
        <x:v>0.05359527902300583</x:v>
      </x:c>
      <x:c r="G2266" s="59" t="n">
        <x:v>0.8933976607684017</x:v>
      </x:c>
      <x:c r="H2266" s="59" t="n">
        <x:v>0.14786311796881846</x:v>
      </x:c>
      <x:c r="I2266" s="58" t="n">
        <x:v>4657388.116295555</x:v>
      </x:c>
      <x:c r="J2266" s="59" t="n">
        <x:v>0.31845047695620193</x:v>
      </x:c>
      <x:c r="K2266" s="2" t="str">
        <x:v>C</x:v>
      </x:c>
      <x:c r="L2266" s="59" t="n">
        <x:v>0.1313394165039063</x:v>
      </x:c>
      <x:c r="M2266" s="59" t="n">
        <x:v>0.30537183216355623</x:v>
      </x:c>
      <x:c r="N2266" s="58" t="n">
        <x:v>17131480.230423216</x:v>
      </x:c>
      <x:c r="O2266" s="58" t="n">
        <x:v>7936621.45516963</x:v>
      </x:c>
      <x:c r="P2266" s="2" t="str">
        <x:v>approve</x:v>
      </x:c>
      <x:c r="Q2266" s="2" t="str">
        <x:v>eligibility and RAROC conditions are met</x:v>
      </x:c>
      <x:c r="R2266" s="2"/>
      <x:c r="S2266" s="2"/>
      <x:c r="T2266" s="2"/>
    </x:row>
    <x:row r="2267">
      <x:c r="A2267" s="2"/>
      <x:c r="B2267" s="2"/>
      <x:c r="C2267" s="2" t="str">
        <x:v>SYN-02262</x:v>
      </x:c>
      <x:c r="D2267" s="58" t="n">
        <x:v>218000000</x:v>
      </x:c>
      <x:c r="E2267" s="93" t="n">
        <x:v>12</x:v>
      </x:c>
      <x:c r="F2267" s="59" t="n">
        <x:v>0.09786214881625693</x:v>
      </x:c>
      <x:c r="G2267" s="59" t="n">
        <x:v>0.7329082116389527</x:v>
      </x:c>
      <x:c r="H2267" s="59" t="n">
        <x:v>0.15997441480826985</x:v>
      </x:c>
      <x:c r="I2267" s="58" t="n">
        <x:v>19779063.072297513</x:v>
      </x:c>
      <x:c r="J2267" s="59" t="n">
        <x:v>0.6262678680437621</x:v>
      </x:c>
      <x:c r="K2267" s="2" t="str">
        <x:v>C</x:v>
      </x:c>
      <x:c r="L2267" s="59"/>
      <x:c r="M2267" s="59" t="n">
        <x:v>0.29252315638668713</x:v>
      </x:c>
      <x:c r="N2267" s="58" t="n">
        <x:v>8807212.617738185</x:v>
      </x:c>
      <x:c r="O2267" s="58" t="n">
        <x:v>12652797.625682594</x:v>
      </x:c>
      <x:c r="P2267" s="2" t="str">
        <x:v>decline</x:v>
      </x:c>
      <x:c r="Q2267" s="2" t="str">
        <x:v>debt service to income exceeds policy maximum</x:v>
      </x:c>
      <x:c r="R2267" s="2"/>
      <x:c r="S2267" s="2"/>
      <x:c r="T2267" s="2"/>
    </x:row>
    <x:row r="2268">
      <x:c r="A2268" s="2"/>
      <x:c r="B2268" s="2"/>
      <x:c r="C2268" s="2" t="str">
        <x:v>SYN-02263</x:v>
      </x:c>
      <x:c r="D2268" s="58" t="n">
        <x:v>140000000</x:v>
      </x:c>
      <x:c r="E2268" s="93" t="n">
        <x:v>48</x:v>
      </x:c>
      <x:c r="F2268" s="59" t="n">
        <x:v>0.011075167844041067</x:v>
      </x:c>
      <x:c r="G2268" s="59" t="n">
        <x:v>0.7449889399126354</x:v>
      </x:c>
      <x:c r="H2268" s="59" t="n">
        <x:v>0.13729520331063214</x:v>
      </x:c>
      <x:c r="I2268" s="58" t="n">
        <x:v>3806738.4771747855</x:v>
      </x:c>
      <x:c r="J2268" s="59" t="n">
        <x:v>0.23965101255723117</x:v>
      </x:c>
      <x:c r="K2268" s="2" t="str">
        <x:v>A</x:v>
      </x:c>
      <x:c r="L2268" s="59" t="n">
        <x:v>0.0863710403442383</x:v>
      </x:c>
      <x:c r="M2268" s="59" t="n">
        <x:v>0.6771267893994939</x:v>
      </x:c>
      <x:c r="N2268" s="58" t="n">
        <x:v>2541841.1144851362</x:v>
      </x:c>
      <x:c r="O2268" s="58" t="n">
        <x:v>6034262.923659774</x:v>
      </x:c>
      <x:c r="P2268" s="2" t="str">
        <x:v>approve</x:v>
      </x:c>
      <x:c r="Q2268" s="2" t="str">
        <x:v>eligibility and RAROC conditions are met</x:v>
      </x:c>
      <x:c r="R2268" s="2"/>
      <x:c r="S2268" s="2"/>
      <x:c r="T2268" s="2"/>
    </x:row>
    <x:row r="2269">
      <x:c r="A2269" s="2"/>
      <x:c r="B2269" s="2"/>
      <x:c r="C2269" s="2" t="str">
        <x:v>SYN-02264</x:v>
      </x:c>
      <x:c r="D2269" s="58" t="n">
        <x:v>117000000</x:v>
      </x:c>
      <x:c r="E2269" s="93" t="n">
        <x:v>48</x:v>
      </x:c>
      <x:c r="F2269" s="59" t="n">
        <x:v>0.020588163637114097</x:v>
      </x:c>
      <x:c r="G2269" s="59" t="n">
        <x:v>0.7942726461261911</x:v>
      </x:c>
      <x:c r="H2269" s="59" t="n">
        <x:v>0.13415445407280424</x:v>
      </x:c>
      <x:c r="I2269" s="58" t="n">
        <x:v>3162995.63427385</x:v>
      </x:c>
      <x:c r="J2269" s="59" t="n">
        <x:v>0.3312775352374361</x:v>
      </x:c>
      <x:c r="K2269" s="2" t="str">
        <x:v>B</x:v>
      </x:c>
      <x:c r="L2269" s="59" t="n">
        <x:v>0.09300666809082031</x:v>
      </x:c>
      <x:c r="M2269" s="59" t="n">
        <x:v>0.5774691982685521</x:v>
      </x:c>
      <x:c r="N2269" s="58" t="n">
        <x:v>4166369.8086052104</x:v>
      </x:c>
      <x:c r="O2269" s="58" t="n">
        <x:v>4968531.684971178</x:v>
      </x:c>
      <x:c r="P2269" s="2" t="str">
        <x:v>approve</x:v>
      </x:c>
      <x:c r="Q2269" s="2" t="str">
        <x:v>eligibility and RAROC conditions are met</x:v>
      </x:c>
      <x:c r="R2269" s="2"/>
      <x:c r="S2269" s="2"/>
      <x:c r="T2269" s="2"/>
    </x:row>
    <x:row r="2270">
      <x:c r="A2270" s="2"/>
      <x:c r="B2270" s="2"/>
      <x:c r="C2270" s="2" t="str">
        <x:v>SYN-02265</x:v>
      </x:c>
      <x:c r="D2270" s="58" t="n">
        <x:v>221000000</x:v>
      </x:c>
      <x:c r="E2270" s="93" t="n">
        <x:v>24</x:v>
      </x:c>
      <x:c r="F2270" s="59" t="n">
        <x:v>0.09162680004991379</x:v>
      </x:c>
      <x:c r="G2270" s="59" t="n">
        <x:v>0.7333891353053895</x:v>
      </x:c>
      <x:c r="H2270" s="59" t="n">
        <x:v>0.18567405233342113</x:v>
      </x:c>
      <x:c r="I2270" s="58" t="n">
        <x:v>11093910.560044322</x:v>
      </x:c>
      <x:c r="J2270" s="59" t="n">
        <x:v>0.3656292252643243</x:v>
      </x:c>
      <x:c r="K2270" s="2" t="str">
        <x:v>C</x:v>
      </x:c>
      <x:c r="L2270" s="59" t="n">
        <x:v>0.1495468139648437</x:v>
      </x:c>
      <x:c r="M2270" s="59" t="n">
        <x:v>0.43747210131693587</x:v>
      </x:c>
      <x:c r="N2270" s="58" t="n">
        <x:v>16075535.39084761</x:v>
      </x:c>
      <x:c r="O2270" s="58" t="n">
        <x:v>11911592.256240956</x:v>
      </x:c>
      <x:c r="P2270" s="2" t="str">
        <x:v>approve</x:v>
      </x:c>
      <x:c r="Q2270" s="2" t="str">
        <x:v>eligibility and RAROC conditions are met</x:v>
      </x:c>
      <x:c r="R2270" s="2"/>
      <x:c r="S2270" s="2"/>
      <x:c r="T2270" s="2"/>
    </x:row>
    <x:row r="2271">
      <x:c r="A2271" s="2"/>
      <x:c r="B2271" s="2"/>
      <x:c r="C2271" s="2" t="str">
        <x:v>SYN-02266</x:v>
      </x:c>
      <x:c r="D2271" s="58" t="n">
        <x:v>121000000</x:v>
      </x:c>
      <x:c r="E2271" s="93" t="n">
        <x:v>24</x:v>
      </x:c>
      <x:c r="F2271" s="59" t="n">
        <x:v>0.12346148887349184</x:v>
      </x:c>
      <x:c r="G2271" s="59" t="n">
        <x:v>0.7321611520883426</x:v>
      </x:c>
      <x:c r="H2271" s="59" t="n">
        <x:v>0.22988383204078883</x:v>
      </x:c>
      <x:c r="I2271" s="58" t="n">
        <x:v>6336472.193204284</x:v>
      </x:c>
      <x:c r="J2271" s="59" t="n">
        <x:v>0.2933994145937744</x:v>
      </x:c>
      <x:c r="K2271" s="2" t="str">
        <x:v>D</x:v>
      </x:c>
      <x:c r="L2271" s="59" t="n">
        <x:v>0.1833803558349609</x:v>
      </x:c>
      <x:c r="M2271" s="59" t="n">
        <x:v>0.46357720099673616</x:v>
      </x:c>
      <x:c r="N2271" s="58" t="n">
        <x:v>11907782.175156793</x:v>
      </x:c>
      <x:c r="O2271" s="58" t="n">
        <x:v>7604033.864295882</x:v>
      </x:c>
      <x:c r="P2271" s="2" t="str">
        <x:v>approve</x:v>
      </x:c>
      <x:c r="Q2271" s="2" t="str">
        <x:v>eligibility and RAROC conditions are met</x:v>
      </x:c>
      <x:c r="R2271" s="2"/>
      <x:c r="S2271" s="2"/>
      <x:c r="T2271" s="2"/>
    </x:row>
    <x:row r="2272">
      <x:c r="A2272" s="2"/>
      <x:c r="B2272" s="2"/>
      <x:c r="C2272" s="2" t="str">
        <x:v>SYN-02267</x:v>
      </x:c>
      <x:c r="D2272" s="58" t="n">
        <x:v>114000000</x:v>
      </x:c>
      <x:c r="E2272" s="93" t="n">
        <x:v>12</x:v>
      </x:c>
      <x:c r="F2272" s="59" t="n">
        <x:v>0.15703271647267628</x:v>
      </x:c>
      <x:c r="G2272" s="59" t="n">
        <x:v>0.7165113175651315</x:v>
      </x:c>
      <x:c r="H2272" s="59" t="n">
        <x:v>0.23823660265421615</x:v>
      </x:c>
      <x:c r="I2272" s="58" t="n">
        <x:v>10770067.833065776</x:v>
      </x:c>
      <x:c r="J2272" s="59" t="n">
        <x:v>0.2994654970190317</x:v>
      </x:c>
      <x:c r="K2272" s="2" t="str">
        <x:v>E</x:v>
      </x:c>
      <x:c r="L2272" s="59" t="n">
        <x:v>0.21257518768310546</x:v>
      </x:c>
      <x:c r="M2272" s="59" t="n">
        <x:v>0.31181006500167696</x:v>
      </x:c>
      <x:c r="N2272" s="58" t="n">
        <x:v>7377197.337584332</x:v>
      </x:c>
      <x:c r="O2272" s="58" t="n">
        <x:v>8209916.357057858</x:v>
      </x:c>
      <x:c r="P2272" s="2" t="str">
        <x:v>approve</x:v>
      </x:c>
      <x:c r="Q2272" s="2" t="str">
        <x:v>eligibility and RAROC conditions are met</x:v>
      </x:c>
      <x:c r="R2272" s="2"/>
      <x:c r="S2272" s="2"/>
      <x:c r="T2272" s="2"/>
    </x:row>
    <x:row r="2273">
      <x:c r="A2273" s="2"/>
      <x:c r="B2273" s="2"/>
      <x:c r="C2273" s="2" t="str">
        <x:v>SYN-02268</x:v>
      </x:c>
      <x:c r="D2273" s="58" t="n">
        <x:v>36000000</x:v>
      </x:c>
      <x:c r="E2273" s="93" t="n">
        <x:v>36</x:v>
      </x:c>
      <x:c r="F2273" s="59" t="n">
        <x:v>0.07101998164997736</x:v>
      </x:c>
      <x:c r="G2273" s="59" t="n">
        <x:v>0.8713501934096164</x:v>
      </x:c>
      <x:c r="H2273" s="59" t="n">
        <x:v>0.15723195779308638</x:v>
      </x:c>
      <x:c r="I2273" s="58" t="n">
        <x:v>1260738.9755554006</x:v>
      </x:c>
      <x:c r="J2273" s="59" t="n">
        <x:v>0.19174961984673794</x:v>
      </x:c>
      <x:c r="K2273" s="2" t="str">
        <x:v>C</x:v>
      </x:c>
      <x:c r="L2273" s="59" t="n">
        <x:v>0.16652061462402348</x:v>
      </x:c>
      <x:c r="M2273" s="59" t="n">
        <x:v>0.08941313123737442</x:v>
      </x:c>
      <x:c r="N2273" s="58" t="n">
        <x:v>3551232.045817478</x:v>
      </x:c>
      <x:c r="O2273" s="58" t="n">
        <x:v>1962420.2552406318</x:v>
      </x:c>
      <x:c r="P2273" s="2" t="str">
        <x:v>reprice</x:v>
      </x:c>
      <x:c r="Q2273" s="2" t="str">
        <x:v>quoted APR is below the RAROC price floor</x:v>
      </x:c>
      <x:c r="R2273" s="2"/>
      <x:c r="S2273" s="2"/>
      <x:c r="T2273" s="2"/>
    </x:row>
    <x:row r="2274">
      <x:c r="A2274" s="2"/>
      <x:c r="B2274" s="2"/>
      <x:c r="C2274" s="2" t="str">
        <x:v>SYN-02269</x:v>
      </x:c>
      <x:c r="D2274" s="58" t="n">
        <x:v>161000000</x:v>
      </x:c>
      <x:c r="E2274" s="93" t="n">
        <x:v>12</x:v>
      </x:c>
      <x:c r="F2274" s="59" t="n">
        <x:v>0.1431830637777676</x:v>
      </x:c>
      <x:c r="G2274" s="59" t="n">
        <x:v>0.5551780157952946</x:v>
      </x:c>
      <x:c r="H2274" s="59" t="n">
        <x:v>0.19977672074704778</x:v>
      </x:c>
      <x:c r="I2274" s="58" t="n">
        <x:v>14912435.040584434</x:v>
      </x:c>
      <x:c r="J2274" s="59" t="n">
        <x:v>0.5462487008116886</x:v>
      </x:c>
      <x:c r="K2274" s="2" t="str">
        <x:v>D</x:v>
      </x:c>
      <x:c r="L2274" s="59"/>
      <x:c r="M2274" s="59" t="n">
        <x:v>0.37453529552212445</x:v>
      </x:c>
      <x:c r="N2274" s="58" t="n">
        <x:v>7304144.654436655</x:v>
      </x:c>
      <x:c r="O2274" s="58" t="n">
        <x:v>8588433.97802947</x:v>
      </x:c>
      <x:c r="P2274" s="2" t="str">
        <x:v>decline</x:v>
      </x:c>
      <x:c r="Q2274" s="2" t="str">
        <x:v>debt service to income exceeds policy maximum</x:v>
      </x:c>
      <x:c r="R2274" s="2"/>
      <x:c r="S2274" s="2"/>
      <x:c r="T2274" s="2"/>
    </x:row>
    <x:row r="2275">
      <x:c r="A2275" s="2"/>
      <x:c r="B2275" s="2"/>
      <x:c r="C2275" s="2" t="str">
        <x:v>SYN-02270</x:v>
      </x:c>
      <x:c r="D2275" s="58" t="n">
        <x:v>182000000</x:v>
      </x:c>
      <x:c r="E2275" s="93" t="n">
        <x:v>24</x:v>
      </x:c>
      <x:c r="F2275" s="59" t="n">
        <x:v>0.034213889306243535</x:v>
      </x:c>
      <x:c r="G2275" s="59" t="n">
        <x:v>0.6673793985649732</x:v>
      </x:c>
      <x:c r="H2275" s="59" t="n">
        <x:v>0.11345833796216984</x:v>
      </x:c>
      <x:c r="I2275" s="58" t="n">
        <x:v>8511878.38401964</x:v>
      </x:c>
      <x:c r="J2275" s="59" t="n">
        <x:v>0.3735972974226586</x:v>
      </x:c>
      <x:c r="K2275" s="2" t="str">
        <x:v>B</x:v>
      </x:c>
      <x:c r="L2275" s="59" t="n">
        <x:v>0.09870700836181641</x:v>
      </x:c>
      <x:c r="M2275" s="59" t="n">
        <x:v>0.3097106224557615</x:v>
      </x:c>
      <x:c r="N2275" s="58" t="n">
        <x:v>4455218.515757884</x:v>
      </x:c>
      <x:c r="O2275" s="58" t="n">
        <x:v>7561475.520493411</x:v>
      </x:c>
      <x:c r="P2275" s="2" t="str">
        <x:v>approve</x:v>
      </x:c>
      <x:c r="Q2275" s="2" t="str">
        <x:v>eligibility and RAROC conditions are met</x:v>
      </x:c>
      <x:c r="R2275" s="2"/>
      <x:c r="S2275" s="2"/>
      <x:c r="T2275" s="2"/>
    </x:row>
    <x:row r="2276">
      <x:c r="A2276" s="2"/>
      <x:c r="B2276" s="2"/>
      <x:c r="C2276" s="2" t="str">
        <x:v>SYN-02271</x:v>
      </x:c>
      <x:c r="D2276" s="58" t="n">
        <x:v>158000000</x:v>
      </x:c>
      <x:c r="E2276" s="93" t="n">
        <x:v>18</x:v>
      </x:c>
      <x:c r="F2276" s="59" t="n">
        <x:v>0.059121275176996856</x:v>
      </x:c>
      <x:c r="G2276" s="59" t="n">
        <x:v>0.7290677854360557</x:v>
      </x:c>
      <x:c r="H2276" s="59" t="n">
        <x:v>0.14160624520942994</x:v>
      </x:c>
      <x:c r="I2276" s="58" t="n">
        <x:v>9794494.027856927</x:v>
      </x:c>
      <x:c r="J2276" s="59" t="n">
        <x:v>0.2877475519225594</x:v>
      </x:c>
      <x:c r="K2276" s="2" t="str">
        <x:v>C</x:v>
      </x:c>
      <x:c r="L2276" s="59" t="n">
        <x:v>0.11376022338867187</x:v>
      </x:c>
      <x:c r="M2276" s="59" t="n">
        <x:v>0.4410379345678068</x:v>
      </x:c>
      <x:c r="N2276" s="58" t="n">
        <x:v>5563310.671744224</x:v>
      </x:c>
      <x:c r="O2276" s="58" t="n">
        <x:v>6619981.090160953</x:v>
      </x:c>
      <x:c r="P2276" s="2" t="str">
        <x:v>approve</x:v>
      </x:c>
      <x:c r="Q2276" s="2" t="str">
        <x:v>eligibility and RAROC conditions are met</x:v>
      </x:c>
      <x:c r="R2276" s="2"/>
      <x:c r="S2276" s="2"/>
      <x:c r="T2276" s="2"/>
    </x:row>
    <x:row r="2277">
      <x:c r="A2277" s="2"/>
      <x:c r="B2277" s="2"/>
      <x:c r="C2277" s="2" t="str">
        <x:v>SYN-02272</x:v>
      </x:c>
      <x:c r="D2277" s="58" t="n">
        <x:v>75000000</x:v>
      </x:c>
      <x:c r="E2277" s="93" t="n">
        <x:v>36</x:v>
      </x:c>
      <x:c r="F2277" s="59" t="n">
        <x:v>0.0684788902674496</x:v>
      </x:c>
      <x:c r="G2277" s="59" t="n">
        <x:v>0.604660622281817</x:v>
      </x:c>
      <x:c r="H2277" s="59" t="n">
        <x:v>0.1835424531255811</x:v>
      </x:c>
      <x:c r="I2277" s="58" t="n">
        <x:v>2724776.2885924103</x:v>
      </x:c>
      <x:c r="J2277" s="59" t="n">
        <x:v>0.049126544149433224</x:v>
      </x:c>
      <x:c r="K2277" s="2" t="str">
        <x:v>C</x:v>
      </x:c>
      <x:c r="L2277" s="59" t="n">
        <x:v>0.1287213134765625</x:v>
      </x:c>
      <x:c r="M2277" s="59" t="n">
        <x:v>0.7186066332660324</x:v>
      </x:c>
      <x:c r="N2277" s="58" t="n">
        <x:v>5012576.19537271</x:v>
      </x:c>
      <x:c r="O2277" s="58" t="n">
        <x:v>3076750.664923262</x:v>
      </x:c>
      <x:c r="P2277" s="2" t="str">
        <x:v>approve</x:v>
      </x:c>
      <x:c r="Q2277" s="2" t="str">
        <x:v>eligibility and RAROC conditions are met</x:v>
      </x:c>
      <x:c r="R2277" s="2"/>
      <x:c r="S2277" s="2"/>
      <x:c r="T2277" s="2"/>
    </x:row>
    <x:row r="2278">
      <x:c r="A2278" s="2"/>
      <x:c r="B2278" s="2"/>
      <x:c r="C2278" s="2" t="str">
        <x:v>SYN-02273</x:v>
      </x:c>
      <x:c r="D2278" s="58" t="n">
        <x:v>151000000</x:v>
      </x:c>
      <x:c r="E2278" s="93" t="n">
        <x:v>36</x:v>
      </x:c>
      <x:c r="F2278" s="59" t="n">
        <x:v>0.029439846586881643</x:v>
      </x:c>
      <x:c r="G2278" s="59" t="n">
        <x:v>0.7041483290900867</x:v>
      </x:c>
      <x:c r="H2278" s="59" t="n">
        <x:v>0.10856555731066526</x:v>
      </x:c>
      <x:c r="I2278" s="58" t="n">
        <x:v>4933295.172482842</x:v>
      </x:c>
      <x:c r="J2278" s="59" t="n">
        <x:v>0.5770809482801775</x:v>
      </x:c>
      <x:c r="K2278" s="2" t="str">
        <x:v>B</x:v>
      </x:c>
      <x:c r="L2278" s="59"/>
      <x:c r="M2278" s="59" t="n">
        <x:v>0.2303949563155421</x:v>
      </x:c>
      <x:c r="N2278" s="58" t="n">
        <x:v>4998402.374922744</x:v>
      </x:c>
      <x:c r="O2278" s="58" t="n">
        <x:v>6243510.287998986</x:v>
      </x:c>
      <x:c r="P2278" s="2" t="str">
        <x:v>decline</x:v>
      </x:c>
      <x:c r="Q2278" s="2" t="str">
        <x:v>debt service to income exceeds policy maximum</x:v>
      </x:c>
      <x:c r="R2278" s="2"/>
      <x:c r="S2278" s="2"/>
      <x:c r="T2278" s="2"/>
    </x:row>
    <x:row r="2279">
      <x:c r="A2279" s="2"/>
      <x:c r="B2279" s="2"/>
      <x:c r="C2279" s="2" t="str">
        <x:v>SYN-02274</x:v>
      </x:c>
      <x:c r="D2279" s="58" t="n">
        <x:v>62000000</x:v>
      </x:c>
      <x:c r="E2279" s="93" t="n">
        <x:v>48</x:v>
      </x:c>
      <x:c r="F2279" s="59" t="n">
        <x:v>0.11066494168054954</x:v>
      </x:c>
      <x:c r="G2279" s="59" t="n">
        <x:v>0.8217797306238294</x:v>
      </x:c>
      <x:c r="H2279" s="59" t="n">
        <x:v>0.20320199279301668</x:v>
      </x:c>
      <x:c r="I2279" s="58" t="n">
        <x:v>1897275.8545653117</x:v>
      </x:c>
      <x:c r="J2279" s="59" t="n">
        <x:v>0.25425372480408176</x:v>
      </x:c>
      <x:c r="K2279" s="2" t="str">
        <x:v>D</x:v>
      </x:c>
      <x:c r="L2279" s="59" t="n">
        <x:v>0.189622917175293</x:v>
      </x:c>
      <x:c r="M2279" s="59" t="n">
        <x:v>0.24397033754264896</x:v>
      </x:c>
      <x:c r="N2279" s="58" t="n">
        <x:v>11729321.48624607</x:v>
      </x:c>
      <x:c r="O2279" s="58" t="n">
        <x:v>3965001.705886237</x:v>
      </x:c>
      <x:c r="P2279" s="2" t="str">
        <x:v>approve</x:v>
      </x:c>
      <x:c r="Q2279" s="2" t="str">
        <x:v>eligibility and RAROC conditions are met</x:v>
      </x:c>
      <x:c r="R2279" s="2"/>
      <x:c r="S2279" s="2"/>
      <x:c r="T2279" s="2"/>
    </x:row>
    <x:row r="2280">
      <x:c r="A2280" s="2"/>
      <x:c r="B2280" s="2"/>
      <x:c r="C2280" s="2" t="str">
        <x:v>SYN-02275</x:v>
      </x:c>
      <x:c r="D2280" s="58" t="n">
        <x:v>233000000</x:v>
      </x:c>
      <x:c r="E2280" s="93" t="n">
        <x:v>36</x:v>
      </x:c>
      <x:c r="F2280" s="59" t="n">
        <x:v>0.16092583042252448</x:v>
      </x:c>
      <x:c r="G2280" s="59" t="n">
        <x:v>0.7333694568073827</x:v>
      </x:c>
      <x:c r="H2280" s="59" t="n">
        <x:v>0.24372617455506426</x:v>
      </x:c>
      <x:c r="I2280" s="58" t="n">
        <x:v>9186902.02297113</x:v>
      </x:c>
      <x:c r="J2280" s="59" t="n">
        <x:v>0.7204183044224928</x:v>
      </x:c>
      <x:c r="K2280" s="2" t="str">
        <x:v>E</x:v>
      </x:c>
      <x:c r="L2280" s="59"/>
      <x:c r="M2280" s="59" t="n">
        <x:v>0.3218682039342525</x:v>
      </x:c>
      <x:c r="N2280" s="58" t="n">
        <x:v>43091166.13573731</x:v>
      </x:c>
      <x:c r="O2280" s="58" t="n">
        <x:v>15745582.266090898</x:v>
      </x:c>
      <x:c r="P2280" s="2" t="str">
        <x:v>decline</x:v>
      </x:c>
      <x:c r="Q2280" s="2" t="str">
        <x:v>debt service to income exceeds policy maximum</x:v>
      </x:c>
      <x:c r="R2280" s="2"/>
      <x:c r="S2280" s="2"/>
      <x:c r="T2280" s="2"/>
    </x:row>
    <x:row r="2281">
      <x:c r="A2281" s="2"/>
      <x:c r="B2281" s="2"/>
      <x:c r="C2281" s="2" t="str">
        <x:v>SYN-02276</x:v>
      </x:c>
      <x:c r="D2281" s="58" t="n">
        <x:v>80000000</x:v>
      </x:c>
      <x:c r="E2281" s="93" t="n">
        <x:v>12</x:v>
      </x:c>
      <x:c r="F2281" s="59" t="n">
        <x:v>0.05039071643164822</x:v>
      </x:c>
      <x:c r="G2281" s="59" t="n">
        <x:v>0.5709480697461308</x:v>
      </x:c>
      <x:c r="H2281" s="59" t="n">
        <x:v>0.1407296251867562</x:v>
      </x:c>
      <x:c r="I2281" s="58" t="n">
        <x:v>7185716.115081998</x:v>
      </x:c>
      <x:c r="J2281" s="59" t="n">
        <x:v>0.36122457690866655</x:v>
      </x:c>
      <x:c r="K2281" s="2" t="str">
        <x:v>C</x:v>
      </x:c>
      <x:c r="L2281" s="59" t="n">
        <x:v>0.10820728302001954</x:v>
      </x:c>
      <x:c r="M2281" s="59" t="n">
        <x:v>0.49038686094718636</x:v>
      </x:c>
      <x:c r="N2281" s="58" t="n">
        <x:v>1283147.2866598752</x:v>
      </x:c>
      <x:c r="O2281" s="58" t="n">
        <x:v>3430331.350783667</x:v>
      </x:c>
      <x:c r="P2281" s="2" t="str">
        <x:v>approve</x:v>
      </x:c>
      <x:c r="Q2281" s="2" t="str">
        <x:v>eligibility and RAROC conditions are met</x:v>
      </x:c>
      <x:c r="R2281" s="2"/>
      <x:c r="S2281" s="2"/>
      <x:c r="T2281" s="2"/>
    </x:row>
    <x:row r="2282">
      <x:c r="A2282" s="2"/>
      <x:c r="B2282" s="2"/>
      <x:c r="C2282" s="2" t="str">
        <x:v>SYN-02277</x:v>
      </x:c>
      <x:c r="D2282" s="58" t="n">
        <x:v>98000000</x:v>
      </x:c>
      <x:c r="E2282" s="93" t="n">
        <x:v>12</x:v>
      </x:c>
      <x:c r="F2282" s="59" t="n">
        <x:v>0.025220136485252776</x:v>
      </x:c>
      <x:c r="G2282" s="59" t="n">
        <x:v>0.7239053623574058</x:v>
      </x:c>
      <x:c r="H2282" s="59" t="n">
        <x:v>0.10666038055856279</x:v>
      </x:c>
      <x:c r="I2282" s="58" t="n">
        <x:v>8646143.826250914</x:v>
      </x:c>
      <x:c r="J2282" s="59" t="n">
        <x:v>0.33165661204328684</x:v>
      </x:c>
      <x:c r="K2282" s="2" t="str">
        <x:v>B</x:v>
      </x:c>
      <x:c r="L2282" s="59" t="n">
        <x:v>0.10133563995361329</x:v>
      </x:c>
      <x:c r="M2282" s="59" t="n">
        <x:v>0.21412985162221343</x:v>
      </x:c>
      <x:c r="N2282" s="58" t="n">
        <x:v>988626.1874239731</x:v>
      </x:c>
      <x:c r="O2282" s="58" t="n">
        <x:v>4214835.924187762</x:v>
      </x:c>
      <x:c r="P2282" s="2" t="str">
        <x:v>approve</x:v>
      </x:c>
      <x:c r="Q2282" s="2" t="str">
        <x:v>eligibility and RAROC conditions are met</x:v>
      </x:c>
      <x:c r="R2282" s="2"/>
      <x:c r="S2282" s="2"/>
      <x:c r="T2282" s="2"/>
    </x:row>
    <x:row r="2283">
      <x:c r="A2283" s="2"/>
      <x:c r="B2283" s="2"/>
      <x:c r="C2283" s="2" t="str">
        <x:v>SYN-02278</x:v>
      </x:c>
      <x:c r="D2283" s="58" t="n">
        <x:v>186000000</x:v>
      </x:c>
      <x:c r="E2283" s="93" t="n">
        <x:v>48</x:v>
      </x:c>
      <x:c r="F2283" s="59" t="n">
        <x:v>0.030324875279163496</x:v>
      </x:c>
      <x:c r="G2283" s="59" t="n">
        <x:v>0.6707436054880321</x:v>
      </x:c>
      <x:c r="H2283" s="59" t="n">
        <x:v>0.13731934422467826</x:v>
      </x:c>
      <x:c r="I2283" s="58" t="n">
        <x:v>5057748.579486411</x:v>
      </x:c>
      <x:c r="J2283" s="59" t="n">
        <x:v>0.34557541809382686</x:v>
      </x:c>
      <x:c r="K2283" s="2" t="str">
        <x:v>B</x:v>
      </x:c>
      <x:c r="L2283" s="59" t="n">
        <x:v>0.09527030944824219</x:v>
      </x:c>
      <x:c r="M2283" s="59" t="n">
        <x:v>0.5861590833603723</x:v>
      </x:c>
      <x:c r="N2283" s="58" t="n">
        <x:v>8180992.065534082</x:v>
      </x:c>
      <x:c r="O2283" s="58" t="n">
        <x:v>7807794.699935489</x:v>
      </x:c>
      <x:c r="P2283" s="2" t="str">
        <x:v>approve</x:v>
      </x:c>
      <x:c r="Q2283" s="2" t="str">
        <x:v>eligibility and RAROC conditions are met</x:v>
      </x:c>
      <x:c r="R2283" s="2"/>
      <x:c r="S2283" s="2"/>
      <x:c r="T2283" s="2"/>
    </x:row>
    <x:row r="2284">
      <x:c r="A2284" s="2"/>
      <x:c r="B2284" s="2"/>
      <x:c r="C2284" s="2" t="str">
        <x:v>SYN-02279</x:v>
      </x:c>
      <x:c r="D2284" s="58" t="n">
        <x:v>184000000</x:v>
      </x:c>
      <x:c r="E2284" s="93" t="n">
        <x:v>12</x:v>
      </x:c>
      <x:c r="F2284" s="59" t="n">
        <x:v>0.06292292858500209</x:v>
      </x:c>
      <x:c r="G2284" s="59" t="n">
        <x:v>0.7042211434229767</x:v>
      </x:c>
      <x:c r="H2284" s="59" t="n">
        <x:v>0.13925680568229673</x:v>
      </x:c>
      <x:c r="I2284" s="58" t="n">
        <x:v>16514396.090990001</x:v>
      </x:c>
      <x:c r="J2284" s="59" t="n">
        <x:v>0.7112508974889362</x:v>
      </x:c>
      <x:c r="K2284" s="2" t="str">
        <x:v>C</x:v>
      </x:c>
      <x:c r="L2284" s="59"/>
      <x:c r="M2284" s="59" t="n">
        <x:v>0.3726390074397958</x:v>
      </x:c>
      <x:c r="N2284" s="58" t="n">
        <x:v>4553358.792166439</x:v>
      </x:c>
      <x:c r="O2284" s="58" t="n">
        <x:v>7930394.762517302</x:v>
      </x:c>
      <x:c r="P2284" s="2" t="str">
        <x:v>manual_review</x:v>
      </x:c>
      <x:c r="Q2284" s="2" t="str">
        <x:v>data quality flag</x:v>
      </x:c>
      <x:c r="R2284" s="2"/>
      <x:c r="S2284" s="2"/>
      <x:c r="T2284" s="2"/>
    </x:row>
    <x:row r="2285">
      <x:c r="A2285" s="2"/>
      <x:c r="B2285" s="2"/>
      <x:c r="C2285" s="2" t="str">
        <x:v>SYN-02280</x:v>
      </x:c>
      <x:c r="D2285" s="58" t="n">
        <x:v>150000000</x:v>
      </x:c>
      <x:c r="E2285" s="93" t="n">
        <x:v>12</x:v>
      </x:c>
      <x:c r="F2285" s="59" t="n">
        <x:v>0.1901807058449112</x:v>
      </x:c>
      <x:c r="G2285" s="59" t="n">
        <x:v>0.6174923469675495</x:v>
      </x:c>
      <x:c r="H2285" s="59" t="n">
        <x:v>0.27489704852783003</x:v>
      </x:c>
      <x:c r="I2285" s="58" t="n">
        <x:v>14438474.947809687</x:v>
      </x:c>
      <x:c r="J2285" s="59" t="n">
        <x:v>0.8364554325134648</x:v>
      </x:c>
      <x:c r="K2285" s="2" t="str">
        <x:v>E</x:v>
      </x:c>
      <x:c r="L2285" s="59"/>
      <x:c r="M2285" s="59" t="n">
        <x:v>0.5457065771014579</x:v>
      </x:c>
      <x:c r="N2285" s="58" t="n">
        <x:v>10240471.969536152</x:v>
      </x:c>
      <x:c r="O2285" s="58" t="n">
        <x:v>10064394.993681801</x:v>
      </x:c>
      <x:c r="P2285" s="2" t="str">
        <x:v>decline</x:v>
      </x:c>
      <x:c r="Q2285" s="2" t="str">
        <x:v>debt service to income exceeds policy maximum</x:v>
      </x:c>
      <x:c r="R2285" s="2"/>
      <x:c r="S2285" s="2"/>
      <x:c r="T2285" s="2"/>
    </x:row>
    <x:row r="2286">
      <x:c r="A2286" s="2"/>
      <x:c r="B2286" s="2"/>
      <x:c r="C2286" s="2" t="str">
        <x:v>SYN-02281</x:v>
      </x:c>
      <x:c r="D2286" s="58" t="n">
        <x:v>109000000</x:v>
      </x:c>
      <x:c r="E2286" s="93" t="n">
        <x:v>36</x:v>
      </x:c>
      <x:c r="F2286" s="59" t="n">
        <x:v>0.11493139569804287</x:v>
      </x:c>
      <x:c r="G2286" s="59" t="n">
        <x:v>0.7239966044313593</x:v>
      </x:c>
      <x:c r="H2286" s="59" t="n">
        <x:v>0.20366769377957583</x:v>
      </x:c>
      <x:c r="I2286" s="58" t="n">
        <x:v>4071229.1031765146</x:v>
      </x:c>
      <x:c r="J2286" s="59" t="n">
        <x:v>0.18179401779316962</x:v>
      </x:c>
      <x:c r="K2286" s="2" t="str">
        <x:v>D</x:v>
      </x:c>
      <x:c r="L2286" s="59" t="n">
        <x:v>0.17495311737060543</x:v>
      </x:c>
      <x:c r="M2286" s="59" t="n">
        <x:v>0.3570151830167751</x:v>
      </x:c>
      <x:c r="N2286" s="58" t="n">
        <x:v>14374076.58697879</x:v>
      </x:c>
      <x:c r="O2286" s="58" t="n">
        <x:v>6354378.083413117</x:v>
      </x:c>
      <x:c r="P2286" s="2" t="str">
        <x:v>approve</x:v>
      </x:c>
      <x:c r="Q2286" s="2" t="str">
        <x:v>eligibility and RAROC conditions are met</x:v>
      </x:c>
      <x:c r="R2286" s="2"/>
      <x:c r="S2286" s="2"/>
      <x:c r="T2286" s="2"/>
    </x:row>
    <x:row r="2287">
      <x:c r="A2287" s="2"/>
      <x:c r="B2287" s="2"/>
      <x:c r="C2287" s="2" t="str">
        <x:v>SYN-02282</x:v>
      </x:c>
      <x:c r="D2287" s="58" t="n">
        <x:v>39000000</x:v>
      </x:c>
      <x:c r="E2287" s="93" t="n">
        <x:v>24</x:v>
      </x:c>
      <x:c r="F2287" s="59" t="n">
        <x:v>0.1061309977346635</x:v>
      </x:c>
      <x:c r="G2287" s="59" t="n">
        <x:v>0.6438865289164976</x:v>
      </x:c>
      <x:c r="H2287" s="59" t="n">
        <x:v>0.17031309979144846</x:v>
      </x:c>
      <x:c r="I2287" s="58" t="n">
        <x:v>1928835.0801811146</x:v>
      </x:c>
      <x:c r="J2287" s="59" t="n">
        <x:v>0.2501870770820056</x:v>
      </x:c>
      <x:c r="K2287" s="2" t="str">
        <x:v>D</x:v>
      </x:c>
      <x:c r="L2287" s="59" t="n">
        <x:v>0.17507419586181638</x:v>
      </x:c>
      <x:c r="M2287" s="59" t="n">
        <x:v>0.12142246454695156</x:v>
      </x:c>
      <x:c r="N2287" s="58" t="n">
        <x:v>2863775.228233997</x:v>
      </x:c>
      <x:c r="O2287" s="58" t="n">
        <x:v>1977276.0416321277</x:v>
      </x:c>
      <x:c r="P2287" s="2" t="str">
        <x:v>reprice</x:v>
      </x:c>
      <x:c r="Q2287" s="2" t="str">
        <x:v>quoted APR is below the RAROC price floor</x:v>
      </x:c>
      <x:c r="R2287" s="2"/>
      <x:c r="S2287" s="2"/>
      <x:c r="T2287" s="2"/>
    </x:row>
    <x:row r="2288">
      <x:c r="A2288" s="2"/>
      <x:c r="B2288" s="2"/>
      <x:c r="C2288" s="2" t="str">
        <x:v>SYN-02283</x:v>
      </x:c>
      <x:c r="D2288" s="58" t="n">
        <x:v>227000000</x:v>
      </x:c>
      <x:c r="E2288" s="93" t="n">
        <x:v>24</x:v>
      </x:c>
      <x:c r="F2288" s="59" t="n">
        <x:v>0.04765879470018183</x:v>
      </x:c>
      <x:c r="G2288" s="59" t="n">
        <x:v>0.6962573323737632</x:v>
      </x:c>
      <x:c r="H2288" s="59" t="n">
        <x:v>0.15718279360737605</x:v>
      </x:c>
      <x:c r="I2288" s="58" t="n">
        <x:v>11084094.161264783</x:v>
      </x:c>
      <x:c r="J2288" s="59" t="n">
        <x:v>0.4683655386114098</x:v>
      </x:c>
      <x:c r="K2288" s="2" t="str">
        <x:v>B</x:v>
      </x:c>
      <x:c r="L2288" s="59" t="n">
        <x:v>0.10336326599121096</x:v>
      </x:c>
      <x:c r="M2288" s="59" t="n">
        <x:v>0.7052377628204496</x:v>
      </x:c>
      <x:c r="N2288" s="58" t="n">
        <x:v>8159272.557102309</x:v>
      </x:c>
      <x:c r="O2288" s="58" t="n">
        <x:v>9468516.73079006</x:v>
      </x:c>
      <x:c r="P2288" s="2" t="str">
        <x:v>approve</x:v>
      </x:c>
      <x:c r="Q2288" s="2" t="str">
        <x:v>eligibility and RAROC conditions are met</x:v>
      </x:c>
      <x:c r="R2288" s="2"/>
      <x:c r="S2288" s="2"/>
      <x:c r="T2288" s="2"/>
    </x:row>
    <x:row r="2289">
      <x:c r="A2289" s="2"/>
      <x:c r="B2289" s="2"/>
      <x:c r="C2289" s="2" t="str">
        <x:v>SYN-02284</x:v>
      </x:c>
      <x:c r="D2289" s="58" t="n">
        <x:v>80000000</x:v>
      </x:c>
      <x:c r="E2289" s="93" t="n">
        <x:v>48</x:v>
      </x:c>
      <x:c r="F2289" s="59" t="n">
        <x:v>0.1422810075961717</x:v>
      </x:c>
      <x:c r="G2289" s="59" t="n">
        <x:v>0.6430173561932138</x:v>
      </x:c>
      <x:c r="H2289" s="59" t="n">
        <x:v>0.22915101686065045</x:v>
      </x:c>
      <x:c r="I2289" s="58" t="n">
        <x:v>2560397.9910536674</x:v>
      </x:c>
      <x:c r="J2289" s="59" t="n">
        <x:v>0.25301460148054744</x:v>
      </x:c>
      <x:c r="K2289" s="2" t="str">
        <x:v>D</x:v>
      </x:c>
      <x:c r="L2289" s="59" t="n">
        <x:v>0.1895500946044922</x:v>
      </x:c>
      <x:c r="M2289" s="59" t="n">
        <x:v>0.4344653375173499</x:v>
      </x:c>
      <x:c r="N2289" s="58" t="n">
        <x:v>14967844.64292819</x:v>
      </x:c>
      <x:c r="O2289" s="58" t="n">
        <x:v>4416054.7309535965</x:v>
      </x:c>
      <x:c r="P2289" s="2" t="str">
        <x:v>approve</x:v>
      </x:c>
      <x:c r="Q2289" s="2" t="str">
        <x:v>eligibility and RAROC conditions are met</x:v>
      </x:c>
      <x:c r="R2289" s="2"/>
      <x:c r="S2289" s="2"/>
      <x:c r="T2289" s="2"/>
    </x:row>
    <x:row r="2290">
      <x:c r="A2290" s="2"/>
      <x:c r="B2290" s="2"/>
      <x:c r="C2290" s="2" t="str">
        <x:v>SYN-02285</x:v>
      </x:c>
      <x:c r="D2290" s="58" t="n">
        <x:v>153000000</x:v>
      </x:c>
      <x:c r="E2290" s="93" t="n">
        <x:v>24</x:v>
      </x:c>
      <x:c r="F2290" s="59" t="n">
        <x:v>0.23648499014291674</x:v>
      </x:c>
      <x:c r="G2290" s="59" t="n">
        <x:v>0.8825365397792748</x:v>
      </x:c>
      <x:c r="H2290" s="59" t="n">
        <x:v>0.3</x:v>
      </x:c>
      <x:c r="I2290" s="58" t="n">
        <x:v>8554661.515095713</x:v>
      </x:c>
      <x:c r="J2290" s="59" t="n">
        <x:v>0.45708515151385376</x:v>
      </x:c>
      <x:c r="K2290" s="2" t="str">
        <x:v>E</x:v>
      </x:c>
      <x:c r="L2290" s="59"/>
      <x:c r="M2290" s="59" t="n">
        <x:v>-0.007295251218450918</x:v>
      </x:c>
      <x:c r="N2290" s="58" t="n">
        <x:v>34547049.290138185</x:v>
      </x:c>
      <x:c r="O2290" s="58" t="n">
        <x:v>14438902.219696673</x:v>
      </x:c>
      <x:c r="P2290" s="2" t="str">
        <x:v>decline</x:v>
      </x:c>
      <x:c r="Q2290" s="2" t="str">
        <x:v>PD exceeds policy maximum</x:v>
      </x:c>
      <x:c r="R2290" s="2"/>
      <x:c r="S2290" s="2"/>
      <x:c r="T2290" s="2"/>
    </x:row>
    <x:row r="2291">
      <x:c r="A2291" s="2"/>
      <x:c r="B2291" s="2"/>
      <x:c r="C2291" s="2" t="str">
        <x:v>SYN-02286</x:v>
      </x:c>
      <x:c r="D2291" s="58" t="n">
        <x:v>117000000</x:v>
      </x:c>
      <x:c r="E2291" s="93" t="n">
        <x:v>36</x:v>
      </x:c>
      <x:c r="F2291" s="59" t="n">
        <x:v>0.04071347347971617</x:v>
      </x:c>
      <x:c r="G2291" s="59" t="n">
        <x:v>0.7323784369456903</x:v>
      </x:c>
      <x:c r="H2291" s="59" t="n">
        <x:v>0.11338665005185514</x:v>
      </x:c>
      <x:c r="I2291" s="58" t="n">
        <x:v>3849221.5395670184</x:v>
      </x:c>
      <x:c r="J2291" s="59" t="n">
        <x:v>0.16098443079134037</x:v>
      </x:c>
      <x:c r="K2291" s="2" t="str">
        <x:v>B</x:v>
      </x:c>
      <x:c r="L2291" s="59" t="n">
        <x:v>0.1125090789794922</x:v>
      </x:c>
      <x:c r="M2291" s="59" t="n">
        <x:v>0.16893303170541588</x:v>
      </x:c>
      <x:c r="N2291" s="58" t="n">
        <x:v>5548548.649858831</x:v>
      </x:c>
      <x:c r="O2291" s="58" t="n">
        <x:v>4792833.826303953</x:v>
      </x:c>
      <x:c r="P2291" s="2" t="str">
        <x:v>approve</x:v>
      </x:c>
      <x:c r="Q2291" s="2" t="str">
        <x:v>eligibility and RAROC conditions are met</x:v>
      </x:c>
      <x:c r="R2291" s="2"/>
      <x:c r="S2291" s="2"/>
      <x:c r="T2291" s="2"/>
    </x:row>
    <x:row r="2292">
      <x:c r="A2292" s="2"/>
      <x:c r="B2292" s="2"/>
      <x:c r="C2292" s="2" t="str">
        <x:v>SYN-02287</x:v>
      </x:c>
      <x:c r="D2292" s="58" t="n">
        <x:v>159000000</x:v>
      </x:c>
      <x:c r="E2292" s="93" t="n">
        <x:v>12</x:v>
      </x:c>
      <x:c r="F2292" s="59" t="n">
        <x:v>0.04886455704936614</x:v>
      </x:c>
      <x:c r="G2292" s="59" t="n">
        <x:v>0.8208390293045003</x:v>
      </x:c>
      <x:c r="H2292" s="59" t="n">
        <x:v>0.17066928422542108</x:v>
      </x:c>
      <x:c r="I2292" s="58" t="n">
        <x:v>14506606.230590465</x:v>
      </x:c>
      <x:c r="J2292" s="59" t="n">
        <x:v>0.7405826747575601</x:v>
      </x:c>
      <x:c r="K2292" s="2" t="str">
        <x:v>B</x:v>
      </x:c>
      <x:c r="L2292" s="59"/>
      <x:c r="M2292" s="59" t="n">
        <x:v>0.7224370381016805</x:v>
      </x:c>
      <x:c r="N2292" s="58" t="n">
        <x:v>3570100.867398302</x:v>
      </x:c>
      <x:c r="O2292" s="58" t="n">
        <x:v>6850967.969684601</x:v>
      </x:c>
      <x:c r="P2292" s="2" t="str">
        <x:v>decline</x:v>
      </x:c>
      <x:c r="Q2292" s="2" t="str">
        <x:v>debt service to income exceeds policy maximum</x:v>
      </x:c>
      <x:c r="R2292" s="2"/>
      <x:c r="S2292" s="2"/>
      <x:c r="T2292" s="2"/>
    </x:row>
    <x:row r="2293">
      <x:c r="A2293" s="2"/>
      <x:c r="B2293" s="2"/>
      <x:c r="C2293" s="2" t="str">
        <x:v>SYN-02288</x:v>
      </x:c>
      <x:c r="D2293" s="58" t="n">
        <x:v>238000000</x:v>
      </x:c>
      <x:c r="E2293" s="93" t="n">
        <x:v>48</x:v>
      </x:c>
      <x:c r="F2293" s="59" t="n">
        <x:v>0.22216070016908673</x:v>
      </x:c>
      <x:c r="G2293" s="59" t="n">
        <x:v>0.5967526778848704</x:v>
      </x:c>
      <x:c r="H2293" s="59" t="n">
        <x:v>0.3</x:v>
      </x:c>
      <x:c r="I2293" s="58" t="n">
        <x:v>8569426.522120401</x:v>
      </x:c>
      <x:c r="J2293" s="59" t="n">
        <x:v>0.4016933298078147</x:v>
      </x:c>
      <x:c r="K2293" s="2" t="str">
        <x:v>E</x:v>
      </x:c>
      <x:c r="L2293" s="59"/>
      <x:c r="M2293" s="59" t="n">
        <x:v>0.5794216743386987</x:v>
      </x:c>
      <x:c r="N2293" s="58" t="n">
        <x:v>61660824.17675228</x:v>
      </x:c>
      <x:c r="O2293" s="58" t="n">
        <x:v>13532700.375929395</x:v>
      </x:c>
      <x:c r="P2293" s="2" t="str">
        <x:v>decline</x:v>
      </x:c>
      <x:c r="Q2293" s="2" t="str">
        <x:v>PD exceeds policy maximum</x:v>
      </x:c>
      <x:c r="R2293" s="2"/>
      <x:c r="S2293" s="2"/>
      <x:c r="T2293" s="2"/>
    </x:row>
    <x:row r="2294">
      <x:c r="A2294" s="2"/>
      <x:c r="B2294" s="2"/>
      <x:c r="C2294" s="2" t="str">
        <x:v>SYN-02289</x:v>
      </x:c>
      <x:c r="D2294" s="58" t="n">
        <x:v>193000000</x:v>
      </x:c>
      <x:c r="E2294" s="93" t="n">
        <x:v>18</x:v>
      </x:c>
      <x:c r="F2294" s="59" t="n">
        <x:v>0.038129325388026346</x:v>
      </x:c>
      <x:c r="G2294" s="59" t="n">
        <x:v>0.658415581580827</x:v>
      </x:c>
      <x:c r="H2294" s="59" t="n">
        <x:v>0.14535657614514835</x:v>
      </x:c>
      <x:c r="I2294" s="58" t="n">
        <x:v>11998129.373956364</x:v>
      </x:c>
      <x:c r="J2294" s="59" t="n">
        <x:v>0.5118009957273344</x:v>
      </x:c>
      <x:c r="K2294" s="2" t="str">
        <x:v>B</x:v>
      </x:c>
      <x:c r="L2294" s="59"/>
      <x:c r="M2294" s="59" t="n">
        <x:v>0.5616417632073161</x:v>
      </x:c>
      <x:c r="N2294" s="58" t="n">
        <x:v>3963149.4700224763</x:v>
      </x:c>
      <x:c r="O2294" s="58" t="n">
        <x:v>8141970.132930649</x:v>
      </x:c>
      <x:c r="P2294" s="2" t="str">
        <x:v>decline</x:v>
      </x:c>
      <x:c r="Q2294" s="2" t="str">
        <x:v>debt service to income exceeds policy maximum</x:v>
      </x:c>
      <x:c r="R2294" s="2"/>
      <x:c r="S2294" s="2"/>
      <x:c r="T2294" s="2"/>
    </x:row>
    <x:row r="2295">
      <x:c r="A2295" s="2"/>
      <x:c r="B2295" s="2"/>
      <x:c r="C2295" s="2" t="str">
        <x:v>SYN-02290</x:v>
      </x:c>
      <x:c r="D2295" s="58" t="n">
        <x:v>126000000</x:v>
      </x:c>
      <x:c r="E2295" s="93" t="n">
        <x:v>48</x:v>
      </x:c>
      <x:c r="F2295" s="59" t="n">
        <x:v>0.021345520925201037</x:v>
      </x:c>
      <x:c r="G2295" s="59" t="n">
        <x:v>0.6913986601748191</x:v>
      </x:c>
      <x:c r="H2295" s="59" t="n">
        <x:v>0.11616721759857541</x:v>
      </x:c>
      <x:c r="I2295" s="58" t="n">
        <x:v>3294401.3267711936</x:v>
      </x:c>
      <x:c r="J2295" s="59" t="n">
        <x:v>0.23763021371266405</x:v>
      </x:c>
      <x:c r="K2295" s="2" t="str">
        <x:v>B</x:v>
      </x:c>
      <x:c r="L2295" s="59" t="n">
        <x:v>0.09104835510253906</x:v>
      </x:c>
      <x:c r="M2295" s="59" t="n">
        <x:v>0.41478821504192315</x:v>
      </x:c>
      <x:c r="N2295" s="58" t="n">
        <x:v>4004524.033523165</x:v>
      </x:c>
      <x:c r="O2295" s="58" t="n">
        <x:v>5289561.685398599</x:v>
      </x:c>
      <x:c r="P2295" s="2" t="str">
        <x:v>approve</x:v>
      </x:c>
      <x:c r="Q2295" s="2" t="str">
        <x:v>eligibility and RAROC conditions are met</x:v>
      </x:c>
      <x:c r="R2295" s="2"/>
      <x:c r="S2295" s="2"/>
      <x:c r="T2295" s="2"/>
    </x:row>
    <x:row r="2296">
      <x:c r="A2296" s="2"/>
      <x:c r="B2296" s="2"/>
      <x:c r="C2296" s="2" t="str">
        <x:v>SYN-02291</x:v>
      </x:c>
      <x:c r="D2296" s="58" t="n">
        <x:v>71000000</x:v>
      </x:c>
      <x:c r="E2296" s="93" t="n">
        <x:v>12</x:v>
      </x:c>
      <x:c r="F2296" s="59" t="n">
        <x:v>0.10481321073217732</x:v>
      </x:c>
      <x:c r="G2296" s="59" t="n">
        <x:v>0.7074019486348941</x:v>
      </x:c>
      <x:c r="H2296" s="59" t="n">
        <x:v>0.19631069526328612</x:v>
      </x:c>
      <x:c r="I2296" s="58" t="n">
        <x:v>6564519.965786243</x:v>
      </x:c>
      <x:c r="J2296" s="59" t="n">
        <x:v>0.32440866609643737</x:v>
      </x:c>
      <x:c r="K2296" s="2" t="str">
        <x:v>D</x:v>
      </x:c>
      <x:c r="L2296" s="59" t="n">
        <x:v>0.17547252655029294</x:v>
      </x:c>
      <x:c r="M2296" s="59" t="n">
        <x:v>0.3141718757822726</x:v>
      </x:c>
      <x:c r="N2296" s="58" t="n">
        <x:v>2984060.3232719125</x:v>
      </x:c>
      <x:c r="O2296" s="58" t="n">
        <x:v>4146262.4944578577</x:v>
      </x:c>
      <x:c r="P2296" s="2" t="str">
        <x:v>approve</x:v>
      </x:c>
      <x:c r="Q2296" s="2" t="str">
        <x:v>eligibility and RAROC conditions are met</x:v>
      </x:c>
      <x:c r="R2296" s="2"/>
      <x:c r="S2296" s="2"/>
      <x:c r="T2296" s="2"/>
    </x:row>
    <x:row r="2297">
      <x:c r="A2297" s="2"/>
      <x:c r="B2297" s="2"/>
      <x:c r="C2297" s="2" t="str">
        <x:v>SYN-02292</x:v>
      </x:c>
      <x:c r="D2297" s="58" t="n">
        <x:v>46000000</x:v>
      </x:c>
      <x:c r="E2297" s="93" t="n">
        <x:v>12</x:v>
      </x:c>
      <x:c r="F2297" s="59" t="n">
        <x:v>0.02899460396114435</x:v>
      </x:c>
      <x:c r="G2297" s="59" t="n">
        <x:v>0.7631594669768823</x:v>
      </x:c>
      <x:c r="H2297" s="59" t="n">
        <x:v>0.1414513772292551</x:v>
      </x:c>
      <x:c r="I2297" s="58" t="n">
        <x:v>4133349.4058171124</x:v>
      </x:c>
      <x:c r="J2297" s="59" t="n">
        <x:v>0.5145843378635695</x:v>
      </x:c>
      <x:c r="K2297" s="2" t="str">
        <x:v>B</x:v>
      </x:c>
      <x:c r="L2297" s="59"/>
      <x:c r="M2297" s="59" t="n">
        <x:v>0.36371788622037077</x:v>
      </x:c>
      <x:c r="N2297" s="58" t="n">
        <x:v>565647.8797554956</x:v>
      </x:c>
      <x:c r="O2297" s="58" t="n">
        <x:v>1986200.3730915836</x:v>
      </x:c>
      <x:c r="P2297" s="2" t="str">
        <x:v>decline</x:v>
      </x:c>
      <x:c r="Q2297" s="2" t="str">
        <x:v>debt service to income exceeds policy maximum</x:v>
      </x:c>
      <x:c r="R2297" s="2"/>
      <x:c r="S2297" s="2"/>
      <x:c r="T2297" s="2"/>
    </x:row>
    <x:row r="2298">
      <x:c r="A2298" s="2"/>
      <x:c r="B2298" s="2"/>
      <x:c r="C2298" s="2" t="str">
        <x:v>SYN-02293</x:v>
      </x:c>
      <x:c r="D2298" s="58" t="n">
        <x:v>240000000</x:v>
      </x:c>
      <x:c r="E2298" s="93" t="n">
        <x:v>18</x:v>
      </x:c>
      <x:c r="F2298" s="59" t="n">
        <x:v>0.049239086688954055</x:v>
      </x:c>
      <x:c r="G2298" s="59" t="n">
        <x:v>0.7518751305722763</x:v>
      </x:c>
      <x:c r="H2298" s="59" t="n">
        <x:v>0.16530520955821515</x:v>
      </x:c>
      <x:c r="I2298" s="58" t="n">
        <x:v>15145792.044797372</x:v>
      </x:c>
      <x:c r="J2298" s="59" t="n">
        <x:v>0.7622896022398686</x:v>
      </x:c>
      <x:c r="K2298" s="2" t="str">
        <x:v>B</x:v>
      </x:c>
      <x:c r="L2298" s="59"/>
      <x:c r="M2298" s="59" t="n">
        <x:v>0.7809975357068321</x:v>
      </x:c>
      <x:c r="N2298" s="58" t="n">
        <x:v>7297950.6132866675</x:v>
      </x:c>
      <x:c r="O2298" s="58" t="n">
        <x:v>10113458.173942406</x:v>
      </x:c>
      <x:c r="P2298" s="2" t="str">
        <x:v>decline</x:v>
      </x:c>
      <x:c r="Q2298" s="2" t="str">
        <x:v>debt service to income exceeds policy maximum</x:v>
      </x:c>
      <x:c r="R2298" s="2"/>
      <x:c r="S2298" s="2"/>
      <x:c r="T2298" s="2"/>
    </x:row>
    <x:row r="2299">
      <x:c r="A2299" s="2"/>
      <x:c r="B2299" s="2"/>
      <x:c r="C2299" s="2" t="str">
        <x:v>SYN-02294</x:v>
      </x:c>
      <x:c r="D2299" s="58" t="n">
        <x:v>68000000</x:v>
      </x:c>
      <x:c r="E2299" s="93" t="n">
        <x:v>18</x:v>
      </x:c>
      <x:c r="F2299" s="59" t="n">
        <x:v>0.11800853771034152</x:v>
      </x:c>
      <x:c r="G2299" s="59" t="n">
        <x:v>0.7584524302909226</x:v>
      </x:c>
      <x:c r="H2299" s="59" t="n">
        <x:v>0.20151857658952882</x:v>
      </x:c>
      <x:c r="I2299" s="58" t="n">
        <x:v>4408863.2889779005</x:v>
      </x:c>
      <x:c r="J2299" s="59" t="n">
        <x:v>0.2313080730883978</x:v>
      </x:c>
      <x:c r="K2299" s="2" t="str">
        <x:v>D</x:v>
      </x:c>
      <x:c r="L2299" s="59" t="n">
        <x:v>0.198738899230957</x:v>
      </x:c>
      <x:c r="M2299" s="59" t="n">
        <x:v>0.17800539946559843</x:v>
      </x:c>
      <x:c r="N2299" s="58" t="n">
        <x:v>5030383.91965474</x:v>
      </x:c>
      <x:c r="O2299" s="58" t="n">
        <x:v>4386835.804185026</x:v>
      </x:c>
      <x:c r="P2299" s="2" t="str">
        <x:v>approve</x:v>
      </x:c>
      <x:c r="Q2299" s="2" t="str">
        <x:v>eligibility and RAROC conditions are met</x:v>
      </x:c>
      <x:c r="R2299" s="2"/>
      <x:c r="S2299" s="2"/>
      <x:c r="T2299" s="2"/>
    </x:row>
    <x:row r="2300">
      <x:c r="A2300" s="2"/>
      <x:c r="B2300" s="2"/>
      <x:c r="C2300" s="2" t="str">
        <x:v>SYN-02295</x:v>
      </x:c>
      <x:c r="D2300" s="58" t="n">
        <x:v>200000000</x:v>
      </x:c>
      <x:c r="E2300" s="93" t="n">
        <x:v>12</x:v>
      </x:c>
      <x:c r="F2300" s="59" t="n">
        <x:v>0.1974224711315061</x:v>
      </x:c>
      <x:c r="G2300" s="59" t="n">
        <x:v>0.684857489308504</x:v>
      </x:c>
      <x:c r="H2300" s="59" t="n">
        <x:v>0.26238172560909123</x:v>
      </x:c>
      <x:c r="I2300" s="58" t="n">
        <x:v>19129214.256086886</x:v>
      </x:c>
      <x:c r="J2300" s="59" t="n">
        <x:v>0.6926256150824571</x:v>
      </x:c>
      <x:c r="K2300" s="2" t="str">
        <x:v>E</x:v>
      </x:c>
      <x:c r="L2300" s="59"/>
      <x:c r="M2300" s="59" t="n">
        <x:v>0.3231967711835688</x:v>
      </x:c>
      <x:c r="N2300" s="58" t="n">
        <x:v>15712970.53940627</x:v>
      </x:c>
      <x:c r="O2300" s="58" t="n">
        <x:v>15045465.063519442</x:v>
      </x:c>
      <x:c r="P2300" s="2" t="str">
        <x:v>decline</x:v>
      </x:c>
      <x:c r="Q2300" s="2" t="str">
        <x:v>debt service to income exceeds policy maximum</x:v>
      </x:c>
      <x:c r="R2300" s="2"/>
      <x:c r="S2300" s="2"/>
      <x:c r="T2300" s="2"/>
    </x:row>
    <x:row r="2301">
      <x:c r="A2301" s="2"/>
      <x:c r="B2301" s="2"/>
      <x:c r="C2301" s="2" t="str">
        <x:v>SYN-02296</x:v>
      </x:c>
      <x:c r="D2301" s="58" t="n">
        <x:v>191000000</x:v>
      </x:c>
      <x:c r="E2301" s="93" t="n">
        <x:v>12</x:v>
      </x:c>
      <x:c r="F2301" s="59" t="n">
        <x:v>0.08917288578116025</x:v>
      </x:c>
      <x:c r="G2301" s="59" t="n">
        <x:v>0.6907141166088981</x:v>
      </x:c>
      <x:c r="H2301" s="59" t="n">
        <x:v>0.1682755643227236</x:v>
      </x:c>
      <x:c r="I2301" s="58" t="n">
        <x:v>17404480.761612054</x:v>
      </x:c>
      <x:c r="J2301" s="59" t="n">
        <x:v>0.5281487852914395</x:v>
      </x:c>
      <x:c r="K2301" s="2" t="str">
        <x:v>C</x:v>
      </x:c>
      <x:c r="L2301" s="59"/>
      <x:c r="M2301" s="59" t="n">
        <x:v>0.3204997696736633</x:v>
      </x:c>
      <x:c r="N2301" s="58" t="n">
        <x:v>6625137.449184268</x:v>
      </x:c>
      <x:c r="O2301" s="58" t="n">
        <x:v>9942029.9647166</x:v>
      </x:c>
      <x:c r="P2301" s="2" t="str">
        <x:v>decline</x:v>
      </x:c>
      <x:c r="Q2301" s="2" t="str">
        <x:v>debt service to income exceeds policy maximum</x:v>
      </x:c>
      <x:c r="R2301" s="2"/>
      <x:c r="S2301" s="2"/>
      <x:c r="T2301" s="2"/>
    </x:row>
    <x:row r="2302">
      <x:c r="A2302" s="2"/>
      <x:c r="B2302" s="2"/>
      <x:c r="C2302" s="2" t="str">
        <x:v>SYN-02297</x:v>
      </x:c>
      <x:c r="D2302" s="58" t="n">
        <x:v>109000000</x:v>
      </x:c>
      <x:c r="E2302" s="93" t="n">
        <x:v>36</x:v>
      </x:c>
      <x:c r="F2302" s="59" t="n">
        <x:v>0.05692872129200305</x:v>
      </x:c>
      <x:c r="G2302" s="59" t="n">
        <x:v>0.756622458018095</x:v>
      </x:c>
      <x:c r="H2302" s="59" t="n">
        <x:v>0.1609107154139309</x:v>
      </x:c>
      <x:c r="I2302" s="58" t="n">
        <x:v>3837019.286345091</x:v>
      </x:c>
      <x:c r="J2302" s="59" t="n">
        <x:v>0.35518850071970476</x:v>
      </x:c>
      <x:c r="K2302" s="2" t="str">
        <x:v>C</x:v>
      </x:c>
      <x:c r="L2302" s="59" t="n">
        <x:v>0.12067398071289062</x:v>
      </x:c>
      <x:c r="M2302" s="59" t="n">
        <x:v>0.5612967955955115</x:v>
      </x:c>
      <x:c r="N2302" s="58" t="n">
        <x:v>7555201.71012761</x:v>
      </x:c>
      <x:c r="O2302" s="58" t="n">
        <x:v>4561210.035115166</x:v>
      </x:c>
      <x:c r="P2302" s="2" t="str">
        <x:v>approve</x:v>
      </x:c>
      <x:c r="Q2302" s="2" t="str">
        <x:v>eligibility and RAROC conditions are met</x:v>
      </x:c>
      <x:c r="R2302" s="2"/>
      <x:c r="S2302" s="2"/>
      <x:c r="T2302" s="2"/>
    </x:row>
    <x:row r="2303">
      <x:c r="A2303" s="2"/>
      <x:c r="B2303" s="2"/>
      <x:c r="C2303" s="2" t="str">
        <x:v>SYN-02298</x:v>
      </x:c>
      <x:c r="D2303" s="58" t="n">
        <x:v>188000000</x:v>
      </x:c>
      <x:c r="E2303" s="93" t="n">
        <x:v>24</x:v>
      </x:c>
      <x:c r="F2303" s="59" t="n">
        <x:v>0.04531844806537009</x:v>
      </x:c>
      <x:c r="G2303" s="59" t="n">
        <x:v>0.5801384406251042</x:v>
      </x:c>
      <x:c r="H2303" s="59" t="n">
        <x:v>0.11866844666593987</x:v>
      </x:c>
      <x:c r="I2303" s="58" t="n">
        <x:v>8838126.970610468</x:v>
      </x:c>
      <x:c r="J2303" s="59" t="n">
        <x:v>0.2561775933510281</x:v>
      </x:c>
      <x:c r="K2303" s="2" t="str">
        <x:v>B</x:v>
      </x:c>
      <x:c r="L2303" s="59" t="n">
        <x:v>0.10692718505859376</x:v>
      </x:c>
      <x:c r="M2303" s="59" t="n">
        <x:v>0.2793307861875663</x:v>
      </x:c>
      <x:c r="N2303" s="58" t="n">
        <x:v>5295699.725603272</x:v>
      </x:c>
      <x:c r="O2303" s="58" t="n">
        <x:v>7765052.384078632</x:v>
      </x:c>
      <x:c r="P2303" s="2" t="str">
        <x:v>approve</x:v>
      </x:c>
      <x:c r="Q2303" s="2" t="str">
        <x:v>eligibility and RAROC conditions are met</x:v>
      </x:c>
      <x:c r="R2303" s="2"/>
      <x:c r="S2303" s="2"/>
      <x:c r="T2303" s="2"/>
    </x:row>
    <x:row r="2304">
      <x:c r="A2304" s="2"/>
      <x:c r="B2304" s="2"/>
      <x:c r="C2304" s="2" t="str">
        <x:v>SYN-02299</x:v>
      </x:c>
      <x:c r="D2304" s="58" t="n">
        <x:v>113000000</x:v>
      </x:c>
      <x:c r="E2304" s="93" t="n">
        <x:v>36</x:v>
      </x:c>
      <x:c r="F2304" s="59" t="n">
        <x:v>0.24007363320892575</x:v>
      </x:c>
      <x:c r="G2304" s="59" t="n">
        <x:v>0.7224750363616443</x:v>
      </x:c>
      <x:c r="H2304" s="59" t="n">
        <x:v>0.3</x:v>
      </x:c>
      <x:c r="I2304" s="58" t="n">
        <x:v>4797028.172013543</x:v>
      </x:c>
      <x:c r="J2304" s="59" t="n">
        <x:v>0.3037318527697516</x:v>
      </x:c>
      <x:c r="K2304" s="2" t="str">
        <x:v>E</x:v>
      </x:c>
      <x:c r="L2304" s="59"/>
      <x:c r="M2304" s="59" t="n">
        <x:v>0.19982894798387218</x:v>
      </x:c>
      <x:c r="N2304" s="58" t="n">
        <x:v>29882249.70493047</x:v>
      </x:c>
      <x:c r="O2304" s="58" t="n">
        <x:v>8225569.269996404</x:v>
      </x:c>
      <x:c r="P2304" s="2" t="str">
        <x:v>decline</x:v>
      </x:c>
      <x:c r="Q2304" s="2" t="str">
        <x:v>PD exceeds policy maximum</x:v>
      </x:c>
      <x:c r="R2304" s="2"/>
      <x:c r="S2304" s="2"/>
      <x:c r="T2304" s="2"/>
    </x:row>
    <x:row r="2305">
      <x:c r="A2305" s="2"/>
      <x:c r="B2305" s="2"/>
      <x:c r="C2305" s="2" t="str">
        <x:v>SYN-02300</x:v>
      </x:c>
      <x:c r="D2305" s="58" t="n">
        <x:v>149000000</x:v>
      </x:c>
      <x:c r="E2305" s="93" t="n">
        <x:v>36</x:v>
      </x:c>
      <x:c r="F2305" s="59" t="n">
        <x:v>0.13691714611066416</x:v>
      </x:c>
      <x:c r="G2305" s="59" t="n">
        <x:v>0.742123902013472</x:v>
      </x:c>
      <x:c r="H2305" s="59" t="n">
        <x:v>0.2009401525522006</x:v>
      </x:c>
      <x:c r="I2305" s="58" t="n">
        <x:v>5544514.091644784</x:v>
      </x:c>
      <x:c r="J2305" s="59" t="n">
        <x:v>0.12539824676826092</x:v>
      </x:c>
      <x:c r="K2305" s="2" t="str">
        <x:v>D</x:v>
      </x:c>
      <x:c r="L2305" s="59" t="n">
        <x:v>0.1998996734619141</x:v>
      </x:c>
      <x:c r="M2305" s="59" t="n">
        <x:v>0.16636086825950747</x:v>
      </x:c>
      <x:c r="N2305" s="58" t="n">
        <x:v>23665569.17443065</x:v>
      </x:c>
      <x:c r="O2305" s="58" t="n">
        <x:v>9516639.123566125</x:v>
      </x:c>
      <x:c r="P2305" s="2" t="str">
        <x:v>approve</x:v>
      </x:c>
      <x:c r="Q2305" s="2" t="str">
        <x:v>eligibility and RAROC conditions are met</x:v>
      </x:c>
      <x:c r="R2305" s="2"/>
      <x:c r="S2305" s="2"/>
      <x:c r="T2305" s="2"/>
    </x:row>
    <x:row r="2306">
      <x:c r="A2306" s="2"/>
      <x:c r="B2306" s="2"/>
      <x:c r="C2306" s="2" t="str">
        <x:v>SYN-02301</x:v>
      </x:c>
      <x:c r="D2306" s="58" t="n">
        <x:v>95000000</x:v>
      </x:c>
      <x:c r="E2306" s="93" t="n">
        <x:v>24</x:v>
      </x:c>
      <x:c r="F2306" s="59" t="n">
        <x:v>0.115008518295017</x:v>
      </x:c>
      <x:c r="G2306" s="59" t="n">
        <x:v>0.6046250037451771</x:v>
      </x:c>
      <x:c r="H2306" s="59" t="n">
        <x:v>0.207133604850625</x:v>
      </x:c>
      <x:c r="I2306" s="58" t="n">
        <x:v>4868272.079826927</x:v>
      </x:c>
      <x:c r="J2306" s="59" t="n">
        <x:v>0.1952708587719781</x:v>
      </x:c>
      <x:c r="K2306" s="2" t="str">
        <x:v>D</x:v>
      </x:c>
      <x:c r="L2306" s="59" t="n">
        <x:v>0.16351997375488284</x:v>
      </x:c>
      <x:c r="M2306" s="59" t="n">
        <x:v>0.5188442162890635</x:v>
      </x:c>
      <x:c r="N2306" s="58" t="n">
        <x:v>7159442.5043946495</x:v>
      </x:c>
      <x:c r="O2306" s="58" t="n">
        <x:v>4745837.82912791</x:v>
      </x:c>
      <x:c r="P2306" s="2" t="str">
        <x:v>approve</x:v>
      </x:c>
      <x:c r="Q2306" s="2" t="str">
        <x:v>eligibility and RAROC conditions are met</x:v>
      </x:c>
      <x:c r="R2306" s="2"/>
      <x:c r="S2306" s="2"/>
      <x:c r="T2306" s="2"/>
    </x:row>
    <x:row r="2307">
      <x:c r="A2307" s="2"/>
      <x:c r="B2307" s="2"/>
      <x:c r="C2307" s="2" t="str">
        <x:v>SYN-02302</x:v>
      </x:c>
      <x:c r="D2307" s="58" t="n">
        <x:v>227000000</x:v>
      </x:c>
      <x:c r="E2307" s="93" t="n">
        <x:v>18</x:v>
      </x:c>
      <x:c r="F2307" s="59" t="n">
        <x:v>0.04254229535038165</x:v>
      </x:c>
      <x:c r="G2307" s="59" t="n">
        <x:v>0.7599434770154332</x:v>
      </x:c>
      <x:c r="H2307" s="59" t="n">
        <x:v>0.1394414777394608</x:v>
      </x:c>
      <x:c r="I2307" s="58" t="n">
        <x:v>14048804.127709085</x:v>
      </x:c>
      <x:c r="J2307" s="59" t="n">
        <x:v>0.25198086604334535</x:v>
      </x:c>
      <x:c r="K2307" s="2" t="str">
        <x:v>B</x:v>
      </x:c>
      <x:c r="L2307" s="59" t="n">
        <x:v>0.09948787689208985</x:v>
      </x:c>
      <x:c r="M2307" s="59" t="n">
        <x:v>0.5647700738420842</x:v>
      </x:c>
      <x:c r="N2307" s="58" t="n">
        <x:v>5994292.741665223</x:v>
      </x:c>
      <x:c r="O2307" s="58" t="n">
        <x:v>9542792.634358773</x:v>
      </x:c>
      <x:c r="P2307" s="2" t="str">
        <x:v>approve</x:v>
      </x:c>
      <x:c r="Q2307" s="2" t="str">
        <x:v>eligibility and RAROC conditions are met</x:v>
      </x:c>
      <x:c r="R2307" s="2"/>
      <x:c r="S2307" s="2"/>
      <x:c r="T2307" s="2"/>
    </x:row>
    <x:row r="2308">
      <x:c r="A2308" s="2"/>
      <x:c r="B2308" s="2"/>
      <x:c r="C2308" s="2" t="str">
        <x:v>SYN-02303</x:v>
      </x:c>
      <x:c r="D2308" s="58" t="n">
        <x:v>189000000</x:v>
      </x:c>
      <x:c r="E2308" s="93" t="n">
        <x:v>18</x:v>
      </x:c>
      <x:c r="F2308" s="59" t="n">
        <x:v>0.04129755233263543</x:v>
      </x:c>
      <x:c r="G2308" s="59" t="n">
        <x:v>0.6317930498277985</x:v>
      </x:c>
      <x:c r="H2308" s="59" t="n">
        <x:v>0.15279314096439547</x:v>
      </x:c>
      <x:c r="I2308" s="58" t="n">
        <x:v>11815584.372743942</x:v>
      </x:c>
      <x:c r="J2308" s="59" t="n">
        <x:v>0.8902939143549443</x:v>
      </x:c>
      <x:c r="K2308" s="2" t="str">
        <x:v>B</x:v>
      </x:c>
      <x:c r="L2308" s="59"/>
      <x:c r="M2308" s="59" t="n">
        <x:v>0.6881249607499074</x:v>
      </x:c>
      <x:c r="N2308" s="58" t="n">
        <x:v>4039912.4411428133</x:v>
      </x:c>
      <x:c r="O2308" s="58" t="n">
        <x:v>7973870.051608067</x:v>
      </x:c>
      <x:c r="P2308" s="2" t="str">
        <x:v>decline</x:v>
      </x:c>
      <x:c r="Q2308" s="2" t="str">
        <x:v>debt service to income exceeds policy maximum</x:v>
      </x:c>
      <x:c r="R2308" s="2"/>
      <x:c r="S2308" s="2"/>
      <x:c r="T2308" s="2"/>
    </x:row>
    <x:row r="2309">
      <x:c r="A2309" s="2"/>
      <x:c r="B2309" s="2"/>
      <x:c r="C2309" s="2" t="str">
        <x:v>SYN-02304</x:v>
      </x:c>
      <x:c r="D2309" s="58" t="n">
        <x:v>193000000</x:v>
      </x:c>
      <x:c r="E2309" s="93" t="n">
        <x:v>36</x:v>
      </x:c>
      <x:c r="F2309" s="59" t="n">
        <x:v>0.008523002048814364</x:v>
      </x:c>
      <x:c r="G2309" s="59" t="n">
        <x:v>0.8416878978236778</x:v>
      </x:c>
      <x:c r="H2309" s="59" t="n">
        <x:v>0.09713786636308006</x:v>
      </x:c>
      <x:c r="I2309" s="58" t="n">
        <x:v>6201664.87599604</x:v>
      </x:c>
      <x:c r="J2309" s="59" t="n">
        <x:v>0.28358645255686177</x:v>
      </x:c>
      <x:c r="K2309" s="2" t="str">
        <x:v>A</x:v>
      </x:c>
      <x:c r="L2309" s="59" t="n">
        <x:v>0.08671672821044925</x:v>
      </x:c>
      <x:c r="M2309" s="59" t="n">
        <x:v>0.26590635877626806</x:v>
      </x:c>
      <x:c r="N2309" s="58" t="n">
        <x:v>2224484.4795498694</x:v>
      </x:c>
      <x:c r="O2309" s="58" t="n">
        <x:v>8107977.599254959</x:v>
      </x:c>
      <x:c r="P2309" s="2" t="str">
        <x:v>approve</x:v>
      </x:c>
      <x:c r="Q2309" s="2" t="str">
        <x:v>eligibility and RAROC conditions are met</x:v>
      </x:c>
      <x:c r="R2309" s="2"/>
      <x:c r="S2309" s="2"/>
      <x:c r="T2309" s="2"/>
    </x:row>
    <x:row r="2310">
      <x:c r="A2310" s="2"/>
      <x:c r="B2310" s="2"/>
      <x:c r="C2310" s="2" t="str">
        <x:v>SYN-02305</x:v>
      </x:c>
      <x:c r="D2310" s="58" t="n">
        <x:v>93000000</x:v>
      </x:c>
      <x:c r="E2310" s="93" t="n">
        <x:v>24</x:v>
      </x:c>
      <x:c r="F2310" s="59" t="n">
        <x:v>0.0988439823223871</x:v>
      </x:c>
      <x:c r="G2310" s="59" t="n">
        <x:v>0.6015205369721456</x:v>
      </x:c>
      <x:c r="H2310" s="59" t="n">
        <x:v>0.17853561410587981</x:v>
      </x:c>
      <x:c r="I2310" s="58" t="n">
        <x:v>4636363.857723695</x:v>
      </x:c>
      <x:c r="J2310" s="59" t="n">
        <x:v>0.2924242470359103</x:v>
      </x:c>
      <x:c r="K2310" s="2" t="str">
        <x:v>C</x:v>
      </x:c>
      <x:c r="L2310" s="59" t="n">
        <x:v>0.14109851837158205</x:v>
      </x:c>
      <x:c r="M2310" s="59" t="n">
        <x:v>0.4958521645257332</x:v>
      </x:c>
      <x:c r="N2310" s="58" t="n">
        <x:v>5964481.075235977</x:v>
      </x:c>
      <x:c r="O2310" s="58" t="n">
        <x:v>4263931.107542888</x:v>
      </x:c>
      <x:c r="P2310" s="2" t="str">
        <x:v>approve</x:v>
      </x:c>
      <x:c r="Q2310" s="2" t="str">
        <x:v>eligibility and RAROC conditions are met</x:v>
      </x:c>
      <x:c r="R2310" s="2"/>
      <x:c r="S2310" s="2"/>
      <x:c r="T2310" s="2"/>
    </x:row>
    <x:row r="2311">
      <x:c r="A2311" s="2"/>
      <x:c r="B2311" s="2"/>
      <x:c r="C2311" s="2" t="str">
        <x:v>SYN-02306</x:v>
      </x:c>
      <x:c r="D2311" s="58" t="n">
        <x:v>103000000</x:v>
      </x:c>
      <x:c r="E2311" s="93" t="n">
        <x:v>24</x:v>
      </x:c>
      <x:c r="F2311" s="59" t="n">
        <x:v>0.012177154465682452</x:v>
      </x:c>
      <x:c r="G2311" s="59" t="n">
        <x:v>0.5985149120704744</x:v>
      </x:c>
      <x:c r="H2311" s="59" t="n">
        <x:v>0.12517018499709012</x:v>
      </x:c>
      <x:c r="I2311" s="58" t="n">
        <x:v>4873473.76308527</x:v>
      </x:c>
      <x:c r="J2311" s="59" t="n">
        <x:v>0.3080433459730962</x:v>
      </x:c>
      <x:c r="K2311" s="2" t="str">
        <x:v>A</x:v>
      </x:c>
      <x:c r="L2311" s="59" t="n">
        <x:v>0.09233108520507813</x:v>
      </x:c>
      <x:c r="M2311" s="59" t="n">
        <x:v>0.4942354350554484</x:v>
      </x:c>
      <x:c r="N2311" s="58" t="n">
        <x:v>811109.0672893452</x:v>
      </x:c>
      <x:c r="O2311" s="58" t="n">
        <x:v>4357555.916667558</x:v>
      </x:c>
      <x:c r="P2311" s="2" t="str">
        <x:v>approve</x:v>
      </x:c>
      <x:c r="Q2311" s="2" t="str">
        <x:v>eligibility and RAROC conditions are met</x:v>
      </x:c>
      <x:c r="R2311" s="2"/>
      <x:c r="S2311" s="2"/>
      <x:c r="T2311" s="2"/>
    </x:row>
    <x:row r="2312">
      <x:c r="A2312" s="2"/>
      <x:c r="B2312" s="2"/>
      <x:c r="C2312" s="2" t="str">
        <x:v>SYN-02307</x:v>
      </x:c>
      <x:c r="D2312" s="58" t="n">
        <x:v>206000000</x:v>
      </x:c>
      <x:c r="E2312" s="93" t="n">
        <x:v>18</x:v>
      </x:c>
      <x:c r="F2312" s="59" t="n">
        <x:v>0.23856744114343748</x:v>
      </x:c>
      <x:c r="G2312" s="59" t="n">
        <x:v>0.6935875197902928</x:v>
      </x:c>
      <x:c r="H2312" s="59" t="n">
        <x:v>0.3</x:v>
      </x:c>
      <x:c r="I2312" s="58" t="n">
        <x:v>14352036.593130978</x:v>
      </x:c>
      <x:c r="J2312" s="59" t="n">
        <x:v>0.3579688348116028</x:v>
      </x:c>
      <x:c r="K2312" s="2" t="str">
        <x:v>E</x:v>
      </x:c>
      <x:c r="L2312" s="59"/>
      <x:c r="M2312" s="59" t="n">
        <x:v>0.2872216681619205</x:v>
      </x:c>
      <x:c r="N2312" s="58" t="n">
        <x:v>28663526.344923098</x:v>
      </x:c>
      <x:c r="O2312" s="58" t="n">
        <x:v>15860821.944140822</x:v>
      </x:c>
      <x:c r="P2312" s="2" t="str">
        <x:v>decline</x:v>
      </x:c>
      <x:c r="Q2312" s="2" t="str">
        <x:v>PD exceeds policy maximum</x:v>
      </x:c>
      <x:c r="R2312" s="2"/>
      <x:c r="S2312" s="2"/>
      <x:c r="T2312" s="2"/>
    </x:row>
    <x:row r="2313">
      <x:c r="A2313" s="2"/>
      <x:c r="B2313" s="2"/>
      <x:c r="C2313" s="2" t="str">
        <x:v>SYN-02308</x:v>
      </x:c>
      <x:c r="D2313" s="58" t="n">
        <x:v>102000000</x:v>
      </x:c>
      <x:c r="E2313" s="93" t="n">
        <x:v>12</x:v>
      </x:c>
      <x:c r="F2313" s="59" t="n">
        <x:v>0.12418085604259066</x:v>
      </x:c>
      <x:c r="G2313" s="59" t="n">
        <x:v>0.8830163596219482</x:v>
      </x:c>
      <x:c r="H2313" s="59" t="n">
        <x:v>0.21387469977430779</x:v>
      </x:c>
      <x:c r="I2313" s="58" t="n">
        <x:v>9516583.216108287</x:v>
      </x:c>
      <x:c r="J2313" s="59" t="n">
        <x:v>0.6691016202979652</x:v>
      </x:c>
      <x:c r="K2313" s="2" t="str">
        <x:v>D</x:v>
      </x:c>
      <x:c r="L2313" s="59"/>
      <x:c r="M2313" s="59" t="n">
        <x:v>0.21834566876978534</x:v>
      </x:c>
      <x:c r="N2313" s="58" t="n">
        <x:v>6375900.968297679</x:v>
      </x:c>
      <x:c r="O2313" s="58" t="n">
        <x:v>8117640.3106968235</x:v>
      </x:c>
      <x:c r="P2313" s="2" t="str">
        <x:v>decline</x:v>
      </x:c>
      <x:c r="Q2313" s="2" t="str">
        <x:v>debt service to income exceeds policy maximum</x:v>
      </x:c>
      <x:c r="R2313" s="2"/>
      <x:c r="S2313" s="2"/>
      <x:c r="T2313" s="2"/>
    </x:row>
    <x:row r="2314">
      <x:c r="A2314" s="2"/>
      <x:c r="B2314" s="2"/>
      <x:c r="C2314" s="2" t="str">
        <x:v>SYN-02309</x:v>
      </x:c>
      <x:c r="D2314" s="58" t="n">
        <x:v>155000000</x:v>
      </x:c>
      <x:c r="E2314" s="93" t="n">
        <x:v>18</x:v>
      </x:c>
      <x:c r="F2314" s="59" t="n">
        <x:v>0.08127234805977485</x:v>
      </x:c>
      <x:c r="G2314" s="59" t="n">
        <x:v>0.6923908479975508</x:v>
      </x:c>
      <x:c r="H2314" s="59" t="n">
        <x:v>0.19297232285052096</x:v>
      </x:c>
      <x:c r="I2314" s="58" t="n">
        <x:v>9986008.604366215</x:v>
      </x:c>
      <x:c r="J2314" s="59" t="n">
        <x:v>0.4469833425208886</x:v>
      </x:c>
      <x:c r="K2314" s="2" t="str">
        <x:v>C</x:v>
      </x:c>
      <x:c r="L2314" s="59" t="n">
        <x:v>0.14327442169189453</x:v>
      </x:c>
      <x:c r="M2314" s="59" t="n">
        <x:v>0.5948217268202912</x:v>
      </x:c>
      <x:c r="N2314" s="58" t="n">
        <x:v>7202047.800008591</x:v>
      </x:c>
      <x:c r="O2314" s="58" t="n">
        <x:v>7512344.61554197</x:v>
      </x:c>
      <x:c r="P2314" s="2" t="str">
        <x:v>approve</x:v>
      </x:c>
      <x:c r="Q2314" s="2" t="str">
        <x:v>eligibility and RAROC conditions are met</x:v>
      </x:c>
      <x:c r="R2314" s="2"/>
      <x:c r="S2314" s="2"/>
      <x:c r="T2314" s="2"/>
    </x:row>
    <x:row r="2315">
      <x:c r="A2315" s="2"/>
      <x:c r="B2315" s="2"/>
      <x:c r="C2315" s="2" t="str">
        <x:v>SYN-02310</x:v>
      </x:c>
      <x:c r="D2315" s="58" t="n">
        <x:v>116000000</x:v>
      </x:c>
      <x:c r="E2315" s="93" t="n">
        <x:v>24</x:v>
      </x:c>
      <x:c r="F2315" s="59" t="n">
        <x:v>0.06278081809212936</x:v>
      </x:c>
      <x:c r="G2315" s="59" t="n">
        <x:v>0.7385973509716459</x:v>
      </x:c>
      <x:c r="H2315" s="59" t="n">
        <x:v>0.17543173709415974</x:v>
      </x:c>
      <x:c r="I2315" s="58" t="n">
        <x:v>5765623.766418502</x:v>
      </x:c>
      <x:c r="J2315" s="59" t="n">
        <x:v>0.11976624010436589</x:v>
      </x:c>
      <x:c r="K2315" s="2" t="str">
        <x:v>C</x:v>
      </x:c>
      <x:c r="L2315" s="59" t="n">
        <x:v>0.13254669189453128</x:v>
      </x:c>
      <x:c r="M2315" s="59" t="n">
        <x:v>0.5726960010740948</x:v>
      </x:c>
      <x:c r="N2315" s="58" t="n">
        <x:v>5839712.843533857</x:v>
      </x:c>
      <x:c r="O2315" s="58" t="n">
        <x:v>5089970.432927843</x:v>
      </x:c>
      <x:c r="P2315" s="2" t="str">
        <x:v>approve</x:v>
      </x:c>
      <x:c r="Q2315" s="2" t="str">
        <x:v>eligibility and RAROC conditions are met</x:v>
      </x:c>
      <x:c r="R2315" s="2"/>
      <x:c r="S2315" s="2"/>
      <x:c r="T2315" s="2"/>
    </x:row>
    <x:row r="2316">
      <x:c r="A2316" s="2"/>
      <x:c r="B2316" s="2"/>
      <x:c r="C2316" s="2" t="str">
        <x:v>SYN-02311</x:v>
      </x:c>
      <x:c r="D2316" s="58" t="n">
        <x:v>150000000</x:v>
      </x:c>
      <x:c r="E2316" s="93" t="n">
        <x:v>36</x:v>
      </x:c>
      <x:c r="F2316" s="59" t="n">
        <x:v>0.09813866825810037</x:v>
      </x:c>
      <x:c r="G2316" s="59" t="n">
        <x:v>0.7951812522111193</x:v>
      </x:c>
      <x:c r="H2316" s="59" t="n">
        <x:v>0.16128570422609165</x:v>
      </x:c>
      <x:c r="I2316" s="58" t="n">
        <x:v>5283081.226399308</x:v>
      </x:c>
      <x:c r="J2316" s="59" t="n">
        <x:v>0.13987067712895904</x:v>
      </x:c>
      <x:c r="K2316" s="2" t="str">
        <x:v>C</x:v>
      </x:c>
      <x:c r="L2316" s="59" t="n">
        <x:v>0.1702450942993164</x:v>
      </x:c>
      <x:c r="M2316" s="59" t="n">
        <x:v>0.0988677311432311</x:v>
      </x:c>
      <x:c r="N2316" s="58" t="n">
        <x:v>18408606.731863517</x:v>
      </x:c>
      <x:c r="O2316" s="58" t="n">
        <x:v>8803607.058957983</x:v>
      </x:c>
      <x:c r="P2316" s="2" t="str">
        <x:v>reprice</x:v>
      </x:c>
      <x:c r="Q2316" s="2" t="str">
        <x:v>quoted APR is below the RAROC price floor</x:v>
      </x:c>
      <x:c r="R2316" s="2"/>
      <x:c r="S2316" s="2"/>
      <x:c r="T2316" s="2"/>
    </x:row>
    <x:row r="2317">
      <x:c r="A2317" s="2"/>
      <x:c r="B2317" s="2"/>
      <x:c r="C2317" s="2" t="str">
        <x:v>SYN-02312</x:v>
      </x:c>
      <x:c r="D2317" s="58" t="n">
        <x:v>111000000</x:v>
      </x:c>
      <x:c r="E2317" s="93" t="n">
        <x:v>36</x:v>
      </x:c>
      <x:c r="F2317" s="59" t="n">
        <x:v>0.10247188910813575</x:v>
      </x:c>
      <x:c r="G2317" s="59" t="n">
        <x:v>0.6541900607795987</x:v>
      </x:c>
      <x:c r="H2317" s="59" t="n">
        <x:v>0.2124430958804717</x:v>
      </x:c>
      <x:c r="I2317" s="58" t="n">
        <x:v>4195868.9958086535</x:v>
      </x:c>
      <x:c r="J2317" s="59" t="n">
        <x:v>0.2720634261607976</x:v>
      </x:c>
      <x:c r="K2317" s="2" t="str">
        <x:v>D</x:v>
      </x:c>
      <x:c r="L2317" s="59" t="n">
        <x:v>0.15037506103515624</x:v>
      </x:c>
      <x:c r="M2317" s="59" t="n">
        <x:v>0.6613897093821487</x:v>
      </x:c>
      <x:c r="N2317" s="58" t="n">
        <x:v>11919463.224634822</x:v>
      </x:c>
      <x:c r="O2317" s="58" t="n">
        <x:v>5582254.361123833</x:v>
      </x:c>
      <x:c r="P2317" s="2" t="str">
        <x:v>approve</x:v>
      </x:c>
      <x:c r="Q2317" s="2" t="str">
        <x:v>eligibility and RAROC conditions are met</x:v>
      </x:c>
      <x:c r="R2317" s="2"/>
      <x:c r="S2317" s="2"/>
      <x:c r="T2317" s="2"/>
    </x:row>
    <x:row r="2318">
      <x:c r="A2318" s="2"/>
      <x:c r="B2318" s="2"/>
      <x:c r="C2318" s="2" t="str">
        <x:v>SYN-02313</x:v>
      </x:c>
      <x:c r="D2318" s="58" t="n">
        <x:v>69000000</x:v>
      </x:c>
      <x:c r="E2318" s="93" t="n">
        <x:v>48</x:v>
      </x:c>
      <x:c r="F2318" s="59" t="n">
        <x:v>0.13660611173208267</x:v>
      </x:c>
      <x:c r="G2318" s="59" t="n">
        <x:v>0.690845104192192</x:v>
      </x:c>
      <x:c r="H2318" s="59" t="n">
        <x:v>0.21461160642435267</x:v>
      </x:c>
      <x:c r="I2318" s="58" t="n">
        <x:v>2153784.8482704167</x:v>
      </x:c>
      <x:c r="J2318" s="59" t="n">
        <x:v>0.15384432382896765</x:v>
      </x:c>
      <x:c r="K2318" s="2" t="str">
        <x:v>D</x:v>
      </x:c>
      <x:c r="L2318" s="59" t="n">
        <x:v>0.18948955535888673</x:v>
      </x:c>
      <x:c r="M2318" s="59" t="n">
        <x:v>0.3250749763172589</x:v>
      </x:c>
      <x:c r="N2318" s="58" t="n">
        <x:v>13294595.588953823</x:v>
      </x:c>
      <x:c r="O2318" s="58" t="n">
        <x:v>4014783.4426808804</x:v>
      </x:c>
      <x:c r="P2318" s="2" t="str">
        <x:v>approve</x:v>
      </x:c>
      <x:c r="Q2318" s="2" t="str">
        <x:v>eligibility and RAROC conditions are met</x:v>
      </x:c>
      <x:c r="R2318" s="2"/>
      <x:c r="S2318" s="2"/>
      <x:c r="T2318" s="2"/>
    </x:row>
    <x:row r="2319">
      <x:c r="A2319" s="2"/>
      <x:c r="B2319" s="2"/>
      <x:c r="C2319" s="2" t="str">
        <x:v>SYN-02314</x:v>
      </x:c>
      <x:c r="D2319" s="58" t="n">
        <x:v>36000000</x:v>
      </x:c>
      <x:c r="E2319" s="93" t="n">
        <x:v>36</x:v>
      </x:c>
      <x:c r="F2319" s="59" t="n">
        <x:v>0.06834513252713247</x:v>
      </x:c>
      <x:c r="G2319" s="59" t="n">
        <x:v>0.598156711017773</x:v>
      </x:c>
      <x:c r="H2319" s="59" t="n">
        <x:v>0.15643193458917753</x:v>
      </x:c>
      <x:c r="I2319" s="58" t="n">
        <x:v>1259320.7148998852</x:v>
      </x:c>
      <x:c r="J2319" s="59" t="n">
        <x:v>0.062200657615869376</x:v>
      </x:c>
      <x:c r="K2319" s="2" t="str">
        <x:v>C</x:v>
      </x:c>
      <x:c r="L2319" s="59" t="n">
        <x:v>0.13620185852050784</x:v>
      </x:c>
      <x:c r="M2319" s="59" t="n">
        <x:v>0.36684751237575175</x:v>
      </x:c>
      <x:c r="N2319" s="58" t="n">
        <x:v>2348720.1269359873</x:v>
      </x:c>
      <x:c r="O2319" s="58" t="n">
        <x:v>1460281.6581186939</x:v>
      </x:c>
      <x:c r="P2319" s="2" t="str">
        <x:v>approve</x:v>
      </x:c>
      <x:c r="Q2319" s="2" t="str">
        <x:v>eligibility and RAROC conditions are met</x:v>
      </x:c>
      <x:c r="R2319" s="2"/>
      <x:c r="S2319" s="2"/>
      <x:c r="T2319" s="2"/>
    </x:row>
    <x:row r="2320">
      <x:c r="A2320" s="2"/>
      <x:c r="B2320" s="2"/>
      <x:c r="C2320" s="2" t="str">
        <x:v>SYN-02315</x:v>
      </x:c>
      <x:c r="D2320" s="58" t="n">
        <x:v>150000000</x:v>
      </x:c>
      <x:c r="E2320" s="93" t="n">
        <x:v>12</x:v>
      </x:c>
      <x:c r="F2320" s="59" t="n">
        <x:v>0.03991680286027748</x:v>
      </x:c>
      <x:c r="G2320" s="59" t="n">
        <x:v>0.730916740479275</x:v>
      </x:c>
      <x:c r="H2320" s="59" t="n">
        <x:v>0.1578379229492561</x:v>
      </x:c>
      <x:c r="I2320" s="58" t="n">
        <x:v>13594286.329406112</x:v>
      </x:c>
      <x:c r="J2320" s="59" t="n">
        <x:v>0.4421978140270406</x:v>
      </x:c>
      <x:c r="K2320" s="2" t="str">
        <x:v>B</x:v>
      </x:c>
      <x:c r="L2320" s="59" t="n">
        <x:v>0.11398658752441407</x:v>
      </x:c>
      <x:c r="M2320" s="59" t="n">
        <x:v>0.6058344566593545</x:v>
      </x:c>
      <x:c r="N2320" s="58" t="n">
        <x:v>2441954.737760447</x:v>
      </x:c>
      <x:c r="O2320" s="58" t="n">
        <x:v>6469726.141044267</x:v>
      </x:c>
      <x:c r="P2320" s="2" t="str">
        <x:v>approve</x:v>
      </x:c>
      <x:c r="Q2320" s="2" t="str">
        <x:v>eligibility and RAROC conditions are met</x:v>
      </x:c>
      <x:c r="R2320" s="2"/>
      <x:c r="S2320" s="2"/>
      <x:c r="T2320" s="2"/>
    </x:row>
    <x:row r="2321">
      <x:c r="A2321" s="2"/>
      <x:c r="B2321" s="2"/>
      <x:c r="C2321" s="2" t="str">
        <x:v>SYN-02316</x:v>
      </x:c>
      <x:c r="D2321" s="58" t="n">
        <x:v>170000000</x:v>
      </x:c>
      <x:c r="E2321" s="93" t="n">
        <x:v>24</x:v>
      </x:c>
      <x:c r="F2321" s="59" t="n">
        <x:v>0.010982136333332589</x:v>
      </x:c>
      <x:c r="G2321" s="59" t="n">
        <x:v>0.790742248332665</x:v>
      </x:c>
      <x:c r="H2321" s="59" t="n">
        <x:v>0.11172349849699043</x:v>
      </x:c>
      <x:c r="I2321" s="58" t="n">
        <x:v>7936942.346980189</x:v>
      </x:c>
      <x:c r="J2321" s="59" t="n">
        <x:v>0.3477180553219866</x:v>
      </x:c>
      <x:c r="K2321" s="2" t="str">
        <x:v>A</x:v>
      </x:c>
      <x:c r="L2321" s="59" t="n">
        <x:v>0.07999073028564453</x:v>
      </x:c>
      <x:c r="M2321" s="59" t="n">
        <x:v>0.4816325145149074</x:v>
      </x:c>
      <x:c r="N2321" s="58" t="n">
        <x:v>1589003.9939292518</x:v>
      </x:c>
      <x:c r="O2321" s="58" t="n">
        <x:v>7168493.050972039</x:v>
      </x:c>
      <x:c r="P2321" s="2" t="str">
        <x:v>approve</x:v>
      </x:c>
      <x:c r="Q2321" s="2" t="str">
        <x:v>eligibility and RAROC conditions are met</x:v>
      </x:c>
      <x:c r="R2321" s="2"/>
      <x:c r="S2321" s="2"/>
      <x:c r="T2321" s="2"/>
    </x:row>
    <x:row r="2322">
      <x:c r="A2322" s="2"/>
      <x:c r="B2322" s="2"/>
      <x:c r="C2322" s="2" t="str">
        <x:v>SYN-02317</x:v>
      </x:c>
      <x:c r="D2322" s="58" t="n">
        <x:v>53000000</x:v>
      </x:c>
      <x:c r="E2322" s="93" t="n">
        <x:v>12</x:v>
      </x:c>
      <x:c r="F2322" s="59" t="n">
        <x:v>0.10843231688486596</x:v>
      </x:c>
      <x:c r="G2322" s="59" t="n">
        <x:v>0.6790534153861431</x:v>
      </x:c>
      <x:c r="H2322" s="59" t="n">
        <x:v>0.20730131866906892</x:v>
      </x:c>
      <x:c r="I2322" s="58" t="n">
        <x:v>4928168.044504786</x:v>
      </x:c>
      <x:c r="J2322" s="59" t="n">
        <x:v>0.45019200269725973</x:v>
      </x:c>
      <x:c r="K2322" s="2" t="str">
        <x:v>D</x:v>
      </x:c>
      <x:c r="L2322" s="59" t="n">
        <x:v>0.18527637481689457</x:v>
      </x:c>
      <x:c r="M2322" s="59" t="n">
        <x:v>0.32683622151718505</x:v>
      </x:c>
      <x:c r="N2322" s="58" t="n">
        <x:v>2216862.6648957543</x:v>
      </x:c>
      <x:c r="O2322" s="58" t="n">
        <x:v>3028582.6326842285</x:v>
      </x:c>
      <x:c r="P2322" s="2" t="str">
        <x:v>approve</x:v>
      </x:c>
      <x:c r="Q2322" s="2" t="str">
        <x:v>eligibility and RAROC conditions are met</x:v>
      </x:c>
      <x:c r="R2322" s="2"/>
      <x:c r="S2322" s="2"/>
      <x:c r="T2322" s="2"/>
    </x:row>
    <x:row r="2323">
      <x:c r="A2323" s="2"/>
      <x:c r="B2323" s="2"/>
      <x:c r="C2323" s="2" t="str">
        <x:v>SYN-02318</x:v>
      </x:c>
      <x:c r="D2323" s="58" t="n">
        <x:v>176000000</x:v>
      </x:c>
      <x:c r="E2323" s="93" t="n">
        <x:v>18</x:v>
      </x:c>
      <x:c r="F2323" s="59" t="n">
        <x:v>0.03955209998339331</x:v>
      </x:c>
      <x:c r="G2323" s="59" t="n">
        <x:v>0.6943363011465827</x:v>
      </x:c>
      <x:c r="H2323" s="59" t="n">
        <x:v>0.14607622622032324</x:v>
      </x:c>
      <x:c r="I2323" s="58" t="n">
        <x:v>10947249.216391109</x:v>
      </x:c>
      <x:c r="J2323" s="59" t="n">
        <x:v>0.5035363351414949</x:v>
      </x:c>
      <x:c r="K2323" s="2" t="str">
        <x:v>B</x:v>
      </x:c>
      <x:c r="L2323" s="59"/>
      <x:c r="M2323" s="59" t="n">
        <x:v>0.6632697108309265</x:v>
      </x:c>
      <x:c r="N2323" s="58" t="n">
        <x:v>3953956.5389734716</x:v>
      </x:c>
      <x:c r="O2323" s="58" t="n">
        <x:v>7420756.902059411</x:v>
      </x:c>
      <x:c r="P2323" s="2" t="str">
        <x:v>decline</x:v>
      </x:c>
      <x:c r="Q2323" s="2" t="str">
        <x:v>debt service to income exceeds policy maximum</x:v>
      </x:c>
      <x:c r="R2323" s="2"/>
      <x:c r="S2323" s="2"/>
      <x:c r="T2323" s="2"/>
    </x:row>
    <x:row r="2324">
      <x:c r="A2324" s="2"/>
      <x:c r="B2324" s="2"/>
      <x:c r="C2324" s="2" t="str">
        <x:v>SYN-02319</x:v>
      </x:c>
      <x:c r="D2324" s="58" t="n">
        <x:v>120000000</x:v>
      </x:c>
      <x:c r="E2324" s="93" t="n">
        <x:v>36</x:v>
      </x:c>
      <x:c r="F2324" s="59" t="n">
        <x:v>0.09762221965635276</x:v>
      </x:c>
      <x:c r="G2324" s="59" t="n">
        <x:v>0.6041927548096262</x:v>
      </x:c>
      <x:c r="H2324" s="59" t="n">
        <x:v>0.180569169865472</x:v>
      </x:c>
      <x:c r="I2324" s="58" t="n">
        <x:v>4341714.516155151</x:v>
      </x:c>
      <x:c r="J2324" s="59" t="n">
        <x:v>0.1773646124225418</x:v>
      </x:c>
      <x:c r="K2324" s="2" t="str">
        <x:v>C</x:v>
      </x:c>
      <x:c r="L2324" s="59" t="n">
        <x:v>0.14592849731445312</x:v>
      </x:c>
      <x:c r="M2324" s="59" t="n">
        <x:v>0.472205515076913</x:v>
      </x:c>
      <x:c r="N2324" s="58" t="n">
        <x:v>11223261.82138437</x:v>
      </x:c>
      <x:c r="O2324" s="58" t="n">
        <x:v>5380914.0502355145</x:v>
      </x:c>
      <x:c r="P2324" s="2" t="str">
        <x:v>approve</x:v>
      </x:c>
      <x:c r="Q2324" s="2" t="str">
        <x:v>eligibility and RAROC conditions are met</x:v>
      </x:c>
      <x:c r="R2324" s="2"/>
      <x:c r="S2324" s="2"/>
      <x:c r="T2324" s="2"/>
    </x:row>
    <x:row r="2325">
      <x:c r="A2325" s="2"/>
      <x:c r="B2325" s="2"/>
      <x:c r="C2325" s="2" t="str">
        <x:v>SYN-02320</x:v>
      </x:c>
      <x:c r="D2325" s="58" t="n">
        <x:v>42000000</x:v>
      </x:c>
      <x:c r="E2325" s="93" t="n">
        <x:v>36</x:v>
      </x:c>
      <x:c r="F2325" s="59" t="n">
        <x:v>0.12561796915510592</x:v>
      </x:c>
      <x:c r="G2325" s="59" t="n">
        <x:v>0.7399318648085523</x:v>
      </x:c>
      <x:c r="H2325" s="59" t="n">
        <x:v>0.20274990156979839</x:v>
      </x:c>
      <x:c r="I2325" s="58" t="n">
        <x:v>1566761.5476967106</x:v>
      </x:c>
      <x:c r="J2325" s="59" t="n">
        <x:v>0.13824761153045706</x:v>
      </x:c>
      <x:c r="K2325" s="2" t="str">
        <x:v>D</x:v>
      </x:c>
      <x:c r="L2325" s="59" t="n">
        <x:v>0.1993206024169922</x:v>
      </x:c>
      <x:c r="M2325" s="59" t="n">
        <x:v>0.1820626093647309</x:v>
      </x:c>
      <x:c r="N2325" s="58" t="n">
        <x:v>6146604.347472546</x:v>
      </x:c>
      <x:c r="O2325" s="58" t="n">
        <x:v>2592428.2978133857</x:v>
      </x:c>
      <x:c r="P2325" s="2" t="str">
        <x:v>approve</x:v>
      </x:c>
      <x:c r="Q2325" s="2" t="str">
        <x:v>eligibility and RAROC conditions are met</x:v>
      </x:c>
      <x:c r="R2325" s="2"/>
      <x:c r="S2325" s="2"/>
      <x:c r="T2325" s="2"/>
    </x:row>
    <x:row r="2326">
      <x:c r="A2326" s="2"/>
      <x:c r="B2326" s="2"/>
      <x:c r="C2326" s="2" t="str">
        <x:v>SYN-02321</x:v>
      </x:c>
      <x:c r="D2326" s="58" t="n">
        <x:v>37000000</x:v>
      </x:c>
      <x:c r="E2326" s="93" t="n">
        <x:v>12</x:v>
      </x:c>
      <x:c r="F2326" s="59" t="n">
        <x:v>0.04305977470203996</x:v>
      </x:c>
      <x:c r="G2326" s="59" t="n">
        <x:v>0.6671721693241499</x:v>
      </x:c>
      <x:c r="H2326" s="59" t="n">
        <x:v>0.12506888242366432</x:v>
      </x:c>
      <x:c r="I2326" s="58" t="n">
        <x:v>3296185.3224362885</x:v>
      </x:c>
      <x:c r="J2326" s="59" t="n">
        <x:v>0.3276189234321997</x:v>
      </x:c>
      <x:c r="K2326" s="2" t="str">
        <x:v>B</x:v>
      </x:c>
      <x:c r="L2326" s="59" t="n">
        <x:v>0.1400053024291992</x:v>
      </x:c>
      <x:c r="M2326" s="59" t="n">
        <x:v>0.007556436303814068</x:v>
      </x:c>
      <x:c r="N2326" s="58" t="n">
        <x:v>590554.5892950951</x:v>
      </x:c>
      <x:c r="O2326" s="58" t="n">
        <x:v>1586626.1941866113</x:v>
      </x:c>
      <x:c r="P2326" s="2" t="str">
        <x:v>reprice</x:v>
      </x:c>
      <x:c r="Q2326" s="2" t="str">
        <x:v>quoted APR is below the RAROC price floor</x:v>
      </x:c>
      <x:c r="R2326" s="2"/>
      <x:c r="S2326" s="2"/>
      <x:c r="T2326" s="2"/>
    </x:row>
    <x:row r="2327">
      <x:c r="A2327" s="2"/>
      <x:c r="B2327" s="2"/>
      <x:c r="C2327" s="2" t="str">
        <x:v>SYN-02322</x:v>
      </x:c>
      <x:c r="D2327" s="58" t="n">
        <x:v>81000000</x:v>
      </x:c>
      <x:c r="E2327" s="93" t="n">
        <x:v>48</x:v>
      </x:c>
      <x:c r="F2327" s="59" t="n">
        <x:v>0.14785876053781144</x:v>
      </x:c>
      <x:c r="G2327" s="59" t="n">
        <x:v>0.7508687280011437</x:v>
      </x:c>
      <x:c r="H2327" s="59" t="n">
        <x:v>0.240857953506099</x:v>
      </x:c>
      <x:c r="I2327" s="58" t="n">
        <x:v>2644592.0353095294</x:v>
      </x:c>
      <x:c r="J2327" s="59" t="n">
        <x:v>0.37636561852380973</x:v>
      </x:c>
      <x:c r="K2327" s="2" t="str">
        <x:v>D</x:v>
      </x:c>
      <x:c r="L2327" s="59" t="n">
        <x:v>0.21245147705078127</x:v>
      </x:c>
      <x:c r="M2327" s="59" t="n">
        <x:v>0.32522452254906165</x:v>
      </x:c>
      <x:c r="N2327" s="58" t="n">
        <x:v>18395323.49859164</x:v>
      </x:c>
      <x:c r="O2327" s="58" t="n">
        <x:v>5306612.13884559</x:v>
      </x:c>
      <x:c r="P2327" s="2" t="str">
        <x:v>approve</x:v>
      </x:c>
      <x:c r="Q2327" s="2" t="str">
        <x:v>eligibility and RAROC conditions are met</x:v>
      </x:c>
      <x:c r="R2327" s="2"/>
      <x:c r="S2327" s="2"/>
      <x:c r="T2327" s="2"/>
    </x:row>
    <x:row r="2328">
      <x:c r="A2328" s="2"/>
      <x:c r="B2328" s="2"/>
      <x:c r="C2328" s="2" t="str">
        <x:v>SYN-02323</x:v>
      </x:c>
      <x:c r="D2328" s="58" t="n">
        <x:v>104000000</x:v>
      </x:c>
      <x:c r="E2328" s="93" t="n">
        <x:v>36</x:v>
      </x:c>
      <x:c r="F2328" s="59" t="n">
        <x:v>0.07249542887867094</x:v>
      </x:c>
      <x:c r="G2328" s="59" t="n">
        <x:v>0.8918144849806795</x:v>
      </x:c>
      <x:c r="H2328" s="59" t="n">
        <x:v>0.17062689104063106</x:v>
      </x:c>
      <x:c r="I2328" s="58" t="n">
        <x:v>3711129.208857261</x:v>
      </x:c>
      <x:c r="J2328" s="59" t="n">
        <x:v>0.19465054090476408</x:v>
      </x:c>
      <x:c r="K2328" s="2" t="str">
        <x:v>C</x:v>
      </x:c>
      <x:c r="L2328" s="59" t="n">
        <x:v>0.14964332580566406</x:v>
      </x:c>
      <x:c r="M2328" s="59" t="n">
        <x:v>0.3125171868293652</x:v>
      </x:c>
      <x:c r="N2328" s="58" t="n">
        <x:v>10770019.99171688</x:v>
      </x:c>
      <x:c r="O2328" s="58" t="n">
        <x:v>5900477.072003817</x:v>
      </x:c>
      <x:c r="P2328" s="2" t="str">
        <x:v>approve</x:v>
      </x:c>
      <x:c r="Q2328" s="2" t="str">
        <x:v>eligibility and RAROC conditions are met</x:v>
      </x:c>
      <x:c r="R2328" s="2"/>
      <x:c r="S2328" s="2"/>
      <x:c r="T2328" s="2"/>
    </x:row>
    <x:row r="2329">
      <x:c r="A2329" s="2"/>
      <x:c r="B2329" s="2"/>
      <x:c r="C2329" s="2" t="str">
        <x:v>SYN-02324</x:v>
      </x:c>
      <x:c r="D2329" s="58" t="n">
        <x:v>188000000</x:v>
      </x:c>
      <x:c r="E2329" s="93" t="n">
        <x:v>24</x:v>
      </x:c>
      <x:c r="F2329" s="59" t="n">
        <x:v>0.05820370509295632</x:v>
      </x:c>
      <x:c r="G2329" s="59" t="n">
        <x:v>0.6528641522500843</x:v>
      </x:c>
      <x:c r="H2329" s="59" t="n">
        <x:v>0.15983293207618385</x:v>
      </x:c>
      <x:c r="I2329" s="58" t="n">
        <x:v>9203564.108214416</x:v>
      </x:c>
      <x:c r="J2329" s="59" t="n">
        <x:v>0.641625110911339</x:v>
      </x:c>
      <x:c r="K2329" s="2" t="str">
        <x:v>C</x:v>
      </x:c>
      <x:c r="L2329" s="59"/>
      <x:c r="M2329" s="59" t="n">
        <x:v>0.5736317389723982</x:v>
      </x:c>
      <x:c r="N2329" s="58" t="n">
        <x:v>7727905.919346113</x:v>
      </x:c>
      <x:c r="O2329" s="58" t="n">
        <x:v>7791788.768620503</x:v>
      </x:c>
      <x:c r="P2329" s="2" t="str">
        <x:v>decline</x:v>
      </x:c>
      <x:c r="Q2329" s="2" t="str">
        <x:v>debt service to income exceeds policy maximum</x:v>
      </x:c>
      <x:c r="R2329" s="2"/>
      <x:c r="S2329" s="2"/>
      <x:c r="T2329" s="2"/>
    </x:row>
    <x:row r="2330">
      <x:c r="A2330" s="2"/>
      <x:c r="B2330" s="2"/>
      <x:c r="C2330" s="2" t="str">
        <x:v>SYN-02325</x:v>
      </x:c>
      <x:c r="D2330" s="58" t="n">
        <x:v>240000000</x:v>
      </x:c>
      <x:c r="E2330" s="93" t="n">
        <x:v>12</x:v>
      </x:c>
      <x:c r="F2330" s="59" t="n">
        <x:v>0.08835241920980222</x:v>
      </x:c>
      <x:c r="G2330" s="59" t="n">
        <x:v>0.6634654763094813</x:v>
      </x:c>
      <x:c r="H2330" s="59" t="n">
        <x:v>0.190223774740543</x:v>
      </x:c>
      <x:c r="I2330" s="58" t="n">
        <x:v>22120142.00741002</x:v>
      </x:c>
      <x:c r="J2330" s="59" t="n">
        <x:v>0.5461763458619758</x:v>
      </x:c>
      <x:c r="K2330" s="2" t="str">
        <x:v>C</x:v>
      </x:c>
      <x:c r="L2330" s="59"/>
      <x:c r="M2330" s="59" t="n">
        <x:v>0.5738483363282524</x:v>
      </x:c>
      <x:c r="N2330" s="58" t="n">
        <x:v>7946777.887036783</x:v>
      </x:c>
      <x:c r="O2330" s="58" t="n">
        <x:v>11975969.133324314</x:v>
      </x:c>
      <x:c r="P2330" s="2" t="str">
        <x:v>decline</x:v>
      </x:c>
      <x:c r="Q2330" s="2" t="str">
        <x:v>debt service to income exceeds policy maximum</x:v>
      </x:c>
      <x:c r="R2330" s="2"/>
      <x:c r="S2330" s="2"/>
      <x:c r="T2330" s="2"/>
    </x:row>
    <x:row r="2331">
      <x:c r="A2331" s="2"/>
      <x:c r="B2331" s="2"/>
      <x:c r="C2331" s="2" t="str">
        <x:v>SYN-02326</x:v>
      </x:c>
      <x:c r="D2331" s="58" t="n">
        <x:v>130000000</x:v>
      </x:c>
      <x:c r="E2331" s="93" t="n">
        <x:v>18</x:v>
      </x:c>
      <x:c r="F2331" s="59" t="n">
        <x:v>0.058144351898021314</x:v>
      </x:c>
      <x:c r="G2331" s="59" t="n">
        <x:v>0.628025087102066</x:v>
      </x:c>
      <x:c r="H2331" s="59" t="n">
        <x:v>0.16719154425955218</x:v>
      </x:c>
      <x:c r="I2331" s="58" t="n">
        <x:v>8215592.293482273</x:v>
      </x:c>
      <x:c r="J2331" s="59" t="n">
        <x:v>0.3284157944928606</x:v>
      </x:c>
      <x:c r="K2331" s="2" t="str">
        <x:v>C</x:v>
      </x:c>
      <x:c r="L2331" s="59" t="n">
        <x:v>0.11530441284179688</x:v>
      </x:c>
      <x:c r="M2331" s="59" t="n">
        <x:v>0.6870023845842194</x:v>
      </x:c>
      <x:c r="N2331" s="58" t="n">
        <x:v>3899896.690606287</x:v>
      </x:c>
      <x:c r="O2331" s="58" t="n">
        <x:v>5455926.609017297</x:v>
      </x:c>
      <x:c r="P2331" s="2" t="str">
        <x:v>approve</x:v>
      </x:c>
      <x:c r="Q2331" s="2" t="str">
        <x:v>eligibility and RAROC conditions are met</x:v>
      </x:c>
      <x:c r="R2331" s="2"/>
      <x:c r="S2331" s="2"/>
      <x:c r="T2331" s="2"/>
    </x:row>
    <x:row r="2332">
      <x:c r="A2332" s="2"/>
      <x:c r="B2332" s="2"/>
      <x:c r="C2332" s="2" t="str">
        <x:v>SYN-02327</x:v>
      </x:c>
      <x:c r="D2332" s="58" t="n">
        <x:v>129000000</x:v>
      </x:c>
      <x:c r="E2332" s="93" t="n">
        <x:v>18</x:v>
      </x:c>
      <x:c r="F2332" s="59" t="n">
        <x:v>0.07732588680297521</x:v>
      </x:c>
      <x:c r="G2332" s="59" t="n">
        <x:v>0.7015613571162734</x:v>
      </x:c>
      <x:c r="H2332" s="59" t="n">
        <x:v>0.15106648400027772</x:v>
      </x:c>
      <x:c r="I2332" s="58" t="n">
        <x:v>8054113.778568542</x:v>
      </x:c>
      <x:c r="J2332" s="59" t="n">
        <x:v>0.5745207873467738</x:v>
      </x:c>
      <x:c r="K2332" s="2" t="str">
        <x:v>C</x:v>
      </x:c>
      <x:c r="L2332" s="59"/>
      <x:c r="M2332" s="59" t="n">
        <x:v>0.23419190640181867</x:v>
      </x:c>
      <x:c r="N2332" s="58" t="n">
        <x:v>5726419.200436351</x:v>
      </x:c>
      <x:c r="O2332" s="58" t="n">
        <x:v>6104351.8321258575</x:v>
      </x:c>
      <x:c r="P2332" s="2" t="str">
        <x:v>decline</x:v>
      </x:c>
      <x:c r="Q2332" s="2" t="str">
        <x:v>debt service to income exceeds policy maximum</x:v>
      </x:c>
      <x:c r="R2332" s="2"/>
      <x:c r="S2332" s="2"/>
      <x:c r="T2332" s="2"/>
    </x:row>
    <x:row r="2333">
      <x:c r="A2333" s="2"/>
      <x:c r="B2333" s="2"/>
      <x:c r="C2333" s="2" t="str">
        <x:v>SYN-02328</x:v>
      </x:c>
      <x:c r="D2333" s="58" t="n">
        <x:v>112000000</x:v>
      </x:c>
      <x:c r="E2333" s="93" t="n">
        <x:v>36</x:v>
      </x:c>
      <x:c r="F2333" s="59" t="n">
        <x:v>0.30328974247481033</x:v>
      </x:c>
      <x:c r="G2333" s="59" t="n">
        <x:v>0.7692127022087563</x:v>
      </x:c>
      <x:c r="H2333" s="59" t="n">
        <x:v>0.3</x:v>
      </x:c>
      <x:c r="I2333" s="58" t="n">
        <x:v>4754576.59527006</x:v>
      </x:c>
      <x:c r="J2333" s="59" t="n">
        <x:v>0.3550456394564848</x:v>
      </x:c>
      <x:c r="K2333" s="2" t="str">
        <x:v>E</x:v>
      </x:c>
      <x:c r="L2333" s="59"/>
      <x:c r="M2333" s="59" t="n">
        <x:v>-0.2256360626851332</x:v>
      </x:c>
      <x:c r="N2333" s="58" t="n">
        <x:v>38311179.42035045</x:v>
      </x:c>
      <x:c r="O2333" s="58" t="n">
        <x:v>8559279.394200878</x:v>
      </x:c>
      <x:c r="P2333" s="2" t="str">
        <x:v>decline</x:v>
      </x:c>
      <x:c r="Q2333" s="2" t="str">
        <x:v>PD exceeds policy maximum</x:v>
      </x:c>
      <x:c r="R2333" s="2"/>
      <x:c r="S2333" s="2"/>
      <x:c r="T2333" s="2"/>
    </x:row>
    <x:row r="2334">
      <x:c r="A2334" s="2"/>
      <x:c r="B2334" s="2"/>
      <x:c r="C2334" s="2" t="str">
        <x:v>SYN-02329</x:v>
      </x:c>
      <x:c r="D2334" s="58" t="n">
        <x:v>222000000</x:v>
      </x:c>
      <x:c r="E2334" s="93" t="n">
        <x:v>36</x:v>
      </x:c>
      <x:c r="F2334" s="59" t="n">
        <x:v>0.12135713321862296</x:v>
      </x:c>
      <x:c r="G2334" s="59" t="n">
        <x:v>0.6811596622453535</x:v>
      </x:c>
      <x:c r="H2334" s="59" t="n">
        <x:v>0.22916000244851373</x:v>
      </x:c>
      <x:c r="I2334" s="58" t="n">
        <x:v>8583841.84473732</x:v>
      </x:c>
      <x:c r="J2334" s="59" t="n">
        <x:v>0.3374011309388465</x:v>
      </x:c>
      <x:c r="K2334" s="2" t="str">
        <x:v>D</x:v>
      </x:c>
      <x:c r="L2334" s="59" t="n">
        <x:v>0.17012138366699217</x:v>
      </x:c>
      <x:c r="M2334" s="59" t="n">
        <x:v>0.5775393058618582</x:v>
      </x:c>
      <x:c r="N2334" s="58" t="n">
        <x:v>29269133.430668984</x:v>
      </x:c>
      <x:c r="O2334" s="58" t="n">
        <x:v>12575273.216416767</x:v>
      </x:c>
      <x:c r="P2334" s="2" t="str">
        <x:v>approve</x:v>
      </x:c>
      <x:c r="Q2334" s="2" t="str">
        <x:v>eligibility and RAROC conditions are met</x:v>
      </x:c>
      <x:c r="R2334" s="2"/>
      <x:c r="S2334" s="2"/>
      <x:c r="T2334" s="2"/>
    </x:row>
    <x:row r="2335">
      <x:c r="A2335" s="2"/>
      <x:c r="B2335" s="2"/>
      <x:c r="C2335" s="2" t="str">
        <x:v>SYN-02330</x:v>
      </x:c>
      <x:c r="D2335" s="58" t="n">
        <x:v>245000000</x:v>
      </x:c>
      <x:c r="E2335" s="93" t="n">
        <x:v>48</x:v>
      </x:c>
      <x:c r="F2335" s="59" t="n">
        <x:v>0.07070111579547443</x:v>
      </x:c>
      <x:c r="G2335" s="59" t="n">
        <x:v>0.7894432178408446</x:v>
      </x:c>
      <x:c r="H2335" s="59" t="n">
        <x:v>0.16737539741739083</x:v>
      </x:c>
      <x:c r="I2335" s="58" t="n">
        <x:v>7036261.233929135</x:v>
      </x:c>
      <x:c r="J2335" s="59" t="n">
        <x:v>0.27821140058498506</x:v>
      </x:c>
      <x:c r="K2335" s="2" t="str">
        <x:v>C</x:v>
      </x:c>
      <x:c r="L2335" s="59" t="n">
        <x:v>0.1348620986938477</x:v>
      </x:c>
      <x:c r="M2335" s="59" t="n">
        <x:v>0.4306298966321249</x:v>
      </x:c>
      <x:c r="N2335" s="58" t="n">
        <x:v>28976853.752356883</x:v>
      </x:c>
      <x:c r="O2335" s="58" t="n">
        <x:v>12032070.168985706</x:v>
      </x:c>
      <x:c r="P2335" s="2" t="str">
        <x:v>approve</x:v>
      </x:c>
      <x:c r="Q2335" s="2" t="str">
        <x:v>eligibility and RAROC conditions are met</x:v>
      </x:c>
      <x:c r="R2335" s="2"/>
      <x:c r="S2335" s="2"/>
      <x:c r="T2335" s="2"/>
    </x:row>
    <x:row r="2336">
      <x:c r="A2336" s="2"/>
      <x:c r="B2336" s="2"/>
      <x:c r="C2336" s="2" t="str">
        <x:v>SYN-02331</x:v>
      </x:c>
      <x:c r="D2336" s="58" t="n">
        <x:v>72000000</x:v>
      </x:c>
      <x:c r="E2336" s="93" t="n">
        <x:v>36</x:v>
      </x:c>
      <x:c r="F2336" s="59" t="n">
        <x:v>0.045806297613406405</x:v>
      </x:c>
      <x:c r="G2336" s="59" t="n">
        <x:v>0.7313697853657422</x:v>
      </x:c>
      <x:c r="H2336" s="59" t="n">
        <x:v>0.14962782768021707</x:v>
      </x:c>
      <x:c r="I2336" s="58" t="n">
        <x:v>2494591.6206851774</x:v>
      </x:c>
      <x:c r="J2336" s="59" t="n">
        <x:v>0.11589183241370354</x:v>
      </x:c>
      <x:c r="K2336" s="2" t="str">
        <x:v>B</x:v>
      </x:c>
      <x:c r="L2336" s="59" t="n">
        <x:v>0.11404975891113281</x:v>
      </x:c>
      <x:c r="M2336" s="59" t="n">
        <x:v>0.5216016371073067</x:v>
      </x:c>
      <x:c r="N2336" s="58" t="n">
        <x:v>3886805.688642181</x:v>
      </x:c>
      <x:c r="O2336" s="58" t="n">
        <x:v>2981028.920956942</x:v>
      </x:c>
      <x:c r="P2336" s="2" t="str">
        <x:v>approve</x:v>
      </x:c>
      <x:c r="Q2336" s="2" t="str">
        <x:v>eligibility and RAROC conditions are met</x:v>
      </x:c>
      <x:c r="R2336" s="2"/>
      <x:c r="S2336" s="2"/>
      <x:c r="T2336" s="2"/>
    </x:row>
    <x:row r="2337">
      <x:c r="A2337" s="2"/>
      <x:c r="B2337" s="2"/>
      <x:c r="C2337" s="2" t="str">
        <x:v>SYN-02332</x:v>
      </x:c>
      <x:c r="D2337" s="58" t="n">
        <x:v>175000000</x:v>
      </x:c>
      <x:c r="E2337" s="93" t="n">
        <x:v>24</x:v>
      </x:c>
      <x:c r="F2337" s="59" t="n">
        <x:v>0.07019061499318865</x:v>
      </x:c>
      <x:c r="G2337" s="59" t="n">
        <x:v>0.8691401162966529</x:v>
      </x:c>
      <x:c r="H2337" s="59" t="n">
        <x:v>0.1442068557420673</x:v>
      </x:c>
      <x:c r="I2337" s="58" t="n">
        <x:v>8437075.523588046</x:v>
      </x:c>
      <x:c r="J2337" s="59" t="n">
        <x:v>0.17523677497231463</x:v>
      </x:c>
      <x:c r="K2337" s="2" t="str">
        <x:v>C</x:v>
      </x:c>
      <x:c r="L2337" s="59" t="n">
        <x:v>0.13922531127929688</x:v>
      </x:c>
      <x:c r="M2337" s="59" t="n">
        <x:v>0.19784987901756643</x:v>
      </x:c>
      <x:c r="N2337" s="58" t="n">
        <x:v>11468571.064995117</x:v>
      </x:c>
      <x:c r="O2337" s="58" t="n">
        <x:v>9552954.212546438</x:v>
      </x:c>
      <x:c r="P2337" s="2" t="str">
        <x:v>approve</x:v>
      </x:c>
      <x:c r="Q2337" s="2" t="str">
        <x:v>eligibility and RAROC conditions are met</x:v>
      </x:c>
      <x:c r="R2337" s="2"/>
      <x:c r="S2337" s="2"/>
      <x:c r="T2337" s="2"/>
    </x:row>
    <x:row r="2338">
      <x:c r="A2338" s="2"/>
      <x:c r="B2338" s="2"/>
      <x:c r="C2338" s="2" t="str">
        <x:v>SYN-02333</x:v>
      </x:c>
      <x:c r="D2338" s="58" t="n">
        <x:v>79000000</x:v>
      </x:c>
      <x:c r="E2338" s="93" t="n">
        <x:v>24</x:v>
      </x:c>
      <x:c r="F2338" s="59" t="n">
        <x:v>0.06189459588841237</x:v>
      </x:c>
      <x:c r="G2338" s="59" t="n">
        <x:v>0.778421962720708</x:v>
      </x:c>
      <x:c r="H2338" s="59" t="n">
        <x:v>0.17582877377369252</x:v>
      </x:c>
      <x:c r="I2338" s="58" t="n">
        <x:v>3928100.4581549116</x:v>
      </x:c>
      <x:c r="J2338" s="59" t="n">
        <x:v>0.4403521938328222</x:v>
      </x:c>
      <x:c r="K2338" s="2" t="str">
        <x:v>C</x:v>
      </x:c>
      <x:c r="L2338" s="59" t="n">
        <x:v>0.13497528076171877</x:v>
      </x:c>
      <x:c r="M2338" s="59" t="n">
        <x:v>0.5363902973575005</x:v>
      </x:c>
      <x:c r="N2338" s="58" t="n">
        <x:v>4133536.617617995</x:v>
      </x:c>
      <x:c r="O2338" s="58" t="n">
        <x:v>3623225.30930328</x:v>
      </x:c>
      <x:c r="P2338" s="2" t="str">
        <x:v>approve</x:v>
      </x:c>
      <x:c r="Q2338" s="2" t="str">
        <x:v>eligibility and RAROC conditions are met</x:v>
      </x:c>
      <x:c r="R2338" s="2"/>
      <x:c r="S2338" s="2"/>
      <x:c r="T2338" s="2"/>
    </x:row>
    <x:row r="2339">
      <x:c r="A2339" s="2"/>
      <x:c r="B2339" s="2"/>
      <x:c r="C2339" s="2" t="str">
        <x:v>SYN-02334</x:v>
      </x:c>
      <x:c r="D2339" s="58" t="n">
        <x:v>34000000</x:v>
      </x:c>
      <x:c r="E2339" s="93" t="n">
        <x:v>12</x:v>
      </x:c>
      <x:c r="F2339" s="59" t="n">
        <x:v>0.11610856587362064</x:v>
      </x:c>
      <x:c r="G2339" s="59" t="n">
        <x:v>0.7254106560689303</x:v>
      </x:c>
      <x:c r="H2339" s="59" t="n">
        <x:v>0.19838828520477367</x:v>
      </x:c>
      <x:c r="I2339" s="58" t="n">
        <x:v>3146951.155839983</x:v>
      </x:c>
      <x:c r="J2339" s="59" t="n">
        <x:v>0.2979182051684845</x:v>
      </x:c>
      <x:c r="K2339" s="2" t="str">
        <x:v>D</x:v>
      </x:c>
      <x:c r="L2339" s="59" t="n">
        <x:v>0.23170558929443358</x:v>
      </x:c>
      <x:c r="M2339" s="59" t="n">
        <x:v>-0.08579413007789606</x:v>
      </x:c>
      <x:c r="N2339" s="58" t="n">
        <x:v>1626741.6369499497</x:v>
      </x:c>
      <x:c r="O2339" s="58" t="n">
        <x:v>2146044.3021298787</x:v>
      </x:c>
      <x:c r="P2339" s="2" t="str">
        <x:v>reprice</x:v>
      </x:c>
      <x:c r="Q2339" s="2" t="str">
        <x:v>quoted APR is below the RAROC price floor</x:v>
      </x:c>
      <x:c r="R2339" s="2"/>
      <x:c r="S2339" s="2"/>
      <x:c r="T2339" s="2"/>
    </x:row>
    <x:row r="2340">
      <x:c r="A2340" s="2"/>
      <x:c r="B2340" s="2"/>
      <x:c r="C2340" s="2" t="str">
        <x:v>SYN-02335</x:v>
      </x:c>
      <x:c r="D2340" s="58" t="n">
        <x:v>239000000</x:v>
      </x:c>
      <x:c r="E2340" s="93" t="n">
        <x:v>24</x:v>
      </x:c>
      <x:c r="F2340" s="59" t="n">
        <x:v>0.01917764811744428</x:v>
      </x:c>
      <x:c r="G2340" s="59" t="n">
        <x:v>0.6292385641505517</x:v>
      </x:c>
      <x:c r="H2340" s="59" t="n">
        <x:v>0.12356519355262767</x:v>
      </x:c>
      <x:c r="I2340" s="58" t="n">
        <x:v>11290392.72381253</x:v>
      </x:c>
      <x:c r="J2340" s="59" t="n">
        <x:v>0.4916406678329087</x:v>
      </x:c>
      <x:c r="K2340" s="2" t="str">
        <x:v>A</x:v>
      </x:c>
      <x:c r="L2340" s="59" t="n">
        <x:v>0.09094482421875</x:v>
      </x:c>
      <x:c r="M2340" s="59" t="n">
        <x:v>0.4913871285817581</x:v>
      </x:c>
      <x:c r="N2340" s="58" t="n">
        <x:v>3110470.1836328586</x:v>
      </x:c>
      <x:c r="O2340" s="58" t="n">
        <x:v>10059774.588200742</x:v>
      </x:c>
      <x:c r="P2340" s="2" t="str">
        <x:v>approve</x:v>
      </x:c>
      <x:c r="Q2340" s="2" t="str">
        <x:v>eligibility and RAROC conditions are met</x:v>
      </x:c>
      <x:c r="R2340" s="2"/>
      <x:c r="S2340" s="2"/>
      <x:c r="T2340" s="2"/>
    </x:row>
    <x:row r="2341">
      <x:c r="A2341" s="2"/>
      <x:c r="B2341" s="2"/>
      <x:c r="C2341" s="2" t="str">
        <x:v>SYN-02336</x:v>
      </x:c>
      <x:c r="D2341" s="58" t="n">
        <x:v>247000000</x:v>
      </x:c>
      <x:c r="E2341" s="93" t="n">
        <x:v>48</x:v>
      </x:c>
      <x:c r="F2341" s="59" t="n">
        <x:v>0.09136033678697729</x:v>
      </x:c>
      <x:c r="G2341" s="59" t="n">
        <x:v>0.7222032711486079</x:v>
      </x:c>
      <x:c r="H2341" s="59" t="n">
        <x:v>0.18100156423579492</x:v>
      </x:c>
      <x:c r="I2341" s="58" t="n">
        <x:v>7268558.317521372</x:v>
      </x:c>
      <x:c r="J2341" s="59" t="n">
        <x:v>0.4098282218005699</x:v>
      </x:c>
      <x:c r="K2341" s="2" t="str">
        <x:v>C</x:v>
      </x:c>
      <x:c r="L2341" s="59" t="n">
        <x:v>0.1472200012207031</x:v>
      </x:c>
      <x:c r="M2341" s="59" t="n">
        <x:v>0.42353989475879206</x:v>
      </x:c>
      <x:c r="N2341" s="58" t="n">
        <x:v>34126759.6620977</x:v>
      </x:c>
      <x:c r="O2341" s="58" t="n">
        <x:v>12660673.890522763</x:v>
      </x:c>
      <x:c r="P2341" s="2" t="str">
        <x:v>approve</x:v>
      </x:c>
      <x:c r="Q2341" s="2" t="str">
        <x:v>eligibility and RAROC conditions are met</x:v>
      </x:c>
      <x:c r="R2341" s="2"/>
      <x:c r="S2341" s="2"/>
      <x:c r="T2341" s="2"/>
    </x:row>
    <x:row r="2342">
      <x:c r="A2342" s="2"/>
      <x:c r="B2342" s="2"/>
      <x:c r="C2342" s="2" t="str">
        <x:v>SYN-02337</x:v>
      </x:c>
      <x:c r="D2342" s="58" t="n">
        <x:v>57000000</x:v>
      </x:c>
      <x:c r="E2342" s="93" t="n">
        <x:v>36</x:v>
      </x:c>
      <x:c r="F2342" s="59" t="n">
        <x:v>0.12822365040715356</x:v>
      </x:c>
      <x:c r="G2342" s="59" t="n">
        <x:v>0.8337839056780346</x:v>
      </x:c>
      <x:c r="H2342" s="59" t="n">
        <x:v>0.2248196600554974</x:v>
      </x:c>
      <x:c r="I2342" s="58" t="n">
        <x:v>2191093.6464429293</x:v>
      </x:c>
      <x:c r="J2342" s="59" t="n">
        <x:v>0.33017662743312837</x:v>
      </x:c>
      <x:c r="K2342" s="2" t="str">
        <x:v>D</x:v>
      </x:c>
      <x:c r="L2342" s="59" t="n">
        <x:v>0.20931747436523435</x:v>
      </x:c>
      <x:c r="M2342" s="59" t="n">
        <x:v>0.24726696739971088</x:v>
      </x:c>
      <x:c r="N2342" s="58" t="n">
        <x:v>9664129.052504538</x:v>
      </x:c>
      <x:c r="O2342" s="58" t="n">
        <x:v>4030735.5945795197</x:v>
      </x:c>
      <x:c r="P2342" s="2" t="str">
        <x:v>approve</x:v>
      </x:c>
      <x:c r="Q2342" s="2" t="str">
        <x:v>eligibility and RAROC conditions are met</x:v>
      </x:c>
      <x:c r="R2342" s="2"/>
      <x:c r="S2342" s="2"/>
      <x:c r="T2342" s="2"/>
    </x:row>
    <x:row r="2343">
      <x:c r="A2343" s="2"/>
      <x:c r="B2343" s="2"/>
      <x:c r="C2343" s="2" t="str">
        <x:v>SYN-02338</x:v>
      </x:c>
      <x:c r="D2343" s="58" t="n">
        <x:v>229000000</x:v>
      </x:c>
      <x:c r="E2343" s="93" t="n">
        <x:v>18</x:v>
      </x:c>
      <x:c r="F2343" s="59" t="n">
        <x:v>0.05005072406061525</x:v>
      </x:c>
      <x:c r="G2343" s="59" t="n">
        <x:v>0.7570453297403476</x:v>
      </x:c>
      <x:c r="H2343" s="59" t="n">
        <x:v>0.14821119188298398</x:v>
      </x:c>
      <x:c r="I2343" s="58" t="n">
        <x:v>14266845.046018511</x:v>
      </x:c>
      <x:c r="J2343" s="59" t="n">
        <x:v>0.25226952073629616</x:v>
      </x:c>
      <x:c r="K2343" s="2" t="str">
        <x:v>C</x:v>
      </x:c>
      <x:c r="L2343" s="59" t="n">
        <x:v>0.11153518676757815</x:v>
      </x:c>
      <x:c r="M2343" s="59" t="n">
        <x:v>0.532088168006288</x:v>
      </x:c>
      <x:c r="N2343" s="58" t="n">
        <x:v>7099911.505261026</x:v>
      </x:c>
      <x:c r="O2343" s="58" t="n">
        <x:v>9609631.266358167</x:v>
      </x:c>
      <x:c r="P2343" s="2" t="str">
        <x:v>approve</x:v>
      </x:c>
      <x:c r="Q2343" s="2" t="str">
        <x:v>eligibility and RAROC conditions are met</x:v>
      </x:c>
      <x:c r="R2343" s="2"/>
      <x:c r="S2343" s="2"/>
      <x:c r="T2343" s="2"/>
    </x:row>
    <x:row r="2344">
      <x:c r="A2344" s="2"/>
      <x:c r="B2344" s="2"/>
      <x:c r="C2344" s="2" t="str">
        <x:v>SYN-02339</x:v>
      </x:c>
      <x:c r="D2344" s="58" t="n">
        <x:v>31000000</x:v>
      </x:c>
      <x:c r="E2344" s="93" t="n">
        <x:v>12</x:v>
      </x:c>
      <x:c r="F2344" s="59" t="n">
        <x:v>0.12366797479211727</x:v>
      </x:c>
      <x:c r="G2344" s="59" t="n">
        <x:v>0.7646356265082724</x:v>
      </x:c>
      <x:c r="H2344" s="59" t="n">
        <x:v>0.1997773303907171</x:v>
      </x:c>
      <x:c r="I2344" s="58" t="n">
        <x:v>2871339.3284073835</x:v>
      </x:c>
      <x:c r="J2344" s="59" t="n">
        <x:v>0.19183354744312084</x:v>
      </x:c>
      <x:c r="K2344" s="2" t="str">
        <x:v>D</x:v>
      </x:c>
      <x:c r="L2344" s="59" t="n">
        <x:v>0.24226222991943358</x:v>
      </x:c>
      <x:c r="M2344" s="59" t="n">
        <x:v>-0.1341678236990665</x:v>
      </x:c>
      <x:c r="N2344" s="58" t="n">
        <x:v>1667584.9059082237</x:v>
      </x:c>
      <x:c r="O2344" s="58" t="n">
        <x:v>2127853.9188381396</x:v>
      </x:c>
      <x:c r="P2344" s="2" t="str">
        <x:v>reprice</x:v>
      </x:c>
      <x:c r="Q2344" s="2" t="str">
        <x:v>quoted APR is below the RAROC price floor</x:v>
      </x:c>
      <x:c r="R2344" s="2"/>
      <x:c r="S2344" s="2"/>
      <x:c r="T2344" s="2"/>
    </x:row>
    <x:row r="2345">
      <x:c r="A2345" s="2"/>
      <x:c r="B2345" s="2"/>
      <x:c r="C2345" s="2" t="str">
        <x:v>SYN-02340</x:v>
      </x:c>
      <x:c r="D2345" s="58" t="n">
        <x:v>89000000</x:v>
      </x:c>
      <x:c r="E2345" s="93" t="n">
        <x:v>18</x:v>
      </x:c>
      <x:c r="F2345" s="59" t="n">
        <x:v>0.013928074970270403</x:v>
      </x:c>
      <x:c r="G2345" s="59" t="n">
        <x:v>0.8254314202236441</x:v>
      </x:c>
      <x:c r="H2345" s="59" t="n">
        <x:v>0.10195115950118101</x:v>
      </x:c>
      <x:c r="I2345" s="58" t="n">
        <x:v>5353079.269074028</x:v>
      </x:c>
      <x:c r="J2345" s="59" t="n">
        <x:v>0.21983905276916346</x:v>
      </x:c>
      <x:c r="K2345" s="2" t="str">
        <x:v>A</x:v>
      </x:c>
      <x:c r="L2345" s="59" t="n">
        <x:v>0.09465438842773435</x:v>
      </x:c>
      <x:c r="M2345" s="59" t="n">
        <x:v>0.23420680279958483</x:v>
      </x:c>
      <x:c r="N2345" s="58" t="n">
        <x:v>829211.2592169174</x:v>
      </x:c>
      <x:c r="O2345" s="58" t="n">
        <x:v>3762392.0010330128</x:v>
      </x:c>
      <x:c r="P2345" s="2" t="str">
        <x:v>approve</x:v>
      </x:c>
      <x:c r="Q2345" s="2" t="str">
        <x:v>eligibility and RAROC conditions are met</x:v>
      </x:c>
      <x:c r="R2345" s="2"/>
      <x:c r="S2345" s="2"/>
      <x:c r="T2345" s="2"/>
    </x:row>
    <x:row r="2346">
      <x:c r="A2346" s="2"/>
      <x:c r="B2346" s="2"/>
      <x:c r="C2346" s="2" t="str">
        <x:v>SYN-02341</x:v>
      </x:c>
      <x:c r="D2346" s="58" t="n">
        <x:v>196000000</x:v>
      </x:c>
      <x:c r="E2346" s="93" t="n">
        <x:v>48</x:v>
      </x:c>
      <x:c r="F2346" s="59" t="n">
        <x:v>0.012076052507711705</x:v>
      </x:c>
      <x:c r="G2346" s="59" t="n">
        <x:v>0.7341953519285754</x:v>
      </x:c>
      <x:c r="H2346" s="59" t="n">
        <x:v>0.09827157324794816</x:v>
      </x:c>
      <x:c r="I2346" s="58" t="n">
        <x:v>4954812.854464659</x:v>
      </x:c>
      <x:c r="J2346" s="59" t="n">
        <x:v>0.16263369040179607</x:v>
      </x:c>
      <x:c r="K2346" s="2" t="str">
        <x:v>A</x:v>
      </x:c>
      <x:c r="L2346" s="59" t="n">
        <x:v>0.08583759307861329</x:v>
      </x:c>
      <x:c r="M2346" s="59" t="n">
        <x:v>0.28617895678107524</x:v>
      </x:c>
      <x:c r="N2346" s="58" t="n">
        <x:v>3733671.5920833973</x:v>
      </x:c>
      <x:c r="O2346" s="58" t="n">
        <x:v>8244689.904536331</x:v>
      </x:c>
      <x:c r="P2346" s="2" t="str">
        <x:v>approve</x:v>
      </x:c>
      <x:c r="Q2346" s="2" t="str">
        <x:v>eligibility and RAROC conditions are met</x:v>
      </x:c>
      <x:c r="R2346" s="2"/>
      <x:c r="S2346" s="2"/>
      <x:c r="T2346" s="2"/>
    </x:row>
    <x:row r="2347">
      <x:c r="A2347" s="2"/>
      <x:c r="B2347" s="2"/>
      <x:c r="C2347" s="2" t="str">
        <x:v>SYN-02342</x:v>
      </x:c>
      <x:c r="D2347" s="58" t="n">
        <x:v>187000000</x:v>
      </x:c>
      <x:c r="E2347" s="93" t="n">
        <x:v>12</x:v>
      </x:c>
      <x:c r="F2347" s="59" t="n">
        <x:v>0.052497813079331546</x:v>
      </x:c>
      <x:c r="G2347" s="59" t="n">
        <x:v>0.661846085008729</x:v>
      </x:c>
      <x:c r="H2347" s="59" t="n">
        <x:v>0.13797310437448043</x:v>
      </x:c>
      <x:c r="I2347" s="58" t="n">
        <x:v>16772362.146176951</x:v>
      </x:c>
      <x:c r="J2347" s="59" t="n">
        <x:v>0.9623800975534977</x:v>
      </x:c>
      <x:c r="K2347" s="2" t="str">
        <x:v>C</x:v>
      </x:c>
      <x:c r="L2347" s="59"/>
      <x:c r="M2347" s="59" t="n">
        <x:v>0.3734045836264604</x:v>
      </x:c>
      <x:c r="N2347" s="58" t="n">
        <x:v>3621983.13614571</x:v>
      </x:c>
      <x:c r="O2347" s="58" t="n">
        <x:v>8009713.096628267</x:v>
      </x:c>
      <x:c r="P2347" s="2" t="str">
        <x:v>decline</x:v>
      </x:c>
      <x:c r="Q2347" s="2" t="str">
        <x:v>debt service to income exceeds policy maximum</x:v>
      </x:c>
      <x:c r="R2347" s="2"/>
      <x:c r="S2347" s="2"/>
      <x:c r="T2347" s="2"/>
    </x:row>
    <x:row r="2348">
      <x:c r="A2348" s="2"/>
      <x:c r="B2348" s="2"/>
      <x:c r="C2348" s="2" t="str">
        <x:v>SYN-02343</x:v>
      </x:c>
      <x:c r="D2348" s="58" t="n">
        <x:v>245000000</x:v>
      </x:c>
      <x:c r="E2348" s="93" t="n">
        <x:v>36</x:v>
      </x:c>
      <x:c r="F2348" s="59" t="n">
        <x:v>0.01476466368682917</x:v>
      </x:c>
      <x:c r="G2348" s="59" t="n">
        <x:v>0.6158684610018356</x:v>
      </x:c>
      <x:c r="H2348" s="59" t="n">
        <x:v>0.09261706396579077</x:v>
      </x:c>
      <x:c r="I2348" s="58" t="n">
        <x:v>7820810.155823547</x:v>
      </x:c>
      <x:c r="J2348" s="59" t="n">
        <x:v>0.2480882597398816</x:v>
      </x:c>
      <x:c r="K2348" s="2" t="str">
        <x:v>A</x:v>
      </x:c>
      <x:c r="L2348" s="59" t="n">
        <x:v>0.08150859832763672</x:v>
      </x:c>
      <x:c r="M2348" s="59" t="n">
        <x:v>0.27252613576873513</x:v>
      </x:c>
      <x:c r="N2348" s="58" t="n">
        <x:v>3559994.5564960195</x:v>
      </x:c>
      <x:c r="O2348" s="58" t="n">
        <x:v>10207285.25705808</x:v>
      </x:c>
      <x:c r="P2348" s="2" t="str">
        <x:v>approve</x:v>
      </x:c>
      <x:c r="Q2348" s="2" t="str">
        <x:v>eligibility and RAROC conditions are met</x:v>
      </x:c>
      <x:c r="R2348" s="2"/>
      <x:c r="S2348" s="2"/>
      <x:c r="T2348" s="2"/>
    </x:row>
    <x:row r="2349">
      <x:c r="A2349" s="2"/>
      <x:c r="B2349" s="2"/>
      <x:c r="C2349" s="2" t="str">
        <x:v>SYN-02344</x:v>
      </x:c>
      <x:c r="D2349" s="58" t="n">
        <x:v>39000000</x:v>
      </x:c>
      <x:c r="E2349" s="93" t="n">
        <x:v>36</x:v>
      </x:c>
      <x:c r="F2349" s="59" t="n">
        <x:v>0.028941084975585618</x:v>
      </x:c>
      <x:c r="G2349" s="59" t="n">
        <x:v>0.723301459037418</x:v>
      </x:c>
      <x:c r="H2349" s="59" t="n">
        <x:v>0.14243281641223066</x:v>
      </x:c>
      <x:c r="I2349" s="58" t="n">
        <x:v>1337540.425858788</x:v>
      </x:c>
      <x:c r="J2349" s="59" t="n">
        <x:v>0.03582557579090284</x:v>
      </x:c>
      <x:c r="K2349" s="2" t="str">
        <x:v>B</x:v>
      </x:c>
      <x:c r="L2349" s="59" t="n">
        <x:v>0.1099664306640625</x:v>
      </x:c>
      <x:c r="M2349" s="59" t="n">
        <x:v>0.49127349192489583</x:v>
      </x:c>
      <x:c r="N2349" s="58" t="n">
        <x:v>1323710.9186462404</x:v>
      </x:c>
      <x:c r="O2349" s="58" t="n">
        <x:v>1637789.3100897877</x:v>
      </x:c>
      <x:c r="P2349" s="2" t="str">
        <x:v>approve</x:v>
      </x:c>
      <x:c r="Q2349" s="2" t="str">
        <x:v>eligibility and RAROC conditions are met</x:v>
      </x:c>
      <x:c r="R2349" s="2"/>
      <x:c r="S2349" s="2"/>
      <x:c r="T2349" s="2"/>
    </x:row>
    <x:row r="2350">
      <x:c r="A2350" s="2"/>
      <x:c r="B2350" s="2"/>
      <x:c r="C2350" s="2" t="str">
        <x:v>SYN-02345</x:v>
      </x:c>
      <x:c r="D2350" s="58" t="n">
        <x:v>88000000</x:v>
      </x:c>
      <x:c r="E2350" s="93" t="n">
        <x:v>36</x:v>
      </x:c>
      <x:c r="F2350" s="59" t="n">
        <x:v>0.01071077297401839</x:v>
      </x:c>
      <x:c r="G2350" s="59" t="n">
        <x:v>0.6683977164420077</x:v>
      </x:c>
      <x:c r="H2350" s="59" t="n">
        <x:v>0.10811771634132927</x:v>
      </x:c>
      <x:c r="I2350" s="58" t="n">
        <x:v>2873169.290334517</x:v>
      </x:c>
      <x:c r="J2350" s="59" t="n">
        <x:v>0.3240417603690899</x:v>
      </x:c>
      <x:c r="K2350" s="2" t="str">
        <x:v>A</x:v>
      </x:c>
      <x:c r="L2350" s="59" t="n">
        <x:v>0.08508655548095705</x:v>
      </x:c>
      <x:c r="M2350" s="59" t="n">
        <x:v>0.3938839979245865</x:v>
      </x:c>
      <x:c r="N2350" s="58" t="n">
        <x:v>1016065.2103289602</x:v>
      </x:c>
      <x:c r="O2350" s="58" t="n">
        <x:v>3707265.6294587064</x:v>
      </x:c>
      <x:c r="P2350" s="2" t="str">
        <x:v>approve</x:v>
      </x:c>
      <x:c r="Q2350" s="2" t="str">
        <x:v>eligibility and RAROC conditions are met</x:v>
      </x:c>
      <x:c r="R2350" s="2"/>
      <x:c r="S2350" s="2"/>
      <x:c r="T2350" s="2"/>
    </x:row>
    <x:row r="2351">
      <x:c r="A2351" s="2"/>
      <x:c r="B2351" s="2"/>
      <x:c r="C2351" s="2" t="str">
        <x:v>SYN-02346</x:v>
      </x:c>
      <x:c r="D2351" s="58" t="n">
        <x:v>236000000</x:v>
      </x:c>
      <x:c r="E2351" s="93" t="n">
        <x:v>48</x:v>
      </x:c>
      <x:c r="F2351" s="59" t="n">
        <x:v>0.02349763050574895</x:v>
      </x:c>
      <x:c r="G2351" s="59" t="n">
        <x:v>0.706280221813564</x:v>
      </x:c>
      <x:c r="H2351" s="59" t="n">
        <x:v>0.12049216326359513</x:v>
      </x:c>
      <x:c r="I2351" s="58" t="n">
        <x:v>6220489.578005079</x:v>
      </x:c>
      <x:c r="J2351" s="59" t="n">
        <x:v>0.27277637400010807</x:v>
      </x:c>
      <x:c r="K2351" s="2" t="str">
        <x:v>B</x:v>
      </x:c>
      <x:c r="L2351" s="59" t="n">
        <x:v>0.09079391479492188</x:v>
      </x:c>
      <x:c r="M2351" s="59" t="n">
        <x:v>0.4608673664644376</x:v>
      </x:c>
      <x:c r="N2351" s="58" t="n">
        <x:v>8439462.234282395</x:v>
      </x:c>
      <x:c r="O2351" s="58" t="n">
        <x:v>9903331.577785492</x:v>
      </x:c>
      <x:c r="P2351" s="2" t="str">
        <x:v>approve</x:v>
      </x:c>
      <x:c r="Q2351" s="2" t="str">
        <x:v>eligibility and RAROC conditions are met</x:v>
      </x:c>
      <x:c r="R2351" s="2"/>
      <x:c r="S2351" s="2"/>
      <x:c r="T2351" s="2"/>
    </x:row>
    <x:row r="2352">
      <x:c r="A2352" s="2"/>
      <x:c r="B2352" s="2"/>
      <x:c r="C2352" s="2" t="str">
        <x:v>SYN-02347</x:v>
      </x:c>
      <x:c r="D2352" s="58" t="n">
        <x:v>123000000</x:v>
      </x:c>
      <x:c r="E2352" s="93" t="n">
        <x:v>18</x:v>
      </x:c>
      <x:c r="F2352" s="59" t="n">
        <x:v>0.044687328854852326</x:v>
      </x:c>
      <x:c r="G2352" s="59" t="n">
        <x:v>0.6422829018804141</x:v>
      </x:c>
      <x:c r="H2352" s="59" t="n">
        <x:v>0.14125809607581574</x:v>
      </x:c>
      <x:c r="I2352" s="58" t="n">
        <x:v>7622819.737677316</x:v>
      </x:c>
      <x:c r="J2352" s="59" t="n">
        <x:v>0.23428481295607992</x:v>
      </x:c>
      <x:c r="K2352" s="2" t="str">
        <x:v>B</x:v>
      </x:c>
      <x:c r="L2352" s="59" t="n">
        <x:v>0.11403747558593749</x:v>
      </x:c>
      <x:c r="M2352" s="59" t="n">
        <x:v>0.43690056586345893</x:v>
      </x:c>
      <x:c r="N2352" s="58" t="n">
        <x:v>2884571.1565019106</x:v>
      </x:c>
      <x:c r="O2352" s="58" t="n">
        <x:v>5167344.284318007</x:v>
      </x:c>
      <x:c r="P2352" s="2" t="str">
        <x:v>approve</x:v>
      </x:c>
      <x:c r="Q2352" s="2" t="str">
        <x:v>eligibility and RAROC conditions are met</x:v>
      </x:c>
      <x:c r="R2352" s="2"/>
      <x:c r="S2352" s="2"/>
      <x:c r="T2352" s="2"/>
    </x:row>
    <x:row r="2353">
      <x:c r="A2353" s="2"/>
      <x:c r="B2353" s="2"/>
      <x:c r="C2353" s="2" t="str">
        <x:v>SYN-02348</x:v>
      </x:c>
      <x:c r="D2353" s="58" t="n">
        <x:v>194000000</x:v>
      </x:c>
      <x:c r="E2353" s="93" t="n">
        <x:v>48</x:v>
      </x:c>
      <x:c r="F2353" s="59" t="n">
        <x:v>0.26299710176361746</x:v>
      </x:c>
      <x:c r="G2353" s="59" t="n">
        <x:v>0.6469757792333469</x:v>
      </x:c>
      <x:c r="H2353" s="59" t="n">
        <x:v>0.3</x:v>
      </x:c>
      <x:c r="I2353" s="58" t="n">
        <x:v>6985162.795341842</x:v>
      </x:c>
      <x:c r="J2353" s="59" t="n">
        <x:v>0.44104844980591007</x:v>
      </x:c>
      <x:c r="K2353" s="2" t="str">
        <x:v>E</x:v>
      </x:c>
      <x:c r="L2353" s="59"/>
      <x:c r="M2353" s="59" t="n">
        <x:v>0.23814409691404004</x:v>
      </x:c>
      <x:c r="N2353" s="58" t="n">
        <x:v>61978738.95817509</x:v>
      </x:c>
      <x:c r="O2353" s="58" t="n">
        <x:v>11850691.487747077</x:v>
      </x:c>
      <x:c r="P2353" s="2" t="str">
        <x:v>decline</x:v>
      </x:c>
      <x:c r="Q2353" s="2" t="str">
        <x:v>PD exceeds policy maximum</x:v>
      </x:c>
      <x:c r="R2353" s="2"/>
      <x:c r="S2353" s="2"/>
      <x:c r="T2353" s="2"/>
    </x:row>
    <x:row r="2354">
      <x:c r="A2354" s="2"/>
      <x:c r="B2354" s="2"/>
      <x:c r="C2354" s="2" t="str">
        <x:v>SYN-02349</x:v>
      </x:c>
      <x:c r="D2354" s="58" t="n">
        <x:v>56000000</x:v>
      </x:c>
      <x:c r="E2354" s="93" t="n">
        <x:v>36</x:v>
      </x:c>
      <x:c r="F2354" s="59" t="n">
        <x:v>0.010240390382733354</x:v>
      </x:c>
      <x:c r="G2354" s="59" t="n">
        <x:v>0.6749320651154398</x:v>
      </x:c>
      <x:c r="H2354" s="59" t="n">
        <x:v>0.11354478816738187</x:v>
      </x:c>
      <x:c r="I2354" s="58" t="n">
        <x:v>1842783.0677703386</x:v>
      </x:c>
      <x:c r="J2354" s="59" t="n">
        <x:v>0.20231259825785614</x:v>
      </x:c>
      <x:c r="K2354" s="2" t="str">
        <x:v>A</x:v>
      </x:c>
      <x:c r="L2354" s="59" t="n">
        <x:v>0.09598274230957032</x:v>
      </x:c>
      <x:c r="M2354" s="59" t="n">
        <x:v>0.33923886414647614</x:v>
      </x:c>
      <x:c r="N2354" s="58" t="n">
        <x:v>625927.8366439614</x:v>
      </x:c>
      <x:c r="O2354" s="58" t="n">
        <x:v>2366083.2891474823</x:v>
      </x:c>
      <x:c r="P2354" s="2" t="str">
        <x:v>approve</x:v>
      </x:c>
      <x:c r="Q2354" s="2" t="str">
        <x:v>eligibility and RAROC conditions are met</x:v>
      </x:c>
      <x:c r="R2354" s="2"/>
      <x:c r="S2354" s="2"/>
      <x:c r="T2354" s="2"/>
    </x:row>
    <x:row r="2355">
      <x:c r="A2355" s="2"/>
      <x:c r="B2355" s="2"/>
      <x:c r="C2355" s="2" t="str">
        <x:v>SYN-02350</x:v>
      </x:c>
      <x:c r="D2355" s="58" t="n">
        <x:v>55000000</x:v>
      </x:c>
      <x:c r="E2355" s="93" t="n">
        <x:v>18</x:v>
      </x:c>
      <x:c r="F2355" s="59" t="n">
        <x:v>0.043835279583403886</x:v>
      </x:c>
      <x:c r="G2355" s="59" t="n">
        <x:v>0.7376952788517824</x:v>
      </x:c>
      <x:c r="H2355" s="59" t="n">
        <x:v>0.14596506051556457</x:v>
      </x:c>
      <x:c r="I2355" s="58" t="n">
        <x:v>3420728.126462097</x:v>
      </x:c>
      <x:c r="J2355" s="59" t="n">
        <x:v>0.1467831201017653</x:v>
      </x:c>
      <x:c r="K2355" s="2" t="str">
        <x:v>B</x:v>
      </x:c>
      <x:c r="L2355" s="59" t="n">
        <x:v>0.12656734466552733</x:v>
      </x:c>
      <x:c r="M2355" s="59" t="n">
        <x:v>0.3577123819398379</x:v>
      </x:c>
      <x:c r="N2355" s="58" t="n">
        <x:v>1454760.5043935466</x:v>
      </x:c>
      <x:c r="O2355" s="58" t="n">
        <x:v>2314001.4197627357</x:v>
      </x:c>
      <x:c r="P2355" s="2" t="str">
        <x:v>approve</x:v>
      </x:c>
      <x:c r="Q2355" s="2" t="str">
        <x:v>eligibility and RAROC conditions are met</x:v>
      </x:c>
      <x:c r="R2355" s="2"/>
      <x:c r="S2355" s="2"/>
      <x:c r="T2355" s="2"/>
    </x:row>
    <x:row r="2356">
      <x:c r="A2356" s="2"/>
      <x:c r="B2356" s="2"/>
      <x:c r="C2356" s="2" t="str">
        <x:v>SYN-02351</x:v>
      </x:c>
      <x:c r="D2356" s="58" t="n">
        <x:v>161000000</x:v>
      </x:c>
      <x:c r="E2356" s="93" t="n">
        <x:v>24</x:v>
      </x:c>
      <x:c r="F2356" s="59" t="n">
        <x:v>0.15048336829387807</x:v>
      </x:c>
      <x:c r="G2356" s="59" t="n">
        <x:v>0.7221640391757617</x:v>
      </x:c>
      <x:c r="H2356" s="59" t="n">
        <x:v>0.23696283155336137</x:v>
      </x:c>
      <x:c r="I2356" s="58" t="n">
        <x:v>8487860.59461527</x:v>
      </x:c>
      <x:c r="J2356" s="59" t="n">
        <x:v>0.343925416119194</x:v>
      </x:c>
      <x:c r="K2356" s="2" t="str">
        <x:v>E</x:v>
      </x:c>
      <x:c r="L2356" s="59" t="n">
        <x:v>0.20414531707763667</x:v>
      </x:c>
      <x:c r="M2356" s="59" t="n">
        <x:v>0.3564078383823026</x:v>
      </x:c>
      <x:c r="N2356" s="58" t="n">
        <x:v>18975514.87198136</x:v>
      </x:c>
      <x:c r="O2356" s="58" t="n">
        <x:v>10834129.253242206</x:v>
      </x:c>
      <x:c r="P2356" s="2" t="str">
        <x:v>approve</x:v>
      </x:c>
      <x:c r="Q2356" s="2" t="str">
        <x:v>eligibility and RAROC conditions are met</x:v>
      </x:c>
      <x:c r="R2356" s="2"/>
      <x:c r="S2356" s="2"/>
      <x:c r="T2356" s="2"/>
    </x:row>
    <x:row r="2357">
      <x:c r="A2357" s="2"/>
      <x:c r="B2357" s="2"/>
      <x:c r="C2357" s="2" t="str">
        <x:v>SYN-02352</x:v>
      </x:c>
      <x:c r="D2357" s="58" t="n">
        <x:v>244000000</x:v>
      </x:c>
      <x:c r="E2357" s="93" t="n">
        <x:v>12</x:v>
      </x:c>
      <x:c r="F2357" s="59" t="n">
        <x:v>0.0772668075866436</x:v>
      </x:c>
      <x:c r="G2357" s="59" t="n">
        <x:v>0.7228477001411078</x:v>
      </x:c>
      <x:c r="H2357" s="59" t="n">
        <x:v>0.1715598124876342</x:v>
      </x:c>
      <x:c r="I2357" s="58" t="n">
        <x:v>22272025.284203704</x:v>
      </x:c>
      <x:c r="J2357" s="59" t="n">
        <x:v>1.1388810113681482</x:v>
      </x:c>
      <x:c r="K2357" s="2" t="str">
        <x:v>C</x:v>
      </x:c>
      <x:c r="L2357" s="59"/>
      <x:c r="M2357" s="59" t="n">
        <x:v>0.5179872046368987</x:v>
      </x:c>
      <x:c r="N2357" s="58" t="n">
        <x:v>7663781.859244747</x:v>
      </x:c>
      <x:c r="O2357" s="58" t="n">
        <x:v>12258411.489899782</x:v>
      </x:c>
      <x:c r="P2357" s="2" t="str">
        <x:v>decline</x:v>
      </x:c>
      <x:c r="Q2357" s="2" t="str">
        <x:v>debt service to income exceeds policy maximum</x:v>
      </x:c>
      <x:c r="R2357" s="2"/>
      <x:c r="S2357" s="2"/>
      <x:c r="T2357" s="2"/>
    </x:row>
    <x:row r="2358">
      <x:c r="A2358" s="2"/>
      <x:c r="B2358" s="2"/>
      <x:c r="C2358" s="2" t="str">
        <x:v>SYN-02353</x:v>
      </x:c>
      <x:c r="D2358" s="58" t="n">
        <x:v>52000000</x:v>
      </x:c>
      <x:c r="E2358" s="93" t="n">
        <x:v>48</x:v>
      </x:c>
      <x:c r="F2358" s="59" t="n">
        <x:v>0.05923638335521104</x:v>
      </x:c>
      <x:c r="G2358" s="59" t="n">
        <x:v>0.666171184411784</x:v>
      </x:c>
      <x:c r="H2358" s="59" t="n">
        <x:v>0.15416009661643768</x:v>
      </x:c>
      <x:c r="I2358" s="58" t="n">
        <x:v>1458188.236815862</x:v>
      </x:c>
      <x:c r="J2358" s="59" t="n">
        <x:v>0.124917871177445</x:v>
      </x:c>
      <x:c r="K2358" s="2" t="str">
        <x:v>C</x:v>
      </x:c>
      <x:c r="L2358" s="59" t="n">
        <x:v>0.12819576263427734</x:v>
      </x:c>
      <x:c r="M2358" s="59" t="n">
        <x:v>0.42506627693887983</x:v>
      </x:c>
      <x:c r="N2358" s="58" t="n">
        <x:v>4362791.00190936</x:v>
      </x:c>
      <x:c r="O2358" s="58" t="n">
        <x:v>2116863.4280995713</x:v>
      </x:c>
      <x:c r="P2358" s="2" t="str">
        <x:v>approve</x:v>
      </x:c>
      <x:c r="Q2358" s="2" t="str">
        <x:v>eligibility and RAROC conditions are met</x:v>
      </x:c>
      <x:c r="R2358" s="2"/>
      <x:c r="S2358" s="2"/>
      <x:c r="T2358" s="2"/>
    </x:row>
    <x:row r="2359">
      <x:c r="A2359" s="2"/>
      <x:c r="B2359" s="2"/>
      <x:c r="C2359" s="2" t="str">
        <x:v>SYN-02354</x:v>
      </x:c>
      <x:c r="D2359" s="58" t="n">
        <x:v>231000000</x:v>
      </x:c>
      <x:c r="E2359" s="93" t="n">
        <x:v>48</x:v>
      </x:c>
      <x:c r="F2359" s="59" t="n">
        <x:v>0.1366529432575069</x:v>
      </x:c>
      <x:c r="G2359" s="59" t="n">
        <x:v>0.8301053172121715</x:v>
      </x:c>
      <x:c r="H2359" s="59" t="n">
        <x:v>0.24164424100991763</x:v>
      </x:c>
      <x:c r="I2359" s="58" t="n">
        <x:v>7552037.169307051</x:v>
      </x:c>
      <x:c r="J2359" s="59" t="n">
        <x:v>0.4043454684363285</x:v>
      </x:c>
      <x:c r="K2359" s="2" t="str">
        <x:v>D</x:v>
      </x:c>
      <x:c r="L2359" s="59" t="n">
        <x:v>0.21099327087402345</x:v>
      </x:c>
      <x:c r="M2359" s="59" t="n">
        <x:v>0.3272768227437674</x:v>
      </x:c>
      <x:c r="N2359" s="58" t="n">
        <x:v>54198191.63340154</x:v>
      </x:c>
      <x:c r="O2359" s="58" t="n">
        <x:v>16363928.491475139</x:v>
      </x:c>
      <x:c r="P2359" s="2" t="str">
        <x:v>approve</x:v>
      </x:c>
      <x:c r="Q2359" s="2" t="str">
        <x:v>eligibility and RAROC conditions are met</x:v>
      </x:c>
      <x:c r="R2359" s="2"/>
      <x:c r="S2359" s="2"/>
      <x:c r="T2359" s="2"/>
    </x:row>
    <x:row r="2360">
      <x:c r="A2360" s="2"/>
      <x:c r="B2360" s="2"/>
      <x:c r="C2360" s="2" t="str">
        <x:v>SYN-02355</x:v>
      </x:c>
      <x:c r="D2360" s="58" t="n">
        <x:v>95000000</x:v>
      </x:c>
      <x:c r="E2360" s="93" t="n">
        <x:v>36</x:v>
      </x:c>
      <x:c r="F2360" s="59" t="n">
        <x:v>0.044029850028878076</x:v>
      </x:c>
      <x:c r="G2360" s="59" t="n">
        <x:v>0.6504199776008445</x:v>
      </x:c>
      <x:c r="H2360" s="59" t="n">
        <x:v>0.11573460476810842</x:v>
      </x:c>
      <x:c r="I2360" s="58" t="n">
        <x:v>3136040.694933527</x:v>
      </x:c>
      <x:c r="J2360" s="59" t="n">
        <x:v>0.09140816101728753</x:v>
      </x:c>
      <x:c r="K2360" s="2" t="str">
        <x:v>B</x:v>
      </x:c>
      <x:c r="L2360" s="59" t="n">
        <x:v>0.11289073944091797</x:v>
      </x:c>
      <x:c r="M2360" s="59" t="n">
        <x:v>0.1889542041216293</x:v>
      </x:c>
      <x:c r="N2360" s="58" t="n">
        <x:v>4323635.888214123</x:v>
      </x:c>
      <x:c r="O2360" s="58" t="n">
        <x:v>3882493.72594725</x:v>
      </x:c>
      <x:c r="P2360" s="2" t="str">
        <x:v>approve</x:v>
      </x:c>
      <x:c r="Q2360" s="2" t="str">
        <x:v>eligibility and RAROC conditions are met</x:v>
      </x:c>
      <x:c r="R2360" s="2"/>
      <x:c r="S2360" s="2"/>
      <x:c r="T2360" s="2"/>
    </x:row>
    <x:row r="2361">
      <x:c r="A2361" s="2"/>
      <x:c r="B2361" s="2"/>
      <x:c r="C2361" s="2" t="str">
        <x:v>SYN-02356</x:v>
      </x:c>
      <x:c r="D2361" s="58" t="n">
        <x:v>163000000</x:v>
      </x:c>
      <x:c r="E2361" s="93" t="n">
        <x:v>36</x:v>
      </x:c>
      <x:c r="F2361" s="59" t="n">
        <x:v>0.07479200489269779</x:v>
      </x:c>
      <x:c r="G2361" s="59" t="n">
        <x:v>0.6475753684174961</x:v>
      </x:c>
      <x:c r="H2361" s="59" t="n">
        <x:v>0.1509512687322837</x:v>
      </x:c>
      <x:c r="I2361" s="58" t="n">
        <x:v>5658044.6973211905</x:v>
      </x:c>
      <x:c r="J2361" s="59" t="n">
        <x:v>0.3480435041983232</x:v>
      </x:c>
      <x:c r="K2361" s="2" t="str">
        <x:v>C</x:v>
      </x:c>
      <x:c r="L2361" s="59" t="n">
        <x:v>0.1310112762451172</x:v>
      </x:c>
      <x:c r="M2361" s="59" t="n">
        <x:v>0.3561273700844705</x:v>
      </x:c>
      <x:c r="N2361" s="58" t="n">
        <x:v>12524543.005692884</x:v>
      </x:c>
      <x:c r="O2361" s="58" t="n">
        <x:v>6771686.823563833</x:v>
      </x:c>
      <x:c r="P2361" s="2" t="str">
        <x:v>approve</x:v>
      </x:c>
      <x:c r="Q2361" s="2" t="str">
        <x:v>eligibility and RAROC conditions are met</x:v>
      </x:c>
      <x:c r="R2361" s="2"/>
      <x:c r="S2361" s="2"/>
      <x:c r="T2361" s="2"/>
    </x:row>
    <x:row r="2362">
      <x:c r="A2362" s="2"/>
      <x:c r="B2362" s="2"/>
      <x:c r="C2362" s="2" t="str">
        <x:v>SYN-02357</x:v>
      </x:c>
      <x:c r="D2362" s="58" t="n">
        <x:v>32000000</x:v>
      </x:c>
      <x:c r="E2362" s="93" t="n">
        <x:v>36</x:v>
      </x:c>
      <x:c r="F2362" s="59" t="n">
        <x:v>0.0701734493561184</x:v>
      </x:c>
      <x:c r="G2362" s="59" t="n">
        <x:v>0.7423797631485782</x:v>
      </x:c>
      <x:c r="H2362" s="59" t="n">
        <x:v>0.16911461390194363</x:v>
      </x:c>
      <x:c r="I2362" s="58" t="n">
        <x:v>1139477.7232069462</x:v>
      </x:c>
      <x:c r="J2362" s="59" t="n">
        <x:v>0.11531110969368692</x:v>
      </x:c>
      <x:c r="K2362" s="2" t="str">
        <x:v>C</x:v>
      </x:c>
      <x:c r="L2362" s="59" t="n">
        <x:v>0.15587184906005858</x:v>
      </x:c>
      <x:c r="M2362" s="59" t="n">
        <x:v>0.2791358730470668</x:v>
      </x:c>
      <x:c r="N2362" s="58" t="n">
        <x:v>2672014.8931180304</x:v>
      </x:c>
      <x:c r="O2362" s="58" t="n">
        <x:v>1483952.9287765748</x:v>
      </x:c>
      <x:c r="P2362" s="2" t="str">
        <x:v>approve</x:v>
      </x:c>
      <x:c r="Q2362" s="2" t="str">
        <x:v>eligibility and RAROC conditions are met</x:v>
      </x:c>
      <x:c r="R2362" s="2"/>
      <x:c r="S2362" s="2"/>
      <x:c r="T2362" s="2"/>
    </x:row>
    <x:row r="2363">
      <x:c r="A2363" s="2"/>
      <x:c r="B2363" s="2"/>
      <x:c r="C2363" s="2" t="str">
        <x:v>SYN-02358</x:v>
      </x:c>
      <x:c r="D2363" s="58" t="n">
        <x:v>172000000</x:v>
      </x:c>
      <x:c r="E2363" s="93" t="n">
        <x:v>12</x:v>
      </x:c>
      <x:c r="F2363" s="59" t="n">
        <x:v>0.03921286678401523</x:v>
      </x:c>
      <x:c r="G2363" s="59" t="n">
        <x:v>0.6976863654488412</x:v>
      </x:c>
      <x:c r="H2363" s="59" t="n">
        <x:v>0.11130161789206863</x:v>
      </x:c>
      <x:c r="I2363" s="58" t="n">
        <x:v>15212090.071329165</x:v>
      </x:c>
      <x:c r="J2363" s="59" t="n">
        <x:v>0.5253022517832291</x:v>
      </x:c>
      <x:c r="K2363" s="2" t="str">
        <x:v>B</x:v>
      </x:c>
      <x:c r="L2363" s="59"/>
      <x:c r="M2363" s="59" t="n">
        <x:v>0.26408054386478486</x:v>
      </x:c>
      <x:c r="N2363" s="58" t="n">
        <x:v>2607514.4477166124</x:v>
      </x:c>
      <x:c r="O2363" s="58" t="n">
        <x:v>7369782.446415126</x:v>
      </x:c>
      <x:c r="P2363" s="2" t="str">
        <x:v>decline</x:v>
      </x:c>
      <x:c r="Q2363" s="2" t="str">
        <x:v>debt service to income exceeds policy maximum</x:v>
      </x:c>
      <x:c r="R2363" s="2"/>
      <x:c r="S2363" s="2"/>
      <x:c r="T2363" s="2"/>
    </x:row>
    <x:row r="2364">
      <x:c r="A2364" s="2"/>
      <x:c r="B2364" s="2"/>
      <x:c r="C2364" s="2" t="str">
        <x:v>SYN-02359</x:v>
      </x:c>
      <x:c r="D2364" s="58" t="n">
        <x:v>192000000</x:v>
      </x:c>
      <x:c r="E2364" s="93" t="n">
        <x:v>24</x:v>
      </x:c>
      <x:c r="F2364" s="59" t="n">
        <x:v>0.17602867863872695</x:v>
      </x:c>
      <x:c r="G2364" s="59" t="n">
        <x:v>0.6927090778234439</x:v>
      </x:c>
      <x:c r="H2364" s="59" t="n">
        <x:v>0.2638093428635117</x:v>
      </x:c>
      <x:c r="I2364" s="58" t="n">
        <x:v>10380841.540529117</x:v>
      </x:c>
      <x:c r="J2364" s="59" t="n">
        <x:v>0.2859686902845707</x:v>
      </x:c>
      <x:c r="K2364" s="2" t="str">
        <x:v>E</x:v>
      </x:c>
      <x:c r="L2364" s="59" t="n">
        <x:v>0.21468791961669922</x:v>
      </x:c>
      <x:c r="M2364" s="59" t="n">
        <x:v>0.44463888288319847</x:v>
      </x:c>
      <x:c r="N2364" s="58" t="n">
        <x:v>25433195.232687708</x:v>
      </x:c>
      <x:c r="O2364" s="58" t="n">
        <x:v>13164627.151782587</x:v>
      </x:c>
      <x:c r="P2364" s="2" t="str">
        <x:v>approve</x:v>
      </x:c>
      <x:c r="Q2364" s="2" t="str">
        <x:v>eligibility and RAROC conditions are met</x:v>
      </x:c>
      <x:c r="R2364" s="2"/>
      <x:c r="S2364" s="2"/>
      <x:c r="T2364" s="2"/>
    </x:row>
    <x:row r="2365">
      <x:c r="A2365" s="2"/>
      <x:c r="B2365" s="2"/>
      <x:c r="C2365" s="2" t="str">
        <x:v>SYN-02360</x:v>
      </x:c>
      <x:c r="D2365" s="58" t="n">
        <x:v>217000000</x:v>
      </x:c>
      <x:c r="E2365" s="93" t="n">
        <x:v>36</x:v>
      </x:c>
      <x:c r="F2365" s="59" t="n">
        <x:v>0.023019182635264496</x:v>
      </x:c>
      <x:c r="G2365" s="59" t="n">
        <x:v>0.719670466105595</x:v>
      </x:c>
      <x:c r="H2365" s="59" t="n">
        <x:v>0.12979484314231832</x:v>
      </x:c>
      <x:c r="I2365" s="58" t="n">
        <x:v>7309443.454569251</x:v>
      </x:c>
      <x:c r="J2365" s="59" t="n">
        <x:v>0.5004721727284626</x:v>
      </x:c>
      <x:c r="K2365" s="2" t="str">
        <x:v>B</x:v>
      </x:c>
      <x:c r="L2365" s="59"/>
      <x:c r="M2365" s="59" t="n">
        <x:v>0.5368287634553078</x:v>
      </x:c>
      <x:c r="N2365" s="58" t="n">
        <x:v>5815298.260175968</x:v>
      </x:c>
      <x:c r="O2365" s="58" t="n">
        <x:v>9116998.892454594</x:v>
      </x:c>
      <x:c r="P2365" s="2" t="str">
        <x:v>decline</x:v>
      </x:c>
      <x:c r="Q2365" s="2" t="str">
        <x:v>debt service to income exceeds policy maximum</x:v>
      </x:c>
      <x:c r="R2365" s="2"/>
      <x:c r="S2365" s="2"/>
      <x:c r="T2365" s="2"/>
    </x:row>
    <x:row r="2366">
      <x:c r="A2366" s="2"/>
      <x:c r="B2366" s="2"/>
      <x:c r="C2366" s="2" t="str">
        <x:v>SYN-02361</x:v>
      </x:c>
      <x:c r="D2366" s="58" t="n">
        <x:v>60000000</x:v>
      </x:c>
      <x:c r="E2366" s="93" t="n">
        <x:v>36</x:v>
      </x:c>
      <x:c r="F2366" s="59" t="n">
        <x:v>0.043228086989619594</x:v>
      </x:c>
      <x:c r="G2366" s="59" t="n">
        <x:v>0.8721681012036235</x:v>
      </x:c>
      <x:c r="H2366" s="59" t="n">
        <x:v>0.14555253092488632</x:v>
      </x:c>
      <x:c r="I2366" s="58" t="n">
        <x:v>2066875.8280661176</x:v>
      </x:c>
      <x:c r="J2366" s="59" t="n">
        <x:v>0.2748342005727779</x:v>
      </x:c>
      <x:c r="K2366" s="2" t="str">
        <x:v>B</x:v>
      </x:c>
      <x:c r="L2366" s="59" t="n">
        <x:v>0.1268007278442383</x:v>
      </x:c>
      <x:c r="M2366" s="59" t="n">
        <x:v>0.3512931373906738</x:v>
      </x:c>
      <x:c r="N2366" s="58" t="n">
        <x:v>3643931.1854481376</x:v>
      </x:c>
      <x:c r="O2366" s="58" t="n">
        <x:v>2486406.9325366733</x:v>
      </x:c>
      <x:c r="P2366" s="2" t="str">
        <x:v>approve</x:v>
      </x:c>
      <x:c r="Q2366" s="2" t="str">
        <x:v>eligibility and RAROC conditions are met</x:v>
      </x:c>
      <x:c r="R2366" s="2"/>
      <x:c r="S2366" s="2"/>
      <x:c r="T2366" s="2"/>
    </x:row>
    <x:row r="2367">
      <x:c r="A2367" s="2"/>
      <x:c r="B2367" s="2"/>
      <x:c r="C2367" s="2" t="str">
        <x:v>SYN-02362</x:v>
      </x:c>
      <x:c r="D2367" s="58" t="n">
        <x:v>107000000</x:v>
      </x:c>
      <x:c r="E2367" s="93" t="n">
        <x:v>36</x:v>
      </x:c>
      <x:c r="F2367" s="59" t="n">
        <x:v>0.08220451289359003</x:v>
      </x:c>
      <x:c r="G2367" s="59" t="n">
        <x:v>0.6553533715708115</x:v>
      </x:c>
      <x:c r="H2367" s="59" t="n">
        <x:v>0.1906504127317433</x:v>
      </x:c>
      <x:c r="I2367" s="58" t="n">
        <x:v>3925713.6931669465</x:v>
      </x:c>
      <x:c r="J2367" s="59" t="n">
        <x:v>0.1814746352634499</x:v>
      </x:c>
      <x:c r="K2367" s="2" t="str">
        <x:v>C</x:v>
      </x:c>
      <x:c r="L2367" s="59" t="n">
        <x:v>0.133947868347168</x:v>
      </x:c>
      <x:c r="M2367" s="59" t="n">
        <x:v>0.6796444981167671</x:v>
      </x:c>
      <x:c r="N2367" s="58" t="n">
        <x:v>9259351.906901713</x:v>
      </x:c>
      <x:c r="O2367" s="58" t="n">
        <x:v>4804852.509533214</x:v>
      </x:c>
      <x:c r="P2367" s="2" t="str">
        <x:v>approve</x:v>
      </x:c>
      <x:c r="Q2367" s="2" t="str">
        <x:v>eligibility and RAROC conditions are met</x:v>
      </x:c>
      <x:c r="R2367" s="2"/>
      <x:c r="S2367" s="2"/>
      <x:c r="T2367" s="2"/>
    </x:row>
    <x:row r="2368">
      <x:c r="A2368" s="2"/>
      <x:c r="B2368" s="2"/>
      <x:c r="C2368" s="2" t="str">
        <x:v>SYN-02363</x:v>
      </x:c>
      <x:c r="D2368" s="58" t="n">
        <x:v>32000000</x:v>
      </x:c>
      <x:c r="E2368" s="93" t="n">
        <x:v>48</x:v>
      </x:c>
      <x:c r="F2368" s="59" t="n">
        <x:v>0.089354007612097</x:v>
      </x:c>
      <x:c r="G2368" s="59" t="n">
        <x:v>0.6890253913102389</x:v>
      </x:c>
      <x:c r="H2368" s="59" t="n">
        <x:v>0.15717473043654506</x:v>
      </x:c>
      <x:c r="I2368" s="58" t="n">
        <x:v>902265.368130533</x:v>
      </x:c>
      <x:c r="J2368" s="59" t="n">
        <x:v>0.17028537798562865</x:v>
      </x:c>
      <x:c r="K2368" s="2" t="str">
        <x:v>C</x:v>
      </x:c>
      <x:c r="L2368" s="59" t="n">
        <x:v>0.1603350830078125</x:v>
      </x:c>
      <x:c r="M2368" s="59" t="n">
        <x:v>0.13356203840358533</x:v>
      </x:c>
      <x:c r="N2368" s="58" t="n">
        <x:v>4081283.415394834</x:v>
      </x:c>
      <x:c r="O2368" s="58" t="n">
        <x:v>1529720.7404279397</x:v>
      </x:c>
      <x:c r="P2368" s="2" t="str">
        <x:v>reprice</x:v>
      </x:c>
      <x:c r="Q2368" s="2" t="str">
        <x:v>quoted APR is below the RAROC price floor</x:v>
      </x:c>
      <x:c r="R2368" s="2"/>
      <x:c r="S2368" s="2"/>
      <x:c r="T2368" s="2"/>
    </x:row>
    <x:row r="2369">
      <x:c r="A2369" s="2"/>
      <x:c r="B2369" s="2"/>
      <x:c r="C2369" s="2" t="str">
        <x:v>SYN-02364</x:v>
      </x:c>
      <x:c r="D2369" s="58" t="n">
        <x:v>37000000</x:v>
      </x:c>
      <x:c r="E2369" s="93" t="n">
        <x:v>48</x:v>
      </x:c>
      <x:c r="F2369" s="59" t="n">
        <x:v>0.05010993144057815</x:v>
      </x:c>
      <x:c r="G2369" s="59" t="n">
        <x:v>0.8091723264074783</x:v>
      </x:c>
      <x:c r="H2369" s="59" t="n">
        <x:v>0.13725659108868282</x:v>
      </x:c>
      <x:c r="I2369" s="58" t="n">
        <x:v>1005995.1379788489</x:v>
      </x:c>
      <x:c r="J2369" s="59" t="n">
        <x:v>0.02959989764165998</x:v>
      </x:c>
      <x:c r="K2369" s="2" t="str">
        <x:v>C</x:v>
      </x:c>
      <x:c r="L2369" s="59" t="n">
        <x:v>0.13353462219238285</x:v>
      </x:c>
      <x:c r="M2369" s="59" t="n">
        <x:v>0.19804533096472593</x:v>
      </x:c>
      <x:c r="N2369" s="58" t="n">
        <x:v>3186263.4887769516</x:v>
      </x:c>
      <x:c r="O2369" s="58" t="n">
        <x:v>1513415.4478337998</x:v>
      </x:c>
      <x:c r="P2369" s="2" t="str">
        <x:v>approve</x:v>
      </x:c>
      <x:c r="Q2369" s="2" t="str">
        <x:v>eligibility and RAROC conditions are met</x:v>
      </x:c>
      <x:c r="R2369" s="2"/>
      <x:c r="S2369" s="2"/>
      <x:c r="T2369" s="2"/>
    </x:row>
    <x:row r="2370">
      <x:c r="A2370" s="2"/>
      <x:c r="B2370" s="2"/>
      <x:c r="C2370" s="2" t="str">
        <x:v>SYN-02365</x:v>
      </x:c>
      <x:c r="D2370" s="58" t="n">
        <x:v>122000000</x:v>
      </x:c>
      <x:c r="E2370" s="93" t="n">
        <x:v>48</x:v>
      </x:c>
      <x:c r="F2370" s="59" t="n">
        <x:v>0.04711410830586061</x:v>
      </x:c>
      <x:c r="G2370" s="59" t="n">
        <x:v>0.7882897630497196</x:v>
      </x:c>
      <x:c r="H2370" s="59" t="n">
        <x:v>0.1349452719398486</x:v>
      </x:c>
      <x:c r="I2370" s="58" t="n">
        <x:v>3302978.2486889963</x:v>
      </x:c>
      <x:c r="J2370" s="59" t="n">
        <x:v>0.2704312566858917</x:v>
      </x:c>
      <x:c r="K2370" s="2" t="str">
        <x:v>B</x:v>
      </x:c>
      <x:c r="L2370" s="59" t="n">
        <x:v>0.11420505523681641</x:v>
      </x:c>
      <x:c r="M2370" s="59" t="n">
        <x:v>0.3703952638404514</x:v>
      </x:c>
      <x:c r="N2370" s="58" t="n">
        <x:v>9636674.826490168</x:v>
      </x:c>
      <x:c r="O2370" s="58" t="n">
        <x:v>4997082.383412386</x:v>
      </x:c>
      <x:c r="P2370" s="2" t="str">
        <x:v>approve</x:v>
      </x:c>
      <x:c r="Q2370" s="2" t="str">
        <x:v>eligibility and RAROC conditions are met</x:v>
      </x:c>
      <x:c r="R2370" s="2"/>
      <x:c r="S2370" s="2"/>
      <x:c r="T2370" s="2"/>
    </x:row>
    <x:row r="2371">
      <x:c r="A2371" s="2"/>
      <x:c r="B2371" s="2"/>
      <x:c r="C2371" s="2" t="str">
        <x:v>SYN-02366</x:v>
      </x:c>
      <x:c r="D2371" s="58" t="n">
        <x:v>197000000</x:v>
      </x:c>
      <x:c r="E2371" s="93" t="n">
        <x:v>12</x:v>
      </x:c>
      <x:c r="F2371" s="59" t="n">
        <x:v>0.059214358438158955</x:v>
      </x:c>
      <x:c r="G2371" s="59" t="n">
        <x:v>0.7902368360881539</x:v>
      </x:c>
      <x:c r="H2371" s="59" t="n">
        <x:v>0.13468157044264623</x:v>
      </x:c>
      <x:c r="I2371" s="58" t="n">
        <x:v>17638802.19086195</x:v>
      </x:c>
      <x:c r="J2371" s="59" t="n">
        <x:v>1.0410445661589973</x:v>
      </x:c>
      <x:c r="K2371" s="2" t="str">
        <x:v>C</x:v>
      </x:c>
      <x:c r="L2371" s="59"/>
      <x:c r="M2371" s="59" t="n">
        <x:v>0.37276175940049905</x:v>
      </x:c>
      <x:c r="N2371" s="58" t="n">
        <x:v>5141664.308303425</x:v>
      </x:c>
      <x:c r="O2371" s="58" t="n">
        <x:v>9171757.178474644</x:v>
      </x:c>
      <x:c r="P2371" s="2" t="str">
        <x:v>decline</x:v>
      </x:c>
      <x:c r="Q2371" s="2" t="str">
        <x:v>debt service to income exceeds policy maximum</x:v>
      </x:c>
      <x:c r="R2371" s="2"/>
      <x:c r="S2371" s="2"/>
      <x:c r="T2371" s="2"/>
    </x:row>
    <x:row r="2372">
      <x:c r="A2372" s="2"/>
      <x:c r="B2372" s="2"/>
      <x:c r="C2372" s="2" t="str">
        <x:v>SYN-02367</x:v>
      </x:c>
      <x:c r="D2372" s="58" t="n">
        <x:v>151000000</x:v>
      </x:c>
      <x:c r="E2372" s="93" t="n">
        <x:v>36</x:v>
      </x:c>
      <x:c r="F2372" s="59" t="n">
        <x:v>0.008887979767661414</x:v>
      </x:c>
      <x:c r="G2372" s="59" t="n">
        <x:v>0.795366276804232</x:v>
      </x:c>
      <x:c r="H2372" s="59" t="n">
        <x:v>0.10838726680512566</x:v>
      </x:c>
      <x:c r="I2372" s="58" t="n">
        <x:v>4932021.918132737</x:v>
      </x:c>
      <x:c r="J2372" s="59" t="n">
        <x:v>0.3516082729045635</x:v>
      </x:c>
      <x:c r="K2372" s="2" t="str">
        <x:v>A</x:v>
      </x:c>
      <x:c r="L2372" s="59" t="n">
        <x:v>0.08455749511718752</x:v>
      </x:c>
      <x:c r="M2372" s="59" t="n">
        <x:v>0.40193853046920236</x:v>
      </x:c>
      <x:c r="N2372" s="58" t="n">
        <x:v>1723504.1391594617</x:v>
      </x:c>
      <x:c r="O2372" s="58" t="n">
        <x:v>6373760.850733015</x:v>
      </x:c>
      <x:c r="P2372" s="2" t="str">
        <x:v>approve</x:v>
      </x:c>
      <x:c r="Q2372" s="2" t="str">
        <x:v>eligibility and RAROC conditions are met</x:v>
      </x:c>
      <x:c r="R2372" s="2"/>
      <x:c r="S2372" s="2"/>
      <x:c r="T2372" s="2"/>
    </x:row>
    <x:row r="2373">
      <x:c r="A2373" s="2"/>
      <x:c r="B2373" s="2"/>
      <x:c r="C2373" s="2" t="str">
        <x:v>SYN-02368</x:v>
      </x:c>
      <x:c r="D2373" s="58" t="n">
        <x:v>83000000</x:v>
      </x:c>
      <x:c r="E2373" s="93" t="n">
        <x:v>36</x:v>
      </x:c>
      <x:c r="F2373" s="59" t="n">
        <x:v>0.2199061964699616</x:v>
      </x:c>
      <x:c r="G2373" s="59" t="n">
        <x:v>0.7569858631888989</x:v>
      </x:c>
      <x:c r="H2373" s="59" t="n">
        <x:v>0.2862684239451664</x:v>
      </x:c>
      <x:c r="I2373" s="58" t="n">
        <x:v>3461347.2394996616</x:v>
      </x:c>
      <x:c r="J2373" s="59" t="n">
        <x:v>0.2858077164333258</x:v>
      </x:c>
      <x:c r="K2373" s="2" t="str">
        <x:v>E</x:v>
      </x:c>
      <x:c r="L2373" s="59"/>
      <x:c r="M2373" s="59" t="n">
        <x:v>0.1473911605232762</x:v>
      </x:c>
      <x:c r="N2373" s="58" t="n">
        <x:v>21225424.60504813</x:v>
      </x:c>
      <x:c r="O2373" s="58" t="n">
        <x:v>6259695.856550592</x:v>
      </x:c>
      <x:c r="P2373" s="2" t="str">
        <x:v>decline</x:v>
      </x:c>
      <x:c r="Q2373" s="2" t="str">
        <x:v>PD exceeds policy maximum</x:v>
      </x:c>
      <x:c r="R2373" s="2"/>
      <x:c r="S2373" s="2"/>
      <x:c r="T2373" s="2"/>
    </x:row>
    <x:row r="2374">
      <x:c r="A2374" s="2"/>
      <x:c r="B2374" s="2"/>
      <x:c r="C2374" s="2" t="str">
        <x:v>SYN-02369</x:v>
      </x:c>
      <x:c r="D2374" s="58" t="n">
        <x:v>47000000</x:v>
      </x:c>
      <x:c r="E2374" s="93" t="n">
        <x:v>36</x:v>
      </x:c>
      <x:c r="F2374" s="59" t="n">
        <x:v>0.10851666900780395</x:v>
      </x:c>
      <x:c r="G2374" s="59" t="n">
        <x:v>0.755782181228134</x:v>
      </x:c>
      <x:c r="H2374" s="59" t="n">
        <x:v>0.21692967731601853</x:v>
      </x:c>
      <x:c r="I2374" s="58" t="n">
        <x:v>1787494.5603528311</x:v>
      </x:c>
      <x:c r="J2374" s="59" t="n">
        <x:v>0.3063523698418497</x:v>
      </x:c>
      <x:c r="K2374" s="2" t="str">
        <x:v>D</x:v>
      </x:c>
      <x:c r="L2374" s="59" t="n">
        <x:v>0.18669158935546876</x:v>
      </x:c>
      <x:c r="M2374" s="59" t="n">
        <x:v>0.36614232121628415</x:v>
      </x:c>
      <x:c r="N2374" s="58" t="n">
        <x:v>6164203.960627416</x:v>
      </x:c>
      <x:c r="O2374" s="58" t="n">
        <x:v>2805993.3509151437</x:v>
      </x:c>
      <x:c r="P2374" s="2" t="str">
        <x:v>approve</x:v>
      </x:c>
      <x:c r="Q2374" s="2" t="str">
        <x:v>eligibility and RAROC conditions are met</x:v>
      </x:c>
      <x:c r="R2374" s="2"/>
      <x:c r="S2374" s="2"/>
      <x:c r="T2374" s="2"/>
    </x:row>
    <x:row r="2375">
      <x:c r="A2375" s="2"/>
      <x:c r="B2375" s="2"/>
      <x:c r="C2375" s="2" t="str">
        <x:v>SYN-02370</x:v>
      </x:c>
      <x:c r="D2375" s="58" t="n">
        <x:v>211000000</x:v>
      </x:c>
      <x:c r="E2375" s="93" t="n">
        <x:v>18</x:v>
      </x:c>
      <x:c r="F2375" s="59" t="n">
        <x:v>0.04702750161004849</x:v>
      </x:c>
      <x:c r="G2375" s="59" t="n">
        <x:v>0.6977952603246687</x:v>
      </x:c>
      <x:c r="H2375" s="59" t="n">
        <x:v>0.14844340492232075</x:v>
      </x:c>
      <x:c r="I2375" s="58" t="n">
        <x:v>13147737.916441798</x:v>
      </x:c>
      <x:c r="J2375" s="59" t="n">
        <x:v>0.5300750114093643</x:v>
      </x:c>
      <x:c r="K2375" s="2" t="str">
        <x:v>B</x:v>
      </x:c>
      <x:c r="L2375" s="59"/>
      <x:c r="M2375" s="59" t="n">
        <x:v>0.5819508412734014</x:v>
      </x:c>
      <x:c r="N2375" s="58" t="n">
        <x:v>5666290.456345205</x:v>
      </x:c>
      <x:c r="O2375" s="58" t="n">
        <x:v>8868123.725086357</x:v>
      </x:c>
      <x:c r="P2375" s="2" t="str">
        <x:v>decline</x:v>
      </x:c>
      <x:c r="Q2375" s="2" t="str">
        <x:v>debt service to income exceeds policy maximum</x:v>
      </x:c>
      <x:c r="R2375" s="2"/>
      <x:c r="S2375" s="2"/>
      <x:c r="T2375" s="2"/>
    </x:row>
    <x:row r="2376">
      <x:c r="A2376" s="2"/>
      <x:c r="B2376" s="2"/>
      <x:c r="C2376" s="2" t="str">
        <x:v>SYN-02371</x:v>
      </x:c>
      <x:c r="D2376" s="58" t="n">
        <x:v>135000000</x:v>
      </x:c>
      <x:c r="E2376" s="93" t="n">
        <x:v>12</x:v>
      </x:c>
      <x:c r="F2376" s="59" t="n">
        <x:v>0.05229958350818525</x:v>
      </x:c>
      <x:c r="G2376" s="59" t="n">
        <x:v>0.6943168799747674</x:v>
      </x:c>
      <x:c r="H2376" s="59" t="n">
        <x:v>0.15565727745058017</x:v>
      </x:c>
      <x:c r="I2376" s="58" t="n">
        <x:v>12220939.618566705</x:v>
      </x:c>
      <x:c r="J2376" s="59" t="n">
        <x:v>0.4696875730540243</x:v>
      </x:c>
      <x:c r="K2376" s="2" t="str">
        <x:v>C</x:v>
      </x:c>
      <x:c r="L2376" s="59" t="n">
        <x:v>0.104674072265625</x:v>
      </x:c>
      <x:c r="M2376" s="59" t="n">
        <x:v>0.6770795448367352</x:v>
      </x:c>
      <x:c r="N2376" s="58" t="n">
        <x:v>2739704.964341587</x:v>
      </x:c>
      <x:c r="O2376" s="58" t="n">
        <x:v>5797727.917443184</x:v>
      </x:c>
      <x:c r="P2376" s="2" t="str">
        <x:v>approve</x:v>
      </x:c>
      <x:c r="Q2376" s="2" t="str">
        <x:v>eligibility and RAROC conditions are met</x:v>
      </x:c>
      <x:c r="R2376" s="2"/>
      <x:c r="S2376" s="2"/>
      <x:c r="T2376" s="2"/>
    </x:row>
    <x:row r="2377">
      <x:c r="A2377" s="2"/>
      <x:c r="B2377" s="2"/>
      <x:c r="C2377" s="2" t="str">
        <x:v>SYN-02372</x:v>
      </x:c>
      <x:c r="D2377" s="58" t="n">
        <x:v>248000000</x:v>
      </x:c>
      <x:c r="E2377" s="93" t="n">
        <x:v>24</x:v>
      </x:c>
      <x:c r="F2377" s="59" t="n">
        <x:v>0.01693704878273006</x:v>
      </x:c>
      <x:c r="G2377" s="59" t="n">
        <x:v>0.7232181998887652</x:v>
      </x:c>
      <x:c r="H2377" s="59" t="n">
        <x:v>0.12114590153643946</x:v>
      </x:c>
      <x:c r="I2377" s="58" t="n">
        <x:v>11687496.713384746</x:v>
      </x:c>
      <x:c r="J2377" s="59" t="n">
        <x:v>0.6845743282291381</x:v>
      </x:c>
      <x:c r="K2377" s="2" t="str">
        <x:v>A</x:v>
      </x:c>
      <x:c r="L2377" s="59"/>
      <x:c r="M2377" s="59" t="n">
        <x:v>0.5617681387800013</x:v>
      </x:c>
      <x:c r="N2377" s="58" t="n">
        <x:v>3275286.8377389917</x:v>
      </x:c>
      <x:c r="O2377" s="58" t="n">
        <x:v>10446428.619563702</x:v>
      </x:c>
      <x:c r="P2377" s="2" t="str">
        <x:v>decline</x:v>
      </x:c>
      <x:c r="Q2377" s="2" t="str">
        <x:v>debt service to income exceeds policy maximum</x:v>
      </x:c>
      <x:c r="R2377" s="2"/>
      <x:c r="S2377" s="2"/>
      <x:c r="T2377" s="2"/>
    </x:row>
    <x:row r="2378">
      <x:c r="A2378" s="2"/>
      <x:c r="B2378" s="2"/>
      <x:c r="C2378" s="2" t="str">
        <x:v>SYN-02373</x:v>
      </x:c>
      <x:c r="D2378" s="58" t="n">
        <x:v>63000000</x:v>
      </x:c>
      <x:c r="E2378" s="93" t="n">
        <x:v>24</x:v>
      </x:c>
      <x:c r="F2378" s="59" t="n">
        <x:v>0.206340588374881</x:v>
      </x:c>
      <x:c r="G2378" s="59" t="n">
        <x:v>0.5788684801333898</x:v>
      </x:c>
      <x:c r="H2378" s="59" t="n">
        <x:v>0.2904983352835291</x:v>
      </x:c>
      <x:c r="I2378" s="58" t="n">
        <x:v>3491768.0990423243</x:v>
      </x:c>
      <x:c r="J2378" s="59" t="n">
        <x:v>0.39496595809499185</x:v>
      </x:c>
      <x:c r="K2378" s="2" t="str">
        <x:v>E</x:v>
      </x:c>
      <x:c r="L2378" s="59"/>
      <x:c r="M2378" s="59" t="n">
        <x:v>0.5582142256124693</x:v>
      </x:c>
      <x:c r="N2378" s="58" t="n">
        <x:v>8176835.778040429</x:v>
      </x:c>
      <x:c r="O2378" s="58" t="n">
        <x:v>3792697.9222970097</x:v>
      </x:c>
      <x:c r="P2378" s="2" t="str">
        <x:v>decline</x:v>
      </x:c>
      <x:c r="Q2378" s="2" t="str">
        <x:v>PD exceeds policy maximum</x:v>
      </x:c>
      <x:c r="R2378" s="2"/>
      <x:c r="S2378" s="2"/>
      <x:c r="T2378" s="2"/>
    </x:row>
    <x:row r="2379">
      <x:c r="A2379" s="2"/>
      <x:c r="B2379" s="2"/>
      <x:c r="C2379" s="2" t="str">
        <x:v>SYN-02374</x:v>
      </x:c>
      <x:c r="D2379" s="58" t="n">
        <x:v>57000000</x:v>
      </x:c>
      <x:c r="E2379" s="93" t="n">
        <x:v>18</x:v>
      </x:c>
      <x:c r="F2379" s="59" t="n">
        <x:v>0.04413069220314233</x:v>
      </x:c>
      <x:c r="G2379" s="59" t="n">
        <x:v>0.8808253074405328</x:v>
      </x:c>
      <x:c r="H2379" s="59" t="n">
        <x:v>0.14356950620300898</x:v>
      </x:c>
      <x:c r="I2379" s="58" t="n">
        <x:v>3538706.474379972</x:v>
      </x:c>
      <x:c r="J2379" s="59" t="n">
        <x:v>0.3528614991735475</x:v>
      </x:c>
      <x:c r="K2379" s="2" t="str">
        <x:v>B</x:v>
      </x:c>
      <x:c r="L2379" s="59" t="n">
        <x:v>0.12604969024658202</x:v>
      </x:c>
      <x:c r="M2379" s="59" t="n">
        <x:v>0.3379235170449604</x:v>
      </x:c>
      <x:c r="N2379" s="58" t="n">
        <x:v>1811337.271617994</x:v>
      </x:c>
      <x:c r="O2379" s="58" t="n">
        <x:v>2401326.7821488725</x:v>
      </x:c>
      <x:c r="P2379" s="2" t="str">
        <x:v>approve</x:v>
      </x:c>
      <x:c r="Q2379" s="2" t="str">
        <x:v>eligibility and RAROC conditions are met</x:v>
      </x:c>
      <x:c r="R2379" s="2"/>
      <x:c r="S2379" s="2"/>
      <x:c r="T2379" s="2"/>
    </x:row>
    <x:row r="2380">
      <x:c r="A2380" s="2"/>
      <x:c r="B2380" s="2"/>
      <x:c r="C2380" s="2" t="str">
        <x:v>SYN-02375</x:v>
      </x:c>
      <x:c r="D2380" s="58" t="n">
        <x:v>153000000</x:v>
      </x:c>
      <x:c r="E2380" s="93" t="n">
        <x:v>18</x:v>
      </x:c>
      <x:c r="F2380" s="59" t="n">
        <x:v>0.020331672470346812</x:v>
      </x:c>
      <x:c r="G2380" s="59" t="n">
        <x:v>0.7339044934660675</x:v>
      </x:c>
      <x:c r="H2380" s="59" t="n">
        <x:v>0.10808989364985826</x:v>
      </x:c>
      <x:c r="I2380" s="58" t="n">
        <x:v>9245826.749253588</x:v>
      </x:c>
      <x:c r="J2380" s="59" t="n">
        <x:v>0.4262729652570441</x:v>
      </x:c>
      <x:c r="K2380" s="2" t="str">
        <x:v>B</x:v>
      </x:c>
      <x:c r="L2380" s="59"/>
      <x:c r="M2380" s="59" t="n">
        <x:v>0.2691105929642812</x:v>
      </x:c>
      <x:c r="N2380" s="58" t="n">
        <x:v>1852492.322840209</x:v>
      </x:c>
      <x:c r="O2380" s="58" t="n">
        <x:v>6456867.733720283</x:v>
      </x:c>
      <x:c r="P2380" s="2" t="str">
        <x:v>manual_review</x:v>
      </x:c>
      <x:c r="Q2380" s="2" t="str">
        <x:v>data quality flag</x:v>
      </x:c>
      <x:c r="R2380" s="2"/>
      <x:c r="S2380" s="2"/>
      <x:c r="T2380" s="2"/>
    </x:row>
    <x:row r="2381">
      <x:c r="A2381" s="2"/>
      <x:c r="B2381" s="2"/>
      <x:c r="C2381" s="2" t="str">
        <x:v>SYN-02376</x:v>
      </x:c>
      <x:c r="D2381" s="58" t="n">
        <x:v>221000000</x:v>
      </x:c>
      <x:c r="E2381" s="93" t="n">
        <x:v>12</x:v>
      </x:c>
      <x:c r="F2381" s="59" t="n">
        <x:v>0.031496532123650195</x:v>
      </x:c>
      <x:c r="G2381" s="59" t="n">
        <x:v>0.834522519464901</x:v>
      </x:c>
      <x:c r="H2381" s="59" t="n">
        <x:v>0.1314787682365853</x:v>
      </x:c>
      <x:c r="I2381" s="58" t="n">
        <x:v>19754453.8767109</x:v>
      </x:c>
      <x:c r="J2381" s="59" t="n">
        <x:v>0.42531689489179253</x:v>
      </x:c>
      <x:c r="K2381" s="2" t="str">
        <x:v>B</x:v>
      </x:c>
      <x:c r="L2381" s="59" t="n">
        <x:v>0.10621124267578126</x:v>
      </x:c>
      <x:c r="M2381" s="59" t="n">
        <x:v>0.4167230113693161</x:v>
      </x:c>
      <x:c r="N2381" s="58" t="n">
        <x:v>3224618.2075915965</x:v>
      </x:c>
      <x:c r="O2381" s="58" t="n">
        <x:v>9520859.95381113</x:v>
      </x:c>
      <x:c r="P2381" s="2" t="str">
        <x:v>approve</x:v>
      </x:c>
      <x:c r="Q2381" s="2" t="str">
        <x:v>eligibility and RAROC conditions are met</x:v>
      </x:c>
      <x:c r="R2381" s="2"/>
      <x:c r="S2381" s="2"/>
      <x:c r="T2381" s="2"/>
    </x:row>
    <x:row r="2382">
      <x:c r="A2382" s="2"/>
      <x:c r="B2382" s="2"/>
      <x:c r="C2382" s="2" t="str">
        <x:v>SYN-02377</x:v>
      </x:c>
      <x:c r="D2382" s="58" t="n">
        <x:v>210000000</x:v>
      </x:c>
      <x:c r="E2382" s="93" t="n">
        <x:v>48</x:v>
      </x:c>
      <x:c r="F2382" s="59" t="n">
        <x:v>0.12011095692497319</x:v>
      </x:c>
      <x:c r="G2382" s="59" t="n">
        <x:v>0.7854593021249822</x:v>
      </x:c>
      <x:c r="H2382" s="59" t="n">
        <x:v>0.2011234856538922</x:v>
      </x:c>
      <x:c r="I2382" s="58" t="n">
        <x:v>6402953.16446312</x:v>
      </x:c>
      <x:c r="J2382" s="59" t="n">
        <x:v>0.24205906328926238</x:v>
      </x:c>
      <x:c r="K2382" s="2" t="str">
        <x:v>D</x:v>
      </x:c>
      <x:c r="L2382" s="59" t="n">
        <x:v>0.18666526794433594</x:v>
      </x:c>
      <x:c r="M2382" s="59" t="n">
        <x:v>0.2491746734421446</x:v>
      </x:c>
      <x:c r="N2382" s="58" t="n">
        <x:v>40807287.94111082</x:v>
      </x:c>
      <x:c r="O2382" s="58" t="n">
        <x:v>13221561.268450974</x:v>
      </x:c>
      <x:c r="P2382" s="2" t="str">
        <x:v>approve</x:v>
      </x:c>
      <x:c r="Q2382" s="2" t="str">
        <x:v>eligibility and RAROC conditions are met</x:v>
      </x:c>
      <x:c r="R2382" s="2"/>
      <x:c r="S2382" s="2"/>
      <x:c r="T2382" s="2"/>
    </x:row>
    <x:row r="2383">
      <x:c r="A2383" s="2"/>
      <x:c r="B2383" s="2"/>
      <x:c r="C2383" s="2" t="str">
        <x:v>SYN-02378</x:v>
      </x:c>
      <x:c r="D2383" s="58" t="n">
        <x:v>224000000</x:v>
      </x:c>
      <x:c r="E2383" s="93" t="n">
        <x:v>36</x:v>
      </x:c>
      <x:c r="F2383" s="59" t="n">
        <x:v>0.22231722458506198</x:v>
      </x:c>
      <x:c r="G2383" s="59" t="n">
        <x:v>0.780421161126918</x:v>
      </x:c>
      <x:c r="H2383" s="59" t="n">
        <x:v>0.3</x:v>
      </x:c>
      <x:c r="I2383" s="58" t="n">
        <x:v>9509153.19054012</x:v>
      </x:c>
      <x:c r="J2383" s="59" t="n">
        <x:v>0.713943546036008</x:v>
      </x:c>
      <x:c r="K2383" s="2" t="str">
        <x:v>E</x:v>
      </x:c>
      <x:c r="L2383" s="59"/>
      <x:c r="M2383" s="59" t="n">
        <x:v>0.21686417739859845</x:v>
      </x:c>
      <x:c r="N2383" s="58" t="n">
        <x:v>59902877.640270986</x:v>
      </x:c>
      <x:c r="O2383" s="58" t="n">
        <x:v>17519715.577557813</x:v>
      </x:c>
      <x:c r="P2383" s="2" t="str">
        <x:v>decline</x:v>
      </x:c>
      <x:c r="Q2383" s="2" t="str">
        <x:v>PD exceeds policy maximum</x:v>
      </x:c>
      <x:c r="R2383" s="2"/>
      <x:c r="S2383" s="2"/>
      <x:c r="T2383" s="2"/>
    </x:row>
    <x:row r="2384">
      <x:c r="A2384" s="2"/>
      <x:c r="B2384" s="2"/>
      <x:c r="C2384" s="2" t="str">
        <x:v>SYN-02379</x:v>
      </x:c>
      <x:c r="D2384" s="58" t="n">
        <x:v>170000000</x:v>
      </x:c>
      <x:c r="E2384" s="93" t="n">
        <x:v>12</x:v>
      </x:c>
      <x:c r="F2384" s="59" t="n">
        <x:v>0.097609527136502</x:v>
      </x:c>
      <x:c r="G2384" s="59" t="n">
        <x:v>0.8410738666372636</x:v>
      </x:c>
      <x:c r="H2384" s="59" t="n">
        <x:v>0.1888095869189162</x:v>
      </x:c>
      <x:c r="I2384" s="58" t="n">
        <x:v>15656961.657665528</x:v>
      </x:c>
      <x:c r="J2384" s="59" t="n">
        <x:v>0.6147406986343719</x:v>
      </x:c>
      <x:c r="K2384" s="2" t="str">
        <x:v>C</x:v>
      </x:c>
      <x:c r="L2384" s="59"/>
      <x:c r="M2384" s="59" t="n">
        <x:v>0.35241460864597635</x:v>
      </x:c>
      <x:c r="N2384" s="58" t="n">
        <x:v>7893565.2611478465</x:v>
      </x:c>
      <x:c r="O2384" s="58" t="n">
        <x:v>11354249.278516252</x:v>
      </x:c>
      <x:c r="P2384" s="2" t="str">
        <x:v>decline</x:v>
      </x:c>
      <x:c r="Q2384" s="2" t="str">
        <x:v>debt service to income exceeds policy maximum</x:v>
      </x:c>
      <x:c r="R2384" s="2"/>
      <x:c r="S2384" s="2"/>
      <x:c r="T2384" s="2"/>
    </x:row>
    <x:row r="2385">
      <x:c r="A2385" s="2"/>
      <x:c r="B2385" s="2"/>
      <x:c r="C2385" s="2" t="str">
        <x:v>SYN-02380</x:v>
      </x:c>
      <x:c r="D2385" s="58" t="n">
        <x:v>129000000</x:v>
      </x:c>
      <x:c r="E2385" s="93" t="n">
        <x:v>12</x:v>
      </x:c>
      <x:c r="F2385" s="59" t="n">
        <x:v>0.010284920795182813</x:v>
      </x:c>
      <x:c r="G2385" s="59" t="n">
        <x:v>0.6854647396027642</x:v>
      </x:c>
      <x:c r="H2385" s="59" t="n">
        <x:v>0.1298752972430624</x:v>
      </x:c>
      <x:c r="I2385" s="58" t="n">
        <x:v>11521173.851142032</x:v>
      </x:c>
      <x:c r="J2385" s="59" t="n">
        <x:v>0.269263426069614</x:v>
      </x:c>
      <x:c r="K2385" s="2" t="str">
        <x:v>A</x:v>
      </x:c>
      <x:c r="L2385" s="59" t="n">
        <x:v>0.09369014739990233</x:v>
      </x:c>
      <x:c r="M2385" s="59" t="n">
        <x:v>0.5280293676511145</x:v>
      </x:c>
      <x:c r="N2385" s="58" t="n">
        <x:v>503108.2025315226</x:v>
      </x:c>
      <x:c r="O2385" s="58" t="n">
        <x:v>5593324.0262312</x:v>
      </x:c>
      <x:c r="P2385" s="2" t="str">
        <x:v>approve</x:v>
      </x:c>
      <x:c r="Q2385" s="2" t="str">
        <x:v>eligibility and RAROC conditions are met</x:v>
      </x:c>
      <x:c r="R2385" s="2"/>
      <x:c r="S2385" s="2"/>
      <x:c r="T2385" s="2"/>
    </x:row>
    <x:row r="2386">
      <x:c r="A2386" s="2"/>
      <x:c r="B2386" s="2"/>
      <x:c r="C2386" s="2" t="str">
        <x:v>SYN-02381</x:v>
      </x:c>
      <x:c r="D2386" s="58" t="n">
        <x:v>120000000</x:v>
      </x:c>
      <x:c r="E2386" s="93" t="n">
        <x:v>36</x:v>
      </x:c>
      <x:c r="F2386" s="59" t="n">
        <x:v>0.03940950578814788</x:v>
      </x:c>
      <x:c r="G2386" s="59" t="n">
        <x:v>0.725616621883286</x:v>
      </x:c>
      <x:c r="H2386" s="59" t="n">
        <x:v>0.1125637696710936</x:v>
      </x:c>
      <x:c r="I2386" s="58" t="n">
        <x:v>3943231.3643044448</x:v>
      </x:c>
      <x:c r="J2386" s="59" t="n">
        <x:v>0.32411299006725697</x:v>
      </x:c>
      <x:c r="K2386" s="2" t="str">
        <x:v>B</x:v>
      </x:c>
      <x:c r="L2386" s="59" t="n">
        <x:v>0.10466442108154296</x:v>
      </x:c>
      <x:c r="M2386" s="59" t="n">
        <x:v>0.24013791211163082</x:v>
      </x:c>
      <x:c r="N2386" s="58" t="n">
        <x:v>5459586.581599681</x:v>
      </x:c>
      <x:c r="O2386" s="58" t="n">
        <x:v>4920470.335720527</x:v>
      </x:c>
      <x:c r="P2386" s="2" t="str">
        <x:v>approve</x:v>
      </x:c>
      <x:c r="Q2386" s="2" t="str">
        <x:v>eligibility and RAROC conditions are met</x:v>
      </x:c>
      <x:c r="R2386" s="2"/>
      <x:c r="S2386" s="2"/>
      <x:c r="T2386" s="2"/>
    </x:row>
    <x:row r="2387">
      <x:c r="A2387" s="2"/>
      <x:c r="B2387" s="2"/>
      <x:c r="C2387" s="2" t="str">
        <x:v>SYN-02382</x:v>
      </x:c>
      <x:c r="D2387" s="58" t="n">
        <x:v>249000000</x:v>
      </x:c>
      <x:c r="E2387" s="93" t="n">
        <x:v>12</x:v>
      </x:c>
      <x:c r="F2387" s="59" t="n">
        <x:v>0.031155383724092673</x:v>
      </x:c>
      <x:c r="G2387" s="59" t="n">
        <x:v>0.8082051582322246</x:v>
      </x:c>
      <x:c r="H2387" s="59" t="n">
        <x:v>0.13877297748164594</x:v>
      </x:c>
      <x:c r="I2387" s="58" t="n">
        <x:v>22342619.130231183</x:v>
      </x:c>
      <x:c r="J2387" s="59" t="n">
        <x:v>0.8387328518722434</x:v>
      </x:c>
      <x:c r="K2387" s="2" t="str">
        <x:v>B</x:v>
      </x:c>
      <x:c r="L2387" s="59"/>
      <x:c r="M2387" s="59" t="n">
        <x:v>0.6063251753992384</x:v>
      </x:c>
      <x:c r="N2387" s="58" t="n">
        <x:v>3484033.1871833717</x:v>
      </x:c>
      <x:c r="O2387" s="58" t="n">
        <x:v>10739793.59364289</x:v>
      </x:c>
      <x:c r="P2387" s="2" t="str">
        <x:v>decline</x:v>
      </x:c>
      <x:c r="Q2387" s="2" t="str">
        <x:v>debt service to income exceeds policy maximum</x:v>
      </x:c>
      <x:c r="R2387" s="2"/>
      <x:c r="S2387" s="2"/>
      <x:c r="T2387" s="2"/>
    </x:row>
    <x:row r="2388">
      <x:c r="A2388" s="2"/>
      <x:c r="B2388" s="2"/>
      <x:c r="C2388" s="2" t="str">
        <x:v>SYN-02383</x:v>
      </x:c>
      <x:c r="D2388" s="58" t="n">
        <x:v>215000000</x:v>
      </x:c>
      <x:c r="E2388" s="93" t="n">
        <x:v>48</x:v>
      </x:c>
      <x:c r="F2388" s="59" t="n">
        <x:v>0.04917357735578115</x:v>
      </x:c>
      <x:c r="G2388" s="59" t="n">
        <x:v>0.6481132390384712</x:v>
      </x:c>
      <x:c r="H2388" s="59" t="n">
        <x:v>0.12764687530259877</x:v>
      </x:c>
      <x:c r="I2388" s="58" t="n">
        <x:v>5742833.122784552</x:v>
      </x:c>
      <x:c r="J2388" s="59" t="n">
        <x:v>0.3604005811014834</x:v>
      </x:c>
      <x:c r="K2388" s="2" t="str">
        <x:v>B</x:v>
      </x:c>
      <x:c r="L2388" s="59" t="n">
        <x:v>0.11164661407470704</x:v>
      </x:c>
      <x:c r="M2388" s="59" t="n">
        <x:v>0.32257754844730047</x:v>
      </x:c>
      <x:c r="N2388" s="58" t="n">
        <x:v>14485850.585839925</x:v>
      </x:c>
      <x:c r="O2388" s="58" t="n">
        <x:v>8745016.499533061</x:v>
      </x:c>
      <x:c r="P2388" s="2" t="str">
        <x:v>approve</x:v>
      </x:c>
      <x:c r="Q2388" s="2" t="str">
        <x:v>eligibility and RAROC conditions are met</x:v>
      </x:c>
      <x:c r="R2388" s="2"/>
      <x:c r="S2388" s="2"/>
      <x:c r="T2388" s="2"/>
    </x:row>
    <x:row r="2389">
      <x:c r="A2389" s="2"/>
      <x:c r="B2389" s="2"/>
      <x:c r="C2389" s="2" t="str">
        <x:v>SYN-02384</x:v>
      </x:c>
      <x:c r="D2389" s="58" t="n">
        <x:v>112000000</x:v>
      </x:c>
      <x:c r="E2389" s="93" t="n">
        <x:v>18</x:v>
      </x:c>
      <x:c r="F2389" s="59" t="n">
        <x:v>0.013076216173972893</x:v>
      </x:c>
      <x:c r="G2389" s="59" t="n">
        <x:v>0.7829487170371874</x:v>
      </x:c>
      <x:c r="H2389" s="59" t="n">
        <x:v>0.11723898919581227</x:v>
      </x:c>
      <x:c r="I2389" s="58" t="n">
        <x:v>6815633.388855693</x:v>
      </x:c>
      <x:c r="J2389" s="59" t="n">
        <x:v>0.20371781704923606</x:v>
      </x:c>
      <x:c r="K2389" s="2" t="str">
        <x:v>A</x:v>
      </x:c>
      <x:c r="L2389" s="59" t="n">
        <x:v>0.0961529541015625</x:v>
      </x:c>
      <x:c r="M2389" s="59" t="n">
        <x:v>0.3745528838618704</x:v>
      </x:c>
      <x:c r="N2389" s="58" t="n">
        <x:v>932504.2803341349</x:v>
      </x:c>
      <x:c r="O2389" s="58" t="n">
        <x:v>4753109.642146944</x:v>
      </x:c>
      <x:c r="P2389" s="2" t="str">
        <x:v>approve</x:v>
      </x:c>
      <x:c r="Q2389" s="2" t="str">
        <x:v>eligibility and RAROC conditions are met</x:v>
      </x:c>
      <x:c r="R2389" s="2"/>
      <x:c r="S2389" s="2"/>
      <x:c r="T2389" s="2"/>
    </x:row>
    <x:row r="2390">
      <x:c r="A2390" s="2"/>
      <x:c r="B2390" s="2"/>
      <x:c r="C2390" s="2" t="str">
        <x:v>SYN-02385</x:v>
      </x:c>
      <x:c r="D2390" s="58" t="n">
        <x:v>62000000</x:v>
      </x:c>
      <x:c r="E2390" s="93" t="n">
        <x:v>48</x:v>
      </x:c>
      <x:c r="F2390" s="59" t="n">
        <x:v>0.01784528125464828</x:v>
      </x:c>
      <x:c r="G2390" s="59" t="n">
        <x:v>0.8422385695249723</x:v>
      </x:c>
      <x:c r="H2390" s="59" t="n">
        <x:v>0.11222533202275396</x:v>
      </x:c>
      <x:c r="I2390" s="58" t="n">
        <x:v>1609130.916959199</x:v>
      </x:c>
      <x:c r="J2390" s="59" t="n">
        <x:v>0.02595372446708385</x:v>
      </x:c>
      <x:c r="K2390" s="2" t="str">
        <x:v>A</x:v>
      </x:c>
      <x:c r="L2390" s="59" t="n">
        <x:v>0.10066619873046877</x:v>
      </x:c>
      <x:c r="M2390" s="59" t="n">
        <x:v>0.2778980050023022</x:v>
      </x:c>
      <x:c r="N2390" s="58" t="n">
        <x:v>2008418.851655991</x:v>
      </x:c>
      <x:c r="O2390" s="58" t="n">
        <x:v>2609203.5146389315</x:v>
      </x:c>
      <x:c r="P2390" s="2" t="str">
        <x:v>approve</x:v>
      </x:c>
      <x:c r="Q2390" s="2" t="str">
        <x:v>eligibility and RAROC conditions are met</x:v>
      </x:c>
      <x:c r="R2390" s="2"/>
      <x:c r="S2390" s="2"/>
      <x:c r="T2390" s="2"/>
    </x:row>
    <x:row r="2391">
      <x:c r="A2391" s="2"/>
      <x:c r="B2391" s="2"/>
      <x:c r="C2391" s="2" t="str">
        <x:v>SYN-02386</x:v>
      </x:c>
      <x:c r="D2391" s="58" t="n">
        <x:v>171000000</x:v>
      </x:c>
      <x:c r="E2391" s="93" t="n">
        <x:v>48</x:v>
      </x:c>
      <x:c r="F2391" s="59" t="n">
        <x:v>0.20387592572366117</x:v>
      </x:c>
      <x:c r="G2391" s="59" t="n">
        <x:v>0.7215096208439014</x:v>
      </x:c>
      <x:c r="H2391" s="59" t="n">
        <x:v>0.2767265525508407</x:v>
      </x:c>
      <x:c r="I2391" s="58" t="n">
        <x:v>5927731.065399224</x:v>
      </x:c>
      <x:c r="J2391" s="59" t="n">
        <x:v>0.3379351732971207</x:v>
      </x:c>
      <x:c r="K2391" s="2" t="str">
        <x:v>E</x:v>
      </x:c>
      <x:c r="L2391" s="59"/>
      <x:c r="M2391" s="59" t="n">
        <x:v>0.2751832637254172</x:v>
      </x:c>
      <x:c r="N2391" s="58" t="n">
        <x:v>49549312.31661059</x:v>
      </x:c>
      <x:c r="O2391" s="58" t="n">
        <x:v>11591842.139044534</x:v>
      </x:c>
      <x:c r="P2391" s="2" t="str">
        <x:v>decline</x:v>
      </x:c>
      <x:c r="Q2391" s="2" t="str">
        <x:v>PD exceeds policy maximum</x:v>
      </x:c>
      <x:c r="R2391" s="2"/>
      <x:c r="S2391" s="2"/>
      <x:c r="T2391" s="2"/>
    </x:row>
    <x:row r="2392">
      <x:c r="A2392" s="2"/>
      <x:c r="B2392" s="2"/>
      <x:c r="C2392" s="2" t="str">
        <x:v>SYN-02387</x:v>
      </x:c>
      <x:c r="D2392" s="58" t="n">
        <x:v>113000000</x:v>
      </x:c>
      <x:c r="E2392" s="93" t="n">
        <x:v>48</x:v>
      </x:c>
      <x:c r="F2392" s="59" t="n">
        <x:v>0.1871808048918094</x:v>
      </x:c>
      <x:c r="G2392" s="59" t="n">
        <x:v>0.8363212351207745</x:v>
      </x:c>
      <x:c r="H2392" s="59" t="n">
        <x:v>0.2742872783646559</x:v>
      </x:c>
      <x:c r="I2392" s="58" t="n">
        <x:v>3901442.5301610786</x:v>
      </x:c>
      <x:c r="J2392" s="59" t="n">
        <x:v>0.14131087211304733</x:v>
      </x:c>
      <x:c r="K2392" s="2" t="str">
        <x:v>E</x:v>
      </x:c>
      <x:c r="L2392" s="59" t="n">
        <x:v>0.27207122802734385</x:v>
      </x:c>
      <x:c r="M2392" s="59" t="n">
        <x:v>0.170401169686384</x:v>
      </x:c>
      <x:c r="N2392" s="58" t="n">
        <x:v>35376486.78780648</x:v>
      </x:c>
      <x:c r="O2392" s="58" t="n">
        <x:v>8787292.124875598</x:v>
      </x:c>
      <x:c r="P2392" s="2" t="str">
        <x:v>approve</x:v>
      </x:c>
      <x:c r="Q2392" s="2" t="str">
        <x:v>eligibility and RAROC conditions are met</x:v>
      </x:c>
      <x:c r="R2392" s="2"/>
      <x:c r="S2392" s="2"/>
      <x:c r="T2392" s="2"/>
    </x:row>
    <x:row r="2393">
      <x:c r="A2393" s="2"/>
      <x:c r="B2393" s="2"/>
      <x:c r="C2393" s="2" t="str">
        <x:v>SYN-02388</x:v>
      </x:c>
      <x:c r="D2393" s="58" t="n">
        <x:v>182000000</x:v>
      </x:c>
      <x:c r="E2393" s="93" t="n">
        <x:v>12</x:v>
      </x:c>
      <x:c r="F2393" s="59" t="n">
        <x:v>0.0782709360730064</x:v>
      </x:c>
      <x:c r="G2393" s="59" t="n">
        <x:v>0.7290646768313452</x:v>
      </x:c>
      <x:c r="H2393" s="59" t="n">
        <x:v>0.16924994643051647</x:v>
      </x:c>
      <x:c r="I2393" s="58" t="n">
        <x:v>16592787.253509944</x:v>
      </x:c>
      <x:c r="J2393" s="59" t="n">
        <x:v>0.7997635165085228</x:v>
      </x:c>
      <x:c r="K2393" s="2" t="str">
        <x:v>C</x:v>
      </x:c>
      <x:c r="L2393" s="59"/>
      <x:c r="M2393" s="59" t="n">
        <x:v>0.45281865685835365</x:v>
      </x:c>
      <x:c r="N2393" s="58" t="n">
        <x:v>5839500.975732791</x:v>
      </x:c>
      <x:c r="O2393" s="58" t="n">
        <x:v>9288348.270883083</x:v>
      </x:c>
      <x:c r="P2393" s="2" t="str">
        <x:v>decline</x:v>
      </x:c>
      <x:c r="Q2393" s="2" t="str">
        <x:v>debt service to income exceeds policy maximum</x:v>
      </x:c>
      <x:c r="R2393" s="2"/>
      <x:c r="S2393" s="2"/>
      <x:c r="T2393" s="2"/>
    </x:row>
    <x:row r="2394">
      <x:c r="A2394" s="2"/>
      <x:c r="B2394" s="2"/>
      <x:c r="C2394" s="2" t="str">
        <x:v>SYN-02389</x:v>
      </x:c>
      <x:c r="D2394" s="58" t="n">
        <x:v>62000000</x:v>
      </x:c>
      <x:c r="E2394" s="93" t="n">
        <x:v>36</x:v>
      </x:c>
      <x:c r="F2394" s="59" t="n">
        <x:v>0.1339563119091449</x:v>
      </x:c>
      <x:c r="G2394" s="59" t="n">
        <x:v>0.762262855002999</x:v>
      </x:c>
      <x:c r="H2394" s="59" t="n">
        <x:v>0.22413345317836747</x:v>
      </x:c>
      <x:c r="I2394" s="58" t="n">
        <x:v>2381086.4842558657</x:v>
      </x:c>
      <x:c r="J2394" s="59" t="n">
        <x:v>0.25547671874581984</x:v>
      </x:c>
      <x:c r="K2394" s="2" t="str">
        <x:v>D</x:v>
      </x:c>
      <x:c r="L2394" s="59" t="n">
        <x:v>0.20495952606201168</x:v>
      </x:c>
      <x:c r="M2394" s="59" t="n">
        <x:v>0.2755409646745583</x:v>
      </x:c>
      <x:c r="N2394" s="58" t="n">
        <x:v>10003628.005860131</x:v>
      </x:c>
      <x:c r="O2394" s="58" t="n">
        <x:v>4072584.793669964</x:v>
      </x:c>
      <x:c r="P2394" s="2" t="str">
        <x:v>approve</x:v>
      </x:c>
      <x:c r="Q2394" s="2" t="str">
        <x:v>eligibility and RAROC conditions are met</x:v>
      </x:c>
      <x:c r="R2394" s="2"/>
      <x:c r="S2394" s="2"/>
      <x:c r="T2394" s="2"/>
    </x:row>
    <x:row r="2395">
      <x:c r="A2395" s="2"/>
      <x:c r="B2395" s="2"/>
      <x:c r="C2395" s="2" t="str">
        <x:v>SYN-02390</x:v>
      </x:c>
      <x:c r="D2395" s="58" t="n">
        <x:v>237000000</x:v>
      </x:c>
      <x:c r="E2395" s="93" t="n">
        <x:v>24</x:v>
      </x:c>
      <x:c r="F2395" s="59" t="n">
        <x:v>0.101719444266657</x:v>
      </x:c>
      <x:c r="G2395" s="59" t="n">
        <x:v>0.8268578385478349</x:v>
      </x:c>
      <x:c r="H2395" s="59" t="n">
        <x:v>0.18339893251817962</x:v>
      </x:c>
      <x:c r="I2395" s="58" t="n">
        <x:v>11870971.046810107</x:v>
      </x:c>
      <x:c r="J2395" s="59" t="n">
        <x:v>0.4331355367489617</x:v>
      </x:c>
      <x:c r="K2395" s="2" t="str">
        <x:v>D</x:v>
      </x:c>
      <x:c r="L2395" s="59" t="n">
        <x:v>0.16649692535400396</x:v>
      </x:c>
      <x:c r="M2395" s="59" t="n">
        <x:v>0.2682995042482741</x:v>
      </x:c>
      <x:c r="N2395" s="58" t="n">
        <x:v>21518722.130679112</x:v>
      </x:c>
      <x:c r="O2395" s="58" t="n">
        <x:v>15171329.341791432</x:v>
      </x:c>
      <x:c r="P2395" s="2" t="str">
        <x:v>approve</x:v>
      </x:c>
      <x:c r="Q2395" s="2" t="str">
        <x:v>eligibility and RAROC conditions are met</x:v>
      </x:c>
      <x:c r="R2395" s="2"/>
      <x:c r="S2395" s="2"/>
      <x:c r="T2395" s="2"/>
    </x:row>
    <x:row r="2396">
      <x:c r="A2396" s="2"/>
      <x:c r="B2396" s="2"/>
      <x:c r="C2396" s="2" t="str">
        <x:v>SYN-02391</x:v>
      </x:c>
      <x:c r="D2396" s="58" t="n">
        <x:v>224000000</x:v>
      </x:c>
      <x:c r="E2396" s="93" t="n">
        <x:v>12</x:v>
      </x:c>
      <x:c r="F2396" s="59" t="n">
        <x:v>0.09129825862933436</x:v>
      </x:c>
      <x:c r="G2396" s="59" t="n">
        <x:v>0.8096544695602185</x:v>
      </x:c>
      <x:c r="H2396" s="59" t="n">
        <x:v>0.1831512716279743</x:v>
      </x:c>
      <x:c r="I2396" s="58" t="n">
        <x:v>20569927.369819496</x:v>
      </x:c>
      <x:c r="J2396" s="59" t="n">
        <x:v>0.4533985473963899</x:v>
      </x:c>
      <x:c r="K2396" s="2" t="str">
        <x:v>C</x:v>
      </x:c>
      <x:c r="L2396" s="59" t="n">
        <x:v>0.16379108428955083</x:v>
      </x:c>
      <x:c r="M2396" s="59" t="n">
        <x:v>0.2951564862750151</x:v>
      </x:c>
      <x:c r="N2396" s="58" t="n">
        <x:v>9347962.357912494</x:v>
      </x:c>
      <x:c r="O2396" s="58" t="n">
        <x:v>13876364.399524186</x:v>
      </x:c>
      <x:c r="P2396" s="2" t="str">
        <x:v>approve</x:v>
      </x:c>
      <x:c r="Q2396" s="2" t="str">
        <x:v>eligibility and RAROC conditions are met</x:v>
      </x:c>
      <x:c r="R2396" s="2"/>
      <x:c r="S2396" s="2"/>
      <x:c r="T2396" s="2"/>
    </x:row>
    <x:row r="2397">
      <x:c r="A2397" s="2"/>
      <x:c r="B2397" s="2"/>
      <x:c r="C2397" s="2" t="str">
        <x:v>SYN-02392</x:v>
      </x:c>
      <x:c r="D2397" s="58" t="n">
        <x:v>57000000</x:v>
      </x:c>
      <x:c r="E2397" s="93" t="n">
        <x:v>48</x:v>
      </x:c>
      <x:c r="F2397" s="59" t="n">
        <x:v>0.13481175088948774</x:v>
      </x:c>
      <x:c r="G2397" s="59" t="n">
        <x:v>0.6071831271739453</x:v>
      </x:c>
      <x:c r="H2397" s="59" t="n">
        <x:v>0.20292100044520725</x:v>
      </x:c>
      <x:c r="I2397" s="58" t="n">
        <x:v>1743413.8909735435</x:v>
      </x:c>
      <x:c r="J2397" s="59" t="n">
        <x:v>0.11249394398150529</x:v>
      </x:c>
      <x:c r="K2397" s="2" t="str">
        <x:v>D</x:v>
      </x:c>
      <x:c r="L2397" s="59" t="n">
        <x:v>0.17489257812499998</x:v>
      </x:c>
      <x:c r="M2397" s="59" t="n">
        <x:v>0.37116250514045596</x:v>
      </x:c>
      <x:c r="N2397" s="58" t="n">
        <x:v>9487078.89174023</x:v>
      </x:c>
      <x:c r="O2397" s="58" t="n">
        <x:v>2886398.593434651</x:v>
      </x:c>
      <x:c r="P2397" s="2" t="str">
        <x:v>approve</x:v>
      </x:c>
      <x:c r="Q2397" s="2" t="str">
        <x:v>eligibility and RAROC conditions are met</x:v>
      </x:c>
      <x:c r="R2397" s="2"/>
      <x:c r="S2397" s="2"/>
      <x:c r="T2397" s="2"/>
    </x:row>
    <x:row r="2398">
      <x:c r="A2398" s="2"/>
      <x:c r="B2398" s="2"/>
      <x:c r="C2398" s="2" t="str">
        <x:v>SYN-02393</x:v>
      </x:c>
      <x:c r="D2398" s="58" t="n">
        <x:v>39000000</x:v>
      </x:c>
      <x:c r="E2398" s="93" t="n">
        <x:v>12</x:v>
      </x:c>
      <x:c r="F2398" s="59" t="n">
        <x:v>0.10388152916082802</x:v>
      </x:c>
      <x:c r="G2398" s="59" t="n">
        <x:v>0.753598501165478</x:v>
      </x:c>
      <x:c r="H2398" s="59" t="n">
        <x:v>0.19705439128174698</x:v>
      </x:c>
      <x:c r="I2398" s="58" t="n">
        <x:v>3607249.922858023</x:v>
      </x:c>
      <x:c r="J2398" s="59" t="n">
        <x:v>0.4379531201786264</x:v>
      </x:c>
      <x:c r="K2398" s="2" t="str">
        <x:v>D</x:v>
      </x:c>
      <x:c r="L2398" s="59" t="n">
        <x:v>0.19748512268066407</x:v>
      </x:c>
      <x:c r="M2398" s="59" t="n">
        <x:v>0.15699106443529967</x:v>
      </x:c>
      <x:c r="N2398" s="58" t="n">
        <x:v>1730576.0830823637</x:v>
      </x:c>
      <x:c r="O2398" s="58" t="n">
        <x:v>2415199.604030162</x:v>
      </x:c>
      <x:c r="P2398" s="2" t="str">
        <x:v>reprice</x:v>
      </x:c>
      <x:c r="Q2398" s="2" t="str">
        <x:v>quoted APR is below the RAROC price floor</x:v>
      </x:c>
      <x:c r="R2398" s="2"/>
      <x:c r="S2398" s="2"/>
      <x:c r="T2398" s="2"/>
    </x:row>
    <x:row r="2399">
      <x:c r="A2399" s="2"/>
      <x:c r="B2399" s="2"/>
      <x:c r="C2399" s="2" t="str">
        <x:v>SYN-02394</x:v>
      </x:c>
      <x:c r="D2399" s="58" t="n">
        <x:v>62000000</x:v>
      </x:c>
      <x:c r="E2399" s="93" t="n">
        <x:v>24</x:v>
      </x:c>
      <x:c r="F2399" s="59" t="n">
        <x:v>0.10207359343483208</x:v>
      </x:c>
      <x:c r="G2399" s="59" t="n">
        <x:v>0.7556932243445282</x:v>
      </x:c>
      <x:c r="H2399" s="59" t="n">
        <x:v>0.17490450756518255</x:v>
      </x:c>
      <x:c r="I2399" s="58" t="n">
        <x:v>3080051.304775042</x:v>
      </x:c>
      <x:c r="J2399" s="59" t="n">
        <x:v>0.3121141212612688</x:v>
      </x:c>
      <x:c r="K2399" s="2" t="str">
        <x:v>D</x:v>
      </x:c>
      <x:c r="L2399" s="59" t="n">
        <x:v>0.1759235000610352</x:v>
      </x:c>
      <x:c r="M2399" s="59" t="n">
        <x:v>0.15283374322813512</x:v>
      </x:c>
      <x:c r="N2399" s="58" t="n">
        <x:v>5149945.271001431</x:v>
      </x:c>
      <x:c r="O2399" s="58" t="n">
        <x:v>3624710.902095999</x:v>
      </x:c>
      <x:c r="P2399" s="2" t="str">
        <x:v>reprice</x:v>
      </x:c>
      <x:c r="Q2399" s="2" t="str">
        <x:v>quoted APR is below the RAROC price floor</x:v>
      </x:c>
      <x:c r="R2399" s="2"/>
      <x:c r="S2399" s="2"/>
      <x:c r="T2399" s="2"/>
    </x:row>
    <x:row r="2400">
      <x:c r="A2400" s="2"/>
      <x:c r="B2400" s="2"/>
      <x:c r="C2400" s="2" t="str">
        <x:v>SYN-02395</x:v>
      </x:c>
      <x:c r="D2400" s="58" t="n">
        <x:v>30000000</x:v>
      </x:c>
      <x:c r="E2400" s="93" t="n">
        <x:v>12</x:v>
      </x:c>
      <x:c r="F2400" s="59" t="n">
        <x:v>0.07261338224999238</x:v>
      </x:c>
      <x:c r="G2400" s="59" t="n">
        <x:v>0.7498002288612132</x:v>
      </x:c>
      <x:c r="H2400" s="59" t="n">
        <x:v>0.169219686031982</x:v>
      </x:c>
      <x:c r="I2400" s="58" t="n">
        <x:v>2735031.749522759</x:v>
      </x:c>
      <x:c r="J2400" s="59" t="n">
        <x:v>0.09814376427207883</x:v>
      </x:c>
      <x:c r="K2400" s="2" t="str">
        <x:v>C</x:v>
      </x:c>
      <x:c r="L2400" s="59" t="n">
        <x:v>0.192935905456543</x:v>
      </x:c>
      <x:c r="M2400" s="59" t="n">
        <x:v>-0.058295311325143796</x:v>
      </x:c>
      <x:c r="N2400" s="58" t="n">
        <x:v>917553.1692911696</x:v>
      </x:c>
      <x:c r="O2400" s="58" t="n">
        <x:v>1507043.9231377305</x:v>
      </x:c>
      <x:c r="P2400" s="2" t="str">
        <x:v>reprice</x:v>
      </x:c>
      <x:c r="Q2400" s="2" t="str">
        <x:v>quoted APR is below the RAROC price floor</x:v>
      </x:c>
      <x:c r="R2400" s="2"/>
      <x:c r="S2400" s="2"/>
      <x:c r="T2400" s="2"/>
    </x:row>
    <x:row r="2401">
      <x:c r="A2401" s="2"/>
      <x:c r="B2401" s="2"/>
      <x:c r="C2401" s="2" t="str">
        <x:v>SYN-02396</x:v>
      </x:c>
      <x:c r="D2401" s="58" t="n">
        <x:v>231000000</x:v>
      </x:c>
      <x:c r="E2401" s="93" t="n">
        <x:v>48</x:v>
      </x:c>
      <x:c r="F2401" s="59" t="n">
        <x:v>0.2059533716541568</x:v>
      </x:c>
      <x:c r="G2401" s="59" t="n">
        <x:v>0.741185723283346</x:v>
      </x:c>
      <x:c r="H2401" s="59" t="n">
        <x:v>0.25390478904047087</x:v>
      </x:c>
      <x:c r="I2401" s="58" t="n">
        <x:v>7709691.322172042</x:v>
      </x:c>
      <x:c r="J2401" s="59" t="n">
        <x:v>0.3403230440724014</x:v>
      </x:c>
      <x:c r="K2401" s="2" t="str">
        <x:v>E</x:v>
      </x:c>
      <x:c r="L2401" s="59"/>
      <x:c r="M2401" s="59" t="n">
        <x:v>0.12385539222155033</x:v>
      </x:c>
      <x:c r="N2401" s="58" t="n">
        <x:v>68633887.48027737</x:v>
      </x:c>
      <x:c r="O2401" s="58" t="n">
        <x:v>15939136.577935683</x:v>
      </x:c>
      <x:c r="P2401" s="2" t="str">
        <x:v>decline</x:v>
      </x:c>
      <x:c r="Q2401" s="2" t="str">
        <x:v>PD exceeds policy maximum</x:v>
      </x:c>
      <x:c r="R2401" s="2"/>
      <x:c r="S2401" s="2"/>
      <x:c r="T2401" s="2"/>
    </x:row>
    <x:row r="2402">
      <x:c r="A2402" s="2"/>
      <x:c r="B2402" s="2"/>
      <x:c r="C2402" s="2" t="str">
        <x:v>SYN-02397</x:v>
      </x:c>
      <x:c r="D2402" s="58" t="n">
        <x:v>96000000</x:v>
      </x:c>
      <x:c r="E2402" s="93" t="n">
        <x:v>18</x:v>
      </x:c>
      <x:c r="F2402" s="59" t="n">
        <x:v>0.05619483819244581</x:v>
      </x:c>
      <x:c r="G2402" s="59" t="n">
        <x:v>0.6904897810475863</x:v>
      </x:c>
      <x:c r="H2402" s="59" t="n">
        <x:v>0.15593158465170387</x:v>
      </x:c>
      <x:c r="I2402" s="58" t="n">
        <x:v>6015772.895490252</x:v>
      </x:c>
      <x:c r="J2402" s="59" t="n">
        <x:v>0.4064409819549329</x:v>
      </x:c>
      <x:c r="K2402" s="2" t="str">
        <x:v>C</x:v>
      </x:c>
      <x:c r="L2402" s="59" t="n">
        <x:v>0.1154290008544922</x:v>
      </x:c>
      <x:c r="M2402" s="59" t="n">
        <x:v>0.5711730020425496</x:v>
      </x:c>
      <x:c r="N2402" s="58" t="n">
        <x:v>3052759.7307226914</x:v>
      </x:c>
      <x:c r="O2402" s="58" t="n">
        <x:v>4022963.541802131</x:v>
      </x:c>
      <x:c r="P2402" s="2" t="str">
        <x:v>approve</x:v>
      </x:c>
      <x:c r="Q2402" s="2" t="str">
        <x:v>eligibility and RAROC conditions are met</x:v>
      </x:c>
      <x:c r="R2402" s="2"/>
      <x:c r="S2402" s="2"/>
      <x:c r="T2402" s="2"/>
    </x:row>
    <x:row r="2403">
      <x:c r="A2403" s="2"/>
      <x:c r="B2403" s="2"/>
      <x:c r="C2403" s="2" t="str">
        <x:v>SYN-02398</x:v>
      </x:c>
      <x:c r="D2403" s="58" t="n">
        <x:v>31000000</x:v>
      </x:c>
      <x:c r="E2403" s="93" t="n">
        <x:v>24</x:v>
      </x:c>
      <x:c r="F2403" s="59" t="n">
        <x:v>0.11993264694724531</x:v>
      </x:c>
      <x:c r="G2403" s="59" t="n">
        <x:v>0.8627176634080429</x:v>
      </x:c>
      <x:c r="H2403" s="59" t="n">
        <x:v>0.19705349376938688</x:v>
      </x:c>
      <x:c r="I2403" s="58" t="n">
        <x:v>1573311.2591970456</x:v>
      </x:c>
      <x:c r="J2403" s="59" t="n">
        <x:v>0.2988879691332102</x:v>
      </x:c>
      <x:c r="K2403" s="2" t="str">
        <x:v>D</x:v>
      </x:c>
      <x:c r="L2403" s="59" t="n">
        <x:v>0.22900150299072264</x:v>
      </x:c>
      <x:c r="M2403" s="59" t="n">
        <x:v>-0.026421902732315355</x:v>
      </x:c>
      <x:c r="N2403" s="58" t="n">
        <x:v>3462868.0283938646</x:v>
      </x:c>
      <x:c r="O2403" s="58" t="n">
        <x:v>2245700.989946799</x:v>
      </x:c>
      <x:c r="P2403" s="2" t="str">
        <x:v>reprice</x:v>
      </x:c>
      <x:c r="Q2403" s="2" t="str">
        <x:v>quoted APR is below the RAROC price floor</x:v>
      </x:c>
      <x:c r="R2403" s="2"/>
      <x:c r="S2403" s="2"/>
      <x:c r="T2403" s="2"/>
    </x:row>
    <x:row r="2404">
      <x:c r="A2404" s="2"/>
      <x:c r="B2404" s="2"/>
      <x:c r="C2404" s="2" t="str">
        <x:v>SYN-02399</x:v>
      </x:c>
      <x:c r="D2404" s="58" t="n">
        <x:v>178000000</x:v>
      </x:c>
      <x:c r="E2404" s="93" t="n">
        <x:v>48</x:v>
      </x:c>
      <x:c r="F2404" s="59" t="n">
        <x:v>0.06021092918631438</x:v>
      </x:c>
      <x:c r="G2404" s="59" t="n">
        <x:v>0.7385821198595451</x:v>
      </x:c>
      <x:c r="H2404" s="59" t="n">
        <x:v>0.17724561111729675</x:v>
      </x:c>
      <x:c r="I2404" s="58" t="n">
        <x:v>5203165.460724286</x:v>
      </x:c>
      <x:c r="J2404" s="59" t="n">
        <x:v>0.2712937444313317</x:v>
      </x:c>
      <x:c r="K2404" s="2" t="str">
        <x:v>C</x:v>
      </x:c>
      <x:c r="L2404" s="59" t="n">
        <x:v>0.1233570098876953</x:v>
      </x:c>
      <x:c r="M2404" s="59" t="n">
        <x:v>0.6912798895236272</x:v>
      </x:c>
      <x:c r="N2404" s="58" t="n">
        <x:v>17027620.54253812</x:v>
      </x:c>
      <x:c r="O2404" s="58" t="n">
        <x:v>7544192.157132685</x:v>
      </x:c>
      <x:c r="P2404" s="2" t="str">
        <x:v>approve</x:v>
      </x:c>
      <x:c r="Q2404" s="2" t="str">
        <x:v>eligibility and RAROC conditions are met</x:v>
      </x:c>
      <x:c r="R2404" s="2"/>
      <x:c r="S2404" s="2"/>
      <x:c r="T2404" s="2"/>
    </x:row>
    <x:row r="2405">
      <x:c r="A2405" s="2"/>
      <x:c r="B2405" s="2"/>
      <x:c r="C2405" s="2" t="str">
        <x:v>SYN-02400</x:v>
      </x:c>
      <x:c r="D2405" s="58" t="n">
        <x:v>141000000</x:v>
      </x:c>
      <x:c r="E2405" s="93" t="n">
        <x:v>24</x:v>
      </x:c>
      <x:c r="F2405" s="59" t="n">
        <x:v>0.024113323143192183</x:v>
      </x:c>
      <x:c r="G2405" s="59" t="n">
        <x:v>0.767979284130021</x:v>
      </x:c>
      <x:c r="H2405" s="59" t="n">
        <x:v>0.1283642083974223</x:v>
      </x:c>
      <x:c r="I2405" s="58" t="n">
        <x:v>6692568.476046172</x:v>
      </x:c>
      <x:c r="J2405" s="59" t="n">
        <x:v>0.3809063530352788</x:v>
      </x:c>
      <x:c r="K2405" s="2" t="str">
        <x:v>B</x:v>
      </x:c>
      <x:c r="L2405" s="59" t="n">
        <x:v>0.0960669708251953</x:v>
      </x:c>
      <x:c r="M2405" s="59" t="n">
        <x:v>0.4879603979271502</x:v>
      </x:c>
      <x:c r="N2405" s="58" t="n">
        <x:v>2817411.084022409</x:v>
      </x:c>
      <x:c r="O2405" s="58" t="n">
        <x:v>5924017.14803112</x:v>
      </x:c>
      <x:c r="P2405" s="2" t="str">
        <x:v>approve</x:v>
      </x:c>
      <x:c r="Q2405" s="2" t="str">
        <x:v>eligibility and RAROC conditions are met</x:v>
      </x:c>
      <x:c r="R2405" s="2"/>
      <x:c r="S2405" s="2"/>
      <x:c r="T2405" s="2"/>
    </x:row>
    <x:row r="2406">
      <x:c r="A2406" s="2"/>
      <x:c r="B2406" s="2"/>
      <x:c r="C2406" s="2" t="str">
        <x:v>SYN-02401</x:v>
      </x:c>
      <x:c r="D2406" s="58" t="n">
        <x:v>151000000</x:v>
      </x:c>
      <x:c r="E2406" s="93" t="n">
        <x:v>12</x:v>
      </x:c>
      <x:c r="F2406" s="59" t="n">
        <x:v>0.012109717490308303</x:v>
      </x:c>
      <x:c r="G2406" s="59" t="n">
        <x:v>0.7396788592550808</x:v>
      </x:c>
      <x:c r="H2406" s="59" t="n">
        <x:v>0.11928695984416533</x:v>
      </x:c>
      <x:c r="I2406" s="58" t="n">
        <x:v>13411130.7563793</x:v>
      </x:c>
      <x:c r="J2406" s="59" t="n">
        <x:v>0.5066198033272191</x:v>
      </x:c>
      <x:c r="K2406" s="2" t="str">
        <x:v>A</x:v>
      </x:c>
      <x:c r="L2406" s="59"/>
      <x:c r="M2406" s="59" t="n">
        <x:v>0.42580977645993556</x:v>
      </x:c>
      <x:c r="N2406" s="58" t="n">
        <x:v>747272.0080955508</x:v>
      </x:c>
      <x:c r="O2406" s="58" t="n">
        <x:v>6533254.1576310815</x:v>
      </x:c>
      <x:c r="P2406" s="2" t="str">
        <x:v>decline</x:v>
      </x:c>
      <x:c r="Q2406" s="2" t="str">
        <x:v>debt service to income exceeds policy maximum</x:v>
      </x:c>
      <x:c r="R2406" s="2"/>
      <x:c r="S2406" s="2"/>
      <x:c r="T2406" s="2"/>
    </x:row>
    <x:row r="2407">
      <x:c r="A2407" s="2"/>
      <x:c r="B2407" s="2"/>
      <x:c r="C2407" s="2" t="str">
        <x:v>SYN-02402</x:v>
      </x:c>
      <x:c r="D2407" s="58" t="n">
        <x:v>240000000</x:v>
      </x:c>
      <x:c r="E2407" s="93" t="n">
        <x:v>18</x:v>
      </x:c>
      <x:c r="F2407" s="59" t="n">
        <x:v>0.04367513341988644</x:v>
      </x:c>
      <x:c r="G2407" s="59" t="n">
        <x:v>0.7920288543753101</x:v>
      </x:c>
      <x:c r="H2407" s="59" t="n">
        <x:v>0.14252108636793698</x:v>
      </x:c>
      <x:c r="I2407" s="58" t="n">
        <x:v>14888010.274090061</x:v>
      </x:c>
      <x:c r="J2407" s="59" t="n">
        <x:v>0.4675704177535547</x:v>
      </x:c>
      <x:c r="K2407" s="2" t="str">
        <x:v>B</x:v>
      </x:c>
      <x:c r="L2407" s="59" t="n">
        <x:v>0.11405502319335936</x:v>
      </x:c>
      <x:c r="M2407" s="59" t="n">
        <x:v>0.4491855988054125</x:v>
      </x:c>
      <x:c r="N2407" s="58" t="n">
        <x:v>6785525.163463361</x:v>
      </x:c>
      <x:c r="O2407" s="58" t="n">
        <x:v>10090534.979466565</x:v>
      </x:c>
      <x:c r="P2407" s="2" t="str">
        <x:v>approve</x:v>
      </x:c>
      <x:c r="Q2407" s="2" t="str">
        <x:v>eligibility and RAROC conditions are met</x:v>
      </x:c>
      <x:c r="R2407" s="2"/>
      <x:c r="S2407" s="2"/>
      <x:c r="T2407" s="2"/>
    </x:row>
    <x:row r="2408">
      <x:c r="A2408" s="2"/>
      <x:c r="B2408" s="2"/>
      <x:c r="C2408" s="2" t="str">
        <x:v>SYN-02403</x:v>
      </x:c>
      <x:c r="D2408" s="58" t="n">
        <x:v>143000000</x:v>
      </x:c>
      <x:c r="E2408" s="93" t="n">
        <x:v>36</x:v>
      </x:c>
      <x:c r="F2408" s="59" t="n">
        <x:v>0.05723613455263027</x:v>
      </x:c>
      <x:c r="G2408" s="59" t="n">
        <x:v>0.6509581015500892</x:v>
      </x:c>
      <x:c r="H2408" s="59" t="n">
        <x:v>0.1638291641209785</x:v>
      </x:c>
      <x:c r="I2408" s="58" t="n">
        <x:v>5054531.207097</x:v>
      </x:c>
      <x:c r="J2408" s="59" t="n">
        <x:v>0.320266627653156</x:v>
      </x:c>
      <x:c r="K2408" s="2" t="str">
        <x:v>C</x:v>
      </x:c>
      <x:c r="L2408" s="59" t="n">
        <x:v>0.11922805786132815</x:v>
      </x:c>
      <x:c r="M2408" s="59" t="n">
        <x:v>0.6135203053140401</x:v>
      </x:c>
      <x:c r="N2408" s="58" t="n">
        <x:v>8582888.819534224</x:v>
      </x:c>
      <x:c r="O2408" s="58" t="n">
        <x:v>5886672.762110337</x:v>
      </x:c>
      <x:c r="P2408" s="2" t="str">
        <x:v>approve</x:v>
      </x:c>
      <x:c r="Q2408" s="2" t="str">
        <x:v>eligibility and RAROC conditions are met</x:v>
      </x:c>
      <x:c r="R2408" s="2"/>
      <x:c r="S2408" s="2"/>
      <x:c r="T2408" s="2"/>
    </x:row>
    <x:row r="2409">
      <x:c r="A2409" s="2"/>
      <x:c r="B2409" s="2"/>
      <x:c r="C2409" s="2" t="str">
        <x:v>SYN-02404</x:v>
      </x:c>
      <x:c r="D2409" s="58" t="n">
        <x:v>157000000</x:v>
      </x:c>
      <x:c r="E2409" s="93" t="n">
        <x:v>18</x:v>
      </x:c>
      <x:c r="F2409" s="59" t="n">
        <x:v>0.10981382301874741</x:v>
      </x:c>
      <x:c r="G2409" s="59" t="n">
        <x:v>0.7660236741011597</x:v>
      </x:c>
      <x:c r="H2409" s="59" t="n">
        <x:v>0.18045675773358696</x:v>
      </x:c>
      <x:c r="I2409" s="58" t="n">
        <x:v>10020926.497801077</x:v>
      </x:c>
      <x:c r="J2409" s="59" t="n">
        <x:v>0.3243077737571685</x:v>
      </x:c>
      <x:c r="K2409" s="2" t="str">
        <x:v>D</x:v>
      </x:c>
      <x:c r="L2409" s="59" t="n">
        <x:v>0.16630039215087894</x:v>
      </x:c>
      <x:c r="M2409" s="59" t="n">
        <x:v>0.25389471796538554</x:v>
      </x:c>
      <x:c r="N2409" s="58" t="n">
        <x:v>10868535.153015062</x:v>
      </x:c>
      <x:c r="O2409" s="58" t="n">
        <x:v>9835780.540886607</x:v>
      </x:c>
      <x:c r="P2409" s="2" t="str">
        <x:v>approve</x:v>
      </x:c>
      <x:c r="Q2409" s="2" t="str">
        <x:v>eligibility and RAROC conditions are met</x:v>
      </x:c>
      <x:c r="R2409" s="2"/>
      <x:c r="S2409" s="2"/>
      <x:c r="T2409" s="2"/>
    </x:row>
    <x:row r="2410">
      <x:c r="A2410" s="2"/>
      <x:c r="B2410" s="2"/>
      <x:c r="C2410" s="2" t="str">
        <x:v>SYN-02405</x:v>
      </x:c>
      <x:c r="D2410" s="58" t="n">
        <x:v>187000000</x:v>
      </x:c>
      <x:c r="E2410" s="93" t="n">
        <x:v>24</x:v>
      </x:c>
      <x:c r="F2410" s="59" t="n">
        <x:v>0.05251115647096861</x:v>
      </x:c>
      <x:c r="G2410" s="59" t="n">
        <x:v>0.7736593824706236</x:v>
      </x:c>
      <x:c r="H2410" s="59" t="n">
        <x:v>0.15373562079982497</x:v>
      </x:c>
      <x:c r="I2410" s="58" t="n">
        <x:v>9100228.03814952</x:v>
      </x:c>
      <x:c r="J2410" s="59" t="n">
        <x:v>0.41887652974149137</x:v>
      </x:c>
      <x:c r="K2410" s="2" t="str">
        <x:v>C</x:v>
      </x:c>
      <x:c r="L2410" s="59" t="n">
        <x:v>0.12174438476562499</x:v>
      </x:c>
      <x:c r="M2410" s="59" t="n">
        <x:v>0.48512502311046357</x:v>
      </x:c>
      <x:c r="N2410" s="58" t="n">
        <x:v>8212856.411839179</x:v>
      </x:c>
      <x:c r="O2410" s="58" t="n">
        <x:v>7766562.318442216</x:v>
      </x:c>
      <x:c r="P2410" s="2" t="str">
        <x:v>approve</x:v>
      </x:c>
      <x:c r="Q2410" s="2" t="str">
        <x:v>eligibility and RAROC conditions are met</x:v>
      </x:c>
      <x:c r="R2410" s="2"/>
      <x:c r="S2410" s="2"/>
      <x:c r="T2410" s="2"/>
    </x:row>
    <x:row r="2411">
      <x:c r="A2411" s="2"/>
      <x:c r="B2411" s="2"/>
      <x:c r="C2411" s="2" t="str">
        <x:v>SYN-02406</x:v>
      </x:c>
      <x:c r="D2411" s="58" t="n">
        <x:v>207000000</x:v>
      </x:c>
      <x:c r="E2411" s="93" t="n">
        <x:v>48</x:v>
      </x:c>
      <x:c r="F2411" s="59" t="n">
        <x:v>0.1020514754800172</x:v>
      </x:c>
      <x:c r="G2411" s="59" t="n">
        <x:v>0.6147687430992446</x:v>
      </x:c>
      <x:c r="H2411" s="59" t="n">
        <x:v>0.177115921272241</x:v>
      </x:c>
      <x:c r="I2411" s="58" t="n">
        <x:v>6049473.292664925</x:v>
      </x:c>
      <x:c r="J2411" s="59" t="n">
        <x:v>0.28017068995792654</x:v>
      </x:c>
      <x:c r="K2411" s="2" t="str">
        <x:v>D</x:v>
      </x:c>
      <x:c r="L2411" s="59" t="n">
        <x:v>0.14783943176269532</x:v>
      </x:c>
      <x:c r="M2411" s="59" t="n">
        <x:v>0.41258457824413625</x:v>
      </x:c>
      <x:c r="N2411" s="58" t="n">
        <x:v>26871448.544765443</x:v>
      </x:c>
      <x:c r="O2411" s="58" t="n">
        <x:v>9457531.448354747</x:v>
      </x:c>
      <x:c r="P2411" s="2" t="str">
        <x:v>approve</x:v>
      </x:c>
      <x:c r="Q2411" s="2" t="str">
        <x:v>eligibility and RAROC conditions are met</x:v>
      </x:c>
      <x:c r="R2411" s="2"/>
      <x:c r="S2411" s="2"/>
      <x:c r="T2411" s="2"/>
    </x:row>
    <x:row r="2412">
      <x:c r="A2412" s="2"/>
      <x:c r="B2412" s="2"/>
      <x:c r="C2412" s="2" t="str">
        <x:v>SYN-02407</x:v>
      </x:c>
      <x:c r="D2412" s="58" t="n">
        <x:v>79000000</x:v>
      </x:c>
      <x:c r="E2412" s="93" t="n">
        <x:v>18</x:v>
      </x:c>
      <x:c r="F2412" s="59" t="n">
        <x:v>0.15498975131945447</x:v>
      </x:c>
      <x:c r="G2412" s="59" t="n">
        <x:v>0.5515179064817741</x:v>
      </x:c>
      <x:c r="H2412" s="59" t="n">
        <x:v>0.23070733065925259</x:v>
      </x:c>
      <x:c r="I2412" s="58" t="n">
        <x:v>5233656.161805633</x:v>
      </x:c>
      <x:c r="J2412" s="59" t="n">
        <x:v>0.32282400851608595</x:v>
      </x:c>
      <x:c r="K2412" s="2" t="str">
        <x:v>E</x:v>
      </x:c>
      <x:c r="L2412" s="59" t="n">
        <x:v>0.18927196502685545</x:v>
      </x:c>
      <x:c r="M2412" s="59" t="n">
        <x:v>0.4812840627434486</x:v>
      </x:c>
      <x:c r="N2412" s="58" t="n">
        <x:v>5610901.561824094</x:v>
      </x:c>
      <x:c r="O2412" s="58" t="n">
        <x:v>4196195.476166369</x:v>
      </x:c>
      <x:c r="P2412" s="2" t="str">
        <x:v>approve</x:v>
      </x:c>
      <x:c r="Q2412" s="2" t="str">
        <x:v>eligibility and RAROC conditions are met</x:v>
      </x:c>
      <x:c r="R2412" s="2"/>
      <x:c r="S2412" s="2"/>
      <x:c r="T2412" s="2"/>
    </x:row>
    <x:row r="2413">
      <x:c r="A2413" s="2"/>
      <x:c r="B2413" s="2"/>
      <x:c r="C2413" s="2" t="str">
        <x:v>SYN-02408</x:v>
      </x:c>
      <x:c r="D2413" s="58" t="n">
        <x:v>186000000</x:v>
      </x:c>
      <x:c r="E2413" s="93" t="n">
        <x:v>12</x:v>
      </x:c>
      <x:c r="F2413" s="59" t="n">
        <x:v>0.00327446909085521</x:v>
      </x:c>
      <x:c r="G2413" s="59" t="n">
        <x:v>0.7378307379945894</x:v>
      </x:c>
      <x:c r="H2413" s="59" t="n">
        <x:v>0.10837125237161656</x:v>
      </x:c>
      <x:c r="I2413" s="58" t="n">
        <x:v>16424860.840288816</x:v>
      </x:c>
      <x:c r="J2413" s="59" t="n">
        <x:v>1.2257491418356858</x:v>
      </x:c>
      <x:c r="K2413" s="2" t="str">
        <x:v>A</x:v>
      </x:c>
      <x:c r="L2413" s="59"/>
      <x:c r="M2413" s="59" t="n">
        <x:v>0.501869792149491</x:v>
      </x:c>
      <x:c r="N2413" s="58" t="n">
        <x:v>247545.0346493669</x:v>
      </x:c>
      <x:c r="O2413" s="58" t="n">
        <x:v>8056649.645103791</x:v>
      </x:c>
      <x:c r="P2413" s="2" t="str">
        <x:v>decline</x:v>
      </x:c>
      <x:c r="Q2413" s="2" t="str">
        <x:v>debt service to income exceeds policy maximum</x:v>
      </x:c>
      <x:c r="R2413" s="2"/>
      <x:c r="S2413" s="2"/>
      <x:c r="T2413" s="2"/>
    </x:row>
    <x:row r="2414">
      <x:c r="A2414" s="2"/>
      <x:c r="B2414" s="2"/>
      <x:c r="C2414" s="2" t="str">
        <x:v>SYN-02409</x:v>
      </x:c>
      <x:c r="D2414" s="58" t="n">
        <x:v>148000000</x:v>
      </x:c>
      <x:c r="E2414" s="93" t="n">
        <x:v>18</x:v>
      </x:c>
      <x:c r="F2414" s="59" t="n">
        <x:v>0.0553492634478804</x:v>
      </x:c>
      <x:c r="G2414" s="59" t="n">
        <x:v>0.5879234909309515</x:v>
      </x:c>
      <x:c r="H2414" s="59" t="n">
        <x:v>0.14400619662416608</x:v>
      </x:c>
      <x:c r="I2414" s="58" t="n">
        <x:v>9191253.848630281</x:v>
      </x:c>
      <x:c r="J2414" s="59" t="n">
        <x:v>0.5691668999169868</x:v>
      </x:c>
      <x:c r="K2414" s="2" t="str">
        <x:v>C</x:v>
      </x:c>
      <x:c r="L2414" s="59"/>
      <x:c r="M2414" s="59" t="n">
        <x:v>0.5077795596397837</x:v>
      </x:c>
      <x:c r="N2414" s="58" t="n">
        <x:v>3936632.251535993</x:v>
      </x:c>
      <x:c r="O2414" s="58" t="n">
        <x:v>6188362.533408147</x:v>
      </x:c>
      <x:c r="P2414" s="2" t="str">
        <x:v>decline</x:v>
      </x:c>
      <x:c r="Q2414" s="2" t="str">
        <x:v>debt service to income exceeds policy maximum</x:v>
      </x:c>
      <x:c r="R2414" s="2"/>
      <x:c r="S2414" s="2"/>
      <x:c r="T2414" s="2"/>
    </x:row>
    <x:row r="2415">
      <x:c r="A2415" s="2"/>
      <x:c r="B2415" s="2"/>
      <x:c r="C2415" s="2" t="str">
        <x:v>SYN-02410</x:v>
      </x:c>
      <x:c r="D2415" s="58" t="n">
        <x:v>159000000</x:v>
      </x:c>
      <x:c r="E2415" s="93" t="n">
        <x:v>36</x:v>
      </x:c>
      <x:c r="F2415" s="59" t="n">
        <x:v>0.05632045270778778</x:v>
      </x:c>
      <x:c r="G2415" s="59" t="n">
        <x:v>0.8289128240676473</x:v>
      </x:c>
      <x:c r="H2415" s="59" t="n">
        <x:v>0.15884947041297445</x:v>
      </x:c>
      <x:c r="I2415" s="58" t="n">
        <x:v>5580940.950416582</x:v>
      </x:c>
      <x:c r="J2415" s="59" t="n">
        <x:v>0.3137411700119023</x:v>
      </x:c>
      <x:c r="K2415" s="2" t="str">
        <x:v>C</x:v>
      </x:c>
      <x:c r="L2415" s="59" t="n">
        <x:v>0.1267831802368164</x:v>
      </x:c>
      <x:c r="M2415" s="59" t="n">
        <x:v>0.4540748788007286</x:v>
      </x:c>
      <x:c r="N2415" s="58" t="n">
        <x:v>11938415.060037114</x:v>
      </x:c>
      <x:c r="O2415" s="58" t="n">
        <x:v>7237142.5614072895</x:v>
      </x:c>
      <x:c r="P2415" s="2" t="str">
        <x:v>approve</x:v>
      </x:c>
      <x:c r="Q2415" s="2" t="str">
        <x:v>eligibility and RAROC conditions are met</x:v>
      </x:c>
      <x:c r="R2415" s="2"/>
      <x:c r="S2415" s="2"/>
      <x:c r="T2415" s="2"/>
    </x:row>
    <x:row r="2416">
      <x:c r="A2416" s="2"/>
      <x:c r="B2416" s="2"/>
      <x:c r="C2416" s="2" t="str">
        <x:v>SYN-02411</x:v>
      </x:c>
      <x:c r="D2416" s="58" t="n">
        <x:v>55000000</x:v>
      </x:c>
      <x:c r="E2416" s="93" t="n">
        <x:v>24</x:v>
      </x:c>
      <x:c r="F2416" s="59" t="n">
        <x:v>0.0240306279855341</x:v>
      </x:c>
      <x:c r="G2416" s="59" t="n">
        <x:v>0.7216364657631447</x:v>
      </x:c>
      <x:c r="H2416" s="59" t="n">
        <x:v>0.12363376659596906</x:v>
      </x:c>
      <x:c r="I2416" s="58" t="n">
        <x:v>2598384.0264889146</x:v>
      </x:c>
      <x:c r="J2416" s="59" t="n">
        <x:v>0.2186235740397044</x:v>
      </x:c>
      <x:c r="K2416" s="2" t="str">
        <x:v>B</x:v>
      </x:c>
      <x:c r="L2416" s="59" t="n">
        <x:v>0.11212390899658205</x:v>
      </x:c>
      <x:c r="M2416" s="59" t="n">
        <x:v>0.2774876032545321</x:v>
      </x:c>
      <x:c r="N2416" s="58" t="n">
        <x:v>1027686.9276457947</x:v>
      </x:c>
      <x:c r="O2416" s="58" t="n">
        <x:v>2307632.7464947426</x:v>
      </x:c>
      <x:c r="P2416" s="2" t="str">
        <x:v>approve</x:v>
      </x:c>
      <x:c r="Q2416" s="2" t="str">
        <x:v>eligibility and RAROC conditions are met</x:v>
      </x:c>
      <x:c r="R2416" s="2"/>
      <x:c r="S2416" s="2"/>
      <x:c r="T2416" s="2"/>
    </x:row>
    <x:row r="2417">
      <x:c r="A2417" s="2"/>
      <x:c r="B2417" s="2"/>
      <x:c r="C2417" s="2" t="str">
        <x:v>SYN-02412</x:v>
      </x:c>
      <x:c r="D2417" s="58" t="n">
        <x:v>205000000</x:v>
      </x:c>
      <x:c r="E2417" s="93" t="n">
        <x:v>24</x:v>
      </x:c>
      <x:c r="F2417" s="59" t="n">
        <x:v>0.02907754764434662</x:v>
      </x:c>
      <x:c r="G2417" s="59" t="n">
        <x:v>0.826948071205021</x:v>
      </x:c>
      <x:c r="H2417" s="59" t="n">
        <x:v>0.14500475745913943</x:v>
      </x:c>
      <x:c r="I2417" s="58" t="n">
        <x:v>9891178.953847189</x:v>
      </x:c>
      <x:c r="J2417" s="59" t="n">
        <x:v>0.3872626606905069</x:v>
      </x:c>
      <x:c r="K2417" s="2" t="str">
        <x:v>B</x:v>
      </x:c>
      <x:c r="L2417" s="59" t="n">
        <x:v>0.10393093109130859</x:v>
      </x:c>
      <x:c r="M2417" s="59" t="n">
        <x:v>0.577360160584545</x:v>
      </x:c>
      <x:c r="N2417" s="58" t="n">
        <x:v>5340080.834390439</x:v>
      </x:c>
      <x:c r="O2417" s="58" t="n">
        <x:v>8627287.683808643</x:v>
      </x:c>
      <x:c r="P2417" s="2" t="str">
        <x:v>approve</x:v>
      </x:c>
      <x:c r="Q2417" s="2" t="str">
        <x:v>eligibility and RAROC conditions are met</x:v>
      </x:c>
      <x:c r="R2417" s="2"/>
      <x:c r="S2417" s="2"/>
      <x:c r="T2417" s="2"/>
    </x:row>
    <x:row r="2418">
      <x:c r="A2418" s="2"/>
      <x:c r="B2418" s="2"/>
      <x:c r="C2418" s="2" t="str">
        <x:v>SYN-02413</x:v>
      </x:c>
      <x:c r="D2418" s="58" t="n">
        <x:v>230000000</x:v>
      </x:c>
      <x:c r="E2418" s="93" t="n">
        <x:v>48</x:v>
      </x:c>
      <x:c r="F2418" s="59" t="n">
        <x:v>0.08769266136180567</x:v>
      </x:c>
      <x:c r="G2418" s="59" t="n">
        <x:v>0.8173143622587942</x:v>
      </x:c>
      <x:c r="H2418" s="59" t="n">
        <x:v>0.1834164832916173</x:v>
      </x:c>
      <x:c r="I2418" s="58" t="n">
        <x:v>6797380.169296115</x:v>
      </x:c>
      <x:c r="J2418" s="59" t="n">
        <x:v>0.19650655464303649</x:v>
      </x:c>
      <x:c r="K2418" s="2" t="str">
        <x:v>C</x:v>
      </x:c>
      <x:c r="L2418" s="59"/>
      <x:c r="M2418" s="59" t="n">
        <x:v>0.34025706439111486</x:v>
      </x:c>
      <x:c r="N2418" s="58" t="n">
        <x:v>34680955.1529214</x:v>
      </x:c>
      <x:c r="O2418" s="58" t="n">
        <x:v>13111027.663437128</x:v>
      </x:c>
      <x:c r="P2418" s="2" t="str">
        <x:v>manual_review</x:v>
      </x:c>
      <x:c r="Q2418" s="2" t="str">
        <x:v>data quality flag</x:v>
      </x:c>
      <x:c r="R2418" s="2"/>
      <x:c r="S2418" s="2"/>
      <x:c r="T2418" s="2"/>
    </x:row>
    <x:row r="2419">
      <x:c r="A2419" s="2"/>
      <x:c r="B2419" s="2"/>
      <x:c r="C2419" s="2" t="str">
        <x:v>SYN-02414</x:v>
      </x:c>
      <x:c r="D2419" s="58" t="n">
        <x:v>50000000</x:v>
      </x:c>
      <x:c r="E2419" s="93" t="n">
        <x:v>24</x:v>
      </x:c>
      <x:c r="F2419" s="59" t="n">
        <x:v>0.06222205051572905</x:v>
      </x:c>
      <x:c r="G2419" s="59" t="n">
        <x:v>0.6389974072899338</x:v>
      </x:c>
      <x:c r="H2419" s="59" t="n">
        <x:v>0.15988681007561345</x:v>
      </x:c>
      <x:c r="I2419" s="58" t="n">
        <x:v>2447885.118601448</x:v>
      </x:c>
      <x:c r="J2419" s="59" t="n">
        <x:v>0.18329186507061665</x:v>
      </x:c>
      <x:c r="K2419" s="2" t="str">
        <x:v>C</x:v>
      </x:c>
      <x:c r="L2419" s="59" t="n">
        <x:v>0.13790836334228518</x:v>
      </x:c>
      <x:c r="M2419" s="59" t="n">
        <x:v>0.3844660857420215</x:v>
      </x:c>
      <x:c r="N2419" s="58" t="n">
        <x:v>2148817.9344728906</x:v>
      </x:c>
      <x:c r="O2419" s="58" t="n">
        <x:v>2066633.378997759</x:v>
      </x:c>
      <x:c r="P2419" s="2" t="str">
        <x:v>approve</x:v>
      </x:c>
      <x:c r="Q2419" s="2" t="str">
        <x:v>eligibility and RAROC conditions are met</x:v>
      </x:c>
      <x:c r="R2419" s="2"/>
      <x:c r="S2419" s="2"/>
      <x:c r="T2419" s="2"/>
    </x:row>
    <x:row r="2420">
      <x:c r="A2420" s="2"/>
      <x:c r="B2420" s="2"/>
      <x:c r="C2420" s="2" t="str">
        <x:v>SYN-02415</x:v>
      </x:c>
      <x:c r="D2420" s="58" t="n">
        <x:v>231000000</x:v>
      </x:c>
      <x:c r="E2420" s="93" t="n">
        <x:v>18</x:v>
      </x:c>
      <x:c r="F2420" s="59" t="n">
        <x:v>0.05642824685614864</x:v>
      </x:c>
      <x:c r="G2420" s="59" t="n">
        <x:v>0.834876011907818</x:v>
      </x:c>
      <x:c r="H2420" s="59" t="n">
        <x:v>0.14765386000290362</x:v>
      </x:c>
      <x:c r="I2420" s="58" t="n">
        <x:v>14385392.674601624</x:v>
      </x:c>
      <x:c r="J2420" s="59" t="n">
        <x:v>0.4013239174356841</x:v>
      </x:c>
      <x:c r="K2420" s="2" t="str">
        <x:v>C</x:v>
      </x:c>
      <x:c r="L2420" s="59" t="n">
        <x:v>0.129202995300293</x:v>
      </x:c>
      <x:c r="M2420" s="59" t="n">
        <x:v>0.3279177461778637</x:v>
      </x:c>
      <x:c r="N2420" s="58" t="n">
        <x:v>8902288.364397395</x:v>
      </x:c>
      <x:c r="O2420" s="58" t="n">
        <x:v>10785359.581421843</x:v>
      </x:c>
      <x:c r="P2420" s="2" t="str">
        <x:v>approve</x:v>
      </x:c>
      <x:c r="Q2420" s="2" t="str">
        <x:v>eligibility and RAROC conditions are met</x:v>
      </x:c>
      <x:c r="R2420" s="2"/>
      <x:c r="S2420" s="2"/>
      <x:c r="T2420" s="2"/>
    </x:row>
    <x:row r="2421">
      <x:c r="A2421" s="2"/>
      <x:c r="B2421" s="2"/>
      <x:c r="C2421" s="2" t="str">
        <x:v>SYN-02416</x:v>
      </x:c>
      <x:c r="D2421" s="58" t="n">
        <x:v>61000000</x:v>
      </x:c>
      <x:c r="E2421" s="93" t="n">
        <x:v>18</x:v>
      </x:c>
      <x:c r="F2421" s="59" t="n">
        <x:v>0.04985359523181617</x:v>
      </x:c>
      <x:c r="G2421" s="59" t="n">
        <x:v>0.7140800310537749</x:v>
      </x:c>
      <x:c r="H2421" s="59" t="n">
        <x:v>0.15090726198085946</x:v>
      </x:c>
      <x:c r="I2421" s="58" t="n">
        <x:v>3808077.128463471</x:v>
      </x:c>
      <x:c r="J2421" s="59" t="n">
        <x:v>0.21167993398766602</x:v>
      </x:c>
      <x:c r="K2421" s="2" t="str">
        <x:v>B</x:v>
      </x:c>
      <x:c r="L2421" s="59" t="n">
        <x:v>0.1336039352416992</x:v>
      </x:c>
      <x:c r="M2421" s="59" t="n">
        <x:v>0.33649897154759517</x:v>
      </x:c>
      <x:c r="N2421" s="58" t="n">
        <x:v>1777950.649337831</x:v>
      </x:c>
      <x:c r="O2421" s="58" t="n">
        <x:v>2561552.653650209</x:v>
      </x:c>
      <x:c r="P2421" s="2" t="str">
        <x:v>approve</x:v>
      </x:c>
      <x:c r="Q2421" s="2" t="str">
        <x:v>eligibility and RAROC conditions are met</x:v>
      </x:c>
      <x:c r="R2421" s="2"/>
      <x:c r="S2421" s="2"/>
      <x:c r="T2421" s="2"/>
    </x:row>
    <x:row r="2422">
      <x:c r="A2422" s="2"/>
      <x:c r="B2422" s="2"/>
      <x:c r="C2422" s="2" t="str">
        <x:v>SYN-02417</x:v>
      </x:c>
      <x:c r="D2422" s="58" t="n">
        <x:v>137000000</x:v>
      </x:c>
      <x:c r="E2422" s="93" t="n">
        <x:v>18</x:v>
      </x:c>
      <x:c r="F2422" s="59" t="n">
        <x:v>0.20922761355596015</x:v>
      </x:c>
      <x:c r="G2422" s="59" t="n">
        <x:v>0.8324236714016496</x:v>
      </x:c>
      <x:c r="H2422" s="59" t="n">
        <x:v>0.2964096468894466</x:v>
      </x:c>
      <x:c r="I2422" s="58" t="n">
        <x:v>9520195.965754589</x:v>
      </x:c>
      <x:c r="J2422" s="59" t="n">
        <x:v>0.2375255923142405</x:v>
      </x:c>
      <x:c r="K2422" s="2" t="str">
        <x:v>E</x:v>
      </x:c>
      <x:c r="L2422" s="59"/>
      <x:c r="M2422" s="59" t="n">
        <x:v>0.18701720797163537</x:v>
      </x:c>
      <x:c r="N2422" s="58" t="n">
        <x:v>20065777.62396448</x:v>
      </x:c>
      <x:c r="O2422" s="58" t="n">
        <x:v>12284165.79663582</x:v>
      </x:c>
      <x:c r="P2422" s="2" t="str">
        <x:v>decline</x:v>
      </x:c>
      <x:c r="Q2422" s="2" t="str">
        <x:v>PD exceeds policy maximum</x:v>
      </x:c>
      <x:c r="R2422" s="2"/>
      <x:c r="S2422" s="2"/>
      <x:c r="T2422" s="2"/>
    </x:row>
    <x:row r="2423">
      <x:c r="A2423" s="2"/>
      <x:c r="B2423" s="2"/>
      <x:c r="C2423" s="2" t="str">
        <x:v>SYN-02418</x:v>
      </x:c>
      <x:c r="D2423" s="58" t="n">
        <x:v>103000000</x:v>
      </x:c>
      <x:c r="E2423" s="93" t="n">
        <x:v>12</x:v>
      </x:c>
      <x:c r="F2423" s="59" t="n">
        <x:v>0.08081958511541337</x:v>
      </x:c>
      <x:c r="G2423" s="59" t="n">
        <x:v>0.872856480911642</x:v>
      </x:c>
      <x:c r="H2423" s="59" t="n">
        <x:v>0.1770053332706825</x:v>
      </x:c>
      <x:c r="I2423" s="58" t="n">
        <x:v>9428365.898184761</x:v>
      </x:c>
      <x:c r="J2423" s="59" t="n">
        <x:v>0.3181106370759745</x:v>
      </x:c>
      <x:c r="K2423" s="2" t="str">
        <x:v>C</x:v>
      </x:c>
      <x:c r="L2423" s="59" t="n">
        <x:v>0.17157608032226562</x:v>
      </x:c>
      <x:c r="M2423" s="59" t="n">
        <x:v>0.19784768366810587</x:v>
      </x:c>
      <x:c r="N2423" s="58" t="n">
        <x:v>4091621.2317116577</x:v>
      </x:c>
      <x:c r="O2423" s="58" t="n">
        <x:v>6417636.854951406</x:v>
      </x:c>
      <x:c r="P2423" s="2" t="str">
        <x:v>approve</x:v>
      </x:c>
      <x:c r="Q2423" s="2" t="str">
        <x:v>eligibility and RAROC conditions are met</x:v>
      </x:c>
      <x:c r="R2423" s="2"/>
      <x:c r="S2423" s="2"/>
      <x:c r="T2423" s="2"/>
    </x:row>
    <x:row r="2424">
      <x:c r="A2424" s="2"/>
      <x:c r="B2424" s="2"/>
      <x:c r="C2424" s="2" t="str">
        <x:v>SYN-02419</x:v>
      </x:c>
      <x:c r="D2424" s="58" t="n">
        <x:v>194000000</x:v>
      </x:c>
      <x:c r="E2424" s="93" t="n">
        <x:v>36</x:v>
      </x:c>
      <x:c r="F2424" s="59" t="n">
        <x:v>0.17554566344295575</x:v>
      </x:c>
      <x:c r="G2424" s="59" t="n">
        <x:v>0.6349536963918586</x:v>
      </x:c>
      <x:c r="H2424" s="59" t="n">
        <x:v>0.23601925552956665</x:v>
      </x:c>
      <x:c r="I2424" s="58" t="n">
        <x:v>7570684.328337119</x:v>
      </x:c>
      <x:c r="J2424" s="59" t="n">
        <x:v>0.3532617386037059</x:v>
      </x:c>
      <x:c r="K2424" s="2" t="str">
        <x:v>E</x:v>
      </x:c>
      <x:c r="L2424" s="59" t="n">
        <x:v>0.21064933776855466</x:v>
      </x:c>
      <x:c r="M2424" s="59" t="n">
        <x:v>0.32100668572886576</x:v>
      </x:c>
      <x:c r="N2424" s="58" t="n">
        <x:v>33496751.628850378</x:v>
      </x:c>
      <x:c r="O2424" s="58" t="n">
        <x:v>11579795.277675165</x:v>
      </x:c>
      <x:c r="P2424" s="2" t="str">
        <x:v>approve</x:v>
      </x:c>
      <x:c r="Q2424" s="2" t="str">
        <x:v>eligibility and RAROC conditions are met</x:v>
      </x:c>
      <x:c r="R2424" s="2"/>
      <x:c r="S2424" s="2"/>
      <x:c r="T2424" s="2"/>
    </x:row>
    <x:row r="2425">
      <x:c r="A2425" s="2"/>
      <x:c r="B2425" s="2"/>
      <x:c r="C2425" s="2" t="str">
        <x:v>SYN-02420</x:v>
      </x:c>
      <x:c r="D2425" s="58" t="n">
        <x:v>41000000</x:v>
      </x:c>
      <x:c r="E2425" s="93" t="n">
        <x:v>48</x:v>
      </x:c>
      <x:c r="F2425" s="59" t="n">
        <x:v>0.07879995433164409</x:v>
      </x:c>
      <x:c r="G2425" s="59" t="n">
        <x:v>0.7651371253674932</x:v>
      </x:c>
      <x:c r="H2425" s="59" t="n">
        <x:v>0.15915542988681572</x:v>
      </x:c>
      <x:c r="I2425" s="58" t="n">
        <x:v>1160178.828331922</x:v>
      </x:c>
      <x:c r="J2425" s="59" t="n">
        <x:v>0.2448696980630249</x:v>
      </x:c>
      <x:c r="K2425" s="2" t="str">
        <x:v>C</x:v>
      </x:c>
      <x:c r="L2425" s="59" t="n">
        <x:v>0.15748008728027343</x:v>
      </x:c>
      <x:c r="M2425" s="59" t="n">
        <x:v>0.17359117081909836</x:v>
      </x:c>
      <x:c r="N2425" s="58" t="n">
        <x:v>5176324.355219444</x:v>
      </x:c>
      <x:c r="O2425" s="58" t="n">
        <x:v>2052353.8005077767</x:v>
      </x:c>
      <x:c r="P2425" s="2" t="str">
        <x:v>approve</x:v>
      </x:c>
      <x:c r="Q2425" s="2" t="str">
        <x:v>eligibility and RAROC conditions are met</x:v>
      </x:c>
      <x:c r="R2425" s="2"/>
      <x:c r="S2425" s="2"/>
      <x:c r="T2425" s="2"/>
    </x:row>
    <x:row r="2426">
      <x:c r="A2426" s="2"/>
      <x:c r="B2426" s="2"/>
      <x:c r="C2426" s="2" t="str">
        <x:v>SYN-02421</x:v>
      </x:c>
      <x:c r="D2426" s="58" t="n">
        <x:v>72000000</x:v>
      </x:c>
      <x:c r="E2426" s="93" t="n">
        <x:v>24</x:v>
      </x:c>
      <x:c r="F2426" s="59" t="n">
        <x:v>0.09712107392915902</x:v>
      </x:c>
      <x:c r="G2426" s="59" t="n">
        <x:v>0.6723232096796753</x:v>
      </x:c>
      <x:c r="H2426" s="59" t="n">
        <x:v>0.19405730173163474</x:v>
      </x:c>
      <x:c r="I2426" s="58" t="n">
        <x:v>3643629.2305969815</x:v>
      </x:c>
      <x:c r="J2426" s="59" t="n">
        <x:v>0.2010029708183214</x:v>
      </x:c>
      <x:c r="K2426" s="2" t="str">
        <x:v>C</x:v>
      </x:c>
      <x:c r="L2426" s="59" t="n">
        <x:v>0.15763275146484373</x:v>
      </x:c>
      <x:c r="M2426" s="59" t="n">
        <x:v>0.45602438306845267</x:v>
      </x:c>
      <x:c r="N2426" s="58" t="n">
        <x:v>5095446.85646493</x:v>
      </x:c>
      <x:c r="O2426" s="58" t="n">
        <x:v>3673484.531000852</x:v>
      </x:c>
      <x:c r="P2426" s="2" t="str">
        <x:v>approve</x:v>
      </x:c>
      <x:c r="Q2426" s="2" t="str">
        <x:v>eligibility and RAROC conditions are met</x:v>
      </x:c>
      <x:c r="R2426" s="2"/>
      <x:c r="S2426" s="2"/>
      <x:c r="T2426" s="2"/>
    </x:row>
    <x:row r="2427">
      <x:c r="A2427" s="2"/>
      <x:c r="B2427" s="2"/>
      <x:c r="C2427" s="2" t="str">
        <x:v>SYN-02422</x:v>
      </x:c>
      <x:c r="D2427" s="58" t="n">
        <x:v>226000000</x:v>
      </x:c>
      <x:c r="E2427" s="93" t="n">
        <x:v>24</x:v>
      </x:c>
      <x:c r="F2427" s="59" t="n">
        <x:v>0.01575570522392389</x:v>
      </x:c>
      <x:c r="G2427" s="59" t="n">
        <x:v>0.7510560169487924</x:v>
      </x:c>
      <x:c r="H2427" s="59" t="n">
        <x:v>0.10643312974687408</x:v>
      </x:c>
      <x:c r="I2427" s="58" t="n">
        <x:v>10495984.870155053</x:v>
      </x:c>
      <x:c r="J2427" s="59" t="n">
        <x:v>0.8169134211517173</x:v>
      </x:c>
      <x:c r="K2427" s="2" t="str">
        <x:v>A</x:v>
      </x:c>
      <x:c r="L2427" s="59"/>
      <x:c r="M2427" s="59" t="n">
        <x:v>0.36483916484543044</x:v>
      </x:c>
      <x:c r="N2427" s="58" t="n">
        <x:v>2871269.59229511</x:v>
      </x:c>
      <x:c r="O2427" s="58" t="n">
        <x:v>9484790.135092573</x:v>
      </x:c>
      <x:c r="P2427" s="2" t="str">
        <x:v>decline</x:v>
      </x:c>
      <x:c r="Q2427" s="2" t="str">
        <x:v>debt service to income exceeds policy maximum</x:v>
      </x:c>
      <x:c r="R2427" s="2"/>
      <x:c r="S2427" s="2"/>
      <x:c r="T2427" s="2"/>
    </x:row>
    <x:row r="2428">
      <x:c r="A2428" s="2"/>
      <x:c r="B2428" s="2"/>
      <x:c r="C2428" s="2" t="str">
        <x:v>SYN-02423</x:v>
      </x:c>
      <x:c r="D2428" s="58" t="n">
        <x:v>246000000</x:v>
      </x:c>
      <x:c r="E2428" s="93" t="n">
        <x:v>24</x:v>
      </x:c>
      <x:c r="F2428" s="59" t="n">
        <x:v>0.049558658656713606</x:v>
      </x:c>
      <x:c r="G2428" s="59" t="n">
        <x:v>0.6773277751677478</x:v>
      </x:c>
      <x:c r="H2428" s="59" t="n">
        <x:v>0.15131726130827627</x:v>
      </x:c>
      <x:c r="I2428" s="58" t="n">
        <x:v>11943117.092033463</x:v>
      </x:c>
      <x:c r="J2428" s="59" t="n">
        <x:v>0.3447891481355834</x:v>
      </x:c>
      <x:c r="K2428" s="2" t="str">
        <x:v>B</x:v>
      </x:c>
      <x:c r="L2428" s="59" t="n">
        <x:v>0.11298900604248045</x:v>
      </x:c>
      <x:c r="M2428" s="59" t="n">
        <x:v>0.549361362023097</x:v>
      </x:c>
      <x:c r="N2428" s="58" t="n">
        <x:v>8925911.533869287</x:v>
      </x:c>
      <x:c r="O2428" s="58" t="n">
        <x:v>10230187.17535476</x:v>
      </x:c>
      <x:c r="P2428" s="2" t="str">
        <x:v>approve</x:v>
      </x:c>
      <x:c r="Q2428" s="2" t="str">
        <x:v>eligibility and RAROC conditions are met</x:v>
      </x:c>
      <x:c r="R2428" s="2"/>
      <x:c r="S2428" s="2"/>
      <x:c r="T2428" s="2"/>
    </x:row>
    <x:row r="2429">
      <x:c r="A2429" s="2"/>
      <x:c r="B2429" s="2"/>
      <x:c r="C2429" s="2" t="str">
        <x:v>SYN-02424</x:v>
      </x:c>
      <x:c r="D2429" s="58" t="n">
        <x:v>185000000</x:v>
      </x:c>
      <x:c r="E2429" s="93" t="n">
        <x:v>18</x:v>
      </x:c>
      <x:c r="F2429" s="59" t="n">
        <x:v>0.03882811967750812</x:v>
      </x:c>
      <x:c r="G2429" s="59" t="n">
        <x:v>0.6804004316685067</x:v>
      </x:c>
      <x:c r="H2429" s="59" t="n">
        <x:v>0.15116891835105806</x:v>
      </x:c>
      <x:c r="I2429" s="58" t="n">
        <x:v>11551365.534835994</x:v>
      </x:c>
      <x:c r="J2429" s="59" t="n">
        <x:v>0.5491707205205612</x:v>
      </x:c>
      <x:c r="K2429" s="2" t="str">
        <x:v>B</x:v>
      </x:c>
      <x:c r="L2429" s="59"/>
      <x:c r="M2429" s="59" t="n">
        <x:v>0.7299347238016484</x:v>
      </x:c>
      <x:c r="N2429" s="58" t="n">
        <x:v>4002775.1112467865</x:v>
      </x:c>
      <x:c r="O2429" s="58" t="n">
        <x:v>7811867.840729001</x:v>
      </x:c>
      <x:c r="P2429" s="2" t="str">
        <x:v>decline</x:v>
      </x:c>
      <x:c r="Q2429" s="2" t="str">
        <x:v>debt service to income exceeds policy maximum</x:v>
      </x:c>
      <x:c r="R2429" s="2"/>
      <x:c r="S2429" s="2"/>
      <x:c r="T2429" s="2"/>
    </x:row>
    <x:row r="2430">
      <x:c r="A2430" s="2"/>
      <x:c r="B2430" s="2"/>
      <x:c r="C2430" s="2" t="str">
        <x:v>SYN-02425</x:v>
      </x:c>
      <x:c r="D2430" s="58" t="n">
        <x:v>146000000</x:v>
      </x:c>
      <x:c r="E2430" s="93" t="n">
        <x:v>48</x:v>
      </x:c>
      <x:c r="F2430" s="59" t="n">
        <x:v>0.2587284857414486</x:v>
      </x:c>
      <x:c r="G2430" s="59" t="n">
        <x:v>0.7693053656119705</x:v>
      </x:c>
      <x:c r="H2430" s="59" t="n">
        <x:v>0.3</x:v>
      </x:c>
      <x:c r="I2430" s="58" t="n">
        <x:v>5256875.093401591</x:v>
      </x:c>
      <x:c r="J2430" s="59" t="n">
        <x:v>0.36284375467007957</x:v>
      </x:c>
      <x:c r="K2430" s="2" t="str">
        <x:v>E</x:v>
      </x:c>
      <x:c r="L2430" s="59"/>
      <x:c r="M2430" s="59" t="n">
        <x:v>0.048091815614844796</x:v>
      </x:c>
      <x:c r="N2430" s="58" t="n">
        <x:v>54791453.71420458</x:v>
      </x:c>
      <x:c r="O2430" s="58" t="n">
        <x:v>10625978.718652362</x:v>
      </x:c>
      <x:c r="P2430" s="2" t="str">
        <x:v>decline</x:v>
      </x:c>
      <x:c r="Q2430" s="2" t="str">
        <x:v>PD exceeds policy maximum</x:v>
      </x:c>
      <x:c r="R2430" s="2"/>
      <x:c r="S2430" s="2"/>
      <x:c r="T2430" s="2"/>
    </x:row>
    <x:row r="2431">
      <x:c r="A2431" s="2"/>
      <x:c r="B2431" s="2"/>
      <x:c r="C2431" s="2" t="str">
        <x:v>SYN-02426</x:v>
      </x:c>
      <x:c r="D2431" s="58" t="n">
        <x:v>132000000</x:v>
      </x:c>
      <x:c r="E2431" s="93" t="n">
        <x:v>18</x:v>
      </x:c>
      <x:c r="F2431" s="59" t="n">
        <x:v>0.12375442965566229</x:v>
      </x:c>
      <x:c r="G2431" s="59" t="n">
        <x:v>0.6217939289270131</x:v>
      </x:c>
      <x:c r="H2431" s="59" t="n">
        <x:v>0.21642654596397962</x:v>
      </x:c>
      <x:c r="I2431" s="58" t="n">
        <x:v>8653334.511191234</x:v>
      </x:c>
      <x:c r="J2431" s="59" t="n">
        <x:v>0.3443809860340353</x:v>
      </x:c>
      <x:c r="K2431" s="2" t="str">
        <x:v>D</x:v>
      </x:c>
      <x:c r="L2431" s="59" t="n">
        <x:v>0.17082504272460936</x:v>
      </x:c>
      <x:c r="M2431" s="59" t="n">
        <x:v>0.5104924835768094</x:v>
      </x:c>
      <x:c r="N2431" s="58" t="n">
        <x:v>8420685.49759912</x:v>
      </x:c>
      <x:c r="O2431" s="58" t="n">
        <x:v>7160562.443100044</x:v>
      </x:c>
      <x:c r="P2431" s="2" t="str">
        <x:v>approve</x:v>
      </x:c>
      <x:c r="Q2431" s="2" t="str">
        <x:v>eligibility and RAROC conditions are met</x:v>
      </x:c>
      <x:c r="R2431" s="2"/>
      <x:c r="S2431" s="2"/>
      <x:c r="T2431" s="2"/>
    </x:row>
    <x:row r="2432">
      <x:c r="A2432" s="2"/>
      <x:c r="B2432" s="2"/>
      <x:c r="C2432" s="2" t="str">
        <x:v>SYN-02427</x:v>
      </x:c>
      <x:c r="D2432" s="58" t="n">
        <x:v>198000000</x:v>
      </x:c>
      <x:c r="E2432" s="93" t="n">
        <x:v>18</x:v>
      </x:c>
      <x:c r="F2432" s="59" t="n">
        <x:v>0.08617145265497897</x:v>
      </x:c>
      <x:c r="G2432" s="59" t="n">
        <x:v>0.7330375486897179</x:v>
      </x:c>
      <x:c r="H2432" s="59" t="n">
        <x:v>0.1710340418358126</x:v>
      </x:c>
      <x:c r="I2432" s="58" t="n">
        <x:v>12549079.512575826</x:v>
      </x:c>
      <x:c r="J2432" s="59" t="n">
        <x:v>0.6471350759462576</x:v>
      </x:c>
      <x:c r="K2432" s="2" t="str">
        <x:v>C</x:v>
      </x:c>
      <x:c r="L2432" s="59"/>
      <x:c r="M2432" s="59" t="n">
        <x:v>0.3260428237282445</x:v>
      </x:c>
      <x:c r="N2432" s="58" t="n">
        <x:v>10277074.580226693</x:v>
      </x:c>
      <x:c r="O2432" s="58" t="n">
        <x:v>10443223.158805994</x:v>
      </x:c>
      <x:c r="P2432" s="2" t="str">
        <x:v>decline</x:v>
      </x:c>
      <x:c r="Q2432" s="2" t="str">
        <x:v>debt service to income exceeds policy maximum</x:v>
      </x:c>
      <x:c r="R2432" s="2"/>
      <x:c r="S2432" s="2"/>
      <x:c r="T2432" s="2"/>
    </x:row>
    <x:row r="2433">
      <x:c r="A2433" s="2"/>
      <x:c r="B2433" s="2"/>
      <x:c r="C2433" s="2" t="str">
        <x:v>SYN-02428</x:v>
      </x:c>
      <x:c r="D2433" s="58" t="n">
        <x:v>213000000</x:v>
      </x:c>
      <x:c r="E2433" s="93" t="n">
        <x:v>18</x:v>
      </x:c>
      <x:c r="F2433" s="59" t="n">
        <x:v>0.03392046330196763</x:v>
      </x:c>
      <x:c r="G2433" s="59" t="n">
        <x:v>0.7852226579857196</x:v>
      </x:c>
      <x:c r="H2433" s="59" t="n">
        <x:v>0.1431161116065857</x:v>
      </x:c>
      <x:c r="I2433" s="58" t="n">
        <x:v>13219055.401694676</x:v>
      </x:c>
      <x:c r="J2433" s="59" t="n">
        <x:v>0.567645353471087</x:v>
      </x:c>
      <x:c r="K2433" s="2" t="str">
        <x:v>B</x:v>
      </x:c>
      <x:c r="L2433" s="59"/>
      <x:c r="M2433" s="59" t="n">
        <x:v>0.5941104516286153</x:v>
      </x:c>
      <x:c r="N2433" s="58" t="n">
        <x:v>4638544.380446038</x:v>
      </x:c>
      <x:c r="O2433" s="58" t="n">
        <x:v>8999921.591199305</x:v>
      </x:c>
      <x:c r="P2433" s="2" t="str">
        <x:v>decline</x:v>
      </x:c>
      <x:c r="Q2433" s="2" t="str">
        <x:v>debt service to income exceeds policy maximum</x:v>
      </x:c>
      <x:c r="R2433" s="2"/>
      <x:c r="S2433" s="2"/>
      <x:c r="T2433" s="2"/>
    </x:row>
    <x:row r="2434">
      <x:c r="A2434" s="2"/>
      <x:c r="B2434" s="2"/>
      <x:c r="C2434" s="2" t="str">
        <x:v>SYN-02429</x:v>
      </x:c>
      <x:c r="D2434" s="58" t="n">
        <x:v>90000000</x:v>
      </x:c>
      <x:c r="E2434" s="93" t="n">
        <x:v>18</x:v>
      </x:c>
      <x:c r="F2434" s="59" t="n">
        <x:v>0.12303338557298057</x:v>
      </x:c>
      <x:c r="G2434" s="59" t="n">
        <x:v>0.7851684581842683</x:v>
      </x:c>
      <x:c r="H2434" s="59" t="n">
        <x:v>0.2060408762124907</x:v>
      </x:c>
      <x:c r="I2434" s="58" t="n">
        <x:v>5854856.771805274</x:v>
      </x:c>
      <x:c r="J2434" s="59" t="n">
        <x:v>0.26963065297086036</x:v>
      </x:c>
      <x:c r="K2434" s="2" t="str">
        <x:v>D</x:v>
      </x:c>
      <x:c r="L2434" s="59" t="n">
        <x:v>0.1960418319702148</x:v>
      </x:c>
      <x:c r="M2434" s="59" t="n">
        <x:v>0.22103958581857738</x:v>
      </x:c>
      <x:c r="N2434" s="58" t="n">
        <x:v>7191934.765984951</x:v>
      </x:c>
      <x:c r="O2434" s="58" t="n">
        <x:v>6134875.812560229</x:v>
      </x:c>
      <x:c r="P2434" s="2" t="str">
        <x:v>approve</x:v>
      </x:c>
      <x:c r="Q2434" s="2" t="str">
        <x:v>eligibility and RAROC conditions are met</x:v>
      </x:c>
      <x:c r="R2434" s="2"/>
      <x:c r="S2434" s="2"/>
      <x:c r="T2434" s="2"/>
    </x:row>
    <x:row r="2435">
      <x:c r="A2435" s="2"/>
      <x:c r="B2435" s="2"/>
      <x:c r="C2435" s="2" t="str">
        <x:v>SYN-02430</x:v>
      </x:c>
      <x:c r="D2435" s="58" t="n">
        <x:v>243000000</x:v>
      </x:c>
      <x:c r="E2435" s="93" t="n">
        <x:v>48</x:v>
      </x:c>
      <x:c r="F2435" s="59" t="n">
        <x:v>0.04374040902001528</x:v>
      </x:c>
      <x:c r="G2435" s="59" t="n">
        <x:v>0.6753545548682817</x:v>
      </x:c>
      <x:c r="H2435" s="59" t="n">
        <x:v>0.13953364796637072</x:v>
      </x:c>
      <x:c r="I2435" s="58" t="n">
        <x:v>6634650.524795472</x:v>
      </x:c>
      <x:c r="J2435" s="59" t="n">
        <x:v>0.20411667587360477</x:v>
      </x:c>
      <x:c r="K2435" s="2" t="str">
        <x:v>B</x:v>
      </x:c>
      <x:c r="L2435" s="59" t="n">
        <x:v>0.10886970520019532</x:v>
      </x:c>
      <x:c r="M2435" s="59" t="n">
        <x:v>0.47150230602775867</x:v>
      </x:c>
      <x:c r="N2435" s="58" t="n">
        <x:v>15353559.306476468</x:v>
      </x:c>
      <x:c r="O2435" s="58" t="n">
        <x:v>10025779.73362423</x:v>
      </x:c>
      <x:c r="P2435" s="2" t="str">
        <x:v>approve</x:v>
      </x:c>
      <x:c r="Q2435" s="2" t="str">
        <x:v>eligibility and RAROC conditions are met</x:v>
      </x:c>
      <x:c r="R2435" s="2"/>
      <x:c r="S2435" s="2"/>
      <x:c r="T2435" s="2"/>
    </x:row>
    <x:row r="2436">
      <x:c r="A2436" s="2"/>
      <x:c r="B2436" s="2"/>
      <x:c r="C2436" s="2" t="str">
        <x:v>SYN-02431</x:v>
      </x:c>
      <x:c r="D2436" s="58" t="n">
        <x:v>66000000</x:v>
      </x:c>
      <x:c r="E2436" s="93" t="n">
        <x:v>18</x:v>
      </x:c>
      <x:c r="F2436" s="59" t="n">
        <x:v>0.023286816787491102</x:v>
      </x:c>
      <x:c r="G2436" s="59" t="n">
        <x:v>0.7336840928878832</x:v>
      </x:c>
      <x:c r="H2436" s="59" t="n">
        <x:v>0.11425704076415884</x:v>
      </x:c>
      <x:c r="I2436" s="58" t="n">
        <x:v>4007230.1951341317</x:v>
      </x:c>
      <x:c r="J2436" s="59" t="n">
        <x:v>0.35036150975670655</x:v>
      </x:c>
      <x:c r="K2436" s="2" t="str">
        <x:v>B</x:v>
      </x:c>
      <x:c r="L2436" s="59" t="n">
        <x:v>0.09999237060546876</x:v>
      </x:c>
      <x:c r="M2436" s="59" t="n">
        <x:v>0.3050496885056256</x:v>
      </x:c>
      <x:c r="N2436" s="58" t="n">
        <x:v>916210.6861798686</x:v>
      </x:c>
      <x:c r="O2436" s="58" t="n">
        <x:v>2785193.038556914</x:v>
      </x:c>
      <x:c r="P2436" s="2" t="str">
        <x:v>approve</x:v>
      </x:c>
      <x:c r="Q2436" s="2" t="str">
        <x:v>eligibility and RAROC conditions are met</x:v>
      </x:c>
      <x:c r="R2436" s="2"/>
      <x:c r="S2436" s="2"/>
      <x:c r="T2436" s="2"/>
    </x:row>
    <x:row r="2437">
      <x:c r="A2437" s="2"/>
      <x:c r="B2437" s="2"/>
      <x:c r="C2437" s="2" t="str">
        <x:v>SYN-02432</x:v>
      </x:c>
      <x:c r="D2437" s="58" t="n">
        <x:v>206000000</x:v>
      </x:c>
      <x:c r="E2437" s="93" t="n">
        <x:v>12</x:v>
      </x:c>
      <x:c r="F2437" s="59" t="n">
        <x:v>0.08228912424306936</x:v>
      </x:c>
      <x:c r="G2437" s="59" t="n">
        <x:v>0.6166600987203021</x:v>
      </x:c>
      <x:c r="H2437" s="59" t="n">
        <x:v>0.199296778164136</x:v>
      </x:c>
      <x:c r="I2437" s="58" t="n">
        <x:v>19075775.747952767</x:v>
      </x:c>
      <x:c r="J2437" s="59" t="n">
        <x:v>0.9538028584133119</x:v>
      </x:c>
      <x:c r="K2437" s="2" t="str">
        <x:v>C</x:v>
      </x:c>
      <x:c r="L2437" s="59"/>
      <x:c r="M2437" s="59" t="n">
        <x:v>0.7990978673845373</x:v>
      </x:c>
      <x:c r="N2437" s="58" t="n">
        <x:v>5906705.503273673</x:v>
      </x:c>
      <x:c r="O2437" s="58" t="n">
        <x:v>9191110.058975771</x:v>
      </x:c>
      <x:c r="P2437" s="2" t="str">
        <x:v>decline</x:v>
      </x:c>
      <x:c r="Q2437" s="2" t="str">
        <x:v>debt service to income exceeds policy maximum</x:v>
      </x:c>
      <x:c r="R2437" s="2"/>
      <x:c r="S2437" s="2"/>
      <x:c r="T2437" s="2"/>
    </x:row>
    <x:row r="2438">
      <x:c r="A2438" s="2"/>
      <x:c r="B2438" s="2"/>
      <x:c r="C2438" s="2" t="str">
        <x:v>SYN-02433</x:v>
      </x:c>
      <x:c r="D2438" s="58" t="n">
        <x:v>117000000</x:v>
      </x:c>
      <x:c r="E2438" s="93" t="n">
        <x:v>18</x:v>
      </x:c>
      <x:c r="F2438" s="59" t="n">
        <x:v>0.16332643948091088</x:v>
      </x:c>
      <x:c r="G2438" s="59" t="n">
        <x:v>0.6169240507984072</x:v>
      </x:c>
      <x:c r="H2438" s="59" t="n">
        <x:v>0.2611175608013976</x:v>
      </x:c>
      <x:c r="I2438" s="58" t="n">
        <x:v>7925414.84796307</x:v>
      </x:c>
      <x:c r="J2438" s="59" t="n">
        <x:v>0.5236341582201705</x:v>
      </x:c>
      <x:c r="K2438" s="2" t="str">
        <x:v>E</x:v>
      </x:c>
      <x:c r="L2438" s="59"/>
      <x:c r="M2438" s="59" t="n">
        <x:v>0.5975445940108418</x:v>
      </x:c>
      <x:c r="N2438" s="58" t="n">
        <x:v>9855093.682378625</x:v>
      </x:c>
      <x:c r="O2438" s="58" t="n">
        <x:v>7135937.509218446</x:v>
      </x:c>
      <x:c r="P2438" s="2" t="str">
        <x:v>decline</x:v>
      </x:c>
      <x:c r="Q2438" s="2" t="str">
        <x:v>debt service to income exceeds policy maximum</x:v>
      </x:c>
      <x:c r="R2438" s="2"/>
      <x:c r="S2438" s="2"/>
      <x:c r="T2438" s="2"/>
    </x:row>
    <x:row r="2439">
      <x:c r="A2439" s="2"/>
      <x:c r="B2439" s="2"/>
      <x:c r="C2439" s="2" t="str">
        <x:v>SYN-02434</x:v>
      </x:c>
      <x:c r="D2439" s="58" t="n">
        <x:v>196000000</x:v>
      </x:c>
      <x:c r="E2439" s="93" t="n">
        <x:v>24</x:v>
      </x:c>
      <x:c r="F2439" s="59" t="n">
        <x:v>0.10812355332538526</x:v>
      </x:c>
      <x:c r="G2439" s="59" t="n">
        <x:v>0.771769139364865</x:v>
      </x:c>
      <x:c r="H2439" s="59" t="n">
        <x:v>0.16933867661683905</x:v>
      </x:c>
      <x:c r="I2439" s="58" t="n">
        <x:v>9684456.740524083</x:v>
      </x:c>
      <x:c r="J2439" s="59" t="n">
        <x:v>0.2349283938946843</x:v>
      </x:c>
      <x:c r="K2439" s="2" t="str">
        <x:v>D</x:v>
      </x:c>
      <x:c r="L2439" s="59" t="n">
        <x:v>0.17114002227783204</x:v>
      </x:c>
      <x:c r="M2439" s="59" t="n">
        <x:v>0.1480298744903122</x:v>
      </x:c>
      <x:c r="N2439" s="58" t="n">
        <x:v>17562603.068470597</x:v>
      </x:c>
      <x:c r="O2439" s="58" t="n">
        <x:v>12013829.161058586</x:v>
      </x:c>
      <x:c r="P2439" s="2" t="str">
        <x:v>reprice</x:v>
      </x:c>
      <x:c r="Q2439" s="2" t="str">
        <x:v>quoted APR is below the RAROC price floor</x:v>
      </x:c>
      <x:c r="R2439" s="2"/>
      <x:c r="S2439" s="2"/>
      <x:c r="T2439" s="2"/>
    </x:row>
    <x:row r="2440">
      <x:c r="A2440" s="2"/>
      <x:c r="B2440" s="2"/>
      <x:c r="C2440" s="2" t="str">
        <x:v>SYN-02435</x:v>
      </x:c>
      <x:c r="D2440" s="58" t="n">
        <x:v>113000000</x:v>
      </x:c>
      <x:c r="E2440" s="93" t="n">
        <x:v>24</x:v>
      </x:c>
      <x:c r="F2440" s="59" t="n">
        <x:v>0.012192434398822016</x:v>
      </x:c>
      <x:c r="G2440" s="59" t="n">
        <x:v>0.7424071561930938</x:v>
      </x:c>
      <x:c r="H2440" s="59" t="n">
        <x:v>0.1317368462076883</x:v>
      </x:c>
      <x:c r="I2440" s="58" t="n">
        <x:v>5381449.202082427</x:v>
      </x:c>
      <x:c r="J2440" s="59" t="n">
        <x:v>0.13227447351188626</x:v>
      </x:c>
      <x:c r="K2440" s="2" t="str">
        <x:v>A</x:v>
      </x:c>
      <x:c r="L2440" s="59" t="n">
        <x:v>0.093134765625</x:v>
      </x:c>
      <x:c r="M2440" s="59" t="n">
        <x:v>0.552780194533186</x:v>
      </x:c>
      <x:c r="N2440" s="58" t="n">
        <x:v>1107363.8735051746</x:v>
      </x:c>
      <x:c r="O2440" s="58" t="n">
        <x:v>4790040.711852764</x:v>
      </x:c>
      <x:c r="P2440" s="2" t="str">
        <x:v>approve</x:v>
      </x:c>
      <x:c r="Q2440" s="2" t="str">
        <x:v>eligibility and RAROC conditions are met</x:v>
      </x:c>
      <x:c r="R2440" s="2"/>
      <x:c r="S2440" s="2"/>
      <x:c r="T2440" s="2"/>
    </x:row>
    <x:row r="2441">
      <x:c r="A2441" s="2"/>
      <x:c r="B2441" s="2"/>
      <x:c r="C2441" s="2" t="str">
        <x:v>SYN-02436</x:v>
      </x:c>
      <x:c r="D2441" s="58" t="n">
        <x:v>149000000</x:v>
      </x:c>
      <x:c r="E2441" s="93" t="n">
        <x:v>18</x:v>
      </x:c>
      <x:c r="F2441" s="59" t="n">
        <x:v>0.07624274516008821</x:v>
      </x:c>
      <x:c r="G2441" s="59" t="n">
        <x:v>0.8230641002688485</x:v>
      </x:c>
      <x:c r="H2441" s="59" t="n">
        <x:v>0.16829727085232016</x:v>
      </x:c>
      <x:c r="I2441" s="58" t="n">
        <x:v>9424145.655206995</x:v>
      </x:c>
      <x:c r="J2441" s="59" t="n">
        <x:v>0.47958278040018404</x:v>
      </x:c>
      <x:c r="K2441" s="2" t="str">
        <x:v>C</x:v>
      </x:c>
      <x:c r="L2441" s="59" t="n">
        <x:v>0.1465233612060547</x:v>
      </x:c>
      <x:c r="M2441" s="59" t="n">
        <x:v>0.32634512521715153</x:v>
      </x:c>
      <x:c r="N2441" s="58" t="n">
        <x:v>7680164.254671382</x:v>
      </x:c>
      <x:c r="O2441" s="58" t="n">
        <x:v>8236941.1250965</x:v>
      </x:c>
      <x:c r="P2441" s="2" t="str">
        <x:v>approve</x:v>
      </x:c>
      <x:c r="Q2441" s="2" t="str">
        <x:v>eligibility and RAROC conditions are met</x:v>
      </x:c>
      <x:c r="R2441" s="2"/>
      <x:c r="S2441" s="2"/>
      <x:c r="T2441" s="2"/>
    </x:row>
    <x:row r="2442">
      <x:c r="A2442" s="2"/>
      <x:c r="B2442" s="2"/>
      <x:c r="C2442" s="2" t="str">
        <x:v>SYN-02437</x:v>
      </x:c>
      <x:c r="D2442" s="58" t="n">
        <x:v>242000000</x:v>
      </x:c>
      <x:c r="E2442" s="93" t="n">
        <x:v>12</x:v>
      </x:c>
      <x:c r="F2442" s="59" t="n">
        <x:v>0.07232914371033244</x:v>
      </x:c>
      <x:c r="G2442" s="59" t="n">
        <x:v>0.7042206304557043</x:v>
      </x:c>
      <x:c r="H2442" s="59" t="n">
        <x:v>0.1458233934031673</x:v>
      </x:c>
      <x:c r="I2442" s="58" t="n">
        <x:v>21794846.32605143</x:v>
      </x:c>
      <x:c r="J2442" s="59" t="n">
        <x:v>0.5603452633965449</x:v>
      </x:c>
      <x:c r="K2442" s="2" t="str">
        <x:v>C</x:v>
      </x:c>
      <x:c r="L2442" s="59"/>
      <x:c r="M2442" s="59" t="n">
        <x:v>0.3638269832862518</x:v>
      </x:c>
      <x:c r="N2442" s="58" t="n">
        <x:v>6900695.463036864</x:v>
      </x:c>
      <x:c r="O2442" s="58" t="n">
        <x:v>11352831.894561784</x:v>
      </x:c>
      <x:c r="P2442" s="2" t="str">
        <x:v>decline</x:v>
      </x:c>
      <x:c r="Q2442" s="2" t="str">
        <x:v>debt service to income exceeds policy maximum</x:v>
      </x:c>
      <x:c r="R2442" s="2"/>
      <x:c r="S2442" s="2"/>
      <x:c r="T2442" s="2"/>
    </x:row>
    <x:row r="2443">
      <x:c r="A2443" s="2"/>
      <x:c r="B2443" s="2"/>
      <x:c r="C2443" s="2" t="str">
        <x:v>SYN-02438</x:v>
      </x:c>
      <x:c r="D2443" s="58" t="n">
        <x:v>128000000</x:v>
      </x:c>
      <x:c r="E2443" s="93" t="n">
        <x:v>18</x:v>
      </x:c>
      <x:c r="F2443" s="59" t="n">
        <x:v>0.11488027356586542</x:v>
      </x:c>
      <x:c r="G2443" s="59" t="n">
        <x:v>0.694990775185784</x:v>
      </x:c>
      <x:c r="H2443" s="59" t="n">
        <x:v>0.2072257772406092</x:v>
      </x:c>
      <x:c r="I2443" s="58" t="n">
        <x:v>8334218.556877603</x:v>
      </x:c>
      <x:c r="J2443" s="59" t="n">
        <x:v>0.263291839947078</x:v>
      </x:c>
      <x:c r="K2443" s="2" t="str">
        <x:v>D</x:v>
      </x:c>
      <x:c r="L2443" s="59" t="n">
        <x:v>0.16896411895751956</x:v>
      </x:c>
      <x:c r="M2443" s="59" t="n">
        <x:v>0.4334152169983868</x:v>
      </x:c>
      <x:c r="N2443" s="58" t="n">
        <x:v>8457554.692654647</x:v>
      </x:c>
      <x:c r="O2443" s="58" t="n">
        <x:v>7479418.063417926</x:v>
      </x:c>
      <x:c r="P2443" s="2" t="str">
        <x:v>approve</x:v>
      </x:c>
      <x:c r="Q2443" s="2" t="str">
        <x:v>eligibility and RAROC conditions are met</x:v>
      </x:c>
      <x:c r="R2443" s="2"/>
      <x:c r="S2443" s="2"/>
      <x:c r="T2443" s="2"/>
    </x:row>
    <x:row r="2444">
      <x:c r="A2444" s="2"/>
      <x:c r="B2444" s="2"/>
      <x:c r="C2444" s="2" t="str">
        <x:v>SYN-02439</x:v>
      </x:c>
      <x:c r="D2444" s="58" t="n">
        <x:v>119000000</x:v>
      </x:c>
      <x:c r="E2444" s="93" t="n">
        <x:v>36</x:v>
      </x:c>
      <x:c r="F2444" s="59" t="n">
        <x:v>0.033048266369856166</x:v>
      </x:c>
      <x:c r="G2444" s="59" t="n">
        <x:v>0.9</x:v>
      </x:c>
      <x:c r="H2444" s="59" t="n">
        <x:v>0.14275546777976456</x:v>
      </x:c>
      <x:c r="I2444" s="58" t="n">
        <x:v>4083081.931920819</x:v>
      </x:c>
      <x:c r="J2444" s="59" t="n">
        <x:v>0.0819851924503358</x:v>
      </x:c>
      <x:c r="K2444" s="2" t="str">
        <x:v>B</x:v>
      </x:c>
      <x:c r="L2444" s="59" t="n">
        <x:v>0.11218883514404297</x:v>
      </x:c>
      <x:c r="M2444" s="59" t="n">
        <x:v>0.47096784297615124</x:v>
      </x:c>
      <x:c r="N2444" s="58" t="n">
        <x:v>5726754.717097286</x:v>
      </x:c>
      <x:c r="O2444" s="58" t="n">
        <x:v>4977113.274902726</x:v>
      </x:c>
      <x:c r="P2444" s="2" t="str">
        <x:v>approve</x:v>
      </x:c>
      <x:c r="Q2444" s="2" t="str">
        <x:v>eligibility and RAROC conditions are met</x:v>
      </x:c>
      <x:c r="R2444" s="2"/>
      <x:c r="S2444" s="2"/>
      <x:c r="T2444" s="2"/>
    </x:row>
    <x:row r="2445">
      <x:c r="A2445" s="2"/>
      <x:c r="B2445" s="2"/>
      <x:c r="C2445" s="2" t="str">
        <x:v>SYN-02440</x:v>
      </x:c>
      <x:c r="D2445" s="58" t="n">
        <x:v>47000000</x:v>
      </x:c>
      <x:c r="E2445" s="93" t="n">
        <x:v>18</x:v>
      </x:c>
      <x:c r="F2445" s="59" t="n">
        <x:v>0.036618485509305916</x:v>
      </x:c>
      <x:c r="G2445" s="59" t="n">
        <x:v>0.7885756453812864</x:v>
      </x:c>
      <x:c r="H2445" s="59" t="n">
        <x:v>0.1255732631441719</x:v>
      </x:c>
      <x:c r="I2445" s="58" t="n">
        <x:v>2878339.082037246</x:v>
      </x:c>
      <x:c r="J2445" s="59" t="n">
        <x:v>0.41080842921437855</x:v>
      </x:c>
      <x:c r="K2445" s="2" t="str">
        <x:v>B</x:v>
      </x:c>
      <x:c r="L2445" s="59"/>
      <x:c r="M2445" s="59" t="n">
        <x:v>0.14019319111856074</x:v>
      </x:c>
      <x:c r="N2445" s="58" t="n">
        <x:v>1105248.598728474</x:v>
      </x:c>
      <x:c r="O2445" s="58" t="n">
        <x:v>1975489.708357385</x:v>
      </x:c>
      <x:c r="P2445" s="2" t="str">
        <x:v>manual_review</x:v>
      </x:c>
      <x:c r="Q2445" s="2" t="str">
        <x:v>data quality flag</x:v>
      </x:c>
      <x:c r="R2445" s="2"/>
      <x:c r="S2445" s="2"/>
      <x:c r="T2445" s="2"/>
    </x:row>
    <x:row r="2446">
      <x:c r="A2446" s="2"/>
      <x:c r="B2446" s="2"/>
      <x:c r="C2446" s="2" t="str">
        <x:v>SYN-02441</x:v>
      </x:c>
      <x:c r="D2446" s="58" t="n">
        <x:v>39000000</x:v>
      </x:c>
      <x:c r="E2446" s="93" t="n">
        <x:v>48</x:v>
      </x:c>
      <x:c r="F2446" s="59" t="n">
        <x:v>0.04572331432806361</x:v>
      </x:c>
      <x:c r="G2446" s="59" t="n">
        <x:v>0.8226395100146398</x:v>
      </x:c>
      <x:c r="H2446" s="59" t="n">
        <x:v>0.13470157140292705</x:v>
      </x:c>
      <x:c r="I2446" s="58" t="n">
        <x:v>1055395.9366198455</x:v>
      </x:c>
      <x:c r="J2446" s="59" t="n">
        <x:v>0.31566133008306896</x:v>
      </x:c>
      <x:c r="K2446" s="2" t="str">
        <x:v>B</x:v>
      </x:c>
      <x:c r="L2446" s="59" t="n">
        <x:v>0.12478538513183596</x:v>
      </x:c>
      <x:c r="M2446" s="59" t="n">
        <x:v>0.26117747091570936</x:v>
      </x:c>
      <x:c r="N2446" s="58" t="n">
        <x:v>3123422.9137206827</x:v>
      </x:c>
      <x:c r="O2446" s="58" t="n">
        <x:v>1600285.6706156125</x:v>
      </x:c>
      <x:c r="P2446" s="2" t="str">
        <x:v>approve</x:v>
      </x:c>
      <x:c r="Q2446" s="2" t="str">
        <x:v>eligibility and RAROC conditions are met</x:v>
      </x:c>
      <x:c r="R2446" s="2"/>
      <x:c r="S2446" s="2"/>
      <x:c r="T2446" s="2"/>
    </x:row>
    <x:row r="2447">
      <x:c r="A2447" s="2"/>
      <x:c r="B2447" s="2"/>
      <x:c r="C2447" s="2" t="str">
        <x:v>SYN-02442</x:v>
      </x:c>
      <x:c r="D2447" s="58" t="n">
        <x:v>103000000</x:v>
      </x:c>
      <x:c r="E2447" s="93" t="n">
        <x:v>24</x:v>
      </x:c>
      <x:c r="F2447" s="59" t="n">
        <x:v>0.052917538474360266</x:v>
      </x:c>
      <x:c r="G2447" s="59" t="n">
        <x:v>0.7066232797909557</x:v>
      </x:c>
      <x:c r="H2447" s="59" t="n">
        <x:v>0.1439102589838566</x:v>
      </x:c>
      <x:c r="I2447" s="58" t="n">
        <x:v>4964375.043855317</x:v>
      </x:c>
      <x:c r="J2447" s="59" t="n">
        <x:v>0.1830890814679383</x:v>
      </x:c>
      <x:c r="K2447" s="2" t="str">
        <x:v>C</x:v>
      </x:c>
      <x:c r="L2447" s="59" t="n">
        <x:v>0.12344562530517576</x:v>
      </x:c>
      <x:c r="M2447" s="59" t="n">
        <x:v>0.3682911928184878</x:v>
      </x:c>
      <x:c r="N2447" s="58" t="n">
        <x:v>4151315.4653718853</x:v>
      </x:c>
      <x:c r="O2447" s="58" t="n">
        <x:v>4264318.019938642</x:v>
      </x:c>
      <x:c r="P2447" s="2" t="str">
        <x:v>approve</x:v>
      </x:c>
      <x:c r="Q2447" s="2" t="str">
        <x:v>eligibility and RAROC conditions are met</x:v>
      </x:c>
      <x:c r="R2447" s="2"/>
      <x:c r="S2447" s="2"/>
      <x:c r="T2447" s="2"/>
    </x:row>
    <x:row r="2448">
      <x:c r="A2448" s="2"/>
      <x:c r="B2448" s="2"/>
      <x:c r="C2448" s="2" t="str">
        <x:v>SYN-02443</x:v>
      </x:c>
      <x:c r="D2448" s="58" t="n">
        <x:v>226000000</x:v>
      </x:c>
      <x:c r="E2448" s="93" t="n">
        <x:v>18</x:v>
      </x:c>
      <x:c r="F2448" s="59" t="n">
        <x:v>0.0484241894775488</x:v>
      </x:c>
      <x:c r="G2448" s="59" t="n">
        <x:v>0.749756175992187</x:v>
      </x:c>
      <x:c r="H2448" s="59" t="n">
        <x:v>0.1552482831683398</x:v>
      </x:c>
      <x:c r="I2448" s="58" t="n">
        <x:v>14154846.796723327</x:v>
      </x:c>
      <x:c r="J2448" s="59" t="n">
        <x:v>0.559013599871503</x:v>
      </x:c>
      <x:c r="K2448" s="2" t="str">
        <x:v>B</x:v>
      </x:c>
      <x:c r="L2448" s="59"/>
      <x:c r="M2448" s="59" t="n">
        <x:v>0.5559234837118215</x:v>
      </x:c>
      <x:c r="N2448" s="58" t="n">
        <x:v>6724631.042486186</x:v>
      </x:c>
      <x:c r="O2448" s="58" t="n">
        <x:v>9506256.166984886</x:v>
      </x:c>
      <x:c r="P2448" s="2" t="str">
        <x:v>decline</x:v>
      </x:c>
      <x:c r="Q2448" s="2" t="str">
        <x:v>debt service to income exceeds policy maximum</x:v>
      </x:c>
      <x:c r="R2448" s="2"/>
      <x:c r="S2448" s="2"/>
      <x:c r="T2448" s="2"/>
    </x:row>
    <x:row r="2449">
      <x:c r="A2449" s="2"/>
      <x:c r="B2449" s="2"/>
      <x:c r="C2449" s="2" t="str">
        <x:v>SYN-02444</x:v>
      </x:c>
      <x:c r="D2449" s="58" t="n">
        <x:v>143000000</x:v>
      </x:c>
      <x:c r="E2449" s="93" t="n">
        <x:v>48</x:v>
      </x:c>
      <x:c r="F2449" s="59" t="n">
        <x:v>0.0562739794603793</x:v>
      </x:c>
      <x:c r="G2449" s="59" t="n">
        <x:v>0.7269226461855026</x:v>
      </x:c>
      <x:c r="H2449" s="59" t="n">
        <x:v>0.14488315622298004</x:v>
      </x:c>
      <x:c r="I2449" s="58" t="n">
        <x:v>3942804.736588044</x:v>
      </x:c>
      <x:c r="J2449" s="59" t="n">
        <x:v>0.3508281272831648</x:v>
      </x:c>
      <x:c r="K2449" s="2" t="str">
        <x:v>C</x:v>
      </x:c>
      <x:c r="L2449" s="59" t="n">
        <x:v>0.11750312805175783</x:v>
      </x:c>
      <x:c r="M2449" s="59" t="n">
        <x:v>0.437646431608992</x:v>
      </x:c>
      <x:c r="N2449" s="58" t="n">
        <x:v>12406913.90478948</x:v>
      </x:c>
      <x:c r="O2449" s="58" t="n">
        <x:v>5815537.298065098</x:v>
      </x:c>
      <x:c r="P2449" s="2" t="str">
        <x:v>approve</x:v>
      </x:c>
      <x:c r="Q2449" s="2" t="str">
        <x:v>eligibility and RAROC conditions are met</x:v>
      </x:c>
      <x:c r="R2449" s="2"/>
      <x:c r="S2449" s="2"/>
      <x:c r="T2449" s="2"/>
    </x:row>
    <x:row r="2450">
      <x:c r="A2450" s="2"/>
      <x:c r="B2450" s="2"/>
      <x:c r="C2450" s="2" t="str">
        <x:v>SYN-02445</x:v>
      </x:c>
      <x:c r="D2450" s="58" t="n">
        <x:v>222000000</x:v>
      </x:c>
      <x:c r="E2450" s="93" t="n">
        <x:v>36</x:v>
      </x:c>
      <x:c r="F2450" s="59" t="n">
        <x:v>0.1445649242495497</x:v>
      </x:c>
      <x:c r="G2450" s="59" t="n">
        <x:v>0.7183361274238383</x:v>
      </x:c>
      <x:c r="H2450" s="59" t="n">
        <x:v>0.2353467228448109</x:v>
      </x:c>
      <x:c r="I2450" s="58" t="n">
        <x:v>8655546.01202727</x:v>
      </x:c>
      <x:c r="J2450" s="59" t="n">
        <x:v>0.318199069172884</x:v>
      </x:c>
      <x:c r="K2450" s="2" t="str">
        <x:v>D</x:v>
      </x:c>
      <x:c r="L2450" s="59" t="n">
        <x:v>0.19386417388916022</x:v>
      </x:c>
      <x:c r="M2450" s="59" t="n">
        <x:v>0.414034310128864</x:v>
      </x:c>
      <x:c r="N2450" s="58" t="n">
        <x:v>36360405.39953007</x:v>
      </x:c>
      <x:c r="O2450" s="58" t="n">
        <x:v>14171769.499363702</x:v>
      </x:c>
      <x:c r="P2450" s="2" t="str">
        <x:v>approve</x:v>
      </x:c>
      <x:c r="Q2450" s="2" t="str">
        <x:v>eligibility and RAROC conditions are met</x:v>
      </x:c>
      <x:c r="R2450" s="2"/>
      <x:c r="S2450" s="2"/>
      <x:c r="T2450" s="2"/>
    </x:row>
    <x:row r="2451">
      <x:c r="A2451" s="2"/>
      <x:c r="B2451" s="2"/>
      <x:c r="C2451" s="2" t="str">
        <x:v>SYN-02446</x:v>
      </x:c>
      <x:c r="D2451" s="58" t="n">
        <x:v>83000000</x:v>
      </x:c>
      <x:c r="E2451" s="93" t="n">
        <x:v>24</x:v>
      </x:c>
      <x:c r="F2451" s="59" t="n">
        <x:v>0.14875656765559728</x:v>
      </x:c>
      <x:c r="G2451" s="59" t="n">
        <x:v>0.682339152582504</x:v>
      </x:c>
      <x:c r="H2451" s="59" t="n">
        <x:v>0.22873475975808763</x:v>
      </x:c>
      <x:c r="I2451" s="58" t="n">
        <x:v>4341772.450172784</x:v>
      </x:c>
      <x:c r="J2451" s="59" t="n">
        <x:v>0.21860307946737115</x:v>
      </x:c>
      <x:c r="K2451" s="2" t="str">
        <x:v>D</x:v>
      </x:c>
      <x:c r="L2451" s="59" t="n">
        <x:v>0.2067169189453125</x:v>
      </x:c>
      <x:c r="M2451" s="59" t="n">
        <x:v>0.3007041264323431</x:v>
      </x:c>
      <x:c r="N2451" s="58" t="n">
        <x:v>9119816.236413056</x:v>
      </x:c>
      <x:c r="O2451" s="58" t="n">
        <x:v>5242872.460987009</x:v>
      </x:c>
      <x:c r="P2451" s="2" t="str">
        <x:v>approve</x:v>
      </x:c>
      <x:c r="Q2451" s="2" t="str">
        <x:v>eligibility and RAROC conditions are met</x:v>
      </x:c>
      <x:c r="R2451" s="2"/>
      <x:c r="S2451" s="2"/>
      <x:c r="T2451" s="2"/>
    </x:row>
    <x:row r="2452">
      <x:c r="A2452" s="2"/>
      <x:c r="B2452" s="2"/>
      <x:c r="C2452" s="2" t="str">
        <x:v>SYN-02447</x:v>
      </x:c>
      <x:c r="D2452" s="58" t="n">
        <x:v>149000000</x:v>
      </x:c>
      <x:c r="E2452" s="93" t="n">
        <x:v>18</x:v>
      </x:c>
      <x:c r="F2452" s="59" t="n">
        <x:v>0.13812535394878334</x:v>
      </x:c>
      <x:c r="G2452" s="59" t="n">
        <x:v>0.6622062556068137</x:v>
      </x:c>
      <x:c r="H2452" s="59" t="n">
        <x:v>0.22554195707971816</x:v>
      </x:c>
      <x:c r="I2452" s="58" t="n">
        <x:v>9833641.431425257</x:v>
      </x:c>
      <x:c r="J2452" s="59" t="n">
        <x:v>0.3087800376690857</x:v>
      </x:c>
      <x:c r="K2452" s="2" t="str">
        <x:v>D</x:v>
      </x:c>
      <x:c r="L2452" s="59" t="n">
        <x:v>0.17526985168457032</x:v>
      </x:c>
      <x:c r="M2452" s="59" t="n">
        <x:v>0.501830635172969</x:v>
      </x:c>
      <x:c r="N2452" s="58" t="n">
        <x:v>11316261.945494851</x:v>
      </x:c>
      <x:c r="O2452" s="58" t="n">
        <x:v>9055936.147286687</x:v>
      </x:c>
      <x:c r="P2452" s="2" t="str">
        <x:v>approve</x:v>
      </x:c>
      <x:c r="Q2452" s="2" t="str">
        <x:v>eligibility and RAROC conditions are met</x:v>
      </x:c>
      <x:c r="R2452" s="2"/>
      <x:c r="S2452" s="2"/>
      <x:c r="T2452" s="2"/>
    </x:row>
    <x:row r="2453">
      <x:c r="A2453" s="2"/>
      <x:c r="B2453" s="2"/>
      <x:c r="C2453" s="2" t="str">
        <x:v>SYN-02448</x:v>
      </x:c>
      <x:c r="D2453" s="58" t="n">
        <x:v>96000000</x:v>
      </x:c>
      <x:c r="E2453" s="93" t="n">
        <x:v>12</x:v>
      </x:c>
      <x:c r="F2453" s="59" t="n">
        <x:v>0.21981039335569738</x:v>
      </x:c>
      <x:c r="G2453" s="59" t="n">
        <x:v>0.5850793105463796</x:v>
      </x:c>
      <x:c r="H2453" s="59" t="n">
        <x:v>0.2967056726637438</x:v>
      </x:c>
      <x:c r="I2453" s="58" t="n">
        <x:v>9343214.822269926</x:v>
      </x:c>
      <x:c r="J2453" s="59" t="n">
        <x:v>0.3661212749365099</x:v>
      </x:c>
      <x:c r="K2453" s="2" t="str">
        <x:v>E</x:v>
      </x:c>
      <x:c r="L2453" s="59"/>
      <x:c r="M2453" s="59" t="n">
        <x:v>0.5957772426467531</x:v>
      </x:c>
      <x:c r="N2453" s="58" t="n">
        <x:v>7236176.184961037</x:v>
      </x:c>
      <x:c r="O2453" s="58" t="n">
        <x:v>6404293.18381672</x:v>
      </x:c>
      <x:c r="P2453" s="2" t="str">
        <x:v>decline</x:v>
      </x:c>
      <x:c r="Q2453" s="2" t="str">
        <x:v>PD exceeds policy maximum</x:v>
      </x:c>
      <x:c r="R2453" s="2"/>
      <x:c r="S2453" s="2"/>
      <x:c r="T2453" s="2"/>
    </x:row>
    <x:row r="2454">
      <x:c r="A2454" s="2"/>
      <x:c r="B2454" s="2"/>
      <x:c r="C2454" s="2" t="str">
        <x:v>SYN-02449</x:v>
      </x:c>
      <x:c r="D2454" s="58" t="n">
        <x:v>121000000</x:v>
      </x:c>
      <x:c r="E2454" s="93" t="n">
        <x:v>18</x:v>
      </x:c>
      <x:c r="F2454" s="59" t="n">
        <x:v>0.06090783554766067</x:v>
      </x:c>
      <x:c r="G2454" s="59" t="n">
        <x:v>0.8590911473818368</x:v>
      </x:c>
      <x:c r="H2454" s="59" t="n">
        <x:v>0.16465959365809102</x:v>
      </x:c>
      <x:c r="I2454" s="58" t="n">
        <x:v>7632303.258327998</x:v>
      </x:c>
      <x:c r="J2454" s="59" t="n">
        <x:v>0.602307375594857</x:v>
      </x:c>
      <x:c r="K2454" s="2" t="str">
        <x:v>C</x:v>
      </x:c>
      <x:c r="L2454" s="59"/>
      <x:c r="M2454" s="59" t="n">
        <x:v>0.40353161489059786</x:v>
      </x:c>
      <x:c r="N2454" s="58" t="n">
        <x:v>5198212.832375452</x:v>
      </x:c>
      <x:c r="O2454" s="58" t="n">
        <x:v>6113922.705865634</x:v>
      </x:c>
      <x:c r="P2454" s="2" t="str">
        <x:v>decline</x:v>
      </x:c>
      <x:c r="Q2454" s="2" t="str">
        <x:v>debt service to income exceeds policy maximum</x:v>
      </x:c>
      <x:c r="R2454" s="2"/>
      <x:c r="S2454" s="2"/>
      <x:c r="T2454" s="2"/>
    </x:row>
    <x:row r="2455">
      <x:c r="A2455" s="2"/>
      <x:c r="B2455" s="2"/>
      <x:c r="C2455" s="2" t="str">
        <x:v>SYN-02450</x:v>
      </x:c>
      <x:c r="D2455" s="58" t="n">
        <x:v>49000000</x:v>
      </x:c>
      <x:c r="E2455" s="93" t="n">
        <x:v>36</x:v>
      </x:c>
      <x:c r="F2455" s="59" t="n">
        <x:v>0.03976721359219246</x:v>
      </x:c>
      <x:c r="G2455" s="59" t="n">
        <x:v>0.6910303874242204</x:v>
      </x:c>
      <x:c r="H2455" s="59" t="n">
        <x:v>0.11024714757502928</x:v>
      </x:c>
      <x:c r="I2455" s="58" t="n">
        <x:v>1604770.695839084</x:v>
      </x:c>
      <x:c r="J2455" s="59" t="n">
        <x:v>0.24917431411588098</x:v>
      </x:c>
      <x:c r="K2455" s="2" t="str">
        <x:v>B</x:v>
      </x:c>
      <x:c r="L2455" s="59" t="n">
        <x:v>0.11282142639160156</x:v>
      </x:c>
      <x:c r="M2455" s="59" t="n">
        <x:v>0.1337816266778084</x:v>
      </x:c>
      <x:c r="N2455" s="58" t="n">
        <x:v>2139717.296255611</x:v>
      </x:c>
      <x:c r="O2455" s="58" t="n">
        <x:v>2006390.9709883344</x:v>
      </x:c>
      <x:c r="P2455" s="2" t="str">
        <x:v>reprice</x:v>
      </x:c>
      <x:c r="Q2455" s="2" t="str">
        <x:v>quoted APR is below the RAROC price floor</x:v>
      </x:c>
      <x:c r="R2455" s="2"/>
      <x:c r="S2455" s="2"/>
      <x:c r="T2455" s="2"/>
    </x:row>
    <x:row r="2456">
      <x:c r="A2456" s="2"/>
      <x:c r="B2456" s="2"/>
      <x:c r="C2456" s="2" t="str">
        <x:v>SYN-02451</x:v>
      </x:c>
      <x:c r="D2456" s="58" t="n">
        <x:v>139000000</x:v>
      </x:c>
      <x:c r="E2456" s="93" t="n">
        <x:v>12</x:v>
      </x:c>
      <x:c r="F2456" s="59" t="n">
        <x:v>0.08108075322711945</x:v>
      </x:c>
      <x:c r="G2456" s="59" t="n">
        <x:v>0.8444165035649508</x:v>
      </x:c>
      <x:c r="H2456" s="59" t="n">
        <x:v>0.15192084991910698</x:v>
      </x:c>
      <x:c r="I2456" s="58" t="n">
        <x:v>12558507.73313936</x:v>
      </x:c>
      <x:c r="J2456" s="59" t="n">
        <x:v>0.505415785276347</x:v>
      </x:c>
      <x:c r="K2456" s="2" t="str">
        <x:v>C</x:v>
      </x:c>
      <x:c r="L2456" s="59"/>
      <x:c r="M2456" s="59" t="n">
        <x:v>0.07926577529816682</x:v>
      </x:c>
      <x:c r="N2456" s="58" t="n">
        <x:v>5339891.915226422</x:v>
      </x:c>
      <x:c r="O2456" s="58" t="n">
        <x:v>8363636.59964357</x:v>
      </x:c>
      <x:c r="P2456" s="2" t="str">
        <x:v>decline</x:v>
      </x:c>
      <x:c r="Q2456" s="2" t="str">
        <x:v>debt service to income exceeds policy maximum</x:v>
      </x:c>
      <x:c r="R2456" s="2"/>
      <x:c r="S2456" s="2"/>
      <x:c r="T2456" s="2"/>
    </x:row>
    <x:row r="2457">
      <x:c r="A2457" s="2"/>
      <x:c r="B2457" s="2"/>
      <x:c r="C2457" s="2" t="str">
        <x:v>SYN-02452</x:v>
      </x:c>
      <x:c r="D2457" s="58" t="n">
        <x:v>107000000</x:v>
      </x:c>
      <x:c r="E2457" s="93" t="n">
        <x:v>48</x:v>
      </x:c>
      <x:c r="F2457" s="59" t="n">
        <x:v>0.05198950394746524</x:v>
      </x:c>
      <x:c r="G2457" s="59" t="n">
        <x:v>0.7730293367636781</x:v>
      </x:c>
      <x:c r="H2457" s="59" t="n">
        <x:v>0.12752025643936044</x:v>
      </x:c>
      <x:c r="I2457" s="58" t="n">
        <x:v>2857390.4461341538</x:v>
      </x:c>
      <x:c r="J2457" s="59" t="n">
        <x:v>0.15878258417526153</x:v>
      </x:c>
      <x:c r="K2457" s="2" t="str">
        <x:v>C</x:v>
      </x:c>
      <x:c r="L2457" s="59" t="n">
        <x:v>0.1205230712890625</x:v>
      </x:c>
      <x:c r="M2457" s="59" t="n">
        <x:v>0.2311082511789404</x:v>
      </x:c>
      <x:c r="N2457" s="58" t="n">
        <x:v>9067352.345102275</x:v>
      </x:c>
      <x:c r="O2457" s="58" t="n">
        <x:v>4334942.356992078</x:v>
      </x:c>
      <x:c r="P2457" s="2" t="str">
        <x:v>approve</x:v>
      </x:c>
      <x:c r="Q2457" s="2" t="str">
        <x:v>eligibility and RAROC conditions are met</x:v>
      </x:c>
      <x:c r="R2457" s="2"/>
      <x:c r="S2457" s="2"/>
      <x:c r="T2457" s="2"/>
    </x:row>
    <x:row r="2458">
      <x:c r="A2458" s="2"/>
      <x:c r="B2458" s="2"/>
      <x:c r="C2458" s="2" t="str">
        <x:v>SYN-02453</x:v>
      </x:c>
      <x:c r="D2458" s="58" t="n">
        <x:v>231000000</x:v>
      </x:c>
      <x:c r="E2458" s="93" t="n">
        <x:v>18</x:v>
      </x:c>
      <x:c r="F2458" s="59" t="n">
        <x:v>0.129194366869192</x:v>
      </x:c>
      <x:c r="G2458" s="59" t="n">
        <x:v>0.723828363435233</x:v>
      </x:c>
      <x:c r="H2458" s="59" t="n">
        <x:v>0.20926943024531353</x:v>
      </x:c>
      <x:c r="I2458" s="58" t="n">
        <x:v>15063432.209136711</x:v>
      </x:c>
      <x:c r="J2458" s="59" t="n">
        <x:v>0.6825372883654683</x:v>
      </x:c>
      <x:c r="K2458" s="2" t="str">
        <x:v>D</x:v>
      </x:c>
      <x:c r="L2458" s="59"/>
      <x:c r="M2458" s="59" t="n">
        <x:v>0.29961791726120607</x:v>
      </x:c>
      <x:c r="N2458" s="58" t="n">
        <x:v>17879005.19302806</x:v>
      </x:c>
      <x:c r="O2458" s="58" t="n">
        <x:v>14852520.308744887</x:v>
      </x:c>
      <x:c r="P2458" s="2" t="str">
        <x:v>decline</x:v>
      </x:c>
      <x:c r="Q2458" s="2" t="str">
        <x:v>debt service to income exceeds policy maximum</x:v>
      </x:c>
      <x:c r="R2458" s="2"/>
      <x:c r="S2458" s="2"/>
      <x:c r="T2458" s="2"/>
    </x:row>
    <x:row r="2459">
      <x:c r="A2459" s="2"/>
      <x:c r="B2459" s="2"/>
      <x:c r="C2459" s="2" t="str">
        <x:v>SYN-02454</x:v>
      </x:c>
      <x:c r="D2459" s="58" t="n">
        <x:v>82000000</x:v>
      </x:c>
      <x:c r="E2459" s="93" t="n">
        <x:v>18</x:v>
      </x:c>
      <x:c r="F2459" s="59" t="n">
        <x:v>0.028696773987728956</x:v>
      </x:c>
      <x:c r="G2459" s="59" t="n">
        <x:v>0.7756608323652315</x:v>
      </x:c>
      <x:c r="H2459" s="59" t="n">
        <x:v>0.13915572540693227</x:v>
      </x:c>
      <x:c r="I2459" s="58" t="n">
        <x:v>5073800.737569179</x:v>
      </x:c>
      <x:c r="J2459" s="59" t="n">
        <x:v>0.23898463159492703</x:v>
      </x:c>
      <x:c r="K2459" s="2" t="str">
        <x:v>B</x:v>
      </x:c>
      <x:c r="L2459" s="59" t="n">
        <x:v>0.10709739685058595</x:v>
      </x:c>
      <x:c r="M2459" s="59" t="n">
        <x:v>0.48609775596457117</x:v>
      </x:c>
      <x:c r="N2459" s="58" t="n">
        <x:v>1491187.0585863858</x:v>
      </x:c>
      <x:c r="O2459" s="58" t="n">
        <x:v>3470611.6647487404</x:v>
      </x:c>
      <x:c r="P2459" s="2" t="str">
        <x:v>approve</x:v>
      </x:c>
      <x:c r="Q2459" s="2" t="str">
        <x:v>eligibility and RAROC conditions are met</x:v>
      </x:c>
      <x:c r="R2459" s="2"/>
      <x:c r="S2459" s="2"/>
      <x:c r="T2459" s="2"/>
    </x:row>
    <x:row r="2460">
      <x:c r="A2460" s="2"/>
      <x:c r="B2460" s="2"/>
      <x:c r="C2460" s="2" t="str">
        <x:v>SYN-02455</x:v>
      </x:c>
      <x:c r="D2460" s="58" t="n">
        <x:v>81000000</x:v>
      </x:c>
      <x:c r="E2460" s="93" t="n">
        <x:v>48</x:v>
      </x:c>
      <x:c r="F2460" s="59" t="n">
        <x:v>0.0192769633832367</x:v>
      </x:c>
      <x:c r="G2460" s="59" t="n">
        <x:v>0.6350319451869917</x:v>
      </x:c>
      <x:c r="H2460" s="59" t="n">
        <x:v>0.12226957563507508</x:v>
      </x:c>
      <x:c r="I2460" s="58" t="n">
        <x:v>2142077.9876226927</x:v>
      </x:c>
      <x:c r="J2460" s="59" t="n">
        <x:v>0.24334301147347515</x:v>
      </x:c>
      <x:c r="K2460" s="2" t="str">
        <x:v>A</x:v>
      </x:c>
      <x:c r="L2460" s="59" t="n">
        <x:v>0.09574672698974608</x:v>
      </x:c>
      <x:c r="M2460" s="59" t="n">
        <x:v>0.4301725002357929</x:v>
      </x:c>
      <x:c r="N2460" s="58" t="n">
        <x:v>2146954.3912903788</x:v>
      </x:c>
      <x:c r="O2460" s="58" t="n">
        <x:v>3422247.5852275924</x:v>
      </x:c>
      <x:c r="P2460" s="2" t="str">
        <x:v>approve</x:v>
      </x:c>
      <x:c r="Q2460" s="2" t="str">
        <x:v>eligibility and RAROC conditions are met</x:v>
      </x:c>
      <x:c r="R2460" s="2"/>
      <x:c r="S2460" s="2"/>
      <x:c r="T2460" s="2"/>
    </x:row>
    <x:row r="2461">
      <x:c r="A2461" s="2"/>
      <x:c r="B2461" s="2"/>
      <x:c r="C2461" s="2" t="str">
        <x:v>SYN-02456</x:v>
      </x:c>
      <x:c r="D2461" s="58" t="n">
        <x:v>119000000</x:v>
      </x:c>
      <x:c r="E2461" s="93" t="n">
        <x:v>48</x:v>
      </x:c>
      <x:c r="F2461" s="59" t="n">
        <x:v>0.12185945290760772</x:v>
      </x:c>
      <x:c r="G2461" s="59" t="n">
        <x:v>0.7101270911392489</x:v>
      </x:c>
      <x:c r="H2461" s="59" t="n">
        <x:v>0.2256600707609029</x:v>
      </x:c>
      <x:c r="I2461" s="58" t="n">
        <x:v>3785885.238621916</x:v>
      </x:c>
      <x:c r="J2461" s="59" t="n">
        <x:v>0.33654495239204035</x:v>
      </x:c>
      <x:c r="K2461" s="2" t="str">
        <x:v>D</x:v>
      </x:c>
      <x:c r="L2461" s="59" t="n">
        <x:v>0.17843456268310542</x:v>
      </x:c>
      <x:c r="M2461" s="59" t="n">
        <x:v>0.48007107726679776</x:v>
      </x:c>
      <x:c r="N2461" s="58" t="n">
        <x:v>21435031.54224694</x:v>
      </x:c>
      <x:c r="O2461" s="58" t="n">
        <x:v>6891892.91440521</x:v>
      </x:c>
      <x:c r="P2461" s="2" t="str">
        <x:v>approve</x:v>
      </x:c>
      <x:c r="Q2461" s="2" t="str">
        <x:v>eligibility and RAROC conditions are met</x:v>
      </x:c>
      <x:c r="R2461" s="2"/>
      <x:c r="S2461" s="2"/>
      <x:c r="T2461" s="2"/>
    </x:row>
    <x:row r="2462">
      <x:c r="A2462" s="2"/>
      <x:c r="B2462" s="2"/>
      <x:c r="C2462" s="2" t="str">
        <x:v>SYN-02457</x:v>
      </x:c>
      <x:c r="D2462" s="58" t="n">
        <x:v>160000000</x:v>
      </x:c>
      <x:c r="E2462" s="93" t="n">
        <x:v>36</x:v>
      </x:c>
      <x:c r="F2462" s="59" t="n">
        <x:v>0.05075382503064823</x:v>
      </x:c>
      <x:c r="G2462" s="59" t="n">
        <x:v>0.7289590788779113</x:v>
      </x:c>
      <x:c r="H2462" s="59" t="n">
        <x:v>0.14426868907307486</x:v>
      </x:c>
      <x:c r="I2462" s="58" t="n">
        <x:v>5501651.55003543</x:v>
      </x:c>
      <x:c r="J2462" s="59" t="n">
        <x:v>0.419223330137957</x:v>
      </x:c>
      <x:c r="K2462" s="2" t="str">
        <x:v>C</x:v>
      </x:c>
      <x:c r="L2462" s="59" t="n">
        <x:v>0.11502014160156251</x:v>
      </x:c>
      <x:c r="M2462" s="59" t="n">
        <x:v>0.45692385475482916</x:v>
      </x:c>
      <x:c r="N2462" s="58" t="n">
        <x:v>9490524.141163448</x:v>
      </x:c>
      <x:c r="O2462" s="58" t="n">
        <x:v>6575492.801474484</x:v>
      </x:c>
      <x:c r="P2462" s="2" t="str">
        <x:v>approve</x:v>
      </x:c>
      <x:c r="Q2462" s="2" t="str">
        <x:v>eligibility and RAROC conditions are met</x:v>
      </x:c>
      <x:c r="R2462" s="2"/>
      <x:c r="S2462" s="2"/>
      <x:c r="T2462" s="2"/>
    </x:row>
    <x:row r="2463">
      <x:c r="A2463" s="2"/>
      <x:c r="B2463" s="2"/>
      <x:c r="C2463" s="2" t="str">
        <x:v>SYN-02458</x:v>
      </x:c>
      <x:c r="D2463" s="58" t="n">
        <x:v>244000000</x:v>
      </x:c>
      <x:c r="E2463" s="93" t="n">
        <x:v>36</x:v>
      </x:c>
      <x:c r="F2463" s="59" t="n">
        <x:v>0.08636972412946635</x:v>
      </x:c>
      <x:c r="G2463" s="59" t="n">
        <x:v>0.8128553014164543</x:v>
      </x:c>
      <x:c r="H2463" s="59" t="n">
        <x:v>0.1833807002440554</x:v>
      </x:c>
      <x:c r="I2463" s="58" t="n">
        <x:v>8862620.230320077</x:v>
      </x:c>
      <x:c r="J2463" s="59" t="n">
        <x:v>0.4292078547723379</x:v>
      </x:c>
      <x:c r="K2463" s="2" t="str">
        <x:v>C</x:v>
      </x:c>
      <x:c r="L2463" s="59" t="n">
        <x:v>0.1550725555419922</x:v>
      </x:c>
      <x:c r="M2463" s="59" t="n">
        <x:v>0.36304669013611185</x:v>
      </x:c>
      <x:c r="N2463" s="58" t="n">
        <x:v>27369016.59554552</x:v>
      </x:c>
      <x:c r="O2463" s="58" t="n">
        <x:v>13891289.426923212</x:v>
      </x:c>
      <x:c r="P2463" s="2" t="str">
        <x:v>approve</x:v>
      </x:c>
      <x:c r="Q2463" s="2" t="str">
        <x:v>eligibility and RAROC conditions are met</x:v>
      </x:c>
      <x:c r="R2463" s="2"/>
      <x:c r="S2463" s="2"/>
      <x:c r="T2463" s="2"/>
    </x:row>
    <x:row r="2464">
      <x:c r="A2464" s="2"/>
      <x:c r="B2464" s="2"/>
      <x:c r="C2464" s="2" t="str">
        <x:v>SYN-02459</x:v>
      </x:c>
      <x:c r="D2464" s="58" t="n">
        <x:v>58000000</x:v>
      </x:c>
      <x:c r="E2464" s="93" t="n">
        <x:v>24</x:v>
      </x:c>
      <x:c r="F2464" s="59" t="n">
        <x:v>0.029402152103103235</x:v>
      </x:c>
      <x:c r="G2464" s="59" t="n">
        <x:v>0.8848710604071945</x:v>
      </x:c>
      <x:c r="H2464" s="59" t="n">
        <x:v>0.14668792371876424</x:v>
      </x:c>
      <x:c r="I2464" s="58" t="n">
        <x:v>2803107.197398045</x:v>
      </x:c>
      <x:c r="J2464" s="59" t="n">
        <x:v>0.20004817360307045</x:v>
      </x:c>
      <x:c r="K2464" s="2" t="str">
        <x:v>B</x:v>
      </x:c>
      <x:c r="L2464" s="59" t="n">
        <x:v>0.11521842956542969</x:v>
      </x:c>
      <x:c r="M2464" s="59" t="n">
        <x:v>0.4806586623002857</x:v>
      </x:c>
      <x:c r="N2464" s="58" t="n">
        <x:v>1635438.9454744672</x:v>
      </x:c>
      <x:c r="O2464" s="58" t="n">
        <x:v>2441582.95764334</x:v>
      </x:c>
      <x:c r="P2464" s="2" t="str">
        <x:v>approve</x:v>
      </x:c>
      <x:c r="Q2464" s="2" t="str">
        <x:v>eligibility and RAROC conditions are met</x:v>
      </x:c>
      <x:c r="R2464" s="2"/>
      <x:c r="S2464" s="2"/>
      <x:c r="T2464" s="2"/>
    </x:row>
    <x:row r="2465">
      <x:c r="A2465" s="2"/>
      <x:c r="B2465" s="2"/>
      <x:c r="C2465" s="2" t="str">
        <x:v>SYN-02460</x:v>
      </x:c>
      <x:c r="D2465" s="58" t="n">
        <x:v>107000000</x:v>
      </x:c>
      <x:c r="E2465" s="93" t="n">
        <x:v>24</x:v>
      </x:c>
      <x:c r="F2465" s="59" t="n">
        <x:v>0.07935390079375308</x:v>
      </x:c>
      <x:c r="G2465" s="59" t="n">
        <x:v>0.7364712444616517</x:v>
      </x:c>
      <x:c r="H2465" s="59" t="n">
        <x:v>0.17261987479384697</x:v>
      </x:c>
      <x:c r="I2465" s="58" t="n">
        <x:v>5303801.717654124</x:v>
      </x:c>
      <x:c r="J2465" s="59" t="n">
        <x:v>0.28818575518224104</x:v>
      </x:c>
      <x:c r="K2465" s="2" t="str">
        <x:v>C</x:v>
      </x:c>
      <x:c r="L2465" s="59" t="n">
        <x:v>0.13920074462890625</x:v>
      </x:c>
      <x:c r="M2465" s="59" t="n">
        <x:v>0.4383605666885081</x:v>
      </x:c>
      <x:c r="N2465" s="58" t="n">
        <x:v>6760682.181726433</x:v>
      </x:c>
      <x:c r="O2465" s="58" t="n">
        <x:v>5344715.977224411</x:v>
      </x:c>
      <x:c r="P2465" s="2" t="str">
        <x:v>approve</x:v>
      </x:c>
      <x:c r="Q2465" s="2" t="str">
        <x:v>eligibility and RAROC conditions are met</x:v>
      </x:c>
      <x:c r="R2465" s="2"/>
      <x:c r="S2465" s="2"/>
      <x:c r="T2465" s="2"/>
    </x:row>
    <x:row r="2466">
      <x:c r="A2466" s="2"/>
      <x:c r="B2466" s="2"/>
      <x:c r="C2466" s="2" t="str">
        <x:v>SYN-02461</x:v>
      </x:c>
      <x:c r="D2466" s="58" t="n">
        <x:v>228000000</x:v>
      </x:c>
      <x:c r="E2466" s="93" t="n">
        <x:v>24</x:v>
      </x:c>
      <x:c r="F2466" s="59" t="n">
        <x:v>0.026529834871129452</x:v>
      </x:c>
      <x:c r="G2466" s="59" t="n">
        <x:v>0.8574336798068988</x:v>
      </x:c>
      <x:c r="H2466" s="59" t="n">
        <x:v>0.14308084738728682</x:v>
      </x:c>
      <x:c r="I2466" s="58" t="n">
        <x:v>10980150.55050021</x:v>
      </x:c>
      <x:c r="J2466" s="59" t="n">
        <x:v>0.5206606737868922</x:v>
      </x:c>
      <x:c r="K2466" s="2" t="str">
        <x:v>B</x:v>
      </x:c>
      <x:c r="L2466" s="59"/>
      <x:c r="M2466" s="59" t="n">
        <x:v>0.6245464650543435</x:v>
      </x:c>
      <x:c r="N2466" s="58" t="n">
        <x:v>5618214.539817773</x:v>
      </x:c>
      <x:c r="O2466" s="58" t="n">
        <x:v>9606046.21722371</x:v>
      </x:c>
      <x:c r="P2466" s="2" t="str">
        <x:v>decline</x:v>
      </x:c>
      <x:c r="Q2466" s="2" t="str">
        <x:v>debt service to income exceeds policy maximum</x:v>
      </x:c>
      <x:c r="R2466" s="2"/>
      <x:c r="S2466" s="2"/>
      <x:c r="T2466" s="2"/>
    </x:row>
    <x:row r="2467">
      <x:c r="A2467" s="2"/>
      <x:c r="B2467" s="2"/>
      <x:c r="C2467" s="2" t="str">
        <x:v>SYN-02462</x:v>
      </x:c>
      <x:c r="D2467" s="58" t="n">
        <x:v>91000000</x:v>
      </x:c>
      <x:c r="E2467" s="93" t="n">
        <x:v>24</x:v>
      </x:c>
      <x:c r="F2467" s="59" t="n">
        <x:v>0.08217847050986579</x:v>
      </x:c>
      <x:c r="G2467" s="59" t="n">
        <x:v>0.6798700677929275</x:v>
      </x:c>
      <x:c r="H2467" s="59" t="n">
        <x:v>0.17321207374642247</x:v>
      </x:c>
      <x:c r="I2467" s="58" t="n">
        <x:v>4513303.491326397</x:v>
      </x:c>
      <x:c r="J2467" s="59" t="n">
        <x:v>0.38933162807579413</x:v>
      </x:c>
      <x:c r="K2467" s="2" t="str">
        <x:v>C</x:v>
      </x:c>
      <x:c r="L2467" s="59" t="n">
        <x:v>0.14711910247802734</x:v>
      </x:c>
      <x:c r="M2467" s="59" t="n">
        <x:v>0.39131751707909374</x:v>
      </x:c>
      <x:c r="N2467" s="58" t="n">
        <x:v>5494551.309212355</x:v>
      </x:c>
      <x:c r="O2467" s="58" t="n">
        <x:v>4277440.260922732</x:v>
      </x:c>
      <x:c r="P2467" s="2" t="str">
        <x:v>approve</x:v>
      </x:c>
      <x:c r="Q2467" s="2" t="str">
        <x:v>eligibility and RAROC conditions are met</x:v>
      </x:c>
      <x:c r="R2467" s="2"/>
      <x:c r="S2467" s="2"/>
      <x:c r="T2467" s="2"/>
    </x:row>
    <x:row r="2468">
      <x:c r="A2468" s="2"/>
      <x:c r="B2468" s="2"/>
      <x:c r="C2468" s="2" t="str">
        <x:v>SYN-02463</x:v>
      </x:c>
      <x:c r="D2468" s="58" t="n">
        <x:v>143000000</x:v>
      </x:c>
      <x:c r="E2468" s="93" t="n">
        <x:v>36</x:v>
      </x:c>
      <x:c r="F2468" s="59" t="n">
        <x:v>0.1316628766377466</x:v>
      </x:c>
      <x:c r="G2468" s="59" t="n">
        <x:v>0.8470771253742664</x:v>
      </x:c>
      <x:c r="H2468" s="59" t="n">
        <x:v>0.21520543224229036</x:v>
      </x:c>
      <x:c r="I2468" s="58" t="n">
        <x:v>5425829.300886365</x:v>
      </x:c>
      <x:c r="J2468" s="59" t="n">
        <x:v>0.19241326881418183</x:v>
      </x:c>
      <x:c r="K2468" s="2" t="str">
        <x:v>D</x:v>
      </x:c>
      <x:c r="L2468" s="59" t="n">
        <x:v>0.21011676788330078</x:v>
      </x:c>
      <x:c r="M2468" s="59" t="n">
        <x:v>0.1877574165968795</x:v>
      </x:c>
      <x:c r="N2468" s="58" t="n">
        <x:v>25146807.7605364</x:v>
      </x:c>
      <x:c r="O2468" s="58" t="n">
        <x:v>10336511.489519443</x:v>
      </x:c>
      <x:c r="P2468" s="2" t="str">
        <x:v>approve</x:v>
      </x:c>
      <x:c r="Q2468" s="2" t="str">
        <x:v>eligibility and RAROC conditions are met</x:v>
      </x:c>
      <x:c r="R2468" s="2"/>
      <x:c r="S2468" s="2"/>
      <x:c r="T2468" s="2"/>
    </x:row>
    <x:row r="2469">
      <x:c r="A2469" s="2"/>
      <x:c r="B2469" s="2"/>
      <x:c r="C2469" s="2" t="str">
        <x:v>SYN-02464</x:v>
      </x:c>
      <x:c r="D2469" s="58" t="n">
        <x:v>111000000</x:v>
      </x:c>
      <x:c r="E2469" s="93" t="n">
        <x:v>36</x:v>
      </x:c>
      <x:c r="F2469" s="59" t="n">
        <x:v>0.11308026441665633</x:v>
      </x:c>
      <x:c r="G2469" s="59" t="n">
        <x:v>0.5643497168603907</x:v>
      </x:c>
      <x:c r="H2469" s="59" t="n">
        <x:v>0.18057770221177286</x:v>
      </x:c>
      <x:c r="I2469" s="58" t="n">
        <x:v>4016133.4596387865</x:v>
      </x:c>
      <x:c r="J2469" s="59" t="n">
        <x:v>0.24411532214263712</x:v>
      </x:c>
      <x:c r="K2469" s="2" t="str">
        <x:v>D</x:v>
      </x:c>
      <x:c r="L2469" s="59" t="n">
        <x:v>0.15235794067382807</x:v>
      </x:c>
      <x:c r="M2469" s="59" t="n">
        <x:v>0.41092252504519017</x:v>
      </x:c>
      <x:c r="N2469" s="58" t="n">
        <x:v>11133965.676055342</x:v>
      </x:c>
      <x:c r="O2469" s="58" t="n">
        <x:v>4963348.6211506035</x:v>
      </x:c>
      <x:c r="P2469" s="2" t="str">
        <x:v>approve</x:v>
      </x:c>
      <x:c r="Q2469" s="2" t="str">
        <x:v>eligibility and RAROC conditions are met</x:v>
      </x:c>
      <x:c r="R2469" s="2"/>
      <x:c r="S2469" s="2"/>
      <x:c r="T2469" s="2"/>
    </x:row>
    <x:row r="2470">
      <x:c r="A2470" s="2"/>
      <x:c r="B2470" s="2"/>
      <x:c r="C2470" s="2" t="str">
        <x:v>SYN-02465</x:v>
      </x:c>
      <x:c r="D2470" s="58" t="n">
        <x:v>219000000</x:v>
      </x:c>
      <x:c r="E2470" s="93" t="n">
        <x:v>24</x:v>
      </x:c>
      <x:c r="F2470" s="59" t="n">
        <x:v>0.13570457918509954</x:v>
      </x:c>
      <x:c r="G2470" s="59" t="n">
        <x:v>0.642620323675053</x:v>
      </x:c>
      <x:c r="H2470" s="59" t="n">
        <x:v>0.2217243464527509</x:v>
      </x:c>
      <x:c r="I2470" s="58" t="n">
        <x:v>11379973.037515145</x:v>
      </x:c>
      <x:c r="J2470" s="59" t="n">
        <x:v>0.4520744542458545</x:v>
      </x:c>
      <x:c r="K2470" s="2" t="str">
        <x:v>D</x:v>
      </x:c>
      <x:c r="L2470" s="59" t="n">
        <x:v>0.1742266464233398</x:v>
      </x:c>
      <x:c r="M2470" s="59" t="n">
        <x:v>0.496016648559556</x:v>
      </x:c>
      <x:c r="N2470" s="58" t="n">
        <x:v>20691717.856603857</x:v>
      </x:c>
      <x:c r="O2470" s="58" t="n">
        <x:v>12544037.227071261</x:v>
      </x:c>
      <x:c r="P2470" s="2" t="str">
        <x:v>approve</x:v>
      </x:c>
      <x:c r="Q2470" s="2" t="str">
        <x:v>eligibility and RAROC conditions are met</x:v>
      </x:c>
      <x:c r="R2470" s="2"/>
      <x:c r="S2470" s="2"/>
      <x:c r="T2470" s="2"/>
    </x:row>
    <x:row r="2471">
      <x:c r="A2471" s="2"/>
      <x:c r="B2471" s="2"/>
      <x:c r="C2471" s="2" t="str">
        <x:v>SYN-02466</x:v>
      </x:c>
      <x:c r="D2471" s="58" t="n">
        <x:v>208000000</x:v>
      </x:c>
      <x:c r="E2471" s="93" t="n">
        <x:v>24</x:v>
      </x:c>
      <x:c r="F2471" s="59" t="n">
        <x:v>0.07211585999150742</x:v>
      </x:c>
      <x:c r="G2471" s="59" t="n">
        <x:v>0.766082328019408</x:v>
      </x:c>
      <x:c r="H2471" s="59" t="n">
        <x:v>0.15107134887812707</x:v>
      </x:c>
      <x:c r="I2471" s="58" t="n">
        <x:v>10095813.496820543</x:v>
      </x:c>
      <x:c r="J2471" s="59" t="n">
        <x:v>0.4711181779950834</x:v>
      </x:c>
      <x:c r="K2471" s="2" t="str">
        <x:v>C</x:v>
      </x:c>
      <x:c r="L2471" s="59" t="n">
        <x:v>0.13490596771240237</x:v>
      </x:c>
      <x:c r="M2471" s="59" t="n">
        <x:v>0.2971878786460962</x:v>
      </x:c>
      <x:c r="N2471" s="58" t="n">
        <x:v>12364470.65027591</x:v>
      </x:c>
      <x:c r="O2471" s="58" t="n">
        <x:v>10183469.222978052</x:v>
      </x:c>
      <x:c r="P2471" s="2" t="str">
        <x:v>approve</x:v>
      </x:c>
      <x:c r="Q2471" s="2" t="str">
        <x:v>eligibility and RAROC conditions are met</x:v>
      </x:c>
      <x:c r="R2471" s="2"/>
      <x:c r="S2471" s="2"/>
      <x:c r="T2471" s="2"/>
    </x:row>
    <x:row r="2472">
      <x:c r="A2472" s="2"/>
      <x:c r="B2472" s="2"/>
      <x:c r="C2472" s="2" t="str">
        <x:v>SYN-02467</x:v>
      </x:c>
      <x:c r="D2472" s="58" t="n">
        <x:v>213000000</x:v>
      </x:c>
      <x:c r="E2472" s="93" t="n">
        <x:v>36</x:v>
      </x:c>
      <x:c r="F2472" s="59" t="n">
        <x:v>0.07804491551616105</x:v>
      </x:c>
      <x:c r="G2472" s="59" t="n">
        <x:v>0.6316405362868108</x:v>
      </x:c>
      <x:c r="H2472" s="59" t="n">
        <x:v>0.18776502937537007</x:v>
      </x:c>
      <x:c r="I2472" s="58" t="n">
        <x:v>7783684.349337437</x:v>
      </x:c>
      <x:c r="J2472" s="59" t="n">
        <x:v>0.5130856607583308</x:v>
      </x:c>
      <x:c r="K2472" s="2" t="str">
        <x:v>C</x:v>
      </x:c>
      <x:c r="L2472" s="59"/>
      <x:c r="M2472" s="59" t="n">
        <x:v>0.782217273464941</x:v>
      </x:c>
      <x:c r="N2472" s="58" t="n">
        <x:v>16886139.910201427</x:v>
      </x:c>
      <x:c r="O2472" s="58" t="n">
        <x:v>8964310.228750993</x:v>
      </x:c>
      <x:c r="P2472" s="2" t="str">
        <x:v>decline</x:v>
      </x:c>
      <x:c r="Q2472" s="2" t="str">
        <x:v>debt service to income exceeds policy maximum</x:v>
      </x:c>
      <x:c r="R2472" s="2"/>
      <x:c r="S2472" s="2"/>
      <x:c r="T2472" s="2"/>
    </x:row>
    <x:row r="2473">
      <x:c r="A2473" s="2"/>
      <x:c r="B2473" s="2"/>
      <x:c r="C2473" s="2" t="str">
        <x:v>SYN-02468</x:v>
      </x:c>
      <x:c r="D2473" s="58" t="n">
        <x:v>130000000</x:v>
      </x:c>
      <x:c r="E2473" s="93" t="n">
        <x:v>24</x:v>
      </x:c>
      <x:c r="F2473" s="59" t="n">
        <x:v>0.07132317201714762</x:v>
      </x:c>
      <x:c r="G2473" s="59" t="n">
        <x:v>0.559097246561132</x:v>
      </x:c>
      <x:c r="H2473" s="59" t="n">
        <x:v>0.14731692272434777</x:v>
      </x:c>
      <x:c r="I2473" s="58" t="n">
        <x:v>6286704.868971854</x:v>
      </x:c>
      <x:c r="J2473" s="59" t="n">
        <x:v>0.4661452889792884</x:v>
      </x:c>
      <x:c r="K2473" s="2" t="str">
        <x:v>C</x:v>
      </x:c>
      <x:c r="L2473" s="59" t="n">
        <x:v>0.11438842773437499</x:v>
      </x:c>
      <x:c r="M2473" s="59" t="n">
        <x:v>0.49396645226936114</x:v>
      </x:c>
      <x:c r="N2473" s="58" t="n">
        <x:v>5572632.273701896</x:v>
      </x:c>
      <x:c r="O2473" s="58" t="n">
        <x:v>5320257.013632509</x:v>
      </x:c>
      <x:c r="P2473" s="2" t="str">
        <x:v>approve</x:v>
      </x:c>
      <x:c r="Q2473" s="2" t="str">
        <x:v>eligibility and RAROC conditions are met</x:v>
      </x:c>
      <x:c r="R2473" s="2"/>
      <x:c r="S2473" s="2"/>
      <x:c r="T2473" s="2"/>
    </x:row>
    <x:row r="2474">
      <x:c r="A2474" s="2"/>
      <x:c r="B2474" s="2"/>
      <x:c r="C2474" s="2" t="str">
        <x:v>SYN-02469</x:v>
      </x:c>
      <x:c r="D2474" s="58" t="n">
        <x:v>134000000</x:v>
      </x:c>
      <x:c r="E2474" s="93" t="n">
        <x:v>48</x:v>
      </x:c>
      <x:c r="F2474" s="59" t="n">
        <x:v>0.1484023156766246</x:v>
      </x:c>
      <x:c r="G2474" s="59" t="n">
        <x:v>0.760403299012763</x:v>
      </x:c>
      <x:c r="H2474" s="59" t="n">
        <x:v>0.22283251973796295</x:v>
      </x:c>
      <x:c r="I2474" s="58" t="n">
        <x:v>4242447.339073997</x:v>
      </x:c>
      <x:c r="J2474" s="59" t="n">
        <x:v>0.33931968738454316</x:v>
      </x:c>
      <x:c r="K2474" s="2" t="str">
        <x:v>D</x:v>
      </x:c>
      <x:c r="L2474" s="59" t="n">
        <x:v>0.20905250549316404</x:v>
      </x:c>
      <x:c r="M2474" s="59" t="n">
        <x:v>0.23878806411966383</x:v>
      </x:c>
      <x:c r="N2474" s="58" t="n">
        <x:v>30651376.772227246</x:v>
      </x:c>
      <x:c r="O2474" s="58" t="n">
        <x:v>8823013.569390008</x:v>
      </x:c>
      <x:c r="P2474" s="2" t="str">
        <x:v>approve</x:v>
      </x:c>
      <x:c r="Q2474" s="2" t="str">
        <x:v>eligibility and RAROC conditions are met</x:v>
      </x:c>
      <x:c r="R2474" s="2"/>
      <x:c r="S2474" s="2"/>
      <x:c r="T2474" s="2"/>
    </x:row>
    <x:row r="2475">
      <x:c r="A2475" s="2"/>
      <x:c r="B2475" s="2"/>
      <x:c r="C2475" s="2" t="str">
        <x:v>SYN-02470</x:v>
      </x:c>
      <x:c r="D2475" s="58" t="n">
        <x:v>97000000</x:v>
      </x:c>
      <x:c r="E2475" s="93" t="n">
        <x:v>48</x:v>
      </x:c>
      <x:c r="F2475" s="59" t="n">
        <x:v>0.06178189922300917</x:v>
      </x:c>
      <x:c r="G2475" s="59" t="n">
        <x:v>0.8422153663405071</x:v>
      </x:c>
      <x:c r="H2475" s="59" t="n">
        <x:v>0.1702579811115436</x:v>
      </x:c>
      <x:c r="I2475" s="58" t="n">
        <x:v>2800233.9344878583</x:v>
      </x:c>
      <x:c r="J2475" s="59" t="n">
        <x:v>0.13104254946509855</x:v>
      </x:c>
      <x:c r="K2475" s="2" t="str">
        <x:v>C</x:v>
      </x:c>
      <x:c r="L2475" s="59" t="n">
        <x:v>0.1365256118774414</x:v>
      </x:c>
      <x:c r="M2475" s="59" t="n">
        <x:v>0.44733652148082736</x:v>
      </x:c>
      <x:c r="N2475" s="58" t="n">
        <x:v>10800537.44568631</x:v>
      </x:c>
      <x:c r="O2475" s="58" t="n">
        <x:v>4736985.052023196</x:v>
      </x:c>
      <x:c r="P2475" s="2" t="str">
        <x:v>approve</x:v>
      </x:c>
      <x:c r="Q2475" s="2" t="str">
        <x:v>eligibility and RAROC conditions are met</x:v>
      </x:c>
      <x:c r="R2475" s="2"/>
      <x:c r="S2475" s="2"/>
      <x:c r="T2475" s="2"/>
    </x:row>
    <x:row r="2476">
      <x:c r="A2476" s="2"/>
      <x:c r="B2476" s="2"/>
      <x:c r="C2476" s="2" t="str">
        <x:v>SYN-02471</x:v>
      </x:c>
      <x:c r="D2476" s="58" t="n">
        <x:v>92000000</x:v>
      </x:c>
      <x:c r="E2476" s="93" t="n">
        <x:v>36</x:v>
      </x:c>
      <x:c r="F2476" s="59" t="n">
        <x:v>0.07795691535480942</x:v>
      </x:c>
      <x:c r="G2476" s="59" t="n">
        <x:v>0.6666918101720319</x:v>
      </x:c>
      <x:c r="H2476" s="59" t="n">
        <x:v>0.18080040836208736</x:v>
      </x:c>
      <x:c r="I2476" s="58" t="n">
        <x:v>3329715.577475955</x:v>
      </x:c>
      <x:c r="J2476" s="59" t="n">
        <x:v>0.2250725473457839</x:v>
      </x:c>
      <x:c r="K2476" s="2" t="str">
        <x:v>C</x:v>
      </x:c>
      <x:c r="L2476" s="59" t="n">
        <x:v>0.13282218933105472</x:v>
      </x:c>
      <x:c r="M2476" s="59" t="n">
        <x:v>0.6064391863087142</x:v>
      </x:c>
      <x:c r="N2476" s="58" t="n">
        <x:v>7667806.2793476535</x:v>
      </x:c>
      <x:c r="O2476" s="58" t="n">
        <x:v>4072584.1545185163</x:v>
      </x:c>
      <x:c r="P2476" s="2" t="str">
        <x:v>approve</x:v>
      </x:c>
      <x:c r="Q2476" s="2" t="str">
        <x:v>eligibility and RAROC conditions are met</x:v>
      </x:c>
      <x:c r="R2476" s="2"/>
      <x:c r="S2476" s="2"/>
      <x:c r="T2476" s="2"/>
    </x:row>
    <x:row r="2477">
      <x:c r="A2477" s="2"/>
      <x:c r="B2477" s="2"/>
      <x:c r="C2477" s="2" t="str">
        <x:v>SYN-02472</x:v>
      </x:c>
      <x:c r="D2477" s="58" t="n">
        <x:v>144000000</x:v>
      </x:c>
      <x:c r="E2477" s="93" t="n">
        <x:v>36</x:v>
      </x:c>
      <x:c r="F2477" s="59" t="n">
        <x:v>0.012460374199046064</x:v>
      </x:c>
      <x:c r="G2477" s="59" t="n">
        <x:v>0.6039272633272219</x:v>
      </x:c>
      <x:c r="H2477" s="59" t="n">
        <x:v>0.11557106556151253</x:v>
      </x:c>
      <x:c r="I2477" s="58" t="n">
        <x:v>4752456.845626244</x:v>
      </x:c>
      <x:c r="J2477" s="59" t="n">
        <x:v>0.2605544900154628</x:v>
      </x:c>
      <x:c r="K2477" s="2" t="str">
        <x:v>A</x:v>
      </x:c>
      <x:c r="L2477" s="59" t="n">
        <x:v>0.08526729583740235</x:v>
      </x:c>
      <x:c r="M2477" s="59" t="n">
        <x:v>0.4677020328248796</x:v>
      </x:c>
      <x:c r="N2477" s="58" t="n">
        <x:v>1751904.9871287604</x:v>
      </x:c>
      <x:c r="O2477" s="58" t="n">
        <x:v>6076186.864155494</x:v>
      </x:c>
      <x:c r="P2477" s="2" t="str">
        <x:v>approve</x:v>
      </x:c>
      <x:c r="Q2477" s="2" t="str">
        <x:v>eligibility and RAROC conditions are met</x:v>
      </x:c>
      <x:c r="R2477" s="2"/>
      <x:c r="S2477" s="2"/>
      <x:c r="T2477" s="2"/>
    </x:row>
    <x:row r="2478">
      <x:c r="A2478" s="2"/>
      <x:c r="B2478" s="2"/>
      <x:c r="C2478" s="2" t="str">
        <x:v>SYN-02473</x:v>
      </x:c>
      <x:c r="D2478" s="58" t="n">
        <x:v>96000000</x:v>
      </x:c>
      <x:c r="E2478" s="93" t="n">
        <x:v>18</x:v>
      </x:c>
      <x:c r="F2478" s="59" t="n">
        <x:v>0.35</x:v>
      </x:c>
      <x:c r="G2478" s="59" t="n">
        <x:v>0.7297544436517396</x:v>
      </x:c>
      <x:c r="H2478" s="59" t="n">
        <x:v>0.3</x:v>
      </x:c>
      <x:c r="I2478" s="58" t="n">
        <x:v>6688327.732721232</x:v>
      </x:c>
      <x:c r="J2478" s="59" t="n">
        <x:v>0.584016806806217</x:v>
      </x:c>
      <x:c r="K2478" s="2" t="str">
        <x:v>E</x:v>
      </x:c>
      <x:c r="L2478" s="59"/>
      <x:c r="M2478" s="59" t="n">
        <x:v>-0.46412608742638173</x:v>
      </x:c>
      <x:c r="N2478" s="58" t="n">
        <x:v>20566873.529415872</x:v>
      </x:c>
      <x:c r="O2478" s="58" t="n">
        <x:v>7902385.089397651</x:v>
      </x:c>
      <x:c r="P2478" s="2" t="str">
        <x:v>decline</x:v>
      </x:c>
      <x:c r="Q2478" s="2" t="str">
        <x:v>PD exceeds policy maximum</x:v>
      </x:c>
      <x:c r="R2478" s="2"/>
      <x:c r="S2478" s="2"/>
      <x:c r="T2478" s="2"/>
    </x:row>
    <x:row r="2479">
      <x:c r="A2479" s="2"/>
      <x:c r="B2479" s="2"/>
      <x:c r="C2479" s="2" t="str">
        <x:v>SYN-02474</x:v>
      </x:c>
      <x:c r="D2479" s="58" t="n">
        <x:v>164000000</x:v>
      </x:c>
      <x:c r="E2479" s="93" t="n">
        <x:v>18</x:v>
      </x:c>
      <x:c r="F2479" s="59" t="n">
        <x:v>0.15615760666958273</x:v>
      </x:c>
      <x:c r="G2479" s="59" t="n">
        <x:v>0.6794405967333127</x:v>
      </x:c>
      <x:c r="H2479" s="59" t="n">
        <x:v>0.2444497695365858</x:v>
      </x:c>
      <x:c r="I2479" s="58" t="n">
        <x:v>10974841.905662034</x:v>
      </x:c>
      <x:c r="J2479" s="59" t="n">
        <x:v>0.3602910177580791</x:v>
      </x:c>
      <x:c r="K2479" s="2" t="str">
        <x:v>E</x:v>
      </x:c>
      <x:c r="L2479" s="59" t="n">
        <x:v>0.20615978240966792</x:v>
      </x:c>
      <x:c r="M2479" s="59" t="n">
        <x:v>0.3996252404234432</x:v>
      </x:c>
      <x:c r="N2479" s="58" t="n">
        <x:v>14498717.47569994</x:v>
      </x:c>
      <x:c r="O2479" s="58" t="n">
        <x:v>10793652.729844254</x:v>
      </x:c>
      <x:c r="P2479" s="2" t="str">
        <x:v>approve</x:v>
      </x:c>
      <x:c r="Q2479" s="2" t="str">
        <x:v>eligibility and RAROC conditions are met</x:v>
      </x:c>
      <x:c r="R2479" s="2"/>
      <x:c r="S2479" s="2"/>
      <x:c r="T2479" s="2"/>
    </x:row>
    <x:row r="2480">
      <x:c r="A2480" s="2"/>
      <x:c r="B2480" s="2"/>
      <x:c r="C2480" s="2" t="str">
        <x:v>SYN-02475</x:v>
      </x:c>
      <x:c r="D2480" s="58" t="n">
        <x:v>124000000</x:v>
      </x:c>
      <x:c r="E2480" s="93" t="n">
        <x:v>12</x:v>
      </x:c>
      <x:c r="F2480" s="59" t="n">
        <x:v>0.0718088125155359</x:v>
      </x:c>
      <x:c r="G2480" s="59" t="n">
        <x:v>0.7705855708162</x:v>
      </x:c>
      <x:c r="H2480" s="59" t="n">
        <x:v>0.1507602468618501</x:v>
      </x:c>
      <x:c r="I2480" s="58" t="n">
        <x:v>11196479.566553084</x:v>
      </x:c>
      <x:c r="J2480" s="59" t="n">
        <x:v>0.19649102700953594</x:v>
      </x:c>
      <x:c r="K2480" s="2" t="str">
        <x:v>C</x:v>
      </x:c>
      <x:c r="L2480" s="59" t="n">
        <x:v>0.1477788925170898</x:v>
      </x:c>
      <x:c r="M2480" s="59" t="n">
        <x:v>0.1852851781140543</x:v>
      </x:c>
      <x:c r="N2480" s="58" t="n">
        <x:v>3843717.9538993533</x:v>
      </x:c>
      <x:c r="O2480" s="58" t="n">
        <x:v>6342773.346542846</x:v>
      </x:c>
      <x:c r="P2480" s="2" t="str">
        <x:v>approve</x:v>
      </x:c>
      <x:c r="Q2480" s="2" t="str">
        <x:v>eligibility and RAROC conditions are met</x:v>
      </x:c>
      <x:c r="R2480" s="2"/>
      <x:c r="S2480" s="2"/>
      <x:c r="T2480" s="2"/>
    </x:row>
    <x:row r="2481">
      <x:c r="A2481" s="2"/>
      <x:c r="B2481" s="2"/>
      <x:c r="C2481" s="2" t="str">
        <x:v>SYN-02476</x:v>
      </x:c>
      <x:c r="D2481" s="58" t="n">
        <x:v>109000000</x:v>
      </x:c>
      <x:c r="E2481" s="93" t="n">
        <x:v>12</x:v>
      </x:c>
      <x:c r="F2481" s="59" t="n">
        <x:v>0.04253054496640637</x:v>
      </x:c>
      <x:c r="G2481" s="59" t="n">
        <x:v>0.8256771381505068</x:v>
      </x:c>
      <x:c r="H2481" s="59" t="n">
        <x:v>0.1370413922052155</x:v>
      </x:c>
      <x:c r="I2481" s="58" t="n">
        <x:v>9771628.6005999</x:v>
      </x:c>
      <x:c r="J2481" s="59" t="n">
        <x:v>0.32806479643928393</x:v>
      </x:c>
      <x:c r="K2481" s="2" t="str">
        <x:v>B</x:v>
      </x:c>
      <x:c r="L2481" s="59" t="n">
        <x:v>0.10722373962402346</x:v>
      </x:c>
      <x:c r="M2481" s="59" t="n">
        <x:v>0.462587757026228</x:v>
      </x:c>
      <x:c r="N2481" s="58" t="n">
        <x:v>2130169.178772309</x:v>
      </x:c>
      <x:c r="O2481" s="58" t="n">
        <x:v>4683131.1468008775</x:v>
      </x:c>
      <x:c r="P2481" s="2" t="str">
        <x:v>approve</x:v>
      </x:c>
      <x:c r="Q2481" s="2" t="str">
        <x:v>eligibility and RAROC conditions are met</x:v>
      </x:c>
      <x:c r="R2481" s="2"/>
      <x:c r="S2481" s="2"/>
      <x:c r="T2481" s="2"/>
    </x:row>
    <x:row r="2482">
      <x:c r="A2482" s="2"/>
      <x:c r="B2482" s="2"/>
      <x:c r="C2482" s="2" t="str">
        <x:v>SYN-02477</x:v>
      </x:c>
      <x:c r="D2482" s="58" t="n">
        <x:v>72000000</x:v>
      </x:c>
      <x:c r="E2482" s="93" t="n">
        <x:v>24</x:v>
      </x:c>
      <x:c r="F2482" s="59" t="n">
        <x:v>0.19861993622134402</x:v>
      </x:c>
      <x:c r="G2482" s="59" t="n">
        <x:v>0.7203027081982512</x:v>
      </x:c>
      <x:c r="H2482" s="59" t="n">
        <x:v>0.3</x:v>
      </x:c>
      <x:c r="I2482" s="58" t="n">
        <x:v>4025723.065927394</x:v>
      </x:c>
      <x:c r="J2482" s="59" t="n">
        <x:v>0.19397193551488778</x:v>
      </x:c>
      <x:c r="K2482" s="2" t="str">
        <x:v>E</x:v>
      </x:c>
      <x:c r="L2482" s="59" t="n">
        <x:v>0.25286888122558593</x:v>
      </x:c>
      <x:c r="M2482" s="59" t="n">
        <x:v>0.41036476851073167</x:v>
      </x:c>
      <x:c r="N2482" s="58" t="n">
        <x:v>11240022.791194545</x:v>
      </x:c>
      <x:c r="O2482" s="58" t="n">
        <x:v>5358289.155242371</x:v>
      </x:c>
      <x:c r="P2482" s="2" t="str">
        <x:v>approve</x:v>
      </x:c>
      <x:c r="Q2482" s="2" t="str">
        <x:v>eligibility and RAROC conditions are met</x:v>
      </x:c>
      <x:c r="R2482" s="2"/>
      <x:c r="S2482" s="2"/>
      <x:c r="T2482" s="2"/>
    </x:row>
    <x:row r="2483">
      <x:c r="A2483" s="2"/>
      <x:c r="B2483" s="2"/>
      <x:c r="C2483" s="2" t="str">
        <x:v>SYN-02478</x:v>
      </x:c>
      <x:c r="D2483" s="58" t="n">
        <x:v>144000000</x:v>
      </x:c>
      <x:c r="E2483" s="93" t="n">
        <x:v>48</x:v>
      </x:c>
      <x:c r="F2483" s="59" t="n">
        <x:v>0.0869463810665109</x:v>
      </x:c>
      <x:c r="G2483" s="59" t="n">
        <x:v>0.6646992063317806</x:v>
      </x:c>
      <x:c r="H2483" s="59" t="n">
        <x:v>0.18833988806029836</x:v>
      </x:c>
      <x:c r="I2483" s="58" t="n">
        <x:v>4293012.50653281</x:v>
      </x:c>
      <x:c r="J2483" s="59" t="n">
        <x:v>0.32709123393591716</x:v>
      </x:c>
      <x:c r="K2483" s="2" t="str">
        <x:v>C</x:v>
      </x:c>
      <x:c r="L2483" s="59" t="n">
        <x:v>0.13813999176025393</x:v>
      </x:c>
      <x:c r="M2483" s="59" t="n">
        <x:v>0.5984256985238668</x:v>
      </x:c>
      <x:c r="N2483" s="58" t="n">
        <x:v>17565914.377728507</x:v>
      </x:c>
      <x:c r="O2483" s="58" t="n">
        <x:v>6666609.469790135</x:v>
      </x:c>
      <x:c r="P2483" s="2" t="str">
        <x:v>approve</x:v>
      </x:c>
      <x:c r="Q2483" s="2" t="str">
        <x:v>eligibility and RAROC conditions are met</x:v>
      </x:c>
      <x:c r="R2483" s="2"/>
      <x:c r="S2483" s="2"/>
      <x:c r="T2483" s="2"/>
    </x:row>
    <x:row r="2484">
      <x:c r="A2484" s="2"/>
      <x:c r="B2484" s="2"/>
      <x:c r="C2484" s="2" t="str">
        <x:v>SYN-02479</x:v>
      </x:c>
      <x:c r="D2484" s="58" t="n">
        <x:v>191000000</x:v>
      </x:c>
      <x:c r="E2484" s="93" t="n">
        <x:v>12</x:v>
      </x:c>
      <x:c r="F2484" s="59" t="n">
        <x:v>0.04689911456954223</x:v>
      </x:c>
      <x:c r="G2484" s="59" t="n">
        <x:v>0.6594020575385612</x:v>
      </x:c>
      <x:c r="H2484" s="59" t="n">
        <x:v>0.1435797768442109</x:v>
      </x:c>
      <x:c r="I2484" s="58" t="n">
        <x:v>17181527.13624566</x:v>
      </x:c>
      <x:c r="J2484" s="59" t="n">
        <x:v>0.4060083013581994</x:v>
      </x:c>
      <x:c r="K2484" s="2" t="str">
        <x:v>B</x:v>
      </x:c>
      <x:c r="L2484" s="59" t="n">
        <x:v>0.10350452423095706</x:v>
      </x:c>
      <x:c r="M2484" s="59" t="n">
        <x:v>0.5667097925466771</x:v>
      </x:c>
      <x:c r="N2484" s="58" t="n">
        <x:v>3292559.3900413956</x:v>
      </x:c>
      <x:c r="O2484" s="58" t="n">
        <x:v>8202558.75590275</x:v>
      </x:c>
      <x:c r="P2484" s="2" t="str">
        <x:v>approve</x:v>
      </x:c>
      <x:c r="Q2484" s="2" t="str">
        <x:v>eligibility and RAROC conditions are met</x:v>
      </x:c>
      <x:c r="R2484" s="2"/>
      <x:c r="S2484" s="2"/>
      <x:c r="T2484" s="2"/>
    </x:row>
    <x:row r="2485">
      <x:c r="A2485" s="2"/>
      <x:c r="B2485" s="2"/>
      <x:c r="C2485" s="2" t="str">
        <x:v>SYN-02480</x:v>
      </x:c>
      <x:c r="D2485" s="58" t="n">
        <x:v>226000000</x:v>
      </x:c>
      <x:c r="E2485" s="93" t="n">
        <x:v>48</x:v>
      </x:c>
      <x:c r="F2485" s="59" t="n">
        <x:v>0.10775923899836572</x:v>
      </x:c>
      <x:c r="G2485" s="59" t="n">
        <x:v>0.7309188189760919</x:v>
      </x:c>
      <x:c r="H2485" s="59" t="n">
        <x:v>0.20344705526128867</x:v>
      </x:c>
      <x:c r="I2485" s="58" t="n">
        <x:v>6918836.696135762</x:v>
      </x:c>
      <x:c r="J2485" s="59" t="n">
        <x:v>0.3887534678454305</x:v>
      </x:c>
      <x:c r="K2485" s="2" t="str">
        <x:v>D</x:v>
      </x:c>
      <x:c r="L2485" s="59" t="n">
        <x:v>0.1662652969360352</x:v>
      </x:c>
      <x:c r="M2485" s="59" t="n">
        <x:v>0.42136592425319486</x:v>
      </x:c>
      <x:c r="N2485" s="58" t="n">
        <x:v>37135219.63339706</x:v>
      </x:c>
      <x:c r="O2485" s="58" t="n">
        <x:v>12722825.338292679</x:v>
      </x:c>
      <x:c r="P2485" s="2" t="str">
        <x:v>approve</x:v>
      </x:c>
      <x:c r="Q2485" s="2" t="str">
        <x:v>eligibility and RAROC conditions are met</x:v>
      </x:c>
      <x:c r="R2485" s="2"/>
      <x:c r="S2485" s="2"/>
      <x:c r="T2485" s="2"/>
    </x:row>
    <x:row r="2486">
      <x:c r="A2486" s="2"/>
      <x:c r="B2486" s="2"/>
      <x:c r="C2486" s="2" t="str">
        <x:v>SYN-02481</x:v>
      </x:c>
      <x:c r="D2486" s="58" t="n">
        <x:v>221000000</x:v>
      </x:c>
      <x:c r="E2486" s="93" t="n">
        <x:v>12</x:v>
      </x:c>
      <x:c r="F2486" s="59" t="n">
        <x:v>0.12386023207384018</x:v>
      </x:c>
      <x:c r="G2486" s="59" t="n">
        <x:v>0.7125728543103264</x:v>
      </x:c>
      <x:c r="H2486" s="59" t="n">
        <x:v>0.24666405864174454</x:v>
      </x:c>
      <x:c r="I2486" s="58" t="n">
        <x:v>20969008.959838826</x:v>
      </x:c>
      <x:c r="J2486" s="59" t="n">
        <x:v>0.6906306295617136</x:v>
      </x:c>
      <x:c r="K2486" s="2" t="str">
        <x:v>D</x:v>
      </x:c>
      <x:c r="L2486" s="59"/>
      <x:c r="M2486" s="59" t="n">
        <x:v>0.7211908656984355</x:v>
      </x:c>
      <x:c r="N2486" s="58" t="n">
        <x:v>11170006.263011033</x:v>
      </x:c>
      <x:c r="O2486" s="58" t="n">
        <x:v>14241150.538592521</x:v>
      </x:c>
      <x:c r="P2486" s="2" t="str">
        <x:v>decline</x:v>
      </x:c>
      <x:c r="Q2486" s="2" t="str">
        <x:v>debt service to income exceeds policy maximum</x:v>
      </x:c>
      <x:c r="R2486" s="2"/>
      <x:c r="S2486" s="2"/>
      <x:c r="T2486" s="2"/>
    </x:row>
    <x:row r="2487">
      <x:c r="A2487" s="2"/>
      <x:c r="B2487" s="2"/>
      <x:c r="C2487" s="2" t="str">
        <x:v>SYN-02482</x:v>
      </x:c>
      <x:c r="D2487" s="58" t="n">
        <x:v>156000000</x:v>
      </x:c>
      <x:c r="E2487" s="93" t="n">
        <x:v>12</x:v>
      </x:c>
      <x:c r="F2487" s="59" t="n">
        <x:v>0.19236095633901967</x:v>
      </x:c>
      <x:c r="G2487" s="59" t="n">
        <x:v>0.6135859602044869</x:v>
      </x:c>
      <x:c r="H2487" s="59" t="n">
        <x:v>0.2436864221943555</x:v>
      </x:c>
      <x:c r="I2487" s="58" t="n">
        <x:v>14779141.771235215</x:v>
      </x:c>
      <x:c r="J2487" s="59" t="n">
        <x:v>0.8151656708494085</x:v>
      </x:c>
      <x:c r="K2487" s="2" t="str">
        <x:v>E</x:v>
      </x:c>
      <x:c r="L2487" s="59"/>
      <x:c r="M2487" s="59" t="n">
        <x:v>0.34823112177688564</x:v>
      </x:c>
      <x:c r="N2487" s="58" t="n">
        <x:v>10662208.795039043</x:v>
      </x:c>
      <x:c r="O2487" s="58" t="n">
        <x:v>10396604.800056463</x:v>
      </x:c>
      <x:c r="P2487" s="2" t="str">
        <x:v>decline</x:v>
      </x:c>
      <x:c r="Q2487" s="2" t="str">
        <x:v>debt service to income exceeds policy maximum</x:v>
      </x:c>
      <x:c r="R2487" s="2"/>
      <x:c r="S2487" s="2"/>
      <x:c r="T2487" s="2"/>
    </x:row>
    <x:row r="2488">
      <x:c r="A2488" s="2"/>
      <x:c r="B2488" s="2"/>
      <x:c r="C2488" s="2" t="str">
        <x:v>SYN-02483</x:v>
      </x:c>
      <x:c r="D2488" s="58" t="n">
        <x:v>226000000</x:v>
      </x:c>
      <x:c r="E2488" s="93" t="n">
        <x:v>48</x:v>
      </x:c>
      <x:c r="F2488" s="59" t="n">
        <x:v>0.033739542996455874</x:v>
      </x:c>
      <x:c r="G2488" s="59" t="n">
        <x:v>0.7918064607360861</x:v>
      </x:c>
      <x:c r="H2488" s="59" t="n">
        <x:v>0.13036645694602736</x:v>
      </x:c>
      <x:c r="I2488" s="58" t="n">
        <x:v>6067125.408664561</x:v>
      </x:c>
      <x:c r="J2488" s="59" t="n">
        <x:v>0.44634323419201904</x:v>
      </x:c>
      <x:c r="K2488" s="2" t="str">
        <x:v>B</x:v>
      </x:c>
      <x:c r="L2488" s="59" t="n">
        <x:v>0.10603664398193359</x:v>
      </x:c>
      <x:c r="M2488" s="59" t="n">
        <x:v>0.4071871268880861</x:v>
      </x:c>
      <x:c r="N2488" s="58" t="n">
        <x:v>12963752.37164626</x:v>
      </x:c>
      <x:c r="O2488" s="58" t="n">
        <x:v>9404861.56716269</x:v>
      </x:c>
      <x:c r="P2488" s="2" t="str">
        <x:v>approve</x:v>
      </x:c>
      <x:c r="Q2488" s="2" t="str">
        <x:v>eligibility and RAROC conditions are met</x:v>
      </x:c>
      <x:c r="R2488" s="2"/>
      <x:c r="S2488" s="2"/>
      <x:c r="T2488" s="2"/>
    </x:row>
    <x:row r="2489">
      <x:c r="A2489" s="2"/>
      <x:c r="B2489" s="2"/>
      <x:c r="C2489" s="2" t="str">
        <x:v>SYN-02484</x:v>
      </x:c>
      <x:c r="D2489" s="58" t="n">
        <x:v>209000000</x:v>
      </x:c>
      <x:c r="E2489" s="93" t="n">
        <x:v>36</x:v>
      </x:c>
      <x:c r="F2489" s="59" t="n">
        <x:v>0.11949485163279343</x:v>
      </x:c>
      <x:c r="G2489" s="59" t="n">
        <x:v>0.6919983323345402</x:v>
      </x:c>
      <x:c r="H2489" s="59" t="n">
        <x:v>0.2107184678911961</x:v>
      </x:c>
      <x:c r="I2489" s="58" t="n">
        <x:v>7881800.953269613</x:v>
      </x:c>
      <x:c r="J2489" s="59" t="n">
        <x:v>0.3338836710279859</x:v>
      </x:c>
      <x:c r="K2489" s="2" t="str">
        <x:v>D</x:v>
      </x:c>
      <x:c r="L2489" s="59" t="n">
        <x:v>0.16706809997558594</x:v>
      </x:c>
      <x:c r="M2489" s="59" t="n">
        <x:v>0.4659905362540621</x:v>
      </x:c>
      <x:c r="N2489" s="58" t="n">
        <x:v>27393976.38736845</x:v>
      </x:c>
      <x:c r="O2489" s="58" t="n">
        <x:v>11866375.012331877</x:v>
      </x:c>
      <x:c r="P2489" s="2" t="str">
        <x:v>approve</x:v>
      </x:c>
      <x:c r="Q2489" s="2" t="str">
        <x:v>eligibility and RAROC conditions are met</x:v>
      </x:c>
      <x:c r="R2489" s="2"/>
      <x:c r="S2489" s="2"/>
      <x:c r="T2489" s="2"/>
    </x:row>
    <x:row r="2490">
      <x:c r="A2490" s="2"/>
      <x:c r="B2490" s="2"/>
      <x:c r="C2490" s="2" t="str">
        <x:v>SYN-02485</x:v>
      </x:c>
      <x:c r="D2490" s="58" t="n">
        <x:v>220000000</x:v>
      </x:c>
      <x:c r="E2490" s="93" t="n">
        <x:v>18</x:v>
      </x:c>
      <x:c r="F2490" s="59" t="n">
        <x:v>0.12380581424099542</x:v>
      </x:c>
      <x:c r="G2490" s="59" t="n">
        <x:v>0.7148052724958717</x:v>
      </x:c>
      <x:c r="H2490" s="59" t="n">
        <x:v>0.2084815196876693</x:v>
      </x:c>
      <x:c r="I2490" s="58" t="n">
        <x:v>14337762.223143302</x:v>
      </x:c>
      <x:c r="J2490" s="59" t="n">
        <x:v>0.52528360495874</x:v>
      </x:c>
      <x:c r="K2490" s="2" t="str">
        <x:v>D</x:v>
      </x:c>
      <x:c r="L2490" s="59"/>
      <x:c r="M2490" s="59" t="n">
        <x:v>0.34013788301106085</x:v>
      </x:c>
      <x:c r="N2490" s="58" t="n">
        <x:v>16113357.800825424</x:v>
      </x:c>
      <x:c r="O2490" s="58" t="n">
        <x:v>13699002.423848417</x:v>
      </x:c>
      <x:c r="P2490" s="2" t="str">
        <x:v>decline</x:v>
      </x:c>
      <x:c r="Q2490" s="2" t="str">
        <x:v>debt service to income exceeds policy maximum</x:v>
      </x:c>
      <x:c r="R2490" s="2"/>
      <x:c r="S2490" s="2"/>
      <x:c r="T2490" s="2"/>
    </x:row>
    <x:row r="2491">
      <x:c r="A2491" s="2"/>
      <x:c r="B2491" s="2"/>
      <x:c r="C2491" s="2" t="str">
        <x:v>SYN-02486</x:v>
      </x:c>
      <x:c r="D2491" s="58" t="n">
        <x:v>198000000</x:v>
      </x:c>
      <x:c r="E2491" s="93" t="n">
        <x:v>12</x:v>
      </x:c>
      <x:c r="F2491" s="59" t="n">
        <x:v>0.11701990208213725</x:v>
      </x:c>
      <x:c r="G2491" s="59" t="n">
        <x:v>0.666760044224311</x:v>
      </x:c>
      <x:c r="H2491" s="59" t="n">
        <x:v>0.21283865273284472</x:v>
      </x:c>
      <x:c r="I2491" s="58" t="n">
        <x:v>18463512.905166592</x:v>
      </x:c>
      <x:c r="J2491" s="59" t="n">
        <x:v>0.2940079520180867</x:v>
      </x:c>
      <x:c r="K2491" s="2" t="str">
        <x:v>D</x:v>
      </x:c>
      <x:c r="L2491" s="59" t="n">
        <x:v>0.16922733306884769</x:v>
      </x:c>
      <x:c r="M2491" s="59" t="n">
        <x:v>0.481766440368263</x:v>
      </x:c>
      <x:c r="N2491" s="58" t="n">
        <x:v>8795101.588066943</x:v>
      </x:c>
      <x:c r="O2491" s="58" t="n">
        <x:v>11555607.562227974</x:v>
      </x:c>
      <x:c r="P2491" s="2" t="str">
        <x:v>approve</x:v>
      </x:c>
      <x:c r="Q2491" s="2" t="str">
        <x:v>eligibility and RAROC conditions are met</x:v>
      </x:c>
      <x:c r="R2491" s="2"/>
      <x:c r="S2491" s="2"/>
      <x:c r="T2491" s="2"/>
    </x:row>
    <x:row r="2492">
      <x:c r="A2492" s="2"/>
      <x:c r="B2492" s="2"/>
      <x:c r="C2492" s="2" t="str">
        <x:v>SYN-02487</x:v>
      </x:c>
      <x:c r="D2492" s="58" t="n">
        <x:v>149000000</x:v>
      </x:c>
      <x:c r="E2492" s="93" t="n">
        <x:v>24</x:v>
      </x:c>
      <x:c r="F2492" s="59" t="n">
        <x:v>0.043753067740892305</x:v>
      </x:c>
      <x:c r="G2492" s="59" t="n">
        <x:v>0.789868943273407</x:v>
      </x:c>
      <x:c r="H2492" s="59" t="n">
        <x:v>0.14225407391027278</x:v>
      </x:c>
      <x:c r="I2492" s="58" t="n">
        <x:v>7169796.189022217</x:v>
      </x:c>
      <x:c r="J2492" s="59" t="n">
        <x:v>0.35490834539058363</x:v>
      </x:c>
      <x:c r="K2492" s="2" t="str">
        <x:v>B</x:v>
      </x:c>
      <x:c r="L2492" s="59" t="n">
        <x:v>0.10738517761230468</x:v>
      </x:c>
      <x:c r="M2492" s="59" t="n">
        <x:v>0.5135299736727533</x:v>
      </x:c>
      <x:c r="N2492" s="58" t="n">
        <x:v>5557627.7067364175</x:v>
      </x:c>
      <x:c r="O2492" s="58" t="n">
        <x:v>6204075.10931312</x:v>
      </x:c>
      <x:c r="P2492" s="2" t="str">
        <x:v>approve</x:v>
      </x:c>
      <x:c r="Q2492" s="2" t="str">
        <x:v>eligibility and RAROC conditions are met</x:v>
      </x:c>
      <x:c r="R2492" s="2"/>
      <x:c r="S2492" s="2"/>
      <x:c r="T2492" s="2"/>
    </x:row>
    <x:row r="2493">
      <x:c r="A2493" s="2"/>
      <x:c r="B2493" s="2"/>
      <x:c r="C2493" s="2" t="str">
        <x:v>SYN-02488</x:v>
      </x:c>
      <x:c r="D2493" s="58" t="n">
        <x:v>238000000</x:v>
      </x:c>
      <x:c r="E2493" s="93" t="n">
        <x:v>18</x:v>
      </x:c>
      <x:c r="F2493" s="59" t="n">
        <x:v>0.0344610104130546</x:v>
      </x:c>
      <x:c r="G2493" s="59" t="n">
        <x:v>0.825612555859497</x:v>
      </x:c>
      <x:c r="H2493" s="59" t="n">
        <x:v>0.12337984395010186</x:v>
      </x:c>
      <x:c r="I2493" s="58" t="n">
        <x:v>14551121.716239126</x:v>
      </x:c>
      <x:c r="J2493" s="59" t="n">
        <x:v>0.4671005296643689</x:v>
      </x:c>
      <x:c r="K2493" s="2" t="str">
        <x:v>B</x:v>
      </x:c>
      <x:c r="L2493" s="59" t="n">
        <x:v>0.09515098571777345</x:v>
      </x:c>
      <x:c r="M2493" s="59" t="n">
        <x:v>0.4459668195282973</x:v>
      </x:c>
      <x:c r="N2493" s="58" t="n">
        <x:v>5511951.990587383</x:v>
      </x:c>
      <x:c r="O2493" s="58" t="n">
        <x:v>10009261.414775046</x:v>
      </x:c>
      <x:c r="P2493" s="2" t="str">
        <x:v>approve</x:v>
      </x:c>
      <x:c r="Q2493" s="2" t="str">
        <x:v>eligibility and RAROC conditions are met</x:v>
      </x:c>
      <x:c r="R2493" s="2"/>
      <x:c r="S2493" s="2"/>
      <x:c r="T2493" s="2"/>
    </x:row>
    <x:row r="2494">
      <x:c r="A2494" s="2"/>
      <x:c r="B2494" s="2"/>
      <x:c r="C2494" s="2" t="str">
        <x:v>SYN-02489</x:v>
      </x:c>
      <x:c r="D2494" s="58" t="n">
        <x:v>112000000</x:v>
      </x:c>
      <x:c r="E2494" s="93" t="n">
        <x:v>48</x:v>
      </x:c>
      <x:c r="F2494" s="59" t="n">
        <x:v>0.029128778923790385</x:v>
      </x:c>
      <x:c r="G2494" s="59" t="n">
        <x:v>0.8149609675515785</x:v>
      </x:c>
      <x:c r="H2494" s="59" t="n">
        <x:v>0.14742771764008183</x:v>
      </x:c>
      <x:c r="I2494" s="58" t="n">
        <x:v>3102459.5302846</x:v>
      </x:c>
      <x:c r="J2494" s="59" t="n">
        <x:v>0.2667486510094867</x:v>
      </x:c>
      <x:c r="K2494" s="2" t="str">
        <x:v>B</x:v>
      </x:c>
      <x:c r="L2494" s="59" t="n">
        <x:v>0.10315357208251956</x:v>
      </x:c>
      <x:c r="M2494" s="59" t="n">
        <x:v>0.6098632457640842</x:v>
      </x:c>
      <x:c r="N2494" s="58" t="n">
        <x:v>5788765.424268176</x:v>
      </x:c>
      <x:c r="O2494" s="58" t="n">
        <x:v>4736405.575084753</x:v>
      </x:c>
      <x:c r="P2494" s="2" t="str">
        <x:v>approve</x:v>
      </x:c>
      <x:c r="Q2494" s="2" t="str">
        <x:v>eligibility and RAROC conditions are met</x:v>
      </x:c>
      <x:c r="R2494" s="2"/>
      <x:c r="S2494" s="2"/>
      <x:c r="T2494" s="2"/>
    </x:row>
    <x:row r="2495">
      <x:c r="A2495" s="2"/>
      <x:c r="B2495" s="2"/>
      <x:c r="C2495" s="2" t="str">
        <x:v>SYN-02490</x:v>
      </x:c>
      <x:c r="D2495" s="58" t="n">
        <x:v>167000000</x:v>
      </x:c>
      <x:c r="E2495" s="93" t="n">
        <x:v>36</x:v>
      </x:c>
      <x:c r="F2495" s="59" t="n">
        <x:v>0.08972933025956274</x:v>
      </x:c>
      <x:c r="G2495" s="59" t="n">
        <x:v>0.7429609591301696</x:v>
      </x:c>
      <x:c r="H2495" s="59" t="n">
        <x:v>0.1914633884150544</x:v>
      </x:c>
      <x:c r="I2495" s="58" t="n">
        <x:v>6133918.459299747</x:v>
      </x:c>
      <x:c r="J2495" s="59" t="n">
        <x:v>0.3661020424017198</x:v>
      </x:c>
      <x:c r="K2495" s="2" t="str">
        <x:v>C</x:v>
      </x:c>
      <x:c r="L2495" s="59" t="n">
        <x:v>0.15484531402587892</x:v>
      </x:c>
      <x:c r="M2495" s="59" t="n">
        <x:v>0.44155073178234655</x:v>
      </x:c>
      <x:c r="N2495" s="58" t="n">
        <x:v>17812491.33882838</x:v>
      </x:c>
      <x:c r="O2495" s="58" t="n">
        <x:v>8884673.315973109</x:v>
      </x:c>
      <x:c r="P2495" s="2" t="str">
        <x:v>approve</x:v>
      </x:c>
      <x:c r="Q2495" s="2" t="str">
        <x:v>eligibility and RAROC conditions are met</x:v>
      </x:c>
      <x:c r="R2495" s="2"/>
      <x:c r="S2495" s="2"/>
      <x:c r="T2495" s="2"/>
    </x:row>
    <x:row r="2496">
      <x:c r="A2496" s="2"/>
      <x:c r="B2496" s="2"/>
      <x:c r="C2496" s="2" t="str">
        <x:v>SYN-02491</x:v>
      </x:c>
      <x:c r="D2496" s="58" t="n">
        <x:v>207000000</x:v>
      </x:c>
      <x:c r="E2496" s="93" t="n">
        <x:v>18</x:v>
      </x:c>
      <x:c r="F2496" s="59" t="n">
        <x:v>0.06426402479408526</x:v>
      </x:c>
      <x:c r="G2496" s="59" t="n">
        <x:v>0.7187488124656601</x:v>
      </x:c>
      <x:c r="H2496" s="59" t="n">
        <x:v>0.15929681124991574</x:v>
      </x:c>
      <x:c r="I2496" s="58" t="n">
        <x:v>13004401.856288197</x:v>
      </x:c>
      <x:c r="J2496" s="59" t="n">
        <x:v>0.6046400825016977</x:v>
      </x:c>
      <x:c r="K2496" s="2" t="str">
        <x:v>C</x:v>
      </x:c>
      <x:c r="L2496" s="59"/>
      <x:c r="M2496" s="59" t="n">
        <x:v>0.5251240948738346</x:v>
      </x:c>
      <x:c r="N2496" s="58" t="n">
        <x:v>7840198.794621231</x:v>
      </x:c>
      <x:c r="O2496" s="58" t="n">
        <x:v>9026869.54442488</x:v>
      </x:c>
      <x:c r="P2496" s="2" t="str">
        <x:v>decline</x:v>
      </x:c>
      <x:c r="Q2496" s="2" t="str">
        <x:v>debt service to income exceeds policy maximum</x:v>
      </x:c>
      <x:c r="R2496" s="2"/>
      <x:c r="S2496" s="2"/>
      <x:c r="T2496" s="2"/>
    </x:row>
    <x:row r="2497">
      <x:c r="A2497" s="2"/>
      <x:c r="B2497" s="2"/>
      <x:c r="C2497" s="2" t="str">
        <x:v>SYN-02492</x:v>
      </x:c>
      <x:c r="D2497" s="58" t="n">
        <x:v>73000000</x:v>
      </x:c>
      <x:c r="E2497" s="93" t="n">
        <x:v>24</x:v>
      </x:c>
      <x:c r="F2497" s="59" t="n">
        <x:v>0.043216218291753185</x:v>
      </x:c>
      <x:c r="G2497" s="59" t="n">
        <x:v>0.6443618293484294</x:v>
      </x:c>
      <x:c r="H2497" s="59" t="n">
        <x:v>0.14649894577839379</x:v>
      </x:c>
      <x:c r="I2497" s="58" t="n">
        <x:v>3527394.543017703</x:v>
      </x:c>
      <x:c r="J2497" s="59" t="n">
        <x:v>0.323785748343792</x:v>
      </x:c>
      <x:c r="K2497" s="2" t="str">
        <x:v>B</x:v>
      </x:c>
      <x:c r="L2497" s="59" t="n">
        <x:v>0.10853805541992187</x:v>
      </x:c>
      <x:c r="M2497" s="59" t="n">
        <x:v>0.5457958769165483</x:v>
      </x:c>
      <x:c r="N2497" s="58" t="n">
        <x:v>2197002.8420569804</x:v>
      </x:c>
      <x:c r="O2497" s="58" t="n">
        <x:v>3044500.274360425</x:v>
      </x:c>
      <x:c r="P2497" s="2" t="str">
        <x:v>approve</x:v>
      </x:c>
      <x:c r="Q2497" s="2" t="str">
        <x:v>eligibility and RAROC conditions are met</x:v>
      </x:c>
      <x:c r="R2497" s="2"/>
      <x:c r="S2497" s="2"/>
      <x:c r="T2497" s="2"/>
    </x:row>
    <x:row r="2498">
      <x:c r="A2498" s="2"/>
      <x:c r="B2498" s="2"/>
      <x:c r="C2498" s="2" t="str">
        <x:v>SYN-02493</x:v>
      </x:c>
      <x:c r="D2498" s="58" t="n">
        <x:v>221000000</x:v>
      </x:c>
      <x:c r="E2498" s="93" t="n">
        <x:v>12</x:v>
      </x:c>
      <x:c r="F2498" s="59" t="n">
        <x:v>0.09874851842701546</x:v>
      </x:c>
      <x:c r="G2498" s="59" t="n">
        <x:v>0.7242004136326248</x:v>
      </x:c>
      <x:c r="H2498" s="59" t="n">
        <x:v>0.1756301411425908</x:v>
      </x:c>
      <x:c r="I2498" s="58" t="n">
        <x:v>20215346.001914445</x:v>
      </x:c>
      <x:c r="J2498" s="59" t="n">
        <x:v>0.7592173333941094</x:v>
      </x:c>
      <x:c r="K2498" s="2" t="str">
        <x:v>C</x:v>
      </x:c>
      <x:c r="L2498" s="59"/>
      <x:c r="M2498" s="59" t="n">
        <x:v>0.27498085254080407</x:v>
      </x:c>
      <x:c r="N2498" s="58" t="n">
        <x:v>8923578.297907993</x:v>
      </x:c>
      <x:c r="O2498" s="58" t="n">
        <x:v>12764633.605238102</x:v>
      </x:c>
      <x:c r="P2498" s="2" t="str">
        <x:v>decline</x:v>
      </x:c>
      <x:c r="Q2498" s="2" t="str">
        <x:v>debt service to income exceeds policy maximum</x:v>
      </x:c>
      <x:c r="R2498" s="2"/>
      <x:c r="S2498" s="2"/>
      <x:c r="T2498" s="2"/>
    </x:row>
    <x:row r="2499">
      <x:c r="A2499" s="2"/>
      <x:c r="B2499" s="2"/>
      <x:c r="C2499" s="2" t="str">
        <x:v>SYN-02494</x:v>
      </x:c>
      <x:c r="D2499" s="58" t="n">
        <x:v>87000000</x:v>
      </x:c>
      <x:c r="E2499" s="93" t="n">
        <x:v>48</x:v>
      </x:c>
      <x:c r="F2499" s="59" t="n">
        <x:v>0.005667812738195439</x:v>
      </x:c>
      <x:c r="G2499" s="59" t="n">
        <x:v>0.7390784399807948</x:v>
      </x:c>
      <x:c r="H2499" s="59" t="n">
        <x:v>0.10580915891838999</x:v>
      </x:c>
      <x:c r="I2499" s="58" t="n">
        <x:v>2230895.3179708505</x:v>
      </x:c>
      <x:c r="J2499" s="59" t="n">
        <x:v>0.11516301588292914</x:v>
      </x:c>
      <x:c r="K2499" s="2" t="str">
        <x:v>A</x:v>
      </x:c>
      <x:c r="L2499" s="59" t="n">
        <x:v>0.08238510131835936</x:v>
      </x:c>
      <x:c r="M2499" s="59" t="n">
        <x:v>0.39788435487728785</x:v>
      </x:c>
      <x:c r="N2499" s="58" t="n">
        <x:v>791062.8007450626</x:v>
      </x:c>
      <x:c r="O2499" s="58" t="n">
        <x:v>3708213.162729475</x:v>
      </x:c>
      <x:c r="P2499" s="2" t="str">
        <x:v>approve</x:v>
      </x:c>
      <x:c r="Q2499" s="2" t="str">
        <x:v>eligibility and RAROC conditions are met</x:v>
      </x:c>
      <x:c r="R2499" s="2"/>
      <x:c r="S2499" s="2"/>
      <x:c r="T2499" s="2"/>
    </x:row>
    <x:row r="2500">
      <x:c r="A2500" s="2"/>
      <x:c r="B2500" s="2"/>
      <x:c r="C2500" s="2" t="str">
        <x:v>SYN-02495</x:v>
      </x:c>
      <x:c r="D2500" s="58" t="n">
        <x:v>205000000</x:v>
      </x:c>
      <x:c r="E2500" s="93" t="n">
        <x:v>48</x:v>
      </x:c>
      <x:c r="F2500" s="59" t="n">
        <x:v>0.03387602577730008</x:v>
      </x:c>
      <x:c r="G2500" s="59" t="n">
        <x:v>0.6803914285695543</x:v>
      </x:c>
      <x:c r="H2500" s="59" t="n">
        <x:v>0.13106405652914171</x:v>
      </x:c>
      <x:c r="I2500" s="58" t="n">
        <x:v>5510469.2526061</x:v>
      </x:c>
      <x:c r="J2500" s="59" t="n">
        <x:v>0.11742188366562242</x:v>
      </x:c>
      <x:c r="K2500" s="2" t="str">
        <x:v>B</x:v>
      </x:c>
      <x:c r="L2500" s="59" t="n">
        <x:v>0.10257537841796877</x:v>
      </x:c>
      <x:c r="M2500" s="59" t="n">
        <x:v>0.44947822503742674</x:v>
      </x:c>
      <x:c r="N2500" s="58" t="n">
        <x:v>10148204.684980445</x:v>
      </x:c>
      <x:c r="O2500" s="58" t="n">
        <x:v>8532767.340921752</x:v>
      </x:c>
      <x:c r="P2500" s="2" t="str">
        <x:v>approve</x:v>
      </x:c>
      <x:c r="Q2500" s="2" t="str">
        <x:v>eligibility and RAROC conditions are met</x:v>
      </x:c>
      <x:c r="R2500" s="2"/>
      <x:c r="S2500" s="2"/>
      <x:c r="T2500" s="2"/>
    </x:row>
    <x:row r="2501">
      <x:c r="A2501" s="2"/>
      <x:c r="B2501" s="2"/>
      <x:c r="C2501" s="2" t="str">
        <x:v>SYN-02496</x:v>
      </x:c>
      <x:c r="D2501" s="58" t="n">
        <x:v>234000000</x:v>
      </x:c>
      <x:c r="E2501" s="93" t="n">
        <x:v>12</x:v>
      </x:c>
      <x:c r="F2501" s="59" t="n">
        <x:v>0.1821764836258707</x:v>
      </x:c>
      <x:c r="G2501" s="59" t="n">
        <x:v>0.637171409267814</x:v>
      </x:c>
      <x:c r="H2501" s="59" t="n">
        <x:v>0.2654119344847609</x:v>
      </x:c>
      <x:c r="I2501" s="58" t="n">
        <x:v>22415720.585910633</x:v>
      </x:c>
      <x:c r="J2501" s="59" t="n">
        <x:v>0.4885435409002085</x:v>
      </x:c>
      <x:c r="K2501" s="2" t="str">
        <x:v>E</x:v>
      </x:c>
      <x:c r="L2501" s="59" t="n">
        <x:v>0.1969736099243164</x:v>
      </x:c>
      <x:c r="M2501" s="59" t="n">
        <x:v>0.5846691419746828</x:v>
      </x:c>
      <x:c r="N2501" s="58" t="n">
        <x:v>15748174.213541046</x:v>
      </x:c>
      <x:c r="O2501" s="58" t="n">
        <x:v>15936228.933351558</x:v>
      </x:c>
      <x:c r="P2501" s="2" t="str">
        <x:v>approve</x:v>
      </x:c>
      <x:c r="Q2501" s="2" t="str">
        <x:v>eligibility and RAROC conditions are met</x:v>
      </x:c>
      <x:c r="R2501" s="2"/>
      <x:c r="S2501" s="2"/>
      <x:c r="T2501" s="2"/>
    </x:row>
    <x:row r="2502">
      <x:c r="A2502" s="2"/>
      <x:c r="B2502" s="2"/>
      <x:c r="C2502" s="2" t="str">
        <x:v>SYN-02497</x:v>
      </x:c>
      <x:c r="D2502" s="58" t="n">
        <x:v>39000000</x:v>
      </x:c>
      <x:c r="E2502" s="93" t="n">
        <x:v>36</x:v>
      </x:c>
      <x:c r="F2502" s="59" t="n">
        <x:v>0.07460434724654957</x:v>
      </x:c>
      <x:c r="G2502" s="59" t="n">
        <x:v>0.7761694525157524</x:v>
      </x:c>
      <x:c r="H2502" s="59" t="n">
        <x:v>0.2001363492265611</x:v>
      </x:c>
      <x:c r="I2502" s="58" t="n">
        <x:v>1449650.7121923282</x:v>
      </x:c>
      <x:c r="J2502" s="59" t="n">
        <x:v>0.19216783847291005</x:v>
      </x:c>
      <x:c r="K2502" s="2" t="str">
        <x:v>C</x:v>
      </x:c>
      <x:c r="L2502" s="59" t="n">
        <x:v>0.15599731445312498</x:v>
      </x:c>
      <x:c r="M2502" s="59" t="n">
        <x:v>0.5245611359797628</x:v>
      </x:c>
      <x:c r="N2502" s="58" t="n">
        <x:v>3657533.1917731673</x:v>
      </x:c>
      <x:c r="O2502" s="58" t="n">
        <x:v>1979647.9362789905</x:v>
      </x:c>
      <x:c r="P2502" s="2" t="str">
        <x:v>approve</x:v>
      </x:c>
      <x:c r="Q2502" s="2" t="str">
        <x:v>eligibility and RAROC conditions are met</x:v>
      </x:c>
      <x:c r="R2502" s="2"/>
      <x:c r="S2502" s="2"/>
      <x:c r="T2502" s="2"/>
    </x:row>
    <x:row r="2503">
      <x:c r="A2503" s="2"/>
      <x:c r="B2503" s="2"/>
      <x:c r="C2503" s="2" t="str">
        <x:v>SYN-02498</x:v>
      </x:c>
      <x:c r="D2503" s="58" t="n">
        <x:v>81000000</x:v>
      </x:c>
      <x:c r="E2503" s="93" t="n">
        <x:v>12</x:v>
      </x:c>
      <x:c r="F2503" s="59" t="n">
        <x:v>0.007477433484380147</x:v>
      </x:c>
      <x:c r="G2503" s="59" t="n">
        <x:v>0.8203389646766941</x:v>
      </x:c>
      <x:c r="H2503" s="59" t="n">
        <x:v>0.12992586638840564</x:v>
      </x:c>
      <x:c r="I2503" s="58" t="n">
        <x:v>7234417.610528727</x:v>
      </x:c>
      <x:c r="J2503" s="59" t="n">
        <x:v>0.37125089706376263</x:v>
      </x:c>
      <x:c r="K2503" s="2" t="str">
        <x:v>A</x:v>
      </x:c>
      <x:c r="L2503" s="59" t="n">
        <x:v>0.09369014739990233</x:v>
      </x:c>
      <x:c r="M2503" s="59" t="n">
        <x:v>0.528595554677748</x:v>
      </x:c>
      <x:c r="N2503" s="58" t="n">
        <x:v>274749.40659234533</x:v>
      </x:c>
      <x:c r="O2503" s="58" t="n">
        <x:v>3515187.143431554</x:v>
      </x:c>
      <x:c r="P2503" s="2" t="str">
        <x:v>approve</x:v>
      </x:c>
      <x:c r="Q2503" s="2" t="str">
        <x:v>eligibility and RAROC conditions are met</x:v>
      </x:c>
      <x:c r="R2503" s="2"/>
      <x:c r="S2503" s="2"/>
      <x:c r="T2503" s="2"/>
    </x:row>
    <x:row r="2504">
      <x:c r="A2504" s="2"/>
      <x:c r="B2504" s="2"/>
      <x:c r="C2504" s="2" t="str">
        <x:v>SYN-02499</x:v>
      </x:c>
      <x:c r="D2504" s="58" t="n">
        <x:v>156000000</x:v>
      </x:c>
      <x:c r="E2504" s="93" t="n">
        <x:v>36</x:v>
      </x:c>
      <x:c r="F2504" s="59" t="n">
        <x:v>0.07220299299321321</x:v>
      </x:c>
      <x:c r="G2504" s="59" t="n">
        <x:v>0.7622399534236243</x:v>
      </x:c>
      <x:c r="H2504" s="59" t="n">
        <x:v>0.1703196262143094</x:v>
      </x:c>
      <x:c r="I2504" s="58" t="n">
        <x:v>5564307.34749828</x:v>
      </x:c>
      <x:c r="J2504" s="59" t="n">
        <x:v>0.19470353589883774</x:v>
      </x:c>
      <x:c r="K2504" s="2" t="str">
        <x:v>C</x:v>
      </x:c>
      <x:c r="L2504" s="59"/>
      <x:c r="M2504" s="59" t="n">
        <x:v>0.4701120399844693</x:v>
      </x:c>
      <x:c r="N2504" s="58" t="n">
        <x:v>13752607.87575697</x:v>
      </x:c>
      <x:c r="O2504" s="58" t="n">
        <x:v>7547337.3962276215</x:v>
      </x:c>
      <x:c r="P2504" s="2" t="str">
        <x:v>manual_review</x:v>
      </x:c>
      <x:c r="Q2504" s="2" t="str">
        <x:v>data quality flag</x:v>
      </x:c>
      <x:c r="R2504" s="2"/>
      <x:c r="S2504" s="2"/>
      <x:c r="T2504" s="2"/>
    </x:row>
    <x:row r="2505">
      <x:c r="A2505" s="2"/>
      <x:c r="B2505" s="2"/>
      <x:c r="C2505" s="2" t="str">
        <x:v>SYN-02500</x:v>
      </x:c>
      <x:c r="D2505" s="58" t="n">
        <x:v>158000000</x:v>
      </x:c>
      <x:c r="E2505" s="93" t="n">
        <x:v>48</x:v>
      </x:c>
      <x:c r="F2505" s="59" t="n">
        <x:v>0.07017163439232929</x:v>
      </x:c>
      <x:c r="G2505" s="59" t="n">
        <x:v>0.7705016376923426</x:v>
      </x:c>
      <x:c r="H2505" s="59" t="n">
        <x:v>0.16291416182858456</x:v>
      </x:c>
      <x:c r="I2505" s="58" t="n">
        <x:v>4501380.849770603</x:v>
      </x:c>
      <x:c r="J2505" s="59" t="n">
        <x:v>0.31920769573491925</x:v>
      </x:c>
      <x:c r="K2505" s="2" t="str">
        <x:v>C</x:v>
      </x:c>
      <x:c r="L2505" s="59" t="n">
        <x:v>0.1338346862792969</x:v>
      </x:c>
      <x:c r="M2505" s="59" t="n">
        <x:v>0.40933348933215913</x:v>
      </x:c>
      <x:c r="N2505" s="58" t="n">
        <x:v>18067352.014073722</x:v>
      </x:c>
      <x:c r="O2505" s="58" t="n">
        <x:v>7525609.618415425</x:v>
      </x:c>
      <x:c r="P2505" s="2" t="str">
        <x:v>approve</x:v>
      </x:c>
      <x:c r="Q2505" s="2" t="str">
        <x:v>eligibility and RAROC conditions are met</x:v>
      </x:c>
      <x:c r="R2505" s="2"/>
      <x:c r="S2505" s="2"/>
      <x:c r="T2505" s="2"/>
    </x:row>
    <x:row r="2506">
      <x:c r="A2506" s="2"/>
      <x:c r="B2506" s="2"/>
      <x:c r="C2506" s="2" t="str">
        <x:v>SYN-02501</x:v>
      </x:c>
      <x:c r="D2506" s="58" t="n">
        <x:v>209000000</x:v>
      </x:c>
      <x:c r="E2506" s="93" t="n">
        <x:v>24</x:v>
      </x:c>
      <x:c r="F2506" s="59" t="n">
        <x:v>0.04941556350530751</x:v>
      </x:c>
      <x:c r="G2506" s="59" t="n">
        <x:v>0.7752588158438652</x:v>
      </x:c>
      <x:c r="H2506" s="59" t="n">
        <x:v>0.1496152678272372</x:v>
      </x:c>
      <x:c r="I2506" s="58" t="n">
        <x:v>10129889.508104311</x:v>
      </x:c>
      <x:c r="J2506" s="59" t="n">
        <x:v>0.6699941846370691</x:v>
      </x:c>
      <x:c r="K2506" s="2" t="str">
        <x:v>B</x:v>
      </x:c>
      <x:c r="L2506" s="59"/>
      <x:c r="M2506" s="59" t="n">
        <x:v>0.5707070273156096</x:v>
      </x:c>
      <x:c r="N2506" s="58" t="n">
        <x:v>8650688.627682503</x:v>
      </x:c>
      <x:c r="O2506" s="58" t="n">
        <x:v>8687990.480705786</x:v>
      </x:c>
      <x:c r="P2506" s="2" t="str">
        <x:v>decline</x:v>
      </x:c>
      <x:c r="Q2506" s="2" t="str">
        <x:v>debt service to income exceeds policy maximum</x:v>
      </x:c>
      <x:c r="R2506" s="2"/>
      <x:c r="S2506" s="2"/>
      <x:c r="T2506" s="2"/>
    </x:row>
    <x:row r="2507">
      <x:c r="A2507" s="2"/>
      <x:c r="B2507" s="2"/>
      <x:c r="C2507" s="2" t="str">
        <x:v>SYN-02502</x:v>
      </x:c>
      <x:c r="D2507" s="58" t="n">
        <x:v>236000000</x:v>
      </x:c>
      <x:c r="E2507" s="93" t="n">
        <x:v>18</x:v>
      </x:c>
      <x:c r="F2507" s="59" t="n">
        <x:v>0.02035031997816943</x:v>
      </x:c>
      <x:c r="G2507" s="59" t="n">
        <x:v>0.8378764751919107</x:v>
      </x:c>
      <x:c r="H2507" s="59" t="n">
        <x:v>0.11122132335799034</x:v>
      </x:c>
      <x:c r="I2507" s="58" t="n">
        <x:v>14295709.895846948</x:v>
      </x:c>
      <x:c r="J2507" s="59" t="n">
        <x:v>0.4385388612692488</x:v>
      </x:c>
      <x:c r="K2507" s="2" t="str">
        <x:v>B</x:v>
      </x:c>
      <x:c r="L2507" s="59" t="n">
        <x:v>0.08982265472412111</x:v>
      </x:c>
      <x:c r="M2507" s="59" t="n">
        <x:v>0.3770874575826773</x:v>
      </x:c>
      <x:c r="N2507" s="58" t="n">
        <x:v>3267558.917767391</x:v>
      </x:c>
      <x:c r="O2507" s="58" t="n">
        <x:v>9966588.740933377</x:v>
      </x:c>
      <x:c r="P2507" s="2" t="str">
        <x:v>approve</x:v>
      </x:c>
      <x:c r="Q2507" s="2" t="str">
        <x:v>eligibility and RAROC conditions are met</x:v>
      </x:c>
      <x:c r="R2507" s="2"/>
      <x:c r="S2507" s="2"/>
      <x:c r="T2507" s="2"/>
    </x:row>
    <x:row r="2508">
      <x:c r="A2508" s="2"/>
      <x:c r="B2508" s="2"/>
      <x:c r="C2508" s="2" t="str">
        <x:v>SYN-02503</x:v>
      </x:c>
      <x:c r="D2508" s="58" t="n">
        <x:v>231000000</x:v>
      </x:c>
      <x:c r="E2508" s="93" t="n">
        <x:v>36</x:v>
      </x:c>
      <x:c r="F2508" s="59" t="n">
        <x:v>0.10360383571459565</x:v>
      </x:c>
      <x:c r="G2508" s="59" t="n">
        <x:v>0.709659668380211</x:v>
      </x:c>
      <x:c r="H2508" s="59" t="n">
        <x:v>0.18996903685528907</x:v>
      </x:c>
      <x:c r="I2508" s="58" t="n">
        <x:v>8467179.002311215</x:v>
      </x:c>
      <x:c r="J2508" s="59" t="n">
        <x:v>0.25825640004865713</x:v>
      </x:c>
      <x:c r="K2508" s="2" t="str">
        <x:v>D</x:v>
      </x:c>
      <x:c r="L2508" s="59" t="n">
        <x:v>0.15527084350585935</x:v>
      </x:c>
      <x:c r="M2508" s="59" t="n">
        <x:v>0.4163970635088812</x:v>
      </x:c>
      <x:c r="N2508" s="58" t="n">
        <x:v>26942595.40141934</x:v>
      </x:c>
      <x:c r="O2508" s="58" t="n">
        <x:v>12550252.742094763</x:v>
      </x:c>
      <x:c r="P2508" s="2" t="str">
        <x:v>approve</x:v>
      </x:c>
      <x:c r="Q2508" s="2" t="str">
        <x:v>eligibility and RAROC conditions are met</x:v>
      </x:c>
      <x:c r="R2508" s="2"/>
      <x:c r="S2508" s="2"/>
      <x:c r="T2508" s="2"/>
    </x:row>
    <x:row r="2509">
      <x:c r="A2509" s="2"/>
      <x:c r="B2509" s="2"/>
      <x:c r="C2509" s="2" t="str">
        <x:v>SYN-02504</x:v>
      </x:c>
      <x:c r="D2509" s="58" t="n">
        <x:v>35000000</x:v>
      </x:c>
      <x:c r="E2509" s="93" t="n">
        <x:v>36</x:v>
      </x:c>
      <x:c r="F2509" s="59" t="n">
        <x:v>0.12013416939660251</x:v>
      </x:c>
      <x:c r="G2509" s="59" t="n">
        <x:v>0.6847400132382311</x:v>
      </x:c>
      <x:c r="H2509" s="59" t="n">
        <x:v>0.21582539648017748</x:v>
      </x:c>
      <x:c r="I2509" s="58" t="n">
        <x:v>1329118.9383018857</x:v>
      </x:c>
      <x:c r="J2509" s="59" t="n">
        <x:v>0.2985599267794404</x:v>
      </x:c>
      <x:c r="K2509" s="2" t="str">
        <x:v>D</x:v>
      </x:c>
      <x:c r="L2509" s="59" t="n">
        <x:v>0.18914737701416018</x:v>
      </x:c>
      <x:c r="M2509" s="59" t="n">
        <x:v>0.3501687161421225</x:v>
      </x:c>
      <x:c r="N2509" s="58" t="n">
        <x:v>4571229.109122497</x:v>
      </x:c>
      <x:c r="O2509" s="58" t="n">
        <x:v>1974569.2223342317</x:v>
      </x:c>
      <x:c r="P2509" s="2" t="str">
        <x:v>approve</x:v>
      </x:c>
      <x:c r="Q2509" s="2" t="str">
        <x:v>eligibility and RAROC conditions are met</x:v>
      </x:c>
      <x:c r="R2509" s="2"/>
      <x:c r="S2509" s="2"/>
      <x:c r="T2509" s="2"/>
    </x:row>
    <x:row r="2510">
      <x:c r="A2510" s="2"/>
      <x:c r="B2510" s="2"/>
      <x:c r="C2510" s="2" t="str">
        <x:v>SYN-02505</x:v>
      </x:c>
      <x:c r="D2510" s="58" t="n">
        <x:v>212000000</x:v>
      </x:c>
      <x:c r="E2510" s="93" t="n">
        <x:v>36</x:v>
      </x:c>
      <x:c r="F2510" s="59" t="n">
        <x:v>0.12009887119318934</x:v>
      </x:c>
      <x:c r="G2510" s="59" t="n">
        <x:v>0.6716313203948545</x:v>
      </x:c>
      <x:c r="H2510" s="59" t="n">
        <x:v>0.20384701697720298</x:v>
      </x:c>
      <x:c r="I2510" s="58" t="n">
        <x:v>7920296.490676013</x:v>
      </x:c>
      <x:c r="J2510" s="59" t="n">
        <x:v>0.426461177118581</x:v>
      </x:c>
      <x:c r="K2510" s="2" t="str">
        <x:v>D</x:v>
      </x:c>
      <x:c r="L2510" s="59" t="n">
        <x:v>0.1676796340942383</x:v>
      </x:c>
      <x:c r="M2510" s="59" t="n">
        <x:v>0.42086932205466215</x:v>
      </x:c>
      <x:c r="N2510" s="58" t="n">
        <x:v>27022225.42695492</x:v>
      </x:c>
      <x:c r="O2510" s="58" t="n">
        <x:v>11674222.398442462</x:v>
      </x:c>
      <x:c r="P2510" s="2" t="str">
        <x:v>approve</x:v>
      </x:c>
      <x:c r="Q2510" s="2" t="str">
        <x:v>eligibility and RAROC conditions are met</x:v>
      </x:c>
      <x:c r="R2510" s="2"/>
      <x:c r="S2510" s="2"/>
      <x:c r="T2510" s="2"/>
    </x:row>
    <x:row r="2511">
      <x:c r="A2511" s="2"/>
      <x:c r="B2511" s="2"/>
      <x:c r="C2511" s="2" t="str">
        <x:v>SYN-02506</x:v>
      </x:c>
      <x:c r="D2511" s="58" t="n">
        <x:v>66000000</x:v>
      </x:c>
      <x:c r="E2511" s="93" t="n">
        <x:v>36</x:v>
      </x:c>
      <x:c r="F2511" s="59" t="n">
        <x:v>0.015405862540385826</x:v>
      </x:c>
      <x:c r="G2511" s="59" t="n">
        <x:v>0.7371484676949192</x:v>
      </x:c>
      <x:c r="H2511" s="59" t="n">
        <x:v>0.128759636346917</x:v>
      </x:c>
      <x:c r="I2511" s="58" t="n">
        <x:v>2219859.800721778</x:v>
      </x:c>
      <x:c r="J2511" s="59" t="n">
        <x:v>0.25349059760775366</x:v>
      </x:c>
      <x:c r="K2511" s="2" t="str">
        <x:v>A</x:v>
      </x:c>
      <x:c r="L2511" s="59" t="n">
        <x:v>0.09847625732421876</x:v>
      </x:c>
      <x:c r="M2511" s="59" t="n">
        <x:v>0.4687834000367505</x:v>
      </x:c>
      <x:c r="N2511" s="58" t="n">
        <x:v>1216985.659871527</x:v>
      </x:c>
      <x:c r="O2511" s="58" t="n">
        <x:v>2793107.721676471</x:v>
      </x:c>
      <x:c r="P2511" s="2" t="str">
        <x:v>approve</x:v>
      </x:c>
      <x:c r="Q2511" s="2" t="str">
        <x:v>eligibility and RAROC conditions are met</x:v>
      </x:c>
      <x:c r="R2511" s="2"/>
      <x:c r="S2511" s="2"/>
      <x:c r="T2511" s="2"/>
    </x:row>
    <x:row r="2512">
      <x:c r="A2512" s="2"/>
      <x:c r="B2512" s="2"/>
      <x:c r="C2512" s="2" t="str">
        <x:v>SYN-02507</x:v>
      </x:c>
      <x:c r="D2512" s="58" t="n">
        <x:v>35000000</x:v>
      </x:c>
      <x:c r="E2512" s="93" t="n">
        <x:v>48</x:v>
      </x:c>
      <x:c r="F2512" s="59" t="n">
        <x:v>0.03300599750447552</x:v>
      </x:c>
      <x:c r="G2512" s="59" t="n">
        <x:v>0.6590374293970392</x:v>
      </x:c>
      <x:c r="H2512" s="59" t="n">
        <x:v>0.1104195959799304</x:v>
      </x:c>
      <x:c r="I2512" s="58" t="n">
        <x:v>905306.64664659</x:v>
      </x:c>
      <x:c r="J2512" s="59" t="n">
        <x:v>0.2512862010848044</x:v>
      </x:c>
      <x:c r="K2512" s="2" t="str">
        <x:v>B</x:v>
      </x:c>
      <x:c r="L2512" s="59" t="n">
        <x:v>0.11006118774414064</x:v>
      </x:c>
      <x:c r="M2512" s="59" t="n">
        <x:v>0.16366382754833614</x:v>
      </x:c>
      <x:c r="N2512" s="58" t="n">
        <x:v>1616996.5275570373</x:v>
      </x:c>
      <x:c r="O2512" s="58" t="n">
        <x:v>1441239.6134359795</x:v>
      </x:c>
      <x:c r="P2512" s="2" t="str">
        <x:v>approve</x:v>
      </x:c>
      <x:c r="Q2512" s="2" t="str">
        <x:v>eligibility and RAROC conditions are met</x:v>
      </x:c>
      <x:c r="R2512" s="2"/>
      <x:c r="S2512" s="2"/>
      <x:c r="T2512" s="2"/>
    </x:row>
    <x:row r="2513">
      <x:c r="A2513" s="2"/>
      <x:c r="B2513" s="2"/>
      <x:c r="C2513" s="2" t="str">
        <x:v>SYN-02508</x:v>
      </x:c>
      <x:c r="D2513" s="58" t="n">
        <x:v>224000000</x:v>
      </x:c>
      <x:c r="E2513" s="93" t="n">
        <x:v>18</x:v>
      </x:c>
      <x:c r="F2513" s="59" t="n">
        <x:v>0.03142126634268535</x:v>
      </x:c>
      <x:c r="G2513" s="59" t="n">
        <x:v>0.7410109113929977</x:v>
      </x:c>
      <x:c r="H2513" s="59" t="n">
        <x:v>0.13363828867096975</x:v>
      </x:c>
      <x:c r="I2513" s="58" t="n">
        <x:v>13802314.859093357</x:v>
      </x:c>
      <x:c r="J2513" s="59" t="n">
        <x:v>0.7019023585124857</x:v>
      </x:c>
      <x:c r="K2513" s="2" t="str">
        <x:v>B</x:v>
      </x:c>
      <x:c r="L2513" s="59"/>
      <x:c r="M2513" s="59" t="n">
        <x:v>0.599411470564505</x:v>
      </x:c>
      <x:c r="N2513" s="58" t="n">
        <x:v>4255469.743736462</x:v>
      </x:c>
      <x:c r="O2513" s="58" t="n">
        <x:v>9456316.834257167</x:v>
      </x:c>
      <x:c r="P2513" s="2" t="str">
        <x:v>decline</x:v>
      </x:c>
      <x:c r="Q2513" s="2" t="str">
        <x:v>debt service to income exceeds policy maximum</x:v>
      </x:c>
      <x:c r="R2513" s="2"/>
      <x:c r="S2513" s="2"/>
      <x:c r="T2513" s="2"/>
    </x:row>
    <x:row r="2514">
      <x:c r="A2514" s="2"/>
      <x:c r="B2514" s="2"/>
      <x:c r="C2514" s="2" t="str">
        <x:v>SYN-02509</x:v>
      </x:c>
      <x:c r="D2514" s="58" t="n">
        <x:v>147000000</x:v>
      </x:c>
      <x:c r="E2514" s="93" t="n">
        <x:v>12</x:v>
      </x:c>
      <x:c r="F2514" s="59" t="n">
        <x:v>0.14641545747766851</x:v>
      </x:c>
      <x:c r="G2514" s="59" t="n">
        <x:v>0.7703940616267388</x:v>
      </x:c>
      <x:c r="H2514" s="59" t="n">
        <x:v>0.22462832523678802</x:v>
      </x:c>
      <x:c r="I2514" s="58" t="n">
        <x:v>13791138.985820355</x:v>
      </x:c>
      <x:c r="J2514" s="59" t="n">
        <x:v>0.3481154828274237</x:v>
      </x:c>
      <x:c r="K2514" s="2" t="str">
        <x:v>D</x:v>
      </x:c>
      <x:c r="L2514" s="59" t="n">
        <x:v>0.19942413330078124</x:v>
      </x:c>
      <x:c r="M2514" s="59" t="n">
        <x:v>0.3031362113393801</x:v>
      </x:c>
      <x:c r="N2514" s="58" t="n">
        <x:v>9501465.38412646</x:v>
      </x:c>
      <x:c r="O2514" s="58" t="n">
        <x:v>11027362.647500271</x:v>
      </x:c>
      <x:c r="P2514" s="2" t="str">
        <x:v>approve</x:v>
      </x:c>
      <x:c r="Q2514" s="2" t="str">
        <x:v>eligibility and RAROC conditions are met</x:v>
      </x:c>
      <x:c r="R2514" s="2"/>
      <x:c r="S2514" s="2"/>
      <x:c r="T2514" s="2"/>
    </x:row>
    <x:row r="2515">
      <x:c r="A2515" s="2"/>
      <x:c r="B2515" s="2"/>
      <x:c r="C2515" s="2" t="str">
        <x:v>SYN-02510</x:v>
      </x:c>
      <x:c r="D2515" s="58" t="n">
        <x:v>45000000</x:v>
      </x:c>
      <x:c r="E2515" s="93" t="n">
        <x:v>18</x:v>
      </x:c>
      <x:c r="F2515" s="59" t="n">
        <x:v>0.08699293047495862</x:v>
      </x:c>
      <x:c r="G2515" s="59" t="n">
        <x:v>0.683841391467905</x:v>
      </x:c>
      <x:c r="H2515" s="59" t="n">
        <x:v>0.20313154395521363</x:v>
      </x:c>
      <x:c r="I2515" s="58" t="n">
        <x:v>2921122.744561923</x:v>
      </x:c>
      <x:c r="J2515" s="59" t="n">
        <x:v>0.3114191613711361</x:v>
      </x:c>
      <x:c r="K2515" s="2" t="str">
        <x:v>C</x:v>
      </x:c>
      <x:c r="L2515" s="59" t="n">
        <x:v>0.16499046325683595</x:v>
      </x:c>
      <x:c r="M2515" s="59" t="n">
        <x:v>0.48573630507821874</x:v>
      </x:c>
      <x:c r="N2515" s="58" t="n">
        <x:v>2214998.654035963</x:v>
      </x:c>
      <x:c r="O2515" s="58" t="n">
        <x:v>2241149.815914837</x:v>
      </x:c>
      <x:c r="P2515" s="2" t="str">
        <x:v>approve</x:v>
      </x:c>
      <x:c r="Q2515" s="2" t="str">
        <x:v>eligibility and RAROC conditions are met</x:v>
      </x:c>
      <x:c r="R2515" s="2"/>
      <x:c r="S2515" s="2"/>
      <x:c r="T2515" s="2"/>
    </x:row>
    <x:row r="2516">
      <x:c r="A2516" s="2"/>
      <x:c r="B2516" s="2"/>
      <x:c r="C2516" s="2" t="str">
        <x:v>SYN-02511</x:v>
      </x:c>
      <x:c r="D2516" s="58" t="n">
        <x:v>112000000</x:v>
      </x:c>
      <x:c r="E2516" s="93" t="n">
        <x:v>18</x:v>
      </x:c>
      <x:c r="F2516" s="59" t="n">
        <x:v>0.12936216090727304</x:v>
      </x:c>
      <x:c r="G2516" s="59" t="n">
        <x:v>0.7788137492650719</x:v>
      </x:c>
      <x:c r="H2516" s="59" t="n">
        <x:v>0.2208262274723019</x:v>
      </x:c>
      <x:c r="I2516" s="58" t="n">
        <x:v>7366095.364830032</x:v>
      </x:c>
      <x:c r="J2516" s="59" t="n">
        <x:v>0.3788698454943344</x:v>
      </x:c>
      <x:c r="K2516" s="2" t="str">
        <x:v>D</x:v>
      </x:c>
      <x:c r="L2516" s="59" t="n">
        <x:v>0.1914487457275391</x:v>
      </x:c>
      <x:c r="M2516" s="59" t="n">
        <x:v>0.3357512186782625</x:v>
      </x:c>
      <x:c r="N2516" s="58" t="n">
        <x:v>9362030.694046449</x:v>
      </x:c>
      <x:c r="O2516" s="58" t="n">
        <x:v>7771722.293440562</x:v>
      </x:c>
      <x:c r="P2516" s="2" t="str">
        <x:v>approve</x:v>
      </x:c>
      <x:c r="Q2516" s="2" t="str">
        <x:v>eligibility and RAROC conditions are met</x:v>
      </x:c>
      <x:c r="R2516" s="2"/>
      <x:c r="S2516" s="2"/>
      <x:c r="T2516" s="2"/>
    </x:row>
    <x:row r="2517">
      <x:c r="A2517" s="2"/>
      <x:c r="B2517" s="2"/>
      <x:c r="C2517" s="2" t="str">
        <x:v>SYN-02512</x:v>
      </x:c>
      <x:c r="D2517" s="58" t="n">
        <x:v>177000000</x:v>
      </x:c>
      <x:c r="E2517" s="93" t="n">
        <x:v>18</x:v>
      </x:c>
      <x:c r="F2517" s="59" t="n">
        <x:v>0.09357171477218286</x:v>
      </x:c>
      <x:c r="G2517" s="59" t="n">
        <x:v>0.7531534396614293</x:v>
      </x:c>
      <x:c r="H2517" s="59" t="n">
        <x:v>0.1641123146836437</x:v>
      </x:c>
      <x:c r="I2517" s="58" t="n">
        <x:v>11160021.7728406</x:v>
      </x:c>
      <x:c r="J2517" s="59" t="n">
        <x:v>0.4861181593609553</x:v>
      </x:c>
      <x:c r="K2517" s="2" t="str">
        <x:v>C</x:v>
      </x:c>
      <x:c r="L2517" s="59" t="n">
        <x:v>0.16058864593505862</x:v>
      </x:c>
      <x:c r="M2517" s="59" t="n">
        <x:v>0.1860821467566825</x:v>
      </x:c>
      <x:c r="N2517" s="58" t="n">
        <x:v>10232730.734440235</x:v>
      </x:c>
      <x:c r="O2517" s="58" t="n">
        <x:v>10010956.292518524</x:v>
      </x:c>
      <x:c r="P2517" s="2" t="str">
        <x:v>approve</x:v>
      </x:c>
      <x:c r="Q2517" s="2" t="str">
        <x:v>eligibility and RAROC conditions are met</x:v>
      </x:c>
      <x:c r="R2517" s="2"/>
      <x:c r="S2517" s="2"/>
      <x:c r="T2517" s="2"/>
    </x:row>
    <x:row r="2518">
      <x:c r="A2518" s="2"/>
      <x:c r="B2518" s="2"/>
      <x:c r="C2518" s="2" t="str">
        <x:v>SYN-02513</x:v>
      </x:c>
      <x:c r="D2518" s="58" t="n">
        <x:v>245000000</x:v>
      </x:c>
      <x:c r="E2518" s="93" t="n">
        <x:v>36</x:v>
      </x:c>
      <x:c r="F2518" s="59" t="n">
        <x:v>0.25277930371614005</x:v>
      </x:c>
      <x:c r="G2518" s="59" t="n">
        <x:v>0.8086966148360547</x:v>
      </x:c>
      <x:c r="H2518" s="59" t="n">
        <x:v>0.3</x:v>
      </x:c>
      <x:c r="I2518" s="58" t="n">
        <x:v>10400636.302153256</x:v>
      </x:c>
      <x:c r="J2518" s="59" t="n">
        <x:v>0.47858657862269655</x:v>
      </x:c>
      <x:c r="K2518" s="2" t="str">
        <x:v>E</x:v>
      </x:c>
      <x:c r="L2518" s="59"/>
      <x:c r="M2518" s="59" t="n">
        <x:v>0.01852158407606623</x:v>
      </x:c>
      <x:c r="N2518" s="58" t="n">
        <x:v>75764650.36476651</x:v>
      </x:c>
      <x:c r="O2518" s="58" t="n">
        <x:v>19983626.773333766</x:v>
      </x:c>
      <x:c r="P2518" s="2" t="str">
        <x:v>decline</x:v>
      </x:c>
      <x:c r="Q2518" s="2" t="str">
        <x:v>PD exceeds policy maximum</x:v>
      </x:c>
      <x:c r="R2518" s="2"/>
      <x:c r="S2518" s="2"/>
      <x:c r="T2518" s="2"/>
    </x:row>
    <x:row r="2519">
      <x:c r="A2519" s="2"/>
      <x:c r="B2519" s="2"/>
      <x:c r="C2519" s="2" t="str">
        <x:v>SYN-02514</x:v>
      </x:c>
      <x:c r="D2519" s="58" t="n">
        <x:v>39000000</x:v>
      </x:c>
      <x:c r="E2519" s="93" t="n">
        <x:v>18</x:v>
      </x:c>
      <x:c r="F2519" s="59" t="n">
        <x:v>0.12144046956865016</x:v>
      </x:c>
      <x:c r="G2519" s="59" t="n">
        <x:v>0.9</x:v>
      </x:c>
      <x:c r="H2519" s="59" t="n">
        <x:v>0.22166837145035317</x:v>
      </x:c>
      <x:c r="I2519" s="58" t="n">
        <x:v>2566572.47799204</x:v>
      </x:c>
      <x:c r="J2519" s="59" t="n">
        <x:v>0.2893046218110204</x:v>
      </x:c>
      <x:c r="K2519" s="2" t="str">
        <x:v>D</x:v>
      </x:c>
      <x:c r="L2519" s="59" t="n">
        <x:v>0.23522388458251953</x:v>
      </x:c>
      <x:c r="M2519" s="59" t="n">
        <x:v>0.08697688820036682</x:v>
      </x:c>
      <x:c r="N2519" s="58" t="n">
        <x:v>3537877.013147446</x:v>
      </x:c>
      <x:c r="O2519" s="58" t="n">
        <x:v>3038937.82921944</x:v>
      </x:c>
      <x:c r="P2519" s="2" t="str">
        <x:v>reprice</x:v>
      </x:c>
      <x:c r="Q2519" s="2" t="str">
        <x:v>quoted APR is below the RAROC price floor</x:v>
      </x:c>
      <x:c r="R2519" s="2"/>
      <x:c r="S2519" s="2"/>
      <x:c r="T2519" s="2"/>
    </x:row>
    <x:row r="2520">
      <x:c r="A2520" s="2"/>
      <x:c r="B2520" s="2"/>
      <x:c r="C2520" s="2" t="str">
        <x:v>SYN-02515</x:v>
      </x:c>
      <x:c r="D2520" s="58" t="n">
        <x:v>168000000</x:v>
      </x:c>
      <x:c r="E2520" s="93" t="n">
        <x:v>24</x:v>
      </x:c>
      <x:c r="F2520" s="59" t="n">
        <x:v>0.019705532797180243</x:v>
      </x:c>
      <x:c r="G2520" s="59" t="n">
        <x:v>0.702313169751176</x:v>
      </x:c>
      <x:c r="H2520" s="59" t="n">
        <x:v>0.1129475256422001</x:v>
      </x:c>
      <x:c r="I2520" s="58" t="n">
        <x:v>7853126.793857584</x:v>
      </x:c>
      <x:c r="J2520" s="59" t="n">
        <x:v>0.20101193893062064</x:v>
      </x:c>
      <x:c r="K2520" s="2" t="str">
        <x:v>A</x:v>
      </x:c>
      <x:c r="L2520" s="59" t="n">
        <x:v>0.08527782440185548</x:v>
      </x:c>
      <x:c r="M2520" s="59" t="n">
        <x:v>0.4404599355000621</x:v>
      </x:c>
      <x:c r="N2520" s="58" t="n">
        <x:v>2499246.6410283106</x:v>
      </x:c>
      <x:c r="O2520" s="58" t="n">
        <x:v>7046220.458489707</x:v>
      </x:c>
      <x:c r="P2520" s="2" t="str">
        <x:v>approve</x:v>
      </x:c>
      <x:c r="Q2520" s="2" t="str">
        <x:v>eligibility and RAROC conditions are met</x:v>
      </x:c>
      <x:c r="R2520" s="2"/>
      <x:c r="S2520" s="2"/>
      <x:c r="T2520" s="2"/>
    </x:row>
    <x:row r="2521">
      <x:c r="A2521" s="2"/>
      <x:c r="B2521" s="2"/>
      <x:c r="C2521" s="2" t="str">
        <x:v>SYN-02516</x:v>
      </x:c>
      <x:c r="D2521" s="58" t="n">
        <x:v>155000000</x:v>
      </x:c>
      <x:c r="E2521" s="93" t="n">
        <x:v>48</x:v>
      </x:c>
      <x:c r="F2521" s="59" t="n">
        <x:v>0.04698068678973219</x:v>
      </x:c>
      <x:c r="G2521" s="59" t="n">
        <x:v>0.7664671142193179</x:v>
      </x:c>
      <x:c r="H2521" s="59" t="n">
        <x:v>0.14309531238858086</x:v>
      </x:c>
      <x:c r="I2521" s="58" t="n">
        <x:v>4259710.051552601</x:v>
      </x:c>
      <x:c r="J2521" s="59" t="n">
        <x:v>0.26808833456077624</x:v>
      </x:c>
      <x:c r="K2521" s="2" t="str">
        <x:v>B</x:v>
      </x:c>
      <x:c r="L2521" s="59" t="n">
        <x:v>0.11446125030517577</x:v>
      </x:c>
      <x:c r="M2521" s="59" t="n">
        <x:v>0.45071095015367646</x:v>
      </x:c>
      <x:c r="N2521" s="58" t="n">
        <x:v>11926760.690769944</x:v>
      </x:c>
      <x:c r="O2521" s="58" t="n">
        <x:v>6379158.778978894</x:v>
      </x:c>
      <x:c r="P2521" s="2" t="str">
        <x:v>approve</x:v>
      </x:c>
      <x:c r="Q2521" s="2" t="str">
        <x:v>eligibility and RAROC conditions are met</x:v>
      </x:c>
      <x:c r="R2521" s="2"/>
      <x:c r="S2521" s="2"/>
      <x:c r="T2521" s="2"/>
    </x:row>
    <x:row r="2522">
      <x:c r="A2522" s="2"/>
      <x:c r="B2522" s="2"/>
      <x:c r="C2522" s="2" t="str">
        <x:v>SYN-02517</x:v>
      </x:c>
      <x:c r="D2522" s="58" t="n">
        <x:v>201000000</x:v>
      </x:c>
      <x:c r="E2522" s="93" t="n">
        <x:v>24</x:v>
      </x:c>
      <x:c r="F2522" s="59" t="n">
        <x:v>0.042696377290693276</x:v>
      </x:c>
      <x:c r="G2522" s="59" t="n">
        <x:v>0.7435089183517961</x:v>
      </x:c>
      <x:c r="H2522" s="59" t="n">
        <x:v>0.14072576597156533</x:v>
      </x:c>
      <x:c r="I2522" s="58" t="n">
        <x:v>9657482.491464742</x:v>
      </x:c>
      <x:c r="J2522" s="59" t="n">
        <x:v>0.4413525292109351</x:v>
      </x:c>
      <x:c r="K2522" s="2" t="str">
        <x:v>B</x:v>
      </x:c>
      <x:c r="L2522" s="59" t="n">
        <x:v>0.1120589828491211</x:v>
      </x:c>
      <x:c r="M2522" s="59" t="n">
        <x:v>0.4512988262515499</x:v>
      </x:c>
      <x:c r="N2522" s="58" t="n">
        <x:v>6885054.267094929</x:v>
      </x:c>
      <x:c r="O2522" s="58" t="n">
        <x:v>8371424.901400247</x:v>
      </x:c>
      <x:c r="P2522" s="2" t="str">
        <x:v>approve</x:v>
      </x:c>
      <x:c r="Q2522" s="2" t="str">
        <x:v>eligibility and RAROC conditions are met</x:v>
      </x:c>
      <x:c r="R2522" s="2"/>
      <x:c r="S2522" s="2"/>
      <x:c r="T2522" s="2"/>
    </x:row>
    <x:row r="2523">
      <x:c r="A2523" s="2"/>
      <x:c r="B2523" s="2"/>
      <x:c r="C2523" s="2" t="str">
        <x:v>SYN-02518</x:v>
      </x:c>
      <x:c r="D2523" s="58" t="n">
        <x:v>34000000</x:v>
      </x:c>
      <x:c r="E2523" s="93" t="n">
        <x:v>18</x:v>
      </x:c>
      <x:c r="F2523" s="59" t="n">
        <x:v>0.022847200135370917</x:v>
      </x:c>
      <x:c r="G2523" s="59" t="n">
        <x:v>0.6275566917729334</x:v>
      </x:c>
      <x:c r="H2523" s="59" t="n">
        <x:v>0.11044953954027015</x:v>
      </x:c>
      <x:c r="I2523" s="58" t="n">
        <x:v>2058337.3883423011</x:v>
      </x:c>
      <x:c r="J2523" s="59" t="n">
        <x:v>0.33685457431950144</x:v>
      </x:c>
      <x:c r="K2523" s="2" t="str">
        <x:v>B</x:v>
      </x:c>
      <x:c r="L2523" s="59" t="n">
        <x:v>0.11845859527587892</x:v>
      </x:c>
      <x:c r="M2523" s="59" t="n">
        <x:v>0.0781759298874204</x:v>
      </x:c>
      <x:c r="N2523" s="58" t="n">
        <x:v>395755.6052199588</x:v>
      </x:c>
      <x:c r="O2523" s="58" t="n">
        <x:v>1433869.069499415</x:v>
      </x:c>
      <x:c r="P2523" s="2" t="str">
        <x:v>reprice</x:v>
      </x:c>
      <x:c r="Q2523" s="2" t="str">
        <x:v>quoted APR is below the RAROC price floor</x:v>
      </x:c>
      <x:c r="R2523" s="2"/>
      <x:c r="S2523" s="2"/>
      <x:c r="T2523" s="2"/>
    </x:row>
    <x:row r="2524">
      <x:c r="A2524" s="2"/>
      <x:c r="B2524" s="2"/>
      <x:c r="C2524" s="2" t="str">
        <x:v>SYN-02519</x:v>
      </x:c>
      <x:c r="D2524" s="58" t="n">
        <x:v>61000000</x:v>
      </x:c>
      <x:c r="E2524" s="93" t="n">
        <x:v>24</x:v>
      </x:c>
      <x:c r="F2524" s="59" t="n">
        <x:v>0.16352977561888216</x:v>
      </x:c>
      <x:c r="G2524" s="59" t="n">
        <x:v>0.7684879231303464</x:v>
      </x:c>
      <x:c r="H2524" s="59" t="n">
        <x:v>0.23174174504641315</x:v>
      </x:c>
      <x:c r="I2524" s="58" t="n">
        <x:v>3200048.955269692</x:v>
      </x:c>
      <x:c r="J2524" s="59" t="n">
        <x:v>0.09830591449609648</x:v>
      </x:c>
      <x:c r="K2524" s="2" t="str">
        <x:v>E</x:v>
      </x:c>
      <x:c r="L2524" s="59" t="n">
        <x:v>0.23346035003662108</x:v>
      </x:c>
      <x:c r="M2524" s="59" t="n">
        <x:v>0.15068751385825438</x:v>
      </x:c>
      <x:c r="N2524" s="58" t="n">
        <x:v>8278977.475352426</x:v>
      </x:c>
      <x:c r="O2524" s="58" t="n">
        <x:v>4492516.378691966</x:v>
      </x:c>
      <x:c r="P2524" s="2" t="str">
        <x:v>reprice</x:v>
      </x:c>
      <x:c r="Q2524" s="2" t="str">
        <x:v>quoted APR is below the RAROC price floor</x:v>
      </x:c>
      <x:c r="R2524" s="2"/>
      <x:c r="S2524" s="2"/>
      <x:c r="T2524" s="2"/>
    </x:row>
    <x:row r="2525">
      <x:c r="A2525" s="2"/>
      <x:c r="B2525" s="2"/>
      <x:c r="C2525" s="2" t="str">
        <x:v>SYN-02520</x:v>
      </x:c>
      <x:c r="D2525" s="58" t="n">
        <x:v>165000000</x:v>
      </x:c>
      <x:c r="E2525" s="93" t="n">
        <x:v>12</x:v>
      </x:c>
      <x:c r="F2525" s="59" t="n">
        <x:v>0.0738832350005635</x:v>
      </x:c>
      <x:c r="G2525" s="59" t="n">
        <x:v>0.8032632321593891</x:v>
      </x:c>
      <x:c r="H2525" s="59" t="n">
        <x:v>0.16713619444475997</x:v>
      </x:c>
      <x:c r="I2525" s="58" t="n">
        <x:v>15026368.548735889</x:v>
      </x:c>
      <x:c r="J2525" s="59" t="n">
        <x:v>0.45003379132681204</x:v>
      </x:c>
      <x:c r="K2525" s="2" t="str">
        <x:v>C</x:v>
      </x:c>
      <x:c r="L2525" s="59" t="n">
        <x:v>0.1301760101318359</x:v>
      </x:c>
      <x:c r="M2525" s="59" t="n">
        <x:v>0.45446505930286274</x:v>
      </x:c>
      <x:c r="N2525" s="58" t="n">
        <x:v>5500366.752822134</x:v>
      </x:c>
      <x:c r="O2525" s="58" t="n">
        <x:v>8968190.161343243</x:v>
      </x:c>
      <x:c r="P2525" s="2" t="str">
        <x:v>approve</x:v>
      </x:c>
      <x:c r="Q2525" s="2" t="str">
        <x:v>eligibility and RAROC conditions are met</x:v>
      </x:c>
      <x:c r="R2525" s="2"/>
      <x:c r="S2525" s="2"/>
      <x:c r="T2525" s="2"/>
    </x:row>
    <x:row r="2526">
      <x:c r="A2526" s="2"/>
      <x:c r="B2526" s="2"/>
      <x:c r="C2526" s="2" t="str">
        <x:v>SYN-02521</x:v>
      </x:c>
      <x:c r="D2526" s="58" t="n">
        <x:v>171000000</x:v>
      </x:c>
      <x:c r="E2526" s="93" t="n">
        <x:v>24</x:v>
      </x:c>
      <x:c r="F2526" s="59" t="n">
        <x:v>0.06303501757894578</x:v>
      </x:c>
      <x:c r="G2526" s="59" t="n">
        <x:v>0.7732155692619962</x:v>
      </x:c>
      <x:c r="H2526" s="59" t="n">
        <x:v>0.15574107478306687</x:v>
      </x:c>
      <x:c r="I2526" s="58" t="n">
        <x:v>8337935.945342436</x:v>
      </x:c>
      <x:c r="J2526" s="59" t="n">
        <x:v>0.3255470095772567</x:v>
      </x:c>
      <x:c r="K2526" s="2" t="str">
        <x:v>C</x:v>
      </x:c>
      <x:c r="L2526" s="59" t="n">
        <x:v>0.12299289703369141</x:v>
      </x:c>
      <x:c r="M2526" s="59" t="n">
        <x:v>0.45914907277102796</x:v>
      </x:c>
      <x:c r="N2526" s="58" t="n">
        <x:v>8996391.46993753</x:v>
      </x:c>
      <x:c r="O2526" s="58" t="n">
        <x:v>7828767.66333752</x:v>
      </x:c>
      <x:c r="P2526" s="2" t="str">
        <x:v>approve</x:v>
      </x:c>
      <x:c r="Q2526" s="2" t="str">
        <x:v>eligibility and RAROC conditions are met</x:v>
      </x:c>
      <x:c r="R2526" s="2"/>
      <x:c r="S2526" s="2"/>
      <x:c r="T2526" s="2"/>
    </x:row>
    <x:row r="2527">
      <x:c r="A2527" s="2"/>
      <x:c r="B2527" s="2"/>
      <x:c r="C2527" s="2" t="str">
        <x:v>SYN-02522</x:v>
      </x:c>
      <x:c r="D2527" s="58" t="n">
        <x:v>220000000</x:v>
      </x:c>
      <x:c r="E2527" s="93" t="n">
        <x:v>48</x:v>
      </x:c>
      <x:c r="F2527" s="59" t="n">
        <x:v>0.1286334711746458</x:v>
      </x:c>
      <x:c r="G2527" s="59" t="n">
        <x:v>0.7172774730723668</x:v>
      </x:c>
      <x:c r="H2527" s="59" t="n">
        <x:v>0.24480114617732762</x:v>
      </x:c>
      <x:c r="I2527" s="58" t="n">
        <x:v>7230921.977400657</x:v>
      </x:c>
      <x:c r="J2527" s="59" t="n">
        <x:v>0.19384869962334428</x:v>
      </x:c>
      <x:c r="K2527" s="2" t="str">
        <x:v>D</x:v>
      </x:c>
      <x:c r="L2527" s="59" t="n">
        <x:v>0.18596950531005862</x:v>
      </x:c>
      <x:c r="M2527" s="59" t="n">
        <x:v>0.5437600877724017</x:v>
      </x:c>
      <x:c r="N2527" s="58" t="n">
        <x:v>42370769.66794492</x:v>
      </x:c>
      <x:c r="O2527" s="58" t="n">
        <x:v>13230939.9147604</x:v>
      </x:c>
      <x:c r="P2527" s="2" t="str">
        <x:v>approve</x:v>
      </x:c>
      <x:c r="Q2527" s="2" t="str">
        <x:v>eligibility and RAROC conditions are met</x:v>
      </x:c>
      <x:c r="R2527" s="2"/>
      <x:c r="S2527" s="2"/>
      <x:c r="T2527" s="2"/>
    </x:row>
    <x:row r="2528">
      <x:c r="A2528" s="2"/>
      <x:c r="B2528" s="2"/>
      <x:c r="C2528" s="2" t="str">
        <x:v>SYN-02523</x:v>
      </x:c>
      <x:c r="D2528" s="58" t="n">
        <x:v>173000000</x:v>
      </x:c>
      <x:c r="E2528" s="93" t="n">
        <x:v>18</x:v>
      </x:c>
      <x:c r="F2528" s="59" t="n">
        <x:v>0.015672425259989974</x:v>
      </x:c>
      <x:c r="G2528" s="59" t="n">
        <x:v>0.8504670937974654</x:v>
      </x:c>
      <x:c r="H2528" s="59" t="n">
        <x:v>0.12614843655571487</x:v>
      </x:c>
      <x:c r="I2528" s="58" t="n">
        <x:v>10599371.62559888</x:v>
      </x:c>
      <x:c r="J2528" s="59" t="n">
        <x:v>0.7713986488380419</x:v>
      </x:c>
      <x:c r="K2528" s="2" t="str">
        <x:v>A</x:v>
      </x:c>
      <x:c r="L2528" s="59"/>
      <x:c r="M2528" s="59" t="n">
        <x:v>0.6063813372303032</x:v>
      </x:c>
      <x:c r="N2528" s="58" t="n">
        <x:v>1878916.5730986837</x:v>
      </x:c>
      <x:c r="O2528" s="58" t="n">
        <x:v>7347392.425543196</x:v>
      </x:c>
      <x:c r="P2528" s="2" t="str">
        <x:v>decline</x:v>
      </x:c>
      <x:c r="Q2528" s="2" t="str">
        <x:v>debt service to income exceeds policy maximum</x:v>
      </x:c>
      <x:c r="R2528" s="2"/>
      <x:c r="S2528" s="2"/>
      <x:c r="T2528" s="2"/>
    </x:row>
    <x:row r="2529">
      <x:c r="A2529" s="2"/>
      <x:c r="B2529" s="2"/>
      <x:c r="C2529" s="2" t="str">
        <x:v>SYN-02524</x:v>
      </x:c>
      <x:c r="D2529" s="58" t="n">
        <x:v>43000000</x:v>
      </x:c>
      <x:c r="E2529" s="93" t="n">
        <x:v>12</x:v>
      </x:c>
      <x:c r="F2529" s="59" t="n">
        <x:v>0.06380713858109942</x:v>
      </x:c>
      <x:c r="G2529" s="59" t="n">
        <x:v>0.7590910368604886</x:v>
      </x:c>
      <x:c r="H2529" s="59" t="n">
        <x:v>0.15613134583425425</x:v>
      </x:c>
      <x:c r="I2529" s="58" t="n">
        <x:v>3893559.1096533015</x:v>
      </x:c>
      <x:c r="J2529" s="59" t="n">
        <x:v>0.24050218924641859</x:v>
      </x:c>
      <x:c r="K2529" s="2" t="str">
        <x:v>C</x:v>
      </x:c>
      <x:c r="L2529" s="59" t="n">
        <x:v>0.15396442413330078</x:v>
      </x:c>
      <x:c r="M2529" s="59" t="n">
        <x:v>0.18012560337574443</x:v>
      </x:c>
      <x:c r="N2529" s="58" t="n">
        <x:v>1166150.9609673237</x:v>
      </x:c>
      <x:c r="O2529" s="58" t="n">
        <x:v>2019752.6855275093</x:v>
      </x:c>
      <x:c r="P2529" s="2" t="str">
        <x:v>approve</x:v>
      </x:c>
      <x:c r="Q2529" s="2" t="str">
        <x:v>eligibility and RAROC conditions are met</x:v>
      </x:c>
      <x:c r="R2529" s="2"/>
      <x:c r="S2529" s="2"/>
      <x:c r="T2529" s="2"/>
    </x:row>
    <x:row r="2530">
      <x:c r="A2530" s="2"/>
      <x:c r="B2530" s="2"/>
      <x:c r="C2530" s="2" t="str">
        <x:v>SYN-02525</x:v>
      </x:c>
      <x:c r="D2530" s="58" t="n">
        <x:v>163000000</x:v>
      </x:c>
      <x:c r="E2530" s="93" t="n">
        <x:v>18</x:v>
      </x:c>
      <x:c r="F2530" s="59" t="n">
        <x:v>0.11487284810131417</x:v>
      </x:c>
      <x:c r="G2530" s="59" t="n">
        <x:v>0.7542934981580146</x:v>
      </x:c>
      <x:c r="H2530" s="59" t="n">
        <x:v>0.19317480242254617</x:v>
      </x:c>
      <x:c r="I2530" s="58" t="n">
        <x:v>10502997.48382302</x:v>
      </x:c>
      <x:c r="J2530" s="59" t="n">
        <x:v>0.43784248006020504</x:v>
      </x:c>
      <x:c r="K2530" s="2" t="str">
        <x:v>D</x:v>
      </x:c>
      <x:c r="L2530" s="59" t="n">
        <x:v>0.17548042297363278</x:v>
      </x:c>
      <x:c r="M2530" s="59" t="n">
        <x:v>0.2764440981033553</x:v>
      </x:c>
      <x:c r="N2530" s="58" t="n">
        <x:v>11653420.62812595</x:v>
      </x:c>
      <x:c r="O2530" s="58" t="n">
        <x:v>10306018.76562036</x:v>
      </x:c>
      <x:c r="P2530" s="2" t="str">
        <x:v>approve</x:v>
      </x:c>
      <x:c r="Q2530" s="2" t="str">
        <x:v>eligibility and RAROC conditions are met</x:v>
      </x:c>
      <x:c r="R2530" s="2"/>
      <x:c r="S2530" s="2"/>
      <x:c r="T2530" s="2"/>
    </x:row>
    <x:row r="2531">
      <x:c r="A2531" s="2"/>
      <x:c r="B2531" s="2"/>
      <x:c r="C2531" s="2" t="str">
        <x:v>SYN-02526</x:v>
      </x:c>
      <x:c r="D2531" s="58" t="n">
        <x:v>191000000</x:v>
      </x:c>
      <x:c r="E2531" s="93" t="n">
        <x:v>36</x:v>
      </x:c>
      <x:c r="F2531" s="59" t="n">
        <x:v>0.052313982123097603</x:v>
      </x:c>
      <x:c r="G2531" s="59" t="n">
        <x:v>0.7352951360404302</x:v>
      </x:c>
      <x:c r="H2531" s="59" t="n">
        <x:v>0.15368333827643046</x:v>
      </x:c>
      <x:c r="I2531" s="58" t="n">
        <x:v>6655581.175707216</x:v>
      </x:c>
      <x:c r="J2531" s="59" t="n">
        <x:v>0.6245228397039461</x:v>
      </x:c>
      <x:c r="K2531" s="2" t="str">
        <x:v>C</x:v>
      </x:c>
      <x:c r="L2531" s="59"/>
      <x:c r="M2531" s="59" t="n">
        <x:v>0.577190509661965</x:v>
      </x:c>
      <x:c r="N2531" s="58" t="n">
        <x:v>11816731.15642631</x:v>
      </x:c>
      <x:c r="O2531" s="58" t="n">
        <x:v>7868711.461825601</x:v>
      </x:c>
      <x:c r="P2531" s="2" t="str">
        <x:v>decline</x:v>
      </x:c>
      <x:c r="Q2531" s="2" t="str">
        <x:v>debt service to income exceeds policy maximum</x:v>
      </x:c>
      <x:c r="R2531" s="2"/>
      <x:c r="S2531" s="2"/>
      <x:c r="T2531" s="2"/>
    </x:row>
    <x:row r="2532">
      <x:c r="A2532" s="2"/>
      <x:c r="B2532" s="2"/>
      <x:c r="C2532" s="2" t="str">
        <x:v>SYN-02527</x:v>
      </x:c>
      <x:c r="D2532" s="58" t="n">
        <x:v>184000000</x:v>
      </x:c>
      <x:c r="E2532" s="93" t="n">
        <x:v>48</x:v>
      </x:c>
      <x:c r="F2532" s="59" t="n">
        <x:v>0.19615691024593765</x:v>
      </x:c>
      <x:c r="G2532" s="59" t="n">
        <x:v>0.6464444562138882</x:v>
      </x:c>
      <x:c r="H2532" s="59" t="n">
        <x:v>0.2826580101746364</x:v>
      </x:c>
      <x:c r="I2532" s="58" t="n">
        <x:v>6440810.74460474</x:v>
      </x:c>
      <x:c r="J2532" s="59" t="n">
        <x:v>0.21386694216935231</x:v>
      </x:c>
      <x:c r="K2532" s="2" t="str">
        <x:v>E</x:v>
      </x:c>
      <x:c r="L2532" s="59" t="n">
        <x:v>0.23064746856689455</x:v>
      </x:c>
      <x:c r="M2532" s="59" t="n">
        <x:v>0.469379562036114</x:v>
      </x:c>
      <x:c r="N2532" s="58" t="n">
        <x:v>46425505.16321029</x:v>
      </x:c>
      <x:c r="O2532" s="58" t="n">
        <x:v>11163800.778566217</x:v>
      </x:c>
      <x:c r="P2532" s="2" t="str">
        <x:v>approve</x:v>
      </x:c>
      <x:c r="Q2532" s="2" t="str">
        <x:v>eligibility and RAROC conditions are met</x:v>
      </x:c>
      <x:c r="R2532" s="2"/>
      <x:c r="S2532" s="2"/>
      <x:c r="T2532" s="2"/>
    </x:row>
    <x:row r="2533">
      <x:c r="A2533" s="2"/>
      <x:c r="B2533" s="2"/>
      <x:c r="C2533" s="2" t="str">
        <x:v>SYN-02528</x:v>
      </x:c>
      <x:c r="D2533" s="58" t="n">
        <x:v>243000000</x:v>
      </x:c>
      <x:c r="E2533" s="93" t="n">
        <x:v>24</x:v>
      </x:c>
      <x:c r="F2533" s="59" t="n">
        <x:v>0.03153284505758979</x:v>
      </x:c>
      <x:c r="G2533" s="59" t="n">
        <x:v>0.7412599260528348</x:v>
      </x:c>
      <x:c r="H2533" s="59" t="n">
        <x:v>0.14226378321095504</x:v>
      </x:c>
      <x:c r="I2533" s="58" t="n">
        <x:v>11693134.918484738</x:v>
      </x:c>
      <x:c r="J2533" s="59" t="n">
        <x:v>0.3841791160487204</x:v>
      </x:c>
      <x:c r="K2533" s="2" t="str">
        <x:v>B</x:v>
      </x:c>
      <x:c r="L2533" s="59" t="n">
        <x:v>0.09289085388183596</x:v>
      </x:c>
      <x:c r="M2533" s="59" t="n">
        <x:v>0.6601354078503644</x:v>
      </x:c>
      <x:c r="N2533" s="58" t="n">
        <x:v>6145154.263156323</x:v>
      </x:c>
      <x:c r="O2533" s="58" t="n">
        <x:v>10201413.928253585</x:v>
      </x:c>
      <x:c r="P2533" s="2" t="str">
        <x:v>approve</x:v>
      </x:c>
      <x:c r="Q2533" s="2" t="str">
        <x:v>eligibility and RAROC conditions are met</x:v>
      </x:c>
      <x:c r="R2533" s="2"/>
      <x:c r="S2533" s="2"/>
      <x:c r="T2533" s="2"/>
    </x:row>
    <x:row r="2534">
      <x:c r="A2534" s="2"/>
      <x:c r="B2534" s="2"/>
      <x:c r="C2534" s="2" t="str">
        <x:v>SYN-02529</x:v>
      </x:c>
      <x:c r="D2534" s="58" t="n">
        <x:v>65000000</x:v>
      </x:c>
      <x:c r="E2534" s="93" t="n">
        <x:v>18</x:v>
      </x:c>
      <x:c r="F2534" s="59" t="n">
        <x:v>0.1468732193900762</x:v>
      </x:c>
      <x:c r="G2534" s="59" t="n">
        <x:v>0.7421274450616115</x:v>
      </x:c>
      <x:c r="H2534" s="59" t="n">
        <x:v>0.22071107530953427</x:v>
      </x:c>
      <x:c r="I2534" s="58" t="n">
        <x:v>4274603.131081715</x:v>
      </x:c>
      <x:c r="J2534" s="59" t="n">
        <x:v>0.18115852288523937</x:v>
      </x:c>
      <x:c r="K2534" s="2" t="str">
        <x:v>D</x:v>
      </x:c>
      <x:c r="L2534" s="59" t="n">
        <x:v>0.21173465728759766</x:v>
      </x:c>
      <x:c r="M2534" s="59" t="n">
        <x:v>0.2129856893499748</x:v>
      </x:c>
      <x:c r="N2534" s="58" t="n">
        <x:v>5875618.286289607</x:v>
      </x:c>
      <x:c r="O2534" s="58" t="n">
        <x:v>4537804.424884804</x:v>
      </x:c>
      <x:c r="P2534" s="2" t="str">
        <x:v>approve</x:v>
      </x:c>
      <x:c r="Q2534" s="2" t="str">
        <x:v>eligibility and RAROC conditions are met</x:v>
      </x:c>
      <x:c r="R2534" s="2"/>
      <x:c r="S2534" s="2"/>
      <x:c r="T2534" s="2"/>
    </x:row>
    <x:row r="2535">
      <x:c r="A2535" s="2"/>
      <x:c r="B2535" s="2"/>
      <x:c r="C2535" s="2" t="str">
        <x:v>SYN-02530</x:v>
      </x:c>
      <x:c r="D2535" s="58" t="n">
        <x:v>232000000</x:v>
      </x:c>
      <x:c r="E2535" s="93" t="n">
        <x:v>48</x:v>
      </x:c>
      <x:c r="F2535" s="59" t="n">
        <x:v>0.09611032906612231</x:v>
      </x:c>
      <x:c r="G2535" s="59" t="n">
        <x:v>0.7382114165329997</x:v>
      </x:c>
      <x:c r="H2535" s="59" t="n">
        <x:v>0.19855173223779177</x:v>
      </x:c>
      <x:c r="I2535" s="58" t="n">
        <x:v>7041954.6490168935</x:v>
      </x:c>
      <x:c r="J2535" s="59" t="n">
        <x:v>0.26185049006639494</x:v>
      </x:c>
      <x:c r="K2535" s="2" t="str">
        <x:v>C</x:v>
      </x:c>
      <x:c r="L2535" s="59" t="n">
        <x:v>0.1588970565795898</x:v>
      </x:c>
      <x:c r="M2535" s="59" t="n">
        <x:v>0.4547374854080229</x:v>
      </x:c>
      <x:c r="N2535" s="58" t="n">
        <x:v>34629855.87854366</x:v>
      </x:c>
      <x:c r="O2535" s="58" t="n">
        <x:v>12545246.251689766</x:v>
      </x:c>
      <x:c r="P2535" s="2" t="str">
        <x:v>approve</x:v>
      </x:c>
      <x:c r="Q2535" s="2" t="str">
        <x:v>eligibility and RAROC conditions are met</x:v>
      </x:c>
      <x:c r="R2535" s="2"/>
      <x:c r="S2535" s="2"/>
      <x:c r="T2535" s="2"/>
    </x:row>
    <x:row r="2536">
      <x:c r="A2536" s="2"/>
      <x:c r="B2536" s="2"/>
      <x:c r="C2536" s="2" t="str">
        <x:v>SYN-02531</x:v>
      </x:c>
      <x:c r="D2536" s="58" t="n">
        <x:v>113000000</x:v>
      </x:c>
      <x:c r="E2536" s="93" t="n">
        <x:v>36</x:v>
      </x:c>
      <x:c r="F2536" s="59" t="n">
        <x:v>0.028375299118327767</x:v>
      </x:c>
      <x:c r="G2536" s="59" t="n">
        <x:v>0.634556481336043</x:v>
      </x:c>
      <x:c r="H2536" s="59" t="n">
        <x:v>0.13407600204749892</x:v>
      </x:c>
      <x:c r="I2536" s="58" t="n">
        <x:v>3829639.240524757</x:v>
      </x:c>
      <x:c r="J2536" s="59" t="n">
        <x:v>0.2437772836130587</x:v>
      </x:c>
      <x:c r="K2536" s="2" t="str">
        <x:v>B</x:v>
      </x:c>
      <x:c r="L2536" s="59" t="n">
        <x:v>0.0973891830444336</x:v>
      </x:c>
      <x:c r="M2536" s="59" t="n">
        <x:v>0.5327578087189924</x:v>
      </x:c>
      <x:c r="N2536" s="58" t="n">
        <x:v>3287930.859759312</x:v>
      </x:c>
      <x:c r="O2536" s="58" t="n">
        <x:v>4730709.814454928</x:v>
      </x:c>
      <x:c r="P2536" s="2" t="str">
        <x:v>approve</x:v>
      </x:c>
      <x:c r="Q2536" s="2" t="str">
        <x:v>eligibility and RAROC conditions are met</x:v>
      </x:c>
      <x:c r="R2536" s="2"/>
      <x:c r="S2536" s="2"/>
      <x:c r="T2536" s="2"/>
    </x:row>
    <x:row r="2537">
      <x:c r="A2537" s="2"/>
      <x:c r="B2537" s="2"/>
      <x:c r="C2537" s="2" t="str">
        <x:v>SYN-02532</x:v>
      </x:c>
      <x:c r="D2537" s="58" t="n">
        <x:v>115000000</x:v>
      </x:c>
      <x:c r="E2537" s="93" t="n">
        <x:v>18</x:v>
      </x:c>
      <x:c r="F2537" s="59" t="n">
        <x:v>0.04627006085100735</x:v>
      </x:c>
      <x:c r="G2537" s="59" t="n">
        <x:v>0.7659598641002724</x:v>
      </x:c>
      <x:c r="H2537" s="59" t="n">
        <x:v>0.15248378519048336</x:v>
      </x:c>
      <x:c r="I2537" s="58" t="n">
        <x:v>7187700.528827927</x:v>
      </x:c>
      <x:c r="J2537" s="59" t="n">
        <x:v>0.2119938883434271</x:v>
      </x:c>
      <x:c r="K2537" s="2" t="str">
        <x:v>B</x:v>
      </x:c>
      <x:c r="L2537" s="59" t="n">
        <x:v>0.11551322937011718</x:v>
      </x:c>
      <x:c r="M2537" s="59" t="n">
        <x:v>0.5356268314492445</x:v>
      </x:c>
      <x:c r="N2537" s="58" t="n">
        <x:v>3338387.070477516</x:v>
      </x:c>
      <x:c r="O2537" s="58" t="n">
        <x:v>4839496.9638248</x:v>
      </x:c>
      <x:c r="P2537" s="2" t="str">
        <x:v>approve</x:v>
      </x:c>
      <x:c r="Q2537" s="2" t="str">
        <x:v>eligibility and RAROC conditions are met</x:v>
      </x:c>
      <x:c r="R2537" s="2"/>
      <x:c r="S2537" s="2"/>
      <x:c r="T2537" s="2"/>
    </x:row>
    <x:row r="2538">
      <x:c r="A2538" s="2"/>
      <x:c r="B2538" s="2"/>
      <x:c r="C2538" s="2" t="str">
        <x:v>SYN-02533</x:v>
      </x:c>
      <x:c r="D2538" s="58" t="n">
        <x:v>192000000</x:v>
      </x:c>
      <x:c r="E2538" s="93" t="n">
        <x:v>24</x:v>
      </x:c>
      <x:c r="F2538" s="59" t="n">
        <x:v>0.04125507936544455</x:v>
      </x:c>
      <x:c r="G2538" s="59" t="n">
        <x:v>0.7193086340308203</x:v>
      </x:c>
      <x:c r="H2538" s="59" t="n">
        <x:v>0.13881918015153288</x:v>
      </x:c>
      <x:c r="I2538" s="58" t="n">
        <x:v>9207766.764552878</x:v>
      </x:c>
      <x:c r="J2538" s="59" t="n">
        <x:v>0.6004707130032048</x:v>
      </x:c>
      <x:c r="K2538" s="2" t="str">
        <x:v>B</x:v>
      </x:c>
      <x:c r="L2538" s="59"/>
      <x:c r="M2538" s="59" t="n">
        <x:v>0.49891059210703514</x:v>
      </x:c>
      <x:c r="N2538" s="58" t="n">
        <x:v>6146197.5754839005</x:v>
      </x:c>
      <x:c r="O2538" s="58" t="n">
        <x:v>7999819.512764621</x:v>
      </x:c>
      <x:c r="P2538" s="2" t="str">
        <x:v>decline</x:v>
      </x:c>
      <x:c r="Q2538" s="2" t="str">
        <x:v>debt service to income exceeds policy maximum</x:v>
      </x:c>
      <x:c r="R2538" s="2"/>
      <x:c r="S2538" s="2"/>
      <x:c r="T2538" s="2"/>
    </x:row>
    <x:row r="2539">
      <x:c r="A2539" s="2"/>
      <x:c r="B2539" s="2"/>
      <x:c r="C2539" s="2" t="str">
        <x:v>SYN-02534</x:v>
      </x:c>
      <x:c r="D2539" s="58" t="n">
        <x:v>32000000</x:v>
      </x:c>
      <x:c r="E2539" s="93" t="n">
        <x:v>36</x:v>
      </x:c>
      <x:c r="F2539" s="59" t="n">
        <x:v>0.16438676981993844</x:v>
      </x:c>
      <x:c r="G2539" s="59" t="n">
        <x:v>0.6687243249626846</x:v>
      </x:c>
      <x:c r="H2539" s="59" t="n">
        <x:v>0.24015965780187173</x:v>
      </x:c>
      <x:c r="I2539" s="58" t="n">
        <x:v>1255719.552321847</x:v>
      </x:c>
      <x:c r="J2539" s="59" t="n">
        <x:v>0.2917104099245591</x:v>
      </x:c>
      <x:c r="K2539" s="2" t="str">
        <x:v>E</x:v>
      </x:c>
      <x:c r="L2539" s="59" t="n">
        <x:v>0.22371089935302735</x:v>
      </x:c>
      <x:c r="M2539" s="59" t="n">
        <x:v>0.26266300120236535</x:v>
      </x:c>
      <x:c r="N2539" s="58" t="n">
        <x:v>5493817.098904183</x:v>
      </x:c>
      <x:c r="O2539" s="58" t="n">
        <x:v>1980937.4731495143</x:v>
      </x:c>
      <x:c r="P2539" s="2" t="str">
        <x:v>approve</x:v>
      </x:c>
      <x:c r="Q2539" s="2" t="str">
        <x:v>eligibility and RAROC conditions are met</x:v>
      </x:c>
      <x:c r="R2539" s="2"/>
      <x:c r="S2539" s="2"/>
      <x:c r="T2539" s="2"/>
    </x:row>
    <x:row r="2540">
      <x:c r="A2540" s="2"/>
      <x:c r="B2540" s="2"/>
      <x:c r="C2540" s="2" t="str">
        <x:v>SYN-02535</x:v>
      </x:c>
      <x:c r="D2540" s="58" t="n">
        <x:v>124000000</x:v>
      </x:c>
      <x:c r="E2540" s="93" t="n">
        <x:v>48</x:v>
      </x:c>
      <x:c r="F2540" s="59" t="n">
        <x:v>0.01955701350750658</x:v>
      </x:c>
      <x:c r="G2540" s="59" t="n">
        <x:v>0.6009612675459274</x:v>
      </x:c>
      <x:c r="H2540" s="59" t="n">
        <x:v>0.12231161130378712</x:v>
      </x:c>
      <x:c r="I2540" s="58" t="n">
        <x:v>3279487.0630286615</x:v>
      </x:c>
      <x:c r="J2540" s="59" t="n">
        <x:v>0.33931623543428874</x:v>
      </x:c>
      <x:c r="K2540" s="2" t="str">
        <x:v>A</x:v>
      </x:c>
      <x:c r="L2540" s="59" t="n">
        <x:v>0.09045700073242188</x:v>
      </x:c>
      <x:c r="M2540" s="59" t="n">
        <x:v>0.48357879460814074</x:v>
      </x:c>
      <x:c r="N2540" s="58" t="n">
        <x:v>3154825.417589334</x:v>
      </x:c>
      <x:c r="O2540" s="58" t="n">
        <x:v>5237119.318751473</x:v>
      </x:c>
      <x:c r="P2540" s="2" t="str">
        <x:v>approve</x:v>
      </x:c>
      <x:c r="Q2540" s="2" t="str">
        <x:v>eligibility and RAROC conditions are met</x:v>
      </x:c>
      <x:c r="R2540" s="2"/>
      <x:c r="S2540" s="2"/>
      <x:c r="T2540" s="2"/>
    </x:row>
    <x:row r="2541">
      <x:c r="A2541" s="2"/>
      <x:c r="B2541" s="2"/>
      <x:c r="C2541" s="2" t="str">
        <x:v>SYN-02536</x:v>
      </x:c>
      <x:c r="D2541" s="58" t="n">
        <x:v>175000000</x:v>
      </x:c>
      <x:c r="E2541" s="93" t="n">
        <x:v>36</x:v>
      </x:c>
      <x:c r="F2541" s="59" t="n">
        <x:v>0.04827333337442184</x:v>
      </x:c>
      <x:c r="G2541" s="59" t="n">
        <x:v>0.7047739692801402</x:v>
      </x:c>
      <x:c r="H2541" s="59" t="n">
        <x:v>0.15324824439431226</x:v>
      </x:c>
      <x:c r="I2541" s="58" t="n">
        <x:v>6094306.337987117</x:v>
      </x:c>
      <x:c r="J2541" s="59" t="n">
        <x:v>0.34779804870806497</x:v>
      </x:c>
      <x:c r="K2541" s="2" t="str">
        <x:v>B</x:v>
      </x:c>
      <x:c r="L2541" s="59" t="n">
        <x:v>0.11151763916015626</x:v>
      </x:c>
      <x:c r="M2541" s="59" t="n">
        <x:v>0.5835602828526701</x:v>
      </x:c>
      <x:c r="N2541" s="58" t="n">
        <x:v>9595684.574802017</x:v>
      </x:c>
      <x:c r="O2541" s="58" t="n">
        <x:v>7238416.345729214</x:v>
      </x:c>
      <x:c r="P2541" s="2" t="str">
        <x:v>approve</x:v>
      </x:c>
      <x:c r="Q2541" s="2" t="str">
        <x:v>eligibility and RAROC conditions are met</x:v>
      </x:c>
      <x:c r="R2541" s="2"/>
      <x:c r="S2541" s="2"/>
      <x:c r="T2541" s="2"/>
    </x:row>
    <x:row r="2542">
      <x:c r="A2542" s="2"/>
      <x:c r="B2542" s="2"/>
      <x:c r="C2542" s="2" t="str">
        <x:v>SYN-02537</x:v>
      </x:c>
      <x:c r="D2542" s="58" t="n">
        <x:v>145000000</x:v>
      </x:c>
      <x:c r="E2542" s="93" t="n">
        <x:v>48</x:v>
      </x:c>
      <x:c r="F2542" s="59" t="n">
        <x:v>0.09304587685958027</x:v>
      </x:c>
      <x:c r="G2542" s="59" t="n">
        <x:v>0.7856162415547363</x:v>
      </x:c>
      <x:c r="H2542" s="59" t="n">
        <x:v>0.17230016554237937</x:v>
      </x:c>
      <x:c r="I2542" s="58" t="n">
        <x:v>4201256.4210645845</x:v>
      </x:c>
      <x:c r="J2542" s="59" t="n">
        <x:v>0.13614601169623847</x:v>
      </x:c>
      <x:c r="K2542" s="2" t="str">
        <x:v>C</x:v>
      </x:c>
      <x:c r="L2542" s="59" t="n">
        <x:v>0.1610308456420898</x:v>
      </x:c>
      <x:c r="M2542" s="59" t="n">
        <x:v>0.2401519344932272</x:v>
      </x:c>
      <x:c r="N2542" s="58" t="n">
        <x:v>22059247.347432762</x:v>
      </x:c>
      <x:c r="O2542" s="58" t="n">
        <x:v>8114329.506874357</x:v>
      </x:c>
      <x:c r="P2542" s="2" t="str">
        <x:v>approve</x:v>
      </x:c>
      <x:c r="Q2542" s="2" t="str">
        <x:v>eligibility and RAROC conditions are met</x:v>
      </x:c>
      <x:c r="R2542" s="2"/>
      <x:c r="S2542" s="2"/>
      <x:c r="T2542" s="2"/>
    </x:row>
    <x:row r="2543">
      <x:c r="A2543" s="2"/>
      <x:c r="B2543" s="2"/>
      <x:c r="C2543" s="2" t="str">
        <x:v>SYN-02538</x:v>
      </x:c>
      <x:c r="D2543" s="58" t="n">
        <x:v>217000000</x:v>
      </x:c>
      <x:c r="E2543" s="93" t="n">
        <x:v>36</x:v>
      </x:c>
      <x:c r="F2543" s="59" t="n">
        <x:v>0.08035745836789247</x:v>
      </x:c>
      <x:c r="G2543" s="59" t="n">
        <x:v>0.6540372159844721</x:v>
      </x:c>
      <x:c r="H2543" s="59" t="n">
        <x:v>0.19117310002507065</x:v>
      </x:c>
      <x:c r="I2543" s="58" t="n">
        <x:v>7967232.83682497</x:v>
      </x:c>
      <x:c r="J2543" s="59" t="n">
        <x:v>0.31020219564999946</x:v>
      </x:c>
      <x:c r="K2543" s="2" t="str">
        <x:v>C</x:v>
      </x:c>
      <x:c r="L2543" s="59" t="n">
        <x:v>0.12848880767822268</x:v>
      </x:c>
      <x:c r="M2543" s="59" t="n">
        <x:v>0.7425956374011303</x:v>
      </x:c>
      <x:c r="N2543" s="58" t="n">
        <x:v>18342746.44886981</x:v>
      </x:c>
      <x:c r="O2543" s="58" t="n">
        <x:v>9614295.37635196</x:v>
      </x:c>
      <x:c r="P2543" s="2" t="str">
        <x:v>approve</x:v>
      </x:c>
      <x:c r="Q2543" s="2" t="str">
        <x:v>eligibility and RAROC conditions are met</x:v>
      </x:c>
      <x:c r="R2543" s="2"/>
      <x:c r="S2543" s="2"/>
      <x:c r="T2543" s="2"/>
    </x:row>
    <x:row r="2544">
      <x:c r="A2544" s="2"/>
      <x:c r="B2544" s="2"/>
      <x:c r="C2544" s="2" t="str">
        <x:v>SYN-02539</x:v>
      </x:c>
      <x:c r="D2544" s="58" t="n">
        <x:v>97000000</x:v>
      </x:c>
      <x:c r="E2544" s="93" t="n">
        <x:v>24</x:v>
      </x:c>
      <x:c r="F2544" s="59" t="n">
        <x:v>0.004555670569289282</x:v>
      </x:c>
      <x:c r="G2544" s="59" t="n">
        <x:v>0.7602301226159452</x:v>
      </x:c>
      <x:c r="H2544" s="59" t="n">
        <x:v>0.12600257022347083</x:v>
      </x:c>
      <x:c r="I2544" s="58" t="n">
        <x:v>4593364.899006327</x:v>
      </x:c>
      <x:c r="J2544" s="59" t="n">
        <x:v>0.14327103583030806</x:v>
      </x:c>
      <x:c r="K2544" s="2" t="str">
        <x:v>A</x:v>
      </x:c>
      <x:c r="L2544" s="59" t="n">
        <x:v>0.07975208282470704</x:v>
      </x:c>
      <x:c r="M2544" s="59" t="n">
        <x:v>0.6294943361213376</x:v>
      </x:c>
      <x:c r="N2544" s="58" t="n">
        <x:v>363617.9235713256</x:v>
      </x:c>
      <x:c r="O2544" s="58" t="n">
        <x:v>4125341.948700315</x:v>
      </x:c>
      <x:c r="P2544" s="2" t="str">
        <x:v>approve</x:v>
      </x:c>
      <x:c r="Q2544" s="2" t="str">
        <x:v>eligibility and RAROC conditions are met</x:v>
      </x:c>
      <x:c r="R2544" s="2"/>
      <x:c r="S2544" s="2"/>
      <x:c r="T2544" s="2"/>
    </x:row>
    <x:row r="2545">
      <x:c r="A2545" s="2"/>
      <x:c r="B2545" s="2"/>
      <x:c r="C2545" s="2" t="str">
        <x:v>SYN-02540</x:v>
      </x:c>
      <x:c r="D2545" s="58" t="n">
        <x:v>143000000</x:v>
      </x:c>
      <x:c r="E2545" s="93" t="n">
        <x:v>24</x:v>
      </x:c>
      <x:c r="F2545" s="59" t="n">
        <x:v>0.041772923137337464</x:v>
      </x:c>
      <x:c r="G2545" s="59" t="n">
        <x:v>0.7789014770376532</x:v>
      </x:c>
      <x:c r="H2545" s="59" t="n">
        <x:v>0.16047806510047918</x:v>
      </x:c>
      <x:c r="I2545" s="58" t="n">
        <x:v>7004991.705121824</x:v>
      </x:c>
      <x:c r="J2545" s="59" t="n">
        <x:v>0.2040194451984671</x:v>
      </x:c>
      <x:c r="K2545" s="2" t="str">
        <x:v>B</x:v>
      </x:c>
      <x:c r="L2545" s="59" t="n">
        <x:v>0.11039371490478517</x:v>
      </x:c>
      <x:c r="M2545" s="59" t="n">
        <x:v>0.6685640647058301</x:v>
      </x:c>
      <x:c r="N2545" s="58" t="n">
        <x:v>5050783.915184119</x:v>
      </x:c>
      <x:c r="O2545" s="58" t="n">
        <x:v>5994335.514967889</x:v>
      </x:c>
      <x:c r="P2545" s="2" t="str">
        <x:v>approve</x:v>
      </x:c>
      <x:c r="Q2545" s="2" t="str">
        <x:v>eligibility and RAROC conditions are met</x:v>
      </x:c>
      <x:c r="R2545" s="2"/>
      <x:c r="S2545" s="2"/>
      <x:c r="T2545" s="2"/>
    </x:row>
    <x:row r="2546">
      <x:c r="A2546" s="2"/>
      <x:c r="B2546" s="2"/>
      <x:c r="C2546" s="2" t="str">
        <x:v>SYN-02541</x:v>
      </x:c>
      <x:c r="D2546" s="58" t="n">
        <x:v>79000000</x:v>
      </x:c>
      <x:c r="E2546" s="93" t="n">
        <x:v>12</x:v>
      </x:c>
      <x:c r="F2546" s="59" t="n">
        <x:v>0.11596029864587333</x:v>
      </x:c>
      <x:c r="G2546" s="59" t="n">
        <x:v>0.6321348168854671</x:v>
      </x:c>
      <x:c r="H2546" s="59" t="n">
        <x:v>0.203242209207463</x:v>
      </x:c>
      <x:c r="I2546" s="58" t="n">
        <x:v>7330390.0802553</x:v>
      </x:c>
      <x:c r="J2546" s="59" t="n">
        <x:v>0.24169614651217589</x:v>
      </x:c>
      <x:c r="K2546" s="2" t="str">
        <x:v>D</x:v>
      </x:c>
      <x:c r="L2546" s="59" t="n">
        <x:v>0.17999893188476562</x:v>
      </x:c>
      <x:c r="M2546" s="59" t="n">
        <x:v>0.3422154653949773</x:v>
      </x:c>
      <x:c r="N2546" s="58" t="n">
        <x:v>3291748.034986956</x:v>
      </x:c>
      <x:c r="O2546" s="58" t="n">
        <x:v>4345452.512642948</x:v>
      </x:c>
      <x:c r="P2546" s="2" t="str">
        <x:v>approve</x:v>
      </x:c>
      <x:c r="Q2546" s="2" t="str">
        <x:v>eligibility and RAROC conditions are met</x:v>
      </x:c>
      <x:c r="R2546" s="2"/>
      <x:c r="S2546" s="2"/>
      <x:c r="T2546" s="2"/>
    </x:row>
    <x:row r="2547">
      <x:c r="A2547" s="2"/>
      <x:c r="B2547" s="2"/>
      <x:c r="C2547" s="2" t="str">
        <x:v>SYN-02542</x:v>
      </x:c>
      <x:c r="D2547" s="58" t="n">
        <x:v>69000000</x:v>
      </x:c>
      <x:c r="E2547" s="93" t="n">
        <x:v>18</x:v>
      </x:c>
      <x:c r="F2547" s="59" t="n">
        <x:v>0.11730792174331557</x:v>
      </x:c>
      <x:c r="G2547" s="59" t="n">
        <x:v>0.6721099030626774</x:v>
      </x:c>
      <x:c r="H2547" s="59" t="n">
        <x:v>0.20484153312693185</x:v>
      </x:c>
      <x:c r="I2547" s="58" t="n">
        <x:v>4484736.301393655</x:v>
      </x:c>
      <x:c r="J2547" s="59" t="n">
        <x:v>0.48566142169695425</x:v>
      </x:c>
      <x:c r="K2547" s="2" t="str">
        <x:v>D</x:v>
      </x:c>
      <x:c r="L2547" s="59" t="n">
        <x:v>0.1714076232910156</x:v>
      </x:c>
      <x:c r="M2547" s="59" t="n">
        <x:v>0.4044830566253478</x:v>
      </x:c>
      <x:c r="N2547" s="58" t="n">
        <x:v>4499680.634911736</x:v>
      </x:c>
      <x:c r="O2547" s="58" t="n">
        <x:v>3936270.7942830245</x:v>
      </x:c>
      <x:c r="P2547" s="2" t="str">
        <x:v>approve</x:v>
      </x:c>
      <x:c r="Q2547" s="2" t="str">
        <x:v>eligibility and RAROC conditions are met</x:v>
      </x:c>
      <x:c r="R2547" s="2"/>
      <x:c r="S2547" s="2"/>
      <x:c r="T2547" s="2"/>
    </x:row>
    <x:row r="2548">
      <x:c r="A2548" s="2"/>
      <x:c r="B2548" s="2"/>
      <x:c r="C2548" s="2" t="str">
        <x:v>SYN-02543</x:v>
      </x:c>
      <x:c r="D2548" s="58" t="n">
        <x:v>43000000</x:v>
      </x:c>
      <x:c r="E2548" s="93" t="n">
        <x:v>24</x:v>
      </x:c>
      <x:c r="F2548" s="59" t="n">
        <x:v>0.14466122067544013</x:v>
      </x:c>
      <x:c r="G2548" s="59" t="n">
        <x:v>0.9</x:v>
      </x:c>
      <x:c r="H2548" s="59" t="n">
        <x:v>0.21812700108082758</x:v>
      </x:c>
      <x:c r="I2548" s="58" t="n">
        <x:v>2226785.4015263543</x:v>
      </x:c>
      <x:c r="J2548" s="59" t="n">
        <x:v>0.2995578171719306</x:v>
      </x:c>
      <x:c r="K2548" s="2" t="str">
        <x:v>D</x:v>
      </x:c>
      <x:c r="L2548" s="59" t="n">
        <x:v>0.25789276123046867</x:v>
      </x:c>
      <x:c r="M2548" s="59" t="n">
        <x:v>-0.04499819046391888</x:v>
      </x:c>
      <x:c r="N2548" s="58" t="n">
        <x:v>6048009.761454848</x:v>
      </x:c>
      <x:c r="O2548" s="58" t="n">
        <x:v>3534518.7546277246</x:v>
      </x:c>
      <x:c r="P2548" s="2" t="str">
        <x:v>reprice</x:v>
      </x:c>
      <x:c r="Q2548" s="2" t="str">
        <x:v>quoted APR is below the RAROC price floor</x:v>
      </x:c>
      <x:c r="R2548" s="2"/>
      <x:c r="S2548" s="2"/>
      <x:c r="T2548" s="2"/>
    </x:row>
    <x:row r="2549">
      <x:c r="A2549" s="2"/>
      <x:c r="B2549" s="2"/>
      <x:c r="C2549" s="2" t="str">
        <x:v>SYN-02544</x:v>
      </x:c>
      <x:c r="D2549" s="58" t="n">
        <x:v>213000000</x:v>
      </x:c>
      <x:c r="E2549" s="93" t="n">
        <x:v>24</x:v>
      </x:c>
      <x:c r="F2549" s="59" t="n">
        <x:v>0.167193993863968</x:v>
      </x:c>
      <x:c r="G2549" s="59" t="n">
        <x:v>0.6669585092098143</x:v>
      </x:c>
      <x:c r="H2549" s="59" t="n">
        <x:v>0.2532200694285872</x:v>
      </x:c>
      <x:c r="I2549" s="58" t="n">
        <x:v>11402575.608860765</x:v>
      </x:c>
      <x:c r="J2549" s="59" t="n">
        <x:v>0.4091689578442656</x:v>
      </x:c>
      <x:c r="K2549" s="2" t="str">
        <x:v>E</x:v>
      </x:c>
      <x:c r="L2549" s="59" t="n">
        <x:v>0.2005120849609375</x:v>
      </x:c>
      <x:c r="M2549" s="59" t="n">
        <x:v>0.48452878024838875</x:v>
      </x:c>
      <x:c r="N2549" s="58" t="n">
        <x:v>25779678.96210555</x:v>
      </x:c>
      <x:c r="O2549" s="58" t="n">
        <x:v>13794870.459490042</x:v>
      </x:c>
      <x:c r="P2549" s="2" t="str">
        <x:v>approve</x:v>
      </x:c>
      <x:c r="Q2549" s="2" t="str">
        <x:v>eligibility and RAROC conditions are met</x:v>
      </x:c>
      <x:c r="R2549" s="2"/>
      <x:c r="S2549" s="2"/>
      <x:c r="T2549" s="2"/>
    </x:row>
    <x:row r="2550">
      <x:c r="A2550" s="2"/>
      <x:c r="B2550" s="2"/>
      <x:c r="C2550" s="2" t="str">
        <x:v>SYN-02545</x:v>
      </x:c>
      <x:c r="D2550" s="58" t="n">
        <x:v>179000000</x:v>
      </x:c>
      <x:c r="E2550" s="93" t="n">
        <x:v>36</x:v>
      </x:c>
      <x:c r="F2550" s="59" t="n">
        <x:v>0.16856655756939362</x:v>
      </x:c>
      <x:c r="G2550" s="59" t="n">
        <x:v>0.8060378709292318</x:v>
      </x:c>
      <x:c r="H2550" s="59" t="n">
        <x:v>0.2457748341471755</x:v>
      </x:c>
      <x:c r="I2550" s="58" t="n">
        <x:v>7077069.930445902</x:v>
      </x:c>
      <x:c r="J2550" s="59" t="n">
        <x:v>0.36993340751013415</x:v>
      </x:c>
      <x:c r="K2550" s="2" t="str">
        <x:v>E</x:v>
      </x:c>
      <x:c r="L2550" s="59" t="n">
        <x:v>0.23980117797851563</x:v>
      </x:c>
      <x:c r="M2550" s="59" t="n">
        <x:v>0.190374987613358</x:v>
      </x:c>
      <x:c r="N2550" s="58" t="n">
        <x:v>37969445.66815856</x:v>
      </x:c>
      <x:c r="O2550" s="58" t="n">
        <x:v>13474786.113126136</x:v>
      </x:c>
      <x:c r="P2550" s="2" t="str">
        <x:v>approve</x:v>
      </x:c>
      <x:c r="Q2550" s="2" t="str">
        <x:v>eligibility and RAROC conditions are met</x:v>
      </x:c>
      <x:c r="R2550" s="2"/>
      <x:c r="S2550" s="2"/>
      <x:c r="T2550" s="2"/>
    </x:row>
    <x:row r="2551">
      <x:c r="A2551" s="2"/>
      <x:c r="B2551" s="2"/>
      <x:c r="C2551" s="2" t="str">
        <x:v>SYN-02546</x:v>
      </x:c>
      <x:c r="D2551" s="58" t="n">
        <x:v>191000000</x:v>
      </x:c>
      <x:c r="E2551" s="93" t="n">
        <x:v>36</x:v>
      </x:c>
      <x:c r="F2551" s="59" t="n">
        <x:v>0.24200358101459793</x:v>
      </x:c>
      <x:c r="G2551" s="59" t="n">
        <x:v>0.6676976770698091</x:v>
      </x:c>
      <x:c r="H2551" s="59" t="n">
        <x:v>0.3</x:v>
      </x:c>
      <x:c r="I2551" s="58" t="n">
        <x:v>8108251.158005192</x:v>
      </x:c>
      <x:c r="J2551" s="59" t="n">
        <x:v>0.3166642136717968</x:v>
      </x:c>
      <x:c r="K2551" s="2" t="str">
        <x:v>E</x:v>
      </x:c>
      <x:c r="L2551" s="59"/>
      <x:c r="M2551" s="59" t="n">
        <x:v>0.32307885197170794</x:v>
      </x:c>
      <x:c r="N2551" s="58" t="n">
        <x:v>46998880.73920962</x:v>
      </x:c>
      <x:c r="O2551" s="58" t="n">
        <x:v>12853131.371549178</x:v>
      </x:c>
      <x:c r="P2551" s="2" t="str">
        <x:v>decline</x:v>
      </x:c>
      <x:c r="Q2551" s="2" t="str">
        <x:v>PD exceeds policy maximum</x:v>
      </x:c>
      <x:c r="R2551" s="2"/>
      <x:c r="S2551" s="2"/>
      <x:c r="T2551" s="2"/>
    </x:row>
    <x:row r="2552">
      <x:c r="A2552" s="2"/>
      <x:c r="B2552" s="2"/>
      <x:c r="C2552" s="2" t="str">
        <x:v>SYN-02547</x:v>
      </x:c>
      <x:c r="D2552" s="58" t="n">
        <x:v>187000000</x:v>
      </x:c>
      <x:c r="E2552" s="93" t="n">
        <x:v>24</x:v>
      </x:c>
      <x:c r="F2552" s="59" t="n">
        <x:v>0.06596288717389288</x:v>
      </x:c>
      <x:c r="G2552" s="59" t="n">
        <x:v>0.5487195993450911</x:v>
      </x:c>
      <x:c r="H2552" s="59" t="n">
        <x:v>0.15899865396032192</x:v>
      </x:c>
      <x:c r="I2552" s="58" t="n">
        <x:v>9147157.132259019</x:v>
      </x:c>
      <x:c r="J2552" s="59" t="n">
        <x:v>0.6141232647005154</x:v>
      </x:c>
      <x:c r="K2552" s="2" t="str">
        <x:v>C</x:v>
      </x:c>
      <x:c r="L2552" s="59"/>
      <x:c r="M2552" s="59" t="n">
        <x:v>0.6792153387444839</x:v>
      </x:c>
      <x:c r="N2552" s="58" t="n">
        <x:v>7308670.905716514</x:v>
      </x:c>
      <x:c r="O2552" s="58" t="n">
        <x:v>7707426.892048372</x:v>
      </x:c>
      <x:c r="P2552" s="2" t="str">
        <x:v>decline</x:v>
      </x:c>
      <x:c r="Q2552" s="2" t="str">
        <x:v>debt service to income exceeds policy maximum</x:v>
      </x:c>
      <x:c r="R2552" s="2"/>
      <x:c r="S2552" s="2"/>
      <x:c r="T2552" s="2"/>
    </x:row>
    <x:row r="2553">
      <x:c r="A2553" s="2"/>
      <x:c r="B2553" s="2"/>
      <x:c r="C2553" s="2" t="str">
        <x:v>SYN-02548</x:v>
      </x:c>
      <x:c r="D2553" s="58" t="n">
        <x:v>39000000</x:v>
      </x:c>
      <x:c r="E2553" s="93" t="n">
        <x:v>12</x:v>
      </x:c>
      <x:c r="F2553" s="59" t="n">
        <x:v>0.07698336209907511</x:v>
      </x:c>
      <x:c r="G2553" s="59" t="n">
        <x:v>0.7612625770807974</x:v>
      </x:c>
      <x:c r="H2553" s="59" t="n">
        <x:v>0.15771487224698902</x:v>
      </x:c>
      <x:c r="I2553" s="58" t="n">
        <x:v>3534287.492280291</x:v>
      </x:c>
      <x:c r="J2553" s="59" t="n">
        <x:v>0.24309531217834549</x:v>
      </x:c>
      <x:c r="K2553" s="2" t="str">
        <x:v>C</x:v>
      </x:c>
      <x:c r="L2553" s="59" t="n">
        <x:v>0.1723358917236328</x:v>
      </x:c>
      <x:c r="M2553" s="59" t="n">
        <x:v>0.03937789258187466</x:v>
      </x:c>
      <x:c r="N2553" s="58" t="n">
        <x:v>1282687.38473428</x:v>
      </x:c>
      <x:c r="O2553" s="58" t="n">
        <x:v>2054947.3035749642</x:v>
      </x:c>
      <x:c r="P2553" s="2" t="str">
        <x:v>reprice</x:v>
      </x:c>
      <x:c r="Q2553" s="2" t="str">
        <x:v>quoted APR is below the RAROC price floor</x:v>
      </x:c>
      <x:c r="R2553" s="2"/>
      <x:c r="S2553" s="2"/>
      <x:c r="T2553" s="2"/>
    </x:row>
    <x:row r="2554">
      <x:c r="A2554" s="2"/>
      <x:c r="B2554" s="2"/>
      <x:c r="C2554" s="2" t="str">
        <x:v>SYN-02549</x:v>
      </x:c>
      <x:c r="D2554" s="58" t="n">
        <x:v>188000000</x:v>
      </x:c>
      <x:c r="E2554" s="93" t="n">
        <x:v>18</x:v>
      </x:c>
      <x:c r="F2554" s="59" t="n">
        <x:v>0.012642693829623875</x:v>
      </x:c>
      <x:c r="G2554" s="59" t="n">
        <x:v>0.740066615112895</x:v>
      </x:c>
      <x:c r="H2554" s="59" t="n">
        <x:v>0.11331831798208494</x:v>
      </x:c>
      <x:c r="I2554" s="58" t="n">
        <x:v>11406358.920695866</x:v>
      </x:c>
      <x:c r="J2554" s="59" t="n">
        <x:v>0.5180842471677095</x:v>
      </x:c>
      <x:c r="K2554" s="2" t="str">
        <x:v>A</x:v>
      </x:c>
      <x:c r="L2554" s="59"/>
      <x:c r="M2554" s="59" t="n">
        <x:v>0.3981734698033835</x:v>
      </x:c>
      <x:c r="N2554" s="58" t="n">
        <x:v>1429235.8167200657</x:v>
      </x:c>
      <x:c r="O2554" s="58" t="n">
        <x:v>7973024.107594294</x:v>
      </x:c>
      <x:c r="P2554" s="2" t="str">
        <x:v>decline</x:v>
      </x:c>
      <x:c r="Q2554" s="2" t="str">
        <x:v>debt service to income exceeds policy maximum</x:v>
      </x:c>
      <x:c r="R2554" s="2"/>
      <x:c r="S2554" s="2"/>
      <x:c r="T2554" s="2"/>
    </x:row>
    <x:row r="2555">
      <x:c r="A2555" s="2"/>
      <x:c r="B2555" s="2"/>
      <x:c r="C2555" s="2" t="str">
        <x:v>SYN-02550</x:v>
      </x:c>
      <x:c r="D2555" s="58" t="n">
        <x:v>109000000</x:v>
      </x:c>
      <x:c r="E2555" s="93" t="n">
        <x:v>12</x:v>
      </x:c>
      <x:c r="F2555" s="59" t="n">
        <x:v>0.1279050157277078</x:v>
      </x:c>
      <x:c r="G2555" s="59" t="n">
        <x:v>0.7176612070509112</x:v>
      </x:c>
      <x:c r="H2555" s="59" t="n">
        <x:v>0.22377551591705258</x:v>
      </x:c>
      <x:c r="I2555" s="58" t="n">
        <x:v>10221603.691125194</x:v>
      </x:c>
      <x:c r="J2555" s="59" t="n">
        <x:v>0.3634441929194981</x:v>
      </x:c>
      <x:c r="K2555" s="2" t="str">
        <x:v>D</x:v>
      </x:c>
      <x:c r="L2555" s="59" t="n">
        <x:v>0.17765018463134763</x:v>
      </x:c>
      <x:c r="M2555" s="59" t="n">
        <x:v>0.46125402810304744</x:v>
      </x:c>
      <x:c r="N2555" s="58" t="n">
        <x:v>5715096.734462819</x:v>
      </x:c>
      <x:c r="O2555" s="58" t="n">
        <x:v>7160724.477209198</x:v>
      </x:c>
      <x:c r="P2555" s="2" t="str">
        <x:v>approve</x:v>
      </x:c>
      <x:c r="Q2555" s="2" t="str">
        <x:v>eligibility and RAROC conditions are met</x:v>
      </x:c>
      <x:c r="R2555" s="2"/>
      <x:c r="S2555" s="2"/>
      <x:c r="T2555" s="2"/>
    </x:row>
    <x:row r="2556">
      <x:c r="A2556" s="2"/>
      <x:c r="B2556" s="2"/>
      <x:c r="C2556" s="2" t="str">
        <x:v>SYN-02551</x:v>
      </x:c>
      <x:c r="D2556" s="58" t="n">
        <x:v>196000000</x:v>
      </x:c>
      <x:c r="E2556" s="93" t="n">
        <x:v>36</x:v>
      </x:c>
      <x:c r="F2556" s="59" t="n">
        <x:v>0.10246150391745726</x:v>
      </x:c>
      <x:c r="G2556" s="59" t="n">
        <x:v>0.7043659598320376</x:v>
      </x:c>
      <x:c r="H2556" s="59" t="n">
        <x:v>0.19885457534042397</x:v>
      </x:c>
      <x:c r="I2556" s="58" t="n">
        <x:v>7272628.340444168</x:v>
      </x:c>
      <x:c r="J2556" s="59" t="n">
        <x:v>0.24559727524514552</x:v>
      </x:c>
      <x:c r="K2556" s="2" t="str">
        <x:v>D</x:v>
      </x:c>
      <x:c r="L2556" s="59"/>
      <x:c r="M2556" s="59" t="n">
        <x:v>0.470306525977049</x:v>
      </x:c>
      <x:c r="N2556" s="58" t="n">
        <x:v>22535455.027684975</x:v>
      </x:c>
      <x:c r="O2556" s="58" t="n">
        <x:v>10554575.864289226</x:v>
      </x:c>
      <x:c r="P2556" s="2" t="str">
        <x:v>manual_review</x:v>
      </x:c>
      <x:c r="Q2556" s="2" t="str">
        <x:v>data quality flag</x:v>
      </x:c>
      <x:c r="R2556" s="2"/>
      <x:c r="S2556" s="2"/>
      <x:c r="T2556" s="2"/>
    </x:row>
    <x:row r="2557">
      <x:c r="A2557" s="2"/>
      <x:c r="B2557" s="2"/>
      <x:c r="C2557" s="2" t="str">
        <x:v>SYN-02552</x:v>
      </x:c>
      <x:c r="D2557" s="58" t="n">
        <x:v>180000000</x:v>
      </x:c>
      <x:c r="E2557" s="93" t="n">
        <x:v>24</x:v>
      </x:c>
      <x:c r="F2557" s="59" t="n">
        <x:v>0.047283243669782024</x:v>
      </x:c>
      <x:c r="G2557" s="59" t="n">
        <x:v>0.5943336392683798</x:v>
      </x:c>
      <x:c r="H2557" s="59" t="n">
        <x:v>0.1658405087533508</x:v>
      </x:c>
      <x:c r="I2557" s="58" t="n">
        <x:v>8863674.142970182</x:v>
      </x:c>
      <x:c r="J2557" s="59" t="n">
        <x:v>0.6234628479335601</x:v>
      </x:c>
      <x:c r="K2557" s="2" t="str">
        <x:v>B</x:v>
      </x:c>
      <x:c r="L2557" s="59"/>
      <x:c r="M2557" s="59" t="n">
        <x:v>0.7369295019276012</x:v>
      </x:c>
      <x:c r="N2557" s="58" t="n">
        <x:v>5493606.15161808</x:v>
      </x:c>
      <x:c r="O2557" s="58" t="n">
        <x:v>7529065.6489583375</x:v>
      </x:c>
      <x:c r="P2557" s="2" t="str">
        <x:v>decline</x:v>
      </x:c>
      <x:c r="Q2557" s="2" t="str">
        <x:v>debt service to income exceeds policy maximum</x:v>
      </x:c>
      <x:c r="R2557" s="2"/>
      <x:c r="S2557" s="2"/>
      <x:c r="T2557" s="2"/>
    </x:row>
    <x:row r="2558">
      <x:c r="A2558" s="2"/>
      <x:c r="B2558" s="2"/>
      <x:c r="C2558" s="2" t="str">
        <x:v>SYN-02553</x:v>
      </x:c>
      <x:c r="D2558" s="58" t="n">
        <x:v>224000000</x:v>
      </x:c>
      <x:c r="E2558" s="93" t="n">
        <x:v>48</x:v>
      </x:c>
      <x:c r="F2558" s="59" t="n">
        <x:v>0.03401956026444252</x:v>
      </x:c>
      <x:c r="G2558" s="59" t="n">
        <x:v>0.8104975018441711</x:v>
      </x:c>
      <x:c r="H2558" s="59" t="n">
        <x:v>0.14739475799953874</x:v>
      </x:c>
      <x:c r="I2558" s="58" t="n">
        <x:v>6204545.819199095</x:v>
      </x:c>
      <x:c r="J2558" s="59" t="n">
        <x:v>0.28724341352255145</x:v>
      </x:c>
      <x:c r="K2558" s="2" t="str">
        <x:v>B</x:v>
      </x:c>
      <x:c r="L2558" s="59" t="n">
        <x:v>0.10212352752685548</x:v>
      </x:c>
      <x:c r="M2558" s="59" t="n">
        <x:v>0.6186890084065968</x:v>
      </x:c>
      <x:c r="N2558" s="58" t="n">
        <x:v>13387240.131089848</x:v>
      </x:c>
      <x:c r="O2558" s="58" t="n">
        <x:v>9408778.863925671</x:v>
      </x:c>
      <x:c r="P2558" s="2" t="str">
        <x:v>approve</x:v>
      </x:c>
      <x:c r="Q2558" s="2" t="str">
        <x:v>eligibility and RAROC conditions are met</x:v>
      </x:c>
      <x:c r="R2558" s="2"/>
      <x:c r="S2558" s="2"/>
      <x:c r="T2558" s="2"/>
    </x:row>
    <x:row r="2559">
      <x:c r="A2559" s="2"/>
      <x:c r="B2559" s="2"/>
      <x:c r="C2559" s="2" t="str">
        <x:v>SYN-02554</x:v>
      </x:c>
      <x:c r="D2559" s="58" t="n">
        <x:v>174000000</x:v>
      </x:c>
      <x:c r="E2559" s="93" t="n">
        <x:v>48</x:v>
      </x:c>
      <x:c r="F2559" s="59" t="n">
        <x:v>0.04990812426300728</x:v>
      </x:c>
      <x:c r="G2559" s="59" t="n">
        <x:v>0.8157473238289153</x:v>
      </x:c>
      <x:c r="H2559" s="59" t="n">
        <x:v>0.16901593678653687</x:v>
      </x:c>
      <x:c r="I2559" s="58" t="n">
        <x:v>5011923.053582078</x:v>
      </x:c>
      <x:c r="J2559" s="59" t="n">
        <x:v>0.4194951908488799</x:v>
      </x:c>
      <x:c r="K2559" s="2" t="str">
        <x:v>B</x:v>
      </x:c>
      <x:c r="L2559" s="59" t="n">
        <x:v>0.11902275085449218</x:v>
      </x:c>
      <x:c r="M2559" s="59" t="n">
        <x:v>0.6639538158591666</x:v>
      </x:c>
      <x:c r="N2559" s="58" t="n">
        <x:v>15315452.185318876</x:v>
      </x:c>
      <x:c r="O2559" s="58" t="n">
        <x:v>7285318.7563922</x:v>
      </x:c>
      <x:c r="P2559" s="2" t="str">
        <x:v>approve</x:v>
      </x:c>
      <x:c r="Q2559" s="2" t="str">
        <x:v>eligibility and RAROC conditions are met</x:v>
      </x:c>
      <x:c r="R2559" s="2"/>
      <x:c r="S2559" s="2"/>
      <x:c r="T2559" s="2"/>
    </x:row>
    <x:row r="2560">
      <x:c r="A2560" s="2"/>
      <x:c r="B2560" s="2"/>
      <x:c r="C2560" s="2" t="str">
        <x:v>SYN-02555</x:v>
      </x:c>
      <x:c r="D2560" s="58" t="n">
        <x:v>43000000</x:v>
      </x:c>
      <x:c r="E2560" s="93" t="n">
        <x:v>18</x:v>
      </x:c>
      <x:c r="F2560" s="59" t="n">
        <x:v>0.07076435749552765</x:v>
      </x:c>
      <x:c r="G2560" s="59" t="n">
        <x:v>0.6335703859764734</x:v>
      </x:c>
      <x:c r="H2560" s="59" t="n">
        <x:v>0.18425603214041084</x:v>
      </x:c>
      <x:c r="I2560" s="58" t="n">
        <x:v>2752380.4444379536</x:v>
      </x:c>
      <x:c r="J2560" s="59" t="n">
        <x:v>0.11887953986912832</x:v>
      </x:c>
      <x:c r="K2560" s="2" t="str">
        <x:v>C</x:v>
      </x:c>
      <x:c r="L2560" s="59" t="n">
        <x:v>0.1540302276611328</x:v>
      </x:c>
      <x:c r="M2560" s="59" t="n">
        <x:v>0.46899401129715645</x:v>
      </x:c>
      <x:c r="N2560" s="58" t="n">
        <x:v>1589262.4034516914</x:v>
      </x:c>
      <x:c r="O2560" s="58" t="n">
        <x:v>1799837.4565616534</x:v>
      </x:c>
      <x:c r="P2560" s="2" t="str">
        <x:v>approve</x:v>
      </x:c>
      <x:c r="Q2560" s="2" t="str">
        <x:v>eligibility and RAROC conditions are met</x:v>
      </x:c>
      <x:c r="R2560" s="2"/>
      <x:c r="S2560" s="2"/>
      <x:c r="T2560" s="2"/>
    </x:row>
    <x:row r="2561">
      <x:c r="A2561" s="2"/>
      <x:c r="B2561" s="2"/>
      <x:c r="C2561" s="2" t="str">
        <x:v>SYN-02556</x:v>
      </x:c>
      <x:c r="D2561" s="58" t="n">
        <x:v>242000000</x:v>
      </x:c>
      <x:c r="E2561" s="93" t="n">
        <x:v>24</x:v>
      </x:c>
      <x:c r="F2561" s="59" t="n">
        <x:v>0.062822764723995</x:v>
      </x:c>
      <x:c r="G2561" s="59" t="n">
        <x:v>0.7175573639212576</x:v>
      </x:c>
      <x:c r="H2561" s="59" t="n">
        <x:v>0.16970365434312554</x:v>
      </x:c>
      <x:c r="I2561" s="58" t="n">
        <x:v>11961582.279446047</x:v>
      </x:c>
      <x:c r="J2561" s="59" t="n">
        <x:v>0.3035907173210233</x:v>
      </x:c>
      <x:c r="K2561" s="2" t="str">
        <x:v>C</x:v>
      </x:c>
      <x:c r="L2561" s="59" t="n">
        <x:v>0.11592121124267578</x:v>
      </x:c>
      <x:c r="M2561" s="59" t="n">
        <x:v>0.6902146071827773</x:v>
      </x:c>
      <x:c r="N2561" s="58" t="n">
        <x:v>11823960.15079437</x:v>
      </x:c>
      <x:c r="O2561" s="58" t="n">
        <x:v>10303180.468057657</x:v>
      </x:c>
      <x:c r="P2561" s="2" t="str">
        <x:v>approve</x:v>
      </x:c>
      <x:c r="Q2561" s="2" t="str">
        <x:v>eligibility and RAROC conditions are met</x:v>
      </x:c>
      <x:c r="R2561" s="2"/>
      <x:c r="S2561" s="2"/>
      <x:c r="T2561" s="2"/>
    </x:row>
    <x:row r="2562">
      <x:c r="A2562" s="2"/>
      <x:c r="B2562" s="2"/>
      <x:c r="C2562" s="2" t="str">
        <x:v>SYN-02557</x:v>
      </x:c>
      <x:c r="D2562" s="58" t="n">
        <x:v>53000000</x:v>
      </x:c>
      <x:c r="E2562" s="93" t="n">
        <x:v>24</x:v>
      </x:c>
      <x:c r="F2562" s="59" t="n">
        <x:v>0.02170545716638975</x:v>
      </x:c>
      <x:c r="G2562" s="59" t="n">
        <x:v>0.7460590335956815</x:v>
      </x:c>
      <x:c r="H2562" s="59" t="n">
        <x:v>0.11383207482414207</x:v>
      </x:c>
      <x:c r="I2562" s="58" t="n">
        <x:v>2479655.4161362234</x:v>
      </x:c>
      <x:c r="J2562" s="59" t="n">
        <x:v>0.2489827708068112</x:v>
      </x:c>
      <x:c r="K2562" s="2" t="str">
        <x:v>B</x:v>
      </x:c>
      <x:c r="L2562" s="59" t="n">
        <x:v>0.11169750213623046</x:v>
      </x:c>
      <x:c r="M2562" s="59" t="n">
        <x:v>0.18179887812850298</x:v>
      </x:c>
      <x:c r="N2562" s="58" t="n">
        <x:v>922457.3376677646</x:v>
      </x:c>
      <x:c r="O2562" s="58" t="n">
        <x:v>2220574.2198452894</x:v>
      </x:c>
      <x:c r="P2562" s="2" t="str">
        <x:v>approve</x:v>
      </x:c>
      <x:c r="Q2562" s="2" t="str">
        <x:v>eligibility and RAROC conditions are met</x:v>
      </x:c>
      <x:c r="R2562" s="2"/>
      <x:c r="S2562" s="2"/>
      <x:c r="T2562" s="2"/>
    </x:row>
    <x:row r="2563">
      <x:c r="A2563" s="2"/>
      <x:c r="B2563" s="2"/>
      <x:c r="C2563" s="2" t="str">
        <x:v>SYN-02558</x:v>
      </x:c>
      <x:c r="D2563" s="58" t="n">
        <x:v>222000000</x:v>
      </x:c>
      <x:c r="E2563" s="93" t="n">
        <x:v>48</x:v>
      </x:c>
      <x:c r="F2563" s="59" t="n">
        <x:v>0.09535243732028827</x:v>
      </x:c>
      <x:c r="G2563" s="59" t="n">
        <x:v>0.7431763287871868</x:v>
      </x:c>
      <x:c r="H2563" s="59" t="n">
        <x:v>0.15655387383465633</x:v>
      </x:c>
      <x:c r="I2563" s="58" t="n">
        <x:v>6252429.607642179</x:v>
      </x:c>
      <x:c r="J2563" s="59" t="n">
        <x:v>0.3340971843056872</x:v>
      </x:c>
      <x:c r="K2563" s="2" t="str">
        <x:v>C</x:v>
      </x:c>
      <x:c r="L2563" s="59" t="n">
        <x:v>0.1589444351196289</x:v>
      </x:c>
      <x:c r="M2563" s="59" t="n">
        <x:v>0.1422751929290689</x:v>
      </x:c>
      <x:c r="N2563" s="58" t="n">
        <x:v>32399392.194291353</x:v>
      </x:c>
      <x:c r="O2563" s="58" t="n">
        <x:v>11781349.824418176</x:v>
      </x:c>
      <x:c r="P2563" s="2" t="str">
        <x:v>reprice</x:v>
      </x:c>
      <x:c r="Q2563" s="2" t="str">
        <x:v>quoted APR is below the RAROC price floor</x:v>
      </x:c>
      <x:c r="R2563" s="2"/>
      <x:c r="S2563" s="2"/>
      <x:c r="T2563" s="2"/>
    </x:row>
    <x:row r="2564">
      <x:c r="A2564" s="2"/>
      <x:c r="B2564" s="2"/>
      <x:c r="C2564" s="2" t="str">
        <x:v>SYN-02559</x:v>
      </x:c>
      <x:c r="D2564" s="58" t="n">
        <x:v>158000000</x:v>
      </x:c>
      <x:c r="E2564" s="93" t="n">
        <x:v>12</x:v>
      </x:c>
      <x:c r="F2564" s="59" t="n">
        <x:v>0.05050097650581108</x:v>
      </x:c>
      <x:c r="G2564" s="59" t="n">
        <x:v>0.759197465155262</x:v>
      </x:c>
      <x:c r="H2564" s="59" t="n">
        <x:v>0.17885400443713578</x:v>
      </x:c>
      <x:c r="I2564" s="58" t="n">
        <x:v>14476823.038300294</x:v>
      </x:c>
      <x:c r="J2564" s="59" t="n">
        <x:v>0.5051263525611166</x:v>
      </x:c>
      <x:c r="K2564" s="2" t="str">
        <x:v>C</x:v>
      </x:c>
      <x:c r="L2564" s="59"/>
      <x:c r="M2564" s="59" t="n">
        <x:v>0.9155218550549522</x:v>
      </x:c>
      <x:c r="N2564" s="58" t="n">
        <x:v>3396003.205111229</x:v>
      </x:c>
      <x:c r="O2564" s="58" t="n">
        <x:v>6812356.598036245</x:v>
      </x:c>
      <x:c r="P2564" s="2" t="str">
        <x:v>decline</x:v>
      </x:c>
      <x:c r="Q2564" s="2" t="str">
        <x:v>debt service to income exceeds policy maximum</x:v>
      </x:c>
      <x:c r="R2564" s="2"/>
      <x:c r="S2564" s="2"/>
      <x:c r="T2564" s="2"/>
    </x:row>
    <x:row r="2565">
      <x:c r="A2565" s="2"/>
      <x:c r="B2565" s="2"/>
      <x:c r="C2565" s="2" t="str">
        <x:v>SYN-02560</x:v>
      </x:c>
      <x:c r="D2565" s="58" t="n">
        <x:v>194000000</x:v>
      </x:c>
      <x:c r="E2565" s="93" t="n">
        <x:v>24</x:v>
      </x:c>
      <x:c r="F2565" s="59" t="n">
        <x:v>0.01918300967355428</x:v>
      </x:c>
      <x:c r="G2565" s="59" t="n">
        <x:v>0.7231775838790157</x:v>
      </x:c>
      <x:c r="H2565" s="59" t="n">
        <x:v>0.1120527918482416</x:v>
      </x:c>
      <x:c r="I2565" s="58" t="n">
        <x:v>9060421.054409109</x:v>
      </x:c>
      <x:c r="J2565" s="59" t="n">
        <x:v>0.33968421055498565</x:v>
      </x:c>
      <x:c r="K2565" s="2" t="str">
        <x:v>A</x:v>
      </x:c>
      <x:c r="L2565" s="59" t="n">
        <x:v>0.08440219879150392</x:v>
      </x:c>
      <x:c r="M2565" s="59" t="n">
        <x:v>0.4401876188759808</x:v>
      </x:c>
      <x:c r="N2565" s="58" t="n">
        <x:v>2892482.393205775</x:v>
      </x:c>
      <x:c r="O2565" s="58" t="n">
        <x:v>8137309.262374995</x:v>
      </x:c>
      <x:c r="P2565" s="2" t="str">
        <x:v>approve</x:v>
      </x:c>
      <x:c r="Q2565" s="2" t="str">
        <x:v>eligibility and RAROC conditions are met</x:v>
      </x:c>
      <x:c r="R2565" s="2"/>
      <x:c r="S2565" s="2"/>
      <x:c r="T2565" s="2"/>
    </x:row>
    <x:row r="2566">
      <x:c r="A2566" s="2"/>
      <x:c r="B2566" s="2"/>
      <x:c r="C2566" s="2" t="str">
        <x:v>SYN-02561</x:v>
      </x:c>
      <x:c r="D2566" s="58" t="n">
        <x:v>84000000</x:v>
      </x:c>
      <x:c r="E2566" s="93" t="n">
        <x:v>36</x:v>
      </x:c>
      <x:c r="F2566" s="59" t="n">
        <x:v>0.22110548867401073</x:v>
      </x:c>
      <x:c r="G2566" s="59" t="n">
        <x:v>0.6065730554571839</x:v>
      </x:c>
      <x:c r="H2566" s="59" t="n">
        <x:v>0.3</x:v>
      </x:c>
      <x:c r="I2566" s="58" t="n">
        <x:v>3565932.4464525455</x:v>
      </x:c>
      <x:c r="J2566" s="59" t="n">
        <x:v>0.168929656067193</x:v>
      </x:c>
      <x:c r="K2566" s="2" t="str">
        <x:v>E</x:v>
      </x:c>
      <x:c r="L2566" s="59"/>
      <x:c r="M2566" s="59" t="n">
        <x:v>0.507784489403487</x:v>
      </x:c>
      <x:c r="N2566" s="58" t="n">
        <x:v>17377274.15946996</x:v>
      </x:c>
      <x:c r="O2566" s="58" t="n">
        <x:v>5103612.652454368</x:v>
      </x:c>
      <x:c r="P2566" s="2" t="str">
        <x:v>decline</x:v>
      </x:c>
      <x:c r="Q2566" s="2" t="str">
        <x:v>PD exceeds policy maximum</x:v>
      </x:c>
      <x:c r="R2566" s="2"/>
      <x:c r="S2566" s="2"/>
      <x:c r="T2566" s="2"/>
    </x:row>
    <x:row r="2567">
      <x:c r="A2567" s="2"/>
      <x:c r="B2567" s="2"/>
      <x:c r="C2567" s="2" t="str">
        <x:v>SYN-02562</x:v>
      </x:c>
      <x:c r="D2567" s="58" t="n">
        <x:v>108000000</x:v>
      </x:c>
      <x:c r="E2567" s="93" t="n">
        <x:v>18</x:v>
      </x:c>
      <x:c r="F2567" s="59" t="n">
        <x:v>0.13623575882437364</x:v>
      </x:c>
      <x:c r="G2567" s="59" t="n">
        <x:v>0.7587800279572078</x:v>
      </x:c>
      <x:c r="H2567" s="59" t="n">
        <x:v>0.20946921961681286</x:v>
      </x:c>
      <x:c r="I2567" s="58" t="n">
        <x:v>7043684.948700965</x:v>
      </x:c>
      <x:c r="J2567" s="59" t="n">
        <x:v>0.4708314477884338</x:v>
      </x:c>
      <x:c r="K2567" s="2" t="str">
        <x:v>D</x:v>
      </x:c>
      <x:c r="L2567" s="59" t="n">
        <x:v>0.20161407470703124</x:v>
      </x:c>
      <x:c r="M2567" s="59" t="n">
        <x:v>0.20704277073250532</x:v>
      </x:c>
      <x:c r="N2567" s="58" t="n">
        <x:v>9239109.552570436</x:v>
      </x:c>
      <x:c r="O2567" s="58" t="n">
        <x:v>7451647.616868782</x:v>
      </x:c>
      <x:c r="P2567" s="2" t="str">
        <x:v>approve</x:v>
      </x:c>
      <x:c r="Q2567" s="2" t="str">
        <x:v>eligibility and RAROC conditions are met</x:v>
      </x:c>
      <x:c r="R2567" s="2"/>
      <x:c r="S2567" s="2"/>
      <x:c r="T2567" s="2"/>
    </x:row>
    <x:row r="2568">
      <x:c r="A2568" s="2"/>
      <x:c r="B2568" s="2"/>
      <x:c r="C2568" s="2" t="str">
        <x:v>SYN-02563</x:v>
      </x:c>
      <x:c r="D2568" s="58" t="n">
        <x:v>211000000</x:v>
      </x:c>
      <x:c r="E2568" s="93" t="n">
        <x:v>18</x:v>
      </x:c>
      <x:c r="F2568" s="59" t="n">
        <x:v>0.0672410050122402</x:v>
      </x:c>
      <x:c r="G2568" s="59" t="n">
        <x:v>0.8266277870349468</x:v>
      </x:c>
      <x:c r="H2568" s="59" t="n">
        <x:v>0.16503594601902444</x:v>
      </x:c>
      <x:c r="I2568" s="58" t="n">
        <x:v>13312984.193476856</x:v>
      </x:c>
      <x:c r="J2568" s="59" t="n">
        <x:v>0.5346566912421958</x:v>
      </x:c>
      <x:c r="K2568" s="2" t="str">
        <x:v>C</x:v>
      </x:c>
      <x:c r="L2568" s="59"/>
      <x:c r="M2568" s="59" t="n">
        <x:v>0.463549602917828</x:v>
      </x:c>
      <x:c r="N2568" s="58" t="n">
        <x:v>9628455.726307238</x:v>
      </x:c>
      <x:c r="O2568" s="58" t="n">
        <x:v>10884383.121335858</x:v>
      </x:c>
      <x:c r="P2568" s="2" t="str">
        <x:v>decline</x:v>
      </x:c>
      <x:c r="Q2568" s="2" t="str">
        <x:v>debt service to income exceeds policy maximum</x:v>
      </x:c>
      <x:c r="R2568" s="2"/>
      <x:c r="S2568" s="2"/>
      <x:c r="T2568" s="2"/>
    </x:row>
    <x:row r="2569">
      <x:c r="A2569" s="2"/>
      <x:c r="B2569" s="2"/>
      <x:c r="C2569" s="2" t="str">
        <x:v>SYN-02564</x:v>
      </x:c>
      <x:c r="D2569" s="58" t="n">
        <x:v>218000000</x:v>
      </x:c>
      <x:c r="E2569" s="93" t="n">
        <x:v>24</x:v>
      </x:c>
      <x:c r="F2569" s="59" t="n">
        <x:v>0.08394060895739883</x:v>
      </x:c>
      <x:c r="G2569" s="59" t="n">
        <x:v>0.7570752196978535</x:v>
      </x:c>
      <x:c r="H2569" s="59" t="n">
        <x:v>0.1698964798809154</x:v>
      </x:c>
      <x:c r="I2569" s="58" t="n">
        <x:v>10777329.24615865</x:v>
      </x:c>
      <x:c r="J2569" s="59" t="n">
        <x:v>0.32483462188875856</x:v>
      </x:c>
      <x:c r="K2569" s="2" t="str">
        <x:v>C</x:v>
      </x:c>
      <x:c r="L2569" s="59" t="n">
        <x:v>0.15002410888671874</x:v>
      </x:c>
      <x:c r="M2569" s="59" t="n">
        <x:v>0.3158868679935185</x:v>
      </x:c>
      <x:c r="N2569" s="58" t="n">
        <x:v>14952176.054279774</x:v>
      </x:c>
      <x:c r="O2569" s="58" t="n">
        <x:v>11530656.565900343</x:v>
      </x:c>
      <x:c r="P2569" s="2" t="str">
        <x:v>approve</x:v>
      </x:c>
      <x:c r="Q2569" s="2" t="str">
        <x:v>eligibility and RAROC conditions are met</x:v>
      </x:c>
      <x:c r="R2569" s="2"/>
      <x:c r="S2569" s="2"/>
      <x:c r="T2569" s="2"/>
    </x:row>
    <x:row r="2570">
      <x:c r="A2570" s="2"/>
      <x:c r="B2570" s="2"/>
      <x:c r="C2570" s="2" t="str">
        <x:v>SYN-02565</x:v>
      </x:c>
      <x:c r="D2570" s="58" t="n">
        <x:v>107000000</x:v>
      </x:c>
      <x:c r="E2570" s="93" t="n">
        <x:v>48</x:v>
      </x:c>
      <x:c r="F2570" s="59" t="n">
        <x:v>0.007516313944376878</x:v>
      </x:c>
      <x:c r="G2570" s="59" t="n">
        <x:v>0.6279397393175014</x:v>
      </x:c>
      <x:c r="H2570" s="59" t="n">
        <x:v>0.11862507088217526</x:v>
      </x:c>
      <x:c r="I2570" s="58" t="n">
        <x:v>2810502.466893663</x:v>
      </x:c>
      <x:c r="J2570" s="59" t="n">
        <x:v>0.203453202090427</x:v>
      </x:c>
      <x:c r="K2570" s="2" t="str">
        <x:v>A</x:v>
      </x:c>
      <x:c r="L2570" s="59" t="n">
        <x:v>0.08639823913574221</x:v>
      </x:c>
      <x:c r="M2570" s="59" t="n">
        <x:v>0.48795318316460984</x:v>
      </x:c>
      <x:c r="N2570" s="58" t="n">
        <x:v>1102756.47717494</x:v>
      </x:c>
      <x:c r="O2570" s="58" t="n">
        <x:v>4584020.443238051</x:v>
      </x:c>
      <x:c r="P2570" s="2" t="str">
        <x:v>approve</x:v>
      </x:c>
      <x:c r="Q2570" s="2" t="str">
        <x:v>eligibility and RAROC conditions are met</x:v>
      </x:c>
      <x:c r="R2570" s="2"/>
      <x:c r="S2570" s="2"/>
      <x:c r="T2570" s="2"/>
    </x:row>
    <x:row r="2571">
      <x:c r="A2571" s="2"/>
      <x:c r="B2571" s="2"/>
      <x:c r="C2571" s="2" t="str">
        <x:v>SYN-02566</x:v>
      </x:c>
      <x:c r="D2571" s="58" t="n">
        <x:v>78000000</x:v>
      </x:c>
      <x:c r="E2571" s="93" t="n">
        <x:v>48</x:v>
      </x:c>
      <x:c r="F2571" s="59" t="n">
        <x:v>0.07799223491241881</x:v>
      </x:c>
      <x:c r="G2571" s="59" t="n">
        <x:v>0.7684905002912664</x:v>
      </x:c>
      <x:c r="H2571" s="59" t="n">
        <x:v>0.17971581810669243</x:v>
      </x:c>
      <x:c r="I2571" s="58" t="n">
        <x:v>2290091.8515934977</x:v>
      </x:c>
      <x:c r="J2571" s="59" t="n">
        <x:v>0.35609095006928254</x:v>
      </x:c>
      <x:c r="K2571" s="2" t="str">
        <x:v>C</x:v>
      </x:c>
      <x:c r="L2571" s="59" t="n">
        <x:v>0.14769027709960936</x:v>
      </x:c>
      <x:c r="M2571" s="59" t="n">
        <x:v>0.4189637927594565</x:v>
      </x:c>
      <x:c r="N2571" s="58" t="n">
        <x:v>9905126.863018114</x:v>
      </x:c>
      <x:c r="O2571" s="58" t="n">
        <x:v>3944890.55719841</x:v>
      </x:c>
      <x:c r="P2571" s="2" t="str">
        <x:v>approve</x:v>
      </x:c>
      <x:c r="Q2571" s="2" t="str">
        <x:v>eligibility and RAROC conditions are met</x:v>
      </x:c>
      <x:c r="R2571" s="2"/>
      <x:c r="S2571" s="2"/>
      <x:c r="T2571" s="2"/>
    </x:row>
    <x:row r="2572">
      <x:c r="A2572" s="2"/>
      <x:c r="B2572" s="2"/>
      <x:c r="C2572" s="2" t="str">
        <x:v>SYN-02567</x:v>
      </x:c>
      <x:c r="D2572" s="58" t="n">
        <x:v>75000000</x:v>
      </x:c>
      <x:c r="E2572" s="93" t="n">
        <x:v>12</x:v>
      </x:c>
      <x:c r="F2572" s="59" t="n">
        <x:v>0.11613585340511642</x:v>
      </x:c>
      <x:c r="G2572" s="59" t="n">
        <x:v>0.8670910207818753</x:v>
      </x:c>
      <x:c r="H2572" s="59" t="n">
        <x:v>0.190755150188827</x:v>
      </x:c>
      <x:c r="I2572" s="58" t="n">
        <x:v>6914446.658461258</x:v>
      </x:c>
      <x:c r="J2572" s="59" t="n">
        <x:v>0.26028893316922513</x:v>
      </x:c>
      <x:c r="K2572" s="2" t="str">
        <x:v>D</x:v>
      </x:c>
      <x:c r="L2572" s="59" t="n">
        <x:v>0.20874454498291017</x:v>
      </x:c>
      <x:c r="M2572" s="59" t="n">
        <x:v>0.05739174799727502</x:v>
      </x:c>
      <x:c r="N2572" s="58" t="n">
        <x:v>4285623.38062401</x:v>
      </x:c>
      <x:c r="O2572" s="58" t="n">
        <x:v>5653026.995619343</x:v>
      </x:c>
      <x:c r="P2572" s="2" t="str">
        <x:v>reprice</x:v>
      </x:c>
      <x:c r="Q2572" s="2" t="str">
        <x:v>quoted APR is below the RAROC price floor</x:v>
      </x:c>
      <x:c r="R2572" s="2"/>
      <x:c r="S2572" s="2"/>
      <x:c r="T2572" s="2"/>
    </x:row>
    <x:row r="2573">
      <x:c r="A2573" s="2"/>
      <x:c r="B2573" s="2"/>
      <x:c r="C2573" s="2" t="str">
        <x:v>SYN-02568</x:v>
      </x:c>
      <x:c r="D2573" s="58" t="n">
        <x:v>151000000</x:v>
      </x:c>
      <x:c r="E2573" s="93" t="n">
        <x:v>18</x:v>
      </x:c>
      <x:c r="F2573" s="59" t="n">
        <x:v>0.04532359696752453</x:v>
      </x:c>
      <x:c r="G2573" s="59" t="n">
        <x:v>0.7857856657916007</x:v>
      </x:c>
      <x:c r="H2573" s="59" t="n">
        <x:v>0.1511394559975223</x:v>
      </x:c>
      <x:c r="I2573" s="58" t="n">
        <x:v>9428202.391087692</x:v>
      </x:c>
      <x:c r="J2573" s="59" t="n">
        <x:v>0.4295156086908376</x:v>
      </x:c>
      <x:c r="K2573" s="2" t="str">
        <x:v>B</x:v>
      </x:c>
      <x:c r="L2573" s="59" t="n">
        <x:v>0.10624107360839846</x:v>
      </x:c>
      <x:c r="M2573" s="59" t="n">
        <x:v>0.6152149943278071</x:v>
      </x:c>
      <x:c r="N2573" s="58" t="n">
        <x:v>4403702.297466377</x:v>
      </x:c>
      <x:c r="O2573" s="58" t="n">
        <x:v>6355575.21580793</x:v>
      </x:c>
      <x:c r="P2573" s="2" t="str">
        <x:v>approve</x:v>
      </x:c>
      <x:c r="Q2573" s="2" t="str">
        <x:v>eligibility and RAROC conditions are met</x:v>
      </x:c>
      <x:c r="R2573" s="2"/>
      <x:c r="S2573" s="2"/>
      <x:c r="T2573" s="2"/>
    </x:row>
    <x:row r="2574">
      <x:c r="A2574" s="2"/>
      <x:c r="B2574" s="2"/>
      <x:c r="C2574" s="2" t="str">
        <x:v>SYN-02569</x:v>
      </x:c>
      <x:c r="D2574" s="58" t="n">
        <x:v>193000000</x:v>
      </x:c>
      <x:c r="E2574" s="93" t="n">
        <x:v>18</x:v>
      </x:c>
      <x:c r="F2574" s="59" t="n">
        <x:v>0.01559974375542239</x:v>
      </x:c>
      <x:c r="G2574" s="59" t="n">
        <x:v>0.6858489870520285</x:v>
      </x:c>
      <x:c r="H2574" s="59" t="n">
        <x:v>0.13073677435291434</x:v>
      </x:c>
      <x:c r="I2574" s="58" t="n">
        <x:v>11866020.93082408</x:v>
      </x:c>
      <x:c r="J2574" s="59" t="n">
        <x:v>0.2321727746693807</x:v>
      </x:c>
      <x:c r="K2574" s="2" t="str">
        <x:v>A</x:v>
      </x:c>
      <x:c r="L2574" s="59" t="n">
        <x:v>0.08480754852294924</x:v>
      </x:c>
      <x:c r="M2574" s="59" t="n">
        <x:v>0.6260931491289425</x:v>
      </x:c>
      <x:c r="N2574" s="58" t="n">
        <x:v>1684304.8985288322</x:v>
      </x:c>
      <x:c r="O2574" s="58" t="n">
        <x:v>8205572.026844485</x:v>
      </x:c>
      <x:c r="P2574" s="2" t="str">
        <x:v>approve</x:v>
      </x:c>
      <x:c r="Q2574" s="2" t="str">
        <x:v>eligibility and RAROC conditions are met</x:v>
      </x:c>
      <x:c r="R2574" s="2"/>
      <x:c r="S2574" s="2"/>
      <x:c r="T2574" s="2"/>
    </x:row>
    <x:row r="2575">
      <x:c r="A2575" s="2"/>
      <x:c r="B2575" s="2"/>
      <x:c r="C2575" s="2" t="str">
        <x:v>SYN-02570</x:v>
      </x:c>
      <x:c r="D2575" s="58" t="n">
        <x:v>192000000</x:v>
      </x:c>
      <x:c r="E2575" s="93" t="n">
        <x:v>48</x:v>
      </x:c>
      <x:c r="F2575" s="59" t="n">
        <x:v>0.06342036391453942</x:v>
      </x:c>
      <x:c r="G2575" s="59" t="n">
        <x:v>0.6954133285634656</x:v>
      </x:c>
      <x:c r="H2575" s="59" t="n">
        <x:v>0.16507845700855664</x:v>
      </x:c>
      <x:c r="I2575" s="58" t="n">
        <x:v>5491401.372086006</x:v>
      </x:c>
      <x:c r="J2575" s="59" t="n">
        <x:v>0.1770773039110456</x:v>
      </x:c>
      <x:c r="K2575" s="2" t="str">
        <x:v>C</x:v>
      </x:c>
      <x:c r="L2575" s="59" t="n">
        <x:v>0.12236206054687498</x:v>
      </x:c>
      <x:c r="M2575" s="59" t="n">
        <x:v>0.5927253884371827</x:v>
      </x:c>
      <x:c r="N2575" s="58" t="n">
        <x:v>18042021.356731426</x:v>
      </x:c>
      <x:c r="O2575" s="58" t="n">
        <x:v>7831129.377626532</x:v>
      </x:c>
      <x:c r="P2575" s="2" t="str">
        <x:v>approve</x:v>
      </x:c>
      <x:c r="Q2575" s="2" t="str">
        <x:v>eligibility and RAROC conditions are met</x:v>
      </x:c>
      <x:c r="R2575" s="2"/>
      <x:c r="S2575" s="2"/>
      <x:c r="T2575" s="2"/>
    </x:row>
    <x:row r="2576">
      <x:c r="A2576" s="2"/>
      <x:c r="B2576" s="2"/>
      <x:c r="C2576" s="2" t="str">
        <x:v>SYN-02571</x:v>
      </x:c>
      <x:c r="D2576" s="58" t="n">
        <x:v>190000000</x:v>
      </x:c>
      <x:c r="E2576" s="93" t="n">
        <x:v>48</x:v>
      </x:c>
      <x:c r="F2576" s="59" t="n">
        <x:v>0.0376343778410763</x:v>
      </x:c>
      <x:c r="G2576" s="59" t="n">
        <x:v>0.6668698633124651</x:v>
      </x:c>
      <x:c r="H2576" s="59" t="n">
        <x:v>0.10455937251066874</x:v>
      </x:c>
      <x:c r="I2576" s="58" t="n">
        <x:v>4860600.008586342</x:v>
      </x:c>
      <x:c r="J2576" s="59" t="n">
        <x:v>0.13083764726085512</x:v>
      </x:c>
      <x:c r="K2576" s="2" t="str">
        <x:v>B</x:v>
      </x:c>
      <x:c r="L2576" s="59" t="n">
        <x:v>0.10008800506591796</x:v>
      </x:c>
      <x:c r="M2576" s="59" t="n">
        <x:v>0.20532000306587872</x:v>
      </x:c>
      <x:c r="N2576" s="58" t="n">
        <x:v>10051478.88803216</x:v>
      </x:c>
      <x:c r="O2576" s="58" t="n">
        <x:v>7747924.137990022</x:v>
      </x:c>
      <x:c r="P2576" s="2" t="str">
        <x:v>approve</x:v>
      </x:c>
      <x:c r="Q2576" s="2" t="str">
        <x:v>eligibility and RAROC conditions are met</x:v>
      </x:c>
      <x:c r="R2576" s="2"/>
      <x:c r="S2576" s="2"/>
      <x:c r="T2576" s="2"/>
    </x:row>
    <x:row r="2577">
      <x:c r="A2577" s="2"/>
      <x:c r="B2577" s="2"/>
      <x:c r="C2577" s="2" t="str">
        <x:v>SYN-02572</x:v>
      </x:c>
      <x:c r="D2577" s="58" t="n">
        <x:v>179000000</x:v>
      </x:c>
      <x:c r="E2577" s="93" t="n">
        <x:v>36</x:v>
      </x:c>
      <x:c r="F2577" s="59" t="n">
        <x:v>0.16973142277457626</x:v>
      </x:c>
      <x:c r="G2577" s="59" t="n">
        <x:v>0.5733548292359282</x:v>
      </x:c>
      <x:c r="H2577" s="59" t="n">
        <x:v>0.2529501300809275</x:v>
      </x:c>
      <x:c r="I2577" s="58" t="n">
        <x:v>7144967.722564558</x:v>
      </x:c>
      <x:c r="J2577" s="59" t="n">
        <x:v>0.3823704685064857</x:v>
      </x:c>
      <x:c r="K2577" s="2" t="str">
        <x:v>E</x:v>
      </x:c>
      <x:c r="L2577" s="59" t="n">
        <x:v>0.18891223907470706</x:v>
      </x:c>
      <x:c r="M2577" s="59" t="n">
        <x:v>0.6163125514025395</x:v>
      </x:c>
      <x:c r="N2577" s="58" t="n">
        <x:v>27249510.008599374</x:v>
      </x:c>
      <x:c r="O2577" s="58" t="n">
        <x:v>9627929.323732933</x:v>
      </x:c>
      <x:c r="P2577" s="2" t="str">
        <x:v>approve</x:v>
      </x:c>
      <x:c r="Q2577" s="2" t="str">
        <x:v>eligibility and RAROC conditions are met</x:v>
      </x:c>
      <x:c r="R2577" s="2"/>
      <x:c r="S2577" s="2"/>
      <x:c r="T2577" s="2"/>
    </x:row>
    <x:row r="2578">
      <x:c r="A2578" s="2"/>
      <x:c r="B2578" s="2"/>
      <x:c r="C2578" s="2" t="str">
        <x:v>SYN-02573</x:v>
      </x:c>
      <x:c r="D2578" s="58" t="n">
        <x:v>79000000</x:v>
      </x:c>
      <x:c r="E2578" s="93" t="n">
        <x:v>36</x:v>
      </x:c>
      <x:c r="F2578" s="59" t="n">
        <x:v>0.20197280539466037</x:v>
      </x:c>
      <x:c r="G2578" s="59" t="n">
        <x:v>0.6528052747657127</x:v>
      </x:c>
      <x:c r="H2578" s="59" t="n">
        <x:v>0.265791512099634</x:v>
      </x:c>
      <x:c r="I2578" s="58" t="n">
        <x:v>3207381.8254343974</x:v>
      </x:c>
      <x:c r="J2578" s="59" t="n">
        <x:v>0.17317248176849723</x:v>
      </x:c>
      <x:c r="K2578" s="2" t="str">
        <x:v>E</x:v>
      </x:c>
      <x:c r="L2578" s="59"/>
      <x:c r="M2578" s="59" t="n">
        <x:v>0.28850365441164905</x:v>
      </x:c>
      <x:c r="N2578" s="58" t="n">
        <x:v>16058259.299663138</x:v>
      </x:c>
      <x:c r="O2578" s="58" t="n">
        <x:v>5042920.944029238</x:v>
      </x:c>
      <x:c r="P2578" s="2" t="str">
        <x:v>decline</x:v>
      </x:c>
      <x:c r="Q2578" s="2" t="str">
        <x:v>PD exceeds policy maximum</x:v>
      </x:c>
      <x:c r="R2578" s="2"/>
      <x:c r="S2578" s="2"/>
      <x:c r="T2578" s="2"/>
    </x:row>
    <x:row r="2579">
      <x:c r="A2579" s="2"/>
      <x:c r="B2579" s="2"/>
      <x:c r="C2579" s="2" t="str">
        <x:v>SYN-02574</x:v>
      </x:c>
      <x:c r="D2579" s="58" t="n">
        <x:v>107000000</x:v>
      </x:c>
      <x:c r="E2579" s="93" t="n">
        <x:v>36</x:v>
      </x:c>
      <x:c r="F2579" s="59" t="n">
        <x:v>0.1294182855002492</x:v>
      </x:c>
      <x:c r="G2579" s="59" t="n">
        <x:v>0.7072785092874548</x:v>
      </x:c>
      <x:c r="H2579" s="59" t="n">
        <x:v>0.20829366495869947</x:v>
      </x:c>
      <x:c r="I2579" s="58" t="n">
        <x:v>4021864.042510769</x:v>
      </x:c>
      <x:c r="J2579" s="59" t="n">
        <x:v>0.2860932021255384</x:v>
      </x:c>
      <x:c r="K2579" s="2" t="str">
        <x:v>D</x:v>
      </x:c>
      <x:c r="L2579" s="59" t="n">
        <x:v>0.1889622497558594</x:v>
      </x:c>
      <x:c r="M2579" s="59" t="n">
        <x:v>0.28768455057276665</x:v>
      </x:c>
      <x:c r="N2579" s="58" t="n">
        <x:v>15421013.631155977</x:v>
      </x:c>
      <x:c r="O2579" s="58" t="n">
        <x:v>6399213.896729787</x:v>
      </x:c>
      <x:c r="P2579" s="2" t="str">
        <x:v>approve</x:v>
      </x:c>
      <x:c r="Q2579" s="2" t="str">
        <x:v>eligibility and RAROC conditions are met</x:v>
      </x:c>
      <x:c r="R2579" s="2"/>
      <x:c r="S2579" s="2"/>
      <x:c r="T2579" s="2"/>
    </x:row>
    <x:row r="2580">
      <x:c r="A2580" s="2"/>
      <x:c r="B2580" s="2"/>
      <x:c r="C2580" s="2" t="str">
        <x:v>SYN-02575</x:v>
      </x:c>
      <x:c r="D2580" s="58" t="n">
        <x:v>69000000</x:v>
      </x:c>
      <x:c r="E2580" s="93" t="n">
        <x:v>36</x:v>
      </x:c>
      <x:c r="F2580" s="59" t="n">
        <x:v>0.040075362116032985</x:v>
      </x:c>
      <x:c r="G2580" s="59" t="n">
        <x:v>0.6019543756697148</x:v>
      </x:c>
      <x:c r="H2580" s="59" t="n">
        <x:v>0.14197672440390485</x:v>
      </x:c>
      <x:c r="I2580" s="58" t="n">
        <x:v>2364886.402004372</x:v>
      </x:c>
      <x:c r="J2580" s="59" t="n">
        <x:v>0.23530148579609683</x:v>
      </x:c>
      <x:c r="K2580" s="2" t="str">
        <x:v>B</x:v>
      </x:c>
      <x:c r="L2580" s="59" t="n">
        <x:v>0.10486621856689456</x:v>
      </x:c>
      <x:c r="M2580" s="59" t="n">
        <x:v>0.5372565731300121</x:v>
      </x:c>
      <x:c r="N2580" s="58" t="n">
        <x:v>2681793.936138083</x:v>
      </x:c>
      <x:c r="O2580" s="58" t="n">
        <x:v>2864193.997991816</x:v>
      </x:c>
      <x:c r="P2580" s="2" t="str">
        <x:v>approve</x:v>
      </x:c>
      <x:c r="Q2580" s="2" t="str">
        <x:v>eligibility and RAROC conditions are met</x:v>
      </x:c>
      <x:c r="R2580" s="2"/>
      <x:c r="S2580" s="2"/>
      <x:c r="T2580" s="2"/>
    </x:row>
    <x:row r="2581">
      <x:c r="A2581" s="2"/>
      <x:c r="B2581" s="2"/>
      <x:c r="C2581" s="2" t="str">
        <x:v>SYN-02576</x:v>
      </x:c>
      <x:c r="D2581" s="58" t="n">
        <x:v>222000000</x:v>
      </x:c>
      <x:c r="E2581" s="93" t="n">
        <x:v>18</x:v>
      </x:c>
      <x:c r="F2581" s="59" t="n">
        <x:v>0.1585040090757435</x:v>
      </x:c>
      <x:c r="G2581" s="59" t="n">
        <x:v>0.6913038076007096</x:v>
      </x:c>
      <x:c r="H2581" s="59" t="n">
        <x:v>0.23314631769121338</x:v>
      </x:c>
      <x:c r="I2581" s="58" t="n">
        <x:v>14733611.126442542</x:v>
      </x:c>
      <x:c r="J2581" s="59" t="n">
        <x:v>0.29459164318705205</x:v>
      </x:c>
      <x:c r="K2581" s="2" t="str">
        <x:v>E</x:v>
      </x:c>
      <x:c r="L2581" s="59" t="n">
        <x:v>0.2016465377807617</x:v>
      </x:c>
      <x:c r="M2581" s="59" t="n">
        <x:v>0.3520322013569452</x:v>
      </x:c>
      <x:c r="N2581" s="58" t="n">
        <x:v>20220369.17994692</x:v>
      </x:c>
      <x:c r="O2581" s="58" t="n">
        <x:v>14916258.100293169</x:v>
      </x:c>
      <x:c r="P2581" s="2" t="str">
        <x:v>approve</x:v>
      </x:c>
      <x:c r="Q2581" s="2" t="str">
        <x:v>eligibility and RAROC conditions are met</x:v>
      </x:c>
      <x:c r="R2581" s="2"/>
      <x:c r="S2581" s="2"/>
      <x:c r="T2581" s="2"/>
    </x:row>
    <x:row r="2582">
      <x:c r="A2582" s="2"/>
      <x:c r="B2582" s="2"/>
      <x:c r="C2582" s="2" t="str">
        <x:v>SYN-02577</x:v>
      </x:c>
      <x:c r="D2582" s="58" t="n">
        <x:v>59000000</x:v>
      </x:c>
      <x:c r="E2582" s="93" t="n">
        <x:v>48</x:v>
      </x:c>
      <x:c r="F2582" s="59" t="n">
        <x:v>0.06231990564938372</x:v>
      </x:c>
      <x:c r="G2582" s="59" t="n">
        <x:v>0.7507206327297468</x:v>
      </x:c>
      <x:c r="H2582" s="59" t="n">
        <x:v>0.14613849209045834</x:v>
      </x:c>
      <x:c r="I2582" s="58" t="n">
        <x:v>1630488.4893800656</x:v>
      </x:c>
      <x:c r="J2582" s="59" t="n">
        <x:v>0.25533736336052115</x:v>
      </x:c>
      <x:c r="K2582" s="2" t="str">
        <x:v>C</x:v>
      </x:c>
      <x:c r="L2582" s="59" t="n">
        <x:v>0.1355508422851563</x:v>
      </x:c>
      <x:c r="M2582" s="59" t="n">
        <x:v>0.2609849633849947</x:v>
      </x:c>
      <x:c r="N2582" s="58" t="n">
        <x:v>5826330.374862906</x:v>
      </x:c>
      <x:c r="O2582" s="58" t="n">
        <x:v>2546597.28552104</x:v>
      </x:c>
      <x:c r="P2582" s="2" t="str">
        <x:v>approve</x:v>
      </x:c>
      <x:c r="Q2582" s="2" t="str">
        <x:v>eligibility and RAROC conditions are met</x:v>
      </x:c>
      <x:c r="R2582" s="2"/>
      <x:c r="S2582" s="2"/>
      <x:c r="T2582" s="2"/>
    </x:row>
    <x:row r="2583">
      <x:c r="A2583" s="2"/>
      <x:c r="B2583" s="2"/>
      <x:c r="C2583" s="2" t="str">
        <x:v>SYN-02578</x:v>
      </x:c>
      <x:c r="D2583" s="58" t="n">
        <x:v>181000000</x:v>
      </x:c>
      <x:c r="E2583" s="93" t="n">
        <x:v>24</x:v>
      </x:c>
      <x:c r="F2583" s="59" t="n">
        <x:v>0.2321754899568205</x:v>
      </x:c>
      <x:c r="G2583" s="59" t="n">
        <x:v>0.7410296755605208</x:v>
      </x:c>
      <x:c r="H2583" s="59" t="n">
        <x:v>0.3</x:v>
      </x:c>
      <x:c r="I2583" s="58" t="n">
        <x:v>10120220.48517859</x:v>
      </x:c>
      <x:c r="J2583" s="59" t="n">
        <x:v>0.7131814870818824</x:v>
      </x:c>
      <x:c r="K2583" s="2" t="str">
        <x:v>E</x:v>
      </x:c>
      <x:c r="L2583" s="59"/>
      <x:c r="M2583" s="59" t="n">
        <x:v>0.253576766597406</x:v>
      </x:c>
      <x:c r="N2583" s="58" t="n">
        <x:v>33723935.090735</x:v>
      </x:c>
      <x:c r="O2583" s="58" t="n">
        <x:v>14303018.464828769</x:v>
      </x:c>
      <x:c r="P2583" s="2" t="str">
        <x:v>decline</x:v>
      </x:c>
      <x:c r="Q2583" s="2" t="str">
        <x:v>PD exceeds policy maximum</x:v>
      </x:c>
      <x:c r="R2583" s="2"/>
      <x:c r="S2583" s="2"/>
      <x:c r="T2583" s="2"/>
    </x:row>
    <x:row r="2584">
      <x:c r="A2584" s="2"/>
      <x:c r="B2584" s="2"/>
      <x:c r="C2584" s="2" t="str">
        <x:v>SYN-02579</x:v>
      </x:c>
      <x:c r="D2584" s="58" t="n">
        <x:v>116000000</x:v>
      </x:c>
      <x:c r="E2584" s="93" t="n">
        <x:v>18</x:v>
      </x:c>
      <x:c r="F2584" s="59" t="n">
        <x:v>0.028694142677971223</x:v>
      </x:c>
      <x:c r="G2584" s="59" t="n">
        <x:v>0.7470841970759065</x:v>
      </x:c>
      <x:c r="H2584" s="59" t="n">
        <x:v>0.14229499322634862</x:v>
      </x:c>
      <x:c r="I2584" s="58" t="n">
        <x:v>7194641.367126351</x:v>
      </x:c>
      <x:c r="J2584" s="59" t="n">
        <x:v>0.6854080781215058</x:v>
      </x:c>
      <x:c r="K2584" s="2" t="str">
        <x:v>B</x:v>
      </x:c>
      <x:c r="L2584" s="59"/>
      <x:c r="M2584" s="59" t="n">
        <x:v>0.6434654913987343</x:v>
      </x:c>
      <x:c r="N2584" s="58" t="n">
        <x:v>2033007.5463501334</x:v>
      </x:c>
      <x:c r="O2584" s="58" t="n">
        <x:v>4913099.4947505975</x:v>
      </x:c>
      <x:c r="P2584" s="2" t="str">
        <x:v>decline</x:v>
      </x:c>
      <x:c r="Q2584" s="2" t="str">
        <x:v>debt service to income exceeds policy maximum</x:v>
      </x:c>
      <x:c r="R2584" s="2"/>
      <x:c r="S2584" s="2"/>
      <x:c r="T2584" s="2"/>
    </x:row>
    <x:row r="2585">
      <x:c r="A2585" s="2"/>
      <x:c r="B2585" s="2"/>
      <x:c r="C2585" s="2" t="str">
        <x:v>SYN-02580</x:v>
      </x:c>
      <x:c r="D2585" s="58" t="n">
        <x:v>162000000</x:v>
      </x:c>
      <x:c r="E2585" s="93" t="n">
        <x:v>36</x:v>
      </x:c>
      <x:c r="F2585" s="59" t="n">
        <x:v>0.06128731266325574</x:v>
      </x:c>
      <x:c r="G2585" s="59" t="n">
        <x:v>0.78647071254056</x:v>
      </x:c>
      <x:c r="H2585" s="59" t="n">
        <x:v>0.1500775222218548</x:v>
      </x:c>
      <x:c r="I2585" s="58" t="n">
        <x:v>5616398.237124946</x:v>
      </x:c>
      <x:c r="J2585" s="59" t="n">
        <x:v>0.24818257037228145</x:v>
      </x:c>
      <x:c r="K2585" s="2" t="str">
        <x:v>C</x:v>
      </x:c>
      <x:c r="L2585" s="59" t="n">
        <x:v>0.1283870315551758</x:v>
      </x:c>
      <x:c r="M2585" s="59" t="n">
        <x:v>0.35860486995987895</x:v>
      </x:c>
      <x:c r="N2585" s="58" t="n">
        <x:v>12476958.13954881</x:v>
      </x:c>
      <x:c r="O2585" s="58" t="n">
        <x:v>7319516.323461027</x:v>
      </x:c>
      <x:c r="P2585" s="2" t="str">
        <x:v>approve</x:v>
      </x:c>
      <x:c r="Q2585" s="2" t="str">
        <x:v>eligibility and RAROC conditions are met</x:v>
      </x:c>
      <x:c r="R2585" s="2"/>
      <x:c r="S2585" s="2"/>
      <x:c r="T2585" s="2"/>
    </x:row>
    <x:row r="2586">
      <x:c r="A2586" s="2"/>
      <x:c r="B2586" s="2"/>
      <x:c r="C2586" s="2" t="str">
        <x:v>SYN-02581</x:v>
      </x:c>
      <x:c r="D2586" s="58" t="n">
        <x:v>206000000</x:v>
      </x:c>
      <x:c r="E2586" s="93" t="n">
        <x:v>24</x:v>
      </x:c>
      <x:c r="F2586" s="59" t="n">
        <x:v>0.1309310573919454</x:v>
      </x:c>
      <x:c r="G2586" s="59" t="n">
        <x:v>0.7070161971185956</x:v>
      </x:c>
      <x:c r="H2586" s="59" t="n">
        <x:v>0.20773570199714694</x:v>
      </x:c>
      <x:c r="I2586" s="58" t="n">
        <x:v>10562547.386165712</x:v>
      </x:c>
      <x:c r="J2586" s="59" t="n">
        <x:v>0.778909211635357</x:v>
      </x:c>
      <x:c r="K2586" s="2" t="str">
        <x:v>D</x:v>
      </x:c>
      <x:c r="L2586" s="59"/>
      <x:c r="M2586" s="59" t="n">
        <x:v>0.36157097793790377</x:v>
      </x:c>
      <x:c r="N2586" s="58" t="n">
        <x:v>20601630.262301784</x:v>
      </x:c>
      <x:c r="O2586" s="58" t="n">
        <x:v>12741613.912244173</x:v>
      </x:c>
      <x:c r="P2586" s="2" t="str">
        <x:v>decline</x:v>
      </x:c>
      <x:c r="Q2586" s="2" t="str">
        <x:v>debt service to income exceeds policy maximum</x:v>
      </x:c>
      <x:c r="R2586" s="2"/>
      <x:c r="S2586" s="2"/>
      <x:c r="T2586" s="2"/>
    </x:row>
    <x:row r="2587">
      <x:c r="A2587" s="2"/>
      <x:c r="B2587" s="2"/>
      <x:c r="C2587" s="2" t="str">
        <x:v>SYN-02582</x:v>
      </x:c>
      <x:c r="D2587" s="58" t="n">
        <x:v>144000000</x:v>
      </x:c>
      <x:c r="E2587" s="93" t="n">
        <x:v>18</x:v>
      </x:c>
      <x:c r="F2587" s="59" t="n">
        <x:v>0.21473391147129064</x:v>
      </x:c>
      <x:c r="G2587" s="59" t="n">
        <x:v>0.7271550899800364</x:v>
      </x:c>
      <x:c r="H2587" s="59" t="n">
        <x:v>0.2916272744317989</x:v>
      </x:c>
      <x:c r="I2587" s="58" t="n">
        <x:v>9972237.273387622</x:v>
      </x:c>
      <x:c r="J2587" s="59" t="n">
        <x:v>0.20767499532757983</x:v>
      </x:c>
      <x:c r="K2587" s="2" t="str">
        <x:v>E</x:v>
      </x:c>
      <x:c r="L2587" s="59"/>
      <x:c r="M2587" s="59" t="n">
        <x:v>0.28998685979488664</x:v>
      </x:c>
      <x:c r="N2587" s="58" t="n">
        <x:v>18887942.5086733</x:v>
      </x:c>
      <x:c r="O2587" s="58" t="n">
        <x:v>11342544.218434425</x:v>
      </x:c>
      <x:c r="P2587" s="2" t="str">
        <x:v>decline</x:v>
      </x:c>
      <x:c r="Q2587" s="2" t="str">
        <x:v>PD exceeds policy maximum</x:v>
      </x:c>
      <x:c r="R2587" s="2"/>
      <x:c r="S2587" s="2"/>
      <x:c r="T2587" s="2"/>
    </x:row>
    <x:row r="2588">
      <x:c r="A2588" s="2"/>
      <x:c r="B2588" s="2"/>
      <x:c r="C2588" s="2" t="str">
        <x:v>SYN-02583</x:v>
      </x:c>
      <x:c r="D2588" s="58" t="n">
        <x:v>63000000</x:v>
      </x:c>
      <x:c r="E2588" s="93" t="n">
        <x:v>18</x:v>
      </x:c>
      <x:c r="F2588" s="59" t="n">
        <x:v>0.09691252408205155</x:v>
      </x:c>
      <x:c r="G2588" s="59" t="n">
        <x:v>0.8003329554376805</x:v>
      </x:c>
      <x:c r="H2588" s="59" t="n">
        <x:v>0.19029950893859873</x:v>
      </x:c>
      <x:c r="I2588" s="58" t="n">
        <x:v>4050762.892128956</x:v>
      </x:c>
      <x:c r="J2588" s="59" t="n">
        <x:v>0.22294977783722855</x:v>
      </x:c>
      <x:c r="K2588" s="2" t="str">
        <x:v>C</x:v>
      </x:c>
      <x:c r="L2588" s="59" t="n">
        <x:v>0.17284652709960935</x:v>
      </x:c>
      <x:c r="M2588" s="59" t="n">
        <x:v>0.2792129938092855</x:v>
      </x:c>
      <x:c r="N2588" s="58" t="n">
        <x:v>4030980.6889503873</x:v>
      </x:c>
      <x:c r="O2588" s="58" t="n">
        <x:v>3878739.37028776</x:v>
      </x:c>
      <x:c r="P2588" s="2" t="str">
        <x:v>approve</x:v>
      </x:c>
      <x:c r="Q2588" s="2" t="str">
        <x:v>eligibility and RAROC conditions are met</x:v>
      </x:c>
      <x:c r="R2588" s="2"/>
      <x:c r="S2588" s="2"/>
      <x:c r="T2588" s="2"/>
    </x:row>
    <x:row r="2589">
      <x:c r="A2589" s="2"/>
      <x:c r="B2589" s="2"/>
      <x:c r="C2589" s="2" t="str">
        <x:v>SYN-02584</x:v>
      </x:c>
      <x:c r="D2589" s="58" t="n">
        <x:v>204000000</x:v>
      </x:c>
      <x:c r="E2589" s="93" t="n">
        <x:v>12</x:v>
      </x:c>
      <x:c r="F2589" s="59" t="n">
        <x:v>0.02542665725471049</x:v>
      </x:c>
      <x:c r="G2589" s="59" t="n">
        <x:v>0.593777304522471</x:v>
      </x:c>
      <x:c r="H2589" s="59" t="n">
        <x:v>0.1375361101523339</x:v>
      </x:c>
      <x:c r="I2589" s="58" t="n">
        <x:v>18292930.52544432</x:v>
      </x:c>
      <x:c r="J2589" s="59" t="n">
        <x:v>0.3838586105088864</x:v>
      </x:c>
      <x:c r="K2589" s="2" t="str">
        <x:v>B</x:v>
      </x:c>
      <x:c r="L2589" s="59" t="n">
        <x:v>0.08646404266357423</x:v>
      </x:c>
      <x:c r="M2589" s="59" t="n">
        <x:v>0.6782498758062706</x:v>
      </x:c>
      <x:c r="N2589" s="58" t="n">
        <x:v>1709673.4019129318</x:v>
      </x:c>
      <x:c r="O2589" s="58" t="n">
        <x:v>8813250.220213186</x:v>
      </x:c>
      <x:c r="P2589" s="2" t="str">
        <x:v>approve</x:v>
      </x:c>
      <x:c r="Q2589" s="2" t="str">
        <x:v>eligibility and RAROC conditions are met</x:v>
      </x:c>
      <x:c r="R2589" s="2"/>
      <x:c r="S2589" s="2"/>
      <x:c r="T2589" s="2"/>
    </x:row>
    <x:row r="2590">
      <x:c r="A2590" s="2"/>
      <x:c r="B2590" s="2"/>
      <x:c r="C2590" s="2" t="str">
        <x:v>SYN-02585</x:v>
      </x:c>
      <x:c r="D2590" s="58" t="n">
        <x:v>32000000</x:v>
      </x:c>
      <x:c r="E2590" s="93" t="n">
        <x:v>36</x:v>
      </x:c>
      <x:c r="F2590" s="59" t="n">
        <x:v>0.06491994028258082</x:v>
      </x:c>
      <x:c r="G2590" s="59" t="n">
        <x:v>0.5912989732973258</x:v>
      </x:c>
      <x:c r="H2590" s="59" t="n">
        <x:v>0.16163691912046638</x:v>
      </x:c>
      <x:c r="I2590" s="58" t="n">
        <x:v>1127612.8492147478</x:v>
      </x:c>
      <x:c r="J2590" s="59" t="n">
        <x:v>0.061932927707222724</x:v>
      </x:c>
      <x:c r="K2590" s="2" t="str">
        <x:v>C</x:v>
      </x:c>
      <x:c r="L2590" s="59" t="n">
        <x:v>0.13621677398681642</x:v>
      </x:c>
      <x:c r="M2590" s="59" t="n">
        <x:v>0.42020971225845405</x:v>
      </x:c>
      <x:c r="N2590" s="58" t="n">
        <x:v>1968495.8072235384</x:v>
      </x:c>
      <x:c r="O2590" s="58" t="n">
        <x:v>1305565.1762413732</x:v>
      </x:c>
      <x:c r="P2590" s="2" t="str">
        <x:v>approve</x:v>
      </x:c>
      <x:c r="Q2590" s="2" t="str">
        <x:v>eligibility and RAROC conditions are met</x:v>
      </x:c>
      <x:c r="R2590" s="2"/>
      <x:c r="S2590" s="2"/>
      <x:c r="T2590" s="2"/>
    </x:row>
    <x:row r="2591">
      <x:c r="A2591" s="2"/>
      <x:c r="B2591" s="2"/>
      <x:c r="C2591" s="2" t="str">
        <x:v>SYN-02586</x:v>
      </x:c>
      <x:c r="D2591" s="58" t="n">
        <x:v>130000000</x:v>
      </x:c>
      <x:c r="E2591" s="93" t="n">
        <x:v>24</x:v>
      </x:c>
      <x:c r="F2591" s="59" t="n">
        <x:v>0.011791535899901385</x:v>
      </x:c>
      <x:c r="G2591" s="59" t="n">
        <x:v>0.8264965523709729</x:v>
      </x:c>
      <x:c r="H2591" s="59" t="n">
        <x:v>0.1201743569501106</x:v>
      </x:c>
      <x:c r="I2591" s="58" t="n">
        <x:v>6120609.948293735</x:v>
      </x:c>
      <x:c r="J2591" s="59" t="n">
        <x:v>0.38144309400699367</x:v>
      </x:c>
      <x:c r="K2591" s="2" t="str">
        <x:v>A</x:v>
      </x:c>
      <x:c r="L2591" s="59" t="n">
        <x:v>0.08782485961914063</x:v>
      </x:c>
      <x:c r="M2591" s="59" t="n">
        <x:v>0.4885582630461109</x:v>
      </x:c>
      <x:c r="N2591" s="58" t="n">
        <x:v>1366951.6488324483</x:v>
      </x:c>
      <x:c r="O2591" s="58" t="n">
        <x:v>5492926.04743665</x:v>
      </x:c>
      <x:c r="P2591" s="2" t="str">
        <x:v>approve</x:v>
      </x:c>
      <x:c r="Q2591" s="2" t="str">
        <x:v>eligibility and RAROC conditions are met</x:v>
      </x:c>
      <x:c r="R2591" s="2"/>
      <x:c r="S2591" s="2"/>
      <x:c r="T2591" s="2"/>
    </x:row>
    <x:row r="2592">
      <x:c r="A2592" s="2"/>
      <x:c r="B2592" s="2"/>
      <x:c r="C2592" s="2" t="str">
        <x:v>SYN-02587</x:v>
      </x:c>
      <x:c r="D2592" s="58" t="n">
        <x:v>125000000</x:v>
      </x:c>
      <x:c r="E2592" s="93" t="n">
        <x:v>18</x:v>
      </x:c>
      <x:c r="F2592" s="59" t="n">
        <x:v>0.09892705457772011</x:v>
      </x:c>
      <x:c r="G2592" s="59" t="n">
        <x:v>0.7794709037707765</x:v>
      </x:c>
      <x:c r="H2592" s="59" t="n">
        <x:v>0.17972677677955567</x:v>
      </x:c>
      <x:c r="I2592" s="58" t="n">
        <x:v>7974094.760751405</x:v>
      </x:c>
      <x:c r="J2592" s="59" t="n">
        <x:v>0.48453219884562954</x:v>
      </x:c>
      <x:c r="K2592" s="2" t="str">
        <x:v>C</x:v>
      </x:c>
      <x:c r="L2592" s="59" t="n">
        <x:v>0.1664434051513672</x:v>
      </x:c>
      <x:c r="M2592" s="59" t="n">
        <x:v>0.2519629986500191</x:v>
      </x:c>
      <x:c r="N2592" s="58" t="n">
        <x:v>7932939.702213099</x:v>
      </x:c>
      <x:c r="O2592" s="58" t="n">
        <x:v>7558487.158882984</x:v>
      </x:c>
      <x:c r="P2592" s="2" t="str">
        <x:v>approve</x:v>
      </x:c>
      <x:c r="Q2592" s="2" t="str">
        <x:v>eligibility and RAROC conditions are met</x:v>
      </x:c>
      <x:c r="R2592" s="2"/>
      <x:c r="S2592" s="2"/>
      <x:c r="T2592" s="2"/>
    </x:row>
    <x:row r="2593">
      <x:c r="A2593" s="2"/>
      <x:c r="B2593" s="2"/>
      <x:c r="C2593" s="2" t="str">
        <x:v>SYN-02588</x:v>
      </x:c>
      <x:c r="D2593" s="58" t="n">
        <x:v>144000000</x:v>
      </x:c>
      <x:c r="E2593" s="93" t="n">
        <x:v>24</x:v>
      </x:c>
      <x:c r="F2593" s="59" t="n">
        <x:v>0.13057156785568025</x:v>
      </x:c>
      <x:c r="G2593" s="59" t="n">
        <x:v>0.6706507979541315</x:v>
      </x:c>
      <x:c r="H2593" s="59" t="n">
        <x:v>0.22141355321679246</x:v>
      </x:c>
      <x:c r="I2593" s="58" t="n">
        <x:v>7480510.045851104</x:v>
      </x:c>
      <x:c r="J2593" s="59" t="n">
        <x:v>0.22161020091702208</x:v>
      </x:c>
      <x:c r="K2593" s="2" t="str">
        <x:v>D</x:v>
      </x:c>
      <x:c r="L2593" s="59" t="n">
        <x:v>0.17775020599365232</x:v>
      </x:c>
      <x:c r="M2593" s="59" t="n">
        <x:v>0.4621055841383224</x:v>
      </x:c>
      <x:c r="N2593" s="58" t="n">
        <x:v>13675591.42439978</x:v>
      </x:c>
      <x:c r="O2593" s="58" t="n">
        <x:v>8470883.85048166</x:v>
      </x:c>
      <x:c r="P2593" s="2" t="str">
        <x:v>approve</x:v>
      </x:c>
      <x:c r="Q2593" s="2" t="str">
        <x:v>eligibility and RAROC conditions are met</x:v>
      </x:c>
      <x:c r="R2593" s="2"/>
      <x:c r="S2593" s="2"/>
      <x:c r="T2593" s="2"/>
    </x:row>
    <x:row r="2594">
      <x:c r="A2594" s="2"/>
      <x:c r="B2594" s="2"/>
      <x:c r="C2594" s="2" t="str">
        <x:v>SYN-02589</x:v>
      </x:c>
      <x:c r="D2594" s="58" t="n">
        <x:v>110000000</x:v>
      </x:c>
      <x:c r="E2594" s="93" t="n">
        <x:v>24</x:v>
      </x:c>
      <x:c r="F2594" s="59" t="n">
        <x:v>0.08375527094634591</x:v>
      </x:c>
      <x:c r="G2594" s="59" t="n">
        <x:v>0.633175684625383</x:v>
      </x:c>
      <x:c r="H2594" s="59" t="n">
        <x:v>0.16921940467712332</x:v>
      </x:c>
      <x:c r="I2594" s="58" t="n">
        <x:v>5434524.13935072</x:v>
      </x:c>
      <x:c r="J2594" s="59" t="n">
        <x:v>0.25651735829408</x:v>
      </x:c>
      <x:c r="K2594" s="2" t="str">
        <x:v>C</x:v>
      </x:c>
      <x:c r="L2594" s="59" t="n">
        <x:v>0.1312350082397461</x:v>
      </x:c>
      <x:c r="M2594" s="59" t="n">
        <x:v>0.5162739548161982</x:v>
      </x:c>
      <x:c r="N2594" s="58" t="n">
        <x:v>6295026.24812904</x:v>
      </x:c>
      <x:c r="O2594" s="58" t="n">
        <x:v>4859328.900080314</x:v>
      </x:c>
      <x:c r="P2594" s="2" t="str">
        <x:v>approve</x:v>
      </x:c>
      <x:c r="Q2594" s="2" t="str">
        <x:v>eligibility and RAROC conditions are met</x:v>
      </x:c>
      <x:c r="R2594" s="2"/>
      <x:c r="S2594" s="2"/>
      <x:c r="T2594" s="2"/>
    </x:row>
    <x:row r="2595">
      <x:c r="A2595" s="2"/>
      <x:c r="B2595" s="2"/>
      <x:c r="C2595" s="2" t="str">
        <x:v>SYN-02590</x:v>
      </x:c>
      <x:c r="D2595" s="58" t="n">
        <x:v>136000000</x:v>
      </x:c>
      <x:c r="E2595" s="93" t="n">
        <x:v>24</x:v>
      </x:c>
      <x:c r="F2595" s="59" t="n">
        <x:v>0.021940862459500478</x:v>
      </x:c>
      <x:c r="G2595" s="59" t="n">
        <x:v>0.7249658044355847</x:v>
      </x:c>
      <x:c r="H2595" s="59" t="n">
        <x:v>0.12225775587006872</x:v>
      </x:c>
      <x:c r="I2595" s="58" t="n">
        <x:v>6416340.8862306755</x:v>
      </x:c>
      <x:c r="J2595" s="59" t="n">
        <x:v>0.4983580920112525</x:v>
      </x:c>
      <x:c r="K2595" s="2" t="str">
        <x:v>B</x:v>
      </x:c>
      <x:c r="L2595" s="59" t="n">
        <x:v>0.08896984100341797</x:v>
      </x:c>
      <x:c r="M2595" s="59" t="n">
        <x:v>0.49757360724044897</x:v>
      </x:c>
      <x:c r="N2595" s="58" t="n">
        <x:v>2330892.433544957</x:v>
      </x:c>
      <x:c r="O2595" s="58" t="n">
        <x:v>5711687.488467399</x:v>
      </x:c>
      <x:c r="P2595" s="2" t="str">
        <x:v>approve</x:v>
      </x:c>
      <x:c r="Q2595" s="2" t="str">
        <x:v>eligibility and RAROC conditions are met</x:v>
      </x:c>
      <x:c r="R2595" s="2"/>
      <x:c r="S2595" s="2"/>
      <x:c r="T2595" s="2"/>
    </x:row>
    <x:row r="2596">
      <x:c r="A2596" s="2"/>
      <x:c r="B2596" s="2"/>
      <x:c r="C2596" s="2" t="str">
        <x:v>SYN-02591</x:v>
      </x:c>
      <x:c r="D2596" s="58" t="n">
        <x:v>38000000</x:v>
      </x:c>
      <x:c r="E2596" s="93" t="n">
        <x:v>12</x:v>
      </x:c>
      <x:c r="F2596" s="59" t="n">
        <x:v>0.06103795471352697</x:v>
      </x:c>
      <x:c r="G2596" s="59" t="n">
        <x:v>0.6953087352711158</x:v>
      </x:c>
      <x:c r="H2596" s="59" t="n">
        <x:v>0.1323941056788855</x:v>
      </x:c>
      <x:c r="I2596" s="58" t="n">
        <x:v>3398326.226820798</x:v>
      </x:c>
      <x:c r="J2596" s="59" t="n">
        <x:v>0.1999507713770823</x:v>
      </x:c>
      <x:c r="K2596" s="2" t="str">
        <x:v>C</x:v>
      </x:c>
      <x:c r="L2596" s="59" t="n">
        <x:v>0.1529256057739258</x:v>
      </x:c>
      <x:c r="M2596" s="59" t="n">
        <x:v>-0.061874338386857186</x:v>
      </x:c>
      <x:c r="N2596" s="58" t="n">
        <x:v>899484.0514308142</x:v>
      </x:c>
      <x:c r="O2596" s="58" t="n">
        <x:v>1621815.0680297157</x:v>
      </x:c>
      <x:c r="P2596" s="2" t="str">
        <x:v>reprice</x:v>
      </x:c>
      <x:c r="Q2596" s="2" t="str">
        <x:v>quoted APR is below the RAROC price floor</x:v>
      </x:c>
      <x:c r="R2596" s="2"/>
      <x:c r="S2596" s="2"/>
      <x:c r="T2596" s="2"/>
    </x:row>
    <x:row r="2597">
      <x:c r="A2597" s="2"/>
      <x:c r="B2597" s="2"/>
      <x:c r="C2597" s="2" t="str">
        <x:v>SYN-02592</x:v>
      </x:c>
      <x:c r="D2597" s="58" t="n">
        <x:v>231000000</x:v>
      </x:c>
      <x:c r="E2597" s="93" t="n">
        <x:v>18</x:v>
      </x:c>
      <x:c r="F2597" s="59" t="n">
        <x:v>0.1867774366930209</x:v>
      </x:c>
      <x:c r="G2597" s="59" t="n">
        <x:v>0.7181428719494591</x:v>
      </x:c>
      <x:c r="H2597" s="59" t="n">
        <x:v>0.25245725237940114</x:v>
      </x:c>
      <x:c r="I2597" s="58" t="n">
        <x:v>15549176.990388505</x:v>
      </x:c>
      <x:c r="J2597" s="59" t="n">
        <x:v>0.8958847751178982</x:v>
      </x:c>
      <x:c r="K2597" s="2" t="str">
        <x:v>E</x:v>
      </x:c>
      <x:c r="L2597" s="59"/>
      <x:c r="M2597" s="59" t="n">
        <x:v>0.2293722160875947</x:v>
      </x:c>
      <x:c r="N2597" s="58" t="n">
        <x:v>25840915.137083985</x:v>
      </x:c>
      <x:c r="O2597" s="58" t="n">
        <x:v>17141758.04223635</x:v>
      </x:c>
      <x:c r="P2597" s="2" t="str">
        <x:v>decline</x:v>
      </x:c>
      <x:c r="Q2597" s="2" t="str">
        <x:v>debt service to income exceeds policy maximum</x:v>
      </x:c>
      <x:c r="R2597" s="2"/>
      <x:c r="S2597" s="2"/>
      <x:c r="T2597" s="2"/>
    </x:row>
    <x:row r="2598">
      <x:c r="A2598" s="2"/>
      <x:c r="B2598" s="2"/>
      <x:c r="C2598" s="2" t="str">
        <x:v>SYN-02593</x:v>
      </x:c>
      <x:c r="D2598" s="58" t="n">
        <x:v>209000000</x:v>
      </x:c>
      <x:c r="E2598" s="93" t="n">
        <x:v>36</x:v>
      </x:c>
      <x:c r="F2598" s="59" t="n">
        <x:v>0.019894343760216336</x:v>
      </x:c>
      <x:c r="G2598" s="59" t="n">
        <x:v>0.5804068270733628</x:v>
      </x:c>
      <x:c r="H2598" s="59" t="n">
        <x:v>0.12497570415130939</x:v>
      </x:c>
      <x:c r="I2598" s="58" t="n">
        <x:v>6991564.193468304</x:v>
      </x:c>
      <x:c r="J2598" s="59" t="n">
        <x:v>0.26652246484561204</x:v>
      </x:c>
      <x:c r="K2598" s="2" t="str">
        <x:v>A</x:v>
      </x:c>
      <x:c r="L2598" s="59" t="n">
        <x:v>0.08451889038085938</x:v>
      </x:c>
      <x:c r="M2598" s="59" t="n">
        <x:v>0.5699138301664628</x:v>
      </x:c>
      <x:c r="N2598" s="58" t="n">
        <x:v>3902201.352216485</x:v>
      </x:c>
      <x:c r="O2598" s="58" t="n">
        <x:v>8789905.096665846</x:v>
      </x:c>
      <x:c r="P2598" s="2" t="str">
        <x:v>approve</x:v>
      </x:c>
      <x:c r="Q2598" s="2" t="str">
        <x:v>eligibility and RAROC conditions are met</x:v>
      </x:c>
      <x:c r="R2598" s="2"/>
      <x:c r="S2598" s="2"/>
      <x:c r="T2598" s="2"/>
    </x:row>
    <x:row r="2599">
      <x:c r="A2599" s="2"/>
      <x:c r="B2599" s="2"/>
      <x:c r="C2599" s="2" t="str">
        <x:v>SYN-02594</x:v>
      </x:c>
      <x:c r="D2599" s="58" t="n">
        <x:v>167000000</x:v>
      </x:c>
      <x:c r="E2599" s="93" t="n">
        <x:v>18</x:v>
      </x:c>
      <x:c r="F2599" s="59" t="n">
        <x:v>0.0856914814021203</x:v>
      </x:c>
      <x:c r="G2599" s="59" t="n">
        <x:v>0.4581871318832255</x:v>
      </x:c>
      <x:c r="H2599" s="59" t="n">
        <x:v>0.17888658879344851</x:v>
      </x:c>
      <x:c r="I2599" s="58" t="n">
        <x:v>10646703.979183942</x:v>
      </x:c>
      <x:c r="J2599" s="59" t="n">
        <x:v>0.21856282312125377</x:v>
      </x:c>
      <x:c r="K2599" s="2" t="str">
        <x:v>C</x:v>
      </x:c>
      <x:c r="L2599" s="59" t="n">
        <x:v>0.1224454116821289</x:v>
      </x:c>
      <x:c r="M2599" s="59" t="n">
        <x:v>0.7337247058868765</x:v>
      </x:c>
      <x:c r="N2599" s="58" t="n">
        <x:v>5397060.809773105</x:v>
      </x:c>
      <x:c r="O2599" s="58" t="n">
        <x:v>6928636.997036495</x:v>
      </x:c>
      <x:c r="P2599" s="2" t="str">
        <x:v>approve</x:v>
      </x:c>
      <x:c r="Q2599" s="2" t="str">
        <x:v>eligibility and RAROC conditions are met</x:v>
      </x:c>
      <x:c r="R2599" s="2"/>
      <x:c r="S2599" s="2"/>
      <x:c r="T2599" s="2"/>
    </x:row>
    <x:row r="2600">
      <x:c r="A2600" s="2"/>
      <x:c r="B2600" s="2"/>
      <x:c r="C2600" s="2" t="str">
        <x:v>SYN-02595</x:v>
      </x:c>
      <x:c r="D2600" s="58" t="n">
        <x:v>30000000</x:v>
      </x:c>
      <x:c r="E2600" s="93" t="n">
        <x:v>48</x:v>
      </x:c>
      <x:c r="F2600" s="59" t="n">
        <x:v>0.032670019123521084</x:v>
      </x:c>
      <x:c r="G2600" s="59" t="n">
        <x:v>0.7481864771399849</x:v>
      </x:c>
      <x:c r="H2600" s="59" t="n">
        <x:v>0.12289777932164489</x:v>
      </x:c>
      <x:c r="I2600" s="58" t="n">
        <x:v>794290.1471461155</x:v>
      </x:c>
      <x:c r="J2600" s="59" t="n">
        <x:v>0.2238858029429223</x:v>
      </x:c>
      <x:c r="K2600" s="2" t="str">
        <x:v>B</x:v>
      </x:c>
      <x:c r="L2600" s="59" t="n">
        <x:v>0.11547988891601563</x:v>
      </x:c>
      <x:c r="M2600" s="59" t="n">
        <x:v>0.2358841910714943</x:v>
      </x:c>
      <x:c r="N2600" s="58" t="n">
        <x:v>1569268.5080122328</x:v>
      </x:c>
      <x:c r="O2600" s="58" t="n">
        <x:v>1244906.669185841</x:v>
      </x:c>
      <x:c r="P2600" s="2" t="str">
        <x:v>approve</x:v>
      </x:c>
      <x:c r="Q2600" s="2" t="str">
        <x:v>eligibility and RAROC conditions are met</x:v>
      </x:c>
      <x:c r="R2600" s="2"/>
      <x:c r="S2600" s="2"/>
      <x:c r="T2600" s="2"/>
    </x:row>
    <x:row r="2601">
      <x:c r="A2601" s="2"/>
      <x:c r="B2601" s="2"/>
      <x:c r="C2601" s="2" t="str">
        <x:v>SYN-02596</x:v>
      </x:c>
      <x:c r="D2601" s="58" t="n">
        <x:v>41000000</x:v>
      </x:c>
      <x:c r="E2601" s="93" t="n">
        <x:v>48</x:v>
      </x:c>
      <x:c r="F2601" s="59" t="n">
        <x:v>0.05391610950387908</x:v>
      </x:c>
      <x:c r="G2601" s="59" t="n">
        <x:v>0.7046190023842641</x:v>
      </x:c>
      <x:c r="H2601" s="59" t="n">
        <x:v>0.15062944763838948</x:v>
      </x:c>
      <x:c r="I2601" s="58" t="n">
        <x:v>1142369.299846</x:v>
      </x:c>
      <x:c r="J2601" s="59" t="n">
        <x:v>0.09082998204733334</x:v>
      </x:c>
      <x:c r="K2601" s="2" t="str">
        <x:v>C</x:v>
      </x:c>
      <x:c r="L2601" s="59" t="n">
        <x:v>0.12467658996582032</x:v>
      </x:c>
      <x:c r="M2601" s="59" t="n">
        <x:v>0.42467527853426645</x:v>
      </x:c>
      <x:c r="N2601" s="58" t="n">
        <x:v>3321323.357843092</x:v>
      </x:c>
      <x:c r="O2601" s="58" t="n">
        <x:v>1678231.1860920712</x:v>
      </x:c>
      <x:c r="P2601" s="2" t="str">
        <x:v>approve</x:v>
      </x:c>
      <x:c r="Q2601" s="2" t="str">
        <x:v>eligibility and RAROC conditions are met</x:v>
      </x:c>
      <x:c r="R2601" s="2"/>
      <x:c r="S2601" s="2"/>
      <x:c r="T2601" s="2"/>
    </x:row>
    <x:row r="2602">
      <x:c r="A2602" s="2"/>
      <x:c r="B2602" s="2"/>
      <x:c r="C2602" s="2" t="str">
        <x:v>SYN-02597</x:v>
      </x:c>
      <x:c r="D2602" s="58" t="n">
        <x:v>68000000</x:v>
      </x:c>
      <x:c r="E2602" s="93" t="n">
        <x:v>24</x:v>
      </x:c>
      <x:c r="F2602" s="59" t="n">
        <x:v>0.10013784354951136</x:v>
      </x:c>
      <x:c r="G2602" s="59" t="n">
        <x:v>0.8010781702547194</x:v>
      </x:c>
      <x:c r="H2602" s="59" t="n">
        <x:v>0.16868515035552092</x:v>
      </x:c>
      <x:c r="I2602" s="58" t="n">
        <x:v>3357779.424089344</x:v>
      </x:c>
      <x:c r="J2602" s="59" t="n">
        <x:v>0.23786440062569725</x:v>
      </x:c>
      <x:c r="K2602" s="2" t="str">
        <x:v>D</x:v>
      </x:c>
      <x:c r="L2602" s="59" t="n">
        <x:v>0.17850738525390625</x:v>
      </x:c>
      <x:c r="M2602" s="59" t="n">
        <x:v>0.09414390719126998</x:v>
      </x:c>
      <x:c r="N2602" s="58" t="n">
        <x:v>5865898.606425666</x:v>
      </x:c>
      <x:c r="O2602" s="58" t="n">
        <x:v>4167227.0897846464</x:v>
      </x:c>
      <x:c r="P2602" s="2" t="str">
        <x:v>reprice</x:v>
      </x:c>
      <x:c r="Q2602" s="2" t="str">
        <x:v>quoted APR is below the RAROC price floor</x:v>
      </x:c>
      <x:c r="R2602" s="2"/>
      <x:c r="S2602" s="2"/>
      <x:c r="T2602" s="2"/>
    </x:row>
    <x:row r="2603">
      <x:c r="A2603" s="2"/>
      <x:c r="B2603" s="2"/>
      <x:c r="C2603" s="2" t="str">
        <x:v>SYN-02598</x:v>
      </x:c>
      <x:c r="D2603" s="58" t="n">
        <x:v>36000000</x:v>
      </x:c>
      <x:c r="E2603" s="93" t="n">
        <x:v>36</x:v>
      </x:c>
      <x:c r="F2603" s="59" t="n">
        <x:v>0.018988458188878597</x:v>
      </x:c>
      <x:c r="G2603" s="59" t="n">
        <x:v>0.6462210521735658</x:v>
      </x:c>
      <x:c r="H2603" s="59" t="n">
        <x:v>0.12310399380258535</x:v>
      </x:c>
      <x:c r="I2603" s="58" t="n">
        <x:v>1201059.2768232357</x:v>
      </x:c>
      <x:c r="J2603" s="59" t="n">
        <x:v>0.26672098855503773</x:v>
      </x:c>
      <x:c r="K2603" s="2" t="str">
        <x:v>A</x:v>
      </x:c>
      <x:c r="L2603" s="59" t="n">
        <x:v>0.10267627716064455</x:v>
      </x:c>
      <x:c r="M2603" s="59" t="n">
        <x:v>0.36859196040292846</x:v>
      </x:c>
      <x:c r="N2603" s="58" t="n">
        <x:v>714047.2940536492</x:v>
      </x:c>
      <x:c r="O2603" s="58" t="n">
        <x:v>1514174.9443340425</x:v>
      </x:c>
      <x:c r="P2603" s="2" t="str">
        <x:v>approve</x:v>
      </x:c>
      <x:c r="Q2603" s="2" t="str">
        <x:v>eligibility and RAROC conditions are met</x:v>
      </x:c>
      <x:c r="R2603" s="2"/>
      <x:c r="S2603" s="2"/>
      <x:c r="T2603" s="2"/>
    </x:row>
    <x:row r="2604">
      <x:c r="A2604" s="2"/>
      <x:c r="B2604" s="2"/>
      <x:c r="C2604" s="2" t="str">
        <x:v>SYN-02599</x:v>
      </x:c>
      <x:c r="D2604" s="58" t="n">
        <x:v>149000000</x:v>
      </x:c>
      <x:c r="E2604" s="93" t="n">
        <x:v>48</x:v>
      </x:c>
      <x:c r="F2604" s="59" t="n">
        <x:v>0.14019892507085235</x:v>
      </x:c>
      <x:c r="G2604" s="59" t="n">
        <x:v>0.7445962986547874</x:v>
      </x:c>
      <x:c r="H2604" s="59" t="n">
        <x:v>0.22342326485125671</x:v>
      </x:c>
      <x:c r="I2604" s="58" t="n">
        <x:v>4722140.556259834</x:v>
      </x:c>
      <x:c r="J2604" s="59" t="n">
        <x:v>0.29268616335486897</x:v>
      </x:c>
      <x:c r="K2604" s="2" t="str">
        <x:v>D</x:v>
      </x:c>
      <x:c r="L2604" s="59" t="n">
        <x:v>0.1976904296875</x:v>
      </x:c>
      <x:c r="M2604" s="59" t="n">
        <x:v>0.314477671338855</x:v>
      </x:c>
      <x:c r="N2604" s="58" t="n">
        <x:v>31784231.013022825</x:v>
      </x:c>
      <x:c r="O2604" s="58" t="n">
        <x:v>9457478.968315698</x:v>
      </x:c>
      <x:c r="P2604" s="2" t="str">
        <x:v>approve</x:v>
      </x:c>
      <x:c r="Q2604" s="2" t="str">
        <x:v>eligibility and RAROC conditions are met</x:v>
      </x:c>
      <x:c r="R2604" s="2"/>
      <x:c r="S2604" s="2"/>
      <x:c r="T2604" s="2"/>
    </x:row>
    <x:row r="2605">
      <x:c r="A2605" s="2"/>
      <x:c r="B2605" s="2"/>
      <x:c r="C2605" s="2" t="str">
        <x:v>SYN-02600</x:v>
      </x:c>
      <x:c r="D2605" s="58" t="n">
        <x:v>179000000</x:v>
      </x:c>
      <x:c r="E2605" s="93" t="n">
        <x:v>36</x:v>
      </x:c>
      <x:c r="F2605" s="59" t="n">
        <x:v>0.04803597355566014</x:v>
      </x:c>
      <x:c r="G2605" s="59" t="n">
        <x:v>0.6641687629398519</x:v>
      </x:c>
      <x:c r="H2605" s="59" t="n">
        <x:v>0.14729551076715866</x:v>
      </x:c>
      <x:c r="I2605" s="58" t="n">
        <x:v>6181413.278141187</x:v>
      </x:c>
      <x:c r="J2605" s="59" t="n">
        <x:v>0.15219408820909663</x:v>
      </x:c>
      <x:c r="K2605" s="2" t="str">
        <x:v>B</x:v>
      </x:c>
      <x:c r="L2605" s="59" t="n">
        <x:v>0.10924697875976563</x:v>
      </x:c>
      <x:c r="M2605" s="59" t="n">
        <x:v>0.5461683036202368</x:v>
      </x:c>
      <x:c r="N2605" s="58" t="n">
        <x:v>9181639.873710707</x:v>
      </x:c>
      <x:c r="O2605" s="58" t="n">
        <x:v>7386677.636161258</x:v>
      </x:c>
      <x:c r="P2605" s="2" t="str">
        <x:v>approve</x:v>
      </x:c>
      <x:c r="Q2605" s="2" t="str">
        <x:v>eligibility and RAROC conditions are met</x:v>
      </x:c>
      <x:c r="R2605" s="2"/>
      <x:c r="S2605" s="2"/>
      <x:c r="T2605" s="2"/>
    </x:row>
    <x:row r="2606">
      <x:c r="A2606" s="2"/>
      <x:c r="B2606" s="2"/>
      <x:c r="C2606" s="2" t="str">
        <x:v>SYN-02601</x:v>
      </x:c>
      <x:c r="D2606" s="58" t="n">
        <x:v>199000000</x:v>
      </x:c>
      <x:c r="E2606" s="93" t="n">
        <x:v>18</x:v>
      </x:c>
      <x:c r="F2606" s="59" t="n">
        <x:v>0.08167834576782457</x:v>
      </x:c>
      <x:c r="G2606" s="59" t="n">
        <x:v>0.7658892035236244</x:v>
      </x:c>
      <x:c r="H2606" s="59" t="n">
        <x:v>0.15666457999640288</x:v>
      </x:c>
      <x:c r="I2606" s="58" t="n">
        <x:v>12477079.388264824</x:v>
      </x:c>
      <x:c r="J2606" s="59" t="n">
        <x:v>0.6915648482080402</x:v>
      </x:c>
      <x:c r="K2606" s="2" t="str">
        <x:v>C</x:v>
      </x:c>
      <x:c r="L2606" s="59"/>
      <x:c r="M2606" s="59" t="n">
        <x:v>0.21535517972962978</x:v>
      </x:c>
      <x:c r="N2606" s="58" t="n">
        <x:v>10198152.715278411</x:v>
      </x:c>
      <x:c r="O2606" s="58" t="n">
        <x:v>10614154.138259402</x:v>
      </x:c>
      <x:c r="P2606" s="2" t="str">
        <x:v>decline</x:v>
      </x:c>
      <x:c r="Q2606" s="2" t="str">
        <x:v>debt service to income exceeds policy maximum</x:v>
      </x:c>
      <x:c r="R2606" s="2"/>
      <x:c r="S2606" s="2"/>
      <x:c r="T2606" s="2"/>
    </x:row>
    <x:row r="2607">
      <x:c r="A2607" s="2"/>
      <x:c r="B2607" s="2"/>
      <x:c r="C2607" s="2" t="str">
        <x:v>SYN-02602</x:v>
      </x:c>
      <x:c r="D2607" s="58" t="n">
        <x:v>149000000</x:v>
      </x:c>
      <x:c r="E2607" s="93" t="n">
        <x:v>48</x:v>
      </x:c>
      <x:c r="F2607" s="59" t="n">
        <x:v>0.04105932920883317</x:v>
      </x:c>
      <x:c r="G2607" s="59" t="n">
        <x:v>0.6729524523452723</x:v>
      </x:c>
      <x:c r="H2607" s="59" t="n">
        <x:v>0.1449829631900617</x:v>
      </x:c>
      <x:c r="I2607" s="58" t="n">
        <x:v>4108986.9670744203</x:v>
      </x:c>
      <x:c r="J2607" s="59" t="n">
        <x:v>0.2793858805361271</x:v>
      </x:c>
      <x:c r="K2607" s="2" t="str">
        <x:v>B</x:v>
      </x:c>
      <x:c r="L2607" s="59" t="n">
        <x:v>0.10597259521484374</x:v>
      </x:c>
      <x:c r="M2607" s="59" t="n">
        <x:v>0.5560928550774598</x:v>
      </x:c>
      <x:c r="N2607" s="58" t="n">
        <x:v>8854531.255609997</x:v>
      </x:c>
      <x:c r="O2607" s="58" t="n">
        <x:v>6189364.364681608</x:v>
      </x:c>
      <x:c r="P2607" s="2" t="str">
        <x:v>approve</x:v>
      </x:c>
      <x:c r="Q2607" s="2" t="str">
        <x:v>eligibility and RAROC conditions are met</x:v>
      </x:c>
      <x:c r="R2607" s="2"/>
      <x:c r="S2607" s="2"/>
      <x:c r="T2607" s="2"/>
    </x:row>
    <x:row r="2608">
      <x:c r="A2608" s="2"/>
      <x:c r="B2608" s="2"/>
      <x:c r="C2608" s="2" t="str">
        <x:v>SYN-02603</x:v>
      </x:c>
      <x:c r="D2608" s="58" t="n">
        <x:v>192000000</x:v>
      </x:c>
      <x:c r="E2608" s="93" t="n">
        <x:v>48</x:v>
      </x:c>
      <x:c r="F2608" s="59" t="n">
        <x:v>0.028311999982022135</x:v>
      </x:c>
      <x:c r="G2608" s="59" t="n">
        <x:v>0.7679360933847047</x:v>
      </x:c>
      <x:c r="H2608" s="59" t="n">
        <x:v>0.12084173184075042</x:v>
      </x:c>
      <x:c r="I2608" s="58" t="n">
        <x:v>5064035.070408207</x:v>
      </x:c>
      <x:c r="J2608" s="59" t="n">
        <x:v>0.43727000343454664</x:v>
      </x:c>
      <x:c r="K2608" s="2" t="str">
        <x:v>B</x:v>
      </x:c>
      <x:c r="L2608" s="59" t="n">
        <x:v>0.09658901214599609</x:v>
      </x:c>
      <x:c r="M2608" s="59" t="n">
        <x:v>0.4057808145751675</x:v>
      </x:c>
      <x:c r="N2608" s="58" t="n">
        <x:v>8957834.176141955</x:v>
      </x:c>
      <x:c r="O2608" s="58" t="n">
        <x:v>8005637.438950394</x:v>
      </x:c>
      <x:c r="P2608" s="2" t="str">
        <x:v>approve</x:v>
      </x:c>
      <x:c r="Q2608" s="2" t="str">
        <x:v>eligibility and RAROC conditions are met</x:v>
      </x:c>
      <x:c r="R2608" s="2"/>
      <x:c r="S2608" s="2"/>
      <x:c r="T2608" s="2"/>
    </x:row>
    <x:row r="2609">
      <x:c r="A2609" s="2"/>
      <x:c r="B2609" s="2"/>
      <x:c r="C2609" s="2" t="str">
        <x:v>SYN-02604</x:v>
      </x:c>
      <x:c r="D2609" s="58" t="n">
        <x:v>205000000</x:v>
      </x:c>
      <x:c r="E2609" s="93" t="n">
        <x:v>36</x:v>
      </x:c>
      <x:c r="F2609" s="59" t="n">
        <x:v>0.09206195426545398</x:v>
      </x:c>
      <x:c r="G2609" s="59" t="n">
        <x:v>0.8625123212304366</x:v>
      </x:c>
      <x:c r="H2609" s="59" t="n">
        <x:v>0.17433639658878541</x:v>
      </x:c>
      <x:c r="I2609" s="58" t="n">
        <x:v>7353127.869650175</x:v>
      </x:c>
      <x:c r="J2609" s="59" t="n">
        <x:v>0.28281261037116057</x:v>
      </x:c>
      <x:c r="K2609" s="2" t="str">
        <x:v>C</x:v>
      </x:c>
      <x:c r="L2609" s="59" t="n">
        <x:v>0.16445526123046877</x:v>
      </x:c>
      <x:c r="M2609" s="59" t="n">
        <x:v>0.22427718025023766</x:v>
      </x:c>
      <x:c r="N2609" s="58" t="n">
        <x:v>25826600.847423382</x:v>
      </x:c>
      <x:c r="O2609" s="58" t="n">
        <x:v>12729845.691717643</x:v>
      </x:c>
      <x:c r="P2609" s="2" t="str">
        <x:v>approve</x:v>
      </x:c>
      <x:c r="Q2609" s="2" t="str">
        <x:v>eligibility and RAROC conditions are met</x:v>
      </x:c>
      <x:c r="R2609" s="2"/>
      <x:c r="S2609" s="2"/>
      <x:c r="T2609" s="2"/>
    </x:row>
    <x:row r="2610">
      <x:c r="A2610" s="2"/>
      <x:c r="B2610" s="2"/>
      <x:c r="C2610" s="2" t="str">
        <x:v>SYN-02605</x:v>
      </x:c>
      <x:c r="D2610" s="58" t="n">
        <x:v>164000000</x:v>
      </x:c>
      <x:c r="E2610" s="93" t="n">
        <x:v>24</x:v>
      </x:c>
      <x:c r="F2610" s="59" t="n">
        <x:v>0.06994971373424862</x:v>
      </x:c>
      <x:c r="G2610" s="59" t="n">
        <x:v>0.7485273281239265</x:v>
      </x:c>
      <x:c r="H2610" s="59" t="n">
        <x:v>0.17605946340179648</x:v>
      </x:c>
      <x:c r="I2610" s="58" t="n">
        <x:v>8156361.5605629785</x:v>
      </x:c>
      <x:c r="J2610" s="59" t="n">
        <x:v>0.4912986271629636</x:v>
      </x:c>
      <x:c r="K2610" s="2" t="str">
        <x:v>C</x:v>
      </x:c>
      <x:c r="L2610" s="59" t="n">
        <x:v>0.13740825653076172</x:v>
      </x:c>
      <x:c r="M2610" s="59" t="n">
        <x:v>0.502712658495049</x:v>
      </x:c>
      <x:c r="N2610" s="58" t="n">
        <x:v>9310694.350668564</x:v>
      </x:c>
      <x:c r="O2610" s="58" t="n">
        <x:v>7766588.262935347</x:v>
      </x:c>
      <x:c r="P2610" s="2" t="str">
        <x:v>approve</x:v>
      </x:c>
      <x:c r="Q2610" s="2" t="str">
        <x:v>eligibility and RAROC conditions are met</x:v>
      </x:c>
      <x:c r="R2610" s="2"/>
      <x:c r="S2610" s="2"/>
      <x:c r="T2610" s="2"/>
    </x:row>
    <x:row r="2611">
      <x:c r="A2611" s="2"/>
      <x:c r="B2611" s="2"/>
      <x:c r="C2611" s="2" t="str">
        <x:v>SYN-02606</x:v>
      </x:c>
      <x:c r="D2611" s="58" t="n">
        <x:v>90000000</x:v>
      </x:c>
      <x:c r="E2611" s="93" t="n">
        <x:v>12</x:v>
      </x:c>
      <x:c r="F2611" s="59" t="n">
        <x:v>0.3014006237832457</x:v>
      </x:c>
      <x:c r="G2611" s="59" t="n">
        <x:v>0.7447577804100859</x:v>
      </x:c>
      <x:c r="H2611" s="59" t="n">
        <x:v>0.3</x:v>
      </x:c>
      <x:c r="I2611" s="58" t="n">
        <x:v>8773841.42895044</x:v>
      </x:c>
      <x:c r="J2611" s="59" t="n">
        <x:v>0.28109880467245796</x:v>
      </x:c>
      <x:c r="K2611" s="2" t="str">
        <x:v>E</x:v>
      </x:c>
      <x:c r="L2611" s="59"/>
      <x:c r="M2611" s="59" t="n">
        <x:v>-0.12899127267959146</x:v>
      </x:c>
      <x:c r="N2611" s="58" t="n">
        <x:v>12026710.96136899</x:v>
      </x:c>
      <x:c r="O2611" s="58" t="n">
        <x:v>8110431.974019293</x:v>
      </x:c>
      <x:c r="P2611" s="2" t="str">
        <x:v>decline</x:v>
      </x:c>
      <x:c r="Q2611" s="2" t="str">
        <x:v>PD exceeds policy maximum</x:v>
      </x:c>
      <x:c r="R2611" s="2"/>
      <x:c r="S2611" s="2"/>
      <x:c r="T2611" s="2"/>
    </x:row>
    <x:row r="2612">
      <x:c r="A2612" s="2"/>
      <x:c r="B2612" s="2"/>
      <x:c r="C2612" s="2" t="str">
        <x:v>SYN-02607</x:v>
      </x:c>
      <x:c r="D2612" s="58" t="n">
        <x:v>74000000</x:v>
      </x:c>
      <x:c r="E2612" s="93" t="n">
        <x:v>24</x:v>
      </x:c>
      <x:c r="F2612" s="59" t="n">
        <x:v>0.04461463730370791</x:v>
      </x:c>
      <x:c r="G2612" s="59" t="n">
        <x:v>0.6895379490337369</x:v>
      </x:c>
      <x:c r="H2612" s="59" t="n">
        <x:v>0.14055744291371283</x:v>
      </x:c>
      <x:c r="I2612" s="58" t="n">
        <x:v>3554902.4162407517</x:v>
      </x:c>
      <x:c r="J2612" s="59" t="n">
        <x:v>0.14081168409862213</x:v>
      </x:c>
      <x:c r="K2612" s="2" t="str">
        <x:v>B</x:v>
      </x:c>
      <x:c r="L2612" s="59" t="n">
        <x:v>0.11608966827392579</x:v>
      </x:c>
      <x:c r="M2612" s="59" t="n">
        <x:v>0.4090070646747425</x:v>
      </x:c>
      <x:c r="N2612" s="58" t="n">
        <x:v>2455356.2200154234</x:v>
      </x:c>
      <x:c r="O2612" s="58" t="n">
        <x:v>3077883.3120909063</x:v>
      </x:c>
      <x:c r="P2612" s="2" t="str">
        <x:v>approve</x:v>
      </x:c>
      <x:c r="Q2612" s="2" t="str">
        <x:v>eligibility and RAROC conditions are met</x:v>
      </x:c>
      <x:c r="R2612" s="2"/>
      <x:c r="S2612" s="2"/>
      <x:c r="T2612" s="2"/>
    </x:row>
    <x:row r="2613">
      <x:c r="A2613" s="2"/>
      <x:c r="B2613" s="2"/>
      <x:c r="C2613" s="2" t="str">
        <x:v>SYN-02608</x:v>
      </x:c>
      <x:c r="D2613" s="58" t="n">
        <x:v>222000000</x:v>
      </x:c>
      <x:c r="E2613" s="93" t="n">
        <x:v>36</x:v>
      </x:c>
      <x:c r="F2613" s="59" t="n">
        <x:v>0.107460164826336</x:v>
      </x:c>
      <x:c r="G2613" s="59" t="n">
        <x:v>0.7147179202227857</x:v>
      </x:c>
      <x:c r="H2613" s="59" t="n">
        <x:v>0.18514741396668963</x:v>
      </x:c>
      <x:c r="I2613" s="58" t="n">
        <x:v>8083272.830522744</x:v>
      </x:c>
      <x:c r="J2613" s="59" t="n">
        <x:v>0.20327272911647756</x:v>
      </x:c>
      <x:c r="K2613" s="2" t="str">
        <x:v>D</x:v>
      </x:c>
      <x:c r="L2613" s="59" t="n">
        <x:v>0.16633724212646483</x:v>
      </x:c>
      <x:c r="M2613" s="59" t="n">
        <x:v>0.29561471280138313</x:v>
      </x:c>
      <x:c r="N2613" s="58" t="n">
        <x:v>26935660.4482672</x:v>
      </x:c>
      <x:c r="O2613" s="58" t="n">
        <x:v>12321633.103791615</x:v>
      </x:c>
      <x:c r="P2613" s="2" t="str">
        <x:v>approve</x:v>
      </x:c>
      <x:c r="Q2613" s="2" t="str">
        <x:v>eligibility and RAROC conditions are met</x:v>
      </x:c>
      <x:c r="R2613" s="2"/>
      <x:c r="S2613" s="2"/>
      <x:c r="T2613" s="2"/>
    </x:row>
    <x:row r="2614">
      <x:c r="A2614" s="2"/>
      <x:c r="B2614" s="2"/>
      <x:c r="C2614" s="2" t="str">
        <x:v>SYN-02609</x:v>
      </x:c>
      <x:c r="D2614" s="58" t="n">
        <x:v>161000000</x:v>
      </x:c>
      <x:c r="E2614" s="93" t="n">
        <x:v>24</x:v>
      </x:c>
      <x:c r="F2614" s="59" t="n">
        <x:v>0.024915374115476056</x:v>
      </x:c>
      <x:c r="G2614" s="59" t="n">
        <x:v>0.7476135703792479</x:v>
      </x:c>
      <x:c r="H2614" s="59" t="n">
        <x:v>0.1276058209226905</x:v>
      </x:c>
      <x:c r="I2614" s="58" t="n">
        <x:v>7636140.5039786</x:v>
      </x:c>
      <x:c r="J2614" s="59" t="n">
        <x:v>0.3792718387952387</x:v>
      </x:c>
      <x:c r="K2614" s="2" t="str">
        <x:v>B</x:v>
      </x:c>
      <x:c r="L2614" s="59" t="n">
        <x:v>0.09991428375244142</x:v>
      </x:c>
      <x:c r="M2614" s="59" t="n">
        <x:v>0.44151411061365414</x:v>
      </x:c>
      <x:c r="N2614" s="58" t="n">
        <x:v>3234654.472747639</x:v>
      </x:c>
      <x:c r="O2614" s="58" t="n">
        <x:v>6759164.852380837</x:v>
      </x:c>
      <x:c r="P2614" s="2" t="str">
        <x:v>approve</x:v>
      </x:c>
      <x:c r="Q2614" s="2" t="str">
        <x:v>eligibility and RAROC conditions are met</x:v>
      </x:c>
      <x:c r="R2614" s="2"/>
      <x:c r="S2614" s="2"/>
      <x:c r="T2614" s="2"/>
    </x:row>
    <x:row r="2615">
      <x:c r="A2615" s="2"/>
      <x:c r="B2615" s="2"/>
      <x:c r="C2615" s="2" t="str">
        <x:v>SYN-02610</x:v>
      </x:c>
      <x:c r="D2615" s="58" t="n">
        <x:v>96000000</x:v>
      </x:c>
      <x:c r="E2615" s="93" t="n">
        <x:v>48</x:v>
      </x:c>
      <x:c r="F2615" s="59" t="n">
        <x:v>0.15952802853691928</x:v>
      </x:c>
      <x:c r="G2615" s="59" t="n">
        <x:v>0.5382190230090005</x:v>
      </x:c>
      <x:c r="H2615" s="59" t="n">
        <x:v>0.2157971603543546</x:v>
      </x:c>
      <x:c r="I2615" s="58" t="n">
        <x:v>3002721.6814009193</x:v>
      </x:c>
      <x:c r="J2615" s="59" t="n">
        <x:v>0.23491232442937468</x:v>
      </x:c>
      <x:c r="K2615" s="2" t="str">
        <x:v>E</x:v>
      </x:c>
      <x:c r="L2615" s="59" t="n">
        <x:v>0.1777124786376953</x:v>
      </x:c>
      <x:c r="M2615" s="59" t="n">
        <x:v>0.45788815486399276</x:v>
      </x:c>
      <x:c r="N2615" s="58" t="n">
        <x:v>16477502.681303158</x:v>
      </x:c>
      <x:c r="O2615" s="58" t="n">
        <x:v>4540140.838493</x:v>
      </x:c>
      <x:c r="P2615" s="2" t="str">
        <x:v>approve</x:v>
      </x:c>
      <x:c r="Q2615" s="2" t="str">
        <x:v>eligibility and RAROC conditions are met</x:v>
      </x:c>
      <x:c r="R2615" s="2"/>
      <x:c r="S2615" s="2"/>
      <x:c r="T2615" s="2"/>
    </x:row>
    <x:row r="2616">
      <x:c r="A2616" s="2"/>
      <x:c r="B2616" s="2"/>
      <x:c r="C2616" s="2" t="str">
        <x:v>SYN-02611</x:v>
      </x:c>
      <x:c r="D2616" s="58" t="n">
        <x:v>230000000</x:v>
      </x:c>
      <x:c r="E2616" s="93" t="n">
        <x:v>48</x:v>
      </x:c>
      <x:c r="F2616" s="59" t="n">
        <x:v>0.04673346135716047</x:v>
      </x:c>
      <x:c r="G2616" s="59" t="n">
        <x:v>0.7175976848535103</x:v>
      </x:c>
      <x:c r="H2616" s="59" t="n">
        <x:v>0.1377635033351552</x:v>
      </x:c>
      <x:c r="I2616" s="58" t="n">
        <x:v>6259316.426842862</x:v>
      </x:c>
      <x:c r="J2616" s="59" t="n">
        <x:v>0.3776336554282914</x:v>
      </x:c>
      <x:c r="K2616" s="2" t="str">
        <x:v>B</x:v>
      </x:c>
      <x:c r="L2616" s="59" t="n">
        <x:v>0.1082546615600586</x:v>
      </x:c>
      <x:c r="M2616" s="59" t="n">
        <x:v>0.45896393697043375</x:v>
      </x:c>
      <x:c r="N2616" s="58" t="n">
        <x:v>16436485.200121718</x:v>
      </x:c>
      <x:c r="O2616" s="58" t="n">
        <x:v>9440716.405854652</x:v>
      </x:c>
      <x:c r="P2616" s="2" t="str">
        <x:v>approve</x:v>
      </x:c>
      <x:c r="Q2616" s="2" t="str">
        <x:v>eligibility and RAROC conditions are met</x:v>
      </x:c>
      <x:c r="R2616" s="2"/>
      <x:c r="S2616" s="2"/>
      <x:c r="T2616" s="2"/>
    </x:row>
    <x:row r="2617">
      <x:c r="A2617" s="2"/>
      <x:c r="B2617" s="2"/>
      <x:c r="C2617" s="2" t="str">
        <x:v>SYN-02612</x:v>
      </x:c>
      <x:c r="D2617" s="58" t="n">
        <x:v>202000000</x:v>
      </x:c>
      <x:c r="E2617" s="93" t="n">
        <x:v>12</x:v>
      </x:c>
      <x:c r="F2617" s="59" t="n">
        <x:v>0.04236406824925025</x:v>
      </x:c>
      <x:c r="G2617" s="59" t="n">
        <x:v>0.7075753678027505</x:v>
      </x:c>
      <x:c r="H2617" s="59" t="n">
        <x:v>0.15147712048499992</x:v>
      </x:c>
      <x:c r="I2617" s="58" t="n">
        <x:v>18246261.662818734</x:v>
      </x:c>
      <x:c r="J2617" s="59" t="n">
        <x:v>0.6652336443418329</x:v>
      </x:c>
      <x:c r="K2617" s="2" t="str">
        <x:v>B</x:v>
      </x:c>
      <x:c r="L2617" s="59"/>
      <x:c r="M2617" s="59" t="n">
        <x:v>0.7565429152966933</x:v>
      </x:c>
      <x:c r="N2617" s="58" t="n">
        <x:v>3376792.587157644</x:v>
      </x:c>
      <x:c r="O2617" s="58" t="n">
        <x:v>8697647.190384278</x:v>
      </x:c>
      <x:c r="P2617" s="2" t="str">
        <x:v>decline</x:v>
      </x:c>
      <x:c r="Q2617" s="2" t="str">
        <x:v>debt service to income exceeds policy maximum</x:v>
      </x:c>
      <x:c r="R2617" s="2"/>
      <x:c r="S2617" s="2"/>
      <x:c r="T2617" s="2"/>
    </x:row>
    <x:row r="2618">
      <x:c r="A2618" s="2"/>
      <x:c r="B2618" s="2"/>
      <x:c r="C2618" s="2" t="str">
        <x:v>SYN-02613</x:v>
      </x:c>
      <x:c r="D2618" s="58" t="n">
        <x:v>175000000</x:v>
      </x:c>
      <x:c r="E2618" s="93" t="n">
        <x:v>36</x:v>
      </x:c>
      <x:c r="F2618" s="59" t="n">
        <x:v>0.07365816245285799</x:v>
      </x:c>
      <x:c r="G2618" s="59" t="n">
        <x:v>0.6996714534110203</x:v>
      </x:c>
      <x:c r="H2618" s="59" t="n">
        <x:v>0.17891435336914935</x:v>
      </x:c>
      <x:c r="I2618" s="58" t="n">
        <x:v>6317142.560109964</x:v>
      </x:c>
      <x:c r="J2618" s="59" t="n">
        <x:v>0.3122688988267636</x:v>
      </x:c>
      <x:c r="K2618" s="2" t="str">
        <x:v>C</x:v>
      </x:c>
      <x:c r="L2618" s="59" t="n">
        <x:v>0.13500686645507814</x:v>
      </x:c>
      <x:c r="M2618" s="59" t="n">
        <x:v>0.5634046354091673</x:v>
      </x:c>
      <x:c r="N2618" s="58" t="n">
        <x:v>14486802.901941134</x:v>
      </x:c>
      <x:c r="O2618" s="58" t="n">
        <x:v>7883625.194212668</x:v>
      </x:c>
      <x:c r="P2618" s="2" t="str">
        <x:v>approve</x:v>
      </x:c>
      <x:c r="Q2618" s="2" t="str">
        <x:v>eligibility and RAROC conditions are met</x:v>
      </x:c>
      <x:c r="R2618" s="2"/>
      <x:c r="S2618" s="2"/>
      <x:c r="T2618" s="2"/>
    </x:row>
    <x:row r="2619">
      <x:c r="A2619" s="2"/>
      <x:c r="B2619" s="2"/>
      <x:c r="C2619" s="2" t="str">
        <x:v>SYN-02614</x:v>
      </x:c>
      <x:c r="D2619" s="58" t="n">
        <x:v>118000000</x:v>
      </x:c>
      <x:c r="E2619" s="93" t="n">
        <x:v>48</x:v>
      </x:c>
      <x:c r="F2619" s="59" t="n">
        <x:v>0.16427689150560812</x:v>
      </x:c>
      <x:c r="G2619" s="59" t="n">
        <x:v>0.6421482573298806</x:v>
      </x:c>
      <x:c r="H2619" s="59" t="n">
        <x:v>0.22243700273430625</x:v>
      </x:c>
      <x:c r="I2619" s="58" t="n">
        <x:v>3733346.5620962232</x:v>
      </x:c>
      <x:c r="J2619" s="59" t="n">
        <x:v>0.18193171144105091</x:v>
      </x:c>
      <x:c r="K2619" s="2" t="str">
        <x:v>E</x:v>
      </x:c>
      <x:c r="L2619" s="59" t="n">
        <x:v>0.2049691772460937</x:v>
      </x:c>
      <x:c r="M2619" s="59" t="n">
        <x:v>0.2730503411446166</x:v>
      </x:c>
      <x:c r="N2619" s="58" t="n">
        <x:v>24850780.79941215</x:v>
      </x:c>
      <x:c r="O2619" s="58" t="n">
        <x:v>6723268.083406872</x:v>
      </x:c>
      <x:c r="P2619" s="2" t="str">
        <x:v>approve</x:v>
      </x:c>
      <x:c r="Q2619" s="2" t="str">
        <x:v>eligibility and RAROC conditions are met</x:v>
      </x:c>
      <x:c r="R2619" s="2"/>
      <x:c r="S2619" s="2"/>
      <x:c r="T2619" s="2"/>
    </x:row>
    <x:row r="2620">
      <x:c r="A2620" s="2"/>
      <x:c r="B2620" s="2"/>
      <x:c r="C2620" s="2" t="str">
        <x:v>SYN-02615</x:v>
      </x:c>
      <x:c r="D2620" s="58" t="n">
        <x:v>192000000</x:v>
      </x:c>
      <x:c r="E2620" s="93" t="n">
        <x:v>12</x:v>
      </x:c>
      <x:c r="F2620" s="59" t="n">
        <x:v>0.09037539925166609</x:v>
      </x:c>
      <x:c r="G2620" s="59" t="n">
        <x:v>0.7542062304432688</x:v>
      </x:c>
      <x:c r="H2620" s="59" t="n">
        <x:v>0.174596470234075</x:v>
      </x:c>
      <x:c r="I2620" s="58" t="n">
        <x:v>17553221.37754658</x:v>
      </x:c>
      <x:c r="J2620" s="59" t="n">
        <x:v>1.0443071398556811</x:v>
      </x:c>
      <x:c r="K2620" s="2" t="str">
        <x:v>C</x:v>
      </x:c>
      <x:c r="L2620" s="59"/>
      <x:c r="M2620" s="59" t="n">
        <x:v>0.28736348433909925</x:v>
      </x:c>
      <x:c r="N2620" s="58" t="n">
        <x:v>7378202.761600992</x:v>
      </x:c>
      <x:c r="O2620" s="58" t="n">
        <x:v>11004031.582037041</x:v>
      </x:c>
      <x:c r="P2620" s="2" t="str">
        <x:v>decline</x:v>
      </x:c>
      <x:c r="Q2620" s="2" t="str">
        <x:v>debt service to income exceeds policy maximum</x:v>
      </x:c>
      <x:c r="R2620" s="2"/>
      <x:c r="S2620" s="2"/>
      <x:c r="T2620" s="2"/>
    </x:row>
    <x:row r="2621">
      <x:c r="A2621" s="2"/>
      <x:c r="B2621" s="2"/>
      <x:c r="C2621" s="2" t="str">
        <x:v>SYN-02616</x:v>
      </x:c>
      <x:c r="D2621" s="58" t="n">
        <x:v>155000000</x:v>
      </x:c>
      <x:c r="E2621" s="93" t="n">
        <x:v>12</x:v>
      </x:c>
      <x:c r="F2621" s="59" t="n">
        <x:v>0.038942522892430574</x:v>
      </x:c>
      <x:c r="G2621" s="59" t="n">
        <x:v>0.6601575267680747</x:v>
      </x:c>
      <x:c r="H2621" s="59" t="n">
        <x:v>0.11870965807344899</x:v>
      </x:c>
      <x:c r="I2621" s="58" t="n">
        <x:v>13762207.677272987</x:v>
      </x:c>
      <x:c r="J2621" s="59" t="n">
        <x:v>0.5902941909091015</x:v>
      </x:c>
      <x:c r="K2621" s="2" t="str">
        <x:v>B</x:v>
      </x:c>
      <x:c r="L2621" s="59"/>
      <x:c r="M2621" s="59" t="n">
        <x:v>0.24886202868762938</x:v>
      </x:c>
      <x:c r="N2621" s="58" t="n">
        <x:v>2210391.202760642</x:v>
      </x:c>
      <x:c r="O2621" s="58" t="n">
        <x:v>6649206.982218252</x:v>
      </x:c>
      <x:c r="P2621" s="2" t="str">
        <x:v>decline</x:v>
      </x:c>
      <x:c r="Q2621" s="2" t="str">
        <x:v>debt service to income exceeds policy maximum</x:v>
      </x:c>
      <x:c r="R2621" s="2"/>
      <x:c r="S2621" s="2"/>
      <x:c r="T2621" s="2"/>
    </x:row>
    <x:row r="2622">
      <x:c r="A2622" s="2"/>
      <x:c r="B2622" s="2"/>
      <x:c r="C2622" s="2" t="str">
        <x:v>SYN-02617</x:v>
      </x:c>
      <x:c r="D2622" s="58" t="n">
        <x:v>249000000</x:v>
      </x:c>
      <x:c r="E2622" s="93" t="n">
        <x:v>18</x:v>
      </x:c>
      <x:c r="F2622" s="59" t="n">
        <x:v>0.11995448598289947</x:v>
      </x:c>
      <x:c r="G2622" s="59" t="n">
        <x:v>0.7876577154997588</x:v>
      </x:c>
      <x:c r="H2622" s="59" t="n">
        <x:v>0.21082757475592315</x:v>
      </x:c>
      <x:c r="I2622" s="58" t="n">
        <x:v>16255935.250483492</x:v>
      </x:c>
      <x:c r="J2622" s="59" t="n">
        <x:v>0.4941889345353212</x:v>
      </x:c>
      <x:c r="K2622" s="2" t="str">
        <x:v>D</x:v>
      </x:c>
      <x:c r="L2622" s="59" t="n">
        <x:v>0.17595859527587893</x:v>
      </x:c>
      <x:c r="M2622" s="59" t="n">
        <x:v>0.37425202033857874</x:v>
      </x:c>
      <x:c r="N2622" s="58" t="n">
        <x:v>19482461.205997974</x:v>
      </x:c>
      <x:c r="O2622" s="58" t="n">
        <x:v>16844447.47568354</x:v>
      </x:c>
      <x:c r="P2622" s="2" t="str">
        <x:v>approve</x:v>
      </x:c>
      <x:c r="Q2622" s="2" t="str">
        <x:v>eligibility and RAROC conditions are met</x:v>
      </x:c>
      <x:c r="R2622" s="2"/>
      <x:c r="S2622" s="2"/>
      <x:c r="T2622" s="2"/>
    </x:row>
    <x:row r="2623">
      <x:c r="A2623" s="2"/>
      <x:c r="B2623" s="2"/>
      <x:c r="C2623" s="2" t="str">
        <x:v>SYN-02618</x:v>
      </x:c>
      <x:c r="D2623" s="58" t="n">
        <x:v>55000000</x:v>
      </x:c>
      <x:c r="E2623" s="93" t="n">
        <x:v>48</x:v>
      </x:c>
      <x:c r="F2623" s="59" t="n">
        <x:v>0.06030158621225946</x:v>
      </x:c>
      <x:c r="G2623" s="59" t="n">
        <x:v>0.6539690470190606</x:v>
      </x:c>
      <x:c r="H2623" s="59" t="n">
        <x:v>0.13405605589702052</x:v>
      </x:c>
      <x:c r="I2623" s="58" t="n">
        <x:v>1486608.5026590477</x:v>
      </x:c>
      <x:c r="J2623" s="59" t="n">
        <x:v>0.19581585299331464</x:v>
      </x:c>
      <x:c r="K2623" s="2" t="str">
        <x:v>C</x:v>
      </x:c>
      <x:c r="L2623" s="59" t="n">
        <x:v>0.12268054962158202</x:v>
      </x:c>
      <x:c r="M2623" s="59" t="n">
        <x:v>0.2757836423039095</x:v>
      </x:c>
      <x:c r="N2623" s="58" t="n">
        <x:v>4555772.713421637</x:v>
      </x:c>
      <x:c r="O2623" s="58" t="n">
        <x:v>2210832.9534396734</x:v>
      </x:c>
      <x:c r="P2623" s="2" t="str">
        <x:v>approve</x:v>
      </x:c>
      <x:c r="Q2623" s="2" t="str">
        <x:v>eligibility and RAROC conditions are met</x:v>
      </x:c>
      <x:c r="R2623" s="2"/>
      <x:c r="S2623" s="2"/>
      <x:c r="T2623" s="2"/>
    </x:row>
    <x:row r="2624">
      <x:c r="A2624" s="2"/>
      <x:c r="B2624" s="2"/>
      <x:c r="C2624" s="2" t="str">
        <x:v>SYN-02619</x:v>
      </x:c>
      <x:c r="D2624" s="58" t="n">
        <x:v>86000000</x:v>
      </x:c>
      <x:c r="E2624" s="93" t="n">
        <x:v>36</x:v>
      </x:c>
      <x:c r="F2624" s="59" t="n">
        <x:v>0.07717040224758685</x:v>
      </x:c>
      <x:c r="G2624" s="59" t="n">
        <x:v>0.6361981862161886</x:v>
      </x:c>
      <x:c r="H2624" s="59" t="n">
        <x:v>0.16718105160692992</x:v>
      </x:c>
      <x:c r="I2624" s="58" t="n">
        <x:v>3054082.817899244</x:v>
      </x:c>
      <x:c r="J2624" s="59" t="n">
        <x:v>0.09174227440554156</x:v>
      </x:c>
      <x:c r="K2624" s="2" t="str">
        <x:v>C</x:v>
      </x:c>
      <x:c r="L2624" s="59" t="n">
        <x:v>0.12953113555908202</x:v>
      </x:c>
      <x:c r="M2624" s="59" t="n">
        <x:v>0.529481758227314</x:v>
      </x:c>
      <x:c r="N2624" s="58" t="n">
        <x:v>6735463.578492297</x:v>
      </x:c>
      <x:c r="O2624" s="58" t="n">
        <x:v>3593117.403165477</x:v>
      </x:c>
      <x:c r="P2624" s="2" t="str">
        <x:v>approve</x:v>
      </x:c>
      <x:c r="Q2624" s="2" t="str">
        <x:v>eligibility and RAROC conditions are met</x:v>
      </x:c>
      <x:c r="R2624" s="2"/>
      <x:c r="S2624" s="2"/>
      <x:c r="T2624" s="2"/>
    </x:row>
    <x:row r="2625">
      <x:c r="A2625" s="2"/>
      <x:c r="B2625" s="2"/>
      <x:c r="C2625" s="2" t="str">
        <x:v>SYN-02620</x:v>
      </x:c>
      <x:c r="D2625" s="58" t="n">
        <x:v>138000000</x:v>
      </x:c>
      <x:c r="E2625" s="93" t="n">
        <x:v>36</x:v>
      </x:c>
      <x:c r="F2625" s="59" t="n">
        <x:v>0.02338023577635053</x:v>
      </x:c>
      <x:c r="G2625" s="59" t="n">
        <x:v>0.8076941923165678</x:v>
      </x:c>
      <x:c r="H2625" s="59" t="n">
        <x:v>0.12260799921730016</x:v>
      </x:c>
      <x:c r="I2625" s="58" t="n">
        <x:v>4600783.473008188</x:v>
      </x:c>
      <x:c r="J2625" s="59" t="n">
        <x:v>0.30751958682520475</x:v>
      </x:c>
      <x:c r="K2625" s="2" t="str">
        <x:v>B</x:v>
      </x:c>
      <x:c r="L2625" s="59" t="n">
        <x:v>0.09701278686523437</x:v>
      </x:c>
      <x:c r="M2625" s="59" t="n">
        <x:v>0.4199247217316754</x:v>
      </x:c>
      <x:c r="N2625" s="58" t="n">
        <x:v>4201360.753391786</x:v>
      </x:c>
      <x:c r="O2625" s="58" t="n">
        <x:v>5777292.436305373</x:v>
      </x:c>
      <x:c r="P2625" s="2" t="str">
        <x:v>approve</x:v>
      </x:c>
      <x:c r="Q2625" s="2" t="str">
        <x:v>eligibility and RAROC conditions are met</x:v>
      </x:c>
      <x:c r="R2625" s="2"/>
      <x:c r="S2625" s="2"/>
      <x:c r="T2625" s="2"/>
    </x:row>
    <x:row r="2626">
      <x:c r="A2626" s="2"/>
      <x:c r="B2626" s="2"/>
      <x:c r="C2626" s="2" t="str">
        <x:v>SYN-02621</x:v>
      </x:c>
      <x:c r="D2626" s="58" t="n">
        <x:v>145000000</x:v>
      </x:c>
      <x:c r="E2626" s="93" t="n">
        <x:v>24</x:v>
      </x:c>
      <x:c r="F2626" s="59" t="n">
        <x:v>0.027704078533316755</x:v>
      </x:c>
      <x:c r="G2626" s="59" t="n">
        <x:v>0.7317113523676697</x:v>
      </x:c>
      <x:c r="H2626" s="59" t="n">
        <x:v>0.13223313598200462</x:v>
      </x:c>
      <x:c r="I2626" s="58" t="n">
        <x:v>6908783.392304608</x:v>
      </x:c>
      <x:c r="J2626" s="59" t="n">
        <x:v>0.5086993080126919</x:v>
      </x:c>
      <x:c r="K2626" s="2" t="str">
        <x:v>B</x:v>
      </x:c>
      <x:c r="L2626" s="59"/>
      <x:c r="M2626" s="59" t="n">
        <x:v>0.5588233207959447</x:v>
      </x:c>
      <x:c r="N2626" s="58" t="n">
        <x:v>3173022.732805024</x:v>
      </x:c>
      <x:c r="O2626" s="58" t="n">
        <x:v>6084600.392957448</x:v>
      </x:c>
      <x:c r="P2626" s="2" t="str">
        <x:v>decline</x:v>
      </x:c>
      <x:c r="Q2626" s="2" t="str">
        <x:v>debt service to income exceeds policy maximum</x:v>
      </x:c>
      <x:c r="R2626" s="2"/>
      <x:c r="S2626" s="2"/>
      <x:c r="T2626" s="2"/>
    </x:row>
    <x:row r="2627">
      <x:c r="A2627" s="2"/>
      <x:c r="B2627" s="2"/>
      <x:c r="C2627" s="2" t="str">
        <x:v>SYN-02622</x:v>
      </x:c>
      <x:c r="D2627" s="58" t="n">
        <x:v>128000000</x:v>
      </x:c>
      <x:c r="E2627" s="93" t="n">
        <x:v>48</x:v>
      </x:c>
      <x:c r="F2627" s="59" t="n">
        <x:v>0.21046415862028525</x:v>
      </x:c>
      <x:c r="G2627" s="59" t="n">
        <x:v>0.72725830452979</x:v>
      </x:c>
      <x:c r="H2627" s="59" t="n">
        <x:v>0.2806703258658436</x:v>
      </x:c>
      <x:c r="I2627" s="58" t="n">
        <x:v>4465985.7147483</x:v>
      </x:c>
      <x:c r="J2627" s="59" t="n">
        <x:v>0.28588434066823654</x:v>
      </x:c>
      <x:c r="K2627" s="2" t="str">
        <x:v>E</x:v>
      </x:c>
      <x:c r="L2627" s="59"/>
      <x:c r="M2627" s="59" t="n">
        <x:v>0.26058652592892634</x:v>
      </x:c>
      <x:c r="N2627" s="58" t="n">
        <x:v>38412154.50998834</x:v>
      </x:c>
      <x:c r="O2627" s="58" t="n">
        <x:v>8780224.488573452</x:v>
      </x:c>
      <x:c r="P2627" s="2" t="str">
        <x:v>decline</x:v>
      </x:c>
      <x:c r="Q2627" s="2" t="str">
        <x:v>PD exceeds policy maximum</x:v>
      </x:c>
      <x:c r="R2627" s="2"/>
      <x:c r="S2627" s="2"/>
      <x:c r="T2627" s="2"/>
    </x:row>
    <x:row r="2628">
      <x:c r="A2628" s="2"/>
      <x:c r="B2628" s="2"/>
      <x:c r="C2628" s="2" t="str">
        <x:v>SYN-02623</x:v>
      </x:c>
      <x:c r="D2628" s="58" t="n">
        <x:v>80000000</x:v>
      </x:c>
      <x:c r="E2628" s="93" t="n">
        <x:v>48</x:v>
      </x:c>
      <x:c r="F2628" s="59" t="n">
        <x:v>0.049957350801310633</x:v>
      </x:c>
      <x:c r="G2628" s="59" t="n">
        <x:v>0.9</x:v>
      </x:c>
      <x:c r="H2628" s="59" t="n">
        <x:v>0.1438249387163065</x:v>
      </x:c>
      <x:c r="I2628" s="58" t="n">
        <x:v>2201498.7291059582</x:v>
      </x:c>
      <x:c r="J2628" s="59" t="n">
        <x:v>0.15558886064679908</x:v>
      </x:c>
      <x:c r="K2628" s="2" t="str">
        <x:v>B</x:v>
      </x:c>
      <x:c r="L2628" s="59" t="n">
        <x:v>0.13136924743652348</x:v>
      </x:c>
      <x:c r="M2628" s="59" t="n">
        <x:v>0.2741371754908384</x:v>
      </x:c>
      <x:c r="N2628" s="58" t="n">
        <x:v>7668477.95127127</x:v>
      </x:c>
      <x:c r="O2628" s="58" t="n">
        <x:v>3646456.908790146</x:v>
      </x:c>
      <x:c r="P2628" s="2" t="str">
        <x:v>approve</x:v>
      </x:c>
      <x:c r="Q2628" s="2" t="str">
        <x:v>eligibility and RAROC conditions are met</x:v>
      </x:c>
      <x:c r="R2628" s="2"/>
      <x:c r="S2628" s="2"/>
      <x:c r="T2628" s="2"/>
    </x:row>
    <x:row r="2629">
      <x:c r="A2629" s="2"/>
      <x:c r="B2629" s="2"/>
      <x:c r="C2629" s="2" t="str">
        <x:v>SYN-02624</x:v>
      </x:c>
      <x:c r="D2629" s="58" t="n">
        <x:v>82000000</x:v>
      </x:c>
      <x:c r="E2629" s="93" t="n">
        <x:v>48</x:v>
      </x:c>
      <x:c r="F2629" s="59" t="n">
        <x:v>0.09146219591696336</x:v>
      </x:c>
      <x:c r="G2629" s="59" t="n">
        <x:v>0.7593749131170143</x:v>
      </x:c>
      <x:c r="H2629" s="59" t="n">
        <x:v>0.16022206803464573</x:v>
      </x:c>
      <x:c r="I2629" s="58" t="n">
        <x:v>2324835.7397296126</x:v>
      </x:c>
      <x:c r="J2629" s="59" t="n">
        <x:v>0.2682175549106714</x:v>
      </x:c>
      <x:c r="K2629" s="2" t="str">
        <x:v>C</x:v>
      </x:c>
      <x:c r="L2629" s="59" t="n">
        <x:v>0.1619240188598633</x:v>
      </x:c>
      <x:c r="M2629" s="59" t="n">
        <x:v>0.14731815912117094</x:v>
      </x:c>
      <x:c r="N2629" s="58" t="n">
        <x:v>11794409.338847518</x:v>
      </x:c>
      <x:c r="O2629" s="58" t="n">
        <x:v>4373340.730851594</x:v>
      </x:c>
      <x:c r="P2629" s="2" t="str">
        <x:v>reprice</x:v>
      </x:c>
      <x:c r="Q2629" s="2" t="str">
        <x:v>quoted APR is below the RAROC price floor</x:v>
      </x:c>
      <x:c r="R2629" s="2"/>
      <x:c r="S2629" s="2"/>
      <x:c r="T2629" s="2"/>
    </x:row>
    <x:row r="2630">
      <x:c r="A2630" s="2"/>
      <x:c r="B2630" s="2"/>
      <x:c r="C2630" s="2" t="str">
        <x:v>SYN-02625</x:v>
      </x:c>
      <x:c r="D2630" s="58" t="n">
        <x:v>123000000</x:v>
      </x:c>
      <x:c r="E2630" s="93" t="n">
        <x:v>36</x:v>
      </x:c>
      <x:c r="F2630" s="59" t="n">
        <x:v>0.14604189975104861</x:v>
      </x:c>
      <x:c r="G2630" s="59" t="n">
        <x:v>0.9</x:v>
      </x:c>
      <x:c r="H2630" s="59" t="n">
        <x:v>0.2173440291418348</x:v>
      </x:c>
      <x:c r="I2630" s="58" t="n">
        <x:v>4680542.215118959</x:v>
      </x:c>
      <x:c r="J2630" s="59" t="n">
        <x:v>0.21836569917926962</x:v>
      </x:c>
      <x:c r="K2630" s="2" t="str">
        <x:v>D</x:v>
      </x:c>
      <x:c r="L2630" s="59" t="n">
        <x:v>0.24020477294921871</x:v>
      </x:c>
      <x:c r="M2630" s="59" t="n">
        <x:v>0.04839312636568479</x:v>
      </x:c>
      <x:c r="N2630" s="58" t="n">
        <x:v>25299621.446192037</x:v>
      </x:c>
      <x:c r="O2630" s="58" t="n">
        <x:v>9802244.485346405</x:v>
      </x:c>
      <x:c r="P2630" s="2" t="str">
        <x:v>reprice</x:v>
      </x:c>
      <x:c r="Q2630" s="2" t="str">
        <x:v>quoted APR is below the RAROC price floor</x:v>
      </x:c>
      <x:c r="R2630" s="2"/>
      <x:c r="S2630" s="2"/>
      <x:c r="T2630" s="2"/>
    </x:row>
    <x:row r="2631">
      <x:c r="A2631" s="2"/>
      <x:c r="B2631" s="2"/>
      <x:c r="C2631" s="2" t="str">
        <x:v>SYN-02626</x:v>
      </x:c>
      <x:c r="D2631" s="58" t="n">
        <x:v>87000000</x:v>
      </x:c>
      <x:c r="E2631" s="93" t="n">
        <x:v>36</x:v>
      </x:c>
      <x:c r="F2631" s="59" t="n">
        <x:v>0.12196403866038699</x:v>
      </x:c>
      <x:c r="G2631" s="59" t="n">
        <x:v>0.6947901957988047</x:v>
      </x:c>
      <x:c r="H2631" s="59" t="n">
        <x:v>0.20699378249033015</x:v>
      </x:c>
      <x:c r="I2631" s="58" t="n">
        <x:v>3264317.6980262534</x:v>
      </x:c>
      <x:c r="J2631" s="59" t="n">
        <x:v>0.2658737266228056</x:v>
      </x:c>
      <x:c r="K2631" s="2" t="str">
        <x:v>D</x:v>
      </x:c>
      <x:c r="L2631" s="59" t="n">
        <x:v>0.1819519805908203</x:v>
      </x:c>
      <x:c r="M2631" s="59" t="n">
        <x:v>0.3338006004135797</x:v>
      </x:c>
      <x:c r="N2631" s="58" t="n">
        <x:v>11651895.403746968</x:v>
      </x:c>
      <x:c r="O2631" s="58" t="n">
        <x:v>4992881.180182608</x:v>
      </x:c>
      <x:c r="P2631" s="2" t="str">
        <x:v>approve</x:v>
      </x:c>
      <x:c r="Q2631" s="2" t="str">
        <x:v>eligibility and RAROC conditions are met</x:v>
      </x:c>
      <x:c r="R2631" s="2"/>
      <x:c r="S2631" s="2"/>
      <x:c r="T2631" s="2"/>
    </x:row>
    <x:row r="2632">
      <x:c r="A2632" s="2"/>
      <x:c r="B2632" s="2"/>
      <x:c r="C2632" s="2" t="str">
        <x:v>SYN-02627</x:v>
      </x:c>
      <x:c r="D2632" s="58" t="n">
        <x:v>240000000</x:v>
      </x:c>
      <x:c r="E2632" s="93" t="n">
        <x:v>24</x:v>
      </x:c>
      <x:c r="F2632" s="59" t="n">
        <x:v>0.16402714016068773</x:v>
      </x:c>
      <x:c r="G2632" s="59" t="n">
        <x:v>0.6587367734497495</x:v>
      </x:c>
      <x:c r="H2632" s="59" t="n">
        <x:v>0.22358129387482645</x:v>
      </x:c>
      <x:c r="I2632" s="58" t="n">
        <x:v>12493242.959416874</x:v>
      </x:c>
      <x:c r="J2632" s="59" t="n">
        <x:v>0.38572207998821967</x:v>
      </x:c>
      <x:c r="K2632" s="2" t="str">
        <x:v>E</x:v>
      </x:c>
      <x:c r="L2632" s="59" t="n">
        <x:v>0.2055201721191406</x:v>
      </x:c>
      <x:c r="M2632" s="59" t="n">
        <x:v>0.2738694784947933</x:v>
      </x:c>
      <x:c r="N2632" s="58" t="n">
        <x:v>27941195.419504203</x:v>
      </x:c>
      <x:c r="O2632" s="58" t="n">
        <x:v>15133190.389436537</x:v>
      </x:c>
      <x:c r="P2632" s="2" t="str">
        <x:v>approve</x:v>
      </x:c>
      <x:c r="Q2632" s="2" t="str">
        <x:v>eligibility and RAROC conditions are met</x:v>
      </x:c>
      <x:c r="R2632" s="2"/>
      <x:c r="S2632" s="2"/>
      <x:c r="T2632" s="2"/>
    </x:row>
    <x:row r="2633">
      <x:c r="A2633" s="2"/>
      <x:c r="B2633" s="2"/>
      <x:c r="C2633" s="2" t="str">
        <x:v>SYN-02628</x:v>
      </x:c>
      <x:c r="D2633" s="58" t="n">
        <x:v>51000000</x:v>
      </x:c>
      <x:c r="E2633" s="93" t="n">
        <x:v>36</x:v>
      </x:c>
      <x:c r="F2633" s="59" t="n">
        <x:v>0.02029034547647987</x:v>
      </x:c>
      <x:c r="G2633" s="59" t="n">
        <x:v>0.6666463370624124</x:v>
      </x:c>
      <x:c r="H2633" s="59" t="n">
        <x:v>0.12426239024989436</x:v>
      </x:c>
      <x:c r="I2633" s="58" t="n">
        <x:v>1704331.1404882441</x:v>
      </x:c>
      <x:c r="J2633" s="59" t="n">
        <x:v>0.26400682763893285</x:v>
      </x:c>
      <x:c r="K2633" s="2" t="str">
        <x:v>B</x:v>
      </x:c>
      <x:c r="L2633" s="59" t="n">
        <x:v>0.09779541015625001</x:v>
      </x:c>
      <x:c r="M2633" s="59" t="n">
        <x:v>0.42952092136387154</x:v>
      </x:c>
      <x:c r="N2633" s="58" t="n">
        <x:v>1114869.9209184672</x:v>
      </x:c>
      <x:c r="O2633" s="58" t="n">
        <x:v>2143363.123785329</x:v>
      </x:c>
      <x:c r="P2633" s="2" t="str">
        <x:v>approve</x:v>
      </x:c>
      <x:c r="Q2633" s="2" t="str">
        <x:v>eligibility and RAROC conditions are met</x:v>
      </x:c>
      <x:c r="R2633" s="2"/>
      <x:c r="S2633" s="2"/>
      <x:c r="T2633" s="2"/>
    </x:row>
    <x:row r="2634">
      <x:c r="A2634" s="2"/>
      <x:c r="B2634" s="2"/>
      <x:c r="C2634" s="2" t="str">
        <x:v>SYN-02629</x:v>
      </x:c>
      <x:c r="D2634" s="58" t="n">
        <x:v>100000000</x:v>
      </x:c>
      <x:c r="E2634" s="93" t="n">
        <x:v>12</x:v>
      </x:c>
      <x:c r="F2634" s="59" t="n">
        <x:v>0.14415906976969053</x:v>
      </x:c>
      <x:c r="G2634" s="59" t="n">
        <x:v>0.827003604109467</x:v>
      </x:c>
      <x:c r="H2634" s="59" t="n">
        <x:v>0.2326183047616289</x:v>
      </x:c>
      <x:c r="I2634" s="58" t="n">
        <x:v>9420272.87495602</x:v>
      </x:c>
      <x:c r="J2634" s="59" t="n">
        <x:v>0.5592555801870196</x:v>
      </x:c>
      <x:c r="K2634" s="2" t="str">
        <x:v>D</x:v>
      </x:c>
      <x:c r="L2634" s="59"/>
      <x:c r="M2634" s="59" t="n">
        <x:v>0.2527121201539006</x:v>
      </x:c>
      <x:c r="N2634" s="58" t="n">
        <x:v>6836686.98117572</x:v>
      </x:c>
      <x:c r="O2634" s="58" t="n">
        <x:v>8007083.440951657</x:v>
      </x:c>
      <x:c r="P2634" s="2" t="str">
        <x:v>decline</x:v>
      </x:c>
      <x:c r="Q2634" s="2" t="str">
        <x:v>debt service to income exceeds policy maximum</x:v>
      </x:c>
      <x:c r="R2634" s="2"/>
      <x:c r="S2634" s="2"/>
      <x:c r="T2634" s="2"/>
    </x:row>
    <x:row r="2635">
      <x:c r="A2635" s="2"/>
      <x:c r="B2635" s="2"/>
      <x:c r="C2635" s="2" t="str">
        <x:v>SYN-02630</x:v>
      </x:c>
      <x:c r="D2635" s="58" t="n">
        <x:v>91000000</x:v>
      </x:c>
      <x:c r="E2635" s="93" t="n">
        <x:v>12</x:v>
      </x:c>
      <x:c r="F2635" s="59" t="n">
        <x:v>0.16804812594660817</x:v>
      </x:c>
      <x:c r="G2635" s="59" t="n">
        <x:v>0.7010473580475376</x:v>
      </x:c>
      <x:c r="H2635" s="59" t="n">
        <x:v>0.2405022131336583</x:v>
      </x:c>
      <x:c r="I2635" s="58" t="n">
        <x:v>8607135.124907253</x:v>
      </x:c>
      <x:c r="J2635" s="59" t="n">
        <x:v>0.2668569366641934</x:v>
      </x:c>
      <x:c r="K2635" s="2" t="str">
        <x:v>E</x:v>
      </x:c>
      <x:c r="L2635" s="59" t="n">
        <x:v>0.233749885559082</x:v>
      </x:c>
      <x:c r="M2635" s="59" t="n">
        <x:v>0.19965131456747376</x:v>
      </x:c>
      <x:c r="N2635" s="58" t="n">
        <x:v>6179346.927908744</x:v>
      </x:c>
      <x:c r="O2635" s="58" t="n">
        <x:v>6591810.281718408</x:v>
      </x:c>
      <x:c r="P2635" s="2" t="str">
        <x:v>approve</x:v>
      </x:c>
      <x:c r="Q2635" s="2" t="str">
        <x:v>eligibility and RAROC conditions are met</x:v>
      </x:c>
      <x:c r="R2635" s="2"/>
      <x:c r="S2635" s="2"/>
      <x:c r="T2635" s="2"/>
    </x:row>
    <x:row r="2636">
      <x:c r="A2636" s="2"/>
      <x:c r="B2636" s="2"/>
      <x:c r="C2636" s="2" t="str">
        <x:v>SYN-02631</x:v>
      </x:c>
      <x:c r="D2636" s="58" t="n">
        <x:v>96000000</x:v>
      </x:c>
      <x:c r="E2636" s="93" t="n">
        <x:v>36</x:v>
      </x:c>
      <x:c r="F2636" s="59" t="n">
        <x:v>0.087609046617525</x:v>
      </x:c>
      <x:c r="G2636" s="59" t="n">
        <x:v>0.6969791587029849</x:v>
      </x:c>
      <x:c r="H2636" s="59" t="n">
        <x:v>0.16690661299424822</x:v>
      </x:c>
      <x:c r="I2636" s="58" t="n">
        <x:v>3407900.6199458363</x:v>
      </x:c>
      <x:c r="J2636" s="59" t="n">
        <x:v>0.13057218469471019</x:v>
      </x:c>
      <x:c r="K2636" s="2" t="str">
        <x:v>C</x:v>
      </x:c>
      <x:c r="L2636" s="59" t="n">
        <x:v>0.14426322937011718</x:v>
      </x:c>
      <x:c r="M2636" s="59" t="n">
        <x:v>0.34796752405743614</x:v>
      </x:c>
      <x:c r="N2636" s="58" t="n">
        <x:v>9295231.525506744</x:v>
      </x:c>
      <x:c r="O2636" s="58" t="n">
        <x:v>4687415.149718136</x:v>
      </x:c>
      <x:c r="P2636" s="2" t="str">
        <x:v>approve</x:v>
      </x:c>
      <x:c r="Q2636" s="2" t="str">
        <x:v>eligibility and RAROC conditions are met</x:v>
      </x:c>
      <x:c r="R2636" s="2"/>
      <x:c r="S2636" s="2"/>
      <x:c r="T2636" s="2"/>
    </x:row>
    <x:row r="2637">
      <x:c r="A2637" s="2"/>
      <x:c r="B2637" s="2"/>
      <x:c r="C2637" s="2" t="str">
        <x:v>SYN-02632</x:v>
      </x:c>
      <x:c r="D2637" s="58" t="n">
        <x:v>96000000</x:v>
      </x:c>
      <x:c r="E2637" s="93" t="n">
        <x:v>18</x:v>
      </x:c>
      <x:c r="F2637" s="59" t="n">
        <x:v>0.07065099579442732</x:v>
      </x:c>
      <x:c r="G2637" s="59" t="n">
        <x:v>0.7304438213970809</x:v>
      </x:c>
      <x:c r="H2637" s="59" t="n">
        <x:v>0.1533844679595658</x:v>
      </x:c>
      <x:c r="I2637" s="58" t="n">
        <x:v>6004241.853997878</x:v>
      </x:c>
      <x:c r="J2637" s="59" t="n">
        <x:v>0.3530124681344181</x:v>
      </x:c>
      <x:c r="K2637" s="2" t="str">
        <x:v>C</x:v>
      </x:c>
      <x:c r="L2637" s="59" t="n">
        <x:v>0.1372555923461914</x:v>
      </x:c>
      <x:c r="M2637" s="59" t="n">
        <x:v>0.3056612829522291</x:v>
      </x:c>
      <x:c r="N2637" s="58" t="n">
        <x:v>4056603.7254768265</x:v>
      </x:c>
      <x:c r="O2637" s="58" t="n">
        <x:v>4493127.398669114</x:v>
      </x:c>
      <x:c r="P2637" s="2" t="str">
        <x:v>approve</x:v>
      </x:c>
      <x:c r="Q2637" s="2" t="str">
        <x:v>eligibility and RAROC conditions are met</x:v>
      </x:c>
      <x:c r="R2637" s="2"/>
      <x:c r="S2637" s="2"/>
      <x:c r="T2637" s="2"/>
    </x:row>
    <x:row r="2638">
      <x:c r="A2638" s="2"/>
      <x:c r="B2638" s="2"/>
      <x:c r="C2638" s="2" t="str">
        <x:v>SYN-02633</x:v>
      </x:c>
      <x:c r="D2638" s="58" t="n">
        <x:v>168000000</x:v>
      </x:c>
      <x:c r="E2638" s="93" t="n">
        <x:v>48</x:v>
      </x:c>
      <x:c r="F2638" s="59" t="n">
        <x:v>0.07623941490278827</x:v>
      </x:c>
      <x:c r="G2638" s="59" t="n">
        <x:v>0.854102126713186</x:v>
      </x:c>
      <x:c r="H2638" s="59" t="n">
        <x:v>0.1613919020643218</x:v>
      </x:c>
      <x:c r="I2638" s="58" t="n">
        <x:v>4773151.831941896</x:v>
      </x:c>
      <x:c r="J2638" s="59" t="n">
        <x:v>0.18644926450609195</x:v>
      </x:c>
      <x:c r="K2638" s="2" t="str">
        <x:v>C</x:v>
      </x:c>
      <x:c r="L2638" s="59" t="n">
        <x:v>0.15081287384033204</x:v>
      </x:c>
      <x:c r="M2638" s="59" t="n">
        <x:v>0.23786735237790893</x:v>
      </x:c>
      <x:c r="N2638" s="58" t="n">
        <x:v>22988902.490766592</x:v>
      </x:c>
      <x:c r="O2638" s="58" t="n">
        <x:v>9245983.356074367</x:v>
      </x:c>
      <x:c r="P2638" s="2" t="str">
        <x:v>approve</x:v>
      </x:c>
      <x:c r="Q2638" s="2" t="str">
        <x:v>eligibility and RAROC conditions are met</x:v>
      </x:c>
      <x:c r="R2638" s="2"/>
      <x:c r="S2638" s="2"/>
      <x:c r="T2638" s="2"/>
    </x:row>
    <x:row r="2639">
      <x:c r="A2639" s="2"/>
      <x:c r="B2639" s="2"/>
      <x:c r="C2639" s="2" t="str">
        <x:v>SYN-02634</x:v>
      </x:c>
      <x:c r="D2639" s="58" t="n">
        <x:v>35000000</x:v>
      </x:c>
      <x:c r="E2639" s="93" t="n">
        <x:v>36</x:v>
      </x:c>
      <x:c r="F2639" s="59" t="n">
        <x:v>0.06073613620184266</x:v>
      </x:c>
      <x:c r="G2639" s="59" t="n">
        <x:v>0.6791604281854351</x:v>
      </x:c>
      <x:c r="H2639" s="59" t="n">
        <x:v>0.16427190138407652</x:v>
      </x:c>
      <x:c r="I2639" s="58" t="n">
        <x:v>1237890.5562956694</x:v>
      </x:c>
      <x:c r="J2639" s="59" t="n">
        <x:v>0.11744791250276784</x:v>
      </x:c>
      <x:c r="K2639" s="2" t="str">
        <x:v>C</x:v>
      </x:c>
      <x:c r="L2639" s="59" t="n">
        <x:v>0.13369869232177733</x:v>
      </x:c>
      <x:c r="M2639" s="59" t="n">
        <x:v>0.4722476974397</x:v>
      </x:c>
      <x:c r="N2639" s="58" t="n">
        <x:v>2321621.2036742275</x:v>
      </x:c>
      <x:c r="O2639" s="58" t="n">
        <x:v>1435817.8295797366</x:v>
      </x:c>
      <x:c r="P2639" s="2" t="str">
        <x:v>approve</x:v>
      </x:c>
      <x:c r="Q2639" s="2" t="str">
        <x:v>eligibility and RAROC conditions are met</x:v>
      </x:c>
      <x:c r="R2639" s="2"/>
      <x:c r="S2639" s="2"/>
      <x:c r="T2639" s="2"/>
    </x:row>
    <x:row r="2640">
      <x:c r="A2640" s="2"/>
      <x:c r="B2640" s="2"/>
      <x:c r="C2640" s="2" t="str">
        <x:v>SYN-02635</x:v>
      </x:c>
      <x:c r="D2640" s="58" t="n">
        <x:v>81000000</x:v>
      </x:c>
      <x:c r="E2640" s="93" t="n">
        <x:v>36</x:v>
      </x:c>
      <x:c r="F2640" s="59" t="n">
        <x:v>0.0328657835380345</x:v>
      </x:c>
      <x:c r="G2640" s="59" t="n">
        <x:v>0.6126623891183358</x:v>
      </x:c>
      <x:c r="H2640" s="59" t="n">
        <x:v>0.142983155564372</x:v>
      </x:c>
      <x:c r="I2640" s="58" t="n">
        <x:v>2780138.514811218</x:v>
      </x:c>
      <x:c r="J2640" s="59" t="n">
        <x:v>0.05704588721410814</x:v>
      </x:c>
      <x:c r="K2640" s="2" t="str">
        <x:v>B</x:v>
      </x:c>
      <x:c r="L2640" s="59" t="n">
        <x:v>0.09907726287841796</x:v>
      </x:c>
      <x:c r="M2640" s="59" t="n">
        <x:v>0.606007680355392</x:v>
      </x:c>
      <x:c r="N2640" s="58" t="n">
        <x:v>2639415.2246878403</x:v>
      </x:c>
      <x:c r="O2640" s="58" t="n">
        <x:v>3388753.4721648237</x:v>
      </x:c>
      <x:c r="P2640" s="2" t="str">
        <x:v>approve</x:v>
      </x:c>
      <x:c r="Q2640" s="2" t="str">
        <x:v>eligibility and RAROC conditions are met</x:v>
      </x:c>
      <x:c r="R2640" s="2"/>
      <x:c r="S2640" s="2"/>
      <x:c r="T2640" s="2"/>
    </x:row>
    <x:row r="2641">
      <x:c r="A2641" s="2"/>
      <x:c r="B2641" s="2"/>
      <x:c r="C2641" s="2" t="str">
        <x:v>SYN-02636</x:v>
      </x:c>
      <x:c r="D2641" s="58" t="n">
        <x:v>93000000</x:v>
      </x:c>
      <x:c r="E2641" s="93" t="n">
        <x:v>12</x:v>
      </x:c>
      <x:c r="F2641" s="59" t="n">
        <x:v>0.11581356849709831</x:v>
      </x:c>
      <x:c r="G2641" s="59" t="n">
        <x:v>0.7459271157075941</x:v>
      </x:c>
      <x:c r="H2641" s="59" t="n">
        <x:v>0.19615851196348352</x:v>
      </x:c>
      <x:c r="I2641" s="58" t="n">
        <x:v>8597919.927157838</x:v>
      </x:c>
      <x:c r="J2641" s="59" t="n">
        <x:v>0.5632639975719279</x:v>
      </x:c>
      <x:c r="K2641" s="2" t="str">
        <x:v>D</x:v>
      </x:c>
      <x:c r="L2641" s="59"/>
      <x:c r="M2641" s="59" t="n">
        <x:v>0.17965403198915597</x:v>
      </x:c>
      <x:c r="N2641" s="58" t="n">
        <x:v>4562172.109598022</x:v>
      </x:c>
      <x:c r="O2641" s="58" t="n">
        <x:v>6026506.147526179</x:v>
      </x:c>
      <x:c r="P2641" s="2" t="str">
        <x:v>decline</x:v>
      </x:c>
      <x:c r="Q2641" s="2" t="str">
        <x:v>debt service to income exceeds policy maximum</x:v>
      </x:c>
      <x:c r="R2641" s="2"/>
      <x:c r="S2641" s="2"/>
      <x:c r="T2641" s="2"/>
    </x:row>
    <x:row r="2642">
      <x:c r="A2642" s="2"/>
      <x:c r="B2642" s="2"/>
      <x:c r="C2642" s="2" t="str">
        <x:v>SYN-02637</x:v>
      </x:c>
      <x:c r="D2642" s="58" t="n">
        <x:v>167000000</x:v>
      </x:c>
      <x:c r="E2642" s="93" t="n">
        <x:v>18</x:v>
      </x:c>
      <x:c r="F2642" s="59" t="n">
        <x:v>0.07468589310349914</x:v>
      </x:c>
      <x:c r="G2642" s="59" t="n">
        <x:v>0.6574478611940358</x:v>
      </x:c>
      <x:c r="H2642" s="59" t="n">
        <x:v>0.15523832883270733</x:v>
      </x:c>
      <x:c r="I2642" s="58" t="n">
        <x:v>10459476.521156695</x:v>
      </x:c>
      <x:c r="J2642" s="59" t="n">
        <x:v>0.45058934224199476</x:v>
      </x:c>
      <x:c r="K2642" s="2" t="str">
        <x:v>C</x:v>
      </x:c>
      <x:c r="L2642" s="59" t="n">
        <x:v>0.126798095703125</x:v>
      </x:c>
      <x:c r="M2642" s="59" t="n">
        <x:v>0.4353782404463305</x:v>
      </x:c>
      <x:c r="N2642" s="58" t="n">
        <x:v>6716477.94695249</x:v>
      </x:c>
      <x:c r="O2642" s="58" t="n">
        <x:v>7267235.79772508</x:v>
      </x:c>
      <x:c r="P2642" s="2" t="str">
        <x:v>approve</x:v>
      </x:c>
      <x:c r="Q2642" s="2" t="str">
        <x:v>eligibility and RAROC conditions are met</x:v>
      </x:c>
      <x:c r="R2642" s="2"/>
      <x:c r="S2642" s="2"/>
      <x:c r="T2642" s="2"/>
    </x:row>
    <x:row r="2643">
      <x:c r="A2643" s="2"/>
      <x:c r="B2643" s="2"/>
      <x:c r="C2643" s="2" t="str">
        <x:v>SYN-02638</x:v>
      </x:c>
      <x:c r="D2643" s="58" t="n">
        <x:v>214000000</x:v>
      </x:c>
      <x:c r="E2643" s="93" t="n">
        <x:v>12</x:v>
      </x:c>
      <x:c r="F2643" s="59" t="n">
        <x:v>0.026139194284200033</x:v>
      </x:c>
      <x:c r="G2643" s="59" t="n">
        <x:v>0.6166758167017772</x:v>
      </x:c>
      <x:c r="H2643" s="59" t="n">
        <x:v>0.12384433794144206</x:v>
      </x:c>
      <x:c r="I2643" s="58" t="n">
        <x:v>19052148.324159484</x:v>
      </x:c>
      <x:c r="J2643" s="59" t="n">
        <x:v>0.6031050678399895</x:v>
      </x:c>
      <x:c r="K2643" s="2" t="str">
        <x:v>B</x:v>
      </x:c>
      <x:c r="L2643" s="59"/>
      <x:c r="M2643" s="59" t="n">
        <x:v>0.533874694728777</x:v>
      </x:c>
      <x:c r="N2643" s="58" t="n">
        <x:v>1911191.3983735594</x:v>
      </x:c>
      <x:c r="O2643" s="58" t="n">
        <x:v>9224566.73538539</x:v>
      </x:c>
      <x:c r="P2643" s="2" t="str">
        <x:v>decline</x:v>
      </x:c>
      <x:c r="Q2643" s="2" t="str">
        <x:v>debt service to income exceeds policy maximum</x:v>
      </x:c>
      <x:c r="R2643" s="2"/>
      <x:c r="S2643" s="2"/>
      <x:c r="T2643" s="2"/>
    </x:row>
    <x:row r="2644">
      <x:c r="A2644" s="2"/>
      <x:c r="B2644" s="2"/>
      <x:c r="C2644" s="2" t="str">
        <x:v>SYN-02639</x:v>
      </x:c>
      <x:c r="D2644" s="58" t="n">
        <x:v>245000000</x:v>
      </x:c>
      <x:c r="E2644" s="93" t="n">
        <x:v>36</x:v>
      </x:c>
      <x:c r="F2644" s="59" t="n">
        <x:v>0.03893551199994382</x:v>
      </x:c>
      <x:c r="G2644" s="59" t="n">
        <x:v>0.6998541812378339</x:v>
      </x:c>
      <x:c r="H2644" s="59" t="n">
        <x:v>0.13681090675830188</x:v>
      </x:c>
      <x:c r="I2644" s="58" t="n">
        <x:v>8335621.037816717</x:v>
      </x:c>
      <x:c r="J2644" s="59" t="n">
        <x:v>0.22941954851944568</x:v>
      </x:c>
      <x:c r="K2644" s="2" t="str">
        <x:v>B</x:v>
      </x:c>
      <x:c r="L2644" s="59" t="n">
        <x:v>0.09999763488769531</x:v>
      </x:c>
      <x:c r="M2644" s="59" t="n">
        <x:v>0.5329091718293004</x:v>
      </x:c>
      <x:c r="N2644" s="58" t="n">
        <x:v>10738613.724606255</x:v>
      </x:c>
      <x:c r="O2644" s="58" t="n">
        <x:v>10158915.03365467</x:v>
      </x:c>
      <x:c r="P2644" s="2" t="str">
        <x:v>approve</x:v>
      </x:c>
      <x:c r="Q2644" s="2" t="str">
        <x:v>eligibility and RAROC conditions are met</x:v>
      </x:c>
      <x:c r="R2644" s="2"/>
      <x:c r="S2644" s="2"/>
      <x:c r="T2644" s="2"/>
    </x:row>
    <x:row r="2645">
      <x:c r="A2645" s="2"/>
      <x:c r="B2645" s="2"/>
      <x:c r="C2645" s="2" t="str">
        <x:v>SYN-02640</x:v>
      </x:c>
      <x:c r="D2645" s="58" t="n">
        <x:v>226000000</x:v>
      </x:c>
      <x:c r="E2645" s="93" t="n">
        <x:v>18</x:v>
      </x:c>
      <x:c r="F2645" s="59" t="n">
        <x:v>0.13471724293352733</x:v>
      </x:c>
      <x:c r="G2645" s="59" t="n">
        <x:v>0.7206587987636337</x:v>
      </x:c>
      <x:c r="H2645" s="59" t="n">
        <x:v>0.2026185066432003</x:v>
      </x:c>
      <x:c r="I2645" s="58" t="n">
        <x:v>14664947.087377194</x:v>
      </x:c>
      <x:c r="J2645" s="59" t="n">
        <x:v>0.30775602032480737</x:v>
      </x:c>
      <x:c r="K2645" s="2" t="str">
        <x:v>D</x:v>
      </x:c>
      <x:c r="L2645" s="59" t="n">
        <x:v>0.17931018829345702</x:v>
      </x:c>
      <x:c r="M2645" s="59" t="n">
        <x:v>0.30737349522915103</x:v>
      </x:c>
      <x:c r="N2645" s="58" t="n">
        <x:v>18132025.74944122</x:v>
      </x:c>
      <x:c r="O2645" s="58" t="n">
        <x:v>14716681.08388255</x:v>
      </x:c>
      <x:c r="P2645" s="2" t="str">
        <x:v>approve</x:v>
      </x:c>
      <x:c r="Q2645" s="2" t="str">
        <x:v>eligibility and RAROC conditions are met</x:v>
      </x:c>
      <x:c r="R2645" s="2"/>
      <x:c r="S2645" s="2"/>
      <x:c r="T2645" s="2"/>
    </x:row>
    <x:row r="2646">
      <x:c r="A2646" s="2"/>
      <x:c r="B2646" s="2"/>
      <x:c r="C2646" s="2" t="str">
        <x:v>SYN-02641</x:v>
      </x:c>
      <x:c r="D2646" s="58" t="n">
        <x:v>147000000</x:v>
      </x:c>
      <x:c r="E2646" s="93" t="n">
        <x:v>36</x:v>
      </x:c>
      <x:c r="F2646" s="59" t="n">
        <x:v>0.20128144707654227</x:v>
      </x:c>
      <x:c r="G2646" s="59" t="n">
        <x:v>0.7773335688887402</x:v>
      </x:c>
      <x:c r="H2646" s="59" t="n">
        <x:v>0.2771220702829372</x:v>
      </x:c>
      <x:c r="I2646" s="58" t="n">
        <x:v>6057614.506208183</x:v>
      </x:c>
      <x:c r="J2646" s="59" t="n">
        <x:v>0.5096564886608458</x:v>
      </x:c>
      <x:c r="K2646" s="2" t="str">
        <x:v>E</x:v>
      </x:c>
      <x:c r="L2646" s="59"/>
      <x:c r="M2646" s="59" t="n">
        <x:v>0.1898213788676579</x:v>
      </x:c>
      <x:c r="N2646" s="58" t="n">
        <x:v>35618536.41593179</x:v>
      </x:c>
      <x:c r="O2646" s="58" t="n">
        <x:v>11213118.215325365</x:v>
      </x:c>
      <x:c r="P2646" s="2" t="str">
        <x:v>decline</x:v>
      </x:c>
      <x:c r="Q2646" s="2" t="str">
        <x:v>PD exceeds policy maximum</x:v>
      </x:c>
      <x:c r="R2646" s="2"/>
      <x:c r="S2646" s="2"/>
      <x:c r="T2646" s="2"/>
    </x:row>
    <x:row r="2647">
      <x:c r="A2647" s="2"/>
      <x:c r="B2647" s="2"/>
      <x:c r="C2647" s="2" t="str">
        <x:v>SYN-02642</x:v>
      </x:c>
      <x:c r="D2647" s="58" t="n">
        <x:v>217000000</x:v>
      </x:c>
      <x:c r="E2647" s="93" t="n">
        <x:v>24</x:v>
      </x:c>
      <x:c r="F2647" s="59" t="n">
        <x:v>0.04603804272506975</x:v>
      </x:c>
      <x:c r="G2647" s="59" t="n">
        <x:v>0.8203199763161326</x:v>
      </x:c>
      <x:c r="H2647" s="59" t="n">
        <x:v>0.13561187708079062</x:v>
      </x:c>
      <x:c r="I2647" s="58" t="n">
        <x:v>10373867.872400798</x:v>
      </x:c>
      <x:c r="J2647" s="59" t="n">
        <x:v>0.28455038026384677</x:v>
      </x:c>
      <x:c r="K2647" s="2" t="str">
        <x:v>B</x:v>
      </x:c>
      <x:c r="L2647" s="59" t="n">
        <x:v>0.10827747344970705</x:v>
      </x:c>
      <x:c r="M2647" s="59" t="n">
        <x:v>0.4369433850694562</x:v>
      </x:c>
      <x:c r="N2647" s="58" t="n">
        <x:v>8823647.196318984</x:v>
      </x:c>
      <x:c r="O2647" s="58" t="n">
        <x:v>9003821.582240483</x:v>
      </x:c>
      <x:c r="P2647" s="2" t="str">
        <x:v>approve</x:v>
      </x:c>
      <x:c r="Q2647" s="2" t="str">
        <x:v>eligibility and RAROC conditions are met</x:v>
      </x:c>
      <x:c r="R2647" s="2"/>
      <x:c r="S2647" s="2"/>
      <x:c r="T2647" s="2"/>
    </x:row>
    <x:row r="2648">
      <x:c r="A2648" s="2"/>
      <x:c r="B2648" s="2"/>
      <x:c r="C2648" s="2" t="str">
        <x:v>SYN-02643</x:v>
      </x:c>
      <x:c r="D2648" s="58" t="n">
        <x:v>149000000</x:v>
      </x:c>
      <x:c r="E2648" s="93" t="n">
        <x:v>12</x:v>
      </x:c>
      <x:c r="F2648" s="59" t="n">
        <x:v>0.04311109264916263</x:v>
      </x:c>
      <x:c r="G2648" s="59" t="n">
        <x:v>0.6854066468542395</x:v>
      </x:c>
      <x:c r="H2648" s="59" t="n">
        <x:v>0.13730091010367512</x:v>
      </x:c>
      <x:c r="I2648" s="58" t="n">
        <x:v>13359365.282374471</x:v>
      </x:c>
      <x:c r="J2648" s="59" t="n">
        <x:v>0.5591445322605152</x:v>
      </x:c>
      <x:c r="K2648" s="2" t="str">
        <x:v>B</x:v>
      </x:c>
      <x:c r="L2648" s="59"/>
      <x:c r="M2648" s="59" t="n">
        <x:v>0.577885973104532</x:v>
      </x:c>
      <x:c r="N2648" s="58" t="n">
        <x:v>2450504.1518943375</x:v>
      </x:c>
      <x:c r="O2648" s="58" t="n">
        <x:v>6400763.144179225</x:v>
      </x:c>
      <x:c r="P2648" s="2" t="str">
        <x:v>decline</x:v>
      </x:c>
      <x:c r="Q2648" s="2" t="str">
        <x:v>debt service to income exceeds policy maximum</x:v>
      </x:c>
      <x:c r="R2648" s="2"/>
      <x:c r="S2648" s="2"/>
      <x:c r="T2648" s="2"/>
    </x:row>
    <x:row r="2649">
      <x:c r="A2649" s="2"/>
      <x:c r="B2649" s="2"/>
      <x:c r="C2649" s="2" t="str">
        <x:v>SYN-02644</x:v>
      </x:c>
      <x:c r="D2649" s="58" t="n">
        <x:v>176000000</x:v>
      </x:c>
      <x:c r="E2649" s="93" t="n">
        <x:v>24</x:v>
      </x:c>
      <x:c r="F2649" s="59" t="n">
        <x:v>0.05982288805053644</x:v>
      </x:c>
      <x:c r="G2649" s="59" t="n">
        <x:v>0.7698921831947271</x:v>
      </x:c>
      <x:c r="H2649" s="59" t="n">
        <x:v>0.17524255474549386</x:v>
      </x:c>
      <x:c r="I2649" s="58" t="n">
        <x:v>8746238.322130073</x:v>
      </x:c>
      <x:c r="J2649" s="59" t="n">
        <x:v>0.34685570673121435</x:v>
      </x:c>
      <x:c r="K2649" s="2" t="str">
        <x:v>C</x:v>
      </x:c>
      <x:c r="L2649" s="59" t="n">
        <x:v>0.12414577484130858</x:v>
      </x:c>
      <x:c r="M2649" s="59" t="n">
        <x:v>0.6452634898847479</x:v>
      </x:c>
      <x:c r="N2649" s="58" t="n">
        <x:v>8805332.150467094</x:v>
      </x:c>
      <x:c r="O2649" s="58" t="n">
        <x:v>7822272.560405371</x:v>
      </x:c>
      <x:c r="P2649" s="2" t="str">
        <x:v>approve</x:v>
      </x:c>
      <x:c r="Q2649" s="2" t="str">
        <x:v>eligibility and RAROC conditions are met</x:v>
      </x:c>
      <x:c r="R2649" s="2"/>
      <x:c r="S2649" s="2"/>
      <x:c r="T2649" s="2"/>
    </x:row>
    <x:row r="2650">
      <x:c r="A2650" s="2"/>
      <x:c r="B2650" s="2"/>
      <x:c r="C2650" s="2" t="str">
        <x:v>SYN-02645</x:v>
      </x:c>
      <x:c r="D2650" s="58" t="n">
        <x:v>152000000</x:v>
      </x:c>
      <x:c r="E2650" s="93" t="n">
        <x:v>24</x:v>
      </x:c>
      <x:c r="F2650" s="59" t="n">
        <x:v>0.029501742376441407</x:v>
      </x:c>
      <x:c r="G2650" s="59" t="n">
        <x:v>0.8011839983371605</x:v>
      </x:c>
      <x:c r="H2650" s="59" t="n">
        <x:v>0.12294277637830686</x:v>
      </x:c>
      <x:c r="I2650" s="58" t="n">
        <x:v>7176074.35087434</x:v>
      </x:c>
      <x:c r="J2650" s="59" t="n">
        <x:v>0.18566483863117506</x:v>
      </x:c>
      <x:c r="K2650" s="2" t="str">
        <x:v>B</x:v>
      </x:c>
      <x:c r="L2650" s="59" t="n">
        <x:v>0.09596431732177735</x:v>
      </x:c>
      <x:c r="M2650" s="59" t="n">
        <x:v>0.43351748498231973</x:v>
      </x:c>
      <x:c r="N2650" s="58" t="n">
        <x:v>3866189.6310276818</x:v>
      </x:c>
      <x:c r="O2650" s="58" t="n">
        <x:v>6353004.527928712</x:v>
      </x:c>
      <x:c r="P2650" s="2" t="str">
        <x:v>approve</x:v>
      </x:c>
      <x:c r="Q2650" s="2" t="str">
        <x:v>eligibility and RAROC conditions are met</x:v>
      </x:c>
      <x:c r="R2650" s="2"/>
      <x:c r="S2650" s="2"/>
      <x:c r="T2650" s="2"/>
    </x:row>
    <x:row r="2651">
      <x:c r="A2651" s="2"/>
      <x:c r="B2651" s="2"/>
      <x:c r="C2651" s="2" t="str">
        <x:v>SYN-02646</x:v>
      </x:c>
      <x:c r="D2651" s="58" t="n">
        <x:v>55000000</x:v>
      </x:c>
      <x:c r="E2651" s="93" t="n">
        <x:v>36</x:v>
      </x:c>
      <x:c r="F2651" s="59" t="n">
        <x:v>0.029581407808018708</x:v>
      </x:c>
      <x:c r="G2651" s="59" t="n">
        <x:v>0.7963277082179899</x:v>
      </x:c>
      <x:c r="H2651" s="59" t="n">
        <x:v>0.1279374657645839</x:v>
      </x:c>
      <x:c r="I2651" s="58" t="n">
        <x:v>1847708.1344884112</x:v>
      </x:c>
      <x:c r="J2651" s="59" t="n">
        <x:v>0.13712072139713874</x:v>
      </x:c>
      <x:c r="K2651" s="2" t="str">
        <x:v>B</x:v>
      </x:c>
      <x:c r="L2651" s="59" t="n">
        <x:v>0.11328907012939456</x:v>
      </x:c>
      <x:c r="M2651" s="59" t="n">
        <x:v>0.3095206527893858</x:v>
      </x:c>
      <x:c r="N2651" s="58" t="n">
        <x:v>2086609.476768602</x:v>
      </x:c>
      <x:c r="O2651" s="58" t="n">
        <x:v>2293501.058182372</x:v>
      </x:c>
      <x:c r="P2651" s="2" t="str">
        <x:v>approve</x:v>
      </x:c>
      <x:c r="Q2651" s="2" t="str">
        <x:v>eligibility and RAROC conditions are met</x:v>
      </x:c>
      <x:c r="R2651" s="2"/>
      <x:c r="S2651" s="2"/>
      <x:c r="T2651" s="2"/>
    </x:row>
    <x:row r="2652">
      <x:c r="A2652" s="2"/>
      <x:c r="B2652" s="2"/>
      <x:c r="C2652" s="2" t="str">
        <x:v>SYN-02647</x:v>
      </x:c>
      <x:c r="D2652" s="58" t="n">
        <x:v>75000000</x:v>
      </x:c>
      <x:c r="E2652" s="93" t="n">
        <x:v>12</x:v>
      </x:c>
      <x:c r="F2652" s="59" t="n">
        <x:v>0.08007352356554402</x:v>
      </x:c>
      <x:c r="G2652" s="59" t="n">
        <x:v>0.7370217254163539</x:v>
      </x:c>
      <x:c r="H2652" s="59" t="n">
        <x:v>0.18440024738214195</x:v>
      </x:c>
      <x:c r="I2652" s="58" t="n">
        <x:v>6891715.2539358195</x:v>
      </x:c>
      <x:c r="J2652" s="59" t="n">
        <x:v>0.3172928813483955</x:v>
      </x:c>
      <x:c r="K2652" s="2" t="str">
        <x:v>C</x:v>
      </x:c>
      <x:c r="L2652" s="59" t="n">
        <x:v>0.14546085357666017</x:v>
      </x:c>
      <x:c r="M2652" s="59" t="n">
        <x:v>0.48276850335904464</x:v>
      </x:c>
      <x:c r="N2652" s="58" t="n">
        <x:v>2494824.655162106</x:v>
      </x:c>
      <x:c r="O2652" s="58" t="n">
        <x:v>3929060.7491030334</x:v>
      </x:c>
      <x:c r="P2652" s="2" t="str">
        <x:v>approve</x:v>
      </x:c>
      <x:c r="Q2652" s="2" t="str">
        <x:v>eligibility and RAROC conditions are met</x:v>
      </x:c>
      <x:c r="R2652" s="2"/>
      <x:c r="S2652" s="2"/>
      <x:c r="T2652" s="2"/>
    </x:row>
    <x:row r="2653">
      <x:c r="A2653" s="2"/>
      <x:c r="B2653" s="2"/>
      <x:c r="C2653" s="2" t="str">
        <x:v>SYN-02648</x:v>
      </x:c>
      <x:c r="D2653" s="58" t="n">
        <x:v>147000000</x:v>
      </x:c>
      <x:c r="E2653" s="93" t="n">
        <x:v>12</x:v>
      </x:c>
      <x:c r="F2653" s="59" t="n">
        <x:v>0.2545204695514952</x:v>
      </x:c>
      <x:c r="G2653" s="59" t="n">
        <x:v>0.7138542951440546</x:v>
      </x:c>
      <x:c r="H2653" s="59" t="n">
        <x:v>0.3</x:v>
      </x:c>
      <x:c r="I2653" s="58" t="n">
        <x:v>14330607.667285718</x:v>
      </x:c>
      <x:c r="J2653" s="59" t="n">
        <x:v>0.9687071778190479</x:v>
      </x:c>
      <x:c r="K2653" s="2" t="str">
        <x:v>E</x:v>
      </x:c>
      <x:c r="L2653" s="59"/>
      <x:c r="M2653" s="59" t="n">
        <x:v>0.21147983591543182</x:v>
      </x:c>
      <x:c r="N2653" s="58" t="n">
        <x:v>15759530.176613878</x:v>
      </x:c>
      <x:c r="O2653" s="58" t="n">
        <x:v>12397871.698360413</x:v>
      </x:c>
      <x:c r="P2653" s="2" t="str">
        <x:v>decline</x:v>
      </x:c>
      <x:c r="Q2653" s="2" t="str">
        <x:v>PD exceeds policy maximum</x:v>
      </x:c>
      <x:c r="R2653" s="2"/>
      <x:c r="S2653" s="2"/>
      <x:c r="T2653" s="2"/>
    </x:row>
    <x:row r="2654">
      <x:c r="A2654" s="2"/>
      <x:c r="B2654" s="2"/>
      <x:c r="C2654" s="2" t="str">
        <x:v>SYN-02649</x:v>
      </x:c>
      <x:c r="D2654" s="58" t="n">
        <x:v>147000000</x:v>
      </x:c>
      <x:c r="E2654" s="93" t="n">
        <x:v>12</x:v>
      </x:c>
      <x:c r="F2654" s="59" t="n">
        <x:v>0.05382785583940079</x:v>
      </x:c>
      <x:c r="G2654" s="59" t="n">
        <x:v>0.6868224809308541</x:v>
      </x:c>
      <x:c r="H2654" s="59" t="n">
        <x:v>0.14924453335877907</x:v>
      </x:c>
      <x:c r="I2654" s="58" t="n">
        <x:v>13262732.19015084</x:v>
      </x:c>
      <x:c r="J2654" s="59" t="n">
        <x:v>0.6934634376262305</x:v>
      </x:c>
      <x:c r="K2654" s="2" t="str">
        <x:v>C</x:v>
      </x:c>
      <x:c r="L2654" s="59"/>
      <x:c r="M2654" s="59" t="n">
        <x:v>0.5252310254625503</x:v>
      </x:c>
      <x:c r="N2654" s="58" t="n">
        <x:v>3035150.5901974593</x:v>
      </x:c>
      <x:c r="O2654" s="58" t="n">
        <x:v>6304063.213725297</x:v>
      </x:c>
      <x:c r="P2654" s="2" t="str">
        <x:v>decline</x:v>
      </x:c>
      <x:c r="Q2654" s="2" t="str">
        <x:v>debt service to income exceeds policy maximum</x:v>
      </x:c>
      <x:c r="R2654" s="2"/>
      <x:c r="S2654" s="2"/>
      <x:c r="T2654" s="2"/>
    </x:row>
    <x:row r="2655">
      <x:c r="A2655" s="2"/>
      <x:c r="B2655" s="2"/>
      <x:c r="C2655" s="2" t="str">
        <x:v>SYN-02650</x:v>
      </x:c>
      <x:c r="D2655" s="58" t="n">
        <x:v>158000000</x:v>
      </x:c>
      <x:c r="E2655" s="93" t="n">
        <x:v>36</x:v>
      </x:c>
      <x:c r="F2655" s="59" t="n">
        <x:v>0.05301442609269268</x:v>
      </x:c>
      <x:c r="G2655" s="59" t="n">
        <x:v>0.7294724778557782</x:v>
      </x:c>
      <x:c r="H2655" s="59" t="n">
        <x:v>0.16822683033620905</x:v>
      </x:c>
      <x:c r="I2655" s="58" t="n">
        <x:v>5619197.665255852</x:v>
      </x:c>
      <x:c r="J2655" s="59" t="n">
        <x:v>0.195364042698868</x:v>
      </x:c>
      <x:c r="K2655" s="2" t="str">
        <x:v>C</x:v>
      </x:c>
      <x:c r="L2655" s="59" t="n">
        <x:v>0.11683719635009768</x:v>
      </x:c>
      <x:c r="M2655" s="59" t="n">
        <x:v>0.6817070222026427</x:v>
      </x:c>
      <x:c r="N2655" s="58" t="n">
        <x:v>9884953.875934001</x:v>
      </x:c>
      <x:c r="O2655" s="58" t="n">
        <x:v>6545030.462111902</x:v>
      </x:c>
      <x:c r="P2655" s="2" t="str">
        <x:v>approve</x:v>
      </x:c>
      <x:c r="Q2655" s="2" t="str">
        <x:v>eligibility and RAROC conditions are met</x:v>
      </x:c>
      <x:c r="R2655" s="2"/>
      <x:c r="S2655" s="2"/>
      <x:c r="T2655" s="2"/>
    </x:row>
    <x:row r="2656">
      <x:c r="A2656" s="2"/>
      <x:c r="B2656" s="2"/>
      <x:c r="C2656" s="2" t="str">
        <x:v>SYN-02651</x:v>
      </x:c>
      <x:c r="D2656" s="58" t="n">
        <x:v>104000000</x:v>
      </x:c>
      <x:c r="E2656" s="93" t="n">
        <x:v>48</x:v>
      </x:c>
      <x:c r="F2656" s="59" t="n">
        <x:v>0.219463237952911</x:v>
      </x:c>
      <x:c r="G2656" s="59" t="n">
        <x:v>0.6622914235519942</x:v>
      </x:c>
      <x:c r="H2656" s="59" t="n">
        <x:v>0.3</x:v>
      </x:c>
      <x:c r="I2656" s="58" t="n">
        <x:v>3744623.354203874</x:v>
      </x:c>
      <x:c r="J2656" s="59" t="n">
        <x:v>0.2313648928097399</x:v>
      </x:c>
      <x:c r="K2656" s="2" t="str">
        <x:v>E</x:v>
      </x:c>
      <x:c r="L2656" s="59"/>
      <x:c r="M2656" s="59" t="n">
        <x:v>0.4097192946661718</x:v>
      </x:c>
      <x:c r="N2656" s="58" t="n">
        <x:v>29618468.165948354</x:v>
      </x:c>
      <x:c r="O2656" s="58" t="n">
        <x:v>6561249.143939312</x:v>
      </x:c>
      <x:c r="P2656" s="2" t="str">
        <x:v>decline</x:v>
      </x:c>
      <x:c r="Q2656" s="2" t="str">
        <x:v>PD exceeds policy maximum</x:v>
      </x:c>
      <x:c r="R2656" s="2"/>
      <x:c r="S2656" s="2"/>
      <x:c r="T2656" s="2"/>
    </x:row>
    <x:row r="2657">
      <x:c r="A2657" s="2"/>
      <x:c r="B2657" s="2"/>
      <x:c r="C2657" s="2" t="str">
        <x:v>SYN-02652</x:v>
      </x:c>
      <x:c r="D2657" s="58" t="n">
        <x:v>72000000</x:v>
      </x:c>
      <x:c r="E2657" s="93" t="n">
        <x:v>48</x:v>
      </x:c>
      <x:c r="F2657" s="59" t="n">
        <x:v>0.09004628089007823</x:v>
      </x:c>
      <x:c r="G2657" s="59" t="n">
        <x:v>0.7458174480900657</x:v>
      </x:c>
      <x:c r="H2657" s="59" t="n">
        <x:v>0.19374705422425262</x:v>
      </x:c>
      <x:c r="I2657" s="58" t="n">
        <x:v>2167070.7648647423</x:v>
      </x:c>
      <x:c r="J2657" s="59" t="n">
        <x:v>0.2892132609821054</x:v>
      </x:c>
      <x:c r="K2657" s="2" t="str">
        <x:v>C</x:v>
      </x:c>
      <x:c r="L2657" s="59" t="n">
        <x:v>0.1599200820922852</x:v>
      </x:c>
      <x:c r="M2657" s="59" t="n">
        <x:v>0.41920224587835564</x:v>
      </x:c>
      <x:c r="N2657" s="58" t="n">
        <x:v>10205366.7463326</x:v>
      </x:c>
      <x:c r="O2657" s="58" t="n">
        <x:v>3811545.2929962664</x:v>
      </x:c>
      <x:c r="P2657" s="2" t="str">
        <x:v>approve</x:v>
      </x:c>
      <x:c r="Q2657" s="2" t="str">
        <x:v>eligibility and RAROC conditions are met</x:v>
      </x:c>
      <x:c r="R2657" s="2"/>
      <x:c r="S2657" s="2"/>
      <x:c r="T2657" s="2"/>
    </x:row>
    <x:row r="2658">
      <x:c r="A2658" s="2"/>
      <x:c r="B2658" s="2"/>
      <x:c r="C2658" s="2" t="str">
        <x:v>SYN-02653</x:v>
      </x:c>
      <x:c r="D2658" s="58" t="n">
        <x:v>90000000</x:v>
      </x:c>
      <x:c r="E2658" s="93" t="n">
        <x:v>36</x:v>
      </x:c>
      <x:c r="F2658" s="59" t="n">
        <x:v>0.11869432574933694</x:v>
      </x:c>
      <x:c r="G2658" s="59" t="n">
        <x:v>0.7746201950593558</x:v>
      </x:c>
      <x:c r="H2658" s="59" t="n">
        <x:v>0.2136602001663538</x:v>
      </x:c>
      <x:c r="I2658" s="58" t="n">
        <x:v>3407693.145054022</x:v>
      </x:c>
      <x:c r="J2658" s="59" t="n">
        <x:v>0.33070567181907473</x:v>
      </x:c>
      <x:c r="K2658" s="2" t="str">
        <x:v>D</x:v>
      </x:c>
      <x:c r="L2658" s="59" t="n">
        <x:v>0.18463062286376952</x:v>
      </x:c>
      <x:c r="M2658" s="59" t="n">
        <x:v>0.3428284548744965</x:v>
      </x:c>
      <x:c r="N2658" s="58" t="n">
        <x:v>13137840.521292424</x:v>
      </x:c>
      <x:c r="O2658" s="58" t="n">
        <x:v>5711151.696470325</x:v>
      </x:c>
      <x:c r="P2658" s="2" t="str">
        <x:v>approve</x:v>
      </x:c>
      <x:c r="Q2658" s="2" t="str">
        <x:v>eligibility and RAROC conditions are met</x:v>
      </x:c>
      <x:c r="R2658" s="2"/>
      <x:c r="S2658" s="2"/>
      <x:c r="T2658" s="2"/>
    </x:row>
    <x:row r="2659">
      <x:c r="A2659" s="2"/>
      <x:c r="B2659" s="2"/>
      <x:c r="C2659" s="2" t="str">
        <x:v>SYN-02654</x:v>
      </x:c>
      <x:c r="D2659" s="58" t="n">
        <x:v>76000000</x:v>
      </x:c>
      <x:c r="E2659" s="93" t="n">
        <x:v>18</x:v>
      </x:c>
      <x:c r="F2659" s="59" t="n">
        <x:v>0.059463091660303016</x:v>
      </x:c>
      <x:c r="G2659" s="59" t="n">
        <x:v>0.7344307063750308</x:v>
      </x:c>
      <x:c r="H2659" s="59" t="n">
        <x:v>0.15590295840816434</x:v>
      </x:c>
      <x:c r="I2659" s="58" t="n">
        <x:v>4762384.225028252</x:v>
      </x:c>
      <x:c r="J2659" s="59" t="n">
        <x:v>0.3835309378062562</x:v>
      </x:c>
      <x:c r="K2659" s="2" t="str">
        <x:v>C</x:v>
      </x:c>
      <x:c r="L2659" s="59" t="n">
        <x:v>0.13121044158935546</x:v>
      </x:c>
      <x:c r="M2659" s="59" t="n">
        <x:v>0.40739810839645724</x:v>
      </x:c>
      <x:c r="N2659" s="58" t="n">
        <x:v>2719852.473034602</x:v>
      </x:c>
      <x:c r="O2659" s="58" t="n">
        <x:v>3229191.3062820523</x:v>
      </x:c>
      <x:c r="P2659" s="2" t="str">
        <x:v>approve</x:v>
      </x:c>
      <x:c r="Q2659" s="2" t="str">
        <x:v>eligibility and RAROC conditions are met</x:v>
      </x:c>
      <x:c r="R2659" s="2"/>
      <x:c r="S2659" s="2"/>
      <x:c r="T2659" s="2"/>
    </x:row>
    <x:row r="2660">
      <x:c r="A2660" s="2"/>
      <x:c r="B2660" s="2"/>
      <x:c r="C2660" s="2" t="str">
        <x:v>SYN-02655</x:v>
      </x:c>
      <x:c r="D2660" s="58" t="n">
        <x:v>101000000</x:v>
      </x:c>
      <x:c r="E2660" s="93" t="n">
        <x:v>48</x:v>
      </x:c>
      <x:c r="F2660" s="59" t="n">
        <x:v>0.08526255887868575</x:v>
      </x:c>
      <x:c r="G2660" s="59" t="n">
        <x:v>0.7743795451930632</x:v>
      </x:c>
      <x:c r="H2660" s="59" t="n">
        <x:v>0.16679490609685899</x:v>
      </x:c>
      <x:c r="I2660" s="58" t="n">
        <x:v>2897638.3906915085</x:v>
      </x:c>
      <x:c r="J2660" s="59" t="n">
        <x:v>0.27795276781383016</x:v>
      </x:c>
      <x:c r="K2660" s="2" t="str">
        <x:v>C</x:v>
      </x:c>
      <x:c r="L2660" s="59" t="n">
        <x:v>0.1562649154663086</x:v>
      </x:c>
      <x:c r="M2660" s="59" t="n">
        <x:v>0.24015003803509466</x:v>
      </x:c>
      <x:c r="N2660" s="58" t="n">
        <x:v>13938073.47091946</x:v>
      </x:c>
      <x:c r="O2660" s="58" t="n">
        <x:v>5336754.3591906335</x:v>
      </x:c>
      <x:c r="P2660" s="2" t="str">
        <x:v>approve</x:v>
      </x:c>
      <x:c r="Q2660" s="2" t="str">
        <x:v>eligibility and RAROC conditions are met</x:v>
      </x:c>
      <x:c r="R2660" s="2"/>
      <x:c r="S2660" s="2"/>
      <x:c r="T2660" s="2"/>
    </x:row>
    <x:row r="2661">
      <x:c r="A2661" s="2"/>
      <x:c r="B2661" s="2"/>
      <x:c r="C2661" s="2" t="str">
        <x:v>SYN-02656</x:v>
      </x:c>
      <x:c r="D2661" s="58" t="n">
        <x:v>142000000</x:v>
      </x:c>
      <x:c r="E2661" s="93" t="n">
        <x:v>24</x:v>
      </x:c>
      <x:c r="F2661" s="59" t="n">
        <x:v>0.13839453430257057</x:v>
      </x:c>
      <x:c r="G2661" s="59" t="n">
        <x:v>0.6980433624238047</x:v>
      </x:c>
      <x:c r="H2661" s="59" t="n">
        <x:v>0.21280708851209235</x:v>
      </x:c>
      <x:c r="I2661" s="58" t="n">
        <x:v>7316355.936617882</x:v>
      </x:c>
      <x:c r="J2661" s="59" t="n">
        <x:v>0.38131648166582555</x:v>
      </x:c>
      <x:c r="K2661" s="2" t="str">
        <x:v>D</x:v>
      </x:c>
      <x:c r="L2661" s="59" t="n">
        <x:v>0.19455291748046877</x:v>
      </x:c>
      <x:c r="M2661" s="59" t="n">
        <x:v>0.2779751839155088</x:v>
      </x:c>
      <x:c r="N2661" s="58" t="n">
        <x:v>14817634.811221957</x:v>
      </x:c>
      <x:c r="O2661" s="58" t="n">
        <x:v>8883601.142142823</x:v>
      </x:c>
      <x:c r="P2661" s="2" t="str">
        <x:v>approve</x:v>
      </x:c>
      <x:c r="Q2661" s="2" t="str">
        <x:v>eligibility and RAROC conditions are met</x:v>
      </x:c>
      <x:c r="R2661" s="2"/>
      <x:c r="S2661" s="2"/>
      <x:c r="T2661" s="2"/>
    </x:row>
    <x:row r="2662">
      <x:c r="A2662" s="2"/>
      <x:c r="B2662" s="2"/>
      <x:c r="C2662" s="2" t="str">
        <x:v>SYN-02657</x:v>
      </x:c>
      <x:c r="D2662" s="58" t="n">
        <x:v>241000000</x:v>
      </x:c>
      <x:c r="E2662" s="93" t="n">
        <x:v>48</x:v>
      </x:c>
      <x:c r="F2662" s="59" t="n">
        <x:v>0.10404545165502815</x:v>
      </x:c>
      <x:c r="G2662" s="59" t="n">
        <x:v>0.6476665961111965</x:v>
      </x:c>
      <x:c r="H2662" s="59" t="n">
        <x:v>0.1849019905045634</x:v>
      </x:c>
      <x:c r="I2662" s="58" t="n">
        <x:v>7141256.455791248</x:v>
      </x:c>
      <x:c r="J2662" s="59" t="n">
        <x:v>0.17336221737451143</x:v>
      </x:c>
      <x:c r="K2662" s="2" t="str">
        <x:v>D</x:v>
      </x:c>
      <x:c r="L2662" s="59" t="n">
        <x:v>0.14840972900390625</x:v>
      </x:c>
      <x:c r="M2662" s="59" t="n">
        <x:v>0.45476478344327276</x:v>
      </x:c>
      <x:c r="N2662" s="58" t="n">
        <x:v>33676927.888897724</x:v>
      </x:c>
      <x:c r="O2662" s="58" t="n">
        <x:v>11740796.29986694</x:v>
      </x:c>
      <x:c r="P2662" s="2" t="str">
        <x:v>approve</x:v>
      </x:c>
      <x:c r="Q2662" s="2" t="str">
        <x:v>eligibility and RAROC conditions are met</x:v>
      </x:c>
      <x:c r="R2662" s="2"/>
      <x:c r="S2662" s="2"/>
      <x:c r="T2662" s="2"/>
    </x:row>
    <x:row r="2663">
      <x:c r="A2663" s="2"/>
      <x:c r="B2663" s="2"/>
      <x:c r="C2663" s="2" t="str">
        <x:v>SYN-02658</x:v>
      </x:c>
      <x:c r="D2663" s="58" t="n">
        <x:v>219000000</x:v>
      </x:c>
      <x:c r="E2663" s="93" t="n">
        <x:v>48</x:v>
      </x:c>
      <x:c r="F2663" s="59" t="n">
        <x:v>0.3236824353754596</x:v>
      </x:c>
      <x:c r="G2663" s="59" t="n">
        <x:v>0.7833518232351806</x:v>
      </x:c>
      <x:c r="H2663" s="59" t="n">
        <x:v>0.3</x:v>
      </x:c>
      <x:c r="I2663" s="58" t="n">
        <x:v>7885312.640102388</x:v>
      </x:c>
      <x:c r="J2663" s="59" t="n">
        <x:v>0.4479133109710448</x:v>
      </x:c>
      <x:c r="K2663" s="2" t="str">
        <x:v>E</x:v>
      </x:c>
      <x:c r="L2663" s="59"/>
      <x:c r="M2663" s="59" t="n">
        <x:v>-0.32459303821889324</x:v>
      </x:c>
      <x:c r="N2663" s="58" t="n">
        <x:v>98254157.4829304</x:v>
      </x:c>
      <x:c r="O2663" s="58" t="n">
        <x:v>15411761.801860329</x:v>
      </x:c>
      <x:c r="P2663" s="2" t="str">
        <x:v>decline</x:v>
      </x:c>
      <x:c r="Q2663" s="2" t="str">
        <x:v>PD exceeds policy maximum</x:v>
      </x:c>
      <x:c r="R2663" s="2"/>
      <x:c r="S2663" s="2"/>
      <x:c r="T2663" s="2"/>
    </x:row>
    <x:row r="2664">
      <x:c r="A2664" s="2"/>
      <x:c r="B2664" s="2"/>
      <x:c r="C2664" s="2" t="str">
        <x:v>SYN-02659</x:v>
      </x:c>
      <x:c r="D2664" s="58" t="n">
        <x:v>85000000</x:v>
      </x:c>
      <x:c r="E2664" s="93" t="n">
        <x:v>48</x:v>
      </x:c>
      <x:c r="F2664" s="59" t="n">
        <x:v>0.05351189647937157</x:v>
      </x:c>
      <x:c r="G2664" s="59" t="n">
        <x:v>0.7742110250590702</x:v>
      </x:c>
      <x:c r="H2664" s="59" t="n">
        <x:v>0.1489709090803092</x:v>
      </x:c>
      <x:c r="I2664" s="58" t="n">
        <x:v>2361181.9141903417</x:v>
      </x:c>
      <x:c r="J2664" s="59" t="n">
        <x:v>0.2641248654021769</x:v>
      </x:c>
      <x:c r="K2664" s="2" t="str">
        <x:v>C</x:v>
      </x:c>
      <x:c r="L2664" s="59" t="n">
        <x:v>0.1232464599609375</x:v>
      </x:c>
      <x:c r="M2664" s="59" t="n">
        <x:v>0.42156458764849647</x:v>
      </x:c>
      <x:c r="N2664" s="58" t="n">
        <x:v>7504875.978817126</x:v>
      </x:c>
      <x:c r="O2664" s="58" t="n">
        <x:v>3478869.2344031506</x:v>
      </x:c>
      <x:c r="P2664" s="2" t="str">
        <x:v>approve</x:v>
      </x:c>
      <x:c r="Q2664" s="2" t="str">
        <x:v>eligibility and RAROC conditions are met</x:v>
      </x:c>
      <x:c r="R2664" s="2"/>
      <x:c r="S2664" s="2"/>
      <x:c r="T2664" s="2"/>
    </x:row>
    <x:row r="2665">
      <x:c r="A2665" s="2"/>
      <x:c r="B2665" s="2"/>
      <x:c r="C2665" s="2" t="str">
        <x:v>SYN-02660</x:v>
      </x:c>
      <x:c r="D2665" s="58" t="n">
        <x:v>168000000</x:v>
      </x:c>
      <x:c r="E2665" s="93" t="n">
        <x:v>24</x:v>
      </x:c>
      <x:c r="F2665" s="59" t="n">
        <x:v>0.029586214473175696</x:v>
      </x:c>
      <x:c r="G2665" s="59" t="n">
        <x:v>0.6765090796703999</x:v>
      </x:c>
      <x:c r="H2665" s="59" t="n">
        <x:v>0.12030169223993707</x:v>
      </x:c>
      <x:c r="I2665" s="58" t="n">
        <x:v>7910710.463273718</x:v>
      </x:c>
      <x:c r="J2665" s="59" t="n">
        <x:v>0.19679170276735117</x:v>
      </x:c>
      <x:c r="K2665" s="2" t="str">
        <x:v>B</x:v>
      </x:c>
      <x:c r="L2665" s="59" t="n">
        <x:v>0.09156951904296876</x:v>
      </x:c>
      <x:c r="M2665" s="59" t="n">
        <x:v>0.45123036979806186</x:v>
      </x:c>
      <x:c r="N2665" s="58" t="n">
        <x:v>3615599.604465123</x:v>
      </x:c>
      <x:c r="O2665" s="58" t="n">
        <x:v>7015780.823243265</x:v>
      </x:c>
      <x:c r="P2665" s="2" t="str">
        <x:v>approve</x:v>
      </x:c>
      <x:c r="Q2665" s="2" t="str">
        <x:v>eligibility and RAROC conditions are met</x:v>
      </x:c>
      <x:c r="R2665" s="2"/>
      <x:c r="S2665" s="2"/>
      <x:c r="T2665" s="2"/>
    </x:row>
    <x:row r="2666">
      <x:c r="A2666" s="2"/>
      <x:c r="B2666" s="2"/>
      <x:c r="C2666" s="2" t="str">
        <x:v>SYN-02661</x:v>
      </x:c>
      <x:c r="D2666" s="58" t="n">
        <x:v>163000000</x:v>
      </x:c>
      <x:c r="E2666" s="93" t="n">
        <x:v>24</x:v>
      </x:c>
      <x:c r="F2666" s="59" t="n">
        <x:v>0.08270006817964018</x:v>
      </x:c>
      <x:c r="G2666" s="59" t="n">
        <x:v>0.7518273204227015</x:v>
      </x:c>
      <x:c r="H2666" s="59" t="n">
        <x:v>0.1577865655808137</x:v>
      </x:c>
      <x:c r="I2666" s="58" t="n">
        <x:v>7963758.895060439</x:v>
      </x:c>
      <x:c r="J2666" s="59" t="n">
        <x:v>0.4901566206275183</x:v>
      </x:c>
      <x:c r="K2666" s="2" t="str">
        <x:v>C</x:v>
      </x:c>
      <x:c r="L2666" s="59" t="n">
        <x:v>0.14518623352050783</x:v>
      </x:c>
      <x:c r="M2666" s="59" t="n">
        <x:v>0.2603298391868357</x:v>
      </x:c>
      <x:c r="N2666" s="58" t="n">
        <x:v>10902832.27470121</x:v>
      </x:c>
      <x:c r="O2666" s="58" t="n">
        <x:v>8463921.230490187</x:v>
      </x:c>
      <x:c r="P2666" s="2" t="str">
        <x:v>approve</x:v>
      </x:c>
      <x:c r="Q2666" s="2" t="str">
        <x:v>eligibility and RAROC conditions are met</x:v>
      </x:c>
      <x:c r="R2666" s="2"/>
      <x:c r="S2666" s="2"/>
      <x:c r="T2666" s="2"/>
    </x:row>
    <x:row r="2667">
      <x:c r="A2667" s="2"/>
      <x:c r="B2667" s="2"/>
      <x:c r="C2667" s="2" t="str">
        <x:v>SYN-02662</x:v>
      </x:c>
      <x:c r="D2667" s="58" t="n">
        <x:v>231000000</x:v>
      </x:c>
      <x:c r="E2667" s="93" t="n">
        <x:v>12</x:v>
      </x:c>
      <x:c r="F2667" s="59" t="n">
        <x:v>0.1833895350972628</x:v>
      </x:c>
      <x:c r="G2667" s="59" t="n">
        <x:v>0.6133746798386788</x:v>
      </x:c>
      <x:c r="H2667" s="59" t="n">
        <x:v>0.2672150621155246</x:v>
      </x:c>
      <x:c r="I2667" s="58" t="n">
        <x:v>22148642.3891866</x:v>
      </x:c>
      <x:c r="J2667" s="59" t="n">
        <x:v>0.8464406306813126</x:v>
      </x:c>
      <x:c r="K2667" s="2" t="str">
        <x:v>E</x:v>
      </x:c>
      <x:c r="L2667" s="59"/>
      <x:c r="M2667" s="59" t="n">
        <x:v>0.5804280920157573</x:v>
      </x:c>
      <x:c r="N2667" s="58" t="n">
        <x:v>15072192.688455274</x:v>
      </x:c>
      <x:c r="O2667" s="58" t="n">
        <x:v>15184355.94436294</x:v>
      </x:c>
      <x:c r="P2667" s="2" t="str">
        <x:v>decline</x:v>
      </x:c>
      <x:c r="Q2667" s="2" t="str">
        <x:v>debt service to income exceeds policy maximum</x:v>
      </x:c>
      <x:c r="R2667" s="2"/>
      <x:c r="S2667" s="2"/>
      <x:c r="T2667" s="2"/>
    </x:row>
    <x:row r="2668">
      <x:c r="A2668" s="2"/>
      <x:c r="B2668" s="2"/>
      <x:c r="C2668" s="2" t="str">
        <x:v>SYN-02663</x:v>
      </x:c>
      <x:c r="D2668" s="58" t="n">
        <x:v>145000000</x:v>
      </x:c>
      <x:c r="E2668" s="93" t="n">
        <x:v>36</x:v>
      </x:c>
      <x:c r="F2668" s="59" t="n">
        <x:v>0.03749143968538486</x:v>
      </x:c>
      <x:c r="G2668" s="59" t="n">
        <x:v>0.9</x:v>
      </x:c>
      <x:c r="H2668" s="59" t="n">
        <x:v>0.14400213384242003</x:v>
      </x:c>
      <x:c r="I2668" s="58" t="n">
        <x:v>4983988.07573028</x:v>
      </x:c>
      <x:c r="J2668" s="59" t="n">
        <x:v>0.25326800184708</x:v>
      </x:c>
      <x:c r="K2668" s="2" t="str">
        <x:v>B</x:v>
      </x:c>
      <x:c r="L2668" s="59" t="n">
        <x:v>0.10878372192382812</x:v>
      </x:c>
      <x:c r="M2668" s="59" t="n">
        <x:v>0.5171090797776825</x:v>
      </x:c>
      <x:c r="N2668" s="58" t="n">
        <x:v>7901005.354391513</x:v>
      </x:c>
      <x:c r="O2668" s="58" t="n">
        <x:v>6040279.72130211</x:v>
      </x:c>
      <x:c r="P2668" s="2" t="str">
        <x:v>approve</x:v>
      </x:c>
      <x:c r="Q2668" s="2" t="str">
        <x:v>eligibility and RAROC conditions are met</x:v>
      </x:c>
      <x:c r="R2668" s="2"/>
      <x:c r="S2668" s="2"/>
      <x:c r="T2668" s="2"/>
    </x:row>
    <x:row r="2669">
      <x:c r="A2669" s="2"/>
      <x:c r="B2669" s="2"/>
      <x:c r="C2669" s="2" t="str">
        <x:v>SYN-02664</x:v>
      </x:c>
      <x:c r="D2669" s="58" t="n">
        <x:v>72000000</x:v>
      </x:c>
      <x:c r="E2669" s="93" t="n">
        <x:v>48</x:v>
      </x:c>
      <x:c r="F2669" s="59" t="n">
        <x:v>0.18499314655429397</x:v>
      </x:c>
      <x:c r="G2669" s="59" t="n">
        <x:v>0.7248919438476286</x:v>
      </x:c>
      <x:c r="H2669" s="59" t="n">
        <x:v>0.26336196645042204</x:v>
      </x:c>
      <x:c r="I2669" s="58" t="n">
        <x:v>2441284.3375008223</x:v>
      </x:c>
      <x:c r="J2669" s="59" t="n">
        <x:v>0.30887351372952165</x:v>
      </x:c>
      <x:c r="K2669" s="2" t="str">
        <x:v>E</x:v>
      </x:c>
      <x:c r="L2669" s="59" t="n">
        <x:v>0.24594108581542967</x:v>
      </x:c>
      <x:c r="M2669" s="59" t="n">
        <x:v>0.2549204670478102</x:v>
      </x:c>
      <x:c r="N2669" s="58" t="n">
        <x:v>19256577.782476336</x:v>
      </x:c>
      <x:c r="O2669" s="58" t="n">
        <x:v>4821559.858989199</x:v>
      </x:c>
      <x:c r="P2669" s="2" t="str">
        <x:v>approve</x:v>
      </x:c>
      <x:c r="Q2669" s="2" t="str">
        <x:v>eligibility and RAROC conditions are met</x:v>
      </x:c>
      <x:c r="R2669" s="2"/>
      <x:c r="S2669" s="2"/>
      <x:c r="T2669" s="2"/>
    </x:row>
    <x:row r="2670">
      <x:c r="A2670" s="2"/>
      <x:c r="B2670" s="2"/>
      <x:c r="C2670" s="2" t="str">
        <x:v>SYN-02665</x:v>
      </x:c>
      <x:c r="D2670" s="58" t="n">
        <x:v>141000000</x:v>
      </x:c>
      <x:c r="E2670" s="93" t="n">
        <x:v>18</x:v>
      </x:c>
      <x:c r="F2670" s="59" t="n">
        <x:v>0.03625896270491775</x:v>
      </x:c>
      <x:c r="G2670" s="59" t="n">
        <x:v>0.7549337630779046</x:v>
      </x:c>
      <x:c r="H2670" s="59" t="n">
        <x:v>0.13643838148929557</x:v>
      </x:c>
      <x:c r="I2670" s="58" t="n">
        <x:v>8706525.288598627</x:v>
      </x:c>
      <x:c r="J2670" s="59" t="n">
        <x:v>0.3071215616758147</x:v>
      </x:c>
      <x:c r="K2670" s="2" t="str">
        <x:v>B</x:v>
      </x:c>
      <x:c r="L2670" s="59" t="n">
        <x:v>0.11098770141601563</x:v>
      </x:c>
      <x:c r="M2670" s="59" t="n">
        <x:v>0.4188035537020274</x:v>
      </x:c>
      <x:c r="N2670" s="58" t="n">
        <x:v>3150802.628307574</x:v>
      </x:c>
      <x:c r="O2670" s="58" t="n">
        <x:v>5941953.9786822125</x:v>
      </x:c>
      <x:c r="P2670" s="2" t="str">
        <x:v>approve</x:v>
      </x:c>
      <x:c r="Q2670" s="2" t="str">
        <x:v>eligibility and RAROC conditions are met</x:v>
      </x:c>
      <x:c r="R2670" s="2"/>
      <x:c r="S2670" s="2"/>
      <x:c r="T2670" s="2"/>
    </x:row>
    <x:row r="2671">
      <x:c r="A2671" s="2"/>
      <x:c r="B2671" s="2"/>
      <x:c r="C2671" s="2" t="str">
        <x:v>SYN-02666</x:v>
      </x:c>
      <x:c r="D2671" s="58" t="n">
        <x:v>71000000</x:v>
      </x:c>
      <x:c r="E2671" s="93" t="n">
        <x:v>48</x:v>
      </x:c>
      <x:c r="F2671" s="59" t="n">
        <x:v>0.13143313325836922</x:v>
      </x:c>
      <x:c r="G2671" s="59" t="n">
        <x:v>0.7798833411048136</x:v>
      </x:c>
      <x:c r="H2671" s="59" t="n">
        <x:v>0.20091786313863189</x:v>
      </x:c>
      <x:c r="I2671" s="58" t="n">
        <x:v>2164029.379197249</x:v>
      </x:c>
      <x:c r="J2671" s="59" t="n">
        <x:v>0.09344526053325693</x:v>
      </x:c>
      <x:c r="K2671" s="2" t="str">
        <x:v>D</x:v>
      </x:c>
      <x:c r="L2671" s="59" t="n">
        <x:v>0.20282836914062496</x:v>
      </x:c>
      <x:c r="M2671" s="59" t="n">
        <x:v>0.14864787000774146</x:v>
      </x:c>
      <x:c r="N2671" s="58" t="n">
        <x:v>14830240.852657465</x:v>
      </x:c>
      <x:c r="O2671" s="58" t="n">
        <x:v>4576369.0466663</x:v>
      </x:c>
      <x:c r="P2671" s="2" t="str">
        <x:v>reprice</x:v>
      </x:c>
      <x:c r="Q2671" s="2" t="str">
        <x:v>quoted APR is below the RAROC price floor</x:v>
      </x:c>
      <x:c r="R2671" s="2"/>
      <x:c r="S2671" s="2"/>
      <x:c r="T2671" s="2"/>
    </x:row>
    <x:row r="2672">
      <x:c r="A2672" s="2"/>
      <x:c r="B2672" s="2"/>
      <x:c r="C2672" s="2" t="str">
        <x:v>SYN-02667</x:v>
      </x:c>
      <x:c r="D2672" s="58" t="n">
        <x:v>177000000</x:v>
      </x:c>
      <x:c r="E2672" s="93" t="n">
        <x:v>24</x:v>
      </x:c>
      <x:c r="F2672" s="59" t="n">
        <x:v>0.027223818229086563</x:v>
      </x:c>
      <x:c r="G2672" s="59" t="n">
        <x:v>0.7168472081296929</x:v>
      </x:c>
      <x:c r="H2672" s="59" t="n">
        <x:v>0.11798858286144608</x:v>
      </x:c>
      <x:c r="I2672" s="58" t="n">
        <x:v>8315388.3806793885</x:v>
      </x:c>
      <x:c r="J2672" s="59" t="n">
        <x:v>0.5720566685991587</x:v>
      </x:c>
      <x:c r="K2672" s="2" t="str">
        <x:v>B</x:v>
      </x:c>
      <x:c r="L2672" s="59"/>
      <x:c r="M2672" s="59" t="n">
        <x:v>0.4365146864401951</x:v>
      </x:c>
      <x:c r="N2672" s="58" t="n">
        <x:v>3713257.5962228747</x:v>
      </x:c>
      <x:c r="O2672" s="58" t="n">
        <x:v>7398090.265578041</x:v>
      </x:c>
      <x:c r="P2672" s="2" t="str">
        <x:v>decline</x:v>
      </x:c>
      <x:c r="Q2672" s="2" t="str">
        <x:v>debt service to income exceeds policy maximum</x:v>
      </x:c>
      <x:c r="R2672" s="2"/>
      <x:c r="S2672" s="2"/>
      <x:c r="T2672" s="2"/>
    </x:row>
    <x:row r="2673">
      <x:c r="A2673" s="2"/>
      <x:c r="B2673" s="2"/>
      <x:c r="C2673" s="2" t="str">
        <x:v>SYN-02668</x:v>
      </x:c>
      <x:c r="D2673" s="58" t="n">
        <x:v>235000000</x:v>
      </x:c>
      <x:c r="E2673" s="93" t="n">
        <x:v>36</x:v>
      </x:c>
      <x:c r="F2673" s="59" t="n">
        <x:v>0.09116475724376374</x:v>
      </x:c>
      <x:c r="G2673" s="59" t="n">
        <x:v>0.8022949667182815</x:v>
      </x:c>
      <x:c r="H2673" s="59" t="n">
        <x:v>0.18507683764032415</x:v>
      </x:c>
      <x:c r="I2673" s="58" t="n">
        <x:v>8555782.278076101</x:v>
      </x:c>
      <x:c r="J2673" s="59" t="n">
        <x:v>0.6935022260742139</x:v>
      </x:c>
      <x:c r="K2673" s="2" t="str">
        <x:v>C</x:v>
      </x:c>
      <x:c r="L2673" s="59"/>
      <x:c r="M2673" s="59" t="n">
        <x:v>0.36781360324134993</x:v>
      </x:c>
      <x:c r="N2673" s="58" t="n">
        <x:v>27405820.82481748</x:v>
      </x:c>
      <x:c r="O2673" s="58" t="n">
        <x:v>13569850.367180279</x:v>
      </x:c>
      <x:c r="P2673" s="2" t="str">
        <x:v>decline</x:v>
      </x:c>
      <x:c r="Q2673" s="2" t="str">
        <x:v>debt service to income exceeds policy maximum</x:v>
      </x:c>
      <x:c r="R2673" s="2"/>
      <x:c r="S2673" s="2"/>
      <x:c r="T2673" s="2"/>
    </x:row>
    <x:row r="2674">
      <x:c r="A2674" s="2"/>
      <x:c r="B2674" s="2"/>
      <x:c r="C2674" s="2" t="str">
        <x:v>SYN-02669</x:v>
      </x:c>
      <x:c r="D2674" s="58" t="n">
        <x:v>69000000</x:v>
      </x:c>
      <x:c r="E2674" s="93" t="n">
        <x:v>36</x:v>
      </x:c>
      <x:c r="F2674" s="59" t="n">
        <x:v>0.1297069271241387</x:v>
      </x:c>
      <x:c r="G2674" s="59" t="n">
        <x:v>0.7769674574806811</x:v>
      </x:c>
      <x:c r="H2674" s="59" t="n">
        <x:v>0.24134072649725224</x:v>
      </x:c>
      <x:c r="I2674" s="58" t="n">
        <x:v>2711926.507741065</x:v>
      </x:c>
      <x:c r="J2674" s="59" t="n">
        <x:v>0.2959978697895961</x:v>
      </x:c>
      <x:c r="K2674" s="2" t="str">
        <x:v>D</x:v>
      </x:c>
      <x:c r="L2674" s="59" t="n">
        <x:v>0.2053973388671875</x:v>
      </x:c>
      <x:c r="M2674" s="59" t="n">
        <x:v>0.3761970790719648</x:v>
      </x:c>
      <x:c r="N2674" s="58" t="n">
        <x:v>11088997.308721403</x:v>
      </x:c>
      <x:c r="O2674" s="58" t="n">
        <x:v>4595935.9960124185</x:v>
      </x:c>
      <x:c r="P2674" s="2" t="str">
        <x:v>approve</x:v>
      </x:c>
      <x:c r="Q2674" s="2" t="str">
        <x:v>eligibility and RAROC conditions are met</x:v>
      </x:c>
      <x:c r="R2674" s="2"/>
      <x:c r="S2674" s="2"/>
      <x:c r="T2674" s="2"/>
    </x:row>
    <x:row r="2675">
      <x:c r="A2675" s="2"/>
      <x:c r="B2675" s="2"/>
      <x:c r="C2675" s="2" t="str">
        <x:v>SYN-02670</x:v>
      </x:c>
      <x:c r="D2675" s="58" t="n">
        <x:v>46000000</x:v>
      </x:c>
      <x:c r="E2675" s="93" t="n">
        <x:v>48</x:v>
      </x:c>
      <x:c r="F2675" s="59" t="n">
        <x:v>0.01617638369546307</x:v>
      </x:c>
      <x:c r="G2675" s="59" t="n">
        <x:v>0.7392519026677131</x:v>
      </x:c>
      <x:c r="H2675" s="59" t="n">
        <x:v>0.10987136572519507</x:v>
      </x:c>
      <x:c r="I2675" s="58" t="n">
        <x:v>1188606.7046075142</x:v>
      </x:c>
      <x:c r="J2675" s="59" t="n">
        <x:v>0.2146644039474534</x:v>
      </x:c>
      <x:c r="K2675" s="2" t="str">
        <x:v>A</x:v>
      </x:c>
      <x:c r="L2675" s="59" t="n">
        <x:v>0.10070831298828127</x:v>
      </x:c>
      <x:c r="M2675" s="59" t="n">
        <x:v>0.25363561508787075</x:v>
      </x:c>
      <x:c r="N2675" s="58" t="n">
        <x:v>1185719.8243990103</x:v>
      </x:c>
      <x:c r="O2675" s="58" t="n">
        <x:v>1937569.4472161087</x:v>
      </x:c>
      <x:c r="P2675" s="2" t="str">
        <x:v>approve</x:v>
      </x:c>
      <x:c r="Q2675" s="2" t="str">
        <x:v>eligibility and RAROC conditions are met</x:v>
      </x:c>
      <x:c r="R2675" s="2"/>
      <x:c r="S2675" s="2"/>
      <x:c r="T2675" s="2"/>
    </x:row>
    <x:row r="2676">
      <x:c r="A2676" s="2"/>
      <x:c r="B2676" s="2"/>
      <x:c r="C2676" s="2" t="str">
        <x:v>SYN-02671</x:v>
      </x:c>
      <x:c r="D2676" s="58" t="n">
        <x:v>188000000</x:v>
      </x:c>
      <x:c r="E2676" s="93" t="n">
        <x:v>24</x:v>
      </x:c>
      <x:c r="F2676" s="59" t="n">
        <x:v>0.09507341709379263</x:v>
      </x:c>
      <x:c r="G2676" s="59" t="n">
        <x:v>0.7177205235864997</x:v>
      </x:c>
      <x:c r="H2676" s="59" t="n">
        <x:v>0.1674888149986073</x:v>
      </x:c>
      <x:c r="I2676" s="58" t="n">
        <x:v>9272477.172458844</x:v>
      </x:c>
      <x:c r="J2676" s="59" t="n">
        <x:v>0.5353935353925707</x:v>
      </x:c>
      <x:c r="K2676" s="2" t="str">
        <x:v>C</x:v>
      </x:c>
      <x:c r="L2676" s="59"/>
      <x:c r="M2676" s="59" t="n">
        <x:v>0.3189522599842384</x:v>
      </x:c>
      <x:c r="N2676" s="58" t="n">
        <x:v>13804617.918685436</x:v>
      </x:c>
      <x:c r="O2676" s="58" t="n">
        <x:v>10053431.521978829</x:v>
      </x:c>
      <x:c r="P2676" s="2" t="str">
        <x:v>decline</x:v>
      </x:c>
      <x:c r="Q2676" s="2" t="str">
        <x:v>debt service to income exceeds policy maximum</x:v>
      </x:c>
      <x:c r="R2676" s="2"/>
      <x:c r="S2676" s="2"/>
      <x:c r="T2676" s="2"/>
    </x:row>
    <x:row r="2677">
      <x:c r="A2677" s="2"/>
      <x:c r="B2677" s="2"/>
      <x:c r="C2677" s="2" t="str">
        <x:v>SYN-02672</x:v>
      </x:c>
      <x:c r="D2677" s="58" t="n">
        <x:v>128000000</x:v>
      </x:c>
      <x:c r="E2677" s="93" t="n">
        <x:v>36</x:v>
      </x:c>
      <x:c r="F2677" s="59" t="n">
        <x:v>0.02300182164064326</x:v>
      </x:c>
      <x:c r="G2677" s="59" t="n">
        <x:v>0.6722490393208281</x:v>
      </x:c>
      <x:c r="H2677" s="59" t="n">
        <x:v>0.11504749387098408</x:v>
      </x:c>
      <x:c r="I2677" s="58" t="n">
        <x:v>4221217.952641828</x:v>
      </x:c>
      <x:c r="J2677" s="59" t="n">
        <x:v>0.11659462766936815</x:v>
      </x:c>
      <x:c r="K2677" s="2" t="str">
        <x:v>B</x:v>
      </x:c>
      <x:c r="L2677" s="59" t="n">
        <x:v>0.09080268859863283</x:v>
      </x:c>
      <x:c r="M2677" s="59" t="n">
        <x:v>0.40590905091877766</x:v>
      </x:c>
      <x:c r="N2677" s="58" t="n">
        <x:v>3180828.5386057366</x:v>
      </x:c>
      <x:c r="O2677" s="58" t="n">
        <x:v>5342626.902888266</x:v>
      </x:c>
      <x:c r="P2677" s="2" t="str">
        <x:v>approve</x:v>
      </x:c>
      <x:c r="Q2677" s="2" t="str">
        <x:v>eligibility and RAROC conditions are met</x:v>
      </x:c>
      <x:c r="R2677" s="2"/>
      <x:c r="S2677" s="2"/>
      <x:c r="T2677" s="2"/>
    </x:row>
    <x:row r="2678">
      <x:c r="A2678" s="2"/>
      <x:c r="B2678" s="2"/>
      <x:c r="C2678" s="2" t="str">
        <x:v>SYN-02673</x:v>
      </x:c>
      <x:c r="D2678" s="58" t="n">
        <x:v>242000000</x:v>
      </x:c>
      <x:c r="E2678" s="93" t="n">
        <x:v>36</x:v>
      </x:c>
      <x:c r="F2678" s="59" t="n">
        <x:v>0.03365307789530762</x:v>
      </x:c>
      <x:c r="G2678" s="59" t="n">
        <x:v>0.7435276784495584</x:v>
      </x:c>
      <x:c r="H2678" s="59" t="n">
        <x:v>0.1358198186194575</x:v>
      </x:c>
      <x:c r="I2678" s="58" t="n">
        <x:v>8221938.800207475</x:v>
      </x:c>
      <x:c r="J2678" s="59" t="n">
        <x:v>0.36956997143351134</x:v>
      </x:c>
      <x:c r="K2678" s="2" t="str">
        <x:v>B</x:v>
      </x:c>
      <x:c r="L2678" s="59" t="n">
        <x:v>0.09773399353027346</x:v>
      </x:c>
      <x:c r="M2678" s="59" t="n">
        <x:v>0.5458147199697809</x:v>
      </x:c>
      <x:c r="N2678" s="58" t="n">
        <x:v>9764325.86509529</x:v>
      </x:c>
      <x:c r="O2678" s="58" t="n">
        <x:v>10084553.838734403</x:v>
      </x:c>
      <x:c r="P2678" s="2" t="str">
        <x:v>approve</x:v>
      </x:c>
      <x:c r="Q2678" s="2" t="str">
        <x:v>eligibility and RAROC conditions are met</x:v>
      </x:c>
      <x:c r="R2678" s="2"/>
      <x:c r="S2678" s="2"/>
      <x:c r="T2678" s="2"/>
    </x:row>
    <x:row r="2679">
      <x:c r="A2679" s="2"/>
      <x:c r="B2679" s="2"/>
      <x:c r="C2679" s="2" t="str">
        <x:v>SYN-02674</x:v>
      </x:c>
      <x:c r="D2679" s="58" t="n">
        <x:v>236000000</x:v>
      </x:c>
      <x:c r="E2679" s="93" t="n">
        <x:v>36</x:v>
      </x:c>
      <x:c r="F2679" s="59" t="n">
        <x:v>0.03665510717656203</x:v>
      </x:c>
      <x:c r="G2679" s="59" t="n">
        <x:v>0.6448585114755025</x:v>
      </x:c>
      <x:c r="H2679" s="59" t="n">
        <x:v>0.1399626354098593</x:v>
      </x:c>
      <x:c r="I2679" s="58" t="n">
        <x:v>8065492.345328931</x:v>
      </x:c>
      <x:c r="J2679" s="59" t="n">
        <x:v>0.58578741486842</x:v>
      </x:c>
      <x:c r="K2679" s="2" t="str">
        <x:v>B</x:v>
      </x:c>
      <x:c r="L2679" s="59"/>
      <x:c r="M2679" s="59" t="n">
        <x:v>0.5690792423617232</x:v>
      </x:c>
      <x:c r="N2679" s="58" t="n">
        <x:v>8996743.177346442</x:v>
      </x:c>
      <x:c r="O2679" s="58" t="n">
        <x:v>9822169.369611003</x:v>
      </x:c>
      <x:c r="P2679" s="2" t="str">
        <x:v>decline</x:v>
      </x:c>
      <x:c r="Q2679" s="2" t="str">
        <x:v>debt service to income exceeds policy maximum</x:v>
      </x:c>
      <x:c r="R2679" s="2"/>
      <x:c r="S2679" s="2"/>
      <x:c r="T2679" s="2"/>
    </x:row>
    <x:row r="2680">
      <x:c r="A2680" s="2"/>
      <x:c r="B2680" s="2"/>
      <x:c r="C2680" s="2" t="str">
        <x:v>SYN-02675</x:v>
      </x:c>
      <x:c r="D2680" s="58" t="n">
        <x:v>201000000</x:v>
      </x:c>
      <x:c r="E2680" s="93" t="n">
        <x:v>24</x:v>
      </x:c>
      <x:c r="F2680" s="59" t="n">
        <x:v>0.11155929430368487</x:v>
      </x:c>
      <x:c r="G2680" s="59" t="n">
        <x:v>0.770153716069024</x:v>
      </x:c>
      <x:c r="H2680" s="59" t="n">
        <x:v>0.21368876960461614</x:v>
      </x:c>
      <x:c r="I2680" s="58" t="n">
        <x:v>10364970.122036</x:v>
      </x:c>
      <x:c r="J2680" s="59" t="n">
        <x:v>0.37126506638065826</x:v>
      </x:c>
      <x:c r="K2680" s="2" t="str">
        <x:v>D</x:v>
      </x:c>
      <x:c r="L2680" s="59" t="n">
        <x:v>0.17411083221435542</x:v>
      </x:c>
      <x:c r="M2680" s="59" t="n">
        <x:v>0.4190840139853368</x:v>
      </x:c>
      <x:c r="N2680" s="58" t="n">
        <x:v>18764090.58393027</x:v>
      </x:c>
      <x:c r="O2680" s="58" t="n">
        <x:v>12634274.602478663</x:v>
      </x:c>
      <x:c r="P2680" s="2" t="str">
        <x:v>approve</x:v>
      </x:c>
      <x:c r="Q2680" s="2" t="str">
        <x:v>eligibility and RAROC conditions are met</x:v>
      </x:c>
      <x:c r="R2680" s="2"/>
      <x:c r="S2680" s="2"/>
      <x:c r="T2680" s="2"/>
    </x:row>
    <x:row r="2681">
      <x:c r="A2681" s="2"/>
      <x:c r="B2681" s="2"/>
      <x:c r="C2681" s="2" t="str">
        <x:v>SYN-02676</x:v>
      </x:c>
      <x:c r="D2681" s="58" t="n">
        <x:v>201000000</x:v>
      </x:c>
      <x:c r="E2681" s="93" t="n">
        <x:v>18</x:v>
      </x:c>
      <x:c r="F2681" s="59" t="n">
        <x:v>0.15638515555000335</x:v>
      </x:c>
      <x:c r="G2681" s="59" t="n">
        <x:v>0.7219757681841442</x:v>
      </x:c>
      <x:c r="H2681" s="59" t="n">
        <x:v>0.22058947565118536</x:v>
      </x:c>
      <x:c r="I2681" s="58" t="n">
        <x:v>13217203.075816074</x:v>
      </x:c>
      <x:c r="J2681" s="59" t="n">
        <x:v>0.5090667426127425</x:v>
      </x:c>
      <x:c r="K2681" s="2" t="str">
        <x:v>E</x:v>
      </x:c>
      <x:c r="L2681" s="59"/>
      <x:c r="M2681" s="59" t="n">
        <x:v>0.20240561201953536</x:v>
      </x:c>
      <x:c r="N2681" s="58" t="n">
        <x:v>18815932.02370702</x:v>
      </x:c>
      <x:c r="O2681" s="58" t="n">
        <x:v>13995186.828524007</x:v>
      </x:c>
      <x:c r="P2681" s="2" t="str">
        <x:v>decline</x:v>
      </x:c>
      <x:c r="Q2681" s="2" t="str">
        <x:v>debt service to income exceeds policy maximum</x:v>
      </x:c>
      <x:c r="R2681" s="2"/>
      <x:c r="S2681" s="2"/>
      <x:c r="T2681" s="2"/>
    </x:row>
    <x:row r="2682">
      <x:c r="A2682" s="2"/>
      <x:c r="B2682" s="2"/>
      <x:c r="C2682" s="2" t="str">
        <x:v>SYN-02677</x:v>
      </x:c>
      <x:c r="D2682" s="58" t="n">
        <x:v>137000000</x:v>
      </x:c>
      <x:c r="E2682" s="93" t="n">
        <x:v>48</x:v>
      </x:c>
      <x:c r="F2682" s="59" t="n">
        <x:v>0.03708075399954071</x:v>
      </x:c>
      <x:c r="G2682" s="59" t="n">
        <x:v>0.6311156303698757</x:v>
      </x:c>
      <x:c r="H2682" s="59" t="n">
        <x:v>0.12374911168399906</x:v>
      </x:c>
      <x:c r="I2682" s="58" t="n">
        <x:v>3633005.603915617</x:v>
      </x:c>
      <x:c r="J2682" s="59" t="n">
        <x:v>0.191364837739191</x:v>
      </x:c>
      <x:c r="K2682" s="2" t="str">
        <x:v>B</x:v>
      </x:c>
      <x:c r="L2682" s="59" t="n">
        <x:v>0.10437400817871095</x:v>
      </x:c>
      <x:c r="M2682" s="59" t="n">
        <x:v>0.35703911687894396</x:v>
      </x:c>
      <x:c r="N2682" s="58" t="n">
        <x:v>6837215.899122577</x:v>
      </x:c>
      <x:c r="O2682" s="58" t="n">
        <x:v>5653491.166085247</x:v>
      </x:c>
      <x:c r="P2682" s="2" t="str">
        <x:v>approve</x:v>
      </x:c>
      <x:c r="Q2682" s="2" t="str">
        <x:v>eligibility and RAROC conditions are met</x:v>
      </x:c>
      <x:c r="R2682" s="2"/>
      <x:c r="S2682" s="2"/>
      <x:c r="T2682" s="2"/>
    </x:row>
    <x:row r="2683">
      <x:c r="A2683" s="2"/>
      <x:c r="B2683" s="2"/>
      <x:c r="C2683" s="2" t="str">
        <x:v>SYN-02678</x:v>
      </x:c>
      <x:c r="D2683" s="58" t="n">
        <x:v>153000000</x:v>
      </x:c>
      <x:c r="E2683" s="93" t="n">
        <x:v>12</x:v>
      </x:c>
      <x:c r="F2683" s="59" t="n">
        <x:v>0.1501147701421414</x:v>
      </x:c>
      <x:c r="G2683" s="59" t="n">
        <x:v>0.7300380037262402</x:v>
      </x:c>
      <x:c r="H2683" s="59" t="n">
        <x:v>0.231871873287668</x:v>
      </x:c>
      <x:c r="I2683" s="58" t="n">
        <x:v>14407502.493018417</x:v>
      </x:c>
      <x:c r="J2683" s="59" t="n">
        <x:v>0.33417530913440036</x:v>
      </x:c>
      <x:c r="K2683" s="2" t="str">
        <x:v>E</x:v>
      </x:c>
      <x:c r="L2683" s="59" t="n">
        <x:v>0.19442745208740236</x:v>
      </x:c>
      <x:c r="M2683" s="59" t="n">
        <x:v>0.3816772781426737</x:v>
      </x:c>
      <x:c r="N2683" s="58" t="n">
        <x:v>9623722.89272323</x:v>
      </x:c>
      <x:c r="O2683" s="58" t="n">
        <x:v>11005480.343855906</x:v>
      </x:c>
      <x:c r="P2683" s="2" t="str">
        <x:v>approve</x:v>
      </x:c>
      <x:c r="Q2683" s="2" t="str">
        <x:v>eligibility and RAROC conditions are met</x:v>
      </x:c>
      <x:c r="R2683" s="2"/>
      <x:c r="S2683" s="2"/>
      <x:c r="T2683" s="2"/>
    </x:row>
    <x:row r="2684">
      <x:c r="A2684" s="2"/>
      <x:c r="B2684" s="2"/>
      <x:c r="C2684" s="2" t="str">
        <x:v>SYN-02679</x:v>
      </x:c>
      <x:c r="D2684" s="58" t="n">
        <x:v>206000000</x:v>
      </x:c>
      <x:c r="E2684" s="93" t="n">
        <x:v>18</x:v>
      </x:c>
      <x:c r="F2684" s="59" t="n">
        <x:v>0.24385662432429775</x:v>
      </x:c>
      <x:c r="G2684" s="59" t="n">
        <x:v>0.7304367332713364</x:v>
      </x:c>
      <x:c r="H2684" s="59" t="n">
        <x:v>0.28987921664178523</x:v>
      </x:c>
      <x:c r="I2684" s="58" t="n">
        <x:v>14247879.001911007</x:v>
      </x:c>
      <x:c r="J2684" s="59" t="n">
        <x:v>0.43063361367979563</x:v>
      </x:c>
      <x:c r="K2684" s="2" t="str">
        <x:v>E</x:v>
      </x:c>
      <x:c r="L2684" s="59"/>
      <x:c r="M2684" s="59" t="n">
        <x:v>0.14926548748256901</x:v>
      </x:c>
      <x:c r="N2684" s="58" t="n">
        <x:v>30789929.27762858</x:v>
      </x:c>
      <x:c r="O2684" s="58" t="n">
        <x:v>16735809.725992667</x:v>
      </x:c>
      <x:c r="P2684" s="2" t="str">
        <x:v>decline</x:v>
      </x:c>
      <x:c r="Q2684" s="2" t="str">
        <x:v>PD exceeds policy maximum</x:v>
      </x:c>
      <x:c r="R2684" s="2"/>
      <x:c r="S2684" s="2"/>
      <x:c r="T2684" s="2"/>
    </x:row>
    <x:row r="2685">
      <x:c r="A2685" s="2"/>
      <x:c r="B2685" s="2"/>
      <x:c r="C2685" s="2" t="str">
        <x:v>SYN-02680</x:v>
      </x:c>
      <x:c r="D2685" s="58" t="n">
        <x:v>106000000</x:v>
      </x:c>
      <x:c r="E2685" s="93" t="n">
        <x:v>18</x:v>
      </x:c>
      <x:c r="F2685" s="59" t="n">
        <x:v>0.016389414585099828</x:v>
      </x:c>
      <x:c r="G2685" s="59" t="n">
        <x:v>0.6789587323419495</x:v>
      </x:c>
      <x:c r="H2685" s="59" t="n">
        <x:v>0.11603600302661958</x:v>
      </x:c>
      <x:c r="I2685" s="58" t="n">
        <x:v>6444595.446076433</x:v>
      </x:c>
      <x:c r="J2685" s="59" t="n">
        <x:v>0.14074325743460722</x:v>
      </x:c>
      <x:c r="K2685" s="2" t="str">
        <x:v>A</x:v>
      </x:c>
      <x:c r="L2685" s="59" t="n">
        <x:v>0.08537082672119141</x:v>
      </x:c>
      <x:c r="M2685" s="59" t="n">
        <x:v>0.47120142307086704</x:v>
      </x:c>
      <x:c r="N2685" s="58" t="n">
        <x:v>958918.4148754183</x:v>
      </x:c>
      <x:c r="O2685" s="58" t="n">
        <x:v>4490034.525349669</x:v>
      </x:c>
      <x:c r="P2685" s="2" t="str">
        <x:v>approve</x:v>
      </x:c>
      <x:c r="Q2685" s="2" t="str">
        <x:v>eligibility and RAROC conditions are met</x:v>
      </x:c>
      <x:c r="R2685" s="2"/>
      <x:c r="S2685" s="2"/>
      <x:c r="T2685" s="2"/>
    </x:row>
    <x:row r="2686">
      <x:c r="A2686" s="2"/>
      <x:c r="B2686" s="2"/>
      <x:c r="C2686" s="2" t="str">
        <x:v>SYN-02681</x:v>
      </x:c>
      <x:c r="D2686" s="58" t="n">
        <x:v>72000000</x:v>
      </x:c>
      <x:c r="E2686" s="93" t="n">
        <x:v>36</x:v>
      </x:c>
      <x:c r="F2686" s="59" t="n">
        <x:v>0.09018536746684229</x:v>
      </x:c>
      <x:c r="G2686" s="59" t="n">
        <x:v>0.8045597413394616</x:v>
      </x:c>
      <x:c r="H2686" s="59" t="n">
        <x:v>0.18031189470745915</x:v>
      </x:c>
      <x:c r="I2686" s="58" t="n">
        <x:v>2604099.141458232</x:v>
      </x:c>
      <x:c r="J2686" s="59" t="n">
        <x:v>0.15884740497852023</x:v>
      </x:c>
      <x:c r="K2686" s="2" t="str">
        <x:v>C</x:v>
      </x:c>
      <x:c r="L2686" s="59" t="n">
        <x:v>0.16246009826660154</x:v>
      </x:c>
      <x:c r="M2686" s="59" t="n">
        <x:v>0.28635893319891503</x:v>
      </x:c>
      <x:c r="N2686" s="58" t="n">
        <x:v>8318211.012222674</x:v>
      </x:c>
      <x:c r="O2686" s="58" t="n">
        <x:v>4139348.02192707</x:v>
      </x:c>
      <x:c r="P2686" s="2" t="str">
        <x:v>approve</x:v>
      </x:c>
      <x:c r="Q2686" s="2" t="str">
        <x:v>eligibility and RAROC conditions are met</x:v>
      </x:c>
      <x:c r="R2686" s="2"/>
      <x:c r="S2686" s="2"/>
      <x:c r="T2686" s="2"/>
    </x:row>
    <x:row r="2687">
      <x:c r="A2687" s="2"/>
      <x:c r="B2687" s="2"/>
      <x:c r="C2687" s="2" t="str">
        <x:v>SYN-02682</x:v>
      </x:c>
      <x:c r="D2687" s="58" t="n">
        <x:v>109000000</x:v>
      </x:c>
      <x:c r="E2687" s="93" t="n">
        <x:v>18</x:v>
      </x:c>
      <x:c r="F2687" s="59" t="n">
        <x:v>0.16875369307190075</x:v>
      </x:c>
      <x:c r="G2687" s="59" t="n">
        <x:v>0.6929529803850981</x:v>
      </x:c>
      <x:c r="H2687" s="59" t="n">
        <x:v>0.22518245591328945</x:v>
      </x:c>
      <x:c r="I2687" s="58" t="n">
        <x:v>7191834.054053179</x:v>
      </x:c>
      <x:c r="J2687" s="59" t="n">
        <x:v>0.3756447044846853</x:v>
      </x:c>
      <x:c r="K2687" s="2" t="str">
        <x:v>E</x:v>
      </x:c>
      <x:c r="L2687" s="59" t="n">
        <x:v>0.22501293182373044</x:v>
      </x:c>
      <x:c r="M2687" s="59" t="n">
        <x:v>0.16100683182044997</x:v>
      </x:c>
      <x:c r="N2687" s="58" t="n">
        <x:v>10575155.34423605</x:v>
      </x:c>
      <x:c r="O2687" s="58" t="n">
        <x:v>7500610.895647345</x:v>
      </x:c>
      <x:c r="P2687" s="2" t="str">
        <x:v>approve</x:v>
      </x:c>
      <x:c r="Q2687" s="2" t="str">
        <x:v>eligibility and RAROC conditions are met</x:v>
      </x:c>
      <x:c r="R2687" s="2"/>
      <x:c r="S2687" s="2"/>
      <x:c r="T2687" s="2"/>
    </x:row>
    <x:row r="2688">
      <x:c r="A2688" s="2"/>
      <x:c r="B2688" s="2"/>
      <x:c r="C2688" s="2" t="str">
        <x:v>SYN-02683</x:v>
      </x:c>
      <x:c r="D2688" s="58" t="n">
        <x:v>190000000</x:v>
      </x:c>
      <x:c r="E2688" s="93" t="n">
        <x:v>24</x:v>
      </x:c>
      <x:c r="F2688" s="59" t="n">
        <x:v>0.13028460795338964</x:v>
      </x:c>
      <x:c r="G2688" s="59" t="n">
        <x:v>0.8078118789062273</x:v>
      </x:c>
      <x:c r="H2688" s="59" t="n">
        <x:v>0.2183175254352853</x:v>
      </x:c>
      <x:c r="I2688" s="58" t="n">
        <x:v>9841070.269952487</x:v>
      </x:c>
      <x:c r="J2688" s="59" t="n">
        <x:v>0.7067176319024994</x:v>
      </x:c>
      <x:c r="K2688" s="2" t="str">
        <x:v>D</x:v>
      </x:c>
      <x:c r="L2688" s="59"/>
      <x:c r="M2688" s="59" t="n">
        <x:v>0.24114985591247937</x:v>
      </x:c>
      <x:c r="N2688" s="58" t="n">
        <x:v>21669592.994982947</x:v>
      </x:c>
      <x:c r="O2688" s="58" t="n">
        <x:v>13438804.069416886</x:v>
      </x:c>
      <x:c r="P2688" s="2" t="str">
        <x:v>decline</x:v>
      </x:c>
      <x:c r="Q2688" s="2" t="str">
        <x:v>debt service to income exceeds policy maximum</x:v>
      </x:c>
      <x:c r="R2688" s="2"/>
      <x:c r="S2688" s="2"/>
      <x:c r="T2688" s="2"/>
    </x:row>
    <x:row r="2689">
      <x:c r="A2689" s="2"/>
      <x:c r="B2689" s="2"/>
      <x:c r="C2689" s="2" t="str">
        <x:v>SYN-02684</x:v>
      </x:c>
      <x:c r="D2689" s="58" t="n">
        <x:v>54000000</x:v>
      </x:c>
      <x:c r="E2689" s="93" t="n">
        <x:v>12</x:v>
      </x:c>
      <x:c r="F2689" s="59" t="n">
        <x:v>0.07693186939086856</x:v>
      </x:c>
      <x:c r="G2689" s="59" t="n">
        <x:v>0.5902473934204084</x:v>
      </x:c>
      <x:c r="H2689" s="59" t="n">
        <x:v>0.18118489861561143</x:v>
      </x:c>
      <x:c r="I2689" s="58" t="n">
        <x:v>4953765.236044772</x:v>
      </x:c>
      <x:c r="J2689" s="59" t="n">
        <x:v>0.23346544687876392</x:v>
      </x:c>
      <x:c r="K2689" s="2" t="str">
        <x:v>C</x:v>
      </x:c>
      <x:c r="L2689" s="59" t="n">
        <x:v>0.13922618865966796</x:v>
      </x:c>
      <x:c r="M2689" s="59" t="n">
        <x:v>0.5870744202668774</x:v>
      </x:c>
      <x:c r="N2689" s="58" t="n">
        <x:v>1380788.6298734127</x:v>
      </x:c>
      <x:c r="O2689" s="58" t="n">
        <x:v>2308968.5884478884</x:v>
      </x:c>
      <x:c r="P2689" s="2" t="str">
        <x:v>approve</x:v>
      </x:c>
      <x:c r="Q2689" s="2" t="str">
        <x:v>eligibility and RAROC conditions are met</x:v>
      </x:c>
      <x:c r="R2689" s="2"/>
      <x:c r="S2689" s="2"/>
      <x:c r="T2689" s="2"/>
    </x:row>
    <x:row r="2690">
      <x:c r="A2690" s="2"/>
      <x:c r="B2690" s="2"/>
      <x:c r="C2690" s="2" t="str">
        <x:v>SYN-02685</x:v>
      </x:c>
      <x:c r="D2690" s="58" t="n">
        <x:v>78000000</x:v>
      </x:c>
      <x:c r="E2690" s="93" t="n">
        <x:v>48</x:v>
      </x:c>
      <x:c r="F2690" s="59" t="n">
        <x:v>0.07373947229368226</x:v>
      </x:c>
      <x:c r="G2690" s="59" t="n">
        <x:v>0.7178545820744998</x:v>
      </x:c>
      <x:c r="H2690" s="59" t="n">
        <x:v>0.15027318786784125</x:v>
      </x:c>
      <x:c r="I2690" s="58" t="n">
        <x:v>2171878.669197795</x:v>
      </x:c>
      <x:c r="J2690" s="59" t="n">
        <x:v>0.13701941893322026</x:v>
      </x:c>
      <x:c r="K2690" s="2" t="str">
        <x:v>C</x:v>
      </x:c>
      <x:c r="L2690" s="59" t="n">
        <x:v>0.13838214874267582</x:v>
      </x:c>
      <x:c r="M2690" s="59" t="n">
        <x:v>0.2665150705866352</x:v>
      </x:c>
      <x:c r="N2690" s="58" t="n">
        <x:v>8644165.359781224</x:v>
      </x:c>
      <x:c r="O2690" s="58" t="n">
        <x:v>3526426.0188624356</x:v>
      </x:c>
      <x:c r="P2690" s="2" t="str">
        <x:v>approve</x:v>
      </x:c>
      <x:c r="Q2690" s="2" t="str">
        <x:v>eligibility and RAROC conditions are met</x:v>
      </x:c>
      <x:c r="R2690" s="2"/>
      <x:c r="S2690" s="2"/>
      <x:c r="T2690" s="2"/>
    </x:row>
    <x:row r="2691">
      <x:c r="A2691" s="2"/>
      <x:c r="B2691" s="2"/>
      <x:c r="C2691" s="2" t="str">
        <x:v>SYN-02686</x:v>
      </x:c>
      <x:c r="D2691" s="58" t="n">
        <x:v>130000000</x:v>
      </x:c>
      <x:c r="E2691" s="93" t="n">
        <x:v>18</x:v>
      </x:c>
      <x:c r="F2691" s="59" t="n">
        <x:v>0.017623137855785495</x:v>
      </x:c>
      <x:c r="G2691" s="59" t="n">
        <x:v>0.8352433338882915</x:v>
      </x:c>
      <x:c r="H2691" s="59" t="n">
        <x:v>0.12948947294155222</x:v>
      </x:c>
      <x:c r="I2691" s="58" t="n">
        <x:v>7985090.920143881</x:v>
      </x:c>
      <x:c r="J2691" s="59" t="n">
        <x:v>0.3417774003765211</x:v>
      </x:c>
      <x:c r="K2691" s="2" t="str">
        <x:v>A</x:v>
      </x:c>
      <x:c r="L2691" s="59" t="n">
        <x:v>0.09885791778564455</x:v>
      </x:c>
      <x:c r="M2691" s="59" t="n">
        <x:v>0.47155517709296285</x:v>
      </x:c>
      <x:c r="N2691" s="58" t="n">
        <x:v>1560328.0776332915</x:v>
      </x:c>
      <x:c r="O2691" s="58" t="n">
        <x:v>5520081.102621548</x:v>
      </x:c>
      <x:c r="P2691" s="2" t="str">
        <x:v>approve</x:v>
      </x:c>
      <x:c r="Q2691" s="2" t="str">
        <x:v>eligibility and RAROC conditions are met</x:v>
      </x:c>
      <x:c r="R2691" s="2"/>
      <x:c r="S2691" s="2"/>
      <x:c r="T2691" s="2"/>
    </x:row>
    <x:row r="2692">
      <x:c r="A2692" s="2"/>
      <x:c r="B2692" s="2"/>
      <x:c r="C2692" s="2" t="str">
        <x:v>SYN-02687</x:v>
      </x:c>
      <x:c r="D2692" s="58" t="n">
        <x:v>109000000</x:v>
      </x:c>
      <x:c r="E2692" s="93" t="n">
        <x:v>24</x:v>
      </x:c>
      <x:c r="F2692" s="59" t="n">
        <x:v>0.07969007277032107</x:v>
      </x:c>
      <x:c r="G2692" s="59" t="n">
        <x:v>0.8481767159003691</x:v>
      </x:c>
      <x:c r="H2692" s="59" t="n">
        <x:v>0.1771212961298793</x:v>
      </x:c>
      <x:c r="I2692" s="58" t="n">
        <x:v>5426578.120502706</x:v>
      </x:c>
      <x:c r="J2692" s="59" t="n">
        <x:v>0.2119348213429087</x:v>
      </x:c>
      <x:c r="K2692" s="2" t="str">
        <x:v>C</x:v>
      </x:c>
      <x:c r="L2692" s="59" t="n">
        <x:v>0.1514928436279297</x:v>
      </x:c>
      <x:c r="M2692" s="59" t="n">
        <x:v>0.3448769845012612</x:v>
      </x:c>
      <x:c r="N2692" s="58" t="n">
        <x:v>7975031.32391906</x:v>
      </x:c>
      <x:c r="O2692" s="58" t="n">
        <x:v>6293091.466359053</x:v>
      </x:c>
      <x:c r="P2692" s="2" t="str">
        <x:v>approve</x:v>
      </x:c>
      <x:c r="Q2692" s="2" t="str">
        <x:v>eligibility and RAROC conditions are met</x:v>
      </x:c>
      <x:c r="R2692" s="2"/>
      <x:c r="S2692" s="2"/>
      <x:c r="T2692" s="2"/>
    </x:row>
    <x:row r="2693">
      <x:c r="A2693" s="2"/>
      <x:c r="B2693" s="2"/>
      <x:c r="C2693" s="2" t="str">
        <x:v>SYN-02688</x:v>
      </x:c>
      <x:c r="D2693" s="58" t="n">
        <x:v>169000000</x:v>
      </x:c>
      <x:c r="E2693" s="93" t="n">
        <x:v>48</x:v>
      </x:c>
      <x:c r="F2693" s="59" t="n">
        <x:v>0.02726918176584617</x:v>
      </x:c>
      <x:c r="G2693" s="59" t="n">
        <x:v>0.7070086938164999</x:v>
      </x:c>
      <x:c r="H2693" s="59" t="n">
        <x:v>0.13302029525842685</x:v>
      </x:c>
      <x:c r="I2693" s="58" t="n">
        <x:v>4559221.718047291</x:v>
      </x:c>
      <x:c r="J2693" s="59" t="n">
        <x:v>0.20137724925691375</x:v>
      </x:c>
      <x:c r="K2693" s="2" t="str">
        <x:v>B</x:v>
      </x:c>
      <x:c r="L2693" s="59" t="n">
        <x:v>0.09927818298339847</x:v>
      </x:c>
      <x:c r="M2693" s="59" t="n">
        <x:v>0.502979380659593</x:v>
      </x:c>
      <x:c r="N2693" s="58" t="n">
        <x:v>7047820.183866063</x:v>
      </x:c>
      <x:c r="O2693" s="58" t="n">
        <x:v>7106551.447218743</x:v>
      </x:c>
      <x:c r="P2693" s="2" t="str">
        <x:v>approve</x:v>
      </x:c>
      <x:c r="Q2693" s="2" t="str">
        <x:v>eligibility and RAROC conditions are met</x:v>
      </x:c>
      <x:c r="R2693" s="2"/>
      <x:c r="S2693" s="2"/>
      <x:c r="T2693" s="2"/>
    </x:row>
    <x:row r="2694">
      <x:c r="A2694" s="2"/>
      <x:c r="B2694" s="2"/>
      <x:c r="C2694" s="2" t="str">
        <x:v>SYN-02689</x:v>
      </x:c>
      <x:c r="D2694" s="58" t="n">
        <x:v>80000000</x:v>
      </x:c>
      <x:c r="E2694" s="93" t="n">
        <x:v>18</x:v>
      </x:c>
      <x:c r="F2694" s="59" t="n">
        <x:v>0.13756646793473226</x:v>
      </x:c>
      <x:c r="G2694" s="59" t="n">
        <x:v>0.6833660352481165</x:v>
      </x:c>
      <x:c r="H2694" s="59" t="n">
        <x:v>0.21492869805892223</x:v>
      </x:c>
      <x:c r="I2694" s="58" t="n">
        <x:v>5238647.125853303</x:v>
      </x:c>
      <x:c r="J2694" s="59" t="n">
        <x:v>0.29122886134145787</x:v>
      </x:c>
      <x:c r="K2694" s="2" t="str">
        <x:v>D</x:v>
      </x:c>
      <x:c r="L2694" s="59" t="n">
        <x:v>0.18770233154296873</x:v>
      </x:c>
      <x:c r="M2694" s="59" t="n">
        <x:v>0.340105299609488</x:v>
      </x:c>
      <x:c r="N2694" s="58" t="n">
        <x:v>6230776.514811853</x:v>
      </x:c>
      <x:c r="O2694" s="58" t="n">
        <x:v>4997738.466135054</x:v>
      </x:c>
      <x:c r="P2694" s="2" t="str">
        <x:v>approve</x:v>
      </x:c>
      <x:c r="Q2694" s="2" t="str">
        <x:v>eligibility and RAROC conditions are met</x:v>
      </x:c>
      <x:c r="R2694" s="2"/>
      <x:c r="S2694" s="2"/>
      <x:c r="T2694" s="2"/>
    </x:row>
    <x:row r="2695">
      <x:c r="A2695" s="2"/>
      <x:c r="B2695" s="2"/>
      <x:c r="C2695" s="2" t="str">
        <x:v>SYN-02690</x:v>
      </x:c>
      <x:c r="D2695" s="58" t="n">
        <x:v>208000000</x:v>
      </x:c>
      <x:c r="E2695" s="93" t="n">
        <x:v>12</x:v>
      </x:c>
      <x:c r="F2695" s="59" t="n">
        <x:v>0.12541745066429483</x:v>
      </x:c>
      <x:c r="G2695" s="59" t="n">
        <x:v>0.7916857858768155</x:v>
      </x:c>
      <x:c r="H2695" s="59" t="n">
        <x:v>0.20963890911354258</x:v>
      </x:c>
      <x:c r="I2695" s="58" t="n">
        <x:v>19364060.464035645</x:v>
      </x:c>
      <x:c r="J2695" s="59" t="n">
        <x:v>0.4380420502864417</x:v>
      </x:c>
      <x:c r="K2695" s="2" t="str">
        <x:v>D</x:v>
      </x:c>
      <x:c r="L2695" s="59" t="n">
        <x:v>0.19666126251220706</x:v>
      </x:c>
      <x:c r="M2695" s="59" t="n">
        <x:v>0.23772339093611386</x:v>
      </x:c>
      <x:c r="N2695" s="58" t="n">
        <x:v>11768472.984922267</x:v>
      </x:c>
      <x:c r="O2695" s="58" t="n">
        <x:v>14903493.03852039</x:v>
      </x:c>
      <x:c r="P2695" s="2" t="str">
        <x:v>approve</x:v>
      </x:c>
      <x:c r="Q2695" s="2" t="str">
        <x:v>eligibility and RAROC conditions are met</x:v>
      </x:c>
      <x:c r="R2695" s="2"/>
      <x:c r="S2695" s="2"/>
      <x:c r="T2695" s="2"/>
    </x:row>
    <x:row r="2696">
      <x:c r="A2696" s="2"/>
      <x:c r="B2696" s="2"/>
      <x:c r="C2696" s="2" t="str">
        <x:v>SYN-02691</x:v>
      </x:c>
      <x:c r="D2696" s="58" t="n">
        <x:v>141000000</x:v>
      </x:c>
      <x:c r="E2696" s="93" t="n">
        <x:v>24</x:v>
      </x:c>
      <x:c r="F2696" s="59" t="n">
        <x:v>0.06616860039628596</x:v>
      </x:c>
      <x:c r="G2696" s="59" t="n">
        <x:v>0.5561606385384524</x:v>
      </x:c>
      <x:c r="H2696" s="59" t="n">
        <x:v>0.146152381627824</x:v>
      </x:c>
      <x:c r="I2696" s="58" t="n">
        <x:v>6810869.891980183</x:v>
      </x:c>
      <x:c r="J2696" s="59" t="n">
        <x:v>0.3359616912535655</x:v>
      </x:c>
      <x:c r="K2696" s="2" t="str">
        <x:v>C</x:v>
      </x:c>
      <x:c r="L2696" s="59" t="n">
        <x:v>0.11042705535888671</x:v>
      </x:c>
      <x:c r="M2696" s="59" t="n">
        <x:v>0.5222606412323915</x:v>
      </x:c>
      <x:c r="N2696" s="58" t="n">
        <x:v>5581749.09271695</x:v>
      </x:c>
      <x:c r="O2696" s="58" t="n">
        <x:v>5788898.645981366</x:v>
      </x:c>
      <x:c r="P2696" s="2" t="str">
        <x:v>approve</x:v>
      </x:c>
      <x:c r="Q2696" s="2" t="str">
        <x:v>eligibility and RAROC conditions are met</x:v>
      </x:c>
      <x:c r="R2696" s="2"/>
      <x:c r="S2696" s="2"/>
      <x:c r="T2696" s="2"/>
    </x:row>
    <x:row r="2697">
      <x:c r="A2697" s="2"/>
      <x:c r="B2697" s="2"/>
      <x:c r="C2697" s="2" t="str">
        <x:v>SYN-02692</x:v>
      </x:c>
      <x:c r="D2697" s="58" t="n">
        <x:v>108000000</x:v>
      </x:c>
      <x:c r="E2697" s="93" t="n">
        <x:v>18</x:v>
      </x:c>
      <x:c r="F2697" s="59" t="n">
        <x:v>0.07333291530719814</x:v>
      </x:c>
      <x:c r="G2697" s="59" t="n">
        <x:v>0.5945429446431192</x:v>
      </x:c>
      <x:c r="H2697" s="59" t="n">
        <x:v>0.17356602963496748</x:v>
      </x:c>
      <x:c r="I2697" s="58" t="n">
        <x:v>6857945.434120279</x:v>
      </x:c>
      <x:c r="J2697" s="59" t="n">
        <x:v>0.18773463527471534</x:v>
      </x:c>
      <x:c r="K2697" s="2" t="str">
        <x:v>C</x:v>
      </x:c>
      <x:c r="L2697" s="59" t="n">
        <x:v>0.13165176391601563</x:v>
      </x:c>
      <x:c r="M2697" s="59" t="n">
        <x:v>0.586519246515444</x:v>
      </x:c>
      <x:c r="N2697" s="58" t="n">
        <x:v>3872452.8852822874</x:v>
      </x:c>
      <x:c r="O2697" s="58" t="n">
        <x:v>4504094.991164316</x:v>
      </x:c>
      <x:c r="P2697" s="2" t="str">
        <x:v>approve</x:v>
      </x:c>
      <x:c r="Q2697" s="2" t="str">
        <x:v>eligibility and RAROC conditions are met</x:v>
      </x:c>
      <x:c r="R2697" s="2"/>
      <x:c r="S2697" s="2"/>
      <x:c r="T2697" s="2"/>
    </x:row>
    <x:row r="2698">
      <x:c r="A2698" s="2"/>
      <x:c r="B2698" s="2"/>
      <x:c r="C2698" s="2" t="str">
        <x:v>SYN-02693</x:v>
      </x:c>
      <x:c r="D2698" s="58" t="n">
        <x:v>121000000</x:v>
      </x:c>
      <x:c r="E2698" s="93" t="n">
        <x:v>48</x:v>
      </x:c>
      <x:c r="F2698" s="59" t="n">
        <x:v>0.18213424066860456</x:v>
      </x:c>
      <x:c r="G2698" s="59" t="n">
        <x:v>0.7503607546292814</x:v>
      </x:c>
      <x:c r="H2698" s="59" t="n">
        <x:v>0.2505154719764382</x:v>
      </x:c>
      <x:c r="I2698" s="58" t="n">
        <x:v>4015492.0594974724</x:v>
      </x:c>
      <x:c r="J2698" s="59" t="n">
        <x:v>0.25979509361352143</x:v>
      </x:c>
      <x:c r="K2698" s="2" t="str">
        <x:v>E</x:v>
      </x:c>
      <x:c r="L2698" s="59" t="n">
        <x:v>0.2456059265136719</x:v>
      </x:c>
      <x:c r="M2698" s="59" t="n">
        <x:v>0.1859732537970893</x:v>
      </x:c>
      <x:c r="N2698" s="58" t="n">
        <x:v>32881408.583021503</x:v>
      </x:c>
      <x:c r="O2698" s="58" t="n">
        <x:v>8319807.041248988</x:v>
      </x:c>
      <x:c r="P2698" s="2" t="str">
        <x:v>approve</x:v>
      </x:c>
      <x:c r="Q2698" s="2" t="str">
        <x:v>eligibility and RAROC conditions are met</x:v>
      </x:c>
      <x:c r="R2698" s="2"/>
      <x:c r="S2698" s="2"/>
      <x:c r="T2698" s="2"/>
    </x:row>
    <x:row r="2699">
      <x:c r="A2699" s="2"/>
      <x:c r="B2699" s="2"/>
      <x:c r="C2699" s="2" t="str">
        <x:v>SYN-02694</x:v>
      </x:c>
      <x:c r="D2699" s="58" t="n">
        <x:v>177000000</x:v>
      </x:c>
      <x:c r="E2699" s="93" t="n">
        <x:v>48</x:v>
      </x:c>
      <x:c r="F2699" s="59" t="n">
        <x:v>0.08322513328853831</x:v>
      </x:c>
      <x:c r="G2699" s="59" t="n">
        <x:v>0.8072378505567744</x:v>
      </x:c>
      <x:c r="H2699" s="59" t="n">
        <x:v>0.16515999669758408</x:v>
      </x:c>
      <x:c r="I2699" s="58" t="n">
        <x:v>5063128.662402927</x:v>
      </x:c>
      <x:c r="J2699" s="59" t="n">
        <x:v>0.25802894006161353</x:v>
      </x:c>
      <x:c r="K2699" s="2" t="str">
        <x:v>C</x:v>
      </x:c>
      <x:c r="L2699" s="59" t="n">
        <x:v>0.15292034149169922</x:v>
      </x:c>
      <x:c r="M2699" s="59" t="n">
        <x:v>0.25041597109169217</x:v>
      </x:c>
      <x:c r="N2699" s="58" t="n">
        <x:v>24879114.268906638</x:v>
      </x:c>
      <x:c r="O2699" s="58" t="n">
        <x:v>9629729.896134112</x:v>
      </x:c>
      <x:c r="P2699" s="2" t="str">
        <x:v>approve</x:v>
      </x:c>
      <x:c r="Q2699" s="2" t="str">
        <x:v>eligibility and RAROC conditions are met</x:v>
      </x:c>
      <x:c r="R2699" s="2"/>
      <x:c r="S2699" s="2"/>
      <x:c r="T2699" s="2"/>
    </x:row>
    <x:row r="2700">
      <x:c r="A2700" s="2"/>
      <x:c r="B2700" s="2"/>
      <x:c r="C2700" s="2" t="str">
        <x:v>SYN-02695</x:v>
      </x:c>
      <x:c r="D2700" s="58" t="n">
        <x:v>214000000</x:v>
      </x:c>
      <x:c r="E2700" s="93" t="n">
        <x:v>18</x:v>
      </x:c>
      <x:c r="F2700" s="59" t="n">
        <x:v>0.1363010820249704</x:v>
      </x:c>
      <x:c r="G2700" s="59" t="n">
        <x:v>0.6404209160099075</x:v>
      </x:c>
      <x:c r="H2700" s="59" t="n">
        <x:v>0.23201562520341906</x:v>
      </x:c>
      <x:c r="I2700" s="58" t="n">
        <x:v>14190880.51420285</x:v>
      </x:c>
      <x:c r="J2700" s="59" t="n">
        <x:v>0.6868025972323499</x:v>
      </x:c>
      <x:c r="K2700" s="2" t="str">
        <x:v>D</x:v>
      </x:c>
      <x:c r="L2700" s="59"/>
      <x:c r="M2700" s="59" t="n">
        <x:v>0.5316195558641208</x:v>
      </x:c>
      <x:c r="N2700" s="58" t="n">
        <x:v>15532371.789444136</x:v>
      </x:c>
      <x:c r="O2700" s="58" t="n">
        <x:v>12523979.779786345</x:v>
      </x:c>
      <x:c r="P2700" s="2" t="str">
        <x:v>decline</x:v>
      </x:c>
      <x:c r="Q2700" s="2" t="str">
        <x:v>debt service to income exceeds policy maximum</x:v>
      </x:c>
      <x:c r="R2700" s="2"/>
      <x:c r="S2700" s="2"/>
      <x:c r="T2700" s="2"/>
    </x:row>
    <x:row r="2701">
      <x:c r="A2701" s="2"/>
      <x:c r="B2701" s="2"/>
      <x:c r="C2701" s="2" t="str">
        <x:v>SYN-02696</x:v>
      </x:c>
      <x:c r="D2701" s="58" t="n">
        <x:v>67000000</x:v>
      </x:c>
      <x:c r="E2701" s="93" t="n">
        <x:v>12</x:v>
      </x:c>
      <x:c r="F2701" s="59" t="n">
        <x:v>0.025044080346356502</x:v>
      </x:c>
      <x:c r="G2701" s="59" t="n">
        <x:v>0.6781154373556634</x:v>
      </x:c>
      <x:c r="H2701" s="59" t="n">
        <x:v>0.14444375589447989</x:v>
      </x:c>
      <x:c r="I2701" s="58" t="n">
        <x:v>6029754.656663981</x:v>
      </x:c>
      <x:c r="J2701" s="59" t="n">
        <x:v>0.3785276083791556</x:v>
      </x:c>
      <x:c r="K2701" s="2" t="str">
        <x:v>B</x:v>
      </x:c>
      <x:c r="L2701" s="59" t="n">
        <x:v>0.10126457214355469</x:v>
      </x:c>
      <x:c r="M2701" s="59" t="n">
        <x:v>0.5989958585123235</x:v>
      </x:c>
      <x:c r="N2701" s="58" t="n">
        <x:v>632221.5227114471</x:v>
      </x:c>
      <x:c r="O2701" s="58" t="n">
        <x:v>2897838.1682707197</x:v>
      </x:c>
      <x:c r="P2701" s="2" t="str">
        <x:v>approve</x:v>
      </x:c>
      <x:c r="Q2701" s="2" t="str">
        <x:v>eligibility and RAROC conditions are met</x:v>
      </x:c>
      <x:c r="R2701" s="2"/>
      <x:c r="S2701" s="2"/>
      <x:c r="T2701" s="2"/>
    </x:row>
    <x:row r="2702">
      <x:c r="A2702" s="2"/>
      <x:c r="B2702" s="2"/>
      <x:c r="C2702" s="2" t="str">
        <x:v>SYN-02697</x:v>
      </x:c>
      <x:c r="D2702" s="58" t="n">
        <x:v>129000000</x:v>
      </x:c>
      <x:c r="E2702" s="93" t="n">
        <x:v>18</x:v>
      </x:c>
      <x:c r="F2702" s="59" t="n">
        <x:v>0.020294315680627853</x:v>
      </x:c>
      <x:c r="G2702" s="59" t="n">
        <x:v>0.7912744362107015</x:v>
      </x:c>
      <x:c r="H2702" s="59" t="n">
        <x:v>0.11377620391471926</x:v>
      </x:c>
      <x:c r="I2702" s="58" t="n">
        <x:v>7829439.777716098</x:v>
      </x:c>
      <x:c r="J2702" s="59" t="n">
        <x:v>0.273174500609145</x:v>
      </x:c>
      <x:c r="K2702" s="2" t="str">
        <x:v>B</x:v>
      </x:c>
      <x:c r="L2702" s="59" t="n">
        <x:v>0.10032138824462891</x:v>
      </x:c>
      <x:c r="M2702" s="59" t="n">
        <x:v>0.29685112351111675</x:v>
      </x:c>
      <x:c r="N2702" s="58" t="n">
        <x:v>1683073.213789473</x:v>
      </x:c>
      <x:c r="O2702" s="58" t="n">
        <x:v>5451137.645233369</x:v>
      </x:c>
      <x:c r="P2702" s="2" t="str">
        <x:v>approve</x:v>
      </x:c>
      <x:c r="Q2702" s="2" t="str">
        <x:v>eligibility and RAROC conditions are met</x:v>
      </x:c>
      <x:c r="R2702" s="2"/>
      <x:c r="S2702" s="2"/>
      <x:c r="T2702" s="2"/>
    </x:row>
    <x:row r="2703">
      <x:c r="A2703" s="2"/>
      <x:c r="B2703" s="2"/>
      <x:c r="C2703" s="2" t="str">
        <x:v>SYN-02698</x:v>
      </x:c>
      <x:c r="D2703" s="58" t="n">
        <x:v>185000000</x:v>
      </x:c>
      <x:c r="E2703" s="93" t="n">
        <x:v>12</x:v>
      </x:c>
      <x:c r="F2703" s="59" t="n">
        <x:v>0.03194693784131935</x:v>
      </x:c>
      <x:c r="G2703" s="59" t="n">
        <x:v>0.8295793849205249</x:v>
      </x:c>
      <x:c r="H2703" s="59" t="n">
        <x:v>0.12919459270678654</x:v>
      </x:c>
      <x:c r="I2703" s="58" t="n">
        <x:v>16516706.247711122</x:v>
      </x:c>
      <x:c r="J2703" s="59" t="n">
        <x:v>0.4584052350036089</x:v>
      </x:c>
      <x:c r="K2703" s="2" t="str">
        <x:v>B</x:v>
      </x:c>
      <x:c r="L2703" s="59" t="n">
        <x:v>0.10837574005126953</x:v>
      </x:c>
      <x:c r="M2703" s="59" t="n">
        <x:v>0.37157956022006094</x:v>
      </x:c>
      <x:c r="N2703" s="58" t="n">
        <x:v>2720997.3336936794</x:v>
      </x:c>
      <x:c r="O2703" s="58" t="n">
        <x:v>7966132.958377119</x:v>
      </x:c>
      <x:c r="P2703" s="2" t="str">
        <x:v>approve</x:v>
      </x:c>
      <x:c r="Q2703" s="2" t="str">
        <x:v>eligibility and RAROC conditions are met</x:v>
      </x:c>
      <x:c r="R2703" s="2"/>
      <x:c r="S2703" s="2"/>
      <x:c r="T2703" s="2"/>
    </x:row>
    <x:row r="2704">
      <x:c r="A2704" s="2"/>
      <x:c r="B2704" s="2"/>
      <x:c r="C2704" s="2" t="str">
        <x:v>SYN-02699</x:v>
      </x:c>
      <x:c r="D2704" s="58" t="n">
        <x:v>136000000</x:v>
      </x:c>
      <x:c r="E2704" s="93" t="n">
        <x:v>36</x:v>
      </x:c>
      <x:c r="F2704" s="59" t="n">
        <x:v>0.1090689142591359</x:v>
      </x:c>
      <x:c r="G2704" s="59" t="n">
        <x:v>0.7059538211864935</x:v>
      </x:c>
      <x:c r="H2704" s="59" t="n">
        <x:v>0.17808033461044132</x:v>
      </x:c>
      <x:c r="I2704" s="58" t="n">
        <x:v>4903638.930801995</x:v>
      </x:c>
      <x:c r="J2704" s="59" t="n">
        <x:v>0.31441567610007126</x:v>
      </x:c>
      <x:c r="K2704" s="2" t="str">
        <x:v>D</x:v>
      </x:c>
      <x:c r="L2704" s="59" t="n">
        <x:v>0.1654510879516602</x:v>
      </x:c>
      <x:c r="M2704" s="59" t="n">
        <x:v>0.25138849960318627</x:v>
      </x:c>
      <x:c r="N2704" s="58" t="n">
        <x:v>16480038.91694863</x:v>
      </x:c>
      <x:c r="O2704" s="58" t="n">
        <x:v>7482698.321487625</x:v>
      </x:c>
      <x:c r="P2704" s="2" t="str">
        <x:v>approve</x:v>
      </x:c>
      <x:c r="Q2704" s="2" t="str">
        <x:v>eligibility and RAROC conditions are met</x:v>
      </x:c>
      <x:c r="R2704" s="2"/>
      <x:c r="S2704" s="2"/>
      <x:c r="T2704" s="2"/>
    </x:row>
    <x:row r="2705">
      <x:c r="A2705" s="2"/>
      <x:c r="B2705" s="2"/>
      <x:c r="C2705" s="2" t="str">
        <x:v>SYN-02700</x:v>
      </x:c>
      <x:c r="D2705" s="58" t="n">
        <x:v>126000000</x:v>
      </x:c>
      <x:c r="E2705" s="93" t="n">
        <x:v>18</x:v>
      </x:c>
      <x:c r="F2705" s="59" t="n">
        <x:v>0.060779879593650214</x:v>
      </x:c>
      <x:c r="G2705" s="59" t="n">
        <x:v>0.6705488220951986</x:v>
      </x:c>
      <x:c r="H2705" s="59" t="n">
        <x:v>0.17918285355375232</x:v>
      </x:c>
      <x:c r="I2705" s="58" t="n">
        <x:v>8034621.270846991</x:v>
      </x:c>
      <x:c r="J2705" s="59" t="n">
        <x:v>0.39109639796609436</x:v>
      </x:c>
      <x:c r="K2705" s="2" t="str">
        <x:v>C</x:v>
      </x:c>
      <x:c r="L2705" s="59" t="n">
        <x:v>0.12008525848388672</x:v>
      </x:c>
      <x:c r="M2705" s="59" t="n">
        <x:v>0.7602833643519276</x:v>
      </x:c>
      <x:c r="N2705" s="58" t="n">
        <x:v>4229612.515623504</x:v>
      </x:c>
      <x:c r="O2705" s="58" t="n">
        <x:v>5294911.27838534</x:v>
      </x:c>
      <x:c r="P2705" s="2" t="str">
        <x:v>approve</x:v>
      </x:c>
      <x:c r="Q2705" s="2" t="str">
        <x:v>eligibility and RAROC conditions are met</x:v>
      </x:c>
      <x:c r="R2705" s="2"/>
      <x:c r="S2705" s="2"/>
      <x:c r="T2705" s="2"/>
    </x:row>
    <x:row r="2706">
      <x:c r="A2706" s="2"/>
      <x:c r="B2706" s="2"/>
      <x:c r="C2706" s="2" t="str">
        <x:v>SYN-02701</x:v>
      </x:c>
      <x:c r="D2706" s="58" t="n">
        <x:v>62000000</x:v>
      </x:c>
      <x:c r="E2706" s="93" t="n">
        <x:v>12</x:v>
      </x:c>
      <x:c r="F2706" s="59" t="n">
        <x:v>0.1749476070647049</x:v>
      </x:c>
      <x:c r="G2706" s="59" t="n">
        <x:v>0.6626616742202003</x:v>
      </x:c>
      <x:c r="H2706" s="59" t="n">
        <x:v>0.2559308547850909</x:v>
      </x:c>
      <x:c r="I2706" s="58" t="n">
        <x:v>5910599.156441427</x:v>
      </x:c>
      <x:c r="J2706" s="59" t="n">
        <x:v>0.3432861923524384</x:v>
      </x:c>
      <x:c r="K2706" s="2" t="str">
        <x:v>E</x:v>
      </x:c>
      <x:c r="L2706" s="59" t="n">
        <x:v>0.24281761169433594</x:v>
      </x:c>
      <x:c r="M2706" s="59" t="n">
        <x:v>0.24013754769763226</x:v>
      </x:c>
      <x:c r="N2706" s="58" t="n">
        <x:v>4156726.4399656896</x:v>
      </x:c>
      <x:c r="O2706" s="58" t="n">
        <x:v>4320559.8373233</x:v>
      </x:c>
      <x:c r="P2706" s="2" t="str">
        <x:v>approve</x:v>
      </x:c>
      <x:c r="Q2706" s="2" t="str">
        <x:v>eligibility and RAROC conditions are met</x:v>
      </x:c>
      <x:c r="R2706" s="2"/>
      <x:c r="S2706" s="2"/>
      <x:c r="T2706" s="2"/>
    </x:row>
    <x:row r="2707">
      <x:c r="A2707" s="2"/>
      <x:c r="B2707" s="2"/>
      <x:c r="C2707" s="2" t="str">
        <x:v>SYN-02702</x:v>
      </x:c>
      <x:c r="D2707" s="58" t="n">
        <x:v>139000000</x:v>
      </x:c>
      <x:c r="E2707" s="93" t="n">
        <x:v>12</x:v>
      </x:c>
      <x:c r="F2707" s="59" t="n">
        <x:v>0.189920976151026</x:v>
      </x:c>
      <x:c r="G2707" s="59" t="n">
        <x:v>0.7348289463628144</x:v>
      </x:c>
      <x:c r="H2707" s="59" t="n">
        <x:v>0.27117367870432024</x:v>
      </x:c>
      <x:c r="I2707" s="58" t="n">
        <x:v>13354380.159937643</x:v>
      </x:c>
      <x:c r="J2707" s="59" t="n">
        <x:v>0.6913057848861175</x:v>
      </x:c>
      <x:c r="K2707" s="2" t="str">
        <x:v>E</x:v>
      </x:c>
      <x:c r="L2707" s="59"/>
      <x:c r="M2707" s="59" t="n">
        <x:v>0.3039272833512386</x:v>
      </x:c>
      <x:c r="N2707" s="58" t="n">
        <x:v>11271024.628923172</x:v>
      </x:c>
      <x:c r="O2707" s="58" t="n">
        <x:v>11087657.855476882</x:v>
      </x:c>
      <x:c r="P2707" s="2" t="str">
        <x:v>decline</x:v>
      </x:c>
      <x:c r="Q2707" s="2" t="str">
        <x:v>debt service to income exceeds policy maximum</x:v>
      </x:c>
      <x:c r="R2707" s="2"/>
      <x:c r="S2707" s="2"/>
      <x:c r="T2707" s="2"/>
    </x:row>
    <x:row r="2708">
      <x:c r="A2708" s="2"/>
      <x:c r="B2708" s="2"/>
      <x:c r="C2708" s="2" t="str">
        <x:v>SYN-02703</x:v>
      </x:c>
      <x:c r="D2708" s="58" t="n">
        <x:v>122000000</x:v>
      </x:c>
      <x:c r="E2708" s="93" t="n">
        <x:v>36</x:v>
      </x:c>
      <x:c r="F2708" s="59" t="n">
        <x:v>0.18852681910740504</x:v>
      </x:c>
      <x:c r="G2708" s="59" t="n">
        <x:v>0.6907908601402849</x:v>
      </x:c>
      <x:c r="H2708" s="59" t="n">
        <x:v>0.2862892244365557</x:v>
      </x:c>
      <x:c r="I2708" s="58" t="n">
        <x:v>5087901.107674022</x:v>
      </x:c>
      <x:c r="J2708" s="59" t="n">
        <x:v>0.254798351794567</x:v>
      </x:c>
      <x:c r="K2708" s="2" t="str">
        <x:v>E</x:v>
      </x:c>
      <x:c r="L2708" s="59"/>
      <x:c r="M2708" s="59" t="n">
        <x:v>0.45441452869080223</x:v>
      </x:c>
      <x:c r="N2708" s="58" t="n">
        <x:v>24877426.887538474</x:v>
      </x:c>
      <x:c r="O2708" s="58" t="n">
        <x:v>8198942.296884545</x:v>
      </x:c>
      <x:c r="P2708" s="2" t="str">
        <x:v>manual_review</x:v>
      </x:c>
      <x:c r="Q2708" s="2" t="str">
        <x:v>data quality flag</x:v>
      </x:c>
      <x:c r="R2708" s="2"/>
      <x:c r="S2708" s="2"/>
      <x:c r="T2708" s="2"/>
    </x:row>
    <x:row r="2709">
      <x:c r="A2709" s="2"/>
      <x:c r="B2709" s="2"/>
      <x:c r="C2709" s="2" t="str">
        <x:v>SYN-02704</x:v>
      </x:c>
      <x:c r="D2709" s="58" t="n">
        <x:v>209000000</x:v>
      </x:c>
      <x:c r="E2709" s="93" t="n">
        <x:v>36</x:v>
      </x:c>
      <x:c r="F2709" s="59" t="n">
        <x:v>0.10619029979892702</x:v>
      </x:c>
      <x:c r="G2709" s="59" t="n">
        <x:v>0.7711242613775823</x:v>
      </x:c>
      <x:c r="H2709" s="59" t="n">
        <x:v>0.20306386543945867</x:v>
      </x:c>
      <x:c r="I2709" s="58" t="n">
        <x:v>7799854.800903829</x:v>
      </x:c>
      <x:c r="J2709" s="59" t="n">
        <x:v>0.6257970839292792</x:v>
      </x:c>
      <x:c r="K2709" s="2" t="str">
        <x:v>D</x:v>
      </x:c>
      <x:c r="L2709" s="59"/>
      <x:c r="M2709" s="59" t="n">
        <x:v>0.35920288620149327</x:v>
      </x:c>
      <x:c r="N2709" s="58" t="n">
        <x:v>27252986.766806006</x:v>
      </x:c>
      <x:c r="O2709" s="58" t="n">
        <x:v>12540953.088764524</x:v>
      </x:c>
      <x:c r="P2709" s="2" t="str">
        <x:v>decline</x:v>
      </x:c>
      <x:c r="Q2709" s="2" t="str">
        <x:v>debt service to income exceeds policy maximum</x:v>
      </x:c>
      <x:c r="R2709" s="2"/>
      <x:c r="S2709" s="2"/>
      <x:c r="T2709" s="2"/>
    </x:row>
    <x:row r="2710">
      <x:c r="A2710" s="2"/>
      <x:c r="B2710" s="2"/>
      <x:c r="C2710" s="2" t="str">
        <x:v>SYN-02705</x:v>
      </x:c>
      <x:c r="D2710" s="58" t="n">
        <x:v>161000000</x:v>
      </x:c>
      <x:c r="E2710" s="93" t="n">
        <x:v>18</x:v>
      </x:c>
      <x:c r="F2710" s="59" t="n">
        <x:v>0.04774032301500358</x:v>
      </x:c>
      <x:c r="G2710" s="59" t="n">
        <x:v>0.7865641964427078</x:v>
      </x:c>
      <x:c r="H2710" s="59" t="n">
        <x:v>0.13907034800336643</x:v>
      </x:c>
      <x:c r="I2710" s="58" t="n">
        <x:v>9961330.74334141</x:v>
      </x:c>
      <x:c r="J2710" s="59" t="n">
        <x:v>0.7904366029890628</x:v>
      </x:c>
      <x:c r="K2710" s="2" t="str">
        <x:v>B</x:v>
      </x:c>
      <x:c r="L2710" s="59"/>
      <x:c r="M2710" s="59" t="n">
        <x:v>0.3514897340421516</x:v>
      </x:c>
      <x:c r="N2710" s="58" t="n">
        <x:v>4937087.520623689</x:v>
      </x:c>
      <x:c r="O2710" s="58" t="n">
        <x:v>6750197.68231547</x:v>
      </x:c>
      <x:c r="P2710" s="2" t="str">
        <x:v>decline</x:v>
      </x:c>
      <x:c r="Q2710" s="2" t="str">
        <x:v>debt service to income exceeds policy maximum</x:v>
      </x:c>
      <x:c r="R2710" s="2"/>
      <x:c r="S2710" s="2"/>
      <x:c r="T2710" s="2"/>
    </x:row>
    <x:row r="2711">
      <x:c r="A2711" s="2"/>
      <x:c r="B2711" s="2"/>
      <x:c r="C2711" s="2" t="str">
        <x:v>SYN-02706</x:v>
      </x:c>
      <x:c r="D2711" s="58" t="n">
        <x:v>194000000</x:v>
      </x:c>
      <x:c r="E2711" s="93" t="n">
        <x:v>48</x:v>
      </x:c>
      <x:c r="F2711" s="59" t="n">
        <x:v>0.1809980923904722</x:v>
      </x:c>
      <x:c r="G2711" s="59" t="n">
        <x:v>0.6539364341789794</x:v>
      </x:c>
      <x:c r="H2711" s="59" t="n">
        <x:v>0.2811326522590204</x:v>
      </x:c>
      <x:c r="I2711" s="58" t="n">
        <x:v>6773895.598393696</x:v>
      </x:c>
      <x:c r="J2711" s="59" t="n">
        <x:v>0.3857965199464566</x:v>
      </x:c>
      <x:c r="K2711" s="2" t="str">
        <x:v>E</x:v>
      </x:c>
      <x:c r="L2711" s="59" t="n">
        <x:v>0.2166830825805664</x:v>
      </x:c>
      <x:c r="M2711" s="59" t="n">
        <x:v>0.5514018263862848</x:v>
      </x:c>
      <x:c r="N2711" s="58" t="n">
        <x:v>46336868.31033544</x:v>
      </x:c>
      <x:c r="O2711" s="58" t="n">
        <x:v>11773528.156136744</x:v>
      </x:c>
      <x:c r="P2711" s="2" t="str">
        <x:v>approve</x:v>
      </x:c>
      <x:c r="Q2711" s="2" t="str">
        <x:v>eligibility and RAROC conditions are met</x:v>
      </x:c>
      <x:c r="R2711" s="2"/>
      <x:c r="S2711" s="2"/>
      <x:c r="T2711" s="2"/>
    </x:row>
    <x:row r="2712">
      <x:c r="A2712" s="2"/>
      <x:c r="B2712" s="2"/>
      <x:c r="C2712" s="2" t="str">
        <x:v>SYN-02707</x:v>
      </x:c>
      <x:c r="D2712" s="58" t="n">
        <x:v>161000000</x:v>
      </x:c>
      <x:c r="E2712" s="93" t="n">
        <x:v>12</x:v>
      </x:c>
      <x:c r="F2712" s="59" t="n">
        <x:v>0.13574493367684962</x:v>
      </x:c>
      <x:c r="G2712" s="59" t="n">
        <x:v>0.6170736790184761</x:v>
      </x:c>
      <x:c r="H2712" s="59" t="n">
        <x:v>0.21169848363212526</x:v>
      </x:c>
      <x:c r="I2712" s="58" t="n">
        <x:v>15004444.847993167</x:v>
      </x:c>
      <x:c r="J2712" s="59" t="n">
        <x:v>0.5128605286807056</x:v>
      </x:c>
      <x:c r="K2712" s="2" t="str">
        <x:v>D</x:v>
      </x:c>
      <x:c r="L2712" s="59"/>
      <x:c r="M2712" s="59" t="n">
        <x:v>0.5408905049040039</x:v>
      </x:c>
      <x:c r="N2712" s="58" t="n">
        <x:v>7700143.72412694</x:v>
      </x:c>
      <x:c r="O2712" s="58" t="n">
        <x:v>9334623.874974767</x:v>
      </x:c>
      <x:c r="P2712" s="2" t="str">
        <x:v>decline</x:v>
      </x:c>
      <x:c r="Q2712" s="2" t="str">
        <x:v>debt service to income exceeds policy maximum</x:v>
      </x:c>
      <x:c r="R2712" s="2"/>
      <x:c r="S2712" s="2"/>
      <x:c r="T2712" s="2"/>
    </x:row>
    <x:row r="2713">
      <x:c r="A2713" s="2"/>
      <x:c r="B2713" s="2"/>
      <x:c r="C2713" s="2" t="str">
        <x:v>SYN-02708</x:v>
      </x:c>
      <x:c r="D2713" s="58" t="n">
        <x:v>150000000</x:v>
      </x:c>
      <x:c r="E2713" s="93" t="n">
        <x:v>18</x:v>
      </x:c>
      <x:c r="F2713" s="59" t="n">
        <x:v>0.11447821300936854</x:v>
      </x:c>
      <x:c r="G2713" s="59" t="n">
        <x:v>0.7424999017892137</x:v>
      </x:c>
      <x:c r="H2713" s="59" t="n">
        <x:v>0.21317533455394483</x:v>
      </x:c>
      <x:c r="I2713" s="58" t="n">
        <x:v>9809746.08850534</x:v>
      </x:c>
      <x:c r="J2713" s="59" t="n">
        <x:v>0.5149265623601424</x:v>
      </x:c>
      <x:c r="K2713" s="2" t="str">
        <x:v>D</x:v>
      </x:c>
      <x:c r="L2713" s="59"/>
      <x:c r="M2713" s="59" t="n">
        <x:v>0.4643845103904259</x:v>
      </x:c>
      <x:c r="N2713" s="58" t="n">
        <x:v>10565123.942175508</x:v>
      </x:c>
      <x:c r="O2713" s="58" t="n">
        <x:v>9360177.051795306</x:v>
      </x:c>
      <x:c r="P2713" s="2" t="str">
        <x:v>decline</x:v>
      </x:c>
      <x:c r="Q2713" s="2" t="str">
        <x:v>debt service to income exceeds policy maximum</x:v>
      </x:c>
      <x:c r="R2713" s="2"/>
      <x:c r="S2713" s="2"/>
      <x:c r="T2713" s="2"/>
    </x:row>
    <x:row r="2714">
      <x:c r="A2714" s="2"/>
      <x:c r="B2714" s="2"/>
      <x:c r="C2714" s="2" t="str">
        <x:v>SYN-02709</x:v>
      </x:c>
      <x:c r="D2714" s="58" t="n">
        <x:v>221000000</x:v>
      </x:c>
      <x:c r="E2714" s="93" t="n">
        <x:v>36</x:v>
      </x:c>
      <x:c r="F2714" s="59" t="n">
        <x:v>0.010079628168258607</x:v>
      </x:c>
      <x:c r="G2714" s="59" t="n">
        <x:v>0.6508978976093506</x:v>
      </x:c>
      <x:c r="H2714" s="59" t="n">
        <x:v>0.09902659516444202</x:v>
      </x:c>
      <x:c r="I2714" s="58" t="n">
        <x:v>7120952.760510084</x:v>
      </x:c>
      <x:c r="J2714" s="59" t="n">
        <x:v>0.4005986503002881</x:v>
      </x:c>
      <x:c r="K2714" s="2" t="str">
        <x:v>A</x:v>
      </x:c>
      <x:c r="L2714" s="59" t="n">
        <x:v>0.0856121063232422</x:v>
      </x:c>
      <x:c r="M2714" s="59" t="n">
        <x:v>0.29629453207241274</x:v>
      </x:c>
      <x:c r="N2714" s="58" t="n">
        <x:v>2329633.188848214</x:v>
      </x:c>
      <x:c r="O2714" s="58" t="n">
        <x:v>9277794.949660102</x:v>
      </x:c>
      <x:c r="P2714" s="2" t="str">
        <x:v>approve</x:v>
      </x:c>
      <x:c r="Q2714" s="2" t="str">
        <x:v>eligibility and RAROC conditions are met</x:v>
      </x:c>
      <x:c r="R2714" s="2"/>
      <x:c r="S2714" s="2"/>
      <x:c r="T2714" s="2"/>
    </x:row>
    <x:row r="2715">
      <x:c r="A2715" s="2"/>
      <x:c r="B2715" s="2"/>
      <x:c r="C2715" s="2" t="str">
        <x:v>SYN-02710</x:v>
      </x:c>
      <x:c r="D2715" s="58" t="n">
        <x:v>123000000</x:v>
      </x:c>
      <x:c r="E2715" s="93" t="n">
        <x:v>12</x:v>
      </x:c>
      <x:c r="F2715" s="59" t="n">
        <x:v>0.19071526336678643</x:v>
      </x:c>
      <x:c r="G2715" s="59" t="n">
        <x:v>0.7430442171785112</x:v>
      </x:c>
      <x:c r="H2715" s="59" t="n">
        <x:v>0.273474635349339</x:v>
      </x:c>
      <x:c r="I2715" s="58" t="n">
        <x:v>11831003.176774077</x:v>
      </x:c>
      <x:c r="J2715" s="59" t="n">
        <x:v>0.40403086697766394</x:v>
      </x:c>
      <x:c r="K2715" s="2" t="str">
        <x:v>E</x:v>
      </x:c>
      <x:c r="L2715" s="59" t="n">
        <x:v>0.2584463882446289</x:v>
      </x:c>
      <x:c r="M2715" s="59" t="n">
        <x:v>0.23874106025543476</x:v>
      </x:c>
      <x:c r="N2715" s="58" t="n">
        <x:v>10131910.96566305</x:v>
      </x:c>
      <x:c r="O2715" s="58" t="n">
        <x:v>9938445.906212337</x:v>
      </x:c>
      <x:c r="P2715" s="2" t="str">
        <x:v>approve</x:v>
      </x:c>
      <x:c r="Q2715" s="2" t="str">
        <x:v>eligibility and RAROC conditions are met</x:v>
      </x:c>
      <x:c r="R2715" s="2"/>
      <x:c r="S2715" s="2"/>
      <x:c r="T2715" s="2"/>
    </x:row>
    <x:row r="2716">
      <x:c r="A2716" s="2"/>
      <x:c r="B2716" s="2"/>
      <x:c r="C2716" s="2" t="str">
        <x:v>SYN-02711</x:v>
      </x:c>
      <x:c r="D2716" s="58" t="n">
        <x:v>212000000</x:v>
      </x:c>
      <x:c r="E2716" s="93" t="n">
        <x:v>18</x:v>
      </x:c>
      <x:c r="F2716" s="59" t="n">
        <x:v>0.08987287030152868</x:v>
      </x:c>
      <x:c r="G2716" s="59" t="n">
        <x:v>0.6970926866807611</x:v>
      </x:c>
      <x:c r="H2716" s="59" t="n">
        <x:v>0.1626005534918862</x:v>
      </x:c>
      <x:c r="I2716" s="58" t="n">
        <x:v>13351635.703263454</x:v>
      </x:c>
      <x:c r="J2716" s="59" t="n">
        <x:v>0.2763444860221659</x:v>
      </x:c>
      <x:c r="K2716" s="2" t="str">
        <x:v>C</x:v>
      </x:c>
      <x:c r="L2716" s="59" t="n">
        <x:v>0.14878700256347652</x:v>
      </x:c>
      <x:c r="M2716" s="59" t="n">
        <x:v>0.2730473599123276</x:v>
      </x:c>
      <x:c r="N2716" s="58" t="n">
        <x:v>10892735.375146244</x:v>
      </x:c>
      <x:c r="O2716" s="58" t="n">
        <x:v>10858354.770181764</x:v>
      </x:c>
      <x:c r="P2716" s="2" t="str">
        <x:v>approve</x:v>
      </x:c>
      <x:c r="Q2716" s="2" t="str">
        <x:v>eligibility and RAROC conditions are met</x:v>
      </x:c>
      <x:c r="R2716" s="2"/>
      <x:c r="S2716" s="2"/>
      <x:c r="T2716" s="2"/>
    </x:row>
    <x:row r="2717">
      <x:c r="A2717" s="2"/>
      <x:c r="B2717" s="2"/>
      <x:c r="C2717" s="2" t="str">
        <x:v>SYN-02712</x:v>
      </x:c>
      <x:c r="D2717" s="58" t="n">
        <x:v>57000000</x:v>
      </x:c>
      <x:c r="E2717" s="93" t="n">
        <x:v>36</x:v>
      </x:c>
      <x:c r="F2717" s="59" t="n">
        <x:v>0.09454255949883697</x:v>
      </x:c>
      <x:c r="G2717" s="59" t="n">
        <x:v>0.7584707892110848</x:v>
      </x:c>
      <x:c r="H2717" s="59" t="n">
        <x:v>0.1836642760250812</x:v>
      </x:c>
      <x:c r="I2717" s="58" t="n">
        <x:v>2071179.3089342015</x:v>
      </x:c>
      <x:c r="J2717" s="59" t="n">
        <x:v>0.2918278324619358</x:v>
      </x:c>
      <x:c r="K2717" s="2" t="str">
        <x:v>C</x:v>
      </x:c>
      <x:c r="L2717" s="59" t="n">
        <x:v>0.1639411163330078</x:v>
      </x:c>
      <x:c r="M2717" s="59" t="n">
        <x:v>0.3042644488308404</x:v>
      </x:c>
      <x:c r="N2717" s="58" t="n">
        <x:v>6500816.7135168</x:v>
      </x:c>
      <x:c r="O2717" s="58" t="n">
        <x:v>3164565.851768569</x:v>
      </x:c>
      <x:c r="P2717" s="2" t="str">
        <x:v>approve</x:v>
      </x:c>
      <x:c r="Q2717" s="2" t="str">
        <x:v>eligibility and RAROC conditions are met</x:v>
      </x:c>
      <x:c r="R2717" s="2"/>
      <x:c r="S2717" s="2"/>
      <x:c r="T2717" s="2"/>
    </x:row>
    <x:row r="2718">
      <x:c r="A2718" s="2"/>
      <x:c r="B2718" s="2"/>
      <x:c r="C2718" s="2" t="str">
        <x:v>SYN-02713</x:v>
      </x:c>
      <x:c r="D2718" s="58" t="n">
        <x:v>202000000</x:v>
      </x:c>
      <x:c r="E2718" s="93" t="n">
        <x:v>18</x:v>
      </x:c>
      <x:c r="F2718" s="59" t="n">
        <x:v>0.27221462264470275</x:v>
      </x:c>
      <x:c r="G2718" s="59" t="n">
        <x:v>0.8748641078351773</x:v>
      </x:c>
      <x:c r="H2718" s="59" t="n">
        <x:v>0.3</x:v>
      </x:c>
      <x:c r="I2718" s="58" t="n">
        <x:v>14073356.27093426</x:v>
      </x:c>
      <x:c r="J2718" s="59" t="n">
        <x:v>0.3433336917333478</x:v>
      </x:c>
      <x:c r="K2718" s="2" t="str">
        <x:v>E</x:v>
      </x:c>
      <x:c r="L2718" s="59"/>
      <x:c r="M2718" s="59" t="n">
        <x:v>-0.12243316569941394</x:v>
      </x:c>
      <x:c r="N2718" s="58" t="n">
        <x:v>40419569.45385586</x:v>
      </x:c>
      <x:c r="O2718" s="58" t="n">
        <x:v>19990953.570182297</x:v>
      </x:c>
      <x:c r="P2718" s="2" t="str">
        <x:v>decline</x:v>
      </x:c>
      <x:c r="Q2718" s="2" t="str">
        <x:v>PD exceeds policy maximum</x:v>
      </x:c>
      <x:c r="R2718" s="2"/>
      <x:c r="S2718" s="2"/>
      <x:c r="T2718" s="2"/>
    </x:row>
    <x:row r="2719">
      <x:c r="A2719" s="2"/>
      <x:c r="B2719" s="2"/>
      <x:c r="C2719" s="2" t="str">
        <x:v>SYN-02714</x:v>
      </x:c>
      <x:c r="D2719" s="58" t="n">
        <x:v>172000000</x:v>
      </x:c>
      <x:c r="E2719" s="93" t="n">
        <x:v>12</x:v>
      </x:c>
      <x:c r="F2719" s="59" t="n">
        <x:v>0.011929119135320675</x:v>
      </x:c>
      <x:c r="G2719" s="59" t="n">
        <x:v>0.8115888374361245</x:v>
      </x:c>
      <x:c r="H2719" s="59" t="n">
        <x:v>0.1440562621973964</x:v>
      </x:c>
      <x:c r="I2719" s="58" t="n">
        <x:v>15476230.376744859</x:v>
      </x:c>
      <x:c r="J2719" s="59" t="n">
        <x:v>0.33457285165438794</x:v>
      </x:c>
      <x:c r="K2719" s="2" t="str">
        <x:v>A</x:v>
      </x:c>
      <x:c r="L2719" s="59" t="n">
        <x:v>0.08295276641845704</x:v>
      </x:c>
      <x:c r="M2719" s="59" t="n">
        <x:v>0.7802274804632211</x:v>
      </x:c>
      <x:c r="N2719" s="58" t="n">
        <x:v>923366.8010805628</x:v>
      </x:c>
      <x:c r="O2719" s="58" t="n">
        <x:v>7469545.516140884</x:v>
      </x:c>
      <x:c r="P2719" s="2" t="str">
        <x:v>approve</x:v>
      </x:c>
      <x:c r="Q2719" s="2" t="str">
        <x:v>eligibility and RAROC conditions are met</x:v>
      </x:c>
      <x:c r="R2719" s="2"/>
      <x:c r="S2719" s="2"/>
      <x:c r="T2719" s="2"/>
    </x:row>
    <x:row r="2720">
      <x:c r="A2720" s="2"/>
      <x:c r="B2720" s="2"/>
      <x:c r="C2720" s="2" t="str">
        <x:v>SYN-02715</x:v>
      </x:c>
      <x:c r="D2720" s="58" t="n">
        <x:v>99000000</x:v>
      </x:c>
      <x:c r="E2720" s="93" t="n">
        <x:v>18</x:v>
      </x:c>
      <x:c r="F2720" s="59" t="n">
        <x:v>0.011680426594955804</x:v>
      </x:c>
      <x:c r="G2720" s="59" t="n">
        <x:v>0.8077296502236456</x:v>
      </x:c>
      <x:c r="H2720" s="59" t="n">
        <x:v>0.09506656086135917</x:v>
      </x:c>
      <x:c r="I2720" s="58" t="n">
        <x:v>5923187.2317210715</x:v>
      </x:c>
      <x:c r="J2720" s="59" t="n">
        <x:v>0.18822934316036646</x:v>
      </x:c>
      <x:c r="K2720" s="2" t="str">
        <x:v>A</x:v>
      </x:c>
      <x:c r="L2720" s="59" t="n">
        <x:v>0.08465049743652345</x:v>
      </x:c>
      <x:c r="M2720" s="59" t="n">
        <x:v>0.2657313198414694</x:v>
      </x:c>
      <x:c r="N2720" s="58" t="n">
        <x:v>755790.1824604957</x:v>
      </x:c>
      <x:c r="O2720" s="58" t="n">
        <x:v>4183113.1035554963</x:v>
      </x:c>
      <x:c r="P2720" s="2" t="str">
        <x:v>approve</x:v>
      </x:c>
      <x:c r="Q2720" s="2" t="str">
        <x:v>eligibility and RAROC conditions are met</x:v>
      </x:c>
      <x:c r="R2720" s="2"/>
      <x:c r="S2720" s="2"/>
      <x:c r="T2720" s="2"/>
    </x:row>
    <x:row r="2721">
      <x:c r="A2721" s="2"/>
      <x:c r="B2721" s="2"/>
      <x:c r="C2721" s="2" t="str">
        <x:v>SYN-02716</x:v>
      </x:c>
      <x:c r="D2721" s="58" t="n">
        <x:v>58000000</x:v>
      </x:c>
      <x:c r="E2721" s="93" t="n">
        <x:v>12</x:v>
      </x:c>
      <x:c r="F2721" s="59" t="n">
        <x:v>0.10527495778308386</x:v>
      </x:c>
      <x:c r="G2721" s="59" t="n">
        <x:v>0.6874220594035231</x:v>
      </x:c>
      <x:c r="H2721" s="59" t="n">
        <x:v>0.20271759969047706</x:v>
      </x:c>
      <x:c r="I2721" s="58" t="n">
        <x:v>5380347.913131463</x:v>
      </x:c>
      <x:c r="J2721" s="59" t="n">
        <x:v>0.15905590269360628</x:v>
      </x:c>
      <x:c r="K2721" s="2" t="str">
        <x:v>D</x:v>
      </x:c>
      <x:c r="L2721" s="59" t="n">
        <x:v>0.1800998306274414</x:v>
      </x:c>
      <x:c r="M2721" s="59" t="n">
        <x:v>0.3319511676444697</x:v>
      </x:c>
      <x:c r="N2721" s="58" t="n">
        <x:v>2381618.8303329954</x:v>
      </x:c>
      <x:c r="O2721" s="58" t="n">
        <x:v>3301996.39220215</x:v>
      </x:c>
      <x:c r="P2721" s="2" t="str">
        <x:v>approve</x:v>
      </x:c>
      <x:c r="Q2721" s="2" t="str">
        <x:v>eligibility and RAROC conditions are met</x:v>
      </x:c>
      <x:c r="R2721" s="2"/>
      <x:c r="S2721" s="2"/>
      <x:c r="T2721" s="2"/>
    </x:row>
    <x:row r="2722">
      <x:c r="A2722" s="2"/>
      <x:c r="B2722" s="2"/>
      <x:c r="C2722" s="2" t="str">
        <x:v>SYN-02717</x:v>
      </x:c>
      <x:c r="D2722" s="58" t="n">
        <x:v>177000000</x:v>
      </x:c>
      <x:c r="E2722" s="93" t="n">
        <x:v>48</x:v>
      </x:c>
      <x:c r="F2722" s="59" t="n">
        <x:v>0.0886631519850819</x:v>
      </x:c>
      <x:c r="G2722" s="59" t="n">
        <x:v>0.5453290051004552</x:v>
      </x:c>
      <x:c r="H2722" s="59" t="n">
        <x:v>0.16758600702945736</x:v>
      </x:c>
      <x:c r="I2722" s="58" t="n">
        <x:v>5085263.493204777</x:v>
      </x:c>
      <x:c r="J2722" s="59" t="n">
        <x:v>0.43457064888437813</x:v>
      </x:c>
      <x:c r="K2722" s="2" t="str">
        <x:v>C</x:v>
      </x:c>
      <x:c r="L2722" s="59" t="n">
        <x:v>0.12497489929199218</x:v>
      </x:c>
      <x:c r="M2722" s="59" t="n">
        <x:v>0.5919002902443259</x:v>
      </x:c>
      <x:c r="N2722" s="58" t="n">
        <x:v>17838748.833081204</x:v>
      </x:c>
      <x:c r="O2722" s="58" t="n">
        <x:v>6963500.209456062</x:v>
      </x:c>
      <x:c r="P2722" s="2" t="str">
        <x:v>approve</x:v>
      </x:c>
      <x:c r="Q2722" s="2" t="str">
        <x:v>eligibility and RAROC conditions are met</x:v>
      </x:c>
      <x:c r="R2722" s="2"/>
      <x:c r="S2722" s="2"/>
      <x:c r="T2722" s="2"/>
    </x:row>
    <x:row r="2723">
      <x:c r="A2723" s="2"/>
      <x:c r="B2723" s="2"/>
      <x:c r="C2723" s="2" t="str">
        <x:v>SYN-02718</x:v>
      </x:c>
      <x:c r="D2723" s="58" t="n">
        <x:v>214000000</x:v>
      </x:c>
      <x:c r="E2723" s="93" t="n">
        <x:v>12</x:v>
      </x:c>
      <x:c r="F2723" s="59" t="n">
        <x:v>0.08883874408917784</x:v>
      </x:c>
      <x:c r="G2723" s="59" t="n">
        <x:v>0.8280401821791559</x:v>
      </x:c>
      <x:c r="H2723" s="59" t="n">
        <x:v>0.1841407114467067</x:v>
      </x:c>
      <x:c r="I2723" s="58" t="n">
        <x:v>19661714.41400951</x:v>
      </x:c>
      <x:c r="J2723" s="59" t="n">
        <x:v>0.7158886860781691</x:v>
      </x:c>
      <x:c r="K2723" s="2" t="str">
        <x:v>C</x:v>
      </x:c>
      <x:c r="L2723" s="59"/>
      <x:c r="M2723" s="59" t="n">
        <x:v>0.36422544283651487</x:v>
      </x:c>
      <x:c r="N2723" s="58" t="n">
        <x:v>8885164.100316038</x:v>
      </x:c>
      <x:c r="O2723" s="58" t="n">
        <x:v>13356528.582928365</x:v>
      </x:c>
      <x:c r="P2723" s="2" t="str">
        <x:v>decline</x:v>
      </x:c>
      <x:c r="Q2723" s="2" t="str">
        <x:v>debt service to income exceeds policy maximum</x:v>
      </x:c>
      <x:c r="R2723" s="2"/>
      <x:c r="S2723" s="2"/>
      <x:c r="T2723" s="2"/>
    </x:row>
    <x:row r="2724">
      <x:c r="A2724" s="2"/>
      <x:c r="B2724" s="2"/>
      <x:c r="C2724" s="2" t="str">
        <x:v>SYN-02719</x:v>
      </x:c>
      <x:c r="D2724" s="58" t="n">
        <x:v>53000000</x:v>
      </x:c>
      <x:c r="E2724" s="93" t="n">
        <x:v>18</x:v>
      </x:c>
      <x:c r="F2724" s="59" t="n">
        <x:v>0.09254118618747242</x:v>
      </x:c>
      <x:c r="G2724" s="59" t="n">
        <x:v>0.7384432112736073</x:v>
      </x:c>
      <x:c r="H2724" s="59" t="n">
        <x:v>0.17504272320708145</x:v>
      </x:c>
      <x:c r="I2724" s="58" t="n">
        <x:v>3369195.075120992</x:v>
      </x:c>
      <x:c r="J2724" s="59" t="n">
        <x:v>0.1142343695430113</x:v>
      </x:c>
      <x:c r="K2724" s="2" t="str">
        <x:v>C</x:v>
      </x:c>
      <x:c r="L2724" s="59" t="n">
        <x:v>0.1652220916748047</x:v>
      </x:c>
      <x:c r="M2724" s="59" t="n">
        <x:v>0.23473587452338426</x:v>
      </x:c>
      <x:c r="N2724" s="58" t="n">
        <x:v>2978235.618309389</x:v>
      </x:c>
      <x:c r="O2724" s="58" t="n">
        <x:v>2928826.468920949</x:v>
      </x:c>
      <x:c r="P2724" s="2" t="str">
        <x:v>approve</x:v>
      </x:c>
      <x:c r="Q2724" s="2" t="str">
        <x:v>eligibility and RAROC conditions are met</x:v>
      </x:c>
      <x:c r="R2724" s="2"/>
      <x:c r="S2724" s="2"/>
      <x:c r="T2724" s="2"/>
    </x:row>
    <x:row r="2725">
      <x:c r="A2725" s="2"/>
      <x:c r="B2725" s="2"/>
      <x:c r="C2725" s="2" t="str">
        <x:v>SYN-02720</x:v>
      </x:c>
      <x:c r="D2725" s="58" t="n">
        <x:v>133000000</x:v>
      </x:c>
      <x:c r="E2725" s="93" t="n">
        <x:v>18</x:v>
      </x:c>
      <x:c r="F2725" s="59" t="n">
        <x:v>0.06922808275139286</x:v>
      </x:c>
      <x:c r="G2725" s="59" t="n">
        <x:v>0.798082348875537</x:v>
      </x:c>
      <x:c r="H2725" s="59" t="n">
        <x:v>0.1584527506839825</x:v>
      </x:c>
      <x:c r="I2725" s="58" t="n">
        <x:v>8350181.785673114</x:v>
      </x:c>
      <x:c r="J2725" s="59" t="n">
        <x:v>0.3036429740244769</x:v>
      </x:c>
      <x:c r="K2725" s="2" t="str">
        <x:v>C</x:v>
      </x:c>
      <x:c r="L2725" s="59" t="n">
        <x:v>0.1316350936889648</x:v>
      </x:c>
      <x:c r="M2725" s="59" t="n">
        <x:v>0.3839399093367228</x:v>
      </x:c>
      <x:c r="N2725" s="58" t="n">
        <x:v>6023724.188146109</x:v>
      </x:c>
      <x:c r="O2725" s="58" t="n">
        <x:v>6728472.821568485</x:v>
      </x:c>
      <x:c r="P2725" s="2" t="str">
        <x:v>approve</x:v>
      </x:c>
      <x:c r="Q2725" s="2" t="str">
        <x:v>eligibility and RAROC conditions are met</x:v>
      </x:c>
      <x:c r="R2725" s="2"/>
      <x:c r="S2725" s="2"/>
      <x:c r="T2725" s="2"/>
    </x:row>
    <x:row r="2726">
      <x:c r="A2726" s="2"/>
      <x:c r="B2726" s="2"/>
      <x:c r="C2726" s="2" t="str">
        <x:v>SYN-02721</x:v>
      </x:c>
      <x:c r="D2726" s="58" t="n">
        <x:v>57000000</x:v>
      </x:c>
      <x:c r="E2726" s="93" t="n">
        <x:v>24</x:v>
      </x:c>
      <x:c r="F2726" s="59" t="n">
        <x:v>0.08286419891821088</x:v>
      </x:c>
      <x:c r="G2726" s="59" t="n">
        <x:v>0.8423323805489458</x:v>
      </x:c>
      <x:c r="H2726" s="59" t="n">
        <x:v>0.18767855709392522</x:v>
      </x:c>
      <x:c r="I2726" s="58" t="n">
        <x:v>2866866.385959111</x:v>
      </x:c>
      <x:c r="J2726" s="59" t="n">
        <x:v>0.1959035811064342</x:v>
      </x:c>
      <x:c r="K2726" s="2" t="str">
        <x:v>C</x:v>
      </x:c>
      <x:c r="L2726" s="59" t="n">
        <x:v>0.16396568298339845</x:v>
      </x:c>
      <x:c r="M2726" s="59" t="n">
        <x:v>0.3287316518575472</x:v>
      </x:c>
      <x:c r="N2726" s="58" t="n">
        <x:v>4316900.261844355</x:v>
      </x:c>
      <x:c r="O2726" s="58" t="n">
        <x:v>3348277.856925373</x:v>
      </x:c>
      <x:c r="P2726" s="2" t="str">
        <x:v>approve</x:v>
      </x:c>
      <x:c r="Q2726" s="2" t="str">
        <x:v>eligibility and RAROC conditions are met</x:v>
      </x:c>
      <x:c r="R2726" s="2"/>
      <x:c r="S2726" s="2"/>
      <x:c r="T2726" s="2"/>
    </x:row>
    <x:row r="2727">
      <x:c r="A2727" s="2"/>
      <x:c r="B2727" s="2"/>
      <x:c r="C2727" s="2" t="str">
        <x:v>SYN-02722</x:v>
      </x:c>
      <x:c r="D2727" s="58" t="n">
        <x:v>152000000</x:v>
      </x:c>
      <x:c r="E2727" s="93" t="n">
        <x:v>36</x:v>
      </x:c>
      <x:c r="F2727" s="59" t="n">
        <x:v>0.10756578586929057</x:v>
      </x:c>
      <x:c r="G2727" s="59" t="n">
        <x:v>0.7524815549117905</x:v>
      </x:c>
      <x:c r="H2727" s="59" t="n">
        <x:v>0.19489000270766169</x:v>
      </x:c>
      <x:c r="I2727" s="58" t="n">
        <x:v>5609366.599809501</x:v>
      </x:c>
      <x:c r="J2727" s="59" t="n">
        <x:v>0.15636888761541906</x:v>
      </x:c>
      <x:c r="K2727" s="2" t="str">
        <x:v>D</x:v>
      </x:c>
      <x:c r="L2727" s="59" t="n">
        <x:v>0.16683910369873045</x:v>
      </x:c>
      <x:c r="M2727" s="59" t="n">
        <x:v>0.3515843205008525</x:v>
      </x:c>
      <x:c r="N2727" s="58" t="n">
        <x:v>19511780.397913247</x:v>
      </x:c>
      <x:c r="O2727" s="58" t="n">
        <x:v>8921215.200007742</x:v>
      </x:c>
      <x:c r="P2727" s="2" t="str">
        <x:v>approve</x:v>
      </x:c>
      <x:c r="Q2727" s="2" t="str">
        <x:v>eligibility and RAROC conditions are met</x:v>
      </x:c>
      <x:c r="R2727" s="2"/>
      <x:c r="S2727" s="2"/>
      <x:c r="T2727" s="2"/>
    </x:row>
    <x:row r="2728">
      <x:c r="A2728" s="2"/>
      <x:c r="B2728" s="2"/>
      <x:c r="C2728" s="2" t="str">
        <x:v>SYN-02723</x:v>
      </x:c>
      <x:c r="D2728" s="58" t="n">
        <x:v>117000000</x:v>
      </x:c>
      <x:c r="E2728" s="93" t="n">
        <x:v>48</x:v>
      </x:c>
      <x:c r="F2728" s="59" t="n">
        <x:v>0.06673959349993765</x:v>
      </x:c>
      <x:c r="G2728" s="59" t="n">
        <x:v>0.578816442423252</x:v>
      </x:c>
      <x:c r="H2728" s="59" t="n">
        <x:v>0.15763055318802657</x:v>
      </x:c>
      <x:c r="I2728" s="58" t="n">
        <x:v>3301631.8766187085</x:v>
      </x:c>
      <x:c r="J2728" s="59" t="n">
        <x:v>0.10225848614708241</x:v>
      </x:c>
      <x:c r="K2728" s="2" t="str">
        <x:v>C</x:v>
      </x:c>
      <x:c r="L2728" s="59" t="n">
        <x:v>0.11624759674072266</x:v>
      </x:c>
      <x:c r="M2728" s="59" t="n">
        <x:v>0.5798589132504913</x:v>
      </x:c>
      <x:c r="N2728" s="58" t="n">
        <x:v>9561688.361828752</x:v>
      </x:c>
      <x:c r="O2728" s="58" t="n">
        <x:v>4722128.153757404</x:v>
      </x:c>
      <x:c r="P2728" s="2" t="str">
        <x:v>approve</x:v>
      </x:c>
      <x:c r="Q2728" s="2" t="str">
        <x:v>eligibility and RAROC conditions are met</x:v>
      </x:c>
      <x:c r="R2728" s="2"/>
      <x:c r="S2728" s="2"/>
      <x:c r="T2728" s="2"/>
    </x:row>
    <x:row r="2729">
      <x:c r="A2729" s="2"/>
      <x:c r="B2729" s="2"/>
      <x:c r="C2729" s="2" t="str">
        <x:v>SYN-02724</x:v>
      </x:c>
      <x:c r="D2729" s="58" t="n">
        <x:v>86000000</x:v>
      </x:c>
      <x:c r="E2729" s="93" t="n">
        <x:v>48</x:v>
      </x:c>
      <x:c r="F2729" s="59" t="n">
        <x:v>0.03440915932614051</x:v>
      </x:c>
      <x:c r="G2729" s="59" t="n">
        <x:v>0.6364814612275078</x:v>
      </x:c>
      <x:c r="H2729" s="59" t="n">
        <x:v>0.11736888201636413</x:v>
      </x:c>
      <x:c r="I2729" s="58" t="n">
        <x:v>2253615.815884636</x:v>
      </x:c>
      <x:c r="J2729" s="59" t="n">
        <x:v>0.20762379522495183</x:v>
      </x:c>
      <x:c r="K2729" s="2" t="str">
        <x:v>B</x:v>
      </x:c>
      <x:c r="L2729" s="59" t="n">
        <x:v>0.1053057861328125</x:v>
      </x:c>
      <x:c r="M2729" s="59" t="n">
        <x:v>0.2828523462337638</x:v>
      </x:c>
      <x:c r="N2729" s="58" t="n">
        <x:v>4011481.6181097617</x:v>
      </x:c>
      <x:c r="O2729" s="58" t="n">
        <x:v>3548851.091331429</x:v>
      </x:c>
      <x:c r="P2729" s="2" t="str">
        <x:v>approve</x:v>
      </x:c>
      <x:c r="Q2729" s="2" t="str">
        <x:v>eligibility and RAROC conditions are met</x:v>
      </x:c>
      <x:c r="R2729" s="2"/>
      <x:c r="S2729" s="2"/>
      <x:c r="T2729" s="2"/>
    </x:row>
    <x:row r="2730">
      <x:c r="A2730" s="2"/>
      <x:c r="B2730" s="2"/>
      <x:c r="C2730" s="2" t="str">
        <x:v>SYN-02725</x:v>
      </x:c>
      <x:c r="D2730" s="58" t="n">
        <x:v>226000000</x:v>
      </x:c>
      <x:c r="E2730" s="93" t="n">
        <x:v>36</x:v>
      </x:c>
      <x:c r="F2730" s="59" t="n">
        <x:v>0.15826268996796397</x:v>
      </x:c>
      <x:c r="G2730" s="59" t="n">
        <x:v>0.7419513076129309</x:v>
      </x:c>
      <x:c r="H2730" s="59" t="n">
        <x:v>0.250570090338192</x:v>
      </x:c>
      <x:c r="I2730" s="58" t="n">
        <x:v>8992536.265571391</x:v>
      </x:c>
      <x:c r="J2730" s="59" t="n">
        <x:v>0.40350065937402535</x:v>
      </x:c>
      <x:c r="K2730" s="2" t="str">
        <x:v>E</x:v>
      </x:c>
      <x:c r="L2730" s="59" t="n">
        <x:v>0.2112731552124023</x:v>
      </x:c>
      <x:c r="M2730" s="59" t="n">
        <x:v>0.38307942402015</x:v>
      </x:c>
      <x:c r="N2730" s="58" t="n">
        <x:v>41759157.90786485</x:v>
      </x:c>
      <x:c r="O2730" s="58" t="n">
        <x:v>15416987.497282397</x:v>
      </x:c>
      <x:c r="P2730" s="2" t="str">
        <x:v>approve</x:v>
      </x:c>
      <x:c r="Q2730" s="2" t="str">
        <x:v>eligibility and RAROC conditions are met</x:v>
      </x:c>
      <x:c r="R2730" s="2"/>
      <x:c r="S2730" s="2"/>
      <x:c r="T2730" s="2"/>
    </x:row>
    <x:row r="2731">
      <x:c r="A2731" s="2"/>
      <x:c r="B2731" s="2"/>
      <x:c r="C2731" s="2" t="str">
        <x:v>SYN-02726</x:v>
      </x:c>
      <x:c r="D2731" s="58" t="n">
        <x:v>57000000</x:v>
      </x:c>
      <x:c r="E2731" s="93" t="n">
        <x:v>36</x:v>
      </x:c>
      <x:c r="F2731" s="59" t="n">
        <x:v>0.05610438972879544</x:v>
      </x:c>
      <x:c r="G2731" s="59" t="n">
        <x:v>0.7841107370885264</x:v>
      </x:c>
      <x:c r="H2731" s="59" t="n">
        <x:v>0.14640203156318743</x:v>
      </x:c>
      <x:c r="I2731" s="58" t="n">
        <x:v>1965895.4508706527</x:v>
      </x:c>
      <x:c r="J2731" s="59" t="n">
        <x:v>0.22954519718623873</x:v>
      </x:c>
      <x:c r="K2731" s="2" t="str">
        <x:v>C</x:v>
      </x:c>
      <x:c r="L2731" s="59" t="n">
        <x:v>0.13497001647949222</x:v>
      </x:c>
      <x:c r="M2731" s="59" t="n">
        <x:v>0.2716826197744749</x:v>
      </x:c>
      <x:c r="N2731" s="58" t="n">
        <x:v>4011962.2062040986</x:v>
      </x:c>
      <x:c r="O2731" s="58" t="n">
        <x:v>2435649.614197972</x:v>
      </x:c>
      <x:c r="P2731" s="2" t="str">
        <x:v>approve</x:v>
      </x:c>
      <x:c r="Q2731" s="2" t="str">
        <x:v>eligibility and RAROC conditions are met</x:v>
      </x:c>
      <x:c r="R2731" s="2"/>
      <x:c r="S2731" s="2"/>
      <x:c r="T2731" s="2"/>
    </x:row>
    <x:row r="2732">
      <x:c r="A2732" s="2"/>
      <x:c r="B2732" s="2"/>
      <x:c r="C2732" s="2" t="str">
        <x:v>SYN-02727</x:v>
      </x:c>
      <x:c r="D2732" s="58" t="n">
        <x:v>36000000</x:v>
      </x:c>
      <x:c r="E2732" s="93" t="n">
        <x:v>12</x:v>
      </x:c>
      <x:c r="F2732" s="59" t="n">
        <x:v>0.03312512421373227</x:v>
      </x:c>
      <x:c r="G2732" s="59" t="n">
        <x:v>0.7607600631440904</x:v>
      </x:c>
      <x:c r="H2732" s="59" t="n">
        <x:v>0.14503638599280302</x:v>
      </x:c>
      <x:c r="I2732" s="58" t="n">
        <x:v>3240873.3779985746</x:v>
      </x:c>
      <x:c r="J2732" s="59" t="n">
        <x:v>0.2075362970598047</x:v>
      </x:c>
      <x:c r="K2732" s="2" t="str">
        <x:v>B</x:v>
      </x:c>
      <x:c r="L2732" s="59" t="n">
        <x:v>0.13783992767333986</x:v>
      </x:c>
      <x:c r="M2732" s="59" t="n">
        <x:v>0.23346745490617526</x:v>
      </x:c>
      <x:c r="N2732" s="58" t="n">
        <x:v>504737.70389560895</x:v>
      </x:c>
      <x:c r="O2732" s="58" t="n">
        <x:v>1553195.736546332</x:v>
      </x:c>
      <x:c r="P2732" s="2" t="str">
        <x:v>approve</x:v>
      </x:c>
      <x:c r="Q2732" s="2" t="str">
        <x:v>eligibility and RAROC conditions are met</x:v>
      </x:c>
      <x:c r="R2732" s="2"/>
      <x:c r="S2732" s="2"/>
      <x:c r="T2732" s="2"/>
    </x:row>
    <x:row r="2733">
      <x:c r="A2733" s="2"/>
      <x:c r="B2733" s="2"/>
      <x:c r="C2733" s="2" t="str">
        <x:v>SYN-02728</x:v>
      </x:c>
      <x:c r="D2733" s="58" t="n">
        <x:v>44000000</x:v>
      </x:c>
      <x:c r="E2733" s="93" t="n">
        <x:v>12</x:v>
      </x:c>
      <x:c r="F2733" s="59" t="n">
        <x:v>0.05961083088290963</x:v>
      </x:c>
      <x:c r="G2733" s="59" t="n">
        <x:v>0.6005679162475785</x:v>
      </x:c>
      <x:c r="H2733" s="59" t="n">
        <x:v>0.15633967438846091</x:v>
      </x:c>
      <x:c r="I2733" s="58" t="n">
        <x:v>3984540.3056356735</x:v>
      </x:c>
      <x:c r="J2733" s="59" t="n">
        <x:v>0.18008107688635133</x:v>
      </x:c>
      <x:c r="K2733" s="2" t="str">
        <x:v>C</x:v>
      </x:c>
      <x:c r="L2733" s="59" t="n">
        <x:v>0.15650093078613284</x:v>
      </x:c>
      <x:c r="M2733" s="59" t="n">
        <x:v>0.1583529263825697</x:v>
      </x:c>
      <x:c r="N2733" s="58" t="n">
        <x:v>881436.9956336635</x:v>
      </x:c>
      <x:c r="O2733" s="58" t="n">
        <x:v>1885334.4610772817</x:v>
      </x:c>
      <x:c r="P2733" s="2" t="str">
        <x:v>reprice</x:v>
      </x:c>
      <x:c r="Q2733" s="2" t="str">
        <x:v>quoted APR is below the RAROC price floor</x:v>
      </x:c>
      <x:c r="R2733" s="2"/>
      <x:c r="S2733" s="2"/>
      <x:c r="T2733" s="2"/>
    </x:row>
    <x:row r="2734">
      <x:c r="A2734" s="2"/>
      <x:c r="B2734" s="2"/>
      <x:c r="C2734" s="2" t="str">
        <x:v>SYN-02729</x:v>
      </x:c>
      <x:c r="D2734" s="58" t="n">
        <x:v>121000000</x:v>
      </x:c>
      <x:c r="E2734" s="93" t="n">
        <x:v>18</x:v>
      </x:c>
      <x:c r="F2734" s="59" t="n">
        <x:v>0.0337898879661791</x:v>
      </x:c>
      <x:c r="G2734" s="59" t="n">
        <x:v>0.8725280846624485</x:v>
      </x:c>
      <x:c r="H2734" s="59" t="n">
        <x:v>0.12454513898483782</x:v>
      </x:c>
      <x:c r="I2734" s="58" t="n">
        <x:v>7404400.431098455</x:v>
      </x:c>
      <x:c r="J2734" s="59" t="n">
        <x:v>0.16214483501893887</x:v>
      </x:c>
      <x:c r="K2734" s="2" t="str">
        <x:v>B</x:v>
      </x:c>
      <x:c r="L2734" s="59" t="n">
        <x:v>0.11484817504882813</x:v>
      </x:c>
      <x:c r="M2734" s="59" t="n">
        <x:v>0.25865032141931166</x:v>
      </x:c>
      <x:c r="N2734" s="58" t="n">
        <x:v>2904660.7209838093</x:v>
      </x:c>
      <x:c r="O2734" s="58" t="n">
        <x:v>5091756.048339145</x:v>
      </x:c>
      <x:c r="P2734" s="2" t="str">
        <x:v>approve</x:v>
      </x:c>
      <x:c r="Q2734" s="2" t="str">
        <x:v>eligibility and RAROC conditions are met</x:v>
      </x:c>
      <x:c r="R2734" s="2"/>
      <x:c r="S2734" s="2"/>
      <x:c r="T2734" s="2"/>
    </x:row>
    <x:row r="2735">
      <x:c r="A2735" s="2"/>
      <x:c r="B2735" s="2"/>
      <x:c r="C2735" s="2" t="str">
        <x:v>SYN-02730</x:v>
      </x:c>
      <x:c r="D2735" s="58" t="n">
        <x:v>229000000</x:v>
      </x:c>
      <x:c r="E2735" s="93" t="n">
        <x:v>24</x:v>
      </x:c>
      <x:c r="F2735" s="59" t="n">
        <x:v>0.03131670832443119</x:v>
      </x:c>
      <x:c r="G2735" s="59" t="n">
        <x:v>0.6090818473175951</x:v>
      </x:c>
      <x:c r="H2735" s="59" t="n">
        <x:v>0.12604242299736124</x:v>
      </x:c>
      <x:c r="I2735" s="58" t="n">
        <x:v>10844557.187141908</x:v>
      </x:c>
      <x:c r="J2735" s="59" t="n">
        <x:v>0.4233583099416716</x:v>
      </x:c>
      <x:c r="K2735" s="2" t="str">
        <x:v>B</x:v>
      </x:c>
      <x:c r="L2735" s="59" t="n">
        <x:v>0.09833236694335937</x:v>
      </x:c>
      <x:c r="M2735" s="59" t="n">
        <x:v>0.4415214530700878</x:v>
      </x:c>
      <x:c r="N2735" s="58" t="n">
        <x:v>4703228.432450855</x:v>
      </x:c>
      <x:c r="O2735" s="58" t="n">
        <x:v>9568629.303653972</x:v>
      </x:c>
      <x:c r="P2735" s="2" t="str">
        <x:v>approve</x:v>
      </x:c>
      <x:c r="Q2735" s="2" t="str">
        <x:v>eligibility and RAROC conditions are met</x:v>
      </x:c>
      <x:c r="R2735" s="2"/>
      <x:c r="S2735" s="2"/>
      <x:c r="T2735" s="2"/>
    </x:row>
    <x:row r="2736">
      <x:c r="A2736" s="2"/>
      <x:c r="B2736" s="2"/>
      <x:c r="C2736" s="2" t="str">
        <x:v>SYN-02731</x:v>
      </x:c>
      <x:c r="D2736" s="58" t="n">
        <x:v>115000000</x:v>
      </x:c>
      <x:c r="E2736" s="93" t="n">
        <x:v>24</x:v>
      </x:c>
      <x:c r="F2736" s="59" t="n">
        <x:v>0.11520120279300379</x:v>
      </x:c>
      <x:c r="G2736" s="59" t="n">
        <x:v>0.7170467904877854</x:v>
      </x:c>
      <x:c r="H2736" s="59" t="n">
        <x:v>0.21525293401067808</x:v>
      </x:c>
      <x:c r="I2736" s="58" t="n">
        <x:v>5939063.370334826</x:v>
      </x:c>
      <x:c r="J2736" s="59" t="n">
        <x:v>0.42956253481339307</x:v>
      </x:c>
      <x:c r="K2736" s="2" t="str">
        <x:v>D</x:v>
      </x:c>
      <x:c r="L2736" s="59" t="n">
        <x:v>0.16894832611083982</x:v>
      </x:c>
      <x:c r="M2736" s="59" t="n">
        <x:v>0.47987800227406224</x:v>
      </x:c>
      <x:c r="N2736" s="58" t="n">
        <x:v>10318290.670020811</x:v>
      </x:c>
      <x:c r="O2736" s="58" t="n">
        <x:v>6833846.75129342</x:v>
      </x:c>
      <x:c r="P2736" s="2" t="str">
        <x:v>approve</x:v>
      </x:c>
      <x:c r="Q2736" s="2" t="str">
        <x:v>eligibility and RAROC conditions are met</x:v>
      </x:c>
      <x:c r="R2736" s="2"/>
      <x:c r="S2736" s="2"/>
      <x:c r="T2736" s="2"/>
    </x:row>
    <x:row r="2737">
      <x:c r="A2737" s="2"/>
      <x:c r="B2737" s="2"/>
      <x:c r="C2737" s="2" t="str">
        <x:v>SYN-02732</x:v>
      </x:c>
      <x:c r="D2737" s="58" t="n">
        <x:v>233000000</x:v>
      </x:c>
      <x:c r="E2737" s="93" t="n">
        <x:v>24</x:v>
      </x:c>
      <x:c r="F2737" s="59" t="n">
        <x:v>0.15539912260910244</x:v>
      </x:c>
      <x:c r="G2737" s="59" t="n">
        <x:v>0.7198395963002411</x:v>
      </x:c>
      <x:c r="H2737" s="59" t="n">
        <x:v>0.23849067907421553</x:v>
      </x:c>
      <x:c r="I2737" s="58" t="n">
        <x:v>12301420.409102773</x:v>
      </x:c>
      <x:c r="J2737" s="59" t="n">
        <x:v>0.4779246401916374</x:v>
      </x:c>
      <x:c r="K2737" s="2" t="str">
        <x:v>E</x:v>
      </x:c>
      <x:c r="L2737" s="59" t="n">
        <x:v>0.21091606140136718</x:v>
      </x:c>
      <x:c r="M2737" s="59" t="n">
        <x:v>0.3231609979807086</x:v>
      </x:c>
      <x:c r="N2737" s="58" t="n">
        <x:v>28249117.971758176</x:v>
      </x:c>
      <x:c r="O2737" s="58" t="n">
        <x:v>15819508.272119416</x:v>
      </x:c>
      <x:c r="P2737" s="2" t="str">
        <x:v>approve</x:v>
      </x:c>
      <x:c r="Q2737" s="2" t="str">
        <x:v>eligibility and RAROC conditions are met</x:v>
      </x:c>
      <x:c r="R2737" s="2"/>
      <x:c r="S2737" s="2"/>
      <x:c r="T2737" s="2"/>
    </x:row>
    <x:row r="2738">
      <x:c r="A2738" s="2"/>
      <x:c r="B2738" s="2"/>
      <x:c r="C2738" s="2" t="str">
        <x:v>SYN-02733</x:v>
      </x:c>
      <x:c r="D2738" s="58" t="n">
        <x:v>119000000</x:v>
      </x:c>
      <x:c r="E2738" s="93" t="n">
        <x:v>48</x:v>
      </x:c>
      <x:c r="F2738" s="59" t="n">
        <x:v>0.22001695215542266</x:v>
      </x:c>
      <x:c r="G2738" s="59" t="n">
        <x:v>0.700198165975126</x:v>
      </x:c>
      <x:c r="H2738" s="59" t="n">
        <x:v>0.29687506302172784</x:v>
      </x:c>
      <x:c r="I2738" s="58" t="n">
        <x:v>4263112.035650507</x:v>
      </x:c>
      <x:c r="J2738" s="59" t="n">
        <x:v>0.3642074690433671</x:v>
      </x:c>
      <x:c r="K2738" s="2" t="str">
        <x:v>E</x:v>
      </x:c>
      <x:c r="L2738" s="59"/>
      <x:c r="M2738" s="59" t="n">
        <x:v>0.3387476532828504</x:v>
      </x:c>
      <x:c r="N2738" s="58" t="n">
        <x:v>35854386.21097002</x:v>
      </x:c>
      <x:c r="O2738" s="58" t="n">
        <x:v>7927458.551255007</x:v>
      </x:c>
      <x:c r="P2738" s="2" t="str">
        <x:v>decline</x:v>
      </x:c>
      <x:c r="Q2738" s="2" t="str">
        <x:v>PD exceeds policy maximum</x:v>
      </x:c>
      <x:c r="R2738" s="2"/>
      <x:c r="S2738" s="2"/>
      <x:c r="T2738" s="2"/>
    </x:row>
    <x:row r="2739">
      <x:c r="A2739" s="2"/>
      <x:c r="B2739" s="2"/>
      <x:c r="C2739" s="2" t="str">
        <x:v>SYN-02734</x:v>
      </x:c>
      <x:c r="D2739" s="58" t="n">
        <x:v>105000000</x:v>
      </x:c>
      <x:c r="E2739" s="93" t="n">
        <x:v>36</x:v>
      </x:c>
      <x:c r="F2739" s="59" t="n">
        <x:v>0.08814271691794703</x:v>
      </x:c>
      <x:c r="G2739" s="59" t="n">
        <x:v>0.8593278619806957</x:v>
      </x:c>
      <x:c r="H2739" s="59" t="n">
        <x:v>0.19378750555753613</x:v>
      </x:c>
      <x:c r="I2739" s="58" t="n">
        <x:v>3869018.7362895072</x:v>
      </x:c>
      <x:c r="J2739" s="59" t="n">
        <x:v>0.29211949372117874</x:v>
      </x:c>
      <x:c r="K2739" s="2" t="str">
        <x:v>C</x:v>
      </x:c>
      <x:c r="L2739" s="59" t="n">
        <x:v>0.1667610168457031</x:v>
      </x:c>
      <x:c r="M2739" s="59" t="n">
        <x:v>0.3415113881026081</x:v>
      </x:c>
      <x:c r="N2739" s="58" t="n">
        <x:v>12748208.994375456</x:v>
      </x:c>
      <x:c r="O2739" s="58" t="n">
        <x:v>6410902.662092726</x:v>
      </x:c>
      <x:c r="P2739" s="2" t="str">
        <x:v>approve</x:v>
      </x:c>
      <x:c r="Q2739" s="2" t="str">
        <x:v>eligibility and RAROC conditions are met</x:v>
      </x:c>
      <x:c r="R2739" s="2"/>
      <x:c r="S2739" s="2"/>
      <x:c r="T2739" s="2"/>
    </x:row>
    <x:row r="2740">
      <x:c r="A2740" s="2"/>
      <x:c r="B2740" s="2"/>
      <x:c r="C2740" s="2" t="str">
        <x:v>SYN-02735</x:v>
      </x:c>
      <x:c r="D2740" s="58" t="n">
        <x:v>73000000</x:v>
      </x:c>
      <x:c r="E2740" s="93" t="n">
        <x:v>48</x:v>
      </x:c>
      <x:c r="F2740" s="59" t="n">
        <x:v>0.09836224743943588</x:v>
      </x:c>
      <x:c r="G2740" s="59" t="n">
        <x:v>0.6849964417050586</x:v>
      </x:c>
      <x:c r="H2740" s="59" t="n">
        <x:v>0.20517296217830006</x:v>
      </x:c>
      <x:c r="I2740" s="58" t="n">
        <x:v>2241585.812868702</x:v>
      </x:c>
      <x:c r="J2740" s="59" t="n">
        <x:v>0.12993957190918057</x:v>
      </x:c>
      <x:c r="K2740" s="2" t="str">
        <x:v>C</x:v>
      </x:c>
      <x:c r="L2740" s="59" t="n">
        <x:v>0.15714843750000002</x:v>
      </x:c>
      <x:c r="M2740" s="59" t="n">
        <x:v>0.5402524022085565</x:v>
      </x:c>
      <x:c r="N2740" s="58" t="n">
        <x:v>10361086.07888043</x:v>
      </x:c>
      <x:c r="O2740" s="58" t="n">
        <x:v>3712207.395204189</x:v>
      </x:c>
      <x:c r="P2740" s="2" t="str">
        <x:v>approve</x:v>
      </x:c>
      <x:c r="Q2740" s="2" t="str">
        <x:v>eligibility and RAROC conditions are met</x:v>
      </x:c>
      <x:c r="R2740" s="2"/>
      <x:c r="S2740" s="2"/>
      <x:c r="T2740" s="2"/>
    </x:row>
    <x:row r="2741">
      <x:c r="A2741" s="2"/>
      <x:c r="B2741" s="2"/>
      <x:c r="C2741" s="2" t="str">
        <x:v>SYN-02736</x:v>
      </x:c>
      <x:c r="D2741" s="58" t="n">
        <x:v>141000000</x:v>
      </x:c>
      <x:c r="E2741" s="93" t="n">
        <x:v>48</x:v>
      </x:c>
      <x:c r="F2741" s="59" t="n">
        <x:v>0.08036140286646364</x:v>
      </x:c>
      <x:c r="G2741" s="59" t="n">
        <x:v>0.6460973420350641</x:v>
      </x:c>
      <x:c r="H2741" s="59" t="n">
        <x:v>0.17488972791025206</x:v>
      </x:c>
      <x:c r="I2741" s="58" t="n">
        <x:v>4104318.2723419494</x:v>
      </x:c>
      <x:c r="J2741" s="59" t="n">
        <x:v>0.19299678358127345</x:v>
      </x:c>
      <x:c r="K2741" s="2" t="str">
        <x:v>C</x:v>
      </x:c>
      <x:c r="L2741" s="59" t="n">
        <x:v>0.13315032958984374</x:v>
      </x:c>
      <x:c r="M2741" s="59" t="n">
        <x:v>0.5535549783356034</x:v>
      </x:c>
      <x:c r="N2741" s="58" t="n">
        <x:v>15437379.439311255</x:v>
      </x:c>
      <x:c r="O2741" s="58" t="n">
        <x:v>6068461.226124655</x:v>
      </x:c>
      <x:c r="P2741" s="2" t="str">
        <x:v>approve</x:v>
      </x:c>
      <x:c r="Q2741" s="2" t="str">
        <x:v>eligibility and RAROC conditions are met</x:v>
      </x:c>
      <x:c r="R2741" s="2"/>
      <x:c r="S2741" s="2"/>
      <x:c r="T2741" s="2"/>
    </x:row>
    <x:row r="2742">
      <x:c r="A2742" s="2"/>
      <x:c r="B2742" s="2"/>
      <x:c r="C2742" s="2" t="str">
        <x:v>SYN-02737</x:v>
      </x:c>
      <x:c r="D2742" s="58" t="n">
        <x:v>45000000</x:v>
      </x:c>
      <x:c r="E2742" s="93" t="n">
        <x:v>12</x:v>
      </x:c>
      <x:c r="F2742" s="59" t="n">
        <x:v>0.07916691216219862</x:v>
      </x:c>
      <x:c r="G2742" s="59" t="n">
        <x:v>0.7291844094064923</x:v>
      </x:c>
      <x:c r="H2742" s="59" t="n">
        <x:v>0.16518513365538892</x:v>
      </x:c>
      <x:c r="I2742" s="58" t="n">
        <x:v>4093938.4554295605</x:v>
      </x:c>
      <x:c r="J2742" s="59" t="n">
        <x:v>0.3190855598396337</x:v>
      </x:c>
      <x:c r="K2742" s="2" t="str">
        <x:v>C</x:v>
      </x:c>
      <x:c r="L2742" s="59" t="n">
        <x:v>0.17266315460205078</x:v>
      </x:c>
      <x:c r="M2742" s="59" t="n">
        <x:v>0.09665956008922044</x:v>
      </x:c>
      <x:c r="N2742" s="58" t="n">
        <x:v>1459950.3587310172</x:v>
      </x:c>
      <x:c r="O2742" s="58" t="n">
        <x:v>2310731.0798613303</x:v>
      </x:c>
      <x:c r="P2742" s="2" t="str">
        <x:v>reprice</x:v>
      </x:c>
      <x:c r="Q2742" s="2" t="str">
        <x:v>quoted APR is below the RAROC price floor</x:v>
      </x:c>
      <x:c r="R2742" s="2"/>
      <x:c r="S2742" s="2"/>
      <x:c r="T2742" s="2"/>
    </x:row>
    <x:row r="2743">
      <x:c r="A2743" s="2"/>
      <x:c r="B2743" s="2"/>
      <x:c r="C2743" s="2" t="str">
        <x:v>SYN-02738</x:v>
      </x:c>
      <x:c r="D2743" s="58" t="n">
        <x:v>78000000</x:v>
      </x:c>
      <x:c r="E2743" s="93" t="n">
        <x:v>24</x:v>
      </x:c>
      <x:c r="F2743" s="59" t="n">
        <x:v>0.12725929480450887</x:v>
      </x:c>
      <x:c r="G2743" s="59" t="n">
        <x:v>0.6520476259445057</x:v>
      </x:c>
      <x:c r="H2743" s="59" t="n">
        <x:v>0.20468247209602525</x:v>
      </x:c>
      <x:c r="I2743" s="58" t="n">
        <x:v>3987737.6515200757</x:v>
      </x:c>
      <x:c r="J2743" s="59" t="n">
        <x:v>0.09792106762074214</x:v>
      </x:c>
      <x:c r="K2743" s="2" t="str">
        <x:v>D</x:v>
      </x:c>
      <x:c r="L2743" s="59" t="n">
        <x:v>0.1738116455078125</x:v>
      </x:c>
      <x:c r="M2743" s="59" t="n">
        <x:v>0.3827527086640611</x:v>
      </x:c>
      <x:c r="N2743" s="58" t="n">
        <x:v>6991846.459986424</x:v>
      </x:c>
      <x:c r="O2743" s="58" t="n">
        <x:v>4392321.7192184385</x:v>
      </x:c>
      <x:c r="P2743" s="2" t="str">
        <x:v>approve</x:v>
      </x:c>
      <x:c r="Q2743" s="2" t="str">
        <x:v>eligibility and RAROC conditions are met</x:v>
      </x:c>
      <x:c r="R2743" s="2"/>
      <x:c r="S2743" s="2"/>
      <x:c r="T2743" s="2"/>
    </x:row>
    <x:row r="2744">
      <x:c r="A2744" s="2"/>
      <x:c r="B2744" s="2"/>
      <x:c r="C2744" s="2" t="str">
        <x:v>SYN-02739</x:v>
      </x:c>
      <x:c r="D2744" s="58" t="n">
        <x:v>216000000</x:v>
      </x:c>
      <x:c r="E2744" s="93" t="n">
        <x:v>18</x:v>
      </x:c>
      <x:c r="F2744" s="59" t="n">
        <x:v>0.09580635654537964</x:v>
      </x:c>
      <x:c r="G2744" s="59" t="n">
        <x:v>0.5977708243514595</x:v>
      </x:c>
      <x:c r="H2744" s="59" t="n">
        <x:v>0.1805670514496778</x:v>
      </x:c>
      <x:c r="I2744" s="58" t="n">
        <x:v>13787888.278182708</x:v>
      </x:c>
      <x:c r="J2744" s="59" t="n">
        <x:v>0.6708518227706052</x:v>
      </x:c>
      <x:c r="K2744" s="2" t="str">
        <x:v>C</x:v>
      </x:c>
      <x:c r="L2744" s="59"/>
      <x:c r="M2744" s="59" t="n">
        <x:v>0.5817531589284304</x:v>
      </x:c>
      <x:c r="N2744" s="58" t="n">
        <x:v>10183600.1027807</x:v>
      </x:c>
      <x:c r="O2744" s="58" t="n">
        <x:v>9852611.52988727</x:v>
      </x:c>
      <x:c r="P2744" s="2" t="str">
        <x:v>decline</x:v>
      </x:c>
      <x:c r="Q2744" s="2" t="str">
        <x:v>debt service to income exceeds policy maximum</x:v>
      </x:c>
      <x:c r="R2744" s="2"/>
      <x:c r="S2744" s="2"/>
      <x:c r="T2744" s="2"/>
    </x:row>
    <x:row r="2745">
      <x:c r="A2745" s="2"/>
      <x:c r="B2745" s="2"/>
      <x:c r="C2745" s="2" t="str">
        <x:v>SYN-02740</x:v>
      </x:c>
      <x:c r="D2745" s="58" t="n">
        <x:v>119000000</x:v>
      </x:c>
      <x:c r="E2745" s="93" t="n">
        <x:v>48</x:v>
      </x:c>
      <x:c r="F2745" s="59" t="n">
        <x:v>0.16986050014916443</x:v>
      </x:c>
      <x:c r="G2745" s="59" t="n">
        <x:v>0.5701519435152179</x:v>
      </x:c>
      <x:c r="H2745" s="59" t="n">
        <x:v>0.26557829605321054</x:v>
      </x:c>
      <x:c r="I2745" s="58" t="n">
        <x:v>4049795.8564428375</x:v>
      </x:c>
      <x:c r="J2745" s="59" t="n">
        <x:v>0.13870528723532982</x:v>
      </x:c>
      <x:c r="K2745" s="2" t="str">
        <x:v>E</x:v>
      </x:c>
      <x:c r="L2745" s="59" t="n">
        <x:v>0.1934614562988281</x:v>
      </x:c>
      <x:c r="M2745" s="59" t="n">
        <x:v>0.6777183152804989</x:v>
      </x:c>
      <x:c r="N2745" s="58" t="n">
        <x:v>23346493.971788924</x:v>
      </x:c>
      <x:c r="O2745" s="58" t="n">
        <x:v>6183657.400116407</x:v>
      </x:c>
      <x:c r="P2745" s="2" t="str">
        <x:v>approve</x:v>
      </x:c>
      <x:c r="Q2745" s="2" t="str">
        <x:v>eligibility and RAROC conditions are met</x:v>
      </x:c>
      <x:c r="R2745" s="2"/>
      <x:c r="S2745" s="2"/>
      <x:c r="T2745" s="2"/>
    </x:row>
    <x:row r="2746">
      <x:c r="A2746" s="2"/>
      <x:c r="B2746" s="2"/>
      <x:c r="C2746" s="2" t="str">
        <x:v>SYN-02741</x:v>
      </x:c>
      <x:c r="D2746" s="58" t="n">
        <x:v>195000000</x:v>
      </x:c>
      <x:c r="E2746" s="93" t="n">
        <x:v>48</x:v>
      </x:c>
      <x:c r="F2746" s="59" t="n">
        <x:v>0.016086383878338807</x:v>
      </x:c>
      <x:c r="G2746" s="59" t="n">
        <x:v>0.6232542028055353</x:v>
      </x:c>
      <x:c r="H2746" s="59" t="n">
        <x:v>0.11579624675350572</x:v>
      </x:c>
      <x:c r="I2746" s="58" t="n">
        <x:v>5094942.008173262</x:v>
      </x:c>
      <x:c r="J2746" s="59" t="n">
        <x:v>0.3378543813415839</x:v>
      </x:c>
      <x:c r="K2746" s="2" t="str">
        <x:v>A</x:v>
      </x:c>
      <x:c r="L2746" s="59" t="n">
        <x:v>0.08939712524414065</x:v>
      </x:c>
      <x:c r="M2746" s="59" t="n">
        <x:v>0.4282746711594586</x:v>
      </x:c>
      <x:c r="N2746" s="58" t="n">
        <x:v>4229230.601749846</x:v>
      </x:c>
      <x:c r="O2746" s="58" t="n">
        <x:v>8243373.238035181</x:v>
      </x:c>
      <x:c r="P2746" s="2" t="str">
        <x:v>approve</x:v>
      </x:c>
      <x:c r="Q2746" s="2" t="str">
        <x:v>eligibility and RAROC conditions are met</x:v>
      </x:c>
      <x:c r="R2746" s="2"/>
      <x:c r="S2746" s="2"/>
      <x:c r="T2746" s="2"/>
    </x:row>
    <x:row r="2747">
      <x:c r="A2747" s="2"/>
      <x:c r="B2747" s="2"/>
      <x:c r="C2747" s="2" t="str">
        <x:v>SYN-02742</x:v>
      </x:c>
      <x:c r="D2747" s="58" t="n">
        <x:v>58000000</x:v>
      </x:c>
      <x:c r="E2747" s="93" t="n">
        <x:v>18</x:v>
      </x:c>
      <x:c r="F2747" s="59" t="n">
        <x:v>0.0705051675198969</x:v>
      </x:c>
      <x:c r="G2747" s="59" t="n">
        <x:v>0.7172723699752304</x:v>
      </x:c>
      <x:c r="H2747" s="59" t="n">
        <x:v>0.1646122990818164</x:v>
      </x:c>
      <x:c r="I2747" s="58" t="n">
        <x:v>3658329.5025637476</x:v>
      </x:c>
      <x:c r="J2747" s="59" t="n">
        <x:v>0.2530301637295908</x:v>
      </x:c>
      <x:c r="K2747" s="2" t="str">
        <x:v>C</x:v>
      </x:c>
      <x:c r="L2747" s="59" t="n">
        <x:v>0.14618995666503906</x:v>
      </x:c>
      <x:c r="M2747" s="59" t="n">
        <x:v>0.3300290798756807</x:v>
      </x:c>
      <x:c r="N2747" s="58" t="n">
        <x:v>2407636.339423605</x:v>
      </x:c>
      <x:c r="O2747" s="58" t="n">
        <x:v>2669012.542731468</x:v>
      </x:c>
      <x:c r="P2747" s="2" t="str">
        <x:v>approve</x:v>
      </x:c>
      <x:c r="Q2747" s="2" t="str">
        <x:v>eligibility and RAROC conditions are met</x:v>
      </x:c>
      <x:c r="R2747" s="2"/>
      <x:c r="S2747" s="2"/>
      <x:c r="T2747" s="2"/>
    </x:row>
    <x:row r="2748">
      <x:c r="A2748" s="2"/>
      <x:c r="B2748" s="2"/>
      <x:c r="C2748" s="2" t="str">
        <x:v>SYN-02743</x:v>
      </x:c>
      <x:c r="D2748" s="58" t="n">
        <x:v>145000000</x:v>
      </x:c>
      <x:c r="E2748" s="93" t="n">
        <x:v>12</x:v>
      </x:c>
      <x:c r="F2748" s="59" t="n">
        <x:v>0.04840334508368432</x:v>
      </x:c>
      <x:c r="G2748" s="59" t="n">
        <x:v>0.7745044682966896</x:v>
      </x:c>
      <x:c r="H2748" s="59" t="n">
        <x:v>0.16015408128429304</x:v>
      </x:c>
      <x:c r="I2748" s="58" t="n">
        <x:v>13157031.671285598</x:v>
      </x:c>
      <x:c r="J2748" s="59" t="n">
        <x:v>0.9035644794553499</x:v>
      </x:c>
      <x:c r="K2748" s="2" t="str">
        <x:v>B</x:v>
      </x:c>
      <x:c r="L2748" s="59"/>
      <x:c r="M2748" s="59" t="n">
        <x:v>0.7224233444254807</x:v>
      </x:c>
      <x:c r="N2748" s="58" t="n">
        <x:v>3038112.407946188</x:v>
      </x:c>
      <x:c r="O2748" s="58" t="n">
        <x:v>6239123.452096908</x:v>
      </x:c>
      <x:c r="P2748" s="2" t="str">
        <x:v>decline</x:v>
      </x:c>
      <x:c r="Q2748" s="2" t="str">
        <x:v>debt service to income exceeds policy maximum</x:v>
      </x:c>
      <x:c r="R2748" s="2"/>
      <x:c r="S2748" s="2"/>
      <x:c r="T2748" s="2"/>
    </x:row>
    <x:row r="2749">
      <x:c r="A2749" s="2"/>
      <x:c r="B2749" s="2"/>
      <x:c r="C2749" s="2" t="str">
        <x:v>SYN-02744</x:v>
      </x:c>
      <x:c r="D2749" s="58" t="n">
        <x:v>173000000</x:v>
      </x:c>
      <x:c r="E2749" s="93" t="n">
        <x:v>18</x:v>
      </x:c>
      <x:c r="F2749" s="59" t="n">
        <x:v>0.21004125959406042</x:v>
      </x:c>
      <x:c r="G2749" s="59" t="n">
        <x:v>0.6297416864859641</x:v>
      </x:c>
      <x:c r="H2749" s="59" t="n">
        <x:v>0.29001309443794326</x:v>
      </x:c>
      <x:c r="I2749" s="58" t="n">
        <x:v>11966606.59212108</x:v>
      </x:c>
      <x:c r="J2749" s="59" t="n">
        <x:v>0.7919155510376412</x:v>
      </x:c>
      <x:c r="K2749" s="2" t="str">
        <x:v>E</x:v>
      </x:c>
      <x:c r="L2749" s="59"/>
      <x:c r="M2749" s="59" t="n">
        <x:v>0.5387064587567014</x:v>
      </x:c>
      <x:c r="N2749" s="58" t="n">
        <x:v>19218541.04011689</x:v>
      </x:c>
      <x:c r="O2749" s="58" t="n">
        <x:v>11731945.718460947</x:v>
      </x:c>
      <x:c r="P2749" s="2" t="str">
        <x:v>decline</x:v>
      </x:c>
      <x:c r="Q2749" s="2" t="str">
        <x:v>PD exceeds policy maximum</x:v>
      </x:c>
      <x:c r="R2749" s="2"/>
      <x:c r="S2749" s="2"/>
      <x:c r="T2749" s="2"/>
    </x:row>
    <x:row r="2750">
      <x:c r="A2750" s="2"/>
      <x:c r="B2750" s="2"/>
      <x:c r="C2750" s="2" t="str">
        <x:v>SYN-02745</x:v>
      </x:c>
      <x:c r="D2750" s="58" t="n">
        <x:v>96000000</x:v>
      </x:c>
      <x:c r="E2750" s="93" t="n">
        <x:v>24</x:v>
      </x:c>
      <x:c r="F2750" s="59" t="n">
        <x:v>0.0840598299928371</x:v>
      </x:c>
      <x:c r="G2750" s="59" t="n">
        <x:v>0.784162962136306</x:v>
      </x:c>
      <x:c r="H2750" s="59" t="n">
        <x:v>0.18629948450181413</x:v>
      </x:c>
      <x:c r="I2750" s="58" t="n">
        <x:v>4821984.957729338</x:v>
      </x:c>
      <x:c r="J2750" s="59" t="n">
        <x:v>0.2236207359521966</x:v>
      </x:c>
      <x:c r="K2750" s="2" t="str">
        <x:v>C</x:v>
      </x:c>
      <x:c r="L2750" s="59" t="n">
        <x:v>0.160002555847168</x:v>
      </x:c>
      <x:c r="M2750" s="59" t="n">
        <x:v>0.359370444497869</x:v>
      </x:c>
      <x:c r="N2750" s="58" t="n">
        <x:v>6861752.394359356</x:v>
      </x:c>
      <x:c r="O2750" s="58" t="n">
        <x:v>5288212.886347245</x:v>
      </x:c>
      <x:c r="P2750" s="2" t="str">
        <x:v>approve</x:v>
      </x:c>
      <x:c r="Q2750" s="2" t="str">
        <x:v>eligibility and RAROC conditions are met</x:v>
      </x:c>
      <x:c r="R2750" s="2"/>
      <x:c r="S2750" s="2"/>
      <x:c r="T2750" s="2"/>
    </x:row>
    <x:row r="2751">
      <x:c r="A2751" s="2"/>
      <x:c r="B2751" s="2"/>
      <x:c r="C2751" s="2" t="str">
        <x:v>SYN-02746</x:v>
      </x:c>
      <x:c r="D2751" s="58" t="n">
        <x:v>55000000</x:v>
      </x:c>
      <x:c r="E2751" s="93" t="n">
        <x:v>24</x:v>
      </x:c>
      <x:c r="F2751" s="59" t="n">
        <x:v>0.021028768065108554</x:v>
      </x:c>
      <x:c r="G2751" s="59" t="n">
        <x:v>0.6817233822231977</x:v>
      </x:c>
      <x:c r="H2751" s="59" t="n">
        <x:v>0.12946349657032927</x:v>
      </x:c>
      <x:c r="I2751" s="58" t="n">
        <x:v>2613414.461468582</x:v>
      </x:c>
      <x:c r="J2751" s="59" t="n">
        <x:v>0.2604471487156194</x:v>
      </x:c>
      <x:c r="K2751" s="2" t="str">
        <x:v>B</x:v>
      </x:c>
      <x:c r="L2751" s="59" t="n">
        <x:v>0.10435997009277345</x:v>
      </x:c>
      <x:c r="M2751" s="59" t="n">
        <x:v>0.41587951198200424</x:v>
      </x:c>
      <x:c r="N2751" s="58" t="n">
        <x:v>851559.8350669664</x:v>
      </x:c>
      <x:c r="O2751" s="58" t="n">
        <x:v>2316281.737093658</x:v>
      </x:c>
      <x:c r="P2751" s="2" t="str">
        <x:v>approve</x:v>
      </x:c>
      <x:c r="Q2751" s="2" t="str">
        <x:v>eligibility and RAROC conditions are met</x:v>
      </x:c>
      <x:c r="R2751" s="2"/>
      <x:c r="S2751" s="2"/>
      <x:c r="T2751" s="2"/>
    </x:row>
    <x:row r="2752">
      <x:c r="A2752" s="2"/>
      <x:c r="B2752" s="2"/>
      <x:c r="C2752" s="2" t="str">
        <x:v>SYN-02747</x:v>
      </x:c>
      <x:c r="D2752" s="58" t="n">
        <x:v>223000000</x:v>
      </x:c>
      <x:c r="E2752" s="93" t="n">
        <x:v>36</x:v>
      </x:c>
      <x:c r="F2752" s="59" t="n">
        <x:v>0.019809032449288617</x:v>
      </x:c>
      <x:c r="G2752" s="59" t="n">
        <x:v>0.6956477687024152</x:v>
      </x:c>
      <x:c r="H2752" s="59" t="n">
        <x:v>0.1389776779145296</x:v>
      </x:c>
      <x:c r="I2752" s="58" t="n">
        <x:v>7610543.450808783</x:v>
      </x:c>
      <x:c r="J2752" s="59" t="n">
        <x:v>0.6255271725404391</x:v>
      </x:c>
      <x:c r="K2752" s="2" t="str">
        <x:v>A</x:v>
      </x:c>
      <x:c r="L2752" s="59"/>
      <x:c r="M2752" s="59" t="n">
        <x:v>0.6911672210959248</x:v>
      </x:c>
      <x:c r="N2752" s="58" t="n">
        <x:v>5000088.968413054</x:v>
      </x:c>
      <x:c r="O2752" s="58" t="n">
        <x:v>9437978.329955874</x:v>
      </x:c>
      <x:c r="P2752" s="2" t="str">
        <x:v>decline</x:v>
      </x:c>
      <x:c r="Q2752" s="2" t="str">
        <x:v>debt service to income exceeds policy maximum</x:v>
      </x:c>
      <x:c r="R2752" s="2"/>
      <x:c r="S2752" s="2"/>
      <x:c r="T2752" s="2"/>
    </x:row>
    <x:row r="2753">
      <x:c r="A2753" s="2"/>
      <x:c r="B2753" s="2"/>
      <x:c r="C2753" s="2" t="str">
        <x:v>SYN-02748</x:v>
      </x:c>
      <x:c r="D2753" s="58" t="n">
        <x:v>87000000</x:v>
      </x:c>
      <x:c r="E2753" s="93" t="n">
        <x:v>12</x:v>
      </x:c>
      <x:c r="F2753" s="59" t="n">
        <x:v>0.09023938947931254</x:v>
      </x:c>
      <x:c r="G2753" s="59" t="n">
        <x:v>0.6149368086397732</x:v>
      </x:c>
      <x:c r="H2753" s="59" t="n">
        <x:v>0.18357803165968808</x:v>
      </x:c>
      <x:c r="I2753" s="58" t="n">
        <x:v>7990981.518738572</x:v>
      </x:c>
      <x:c r="J2753" s="59" t="n">
        <x:v>0.3269447824995844</x:v>
      </x:c>
      <x:c r="K2753" s="2" t="str">
        <x:v>C</x:v>
      </x:c>
      <x:c r="L2753" s="59"/>
      <x:c r="M2753" s="59" t="n">
        <x:v>0.42924791770277104</x:v>
      </x:c>
      <x:c r="N2753" s="58" t="n">
        <x:v>2725246.190953023</x:v>
      </x:c>
      <x:c r="O2753" s="58" t="n">
        <x:v>4067325.9987079734</x:v>
      </x:c>
      <x:c r="P2753" s="2" t="str">
        <x:v>manual_review</x:v>
      </x:c>
      <x:c r="Q2753" s="2" t="str">
        <x:v>data quality flag</x:v>
      </x:c>
      <x:c r="R2753" s="2"/>
      <x:c r="S2753" s="2"/>
      <x:c r="T2753" s="2"/>
    </x:row>
    <x:row r="2754">
      <x:c r="A2754" s="2"/>
      <x:c r="B2754" s="2"/>
      <x:c r="C2754" s="2" t="str">
        <x:v>SYN-02749</x:v>
      </x:c>
      <x:c r="D2754" s="58" t="n">
        <x:v>177000000</x:v>
      </x:c>
      <x:c r="E2754" s="93" t="n">
        <x:v>36</x:v>
      </x:c>
      <x:c r="F2754" s="59" t="n">
        <x:v>0.1483347992180329</x:v>
      </x:c>
      <x:c r="G2754" s="59" t="n">
        <x:v>0.6887946084273887</x:v>
      </x:c>
      <x:c r="H2754" s="59" t="n">
        <x:v>0.2134554507928099</x:v>
      </x:c>
      <x:c r="I2754" s="58" t="n">
        <x:v>6699930.759516834</x:v>
      </x:c>
      <x:c r="J2754" s="59" t="n">
        <x:v>0.32711747050028533</x:v>
      </x:c>
      <x:c r="K2754" s="2" t="str">
        <x:v>D</x:v>
      </x:c>
      <x:c r="L2754" s="59" t="n">
        <x:v>0.19245159149169924</x:v>
      </x:c>
      <x:c r="M2754" s="59" t="n">
        <x:v>0.2925106217543703</x:v>
      </x:c>
      <x:c r="N2754" s="58" t="n">
        <x:v>28220062.714634478</x:v>
      </x:c>
      <x:c r="O2754" s="58" t="n">
        <x:v>10833797.595084246</x:v>
      </x:c>
      <x:c r="P2754" s="2" t="str">
        <x:v>approve</x:v>
      </x:c>
      <x:c r="Q2754" s="2" t="str">
        <x:v>eligibility and RAROC conditions are met</x:v>
      </x:c>
      <x:c r="R2754" s="2"/>
      <x:c r="S2754" s="2"/>
      <x:c r="T2754" s="2"/>
    </x:row>
    <x:row r="2755">
      <x:c r="A2755" s="2"/>
      <x:c r="B2755" s="2"/>
      <x:c r="C2755" s="2" t="str">
        <x:v>SYN-02750</x:v>
      </x:c>
      <x:c r="D2755" s="58" t="n">
        <x:v>160000000</x:v>
      </x:c>
      <x:c r="E2755" s="93" t="n">
        <x:v>36</x:v>
      </x:c>
      <x:c r="F2755" s="59" t="n">
        <x:v>0.016775529893347532</x:v>
      </x:c>
      <x:c r="G2755" s="59" t="n">
        <x:v>0.7028883536417297</x:v>
      </x:c>
      <x:c r="H2755" s="59" t="n">
        <x:v>0.11616260387435229</x:v>
      </x:c>
      <x:c r="I2755" s="58" t="n">
        <x:v>5285012.239679099</x:v>
      </x:c>
      <x:c r="J2755" s="59" t="n">
        <x:v>0.23865883511412433</x:v>
      </x:c>
      <x:c r="K2755" s="2" t="str">
        <x:v>A</x:v>
      </x:c>
      <x:c r="L2755" s="59" t="n">
        <x:v>0.09221176147460938</x:v>
      </x:c>
      <x:c r="M2755" s="59" t="n">
        <x:v>0.4034846263816943</x:v>
      </x:c>
      <x:c r="N2755" s="58" t="n">
        <x:v>3043760.8027515006</x:v>
      </x:c>
      <x:c r="O2755" s="58" t="n">
        <x:v>6723801.038440574</x:v>
      </x:c>
      <x:c r="P2755" s="2" t="str">
        <x:v>approve</x:v>
      </x:c>
      <x:c r="Q2755" s="2" t="str">
        <x:v>eligibility and RAROC conditions are met</x:v>
      </x:c>
      <x:c r="R2755" s="2"/>
      <x:c r="S2755" s="2"/>
      <x:c r="T2755" s="2"/>
    </x:row>
    <x:row r="2756">
      <x:c r="A2756" s="2"/>
      <x:c r="B2756" s="2"/>
      <x:c r="C2756" s="2" t="str">
        <x:v>SYN-02751</x:v>
      </x:c>
      <x:c r="D2756" s="58" t="n">
        <x:v>228000000</x:v>
      </x:c>
      <x:c r="E2756" s="93" t="n">
        <x:v>36</x:v>
      </x:c>
      <x:c r="F2756" s="59" t="n">
        <x:v>0.029910652217469746</x:v>
      </x:c>
      <x:c r="G2756" s="59" t="n">
        <x:v>0.7201398027775541</x:v>
      </x:c>
      <x:c r="H2756" s="59" t="n">
        <x:v>0.15069061821382745</x:v>
      </x:c>
      <x:c r="I2756" s="58" t="n">
        <x:v>7911408.00623729</x:v>
      </x:c>
      <x:c r="J2756" s="59" t="n">
        <x:v>0.16436618879693002</x:v>
      </x:c>
      <x:c r="K2756" s="2" t="str">
        <x:v>B</x:v>
      </x:c>
      <x:c r="L2756" s="59" t="n">
        <x:v>0.10075920104980471</x:v>
      </x:c>
      <x:c r="M2756" s="59" t="n">
        <x:v>0.6672827190848668</x:v>
      </x:c>
      <x:c r="N2756" s="58" t="n">
        <x:v>7987431.939775124</x:v>
      </x:c>
      <x:c r="O2756" s="58" t="n">
        <x:v>9599878.350310313</x:v>
      </x:c>
      <x:c r="P2756" s="2" t="str">
        <x:v>approve</x:v>
      </x:c>
      <x:c r="Q2756" s="2" t="str">
        <x:v>eligibility and RAROC conditions are met</x:v>
      </x:c>
      <x:c r="R2756" s="2"/>
      <x:c r="S2756" s="2"/>
      <x:c r="T2756" s="2"/>
    </x:row>
    <x:row r="2757">
      <x:c r="A2757" s="2"/>
      <x:c r="B2757" s="2"/>
      <x:c r="C2757" s="2" t="str">
        <x:v>SYN-02752</x:v>
      </x:c>
      <x:c r="D2757" s="58" t="n">
        <x:v>112000000</x:v>
      </x:c>
      <x:c r="E2757" s="93" t="n">
        <x:v>24</x:v>
      </x:c>
      <x:c r="F2757" s="59" t="n">
        <x:v>0.027523232155172273</x:v>
      </x:c>
      <x:c r="G2757" s="59" t="n">
        <x:v>0.7989498006908888</x:v>
      </x:c>
      <x:c r="H2757" s="59" t="n">
        <x:v>0.1359134715893641</x:v>
      </x:c>
      <x:c r="I2757" s="58" t="n">
        <x:v>5355846.260330633</x:v>
      </x:c>
      <x:c r="J2757" s="59" t="n">
        <x:v>0.45708392092411965</x:v>
      </x:c>
      <x:c r="K2757" s="2" t="str">
        <x:v>B</x:v>
      </x:c>
      <x:c r="L2757" s="59" t="n">
        <x:v>0.10169887542724611</x:v>
      </x:c>
      <x:c r="M2757" s="59" t="n">
        <x:v>0.5076520379437485</x:v>
      </x:c>
      <x:c r="N2757" s="58" t="n">
        <x:v>2661655.2918699146</x:v>
      </x:c>
      <x:c r="O2757" s="58" t="n">
        <x:v>4705568.466380956</x:v>
      </x:c>
      <x:c r="P2757" s="2" t="str">
        <x:v>approve</x:v>
      </x:c>
      <x:c r="Q2757" s="2" t="str">
        <x:v>eligibility and RAROC conditions are met</x:v>
      </x:c>
      <x:c r="R2757" s="2"/>
      <x:c r="S2757" s="2"/>
      <x:c r="T2757" s="2"/>
    </x:row>
    <x:row r="2758">
      <x:c r="A2758" s="2"/>
      <x:c r="B2758" s="2"/>
      <x:c r="C2758" s="2" t="str">
        <x:v>SYN-02753</x:v>
      </x:c>
      <x:c r="D2758" s="58" t="n">
        <x:v>122000000</x:v>
      </x:c>
      <x:c r="E2758" s="93" t="n">
        <x:v>36</x:v>
      </x:c>
      <x:c r="F2758" s="59" t="n">
        <x:v>0.019590869753502525</x:v>
      </x:c>
      <x:c r="G2758" s="59" t="n">
        <x:v>0.7351900815926322</x:v>
      </x:c>
      <x:c r="H2758" s="59" t="n">
        <x:v>0.13036115422303102</x:v>
      </x:c>
      <x:c r="I2758" s="58" t="n">
        <x:v>4112784.7090484835</x:v>
      </x:c>
      <x:c r="J2758" s="59" t="n">
        <x:v>0.10959964439647636</x:v>
      </x:c>
      <x:c r="K2758" s="2" t="str">
        <x:v>A</x:v>
      </x:c>
      <x:c r="L2758" s="59" t="n">
        <x:v>0.09318038940429688</x:v>
      </x:c>
      <x:c r="M2758" s="59" t="n">
        <x:v>0.5376936230163049</x:v>
      </x:c>
      <x:c r="N2758" s="58" t="n">
        <x:v>2848574.152399855</x:v>
      </x:c>
      <x:c r="O2758" s="58" t="n">
        <x:v>5144844.055846381</x:v>
      </x:c>
      <x:c r="P2758" s="2" t="str">
        <x:v>approve</x:v>
      </x:c>
      <x:c r="Q2758" s="2" t="str">
        <x:v>eligibility and RAROC conditions are met</x:v>
      </x:c>
      <x:c r="R2758" s="2"/>
      <x:c r="S2758" s="2"/>
      <x:c r="T2758" s="2"/>
    </x:row>
    <x:row r="2759">
      <x:c r="A2759" s="2"/>
      <x:c r="B2759" s="2"/>
      <x:c r="C2759" s="2" t="str">
        <x:v>SYN-02754</x:v>
      </x:c>
      <x:c r="D2759" s="58" t="n">
        <x:v>49000000</x:v>
      </x:c>
      <x:c r="E2759" s="93" t="n">
        <x:v>36</x:v>
      </x:c>
      <x:c r="F2759" s="59" t="n">
        <x:v>0.27442984302957785</x:v>
      </x:c>
      <x:c r="G2759" s="59" t="n">
        <x:v>0.5876243083084555</x:v>
      </x:c>
      <x:c r="H2759" s="59" t="n">
        <x:v>0.3</x:v>
      </x:c>
      <x:c r="I2759" s="58" t="n">
        <x:v>2080127.2604306515</x:v>
      </x:c>
      <x:c r="J2759" s="59" t="n">
        <x:v>0.05383415440057293</x:v>
      </x:c>
      <x:c r="K2759" s="2" t="str">
        <x:v>E</x:v>
      </x:c>
      <x:c r="L2759" s="59"/>
      <x:c r="M2759" s="59" t="n">
        <x:v>0.23237108402921255</x:v>
      </x:c>
      <x:c r="N2759" s="58" t="n">
        <x:v>11795024.184387147</x:v>
      </x:c>
      <x:c r="O2759" s="58" t="n">
        <x:v>2895632.830817944</x:v>
      </x:c>
      <x:c r="P2759" s="2" t="str">
        <x:v>decline</x:v>
      </x:c>
      <x:c r="Q2759" s="2" t="str">
        <x:v>PD exceeds policy maximum</x:v>
      </x:c>
      <x:c r="R2759" s="2"/>
      <x:c r="S2759" s="2"/>
      <x:c r="T2759" s="2"/>
    </x:row>
    <x:row r="2760">
      <x:c r="A2760" s="2"/>
      <x:c r="B2760" s="2"/>
      <x:c r="C2760" s="2" t="str">
        <x:v>SYN-02755</x:v>
      </x:c>
      <x:c r="D2760" s="58" t="n">
        <x:v>119000000</x:v>
      </x:c>
      <x:c r="E2760" s="93" t="n">
        <x:v>48</x:v>
      </x:c>
      <x:c r="F2760" s="59" t="n">
        <x:v>0.025040420668070034</x:v>
      </x:c>
      <x:c r="G2760" s="59" t="n">
        <x:v>0.7324494225359047</x:v>
      </x:c>
      <x:c r="H2760" s="59" t="n">
        <x:v>0.11992721513262287</x:v>
      </x:c>
      <x:c r="I2760" s="58" t="n">
        <x:v>3133301.166262566</x:v>
      </x:c>
      <x:c r="J2760" s="59" t="n">
        <x:v>0.2765757071962856</x:v>
      </x:c>
      <x:c r="K2760" s="2" t="str">
        <x:v>B</x:v>
      </x:c>
      <x:c r="L2760" s="59" t="n">
        <x:v>0.09972476959228516</x:v>
      </x:c>
      <x:c r="M2760" s="59" t="n">
        <x:v>0.3655252679571367</x:v>
      </x:c>
      <x:c r="N2760" s="58" t="n">
        <x:v>4694846.778671876</x:v>
      </x:c>
      <x:c r="O2760" s="58" t="n">
        <x:v>4981458.145048357</x:v>
      </x:c>
      <x:c r="P2760" s="2" t="str">
        <x:v>approve</x:v>
      </x:c>
      <x:c r="Q2760" s="2" t="str">
        <x:v>eligibility and RAROC conditions are met</x:v>
      </x:c>
      <x:c r="R2760" s="2"/>
      <x:c r="S2760" s="2"/>
      <x:c r="T2760" s="2"/>
    </x:row>
    <x:row r="2761">
      <x:c r="A2761" s="2"/>
      <x:c r="B2761" s="2"/>
      <x:c r="C2761" s="2" t="str">
        <x:v>SYN-02756</x:v>
      </x:c>
      <x:c r="D2761" s="58" t="n">
        <x:v>81000000</x:v>
      </x:c>
      <x:c r="E2761" s="93" t="n">
        <x:v>36</x:v>
      </x:c>
      <x:c r="F2761" s="59" t="n">
        <x:v>0.07157136831142243</x:v>
      </x:c>
      <x:c r="G2761" s="59" t="n">
        <x:v>0.6214442750951931</x:v>
      </x:c>
      <x:c r="H2761" s="59" t="n">
        <x:v>0.14392610902478215</x:v>
      </x:c>
      <x:c r="I2761" s="58" t="n">
        <x:v>2783858.786391321</x:v>
      </x:c>
      <x:c r="J2761" s="59" t="n">
        <x:v>0.0932622477567423</x:v>
      </x:c>
      <x:c r="K2761" s="2" t="str">
        <x:v>C</x:v>
      </x:c>
      <x:c r="L2761" s="59" t="n">
        <x:v>0.1246353530883789</x:v>
      </x:c>
      <x:c r="M2761" s="59" t="n">
        <x:v>0.35596140778731095</x:v>
      </x:c>
      <x:c r="N2761" s="58" t="n">
        <x:v>5708672.554128506</x:v>
      </x:c>
      <x:c r="O2761" s="58" t="n">
        <x:v>3257167.547622453</x:v>
      </x:c>
      <x:c r="P2761" s="2" t="str">
        <x:v>approve</x:v>
      </x:c>
      <x:c r="Q2761" s="2" t="str">
        <x:v>eligibility and RAROC conditions are met</x:v>
      </x:c>
      <x:c r="R2761" s="2"/>
      <x:c r="S2761" s="2"/>
      <x:c r="T2761" s="2"/>
    </x:row>
    <x:row r="2762">
      <x:c r="A2762" s="2"/>
      <x:c r="B2762" s="2"/>
      <x:c r="C2762" s="2" t="str">
        <x:v>SYN-02757</x:v>
      </x:c>
      <x:c r="D2762" s="58" t="n">
        <x:v>210000000</x:v>
      </x:c>
      <x:c r="E2762" s="93" t="n">
        <x:v>18</x:v>
      </x:c>
      <x:c r="F2762" s="59" t="n">
        <x:v>0.06244358993209</x:v>
      </x:c>
      <x:c r="G2762" s="59" t="n">
        <x:v>0.6062245832240832</x:v>
      </x:c>
      <x:c r="H2762" s="59" t="n">
        <x:v>0.1648520146844933</x:v>
      </x:c>
      <x:c r="I2762" s="58" t="n">
        <x:v>13248059.961781178</x:v>
      </x:c>
      <x:c r="J2762" s="59" t="n">
        <x:v>0.6933790151403665</x:v>
      </x:c>
      <x:c r="K2762" s="2" t="str">
        <x:v>C</x:v>
      </x:c>
      <x:c r="L2762" s="59"/>
      <x:c r="M2762" s="59" t="n">
        <x:v>0.6932727564684045</x:v>
      </x:c>
      <x:c r="N2762" s="58" t="n">
        <x:v>6526798.599791711</x:v>
      </x:c>
      <x:c r="O2762" s="58" t="n">
        <x:v>8789785.834584149</x:v>
      </x:c>
      <x:c r="P2762" s="2" t="str">
        <x:v>decline</x:v>
      </x:c>
      <x:c r="Q2762" s="2" t="str">
        <x:v>debt service to income exceeds policy maximum</x:v>
      </x:c>
      <x:c r="R2762" s="2"/>
      <x:c r="S2762" s="2"/>
      <x:c r="T2762" s="2"/>
    </x:row>
    <x:row r="2763">
      <x:c r="A2763" s="2"/>
      <x:c r="B2763" s="2"/>
      <x:c r="C2763" s="2" t="str">
        <x:v>SYN-02758</x:v>
      </x:c>
      <x:c r="D2763" s="58" t="n">
        <x:v>124000000</x:v>
      </x:c>
      <x:c r="E2763" s="93" t="n">
        <x:v>24</x:v>
      </x:c>
      <x:c r="F2763" s="59" t="n">
        <x:v>0.1161489739477805</x:v>
      </x:c>
      <x:c r="G2763" s="59" t="n">
        <x:v>0.661833944629887</x:v>
      </x:c>
      <x:c r="H2763" s="59" t="n">
        <x:v>0.20863910812533454</x:v>
      </x:c>
      <x:c r="I2763" s="58" t="n">
        <x:v>6363535.122894795</x:v>
      </x:c>
      <x:c r="J2763" s="59" t="n">
        <x:v>0.5145414049157917</x:v>
      </x:c>
      <x:c r="K2763" s="2" t="str">
        <x:v>D</x:v>
      </x:c>
      <x:c r="L2763" s="59"/>
      <x:c r="M2763" s="59" t="n">
        <x:v>0.5187928025909632</x:v>
      </x:c>
      <x:c r="N2763" s="58" t="n">
        <x:v>10332477.936086738</x:v>
      </x:c>
      <x:c r="O2763" s="58" t="n">
        <x:v>6814218.3399821</x:v>
      </x:c>
      <x:c r="P2763" s="2" t="str">
        <x:v>decline</x:v>
      </x:c>
      <x:c r="Q2763" s="2" t="str">
        <x:v>debt service to income exceeds policy maximum</x:v>
      </x:c>
      <x:c r="R2763" s="2"/>
      <x:c r="S2763" s="2"/>
      <x:c r="T2763" s="2"/>
    </x:row>
    <x:row r="2764">
      <x:c r="A2764" s="2"/>
      <x:c r="B2764" s="2"/>
      <x:c r="C2764" s="2" t="str">
        <x:v>SYN-02759</x:v>
      </x:c>
      <x:c r="D2764" s="58" t="n">
        <x:v>119000000</x:v>
      </x:c>
      <x:c r="E2764" s="93" t="n">
        <x:v>18</x:v>
      </x:c>
      <x:c r="F2764" s="59" t="n">
        <x:v>0.11907943531037338</x:v>
      </x:c>
      <x:c r="G2764" s="59" t="n">
        <x:v>0.7337507126433566</x:v>
      </x:c>
      <x:c r="H2764" s="59" t="n">
        <x:v>0.19852473976055887</x:v>
      </x:c>
      <x:c r="I2764" s="58" t="n">
        <x:v>7698384.13888728</x:v>
      </x:c>
      <x:c r="J2764" s="59" t="n">
        <x:v>0.19484417331431245</x:v>
      </x:c>
      <x:c r="K2764" s="2" t="str">
        <x:v>D</x:v>
      </x:c>
      <x:c r="L2764" s="59" t="n">
        <x:v>0.17329925537109375</x:v>
      </x:c>
      <x:c r="M2764" s="59" t="n">
        <x:v>0.3272744097930609</x:v>
      </x:c>
      <x:c r="N2764" s="58" t="n">
        <x:v>8588053.837162556</x:v>
      </x:c>
      <x:c r="O2764" s="58" t="n">
        <x:v>7453917.088862281</x:v>
      </x:c>
      <x:c r="P2764" s="2" t="str">
        <x:v>approve</x:v>
      </x:c>
      <x:c r="Q2764" s="2" t="str">
        <x:v>eligibility and RAROC conditions are met</x:v>
      </x:c>
      <x:c r="R2764" s="2"/>
      <x:c r="S2764" s="2"/>
      <x:c r="T2764" s="2"/>
    </x:row>
    <x:row r="2765">
      <x:c r="A2765" s="2"/>
      <x:c r="B2765" s="2"/>
      <x:c r="C2765" s="2" t="str">
        <x:v>SYN-02760</x:v>
      </x:c>
      <x:c r="D2765" s="58" t="n">
        <x:v>132000000</x:v>
      </x:c>
      <x:c r="E2765" s="93" t="n">
        <x:v>18</x:v>
      </x:c>
      <x:c r="F2765" s="59" t="n">
        <x:v>0.14218522704458866</x:v>
      </x:c>
      <x:c r="G2765" s="59" t="n">
        <x:v>0.8282978739069853</x:v>
      </x:c>
      <x:c r="H2765" s="59" t="n">
        <x:v>0.23563708915157938</x:v>
      </x:c>
      <x:c r="I2765" s="58" t="n">
        <x:v>8776556.986271776</x:v>
      </x:c>
      <x:c r="J2765" s="59" t="n">
        <x:v>0.3328291825004683</x:v>
      </x:c>
      <x:c r="K2765" s="2" t="str">
        <x:v>D</x:v>
      </x:c>
      <x:c r="L2765" s="59" t="n">
        <x:v>0.21785438537597654</x:v>
      </x:c>
      <x:c r="M2765" s="59" t="n">
        <x:v>0.2554406217705922</x:v>
      </x:c>
      <x:c r="N2765" s="58" t="n">
        <x:v>12934214.694460656</x:v>
      </x:c>
      <x:c r="O2765" s="58" t="n">
        <x:v>10180125.373365756</x:v>
      </x:c>
      <x:c r="P2765" s="2" t="str">
        <x:v>approve</x:v>
      </x:c>
      <x:c r="Q2765" s="2" t="str">
        <x:v>eligibility and RAROC conditions are met</x:v>
      </x:c>
      <x:c r="R2765" s="2"/>
      <x:c r="S2765" s="2"/>
      <x:c r="T2765" s="2"/>
    </x:row>
    <x:row r="2766">
      <x:c r="A2766" s="2"/>
      <x:c r="B2766" s="2"/>
      <x:c r="C2766" s="2" t="str">
        <x:v>SYN-02761</x:v>
      </x:c>
      <x:c r="D2766" s="58" t="n">
        <x:v>150000000</x:v>
      </x:c>
      <x:c r="E2766" s="93" t="n">
        <x:v>12</x:v>
      </x:c>
      <x:c r="F2766" s="59" t="n">
        <x:v>0.05356037281820774</x:v>
      </x:c>
      <x:c r="G2766" s="59" t="n">
        <x:v>0.7487837006151254</x:v>
      </x:c>
      <x:c r="H2766" s="59" t="n">
        <x:v>0.1565680698751028</x:v>
      </x:c>
      <x:c r="I2766" s="58" t="n">
        <x:v>13585279.714300478</x:v>
      </x:c>
      <x:c r="J2766" s="59" t="n">
        <x:v>0.3349577088438186</x:v>
      </x:c>
      <x:c r="K2766" s="2" t="str">
        <x:v>C</x:v>
      </x:c>
      <x:c r="L2766" s="59" t="n">
        <x:v>0.116185302734375</x:v>
      </x:c>
      <x:c r="M2766" s="59" t="n">
        <x:v>0.570024113292526</x:v>
      </x:c>
      <x:c r="N2766" s="58" t="n">
        <x:v>3363162.6404716186</x:v>
      </x:c>
      <x:c r="O2766" s="58" t="n">
        <x:v>6440142.813327207</x:v>
      </x:c>
      <x:c r="P2766" s="2" t="str">
        <x:v>approve</x:v>
      </x:c>
      <x:c r="Q2766" s="2" t="str">
        <x:v>eligibility and RAROC conditions are met</x:v>
      </x:c>
      <x:c r="R2766" s="2"/>
      <x:c r="S2766" s="2"/>
      <x:c r="T2766" s="2"/>
    </x:row>
    <x:row r="2767">
      <x:c r="A2767" s="2"/>
      <x:c r="B2767" s="2"/>
      <x:c r="C2767" s="2" t="str">
        <x:v>SYN-02762</x:v>
      </x:c>
      <x:c r="D2767" s="58" t="n">
        <x:v>68000000</x:v>
      </x:c>
      <x:c r="E2767" s="93" t="n">
        <x:v>12</x:v>
      </x:c>
      <x:c r="F2767" s="59" t="n">
        <x:v>0.03209524138563082</x:v>
      </x:c>
      <x:c r="G2767" s="59" t="n">
        <x:v>0.720022511226488</x:v>
      </x:c>
      <x:c r="H2767" s="59" t="n">
        <x:v>0.1227414375750154</x:v>
      </x:c>
      <x:c r="I2767" s="58" t="n">
        <x:v>6050441.885865003</x:v>
      </x:c>
      <x:c r="J2767" s="59" t="n">
        <x:v>0.19550345740297304</x:v>
      </x:c>
      <x:c r="K2767" s="2" t="str">
        <x:v>B</x:v>
      </x:c>
      <x:c r="L2767" s="59" t="n">
        <x:v>0.12535041809082031</x:v>
      </x:c>
      <x:c r="M2767" s="59" t="n">
        <x:v>0.13341030875190107</x:v>
      </x:c>
      <x:c r="N2767" s="58" t="n">
        <x:v>871288.326926137</x:v>
      </x:c>
      <x:c r="O2767" s="58" t="n">
        <x:v>2925172.4853745336</x:v>
      </x:c>
      <x:c r="P2767" s="2" t="str">
        <x:v>reprice</x:v>
      </x:c>
      <x:c r="Q2767" s="2" t="str">
        <x:v>quoted APR is below the RAROC price floor</x:v>
      </x:c>
      <x:c r="R2767" s="2"/>
      <x:c r="S2767" s="2"/>
      <x:c r="T2767" s="2"/>
    </x:row>
    <x:row r="2768">
      <x:c r="A2768" s="2"/>
      <x:c r="B2768" s="2"/>
      <x:c r="C2768" s="2" t="str">
        <x:v>SYN-02763</x:v>
      </x:c>
      <x:c r="D2768" s="58" t="n">
        <x:v>77000000</x:v>
      </x:c>
      <x:c r="E2768" s="93" t="n">
        <x:v>18</x:v>
      </x:c>
      <x:c r="F2768" s="59" t="n">
        <x:v>0.02568269052343094</x:v>
      </x:c>
      <x:c r="G2768" s="59" t="n">
        <x:v>0.6564946559061902</x:v>
      </x:c>
      <x:c r="H2768" s="59" t="n">
        <x:v>0.10994317327056709</x:v>
      </x:c>
      <x:c r="I2768" s="58" t="n">
        <x:v>4659725.398266241</x:v>
      </x:c>
      <x:c r="J2768" s="59" t="n">
        <x:v>0.24799522431767376</x:v>
      </x:c>
      <x:c r="K2768" s="2" t="str">
        <x:v>B</x:v>
      </x:c>
      <x:c r="L2768" s="59" t="n">
        <x:v>0.10901184082031248</x:v>
      </x:c>
      <x:c r="M2768" s="59" t="n">
        <x:v>0.16949554473276754</x:v>
      </x:c>
      <x:c r="N2768" s="58" t="n">
        <x:v>1053779.9573005144</x:v>
      </x:c>
      <x:c r="O2768" s="58" t="n">
        <x:v>3242430.7803693996</x:v>
      </x:c>
      <x:c r="P2768" s="2" t="str">
        <x:v>approve</x:v>
      </x:c>
      <x:c r="Q2768" s="2" t="str">
        <x:v>eligibility and RAROC conditions are met</x:v>
      </x:c>
      <x:c r="R2768" s="2"/>
      <x:c r="S2768" s="2"/>
      <x:c r="T2768" s="2"/>
    </x:row>
    <x:row r="2769">
      <x:c r="A2769" s="2"/>
      <x:c r="B2769" s="2"/>
      <x:c r="C2769" s="2" t="str">
        <x:v>SYN-02764</x:v>
      </x:c>
      <x:c r="D2769" s="58" t="n">
        <x:v>182000000</x:v>
      </x:c>
      <x:c r="E2769" s="93" t="n">
        <x:v>18</x:v>
      </x:c>
      <x:c r="F2769" s="59" t="n">
        <x:v>0.012224099133210323</x:v>
      </x:c>
      <x:c r="G2769" s="59" t="n">
        <x:v>0.6188737863118784</x:v>
      </x:c>
      <x:c r="H2769" s="59" t="n">
        <x:v>0.12381472951074085</x:v>
      </x:c>
      <x:c r="I2769" s="58" t="n">
        <x:v>11131010.860657632</x:v>
      </x:c>
      <x:c r="J2769" s="59" t="n">
        <x:v>0.5074519632470204</x:v>
      </x:c>
      <x:c r="K2769" s="2" t="str">
        <x:v>A</x:v>
      </x:c>
      <x:c r="L2769" s="59"/>
      <x:c r="M2769" s="59" t="n">
        <x:v>0.5205272165255845</x:v>
      </x:c>
      <x:c r="N2769" s="58" t="n">
        <x:v>1121402.3965996779</x:v>
      </x:c>
      <x:c r="O2769" s="58" t="n">
        <x:v>7738491.851117342</x:v>
      </x:c>
      <x:c r="P2769" s="2" t="str">
        <x:v>decline</x:v>
      </x:c>
      <x:c r="Q2769" s="2" t="str">
        <x:v>debt service to income exceeds policy maximum</x:v>
      </x:c>
      <x:c r="R2769" s="2"/>
      <x:c r="S2769" s="2"/>
      <x:c r="T2769" s="2"/>
    </x:row>
    <x:row r="2770">
      <x:c r="A2770" s="2"/>
      <x:c r="B2770" s="2"/>
      <x:c r="C2770" s="2" t="str">
        <x:v>SYN-02765</x:v>
      </x:c>
      <x:c r="D2770" s="58" t="n">
        <x:v>145000000</x:v>
      </x:c>
      <x:c r="E2770" s="93" t="n">
        <x:v>12</x:v>
      </x:c>
      <x:c r="F2770" s="59" t="n">
        <x:v>0.07831781992662688</x:v>
      </x:c>
      <x:c r="G2770" s="59" t="n">
        <x:v>0.7291462228925538</x:v>
      </x:c>
      <x:c r="H2770" s="59" t="n">
        <x:v>0.19149201115729114</x:v>
      </x:c>
      <x:c r="I2770" s="58" t="n">
        <x:v>13373031.060924698</x:v>
      </x:c>
      <x:c r="J2770" s="59" t="n">
        <x:v>0.5385577483778404</x:v>
      </x:c>
      <x:c r="K2770" s="2" t="str">
        <x:v>C</x:v>
      </x:c>
      <x:c r="L2770" s="59"/>
      <x:c r="M2770" s="59" t="n">
        <x:v>0.6145988519036677</x:v>
      </x:c>
      <x:c r="N2770" s="58" t="n">
        <x:v>4670623.022528569</x:v>
      </x:c>
      <x:c r="O2770" s="58" t="n">
        <x:v>7427191.772811148</x:v>
      </x:c>
      <x:c r="P2770" s="2" t="str">
        <x:v>decline</x:v>
      </x:c>
      <x:c r="Q2770" s="2" t="str">
        <x:v>debt service to income exceeds policy maximum</x:v>
      </x:c>
      <x:c r="R2770" s="2"/>
      <x:c r="S2770" s="2"/>
      <x:c r="T2770" s="2"/>
    </x:row>
    <x:row r="2771">
      <x:c r="A2771" s="2"/>
      <x:c r="B2771" s="2"/>
      <x:c r="C2771" s="2" t="str">
        <x:v>SYN-02766</x:v>
      </x:c>
      <x:c r="D2771" s="58" t="n">
        <x:v>107000000</x:v>
      </x:c>
      <x:c r="E2771" s="93" t="n">
        <x:v>12</x:v>
      </x:c>
      <x:c r="F2771" s="59" t="n">
        <x:v>0.2501253775746117</x:v>
      </x:c>
      <x:c r="G2771" s="59" t="n">
        <x:v>0.7017724367747002</x:v>
      </x:c>
      <x:c r="H2771" s="59" t="n">
        <x:v>0.3</x:v>
      </x:c>
      <x:c r="I2771" s="58" t="n">
        <x:v>10431122.587752191</x:v>
      </x:c>
      <x:c r="J2771" s="59" t="n">
        <x:v>0.6281736470424473</x:v>
      </x:c>
      <x:c r="K2771" s="2" t="str">
        <x:v>E</x:v>
      </x:c>
      <x:c r="L2771" s="59"/>
      <x:c r="M2771" s="59" t="n">
        <x:v>0.2244092945441666</x:v>
      </x:c>
      <x:c r="N2771" s="58" t="n">
        <x:v>11073392.513880009</x:v>
      </x:c>
      <x:c r="O2771" s="58" t="n">
        <x:v>8840271.37638461</x:v>
      </x:c>
      <x:c r="P2771" s="2" t="str">
        <x:v>decline</x:v>
      </x:c>
      <x:c r="Q2771" s="2" t="str">
        <x:v>PD exceeds policy maximum</x:v>
      </x:c>
      <x:c r="R2771" s="2"/>
      <x:c r="S2771" s="2"/>
      <x:c r="T2771" s="2"/>
    </x:row>
    <x:row r="2772">
      <x:c r="A2772" s="2"/>
      <x:c r="B2772" s="2"/>
      <x:c r="C2772" s="2" t="str">
        <x:v>SYN-02767</x:v>
      </x:c>
      <x:c r="D2772" s="58" t="n">
        <x:v>129000000</x:v>
      </x:c>
      <x:c r="E2772" s="93" t="n">
        <x:v>36</x:v>
      </x:c>
      <x:c r="F2772" s="59" t="n">
        <x:v>0.13443140598761266</x:v>
      </x:c>
      <x:c r="G2772" s="59" t="n">
        <x:v>0.8587204467374039</x:v>
      </x:c>
      <x:c r="H2772" s="59" t="n">
        <x:v>0.22502962465572415</x:v>
      </x:c>
      <x:c r="I2772" s="58" t="n">
        <x:v>4960197.268157787</x:v>
      </x:c>
      <x:c r="J2772" s="59" t="n">
        <x:v>0.32932421879918033</x:v>
      </x:c>
      <x:c r="K2772" s="2" t="str">
        <x:v>D</x:v>
      </x:c>
      <x:c r="L2772" s="59" t="n">
        <x:v>0.21918449401855467</x:v>
      </x:c>
      <x:c r="M2772" s="59" t="n">
        <x:v>0.19117100845522558</x:v>
      </x:c>
      <x:c r="N2772" s="58" t="n">
        <x:v>23532680.00622403</x:v>
      </x:c>
      <x:c r="O2772" s="58" t="n">
        <x:v>9561423.376943858</x:v>
      </x:c>
      <x:c r="P2772" s="2" t="str">
        <x:v>approve</x:v>
      </x:c>
      <x:c r="Q2772" s="2" t="str">
        <x:v>eligibility and RAROC conditions are met</x:v>
      </x:c>
      <x:c r="R2772" s="2"/>
      <x:c r="S2772" s="2"/>
      <x:c r="T2772" s="2"/>
    </x:row>
    <x:row r="2773">
      <x:c r="A2773" s="2"/>
      <x:c r="B2773" s="2"/>
      <x:c r="C2773" s="2" t="str">
        <x:v>SYN-02768</x:v>
      </x:c>
      <x:c r="D2773" s="58" t="n">
        <x:v>78000000</x:v>
      </x:c>
      <x:c r="E2773" s="93" t="n">
        <x:v>24</x:v>
      </x:c>
      <x:c r="F2773" s="59" t="n">
        <x:v>0.05312217766455853</x:v>
      </x:c>
      <x:c r="G2773" s="59" t="n">
        <x:v>0.6623911532083928</x:v>
      </x:c>
      <x:c r="H2773" s="59" t="n">
        <x:v>0.1361736596415733</x:v>
      </x:c>
      <x:c r="I2773" s="58" t="n">
        <x:v>3730920.9357065754</x:v>
      </x:c>
      <x:c r="J2773" s="59" t="n">
        <x:v>0.2337238612522349</x:v>
      </x:c>
      <x:c r="K2773" s="2" t="str">
        <x:v>C</x:v>
      </x:c>
      <x:c r="L2773" s="59" t="n">
        <x:v>0.12475906372070314</x:v>
      </x:c>
      <x:c r="M2773" s="59" t="n">
        <x:v>0.27630377426305486</x:v>
      </x:c>
      <x:c r="N2773" s="58" t="n">
        <x:v>2951455.93486957</x:v>
      </x:c>
      <x:c r="O2773" s="58" t="n">
        <x:v>3221474.8304066337</x:v>
      </x:c>
      <x:c r="P2773" s="2" t="str">
        <x:v>approve</x:v>
      </x:c>
      <x:c r="Q2773" s="2" t="str">
        <x:v>eligibility and RAROC conditions are met</x:v>
      </x:c>
      <x:c r="R2773" s="2"/>
      <x:c r="S2773" s="2"/>
      <x:c r="T2773" s="2"/>
    </x:row>
    <x:row r="2774">
      <x:c r="A2774" s="2"/>
      <x:c r="B2774" s="2"/>
      <x:c r="C2774" s="2" t="str">
        <x:v>SYN-02769</x:v>
      </x:c>
      <x:c r="D2774" s="58" t="n">
        <x:v>70000000</x:v>
      </x:c>
      <x:c r="E2774" s="93" t="n">
        <x:v>24</x:v>
      </x:c>
      <x:c r="F2774" s="59" t="n">
        <x:v>0.02295704129961098</x:v>
      </x:c>
      <x:c r="G2774" s="59" t="n">
        <x:v>0.8907617122845144</x:v>
      </x:c>
      <x:c r="H2774" s="59" t="n">
        <x:v>0.11287247668475064</x:v>
      </x:c>
      <x:c r="I2774" s="58" t="n">
        <x:v>3271891.845177733</x:v>
      </x:c>
      <x:c r="J2774" s="59" t="n">
        <x:v>0.3181592390588576</x:v>
      </x:c>
      <x:c r="K2774" s="2" t="str">
        <x:v>B</x:v>
      </x:c>
      <x:c r="L2774" s="59" t="n">
        <x:v>0.1108499526977539</x:v>
      </x:c>
      <x:c r="M2774" s="59" t="n">
        <x:v>0.18062570565306685</x:v>
      </x:c>
      <x:c r="N2774" s="58" t="n">
        <x:v>1537702.203243402</x:v>
      </x:c>
      <x:c r="O2774" s="58" t="n">
        <x:v>2929558.217722449</x:v>
      </x:c>
      <x:c r="P2774" s="2" t="str">
        <x:v>approve</x:v>
      </x:c>
      <x:c r="Q2774" s="2" t="str">
        <x:v>eligibility and RAROC conditions are met</x:v>
      </x:c>
      <x:c r="R2774" s="2"/>
      <x:c r="S2774" s="2"/>
      <x:c r="T2774" s="2"/>
    </x:row>
    <x:row r="2775">
      <x:c r="A2775" s="2"/>
      <x:c r="B2775" s="2"/>
      <x:c r="C2775" s="2" t="str">
        <x:v>SYN-02770</x:v>
      </x:c>
      <x:c r="D2775" s="58" t="n">
        <x:v>95000000</x:v>
      </x:c>
      <x:c r="E2775" s="93" t="n">
        <x:v>12</x:v>
      </x:c>
      <x:c r="F2775" s="59" t="n">
        <x:v>0.19976611712732179</x:v>
      </x:c>
      <x:c r="G2775" s="59" t="n">
        <x:v>0.5434709092153047</x:v>
      </x:c>
      <x:c r="H2775" s="59" t="n">
        <x:v>0.26778833042881955</x:v>
      </x:c>
      <x:c r="I2775" s="58" t="n">
        <x:v>9111404.496483607</x:v>
      </x:c>
      <x:c r="J2775" s="59" t="n">
        <x:v>0.4277828361462691</x:v>
      </x:c>
      <x:c r="K2775" s="2" t="str">
        <x:v>E</x:v>
      </x:c>
      <x:c r="L2775" s="59" t="n">
        <x:v>0.2012429428100586</x:v>
      </x:c>
      <x:c r="M2775" s="59" t="n">
        <x:v>0.6269415661612692</x:v>
      </x:c>
      <x:c r="N2775" s="58" t="n">
        <x:v>6000024.979356238</x:v>
      </x:c>
      <x:c r="O2775" s="58" t="n">
        <x:v>5697268.307579356</x:v>
      </x:c>
      <x:c r="P2775" s="2" t="str">
        <x:v>approve</x:v>
      </x:c>
      <x:c r="Q2775" s="2" t="str">
        <x:v>eligibility and RAROC conditions are met</x:v>
      </x:c>
      <x:c r="R2775" s="2"/>
      <x:c r="S2775" s="2"/>
      <x:c r="T2775" s="2"/>
    </x:row>
    <x:row r="2776">
      <x:c r="A2776" s="2"/>
      <x:c r="B2776" s="2"/>
      <x:c r="C2776" s="2" t="str">
        <x:v>SYN-02771</x:v>
      </x:c>
      <x:c r="D2776" s="58" t="n">
        <x:v>246000000</x:v>
      </x:c>
      <x:c r="E2776" s="93" t="n">
        <x:v>12</x:v>
      </x:c>
      <x:c r="F2776" s="59" t="n">
        <x:v>0.1356124295193695</x:v>
      </x:c>
      <x:c r="G2776" s="59" t="n">
        <x:v>0.8833185653390052</x:v>
      </x:c>
      <x:c r="H2776" s="59" t="n">
        <x:v>0.22643546717744276</x:v>
      </x:c>
      <x:c r="I2776" s="58" t="n">
        <x:v>23100477.126274943</x:v>
      </x:c>
      <x:c r="J2776" s="59" t="n">
        <x:v>1.1600238563137473</x:v>
      </x:c>
      <x:c r="K2776" s="2" t="str">
        <x:v>D</x:v>
      </x:c>
      <x:c r="L2776" s="59"/>
      <x:c r="M2776" s="59" t="n">
        <x:v>0.23220489724233442</x:v>
      </x:c>
      <x:c r="N2776" s="58" t="n">
        <x:v>16859934.881544344</x:v>
      </x:c>
      <x:c r="O2776" s="58" t="n">
        <x:v>20449981.91659391</x:v>
      </x:c>
      <x:c r="P2776" s="2" t="str">
        <x:v>decline</x:v>
      </x:c>
      <x:c r="Q2776" s="2" t="str">
        <x:v>debt service to income exceeds policy maximum</x:v>
      </x:c>
      <x:c r="R2776" s="2"/>
      <x:c r="S2776" s="2"/>
      <x:c r="T2776" s="2"/>
    </x:row>
    <x:row r="2777">
      <x:c r="A2777" s="2"/>
      <x:c r="B2777" s="2"/>
      <x:c r="C2777" s="2" t="str">
        <x:v>SYN-02772</x:v>
      </x:c>
      <x:c r="D2777" s="58" t="n">
        <x:v>169000000</x:v>
      </x:c>
      <x:c r="E2777" s="93" t="n">
        <x:v>12</x:v>
      </x:c>
      <x:c r="F2777" s="59" t="n">
        <x:v>0.03571652937598128</x:v>
      </x:c>
      <x:c r="G2777" s="59" t="n">
        <x:v>0.7824949125580773</x:v>
      </x:c>
      <x:c r="H2777" s="59" t="n">
        <x:v>0.1495149976026541</x:v>
      </x:c>
      <x:c r="I2777" s="58" t="n">
        <x:v>15249787.349420412</x:v>
      </x:c>
      <x:c r="J2777" s="59" t="n">
        <x:v>0.25432735983339233</x:v>
      </x:c>
      <x:c r="K2777" s="2" t="str">
        <x:v>B</x:v>
      </x:c>
      <x:c r="L2777" s="59" t="n">
        <x:v>0.11102279663085937</x:v>
      </x:c>
      <x:c r="M2777" s="59" t="n">
        <x:v>0.5512530050228537</x:v>
      </x:c>
      <x:c r="N2777" s="58" t="n">
        <x:v>2630585.9594630883</x:v>
      </x:c>
      <x:c r="O2777" s="58" t="n">
        <x:v>7290151.504795459</x:v>
      </x:c>
      <x:c r="P2777" s="2" t="str">
        <x:v>approve</x:v>
      </x:c>
      <x:c r="Q2777" s="2" t="str">
        <x:v>eligibility and RAROC conditions are met</x:v>
      </x:c>
      <x:c r="R2777" s="2"/>
      <x:c r="S2777" s="2"/>
      <x:c r="T2777" s="2"/>
    </x:row>
    <x:row r="2778">
      <x:c r="A2778" s="2"/>
      <x:c r="B2778" s="2"/>
      <x:c r="C2778" s="2" t="str">
        <x:v>SYN-02773</x:v>
      </x:c>
      <x:c r="D2778" s="58" t="n">
        <x:v>136000000</x:v>
      </x:c>
      <x:c r="E2778" s="93" t="n">
        <x:v>24</x:v>
      </x:c>
      <x:c r="F2778" s="59" t="n">
        <x:v>0.03885032419705727</x:v>
      </x:c>
      <x:c r="G2778" s="59" t="n">
        <x:v>0.6263456276223249</x:v>
      </x:c>
      <x:c r="H2778" s="59" t="n">
        <x:v>0.1446892321163403</x:v>
      </x:c>
      <x:c r="I2778" s="58" t="n">
        <x:v>6559920.049935399</x:v>
      </x:c>
      <x:c r="J2778" s="59" t="n">
        <x:v>0.41999757727076964</x:v>
      </x:c>
      <x:c r="K2778" s="2" t="str">
        <x:v>B</x:v>
      </x:c>
      <x:c r="L2778" s="59" t="n">
        <x:v>0.09762870788574218</x:v>
      </x:c>
      <x:c r="M2778" s="59" t="n">
        <x:v>0.6372416201353319</x:v>
      </x:c>
      <x:c r="N2778" s="58" t="n">
        <x:v>3577857.868213901</x:v>
      </x:c>
      <x:c r="O2778" s="58" t="n">
        <x:v>5685592.39173567</x:v>
      </x:c>
      <x:c r="P2778" s="2" t="str">
        <x:v>approve</x:v>
      </x:c>
      <x:c r="Q2778" s="2" t="str">
        <x:v>eligibility and RAROC conditions are met</x:v>
      </x:c>
      <x:c r="R2778" s="2"/>
      <x:c r="S2778" s="2"/>
      <x:c r="T2778" s="2"/>
    </x:row>
    <x:row r="2779">
      <x:c r="A2779" s="2"/>
      <x:c r="B2779" s="2"/>
      <x:c r="C2779" s="2" t="str">
        <x:v>SYN-02774</x:v>
      </x:c>
      <x:c r="D2779" s="58" t="n">
        <x:v>82000000</x:v>
      </x:c>
      <x:c r="E2779" s="93" t="n">
        <x:v>24</x:v>
      </x:c>
      <x:c r="F2779" s="59" t="n">
        <x:v>0.08972951807460706</x:v>
      </x:c>
      <x:c r="G2779" s="59" t="n">
        <x:v>0.7105390343586226</x:v>
      </x:c>
      <x:c r="H2779" s="59" t="n">
        <x:v>0.18753720669596136</x:v>
      </x:c>
      <x:c r="I2779" s="58" t="n">
        <x:v>4123701.5267221513</x:v>
      </x:c>
      <x:c r="J2779" s="59" t="n">
        <x:v>0.3331672677021061</x:v>
      </x:c>
      <x:c r="K2779" s="2" t="str">
        <x:v>C</x:v>
      </x:c>
      <x:c r="L2779" s="59" t="n">
        <x:v>0.14909671783447265</x:v>
      </x:c>
      <x:c r="M2779" s="59" t="n">
        <x:v>0.4688326158875337</x:v>
      </x:c>
      <x:c r="N2779" s="58" t="n">
        <x:v>5664392.2924457835</x:v>
      </x:c>
      <x:c r="O2779" s="58" t="n">
        <x:v>4238000.086226527</x:v>
      </x:c>
      <x:c r="P2779" s="2" t="str">
        <x:v>approve</x:v>
      </x:c>
      <x:c r="Q2779" s="2" t="str">
        <x:v>eligibility and RAROC conditions are met</x:v>
      </x:c>
      <x:c r="R2779" s="2"/>
      <x:c r="S2779" s="2"/>
      <x:c r="T2779" s="2"/>
    </x:row>
    <x:row r="2780">
      <x:c r="A2780" s="2"/>
      <x:c r="B2780" s="2"/>
      <x:c r="C2780" s="2" t="str">
        <x:v>SYN-02775</x:v>
      </x:c>
      <x:c r="D2780" s="58" t="n">
        <x:v>31000000</x:v>
      </x:c>
      <x:c r="E2780" s="93" t="n">
        <x:v>36</x:v>
      </x:c>
      <x:c r="F2780" s="59" t="n">
        <x:v>0.1479737713851708</x:v>
      </x:c>
      <x:c r="G2780" s="59" t="n">
        <x:v>0.6929128181589477</x:v>
      </x:c>
      <x:c r="H2780" s="59" t="n">
        <x:v>0.21477491787993122</x:v>
      </x:c>
      <x:c r="I2780" s="58" t="n">
        <x:v>1175540.902471539</x:v>
      </x:c>
      <x:c r="J2780" s="59" t="n">
        <x:v>0.15683457280216784</x:v>
      </x:c>
      <x:c r="K2780" s="2" t="str">
        <x:v>D</x:v>
      </x:c>
      <x:c r="L2780" s="59" t="n">
        <x:v>0.21838783264160158</x:v>
      </x:c>
      <x:c r="M2780" s="59" t="n">
        <x:v>0.1370957879166297</x:v>
      </x:c>
      <x:c r="N2780" s="58" t="n">
        <x:v>4963536.218122122</x:v>
      </x:c>
      <x:c r="O2780" s="58" t="n">
        <x:v>1908271.6716020994</x:v>
      </x:c>
      <x:c r="P2780" s="2" t="str">
        <x:v>reprice</x:v>
      </x:c>
      <x:c r="Q2780" s="2" t="str">
        <x:v>quoted APR is below the RAROC price floor</x:v>
      </x:c>
      <x:c r="R2780" s="2"/>
      <x:c r="S2780" s="2"/>
      <x:c r="T2780" s="2"/>
    </x:row>
    <x:row r="2781">
      <x:c r="A2781" s="2"/>
      <x:c r="B2781" s="2"/>
      <x:c r="C2781" s="2" t="str">
        <x:v>SYN-02776</x:v>
      </x:c>
      <x:c r="D2781" s="58" t="n">
        <x:v>216000000</x:v>
      </x:c>
      <x:c r="E2781" s="93" t="n">
        <x:v>18</x:v>
      </x:c>
      <x:c r="F2781" s="59" t="n">
        <x:v>0.05005812221807954</x:v>
      </x:c>
      <x:c r="G2781" s="59" t="n">
        <x:v>0.7230168454209798</x:v>
      </x:c>
      <x:c r="H2781" s="59" t="n">
        <x:v>0.14629236881624388</x:v>
      </x:c>
      <x:c r="I2781" s="58" t="n">
        <x:v>13437453.999104962</x:v>
      </x:c>
      <x:c r="J2781" s="59" t="n">
        <x:v>0.6822097691963447</x:v>
      </x:c>
      <x:c r="K2781" s="2" t="str">
        <x:v>C</x:v>
      </x:c>
      <x:c r="L2781" s="59"/>
      <x:c r="M2781" s="59" t="n">
        <x:v>0.5898408781948259</x:v>
      </x:c>
      <x:c r="N2781" s="58" t="n">
        <x:v>6394065.702872848</x:v>
      </x:c>
      <x:c r="O2781" s="58" t="n">
        <x:v>9060217.544921648</x:v>
      </x:c>
      <x:c r="P2781" s="2" t="str">
        <x:v>decline</x:v>
      </x:c>
      <x:c r="Q2781" s="2" t="str">
        <x:v>debt service to income exceeds policy maximum</x:v>
      </x:c>
      <x:c r="R2781" s="2"/>
      <x:c r="S2781" s="2"/>
      <x:c r="T2781" s="2"/>
    </x:row>
    <x:row r="2782">
      <x:c r="A2782" s="2"/>
      <x:c r="B2782" s="2"/>
      <x:c r="C2782" s="2" t="str">
        <x:v>SYN-02777</x:v>
      </x:c>
      <x:c r="D2782" s="58" t="n">
        <x:v>81000000</x:v>
      </x:c>
      <x:c r="E2782" s="93" t="n">
        <x:v>48</x:v>
      </x:c>
      <x:c r="F2782" s="59" t="n">
        <x:v>0.014036446210511958</x:v>
      </x:c>
      <x:c r="G2782" s="59" t="n">
        <x:v>0.8235285014849723</x:v>
      </x:c>
      <x:c r="H2782" s="59" t="n">
        <x:v>0.10071735666038001</x:v>
      </x:c>
      <x:c r="I2782" s="58" t="n">
        <x:v>2057160.8840390458</x:v>
      </x:c>
      <x:c r="J2782" s="59" t="n">
        <x:v>0.11587334970442678</x:v>
      </x:c>
      <x:c r="K2782" s="2" t="str">
        <x:v>A</x:v>
      </x:c>
      <x:c r="L2782" s="59" t="n">
        <x:v>0.0950000762939453</x:v>
      </x:c>
      <x:c r="M2782" s="59" t="n">
        <x:v>0.21824816732665708</x:v>
      </x:c>
      <x:c r="N2782" s="58" t="n">
        <x:v>2011130.7913722636</x:v>
      </x:c>
      <x:c r="O2782" s="58" t="n">
        <x:v>3403179.883847876</x:v>
      </x:c>
      <x:c r="P2782" s="2" t="str">
        <x:v>approve</x:v>
      </x:c>
      <x:c r="Q2782" s="2" t="str">
        <x:v>eligibility and RAROC conditions are met</x:v>
      </x:c>
      <x:c r="R2782" s="2"/>
      <x:c r="S2782" s="2"/>
      <x:c r="T2782" s="2"/>
    </x:row>
    <x:row r="2783">
      <x:c r="A2783" s="2"/>
      <x:c r="B2783" s="2"/>
      <x:c r="C2783" s="2" t="str">
        <x:v>SYN-02778</x:v>
      </x:c>
      <x:c r="D2783" s="58" t="n">
        <x:v>232000000</x:v>
      </x:c>
      <x:c r="E2783" s="93" t="n">
        <x:v>12</x:v>
      </x:c>
      <x:c r="F2783" s="59" t="n">
        <x:v>0.1302770871554508</x:v>
      </x:c>
      <x:c r="G2783" s="59" t="n">
        <x:v>0.7084346889163411</x:v>
      </x:c>
      <x:c r="H2783" s="59" t="n">
        <x:v>0.23560066168051325</x:v>
      </x:c>
      <x:c r="I2783" s="58" t="n">
        <x:v>21888463.01105269</x:v>
      </x:c>
      <x:c r="J2783" s="59" t="n">
        <x:v>0.44055267982626584</x:v>
      </x:c>
      <x:c r="K2783" s="2" t="str">
        <x:v>D</x:v>
      </x:c>
      <x:c r="L2783" s="59" t="n">
        <x:v>0.17664031982421874</x:v>
      </x:c>
      <x:c r="M2783" s="59" t="n">
        <x:v>0.5463166172643125</x:v>
      </x:c>
      <x:c r="N2783" s="58" t="n">
        <x:v>12255675.288087804</x:v>
      </x:c>
      <x:c r="O2783" s="58" t="n">
        <x:v>15201657.217975192</x:v>
      </x:c>
      <x:c r="P2783" s="2" t="str">
        <x:v>approve</x:v>
      </x:c>
      <x:c r="Q2783" s="2" t="str">
        <x:v>eligibility and RAROC conditions are met</x:v>
      </x:c>
      <x:c r="R2783" s="2"/>
      <x:c r="S2783" s="2"/>
      <x:c r="T2783" s="2"/>
    </x:row>
    <x:row r="2784">
      <x:c r="A2784" s="2"/>
      <x:c r="B2784" s="2"/>
      <x:c r="C2784" s="2" t="str">
        <x:v>SYN-02779</x:v>
      </x:c>
      <x:c r="D2784" s="58" t="n">
        <x:v>236000000</x:v>
      </x:c>
      <x:c r="E2784" s="93" t="n">
        <x:v>18</x:v>
      </x:c>
      <x:c r="F2784" s="59" t="n">
        <x:v>0.1007135563180061</x:v>
      </x:c>
      <x:c r="G2784" s="59" t="n">
        <x:v>0.7087319676712757</x:v>
      </x:c>
      <x:c r="H2784" s="59" t="n">
        <x:v>0.19018219320834145</x:v>
      </x:c>
      <x:c r="I2784" s="58" t="n">
        <x:v>15172960.874028107</x:v>
      </x:c>
      <x:c r="J2784" s="59" t="n">
        <x:v>0.4079489222525733</x:v>
      </x:c>
      <x:c r="K2784" s="2" t="str">
        <x:v>D</x:v>
      </x:c>
      <x:c r="L2784" s="59" t="n">
        <x:v>0.14639438629150392</x:v>
      </x:c>
      <x:c r="M2784" s="59" t="n">
        <x:v>0.4891689950861594</x:v>
      </x:c>
      <x:c r="N2784" s="58" t="n">
        <x:v>13894800.717893401</x:v>
      </x:c>
      <x:c r="O2784" s="58" t="n">
        <x:v>13124938.24534</x:v>
      </x:c>
      <x:c r="P2784" s="2" t="str">
        <x:v>approve</x:v>
      </x:c>
      <x:c r="Q2784" s="2" t="str">
        <x:v>eligibility and RAROC conditions are met</x:v>
      </x:c>
      <x:c r="R2784" s="2"/>
      <x:c r="S2784" s="2"/>
      <x:c r="T2784" s="2"/>
    </x:row>
    <x:row r="2785">
      <x:c r="A2785" s="2"/>
      <x:c r="B2785" s="2"/>
      <x:c r="C2785" s="2" t="str">
        <x:v>SYN-02780</x:v>
      </x:c>
      <x:c r="D2785" s="58" t="n">
        <x:v>113000000</x:v>
      </x:c>
      <x:c r="E2785" s="93" t="n">
        <x:v>48</x:v>
      </x:c>
      <x:c r="F2785" s="59" t="n">
        <x:v>0.05975692106191188</x:v>
      </x:c>
      <x:c r="G2785" s="59" t="n">
        <x:v>0.7495581201594508</x:v>
      </x:c>
      <x:c r="H2785" s="59" t="n">
        <x:v>0.13574577611884955</x:v>
      </x:c>
      <x:c r="I2785" s="58" t="n">
        <x:v>3063831.2153802635</x:v>
      </x:c>
      <x:c r="J2785" s="59" t="n">
        <x:v>0.3242554143586842</x:v>
      </x:c>
      <x:c r="K2785" s="2" t="str">
        <x:v>C</x:v>
      </x:c>
      <x:c r="L2785" s="59" t="n">
        <x:v>0.12574874877929687</x:v>
      </x:c>
      <x:c r="M2785" s="59" t="n">
        <x:v>0.25769262648739155</x:v>
      </x:c>
      <x:c r="N2785" s="58" t="n">
        <x:v>10646608.047321847</x:v>
      </x:c>
      <x:c r="O2785" s="58" t="n">
        <x:v>4731029.432380683</x:v>
      </x:c>
      <x:c r="P2785" s="2" t="str">
        <x:v>approve</x:v>
      </x:c>
      <x:c r="Q2785" s="2" t="str">
        <x:v>eligibility and RAROC conditions are met</x:v>
      </x:c>
      <x:c r="R2785" s="2"/>
      <x:c r="S2785" s="2"/>
      <x:c r="T2785" s="2"/>
    </x:row>
    <x:row r="2786">
      <x:c r="A2786" s="2"/>
      <x:c r="B2786" s="2"/>
      <x:c r="C2786" s="2" t="str">
        <x:v>SYN-02781</x:v>
      </x:c>
      <x:c r="D2786" s="58" t="n">
        <x:v>147000000</x:v>
      </x:c>
      <x:c r="E2786" s="93" t="n">
        <x:v>24</x:v>
      </x:c>
      <x:c r="F2786" s="59" t="n">
        <x:v>0.005651632090140171</x:v>
      </x:c>
      <x:c r="G2786" s="59" t="n">
        <x:v>0.5969886455541286</x:v>
      </x:c>
      <x:c r="H2786" s="59" t="n">
        <x:v>0.10958082089037267</x:v>
      </x:c>
      <x:c r="I2786" s="58" t="n">
        <x:v>6848491.741850466</x:v>
      </x:c>
      <x:c r="J2786" s="59" t="n">
        <x:v>0.33302528376017737</x:v>
      </x:c>
      <x:c r="K2786" s="2" t="str">
        <x:v>A</x:v>
      </x:c>
      <x:c r="L2786" s="59" t="n">
        <x:v>0.0757012176513672</x:v>
      </x:c>
      <x:c r="M2786" s="59" t="n">
        <x:v>0.5035068114704502</x:v>
      </x:c>
      <x:c r="N2786" s="58" t="n">
        <x:v>534043.148654301</x:v>
      </x:c>
      <x:c r="O2786" s="58" t="n">
        <x:v>6216263.003101278</x:v>
      </x:c>
      <x:c r="P2786" s="2" t="str">
        <x:v>approve</x:v>
      </x:c>
      <x:c r="Q2786" s="2" t="str">
        <x:v>eligibility and RAROC conditions are met</x:v>
      </x:c>
      <x:c r="R2786" s="2"/>
      <x:c r="S2786" s="2"/>
      <x:c r="T2786" s="2"/>
    </x:row>
    <x:row r="2787">
      <x:c r="A2787" s="2"/>
      <x:c r="B2787" s="2"/>
      <x:c r="C2787" s="2" t="str">
        <x:v>SYN-02782</x:v>
      </x:c>
      <x:c r="D2787" s="58" t="n">
        <x:v>178000000</x:v>
      </x:c>
      <x:c r="E2787" s="93" t="n">
        <x:v>18</x:v>
      </x:c>
      <x:c r="F2787" s="59" t="n">
        <x:v>0.05425284146084931</x:v>
      </x:c>
      <x:c r="G2787" s="59" t="n">
        <x:v>0.6639078261277214</x:v>
      </x:c>
      <x:c r="H2787" s="59" t="n">
        <x:v>0.14342288587501278</x:v>
      </x:c>
      <x:c r="I2787" s="58" t="n">
        <x:v>11049472.591478923</x:v>
      </x:c>
      <x:c r="J2787" s="59" t="n">
        <x:v>0.4708899124174154</x:v>
      </x:c>
      <x:c r="K2787" s="2" t="str">
        <x:v>C</x:v>
      </x:c>
      <x:c r="L2787" s="59" t="n">
        <x:v>0.11157905578613281</x:v>
      </x:c>
      <x:c r="M2787" s="59" t="n">
        <x:v>0.4832054372180821</x:v>
      </x:c>
      <x:c r="N2787" s="58" t="n">
        <x:v>5240042.822477245</x:v>
      </x:c>
      <x:c r="O2787" s="58" t="n">
        <x:v>7445890.899562228</x:v>
      </x:c>
      <x:c r="P2787" s="2" t="str">
        <x:v>approve</x:v>
      </x:c>
      <x:c r="Q2787" s="2" t="str">
        <x:v>eligibility and RAROC conditions are met</x:v>
      </x:c>
      <x:c r="R2787" s="2"/>
      <x:c r="S2787" s="2"/>
      <x:c r="T2787" s="2"/>
    </x:row>
    <x:row r="2788">
      <x:c r="A2788" s="2"/>
      <x:c r="B2788" s="2"/>
      <x:c r="C2788" s="2" t="str">
        <x:v>SYN-02783</x:v>
      </x:c>
      <x:c r="D2788" s="58" t="n">
        <x:v>109000000</x:v>
      </x:c>
      <x:c r="E2788" s="93" t="n">
        <x:v>48</x:v>
      </x:c>
      <x:c r="F2788" s="59" t="n">
        <x:v>0.24068212570232317</x:v>
      </x:c>
      <x:c r="G2788" s="59" t="n">
        <x:v>0.7075261755547365</x:v>
      </x:c>
      <x:c r="H2788" s="59" t="n">
        <x:v>0.3</x:v>
      </x:c>
      <x:c r="I2788" s="58" t="n">
        <x:v>3924653.323155983</x:v>
      </x:c>
      <x:c r="J2788" s="59" t="n">
        <x:v>0.34363978803669787</x:v>
      </x:c>
      <x:c r="K2788" s="2" t="str">
        <x:v>E</x:v>
      </x:c>
      <x:c r="L2788" s="59"/>
      <x:c r="M2788" s="59" t="n">
        <x:v>0.206007451767644</x:v>
      </x:c>
      <x:c r="N2788" s="58" t="n">
        <x:v>35620880.33184348</x:v>
      </x:c>
      <x:c r="O2788" s="58" t="n">
        <x:v>7338804.822980141</x:v>
      </x:c>
      <x:c r="P2788" s="2" t="str">
        <x:v>decline</x:v>
      </x:c>
      <x:c r="Q2788" s="2" t="str">
        <x:v>PD exceeds policy maximum</x:v>
      </x:c>
      <x:c r="R2788" s="2"/>
      <x:c r="S2788" s="2"/>
      <x:c r="T2788" s="2"/>
    </x:row>
    <x:row r="2789">
      <x:c r="A2789" s="2"/>
      <x:c r="B2789" s="2"/>
      <x:c r="C2789" s="2" t="str">
        <x:v>SYN-02784</x:v>
      </x:c>
      <x:c r="D2789" s="58" t="n">
        <x:v>160000000</x:v>
      </x:c>
      <x:c r="E2789" s="93" t="n">
        <x:v>24</x:v>
      </x:c>
      <x:c r="F2789" s="59" t="n">
        <x:v>0.06571042866044917</x:v>
      </x:c>
      <x:c r="G2789" s="59" t="n">
        <x:v>0.7071026038003754</x:v>
      </x:c>
      <x:c r="H2789" s="59" t="n">
        <x:v>0.17034873479739499</x:v>
      </x:c>
      <x:c r="I2789" s="58" t="n">
        <x:v>7913443.570504109</x:v>
      </x:c>
      <x:c r="J2789" s="59" t="n">
        <x:v>0.27445940607874403</x:v>
      </x:c>
      <x:c r="K2789" s="2" t="str">
        <x:v>C</x:v>
      </x:c>
      <x:c r="L2789" s="59" t="n">
        <x:v>0.12008525848388672</x:v>
      </x:c>
      <x:c r="M2789" s="59" t="n">
        <x:v>0.6491724227857764</x:v>
      </x:c>
      <x:c r="N2789" s="58" t="n">
        <x:v>8054486.810774627</x:v>
      </x:c>
      <x:c r="O2789" s="58" t="n">
        <x:v>6893069.72402382</x:v>
      </x:c>
      <x:c r="P2789" s="2" t="str">
        <x:v>approve</x:v>
      </x:c>
      <x:c r="Q2789" s="2" t="str">
        <x:v>eligibility and RAROC conditions are met</x:v>
      </x:c>
      <x:c r="R2789" s="2"/>
      <x:c r="S2789" s="2"/>
      <x:c r="T2789" s="2"/>
    </x:row>
    <x:row r="2790">
      <x:c r="A2790" s="2"/>
      <x:c r="B2790" s="2"/>
      <x:c r="C2790" s="2" t="str">
        <x:v>SYN-02785</x:v>
      </x:c>
      <x:c r="D2790" s="58" t="n">
        <x:v>202000000</x:v>
      </x:c>
      <x:c r="E2790" s="93" t="n">
        <x:v>48</x:v>
      </x:c>
      <x:c r="F2790" s="59" t="n">
        <x:v>0.1671549117627027</x:v>
      </x:c>
      <x:c r="G2790" s="59" t="n">
        <x:v>0.6787819891094785</x:v>
      </x:c>
      <x:c r="H2790" s="59" t="n">
        <x:v>0.24300712675892183</x:v>
      </x:c>
      <x:c r="I2790" s="58" t="n">
        <x:v>6619197.166851364</x:v>
      </x:c>
      <x:c r="J2790" s="59" t="n">
        <x:v>0.3869076378240647</x:v>
      </x:c>
      <x:c r="K2790" s="2" t="str">
        <x:v>E</x:v>
      </x:c>
      <x:c r="L2790" s="59" t="n">
        <x:v>0.2103633117675781</x:v>
      </x:c>
      <x:c r="M2790" s="59" t="n">
        <x:v>0.3578127882389099</x:v>
      </x:c>
      <x:c r="N2790" s="58" t="n">
        <x:v>46072408.40362969</x:v>
      </x:c>
      <x:c r="O2790" s="58" t="n">
        <x:v>12328650.298910774</x:v>
      </x:c>
      <x:c r="P2790" s="2" t="str">
        <x:v>approve</x:v>
      </x:c>
      <x:c r="Q2790" s="2" t="str">
        <x:v>eligibility and RAROC conditions are met</x:v>
      </x:c>
      <x:c r="R2790" s="2"/>
      <x:c r="S2790" s="2"/>
      <x:c r="T2790" s="2"/>
    </x:row>
    <x:row r="2791">
      <x:c r="A2791" s="2"/>
      <x:c r="B2791" s="2"/>
      <x:c r="C2791" s="2" t="str">
        <x:v>SYN-02786</x:v>
      </x:c>
      <x:c r="D2791" s="58" t="n">
        <x:v>150000000</x:v>
      </x:c>
      <x:c r="E2791" s="93" t="n">
        <x:v>24</x:v>
      </x:c>
      <x:c r="F2791" s="59" t="n">
        <x:v>0.06045553517900846</x:v>
      </x:c>
      <x:c r="G2791" s="59" t="n">
        <x:v>0.7757498737163373</x:v>
      </x:c>
      <x:c r="H2791" s="59" t="n">
        <x:v>0.13953939183046885</x:v>
      </x:c>
      <x:c r="I2791" s="58" t="n">
        <x:v>7198668.9558467325</x:v>
      </x:c>
      <x:c r="J2791" s="59" t="n">
        <x:v>0.38349809307874666</x:v>
      </x:c>
      <x:c r="K2791" s="2" t="str">
        <x:v>C</x:v>
      </x:c>
      <x:c r="L2791" s="59" t="n">
        <x:v>0.1215899658203125</x:v>
      </x:c>
      <x:c r="M2791" s="59" t="n">
        <x:v>0.32786511351756353</x:v>
      </x:c>
      <x:c r="N2791" s="58" t="n">
        <x:v>7561349.746405468</x:v>
      </x:c>
      <x:c r="O2791" s="58" t="n">
        <x:v>6689566.552559821</x:v>
      </x:c>
      <x:c r="P2791" s="2" t="str">
        <x:v>approve</x:v>
      </x:c>
      <x:c r="Q2791" s="2" t="str">
        <x:v>eligibility and RAROC conditions are met</x:v>
      </x:c>
      <x:c r="R2791" s="2"/>
      <x:c r="S2791" s="2"/>
      <x:c r="T2791" s="2"/>
    </x:row>
    <x:row r="2792">
      <x:c r="A2792" s="2"/>
      <x:c r="B2792" s="2"/>
      <x:c r="C2792" s="2" t="str">
        <x:v>SYN-02787</x:v>
      </x:c>
      <x:c r="D2792" s="58" t="n">
        <x:v>117000000</x:v>
      </x:c>
      <x:c r="E2792" s="93" t="n">
        <x:v>48</x:v>
      </x:c>
      <x:c r="F2792" s="59" t="n">
        <x:v>0.019692119967465543</x:v>
      </x:c>
      <x:c r="G2792" s="59" t="n">
        <x:v>0.7367435950284398</x:v>
      </x:c>
      <x:c r="H2792" s="59" t="n">
        <x:v>0.14336017798490247</x:v>
      </x:c>
      <x:c r="I2792" s="58" t="n">
        <x:v>3216953.845238906</x:v>
      </x:c>
      <x:c r="J2792" s="59" t="n">
        <x:v>0.18676585877366864</x:v>
      </x:c>
      <x:c r="K2792" s="2" t="str">
        <x:v>A</x:v>
      </x:c>
      <x:c r="L2792" s="59" t="n">
        <x:v>0.09588008880615234</x:v>
      </x:c>
      <x:c r="M2792" s="59" t="n">
        <x:v>0.6430320617979606</x:v>
      </x:c>
      <x:c r="N2792" s="58" t="n">
        <x:v>3719046.99596871</x:v>
      </x:c>
      <x:c r="O2792" s="58" t="n">
        <x:v>5001055.18294687</x:v>
      </x:c>
      <x:c r="P2792" s="2" t="str">
        <x:v>approve</x:v>
      </x:c>
      <x:c r="Q2792" s="2" t="str">
        <x:v>eligibility and RAROC conditions are met</x:v>
      </x:c>
      <x:c r="R2792" s="2"/>
      <x:c r="S2792" s="2"/>
      <x:c r="T2792" s="2"/>
    </x:row>
    <x:row r="2793">
      <x:c r="A2793" s="2"/>
      <x:c r="B2793" s="2"/>
      <x:c r="C2793" s="2" t="str">
        <x:v>SYN-02788</x:v>
      </x:c>
      <x:c r="D2793" s="58" t="n">
        <x:v>47000000</x:v>
      </x:c>
      <x:c r="E2793" s="93" t="n">
        <x:v>18</x:v>
      </x:c>
      <x:c r="F2793" s="59" t="n">
        <x:v>0.04134894627675103</x:v>
      </x:c>
      <x:c r="G2793" s="59" t="n">
        <x:v>0.8677248254186862</x:v>
      </x:c>
      <x:c r="H2793" s="59" t="n">
        <x:v>0.16010624158249567</x:v>
      </x:c>
      <x:c r="I2793" s="58" t="n">
        <x:v>2954488.177026189</x:v>
      </x:c>
      <x:c r="J2793" s="59" t="n">
        <x:v>0.23134401220870268</x:v>
      </x:c>
      <x:c r="K2793" s="2" t="str">
        <x:v>B</x:v>
      </x:c>
      <x:c r="L2793" s="59" t="n">
        <x:v>0.14094585418701172</x:v>
      </x:c>
      <x:c r="M2793" s="59" t="n">
        <x:v>0.3557537827883127</x:v>
      </x:c>
      <x:c r="N2793" s="58" t="n">
        <x:v>1383753.002146784</x:v>
      </x:c>
      <x:c r="O2793" s="58" t="n">
        <x:v>1986085.1975057134</x:v>
      </x:c>
      <x:c r="P2793" s="2" t="str">
        <x:v>approve</x:v>
      </x:c>
      <x:c r="Q2793" s="2" t="str">
        <x:v>eligibility and RAROC conditions are met</x:v>
      </x:c>
      <x:c r="R2793" s="2"/>
      <x:c r="S2793" s="2"/>
      <x:c r="T2793" s="2"/>
    </x:row>
    <x:row r="2794">
      <x:c r="A2794" s="2"/>
      <x:c r="B2794" s="2"/>
      <x:c r="C2794" s="2" t="str">
        <x:v>SYN-02789</x:v>
      </x:c>
      <x:c r="D2794" s="58" t="n">
        <x:v>204000000</x:v>
      </x:c>
      <x:c r="E2794" s="93" t="n">
        <x:v>12</x:v>
      </x:c>
      <x:c r="F2794" s="59" t="n">
        <x:v>0.1015330196701375</x:v>
      </x:c>
      <x:c r="G2794" s="59" t="n">
        <x:v>0.6631584968111162</x:v>
      </x:c>
      <x:c r="H2794" s="59" t="n">
        <x:v>0.1855121904896665</x:v>
      </x:c>
      <x:c r="I2794" s="58" t="n">
        <x:v>18756276.04880085</x:v>
      </x:c>
      <x:c r="J2794" s="59" t="n">
        <x:v>0.551675794820636</x:v>
      </x:c>
      <x:c r="K2794" s="2" t="str">
        <x:v>D</x:v>
      </x:c>
      <x:c r="L2794" s="59"/>
      <x:c r="M2794" s="59" t="n">
        <x:v>0.47689245789076673</x:v>
      </x:c>
      <x:c r="N2794" s="58" t="n">
        <x:v>7770019.584757155</x:v>
      </x:c>
      <x:c r="O2794" s="58" t="n">
        <x:v>10965980.156466898</x:v>
      </x:c>
      <x:c r="P2794" s="2" t="str">
        <x:v>decline</x:v>
      </x:c>
      <x:c r="Q2794" s="2" t="str">
        <x:v>debt service to income exceeds policy maximum</x:v>
      </x:c>
      <x:c r="R2794" s="2"/>
      <x:c r="S2794" s="2"/>
      <x:c r="T2794" s="2"/>
    </x:row>
    <x:row r="2795">
      <x:c r="A2795" s="2"/>
      <x:c r="B2795" s="2"/>
      <x:c r="C2795" s="2" t="str">
        <x:v>SYN-02790</x:v>
      </x:c>
      <x:c r="D2795" s="58" t="n">
        <x:v>152000000</x:v>
      </x:c>
      <x:c r="E2795" s="93" t="n">
        <x:v>48</x:v>
      </x:c>
      <x:c r="F2795" s="59" t="n">
        <x:v>0.014549533755129775</x:v>
      </x:c>
      <x:c r="G2795" s="59" t="n">
        <x:v>0.7619619460734715</x:v>
      </x:c>
      <x:c r="H2795" s="59" t="n">
        <x:v>0.14702645535951897</x:v>
      </x:c>
      <x:c r="I2795" s="58" t="n">
        <x:v>4207397.973368654</x:v>
      </x:c>
      <x:c r="J2795" s="59" t="n">
        <x:v>0.07531836757389847</x:v>
      </x:c>
      <x:c r="K2795" s="2" t="str">
        <x:v>A</x:v>
      </x:c>
      <x:c r="L2795" s="59" t="n">
        <x:v>0.08891719818115235</x:v>
      </x:c>
      <x:c r="M2795" s="59" t="n">
        <x:v>0.749982968716962</x:v>
      </x:c>
      <x:c r="N2795" s="58" t="n">
        <x:v>3717145.05660952</x:v>
      </x:c>
      <x:c r="O2795" s="58" t="n">
        <x:v>6556985.118947619</x:v>
      </x:c>
      <x:c r="P2795" s="2" t="str">
        <x:v>approve</x:v>
      </x:c>
      <x:c r="Q2795" s="2" t="str">
        <x:v>eligibility and RAROC conditions are met</x:v>
      </x:c>
      <x:c r="R2795" s="2"/>
      <x:c r="S2795" s="2"/>
      <x:c r="T2795" s="2"/>
    </x:row>
    <x:row r="2796">
      <x:c r="A2796" s="2"/>
      <x:c r="B2796" s="2"/>
      <x:c r="C2796" s="2" t="str">
        <x:v>SYN-02791</x:v>
      </x:c>
      <x:c r="D2796" s="58" t="n">
        <x:v>52000000</x:v>
      </x:c>
      <x:c r="E2796" s="93" t="n">
        <x:v>24</x:v>
      </x:c>
      <x:c r="F2796" s="59" t="n">
        <x:v>0.08650548792258006</x:v>
      </x:c>
      <x:c r="G2796" s="59" t="n">
        <x:v>0.7238662154837887</x:v>
      </x:c>
      <x:c r="H2796" s="59" t="n">
        <x:v>0.17332544212720197</x:v>
      </x:c>
      <x:c r="I2796" s="58" t="n">
        <x:v>2579314.3439133484</x:v>
      </x:c>
      <x:c r="J2796" s="59" t="n">
        <x:v>0.17802577144928133</x:v>
      </x:c>
      <x:c r="K2796" s="2" t="str">
        <x:v>C</x:v>
      </x:c>
      <x:c r="L2796" s="59"/>
      <x:c r="M2796" s="59" t="n">
        <x:v>0.3004332439126561</x:v>
      </x:c>
      <x:c r="N2796" s="58" t="n">
        <x:v>3515954.3660690957</x:v>
      </x:c>
      <x:c r="O2796" s="58" t="n">
        <x:v>2674908.352011088</x:v>
      </x:c>
      <x:c r="P2796" s="2" t="str">
        <x:v>manual_review</x:v>
      </x:c>
      <x:c r="Q2796" s="2" t="str">
        <x:v>data quality flag</x:v>
      </x:c>
      <x:c r="R2796" s="2"/>
      <x:c r="S2796" s="2"/>
      <x:c r="T2796" s="2"/>
    </x:row>
    <x:row r="2797">
      <x:c r="A2797" s="2"/>
      <x:c r="B2797" s="2"/>
      <x:c r="C2797" s="2" t="str">
        <x:v>SYN-02792</x:v>
      </x:c>
      <x:c r="D2797" s="58" t="n">
        <x:v>193000000</x:v>
      </x:c>
      <x:c r="E2797" s="93" t="n">
        <x:v>18</x:v>
      </x:c>
      <x:c r="F2797" s="59" t="n">
        <x:v>0.04736064408937413</x:v>
      </x:c>
      <x:c r="G2797" s="59" t="n">
        <x:v>0.7366193151114091</x:v>
      </x:c>
      <x:c r="H2797" s="59" t="n">
        <x:v>0.12641161321705055</x:v>
      </x:c>
      <x:c r="I2797" s="58" t="n">
        <x:v>11827098.48035001</x:v>
      </x:c>
      <x:c r="J2797" s="59" t="n">
        <x:v>0.5188249457267861</x:v>
      </x:c>
      <x:c r="K2797" s="2" t="str">
        <x:v>B</x:v>
      </x:c>
      <x:c r="L2797" s="59"/>
      <x:c r="M2797" s="59" t="n">
        <x:v>0.2663123709107566</x:v>
      </x:c>
      <x:c r="N2797" s="58" t="n">
        <x:v>5483035.882594328</x:v>
      </x:c>
      <x:c r="O2797" s="58" t="n">
        <x:v>8070570.375002725</x:v>
      </x:c>
      <x:c r="P2797" s="2" t="str">
        <x:v>decline</x:v>
      </x:c>
      <x:c r="Q2797" s="2" t="str">
        <x:v>debt service to income exceeds policy maximum</x:v>
      </x:c>
      <x:c r="R2797" s="2"/>
      <x:c r="S2797" s="2"/>
      <x:c r="T2797" s="2"/>
    </x:row>
    <x:row r="2798">
      <x:c r="A2798" s="2"/>
      <x:c r="B2798" s="2"/>
      <x:c r="C2798" s="2" t="str">
        <x:v>SYN-02793</x:v>
      </x:c>
      <x:c r="D2798" s="58" t="n">
        <x:v>172000000</x:v>
      </x:c>
      <x:c r="E2798" s="93" t="n">
        <x:v>18</x:v>
      </x:c>
      <x:c r="F2798" s="59" t="n">
        <x:v>0.1463743319552327</x:v>
      </x:c>
      <x:c r="G2798" s="59" t="n">
        <x:v>0.6801178931389505</x:v>
      </x:c>
      <x:c r="H2798" s="59" t="n">
        <x:v>0.23605143125200478</x:v>
      </x:c>
      <x:c r="I2798" s="58" t="n">
        <x:v>11439596.75441316</x:v>
      </x:c>
      <x:c r="J2798" s="59" t="n">
        <x:v>0.44205354132810637</x:v>
      </x:c>
      <x:c r="K2798" s="2" t="str">
        <x:v>D</x:v>
      </x:c>
      <x:c r="L2798" s="59" t="n">
        <x:v>0.19081527709960938</x:v>
      </x:c>
      <x:c r="M2798" s="59" t="n">
        <x:v>0.45131821463489347</x:v>
      </x:c>
      <x:c r="N2798" s="58" t="n">
        <x:v>14246078.342492953</x:v>
      </x:c>
      <x:c r="O2798" s="58" t="n">
        <x:v>11024447.824290415</x:v>
      </x:c>
      <x:c r="P2798" s="2" t="str">
        <x:v>approve</x:v>
      </x:c>
      <x:c r="Q2798" s="2" t="str">
        <x:v>eligibility and RAROC conditions are met</x:v>
      </x:c>
      <x:c r="R2798" s="2"/>
      <x:c r="S2798" s="2"/>
      <x:c r="T2798" s="2"/>
    </x:row>
    <x:row r="2799">
      <x:c r="A2799" s="2"/>
      <x:c r="B2799" s="2"/>
      <x:c r="C2799" s="2" t="str">
        <x:v>SYN-02794</x:v>
      </x:c>
      <x:c r="D2799" s="58" t="n">
        <x:v>54000000</x:v>
      </x:c>
      <x:c r="E2799" s="93" t="n">
        <x:v>24</x:v>
      </x:c>
      <x:c r="F2799" s="59" t="n">
        <x:v>0.11529551199654187</x:v>
      </x:c>
      <x:c r="G2799" s="59" t="n">
        <x:v>0.8556592536113858</x:v>
      </x:c>
      <x:c r="H2799" s="59" t="n">
        <x:v>0.19130491114014306</x:v>
      </x:c>
      <x:c r="I2799" s="58" t="n">
        <x:v>2725490.1192314997</x:v>
      </x:c>
      <x:c r="J2799" s="59" t="n">
        <x:v>0.2061413230043679</x:v>
      </x:c>
      <x:c r="K2799" s="2" t="str">
        <x:v>D</x:v>
      </x:c>
      <x:c r="L2799" s="59" t="n">
        <x:v>0.2019580078125</x:v>
      </x:c>
      <x:c r="M2799" s="59" t="n">
        <x:v>0.09815921787813585</x:v>
      </x:c>
      <x:c r="N2799" s="58" t="n">
        <x:v>5747682.42929788</x:v>
      </x:c>
      <x:c r="O2799" s="58" t="n">
        <x:v>3805101.285298836</x:v>
      </x:c>
      <x:c r="P2799" s="2" t="str">
        <x:v>reprice</x:v>
      </x:c>
      <x:c r="Q2799" s="2" t="str">
        <x:v>quoted APR is below the RAROC price floor</x:v>
      </x:c>
      <x:c r="R2799" s="2"/>
      <x:c r="S2799" s="2"/>
      <x:c r="T2799" s="2"/>
    </x:row>
    <x:row r="2800">
      <x:c r="A2800" s="2"/>
      <x:c r="B2800" s="2"/>
      <x:c r="C2800" s="2" t="str">
        <x:v>SYN-02795</x:v>
      </x:c>
      <x:c r="D2800" s="58" t="n">
        <x:v>222000000</x:v>
      </x:c>
      <x:c r="E2800" s="93" t="n">
        <x:v>36</x:v>
      </x:c>
      <x:c r="F2800" s="59" t="n">
        <x:v>0.16836789145785133</x:v>
      </x:c>
      <x:c r="G2800" s="59" t="n">
        <x:v>0.6224581312826201</x:v>
      </x:c>
      <x:c r="H2800" s="59" t="n">
        <x:v>0.24804569044340483</x:v>
      </x:c>
      <x:c r="I2800" s="58" t="n">
        <x:v>8803751.416658528</x:v>
      </x:c>
      <x:c r="J2800" s="59" t="n">
        <x:v>0.4083219566207816</x:v>
      </x:c>
      <x:c r="K2800" s="2" t="str">
        <x:v>E</x:v>
      </x:c>
      <x:c r="L2800" s="59" t="n">
        <x:v>0.20143684387207028</x:v>
      </x:c>
      <x:c r="M2800" s="59" t="n">
        <x:v>0.467335677637443</x:v>
      </x:c>
      <x:c r="N2800" s="58" t="n">
        <x:v>36357810.087525986</x:v>
      </x:c>
      <x:c r="O2800" s="58" t="n">
        <x:v>12912555.067252917</x:v>
      </x:c>
      <x:c r="P2800" s="2" t="str">
        <x:v>approve</x:v>
      </x:c>
      <x:c r="Q2800" s="2" t="str">
        <x:v>eligibility and RAROC conditions are met</x:v>
      </x:c>
      <x:c r="R2800" s="2"/>
      <x:c r="S2800" s="2"/>
      <x:c r="T2800" s="2"/>
    </x:row>
    <x:row r="2801">
      <x:c r="A2801" s="2"/>
      <x:c r="B2801" s="2"/>
      <x:c r="C2801" s="2" t="str">
        <x:v>SYN-02796</x:v>
      </x:c>
      <x:c r="D2801" s="58" t="n">
        <x:v>105000000</x:v>
      </x:c>
      <x:c r="E2801" s="93" t="n">
        <x:v>12</x:v>
      </x:c>
      <x:c r="F2801" s="59" t="n">
        <x:v>0.12504706072135732</x:v>
      </x:c>
      <x:c r="G2801" s="59" t="n">
        <x:v>0.7172121521292215</x:v>
      </x:c>
      <x:c r="H2801" s="59" t="n">
        <x:v>0.2264170510910286</x:v>
      </x:c>
      <x:c r="I2801" s="58" t="n">
        <x:v>9859866.519657077</x:v>
      </x:c>
      <x:c r="J2801" s="59" t="n">
        <x:v>0.3156568452660012</x:v>
      </x:c>
      <x:c r="K2801" s="2" t="str">
        <x:v>D</x:v>
      </x:c>
      <x:c r="L2801" s="59" t="n">
        <x:v>0.19445991516113284</x:v>
      </x:c>
      <x:c r="M2801" s="59" t="n">
        <x:v>0.37190760124775524</x:v>
      </x:c>
      <x:c r="N2801" s="58" t="n">
        <x:v>5378469.184198417</x:v>
      </x:c>
      <x:c r="O2801" s="58" t="n">
        <x:v>6822137.390827902</x:v>
      </x:c>
      <x:c r="P2801" s="2" t="str">
        <x:v>approve</x:v>
      </x:c>
      <x:c r="Q2801" s="2" t="str">
        <x:v>eligibility and RAROC conditions are met</x:v>
      </x:c>
      <x:c r="R2801" s="2"/>
      <x:c r="S2801" s="2"/>
      <x:c r="T2801" s="2"/>
    </x:row>
    <x:row r="2802">
      <x:c r="A2802" s="2"/>
      <x:c r="B2802" s="2"/>
      <x:c r="C2802" s="2" t="str">
        <x:v>SYN-02797</x:v>
      </x:c>
      <x:c r="D2802" s="58" t="n">
        <x:v>236000000</x:v>
      </x:c>
      <x:c r="E2802" s="93" t="n">
        <x:v>18</x:v>
      </x:c>
      <x:c r="F2802" s="59" t="n">
        <x:v>0.05022037146796191</x:v>
      </x:c>
      <x:c r="G2802" s="59" t="n">
        <x:v>0.629671290152128</x:v>
      </x:c>
      <x:c r="H2802" s="59" t="n">
        <x:v>0.13506125899465635</x:v>
      </x:c>
      <x:c r="I2802" s="58" t="n">
        <x:v>14557422.499731308</x:v>
      </x:c>
      <x:c r="J2802" s="59" t="n">
        <x:v>0.3530152479294431</x:v>
      </x:c>
      <x:c r="K2802" s="2" t="str">
        <x:v>C</x:v>
      </x:c>
      <x:c r="L2802" s="59" t="n">
        <x:v>0.1049153518676758</x:v>
      </x:c>
      <x:c r="M2802" s="59" t="n">
        <x:v>0.46582599423175974</x:v>
      </x:c>
      <x:c r="N2802" s="58" t="n">
        <x:v>6088647.875756687</x:v>
      </x:c>
      <x:c r="O2802" s="58" t="n">
        <x:v>9873653.03285727</x:v>
      </x:c>
      <x:c r="P2802" s="2" t="str">
        <x:v>approve</x:v>
      </x:c>
      <x:c r="Q2802" s="2" t="str">
        <x:v>eligibility and RAROC conditions are met</x:v>
      </x:c>
      <x:c r="R2802" s="2"/>
      <x:c r="S2802" s="2"/>
      <x:c r="T2802" s="2"/>
    </x:row>
    <x:row r="2803">
      <x:c r="A2803" s="2"/>
      <x:c r="B2803" s="2"/>
      <x:c r="C2803" s="2" t="str">
        <x:v>SYN-02798</x:v>
      </x:c>
      <x:c r="D2803" s="58" t="n">
        <x:v>110000000</x:v>
      </x:c>
      <x:c r="E2803" s="93" t="n">
        <x:v>18</x:v>
      </x:c>
      <x:c r="F2803" s="59" t="n">
        <x:v>0.029381132479717954</x:v>
      </x:c>
      <x:c r="G2803" s="59" t="n">
        <x:v>0.6967329811550885</x:v>
      </x:c>
      <x:c r="H2803" s="59" t="n">
        <x:v>0.13036545570914745</x:v>
      </x:c>
      <x:c r="I2803" s="58" t="n">
        <x:v>6761110.970837055</x:v>
      </x:c>
      <x:c r="J2803" s="59" t="n">
        <x:v>0.2096743270833975</x:v>
      </x:c>
      <x:c r="K2803" s="2" t="str">
        <x:v>B</x:v>
      </x:c>
      <x:c r="L2803" s="59" t="n">
        <x:v>0.10688770294189455</x:v>
      </x:c>
      <x:c r="M2803" s="59" t="n">
        <x:v>0.3989033845937878</x:v>
      </x:c>
      <x:c r="N2803" s="58" t="n">
        <x:v>1836027.7633642727</x:v>
      </x:c>
      <x:c r="O2803" s="58" t="n">
        <x:v>4644977.649280254</x:v>
      </x:c>
      <x:c r="P2803" s="2" t="str">
        <x:v>approve</x:v>
      </x:c>
      <x:c r="Q2803" s="2" t="str">
        <x:v>eligibility and RAROC conditions are met</x:v>
      </x:c>
      <x:c r="R2803" s="2"/>
      <x:c r="S2803" s="2"/>
      <x:c r="T2803" s="2"/>
    </x:row>
    <x:row r="2804">
      <x:c r="A2804" s="2"/>
      <x:c r="B2804" s="2"/>
      <x:c r="C2804" s="2" t="str">
        <x:v>SYN-02799</x:v>
      </x:c>
      <x:c r="D2804" s="58" t="n">
        <x:v>149000000</x:v>
      </x:c>
      <x:c r="E2804" s="93" t="n">
        <x:v>18</x:v>
      </x:c>
      <x:c r="F2804" s="59" t="n">
        <x:v>0.1794925586213675</x:v>
      </x:c>
      <x:c r="G2804" s="59" t="n">
        <x:v>0.7458191801686347</x:v>
      </x:c>
      <x:c r="H2804" s="59" t="n">
        <x:v>0.26511578183659906</x:v>
      </x:c>
      <x:c r="I2804" s="58" t="n">
        <x:v>10122437.776471555</x:v>
      </x:c>
      <x:c r="J2804" s="59" t="n">
        <x:v>0.42405735944638956</x:v>
      </x:c>
      <x:c r="K2804" s="2" t="str">
        <x:v>E</x:v>
      </x:c>
      <x:c r="L2804" s="59" t="n">
        <x:v>0.24325893402099608</x:v>
      </x:c>
      <x:c r="M2804" s="59" t="n">
        <x:v>0.27701184062416195</x:v>
      </x:c>
      <x:c r="N2804" s="58" t="n">
        <x:v>16681264.331696855</x:v>
      </x:c>
      <x:c r="O2804" s="58" t="n">
        <x:v>11365589.426916461</x:v>
      </x:c>
      <x:c r="P2804" s="2" t="str">
        <x:v>approve</x:v>
      </x:c>
      <x:c r="Q2804" s="2" t="str">
        <x:v>eligibility and RAROC conditions are met</x:v>
      </x:c>
      <x:c r="R2804" s="2"/>
      <x:c r="S2804" s="2"/>
      <x:c r="T2804" s="2"/>
    </x:row>
    <x:row r="2805">
      <x:c r="A2805" s="2"/>
      <x:c r="B2805" s="2"/>
      <x:c r="C2805" s="2" t="str">
        <x:v>SYN-02800</x:v>
      </x:c>
      <x:c r="D2805" s="58" t="n">
        <x:v>94000000</x:v>
      </x:c>
      <x:c r="E2805" s="93" t="n">
        <x:v>24</x:v>
      </x:c>
      <x:c r="F2805" s="59" t="n">
        <x:v>0.05295824681993543</x:v>
      </x:c>
      <x:c r="G2805" s="59" t="n">
        <x:v>0.67411185249848</x:v>
      </x:c>
      <x:c r="H2805" s="59" t="n">
        <x:v>0.14734425953309574</x:v>
      </x:c>
      <x:c r="I2805" s="58" t="n">
        <x:v>4545893.116168132</x:v>
      </x:c>
      <x:c r="J2805" s="59" t="n">
        <x:v>0.3222946558084066</x:v>
      </x:c>
      <x:c r="K2805" s="2" t="str">
        <x:v>C</x:v>
      </x:c>
      <x:c r="L2805" s="59" t="n">
        <x:v>0.12277969360351562</x:v>
      </x:c>
      <x:c r="M2805" s="59" t="n">
        <x:v>0.4100959491239147</x:v>
      </x:c>
      <x:c r="N2805" s="58" t="n">
        <x:v>3620679.351891983</x:v>
      </x:c>
      <x:c r="O2805" s="58" t="n">
        <x:v>3895538.083711709</x:v>
      </x:c>
      <x:c r="P2805" s="2" t="str">
        <x:v>approve</x:v>
      </x:c>
      <x:c r="Q2805" s="2" t="str">
        <x:v>eligibility and RAROC conditions are met</x:v>
      </x:c>
      <x:c r="R2805" s="2"/>
      <x:c r="S2805" s="2"/>
      <x:c r="T2805" s="2"/>
    </x:row>
    <x:row r="2806">
      <x:c r="A2806" s="2"/>
      <x:c r="B2806" s="2"/>
      <x:c r="C2806" s="2" t="str">
        <x:v>SYN-02801</x:v>
      </x:c>
      <x:c r="D2806" s="58" t="n">
        <x:v>87000000</x:v>
      </x:c>
      <x:c r="E2806" s="93" t="n">
        <x:v>12</x:v>
      </x:c>
      <x:c r="F2806" s="59" t="n">
        <x:v>0.15215492858032098</x:v>
      </x:c>
      <x:c r="G2806" s="59" t="n">
        <x:v>0.6108491920381981</x:v>
      </x:c>
      <x:c r="H2806" s="59" t="n">
        <x:v>0.23483700296880908</x:v>
      </x:c>
      <x:c r="I2806" s="58" t="n">
        <x:v>8204962.635569869</x:v>
      </x:c>
      <x:c r="J2806" s="59" t="n">
        <x:v>0.5348964341048926</x:v>
      </x:c>
      <x:c r="K2806" s="2" t="str">
        <x:v>E</x:v>
      </x:c>
      <x:c r="L2806" s="59"/>
      <x:c r="M2806" s="59" t="n">
        <x:v>0.3888293791986802</x:v>
      </x:c>
      <x:c r="N2806" s="58" t="n">
        <x:v>4644624.10020847</x:v>
      </x:c>
      <x:c r="O2806" s="58" t="n">
        <x:v>5268749.927259544</x:v>
      </x:c>
      <x:c r="P2806" s="2" t="str">
        <x:v>decline</x:v>
      </x:c>
      <x:c r="Q2806" s="2" t="str">
        <x:v>debt service to income exceeds policy maximum</x:v>
      </x:c>
      <x:c r="R2806" s="2"/>
      <x:c r="S2806" s="2"/>
      <x:c r="T2806" s="2"/>
    </x:row>
    <x:row r="2807">
      <x:c r="A2807" s="2"/>
      <x:c r="B2807" s="2"/>
      <x:c r="C2807" s="2" t="str">
        <x:v>SYN-02802</x:v>
      </x:c>
      <x:c r="D2807" s="58" t="n">
        <x:v>82000000</x:v>
      </x:c>
      <x:c r="E2807" s="93" t="n">
        <x:v>12</x:v>
      </x:c>
      <x:c r="F2807" s="59" t="n">
        <x:v>0.009918455444212873</x:v>
      </x:c>
      <x:c r="G2807" s="59" t="n">
        <x:v>0.8112079361911597</x:v>
      </x:c>
      <x:c r="H2807" s="59" t="n">
        <x:v>0.09602638133194208</x:v>
      </x:c>
      <x:c r="I2807" s="58" t="n">
        <x:v>7193957.184568377</x:v>
      </x:c>
      <x:c r="J2807" s="59" t="n">
        <x:v>0.20231993048316982</x:v>
      </x:c>
      <x:c r="K2807" s="2" t="str">
        <x:v>A</x:v>
      </x:c>
      <x:c r="L2807" s="59" t="n">
        <x:v>0.08616485595703126</x:v>
      </x:c>
      <x:c r="M2807" s="59" t="n">
        <x:v>0.2601791527709079</x:v>
      </x:c>
      <x:c r="N2807" s="58" t="n">
        <x:v>363136.60947488074</x:v>
      </x:c>
      <x:c r="O2807" s="58" t="n">
        <x:v>3538034.014202035</x:v>
      </x:c>
      <x:c r="P2807" s="2" t="str">
        <x:v>approve</x:v>
      </x:c>
      <x:c r="Q2807" s="2" t="str">
        <x:v>eligibility and RAROC conditions are met</x:v>
      </x:c>
      <x:c r="R2807" s="2"/>
      <x:c r="S2807" s="2"/>
      <x:c r="T2807" s="2"/>
    </x:row>
    <x:row r="2808">
      <x:c r="A2808" s="2"/>
      <x:c r="B2808" s="2"/>
      <x:c r="C2808" s="2" t="str">
        <x:v>SYN-02803</x:v>
      </x:c>
      <x:c r="D2808" s="58" t="n">
        <x:v>132000000</x:v>
      </x:c>
      <x:c r="E2808" s="93" t="n">
        <x:v>48</x:v>
      </x:c>
      <x:c r="F2808" s="59" t="n">
        <x:v>0.1610396961818854</x:v>
      </x:c>
      <x:c r="G2808" s="59" t="n">
        <x:v>0.6288107751843808</x:v>
      </x:c>
      <x:c r="H2808" s="59" t="n">
        <x:v>0.23210790998451725</x:v>
      </x:c>
      <x:c r="I2808" s="58" t="n">
        <x:v>4246053.408773878</x:v>
      </x:c>
      <x:c r="J2808" s="59" t="n">
        <x:v>0.2545546678272904</x:v>
      </x:c>
      <x:c r="K2808" s="2" t="str">
        <x:v>E</x:v>
      </x:c>
      <x:c r="L2808" s="59" t="n">
        <x:v>0.1988678741455078</x:v>
      </x:c>
      <x:c r="M2808" s="59" t="n">
        <x:v>0.38165131892685933</x:v>
      </x:c>
      <x:c r="N2808" s="58" t="n">
        <x:v>26890008.01799591</x:v>
      </x:c>
      <x:c r="O2808" s="58" t="n">
        <x:v>7366003.439172977</x:v>
      </x:c>
      <x:c r="P2808" s="2" t="str">
        <x:v>approve</x:v>
      </x:c>
      <x:c r="Q2808" s="2" t="str">
        <x:v>eligibility and RAROC conditions are met</x:v>
      </x:c>
      <x:c r="R2808" s="2"/>
      <x:c r="S2808" s="2"/>
      <x:c r="T2808" s="2"/>
    </x:row>
    <x:row r="2809">
      <x:c r="A2809" s="2"/>
      <x:c r="B2809" s="2"/>
      <x:c r="C2809" s="2" t="str">
        <x:v>SYN-02804</x:v>
      </x:c>
      <x:c r="D2809" s="58" t="n">
        <x:v>44000000</x:v>
      </x:c>
      <x:c r="E2809" s="93" t="n">
        <x:v>48</x:v>
      </x:c>
      <x:c r="F2809" s="59" t="n">
        <x:v>0.20285226805795073</x:v>
      </x:c>
      <x:c r="G2809" s="59" t="n">
        <x:v>0.7194729781564275</x:v>
      </x:c>
      <x:c r="H2809" s="59" t="n">
        <x:v>0.28013112233637727</x:v>
      </x:c>
      <x:c r="I2809" s="58" t="n">
        <x:v>1533824.5901383762</x:v>
      </x:c>
      <x:c r="J2809" s="59" t="n">
        <x:v>0.21344878371190928</x:v>
      </x:c>
      <x:c r="K2809" s="2" t="str">
        <x:v>E</x:v>
      </x:c>
      <x:c r="L2809" s="59"/>
      <x:c r="M2809" s="59" t="n">
        <x:v>0.2565467124509426</x:v>
      </x:c>
      <x:c r="N2809" s="58" t="n">
        <x:v>12680911.052114323</x:v>
      </x:c>
      <x:c r="O2809" s="58" t="n">
        <x:v>2977421.0932486425</x:v>
      </x:c>
      <x:c r="P2809" s="2" t="str">
        <x:v>decline</x:v>
      </x:c>
      <x:c r="Q2809" s="2" t="str">
        <x:v>PD exceeds policy maximum</x:v>
      </x:c>
      <x:c r="R2809" s="2"/>
      <x:c r="S2809" s="2"/>
      <x:c r="T2809" s="2"/>
    </x:row>
    <x:row r="2810">
      <x:c r="A2810" s="2"/>
      <x:c r="B2810" s="2"/>
      <x:c r="C2810" s="2" t="str">
        <x:v>SYN-02805</x:v>
      </x:c>
      <x:c r="D2810" s="58" t="n">
        <x:v>36000000</x:v>
      </x:c>
      <x:c r="E2810" s="93" t="n">
        <x:v>12</x:v>
      </x:c>
      <x:c r="F2810" s="59" t="n">
        <x:v>0.11926298177490718</x:v>
      </x:c>
      <x:c r="G2810" s="59" t="n">
        <x:v>0.6862114658709971</x:v>
      </x:c>
      <x:c r="H2810" s="59" t="n">
        <x:v>0.19232928862520218</x:v>
      </x:c>
      <x:c r="I2810" s="58" t="n">
        <x:v>3321640.135154101</x:v>
      </x:c>
      <x:c r="J2810" s="59" t="n">
        <x:v>0.08300231628353887</x:v>
      </x:c>
      <x:c r="K2810" s="2" t="str">
        <x:v>D</x:v>
      </x:c>
      <x:c r="L2810" s="59" t="n">
        <x:v>0.2248479843139648</x:v>
      </x:c>
      <x:c r="M2810" s="59" t="n">
        <x:v>-0.09051870609042283</x:v>
      </x:c>
      <x:c r="N2810" s="58" t="n">
        <x:v>1673043.8568463102</x:v>
      </x:c>
      <x:c r="O2810" s="58" t="n">
        <x:v>2176387.1557191764</x:v>
      </x:c>
      <x:c r="P2810" s="2" t="str">
        <x:v>reprice</x:v>
      </x:c>
      <x:c r="Q2810" s="2" t="str">
        <x:v>quoted APR is below the RAROC price floor</x:v>
      </x:c>
      <x:c r="R2810" s="2"/>
      <x:c r="S2810" s="2"/>
      <x:c r="T2810" s="2"/>
    </x:row>
    <x:row r="2811">
      <x:c r="A2811" s="2"/>
      <x:c r="B2811" s="2"/>
      <x:c r="C2811" s="2" t="str">
        <x:v>SYN-02806</x:v>
      </x:c>
      <x:c r="D2811" s="58" t="n">
        <x:v>185000000</x:v>
      </x:c>
      <x:c r="E2811" s="93" t="n">
        <x:v>12</x:v>
      </x:c>
      <x:c r="F2811" s="59" t="n">
        <x:v>0.10210477987220136</x:v>
      </x:c>
      <x:c r="G2811" s="59" t="n">
        <x:v>0.643352990706627</x:v>
      </x:c>
      <x:c r="H2811" s="59" t="n">
        <x:v>0.16915771319561404</x:v>
      </x:c>
      <x:c r="I2811" s="58" t="n">
        <x:v>16865485.156451583</x:v>
      </x:c>
      <x:c r="J2811" s="59" t="n">
        <x:v>1.2596886314794196</x:v>
      </x:c>
      <x:c r="K2811" s="2" t="str">
        <x:v>D</x:v>
      </x:c>
      <x:c r="L2811" s="59"/>
      <x:c r="M2811" s="59" t="n">
        <x:v>0.3602083607025563</x:v>
      </x:c>
      <x:c r="N2811" s="58" t="n">
        <x:v>6858931.3082453795</x:v>
      </x:c>
      <x:c r="O2811" s="58" t="n">
        <x:v>9653669.513850544</x:v>
      </x:c>
      <x:c r="P2811" s="2" t="str">
        <x:v>decline</x:v>
      </x:c>
      <x:c r="Q2811" s="2" t="str">
        <x:v>debt service to income exceeds policy maximum</x:v>
      </x:c>
      <x:c r="R2811" s="2"/>
      <x:c r="S2811" s="2"/>
      <x:c r="T2811" s="2"/>
    </x:row>
    <x:row r="2812">
      <x:c r="A2812" s="2"/>
      <x:c r="B2812" s="2"/>
      <x:c r="C2812" s="2" t="str">
        <x:v>SYN-02807</x:v>
      </x:c>
      <x:c r="D2812" s="58" t="n">
        <x:v>103000000</x:v>
      </x:c>
      <x:c r="E2812" s="93" t="n">
        <x:v>36</x:v>
      </x:c>
      <x:c r="F2812" s="59" t="n">
        <x:v>0.07953381766551083</x:v>
      </x:c>
      <x:c r="G2812" s="59" t="n">
        <x:v>0.5400916653627824</x:v>
      </x:c>
      <x:c r="H2812" s="59" t="n">
        <x:v>0.165906201725426</x:v>
      </x:c>
      <x:c r="I2812" s="58" t="n">
        <x:v>3651279.8446271927</x:v>
      </x:c>
      <x:c r="J2812" s="59" t="n">
        <x:v>0.27626296722034044</x:v>
      </x:c>
      <x:c r="K2812" s="2" t="str">
        <x:v>C</x:v>
      </x:c>
      <x:c r="L2812" s="59" t="n">
        <x:v>0.12113021850585937</x:v>
      </x:c>
      <x:c r="M2812" s="59" t="n">
        <x:v>0.6144481437264505</x:v>
      </x:c>
      <x:c r="N2812" s="58" t="n">
        <x:v>7044853.564374853</x:v>
      </x:c>
      <x:c r="O2812" s="58" t="n">
        <x:v>4145806.0467421953</x:v>
      </x:c>
      <x:c r="P2812" s="2" t="str">
        <x:v>approve</x:v>
      </x:c>
      <x:c r="Q2812" s="2" t="str">
        <x:v>eligibility and RAROC conditions are met</x:v>
      </x:c>
      <x:c r="R2812" s="2"/>
      <x:c r="S2812" s="2"/>
      <x:c r="T2812" s="2"/>
    </x:row>
    <x:row r="2813">
      <x:c r="A2813" s="2"/>
      <x:c r="B2813" s="2"/>
      <x:c r="C2813" s="2" t="str">
        <x:v>SYN-02808</x:v>
      </x:c>
      <x:c r="D2813" s="58" t="n">
        <x:v>118000000</x:v>
      </x:c>
      <x:c r="E2813" s="93" t="n">
        <x:v>18</x:v>
      </x:c>
      <x:c r="F2813" s="59" t="n">
        <x:v>0.1110807705842722</x:v>
      </x:c>
      <x:c r="G2813" s="59" t="n">
        <x:v>0.6765440741328546</x:v>
      </x:c>
      <x:c r="H2813" s="59" t="n">
        <x:v>0.21705446309709747</x:v>
      </x:c>
      <x:c r="I2813" s="58" t="n">
        <x:v>7739143.334145041</x:v>
      </x:c>
      <x:c r="J2813" s="59" t="n">
        <x:v>0.35307390807396694</x:v>
      </x:c>
      <x:c r="K2813" s="2" t="str">
        <x:v>D</x:v>
      </x:c>
      <x:c r="L2813" s="59" t="n">
        <x:v>0.1638884735107422</x:v>
      </x:c>
      <x:c r="M2813" s="59" t="n">
        <x:v>0.5575767331150463</x:v>
      </x:c>
      <x:c r="N2813" s="58" t="n">
        <x:v>7354869.2273192145</x:v>
      </x:c>
      <x:c r="O2813" s="58" t="n">
        <x:v>6617389.978568516</x:v>
      </x:c>
      <x:c r="P2813" s="2" t="str">
        <x:v>approve</x:v>
      </x:c>
      <x:c r="Q2813" s="2" t="str">
        <x:v>eligibility and RAROC conditions are met</x:v>
      </x:c>
      <x:c r="R2813" s="2"/>
      <x:c r="S2813" s="2"/>
      <x:c r="T2813" s="2"/>
    </x:row>
    <x:row r="2814">
      <x:c r="A2814" s="2"/>
      <x:c r="B2814" s="2"/>
      <x:c r="C2814" s="2" t="str">
        <x:v>SYN-02809</x:v>
      </x:c>
      <x:c r="D2814" s="58" t="n">
        <x:v>39000000</x:v>
      </x:c>
      <x:c r="E2814" s="93" t="n">
        <x:v>24</x:v>
      </x:c>
      <x:c r="F2814" s="59" t="n">
        <x:v>0.06799649088174681</x:v>
      </x:c>
      <x:c r="G2814" s="59" t="n">
        <x:v>0.7731411166701551</x:v>
      </x:c>
      <x:c r="H2814" s="59" t="n">
        <x:v>0.15804183207018835</x:v>
      </x:c>
      <x:c r="I2814" s="58" t="n">
        <x:v>1905914.3636518097</x:v>
      </x:c>
      <x:c r="J2814" s="59" t="n">
        <x:v>0.3281063535362117</x:v>
      </x:c>
      <x:c r="K2814" s="2" t="str">
        <x:v>C</x:v>
      </x:c>
      <x:c r="L2814" s="59" t="n">
        <x:v>0.1554998397827148</x:v>
      </x:c>
      <x:c r="M2814" s="59" t="n">
        <x:v>0.18232958072822777</x:v>
      </x:c>
      <x:c r="N2814" s="58" t="n">
        <x:v>2212369.581172648</x:v>
      </x:c>
      <x:c r="O2814" s="58" t="n">
        <x:v>1867152.6823188416</x:v>
      </x:c>
      <x:c r="P2814" s="2" t="str">
        <x:v>approve</x:v>
      </x:c>
      <x:c r="Q2814" s="2" t="str">
        <x:v>eligibility and RAROC conditions are met</x:v>
      </x:c>
      <x:c r="R2814" s="2"/>
      <x:c r="S2814" s="2"/>
      <x:c r="T2814" s="2"/>
    </x:row>
    <x:row r="2815">
      <x:c r="A2815" s="2"/>
      <x:c r="B2815" s="2"/>
      <x:c r="C2815" s="2" t="str">
        <x:v>SYN-02810</x:v>
      </x:c>
      <x:c r="D2815" s="58" t="n">
        <x:v>230000000</x:v>
      </x:c>
      <x:c r="E2815" s="93" t="n">
        <x:v>18</x:v>
      </x:c>
      <x:c r="F2815" s="59" t="n">
        <x:v>0.19053611385634409</x:v>
      </x:c>
      <x:c r="G2815" s="59" t="n">
        <x:v>0.6707752928470009</x:v>
      </x:c>
      <x:c r="H2815" s="59" t="n">
        <x:v>0.24245706294837951</x:v>
      </x:c>
      <x:c r="I2815" s="58" t="n">
        <x:v>15369116.00181668</x:v>
      </x:c>
      <x:c r="J2815" s="59" t="n">
        <x:v>0.5602721194572144</x:v>
      </x:c>
      <x:c r="K2815" s="2" t="str">
        <x:v>E</x:v>
      </x:c>
      <x:c r="L2815" s="59"/>
      <x:c r="M2815" s="59" t="n">
        <x:v>0.26227656004523303</x:v>
      </x:c>
      <x:c r="N2815" s="58" t="n">
        <x:v>24463273.6370375</x:v>
      </x:c>
      <x:c r="O2815" s="58" t="n">
        <x:v>16007814.671894366</x:v>
      </x:c>
      <x:c r="P2815" s="2" t="str">
        <x:v>decline</x:v>
      </x:c>
      <x:c r="Q2815" s="2" t="str">
        <x:v>debt service to income exceeds policy maximum</x:v>
      </x:c>
      <x:c r="R2815" s="2"/>
      <x:c r="S2815" s="2"/>
      <x:c r="T2815" s="2"/>
    </x:row>
    <x:row r="2816">
      <x:c r="A2816" s="2"/>
      <x:c r="B2816" s="2"/>
      <x:c r="C2816" s="2" t="str">
        <x:v>SYN-02811</x:v>
      </x:c>
      <x:c r="D2816" s="58" t="n">
        <x:v>183000000</x:v>
      </x:c>
      <x:c r="E2816" s="93" t="n">
        <x:v>36</x:v>
      </x:c>
      <x:c r="F2816" s="59" t="n">
        <x:v>0.09778135719836759</x:v>
      </x:c>
      <x:c r="G2816" s="59" t="n">
        <x:v>0.7261825439204506</x:v>
      </x:c>
      <x:c r="H2816" s="59" t="n">
        <x:v>0.15486766348576647</x:v>
      </x:c>
      <x:c r="I2816" s="58" t="n">
        <x:v>6387463.89996997</x:v>
      </x:c>
      <x:c r="J2816" s="59" t="n">
        <x:v>0.25747348247360763</x:v>
      </x:c>
      <x:c r="K2816" s="2" t="str">
        <x:v>C</x:v>
      </x:c>
      <x:c r="L2816" s="59" t="n">
        <x:v>0.15314758300781248</x:v>
      </x:c>
      <x:c r="M2816" s="59" t="n">
        <x:v>0.17284287346572982</x:v>
      </x:c>
      <x:c r="N2816" s="58" t="n">
        <x:v>20384548.56907967</x:v>
      </x:c>
      <x:c r="O2816" s="58" t="n">
        <x:v>9765615.637299515</x:v>
      </x:c>
      <x:c r="P2816" s="2" t="str">
        <x:v>approve</x:v>
      </x:c>
      <x:c r="Q2816" s="2" t="str">
        <x:v>eligibility and RAROC conditions are met</x:v>
      </x:c>
      <x:c r="R2816" s="2"/>
      <x:c r="S2816" s="2"/>
      <x:c r="T2816" s="2"/>
    </x:row>
    <x:row r="2817">
      <x:c r="A2817" s="2"/>
      <x:c r="B2817" s="2"/>
      <x:c r="C2817" s="2" t="str">
        <x:v>SYN-02812</x:v>
      </x:c>
      <x:c r="D2817" s="58" t="n">
        <x:v>96000000</x:v>
      </x:c>
      <x:c r="E2817" s="93" t="n">
        <x:v>36</x:v>
      </x:c>
      <x:c r="F2817" s="59" t="n">
        <x:v>0.10248019317536307</x:v>
      </x:c>
      <x:c r="G2817" s="59" t="n">
        <x:v>0.7502555066069179</x:v>
      </x:c>
      <x:c r="H2817" s="59" t="n">
        <x:v>0.18267614454907283</x:v>
      </x:c>
      <x:c r="I2817" s="58" t="n">
        <x:v>3483531.4290551576</x:v>
      </x:c>
      <x:c r="J2817" s="59" t="n">
        <x:v>0.3919826455205614</x:v>
      </x:c>
      <x:c r="K2817" s="2" t="str">
        <x:v>D</x:v>
      </x:c>
      <x:c r="L2817" s="59" t="n">
        <x:v>0.17144447326660153</x:v>
      </x:c>
      <x:c r="M2817" s="59" t="n">
        <x:v>0.23936237953134445</x:v>
      </x:c>
      <x:c r="N2817" s="58" t="n">
        <x:v>11681759.24794138</x:v>
      </x:c>
      <x:c r="O2817" s="58" t="n">
        <x:v>5470713.355089269</x:v>
      </x:c>
      <x:c r="P2817" s="2" t="str">
        <x:v>approve</x:v>
      </x:c>
      <x:c r="Q2817" s="2" t="str">
        <x:v>eligibility and RAROC conditions are met</x:v>
      </x:c>
      <x:c r="R2817" s="2"/>
      <x:c r="S2817" s="2"/>
      <x:c r="T2817" s="2"/>
    </x:row>
    <x:row r="2818">
      <x:c r="A2818" s="2"/>
      <x:c r="B2818" s="2"/>
      <x:c r="C2818" s="2" t="str">
        <x:v>SYN-02813</x:v>
      </x:c>
      <x:c r="D2818" s="58" t="n">
        <x:v>105000000</x:v>
      </x:c>
      <x:c r="E2818" s="93" t="n">
        <x:v>18</x:v>
      </x:c>
      <x:c r="F2818" s="59" t="n">
        <x:v>0.11966013238916454</x:v>
      </x:c>
      <x:c r="G2818" s="59" t="n">
        <x:v>0.6460665098798895</x:v>
      </x:c>
      <x:c r="H2818" s="59" t="n">
        <x:v>0.1873705598145386</x:v>
      </x:c>
      <x:c r="I2818" s="58" t="n">
        <x:v>6736556.463678932</x:v>
      </x:c>
      <x:c r="J2818" s="59" t="n">
        <x:v>0.1397849034188629</x:v>
      </x:c>
      <x:c r="K2818" s="2" t="str">
        <x:v>D</x:v>
      </x:c>
      <x:c r="L2818" s="59"/>
      <x:c r="M2818" s="59" t="n">
        <x:v>0.30560944937017465</x:v>
      </x:c>
      <x:c r="N2818" s="58" t="n">
        <x:v>6688639.887162941</x:v>
      </x:c>
      <x:c r="O2818" s="58" t="n">
        <x:v>5790474.537409952</x:v>
      </x:c>
      <x:c r="P2818" s="2" t="str">
        <x:v>manual_review</x:v>
      </x:c>
      <x:c r="Q2818" s="2" t="str">
        <x:v>data quality flag</x:v>
      </x:c>
      <x:c r="R2818" s="2"/>
      <x:c r="S2818" s="2"/>
      <x:c r="T2818" s="2"/>
    </x:row>
    <x:row r="2819">
      <x:c r="A2819" s="2"/>
      <x:c r="B2819" s="2"/>
      <x:c r="C2819" s="2" t="str">
        <x:v>SYN-02814</x:v>
      </x:c>
      <x:c r="D2819" s="58" t="n">
        <x:v>236000000</x:v>
      </x:c>
      <x:c r="E2819" s="93" t="n">
        <x:v>24</x:v>
      </x:c>
      <x:c r="F2819" s="59" t="n">
        <x:v>0.12141326146471583</x:v>
      </x:c>
      <x:c r="G2819" s="59" t="n">
        <x:v>0.5909839416009366</x:v>
      </x:c>
      <x:c r="H2819" s="59" t="n">
        <x:v>0.20745715115800953</x:v>
      </x:c>
      <x:c r="I2819" s="58" t="n">
        <x:v>12097557.738492914</x:v>
      </x:c>
      <x:c r="J2819" s="59" t="n">
        <x:v>0.466610522723975</x:v>
      </x:c>
      <x:c r="K2819" s="2" t="str">
        <x:v>D</x:v>
      </x:c>
      <x:c r="L2819" s="59" t="n">
        <x:v>0.14882034301757807</x:v>
      </x:c>
      <x:c r="M2819" s="59" t="n">
        <x:v>0.637126456513403</x:v>
      </x:c>
      <x:c r="N2819" s="58" t="n">
        <x:v>18329472.246143922</x:v>
      </x:c>
      <x:c r="O2819" s="58" t="n">
        <x:v>11809786.391818656</x:v>
      </x:c>
      <x:c r="P2819" s="2" t="str">
        <x:v>approve</x:v>
      </x:c>
      <x:c r="Q2819" s="2" t="str">
        <x:v>eligibility and RAROC conditions are met</x:v>
      </x:c>
      <x:c r="R2819" s="2"/>
      <x:c r="S2819" s="2"/>
      <x:c r="T2819" s="2"/>
    </x:row>
    <x:row r="2820">
      <x:c r="A2820" s="2"/>
      <x:c r="B2820" s="2"/>
      <x:c r="C2820" s="2" t="str">
        <x:v>SYN-02815</x:v>
      </x:c>
      <x:c r="D2820" s="58" t="n">
        <x:v>94000000</x:v>
      </x:c>
      <x:c r="E2820" s="93" t="n">
        <x:v>12</x:v>
      </x:c>
      <x:c r="F2820" s="59" t="n">
        <x:v>0.13030310882323623</x:v>
      </x:c>
      <x:c r="G2820" s="59" t="n">
        <x:v>0.7589712420047428</x:v>
      </x:c>
      <x:c r="H2820" s="59" t="n">
        <x:v>0.20952504108822517</x:v>
      </x:c>
      <x:c r="I2820" s="58" t="n">
        <x:v>8750552.141149562</x:v>
      </x:c>
      <x:c r="J2820" s="59" t="n">
        <x:v>0.1801990970028219</x:v>
      </x:c>
      <x:c r="K2820" s="2" t="str">
        <x:v>D</x:v>
      </x:c>
      <x:c r="L2820" s="59" t="n">
        <x:v>0.20898494720458982</x:v>
      </x:c>
      <x:c r="M2820" s="59" t="n">
        <x:v>0.16331709876451736</x:v>
      </x:c>
      <x:c r="N2820" s="58" t="n">
        <x:v>5301468.0818521315</x:v>
      </x:c>
      <x:c r="O2820" s="58" t="n">
        <x:v>6575094.585882225</x:v>
      </x:c>
      <x:c r="P2820" s="2" t="str">
        <x:v>approve</x:v>
      </x:c>
      <x:c r="Q2820" s="2" t="str">
        <x:v>eligibility and RAROC conditions are met</x:v>
      </x:c>
      <x:c r="R2820" s="2"/>
      <x:c r="S2820" s="2"/>
      <x:c r="T2820" s="2"/>
    </x:row>
    <x:row r="2821">
      <x:c r="A2821" s="2"/>
      <x:c r="B2821" s="2"/>
      <x:c r="C2821" s="2" t="str">
        <x:v>SYN-02816</x:v>
      </x:c>
      <x:c r="D2821" s="58" t="n">
        <x:v>149000000</x:v>
      </x:c>
      <x:c r="E2821" s="93" t="n">
        <x:v>18</x:v>
      </x:c>
      <x:c r="F2821" s="59" t="n">
        <x:v>0.08876657599403158</x:v>
      </x:c>
      <x:c r="G2821" s="59" t="n">
        <x:v>0.6695641261979751</x:v>
      </x:c>
      <x:c r="H2821" s="59" t="n">
        <x:v>0.16546780273969744</x:v>
      </x:c>
      <x:c r="I2821" s="58" t="n">
        <x:v>9404160.272737874</x:v>
      </x:c>
      <x:c r="J2821" s="59" t="n">
        <x:v>0.33251155697853163</x:v>
      </x:c>
      <x:c r="K2821" s="2" t="str">
        <x:v>C</x:v>
      </x:c>
      <x:c r="L2821" s="59" t="n">
        <x:v>0.13475769042968752</x:v>
      </x:c>
      <x:c r="M2821" s="59" t="n">
        <x:v>0.42299668890994696</x:v>
      </x:c>
      <x:c r="N2821" s="58" t="n">
        <x:v>7267609.283442787</x:v>
      </x:c>
      <x:c r="O2821" s="58" t="n">
        <x:v>7286017.501374378</x:v>
      </x:c>
      <x:c r="P2821" s="2" t="str">
        <x:v>approve</x:v>
      </x:c>
      <x:c r="Q2821" s="2" t="str">
        <x:v>eligibility and RAROC conditions are met</x:v>
      </x:c>
      <x:c r="R2821" s="2"/>
      <x:c r="S2821" s="2"/>
      <x:c r="T2821" s="2"/>
    </x:row>
    <x:row r="2822">
      <x:c r="A2822" s="2"/>
      <x:c r="B2822" s="2"/>
      <x:c r="C2822" s="2" t="str">
        <x:v>SYN-02817</x:v>
      </x:c>
      <x:c r="D2822" s="58" t="n">
        <x:v>55000000</x:v>
      </x:c>
      <x:c r="E2822" s="93" t="n">
        <x:v>48</x:v>
      </x:c>
      <x:c r="F2822" s="59" t="n">
        <x:v>0.014480652309611925</x:v>
      </x:c>
      <x:c r="G2822" s="59" t="n">
        <x:v>0.7978126766170668</x:v>
      </x:c>
      <x:c r="H2822" s="59" t="n">
        <x:v>0.11458174502402763</x:v>
      </x:c>
      <x:c r="I2822" s="58" t="n">
        <x:v>1433772.429282011</x:v>
      </x:c>
      <x:c r="J2822" s="59" t="n">
        <x:v>0.10209019420753143</x:v>
      </x:c>
      <x:c r="K2822" s="2" t="str">
        <x:v>A</x:v>
      </x:c>
      <x:c r="L2822" s="59" t="n">
        <x:v>0.09359100341796875</x:v>
      </x:c>
      <x:c r="M2822" s="59" t="n">
        <x:v>0.3736466924331158</x:v>
      </x:c>
      <x:c r="N2822" s="58" t="n">
        <x:v>1375531.6239530277</x:v>
      </x:c>
      <x:c r="O2822" s="58" t="n">
        <x:v>2328479.6388022522</x:v>
      </x:c>
      <x:c r="P2822" s="2" t="str">
        <x:v>approve</x:v>
      </x:c>
      <x:c r="Q2822" s="2" t="str">
        <x:v>eligibility and RAROC conditions are met</x:v>
      </x:c>
      <x:c r="R2822" s="2"/>
      <x:c r="S2822" s="2"/>
      <x:c r="T2822" s="2"/>
    </x:row>
    <x:row r="2823">
      <x:c r="A2823" s="2"/>
      <x:c r="B2823" s="2"/>
      <x:c r="C2823" s="2" t="str">
        <x:v>SYN-02818</x:v>
      </x:c>
      <x:c r="D2823" s="58" t="n">
        <x:v>223000000</x:v>
      </x:c>
      <x:c r="E2823" s="93" t="n">
        <x:v>18</x:v>
      </x:c>
      <x:c r="F2823" s="59" t="n">
        <x:v>0.047442372492686534</x:v>
      </x:c>
      <x:c r="G2823" s="59" t="n">
        <x:v>0.7085109348427812</x:v>
      </x:c>
      <x:c r="H2823" s="59" t="n">
        <x:v>0.14257943074089421</x:v>
      </x:c>
      <x:c r="I2823" s="58" t="n">
        <x:v>13834053.236773912</x:v>
      </x:c>
      <x:c r="J2823" s="59" t="n">
        <x:v>0.34488563916872905</x:v>
      </x:c>
      <x:c r="K2823" s="2" t="str">
        <x:v>B</x:v>
      </x:c>
      <x:c r="L2823" s="59" t="n">
        <x:v>0.10729393005371093</x:v>
      </x:c>
      <x:c r="M2823" s="59" t="n">
        <x:v>0.5179977559329757</x:v>
      </x:c>
      <x:c r="N2823" s="58" t="n">
        <x:v>6126111.529039063</x:v>
      </x:c>
      <x:c r="O2823" s="58" t="n">
        <x:v>9358340.828875741</x:v>
      </x:c>
      <x:c r="P2823" s="2" t="str">
        <x:v>approve</x:v>
      </x:c>
      <x:c r="Q2823" s="2" t="str">
        <x:v>eligibility and RAROC conditions are met</x:v>
      </x:c>
      <x:c r="R2823" s="2"/>
      <x:c r="S2823" s="2"/>
      <x:c r="T2823" s="2"/>
    </x:row>
    <x:row r="2824">
      <x:c r="A2824" s="2"/>
      <x:c r="B2824" s="2"/>
      <x:c r="C2824" s="2" t="str">
        <x:v>SYN-02819</x:v>
      </x:c>
      <x:c r="D2824" s="58" t="n">
        <x:v>163000000</x:v>
      </x:c>
      <x:c r="E2824" s="93" t="n">
        <x:v>24</x:v>
      </x:c>
      <x:c r="F2824" s="59" t="n">
        <x:v>0.1740123694122989</x:v>
      </x:c>
      <x:c r="G2824" s="59" t="n">
        <x:v>0.7583620921848182</x:v>
      </x:c>
      <x:c r="H2824" s="59" t="n">
        <x:v>0.2566089812248607</x:v>
      </x:c>
      <x:c r="I2824" s="58" t="n">
        <x:v>8753701.374950888</x:v>
      </x:c>
      <x:c r="J2824" s="59" t="n">
        <x:v>0.8035800916633925</x:v>
      </x:c>
      <x:c r="K2824" s="2" t="str">
        <x:v>E</x:v>
      </x:c>
      <x:c r="L2824" s="59"/>
      <x:c r="M2824" s="59" t="n">
        <x:v>0.2795721286284951</x:v>
      </x:c>
      <x:c r="N2824" s="58" t="n">
        <x:v>23333001.368841924</x:v>
      </x:c>
      <x:c r="O2824" s="58" t="n">
        <x:v>12168785.484705154</x:v>
      </x:c>
      <x:c r="P2824" s="2" t="str">
        <x:v>decline</x:v>
      </x:c>
      <x:c r="Q2824" s="2" t="str">
        <x:v>debt service to income exceeds policy maximum</x:v>
      </x:c>
      <x:c r="R2824" s="2"/>
      <x:c r="S2824" s="2"/>
      <x:c r="T2824" s="2"/>
    </x:row>
    <x:row r="2825">
      <x:c r="A2825" s="2"/>
      <x:c r="B2825" s="2"/>
      <x:c r="C2825" s="2" t="str">
        <x:v>SYN-02820</x:v>
      </x:c>
      <x:c r="D2825" s="58" t="n">
        <x:v>186000000</x:v>
      </x:c>
      <x:c r="E2825" s="93" t="n">
        <x:v>36</x:v>
      </x:c>
      <x:c r="F2825" s="59" t="n">
        <x:v>0.08182951842414425</x:v>
      </x:c>
      <x:c r="G2825" s="59" t="n">
        <x:v>0.6950659429976843</x:v>
      </x:c>
      <x:c r="H2825" s="59" t="n">
        <x:v>0.1622766381109691</x:v>
      </x:c>
      <x:c r="I2825" s="58" t="n">
        <x:v>6560133.422911396</x:v>
      </x:c>
      <x:c r="J2825" s="59" t="n">
        <x:v>0.3719442812809372</x:v>
      </x:c>
      <x:c r="K2825" s="2" t="str">
        <x:v>C</x:v>
      </x:c>
      <x:c r="L2825" s="59" t="n">
        <x:v>0.13822948455810546</x:v>
      </x:c>
      <x:c r="M2825" s="59" t="n">
        <x:v>0.36837137848723345</x:v>
      </x:c>
      <x:c r="N2825" s="58" t="n">
        <x:v>16797382.403559357</x:v>
      </x:c>
      <x:c r="O2825" s="58" t="n">
        <x:v>8734144.388203226</x:v>
      </x:c>
      <x:c r="P2825" s="2" t="str">
        <x:v>approve</x:v>
      </x:c>
      <x:c r="Q2825" s="2" t="str">
        <x:v>eligibility and RAROC conditions are met</x:v>
      </x:c>
      <x:c r="R2825" s="2"/>
      <x:c r="S2825" s="2"/>
      <x:c r="T2825" s="2"/>
    </x:row>
    <x:row r="2826">
      <x:c r="A2826" s="2"/>
      <x:c r="B2826" s="2"/>
      <x:c r="C2826" s="2" t="str">
        <x:v>SYN-02821</x:v>
      </x:c>
      <x:c r="D2826" s="58" t="n">
        <x:v>183000000</x:v>
      </x:c>
      <x:c r="E2826" s="93" t="n">
        <x:v>24</x:v>
      </x:c>
      <x:c r="F2826" s="59" t="n">
        <x:v>0.038611303447364194</x:v>
      </x:c>
      <x:c r="G2826" s="59" t="n">
        <x:v>0.582054988012819</x:v>
      </x:c>
      <x:c r="H2826" s="59" t="n">
        <x:v>0.1363269170721405</x:v>
      </x:c>
      <x:c r="I2826" s="58" t="n">
        <x:v>8754636.594864361</x:v>
      </x:c>
      <x:c r="J2826" s="59" t="n">
        <x:v>0.462142698604161</x:v>
      </x:c>
      <x:c r="K2826" s="2" t="str">
        <x:v>B</x:v>
      </x:c>
      <x:c r="L2826" s="59" t="n">
        <x:v>0.09834465026855468</x:v>
      </x:c>
      <x:c r="M2826" s="59" t="n">
        <x:v>0.5454749196622198</x:v>
      </x:c>
      <x:c r="N2826" s="58" t="n">
        <x:v>4435552.647441237</x:v>
      </x:c>
      <x:c r="O2826" s="58" t="n">
        <x:v>7632727.122260662</x:v>
      </x:c>
      <x:c r="P2826" s="2" t="str">
        <x:v>approve</x:v>
      </x:c>
      <x:c r="Q2826" s="2" t="str">
        <x:v>eligibility and RAROC conditions are met</x:v>
      </x:c>
      <x:c r="R2826" s="2"/>
      <x:c r="S2826" s="2"/>
      <x:c r="T2826" s="2"/>
    </x:row>
    <x:row r="2827">
      <x:c r="A2827" s="2"/>
      <x:c r="B2827" s="2"/>
      <x:c r="C2827" s="2" t="str">
        <x:v>SYN-02822</x:v>
      </x:c>
      <x:c r="D2827" s="58" t="n">
        <x:v>70000000</x:v>
      </x:c>
      <x:c r="E2827" s="93" t="n">
        <x:v>24</x:v>
      </x:c>
      <x:c r="F2827" s="59" t="n">
        <x:v>0.2493098273341763</x:v>
      </x:c>
      <x:c r="G2827" s="59" t="n">
        <x:v>0.7142207291515816</x:v>
      </x:c>
      <x:c r="H2827" s="59" t="n">
        <x:v>0.3</x:v>
      </x:c>
      <x:c r="I2827" s="58" t="n">
        <x:v>3913897.425207189</x:v>
      </x:c>
      <x:c r="J2827" s="59" t="n">
        <x:v>0.2831332869406701</x:v>
      </x:c>
      <x:c r="K2827" s="2" t="str">
        <x:v>E</x:v>
      </x:c>
      <x:c r="L2827" s="59"/>
      <x:c r="M2827" s="59" t="n">
        <x:v>0.13376954727076132</x:v>
      </x:c>
      <x:c r="N2827" s="58" t="n">
        <x:v>13445819.964526484</x:v>
      </x:c>
      <x:c r="O2827" s="58" t="n">
        <x:v>5381816.97162073</x:v>
      </x:c>
      <x:c r="P2827" s="2" t="str">
        <x:v>decline</x:v>
      </x:c>
      <x:c r="Q2827" s="2" t="str">
        <x:v>PD exceeds policy maximum</x:v>
      </x:c>
      <x:c r="R2827" s="2"/>
      <x:c r="S2827" s="2"/>
      <x:c r="T2827" s="2"/>
    </x:row>
    <x:row r="2828">
      <x:c r="A2828" s="2"/>
      <x:c r="B2828" s="2"/>
      <x:c r="C2828" s="2" t="str">
        <x:v>SYN-02823</x:v>
      </x:c>
      <x:c r="D2828" s="58" t="n">
        <x:v>63000000</x:v>
      </x:c>
      <x:c r="E2828" s="93" t="n">
        <x:v>48</x:v>
      </x:c>
      <x:c r="F2828" s="59" t="n">
        <x:v>0.1810231221105328</x:v>
      </x:c>
      <x:c r="G2828" s="59" t="n">
        <x:v>0.729815161092748</x:v>
      </x:c>
      <x:c r="H2828" s="59" t="n">
        <x:v>0.25896214705503834</x:v>
      </x:c>
      <x:c r="I2828" s="58" t="n">
        <x:v>2120513.3847749485</x:v>
      </x:c>
      <x:c r="J2828" s="59" t="n">
        <x:v>0.08344323956499852</x:v>
      </x:c>
      <x:c r="K2828" s="2" t="str">
        <x:v>E</x:v>
      </x:c>
      <x:c r="L2828" s="59" t="n">
        <x:v>0.24465660095214845</x:v>
      </x:c>
      <x:c r="M2828" s="59" t="n">
        <x:v>0.23818684354592504</x:v>
      </x:c>
      <x:c r="N2828" s="58" t="n">
        <x:v>16630711.62754632</x:v>
      </x:c>
      <x:c r="O2828" s="58" t="n">
        <x:v>4225233.409113165</x:v>
      </x:c>
      <x:c r="P2828" s="2" t="str">
        <x:v>approve</x:v>
      </x:c>
      <x:c r="Q2828" s="2" t="str">
        <x:v>eligibility and RAROC conditions are met</x:v>
      </x:c>
      <x:c r="R2828" s="2"/>
      <x:c r="S2828" s="2"/>
      <x:c r="T2828" s="2"/>
    </x:row>
    <x:row r="2829">
      <x:c r="A2829" s="2"/>
      <x:c r="B2829" s="2"/>
      <x:c r="C2829" s="2" t="str">
        <x:v>SYN-02824</x:v>
      </x:c>
      <x:c r="D2829" s="58" t="n">
        <x:v>79000000</x:v>
      </x:c>
      <x:c r="E2829" s="93" t="n">
        <x:v>24</x:v>
      </x:c>
      <x:c r="F2829" s="59" t="n">
        <x:v>0.07403445685105013</x:v>
      </x:c>
      <x:c r="G2829" s="59" t="n">
        <x:v>0.7304483254872383</x:v>
      </x:c>
      <x:c r="H2829" s="59" t="n">
        <x:v>0.17654256767404577</x:v>
      </x:c>
      <x:c r="I2829" s="58" t="n">
        <x:v>3930819.322174089</x:v>
      </x:c>
      <x:c r="J2829" s="59" t="n">
        <x:v>0.06896174249428226</x:v>
      </x:c>
      <x:c r="K2829" s="2" t="str">
        <x:v>C</x:v>
      </x:c>
      <x:c r="L2829" s="59" t="n">
        <x:v>0.14707523345947265</x:v>
      </x:c>
      <x:c r="M2829" s="59" t="n">
        <x:v>0.4191181109304544</x:v>
      </x:c>
      <x:c r="N2829" s="58" t="n">
        <x:v>4629076.576939383</x:v>
      </x:c>
      <x:c r="O2829" s="58" t="n">
        <x:v>3770516.380441434</x:v>
      </x:c>
      <x:c r="P2829" s="2" t="str">
        <x:v>approve</x:v>
      </x:c>
      <x:c r="Q2829" s="2" t="str">
        <x:v>eligibility and RAROC conditions are met</x:v>
      </x:c>
      <x:c r="R2829" s="2"/>
      <x:c r="S2829" s="2"/>
      <x:c r="T2829" s="2"/>
    </x:row>
    <x:row r="2830">
      <x:c r="A2830" s="2"/>
      <x:c r="B2830" s="2"/>
      <x:c r="C2830" s="2" t="str">
        <x:v>SYN-02825</x:v>
      </x:c>
      <x:c r="D2830" s="58" t="n">
        <x:v>135000000</x:v>
      </x:c>
      <x:c r="E2830" s="93" t="n">
        <x:v>36</x:v>
      </x:c>
      <x:c r="F2830" s="59" t="n">
        <x:v>0.11598679309848772</x:v>
      </x:c>
      <x:c r="G2830" s="59" t="n">
        <x:v>0.6680235182142739</x:v>
      </x:c>
      <x:c r="H2830" s="59" t="n">
        <x:v>0.1985637160281506</x:v>
      </x:c>
      <x:c r="I2830" s="58" t="n">
        <x:v>5007209.575531285</x:v>
      </x:c>
      <x:c r="J2830" s="59" t="n">
        <x:v>0.36026216638295583</x:v>
      </x:c>
      <x:c r="K2830" s="2" t="str">
        <x:v>D</x:v>
      </x:c>
      <x:c r="L2830" s="59" t="n">
        <x:v>0.16919750213623047</x:v>
      </x:c>
      <x:c r="M2830" s="59" t="n">
        <x:v>0.3774591050338435</x:v>
      </x:c>
      <x:c r="N2830" s="58" t="n">
        <x:v>16533321.495859735</x:v>
      </x:c>
      <x:c r="O2830" s="58" t="n">
        <x:v>7274375.985077298</x:v>
      </x:c>
      <x:c r="P2830" s="2" t="str">
        <x:v>approve</x:v>
      </x:c>
      <x:c r="Q2830" s="2" t="str">
        <x:v>eligibility and RAROC conditions are met</x:v>
      </x:c>
      <x:c r="R2830" s="2"/>
      <x:c r="S2830" s="2"/>
      <x:c r="T2830" s="2"/>
    </x:row>
    <x:row r="2831">
      <x:c r="A2831" s="2"/>
      <x:c r="B2831" s="2"/>
      <x:c r="C2831" s="2" t="str">
        <x:v>SYN-02826</x:v>
      </x:c>
      <x:c r="D2831" s="58" t="n">
        <x:v>172000000</x:v>
      </x:c>
      <x:c r="E2831" s="93" t="n">
        <x:v>12</x:v>
      </x:c>
      <x:c r="F2831" s="59" t="n">
        <x:v>0.14294044397427705</x:v>
      </x:c>
      <x:c r="G2831" s="59" t="n">
        <x:v>0.7752948151678749</x:v>
      </x:c>
      <x:c r="H2831" s="59" t="n">
        <x:v>0.22916132066135256</x:v>
      </x:c>
      <x:c r="I2831" s="58" t="n">
        <x:v>16174166.306268463</x:v>
      </x:c>
      <x:c r="J2831" s="59" t="n">
        <x:v>0.534393930032947</x:v>
      </x:c>
      <x:c r="K2831" s="2" t="str">
        <x:v>D</x:v>
      </x:c>
      <x:c r="L2831" s="59"/>
      <x:c r="M2831" s="59" t="n">
        <x:v>0.24963770750538816</x:v>
      </x:c>
      <x:c r="N2831" s="58" t="n">
        <x:v>10923160.401181262</x:v>
      </x:c>
      <x:c r="O2831" s="58" t="n">
        <x:v>12856427.04024767</x:v>
      </x:c>
      <x:c r="P2831" s="2" t="str">
        <x:v>decline</x:v>
      </x:c>
      <x:c r="Q2831" s="2" t="str">
        <x:v>debt service to income exceeds policy maximum</x:v>
      </x:c>
      <x:c r="R2831" s="2"/>
      <x:c r="S2831" s="2"/>
      <x:c r="T2831" s="2"/>
    </x:row>
    <x:row r="2832">
      <x:c r="A2832" s="2"/>
      <x:c r="B2832" s="2"/>
      <x:c r="C2832" s="2" t="str">
        <x:v>SYN-02827</x:v>
      </x:c>
      <x:c r="D2832" s="58" t="n">
        <x:v>246000000</x:v>
      </x:c>
      <x:c r="E2832" s="93" t="n">
        <x:v>36</x:v>
      </x:c>
      <x:c r="F2832" s="59" t="n">
        <x:v>0.13078700594700443</x:v>
      </x:c>
      <x:c r="G2832" s="59" t="n">
        <x:v>0.7655666116099153</x:v>
      </x:c>
      <x:c r="H2832" s="59" t="n">
        <x:v>0.21699640613496002</x:v>
      </x:c>
      <x:c r="I2832" s="58" t="n">
        <x:v>9356669.868228048</x:v>
      </x:c>
      <x:c r="J2832" s="59" t="n">
        <x:v>0.38343920425758804</x:v>
      </x:c>
      <x:c r="K2832" s="2" t="str">
        <x:v>D</x:v>
      </x:c>
      <x:c r="L2832" s="59" t="n">
        <x:v>0.1926016235351563</x:v>
      </x:c>
      <x:c r="M2832" s="59" t="n">
        <x:v>0.3076015346776494</x:v>
      </x:c>
      <x:c r="N2832" s="58" t="n">
        <x:v>38883890.646407105</x:v>
      </x:c>
      <x:c r="O2832" s="58" t="n">
        <x:v>16042260.952081539</x:v>
      </x:c>
      <x:c r="P2832" s="2" t="str">
        <x:v>approve</x:v>
      </x:c>
      <x:c r="Q2832" s="2" t="str">
        <x:v>eligibility and RAROC conditions are met</x:v>
      </x:c>
      <x:c r="R2832" s="2"/>
      <x:c r="S2832" s="2"/>
      <x:c r="T2832" s="2"/>
    </x:row>
    <x:row r="2833">
      <x:c r="A2833" s="2"/>
      <x:c r="B2833" s="2"/>
      <x:c r="C2833" s="2" t="str">
        <x:v>SYN-02828</x:v>
      </x:c>
      <x:c r="D2833" s="58" t="n">
        <x:v>187000000</x:v>
      </x:c>
      <x:c r="E2833" s="93" t="n">
        <x:v>24</x:v>
      </x:c>
      <x:c r="F2833" s="59" t="n">
        <x:v>0.022209538123255726</x:v>
      </x:c>
      <x:c r="G2833" s="59" t="n">
        <x:v>0.7837313269182186</x:v>
      </x:c>
      <x:c r="H2833" s="59" t="n">
        <x:v>0.11390781370601269</x:v>
      </x:c>
      <x:c r="I2833" s="58" t="n">
        <x:v>8749631.933842486</x:v>
      </x:c>
      <x:c r="J2833" s="59" t="n">
        <x:v>0.26634826044565396</x:v>
      </x:c>
      <x:c r="K2833" s="2" t="str">
        <x:v>B</x:v>
      </x:c>
      <x:c r="L2833" s="59" t="n">
        <x:v>0.09294700622558594</x:v>
      </x:c>
      <x:c r="M2833" s="59" t="n">
        <x:v>0.37272352249818697</x:v>
      </x:c>
      <x:c r="N2833" s="58" t="n">
        <x:v>3498195.0626014993</x:v>
      </x:c>
      <x:c r="O2833" s="58" t="n">
        <x:v>7832424.984218305</x:v>
      </x:c>
      <x:c r="P2833" s="2" t="str">
        <x:v>approve</x:v>
      </x:c>
      <x:c r="Q2833" s="2" t="str">
        <x:v>eligibility and RAROC conditions are met</x:v>
      </x:c>
      <x:c r="R2833" s="2"/>
      <x:c r="S2833" s="2"/>
      <x:c r="T2833" s="2"/>
    </x:row>
    <x:row r="2834">
      <x:c r="A2834" s="2"/>
      <x:c r="B2834" s="2"/>
      <x:c r="C2834" s="2" t="str">
        <x:v>SYN-02829</x:v>
      </x:c>
      <x:c r="D2834" s="58" t="n">
        <x:v>130000000</x:v>
      </x:c>
      <x:c r="E2834" s="93" t="n">
        <x:v>48</x:v>
      </x:c>
      <x:c r="F2834" s="59" t="n">
        <x:v>0.12433652320035474</x:v>
      </x:c>
      <x:c r="G2834" s="59" t="n">
        <x:v>0.7907114772774174</x:v>
      </x:c>
      <x:c r="H2834" s="59" t="n">
        <x:v>0.20356379936224342</x:v>
      </x:c>
      <x:c r="I2834" s="58" t="n">
        <x:v>3980673.12823706</x:v>
      </x:c>
      <x:c r="J2834" s="59" t="n">
        <x:v>0.5503912502232454</x:v>
      </x:c>
      <x:c r="K2834" s="2" t="str">
        <x:v>D</x:v>
      </x:c>
      <x:c r="L2834" s="59"/>
      <x:c r="M2834" s="59" t="n">
        <x:v>0.22014497774535008</x:v>
      </x:c>
      <x:c r="N2834" s="58" t="n">
        <x:v>26253116.427316032</x:v>
      </x:c>
      <x:c r="O2834" s="58" t="n">
        <x:v>8350575.70256449</x:v>
      </x:c>
      <x:c r="P2834" s="2" t="str">
        <x:v>decline</x:v>
      </x:c>
      <x:c r="Q2834" s="2" t="str">
        <x:v>debt service to income exceeds policy maximum</x:v>
      </x:c>
      <x:c r="R2834" s="2"/>
      <x:c r="S2834" s="2"/>
      <x:c r="T2834" s="2"/>
    </x:row>
    <x:row r="2835">
      <x:c r="A2835" s="2"/>
      <x:c r="B2835" s="2"/>
      <x:c r="C2835" s="2" t="str">
        <x:v>SYN-02830</x:v>
      </x:c>
      <x:c r="D2835" s="58" t="n">
        <x:v>40000000</x:v>
      </x:c>
      <x:c r="E2835" s="93" t="n">
        <x:v>18</x:v>
      </x:c>
      <x:c r="F2835" s="59" t="n">
        <x:v>0.021075271663846963</x:v>
      </x:c>
      <x:c r="G2835" s="59" t="n">
        <x:v>0.6552280144071234</x:v>
      </x:c>
      <x:c r="H2835" s="59" t="n">
        <x:v>0.11364434728361039</x:v>
      </x:c>
      <x:c r="I2835" s="58" t="n">
        <x:v>2427488.9381034775</x:v>
      </x:c>
      <x:c r="J2835" s="59" t="n">
        <x:v>0.1798642669245123</x:v>
      </x:c>
      <x:c r="K2835" s="2" t="str">
        <x:v>B</x:v>
      </x:c>
      <x:c r="L2835" s="59" t="n">
        <x:v>0.11134830474853516</x:v>
      </x:c>
      <x:c r="M2835" s="59" t="n">
        <x:v>0.18342973483553646</x:v>
      </x:c>
      <x:c r="N2835" s="58" t="n">
        <x:v>448763.4099758278</x:v>
      </x:c>
      <x:c r="O2835" s="58" t="n">
        <x:v>1689582.3048632694</x:v>
      </x:c>
      <x:c r="P2835" s="2" t="str">
        <x:v>approve</x:v>
      </x:c>
      <x:c r="Q2835" s="2" t="str">
        <x:v>eligibility and RAROC conditions are met</x:v>
      </x:c>
      <x:c r="R2835" s="2"/>
      <x:c r="S2835" s="2"/>
      <x:c r="T2835" s="2"/>
    </x:row>
    <x:row r="2836">
      <x:c r="A2836" s="2"/>
      <x:c r="B2836" s="2"/>
      <x:c r="C2836" s="2" t="str">
        <x:v>SYN-02831</x:v>
      </x:c>
      <x:c r="D2836" s="58" t="n">
        <x:v>105000000</x:v>
      </x:c>
      <x:c r="E2836" s="93" t="n">
        <x:v>48</x:v>
      </x:c>
      <x:c r="F2836" s="59" t="n">
        <x:v>0.06407074152603554</x:v>
      </x:c>
      <x:c r="G2836" s="59" t="n">
        <x:v>0.7882849883234796</x:v>
      </x:c>
      <x:c r="H2836" s="59" t="n">
        <x:v>0.1456833433768171</x:v>
      </x:c>
      <x:c r="I2836" s="58" t="n">
        <x:v>2899304.554957854</x:v>
      </x:c>
      <x:c r="J2836" s="59" t="n">
        <x:v>0.28613244784485703</x:v>
      </x:c>
      <x:c r="K2836" s="2" t="str">
        <x:v>C</x:v>
      </x:c>
      <x:c r="L2836" s="59" t="n">
        <x:v>0.1337583541870117</x:v>
      </x:c>
      <x:c r="M2836" s="59" t="n">
        <x:v>0.2660420480689717</x:v>
      </x:c>
      <x:c r="N2836" s="58" t="n">
        <x:v>11172918.580453072</x:v>
      </x:c>
      <x:c r="O2836" s="58" t="n">
        <x:v>4829840.346370786</x:v>
      </x:c>
      <x:c r="P2836" s="2" t="str">
        <x:v>approve</x:v>
      </x:c>
      <x:c r="Q2836" s="2" t="str">
        <x:v>eligibility and RAROC conditions are met</x:v>
      </x:c>
      <x:c r="R2836" s="2"/>
      <x:c r="S2836" s="2"/>
      <x:c r="T2836" s="2"/>
    </x:row>
    <x:row r="2837">
      <x:c r="A2837" s="2"/>
      <x:c r="B2837" s="2"/>
      <x:c r="C2837" s="2" t="str">
        <x:v>SYN-02832</x:v>
      </x:c>
      <x:c r="D2837" s="58" t="n">
        <x:v>155000000</x:v>
      </x:c>
      <x:c r="E2837" s="93" t="n">
        <x:v>36</x:v>
      </x:c>
      <x:c r="F2837" s="59" t="n">
        <x:v>0.07848827712654667</x:v>
      </x:c>
      <x:c r="G2837" s="59" t="n">
        <x:v>0.5592958611209577</x:v>
      </x:c>
      <x:c r="H2837" s="59" t="n">
        <x:v>0.16494833065908843</x:v>
      </x:c>
      <x:c r="I2837" s="58" t="n">
        <x:v>5487282.313725599</x:v>
      </x:c>
      <x:c r="J2837" s="59" t="n">
        <x:v>0.2410295212726641</x:v>
      </x:c>
      <x:c r="K2837" s="2" t="str">
        <x:v>C</x:v>
      </x:c>
      <x:c r="L2837" s="59" t="n">
        <x:v>0.12281391143798827</x:v>
      </x:c>
      <x:c r="M2837" s="59" t="n">
        <x:v>0.5877695146458527</x:v>
      </x:c>
      <x:c r="N2837" s="58" t="n">
        <x:v>10836138.841803622</x:v>
      </x:c>
      <x:c r="O2837" s="58" t="n">
        <x:v>6243197.695493787</x:v>
      </x:c>
      <x:c r="P2837" s="2" t="str">
        <x:v>approve</x:v>
      </x:c>
      <x:c r="Q2837" s="2" t="str">
        <x:v>eligibility and RAROC conditions are met</x:v>
      </x:c>
      <x:c r="R2837" s="2"/>
      <x:c r="S2837" s="2"/>
      <x:c r="T2837" s="2"/>
    </x:row>
    <x:row r="2838">
      <x:c r="A2838" s="2"/>
      <x:c r="B2838" s="2"/>
      <x:c r="C2838" s="2" t="str">
        <x:v>SYN-02833</x:v>
      </x:c>
      <x:c r="D2838" s="58" t="n">
        <x:v>164000000</x:v>
      </x:c>
      <x:c r="E2838" s="93" t="n">
        <x:v>24</x:v>
      </x:c>
      <x:c r="F2838" s="59" t="n">
        <x:v>0.05468186087909255</x:v>
      </x:c>
      <x:c r="G2838" s="59" t="n">
        <x:v>0.7387166198756436</x:v>
      </x:c>
      <x:c r="H2838" s="59" t="n">
        <x:v>0.14769769151981782</x:v>
      </x:c>
      <x:c r="I2838" s="58" t="n">
        <x:v>7933882.693290094</x:v>
      </x:c>
      <x:c r="J2838" s="59" t="n">
        <x:v>0.4222451122204206</x:v>
      </x:c>
      <x:c r="K2838" s="2" t="str">
        <x:v>C</x:v>
      </x:c>
      <x:c r="L2838" s="59" t="n">
        <x:v>0.11281089782714845</x:v>
      </x:c>
      <x:c r="M2838" s="59" t="n">
        <x:v>0.5136416397138984</x:v>
      </x:c>
      <x:c r="N2838" s="58" t="n">
        <x:v>7145908.49986324</x:v>
      </x:c>
      <x:c r="O2838" s="58" t="n">
        <x:v>6789225.990995758</x:v>
      </x:c>
      <x:c r="P2838" s="2" t="str">
        <x:v>approve</x:v>
      </x:c>
      <x:c r="Q2838" s="2" t="str">
        <x:v>eligibility and RAROC conditions are met</x:v>
      </x:c>
      <x:c r="R2838" s="2"/>
      <x:c r="S2838" s="2"/>
      <x:c r="T2838" s="2"/>
    </x:row>
    <x:row r="2839">
      <x:c r="A2839" s="2"/>
      <x:c r="B2839" s="2"/>
      <x:c r="C2839" s="2" t="str">
        <x:v>SYN-02834</x:v>
      </x:c>
      <x:c r="D2839" s="58" t="n">
        <x:v>160000000</x:v>
      </x:c>
      <x:c r="E2839" s="93" t="n">
        <x:v>36</x:v>
      </x:c>
      <x:c r="F2839" s="59" t="n">
        <x:v>0.01705107705058422</x:v>
      </x:c>
      <x:c r="G2839" s="59" t="n">
        <x:v>0.6401242399258821</x:v>
      </x:c>
      <x:c r="H2839" s="59" t="n">
        <x:v>0.11545665018703927</x:v>
      </x:c>
      <x:c r="I2839" s="58" t="n">
        <x:v>5279636.581838409</x:v>
      </x:c>
      <x:c r="J2839" s="59" t="n">
        <x:v>0.29698471826262673</x:v>
      </x:c>
      <x:c r="K2839" s="2" t="str">
        <x:v>A</x:v>
      </x:c>
      <x:c r="L2839" s="59" t="n">
        <x:v>0.08499881744384766</x:v>
      </x:c>
      <x:c r="M2839" s="59" t="n">
        <x:v>0.468756730295401</x:v>
      </x:c>
      <x:c r="N2839" s="58" t="n">
        <x:v>2816184.850959409</x:v>
      </x:c>
      <x:c r="O2839" s="58" t="n">
        <x:v>6719800.451910897</x:v>
      </x:c>
      <x:c r="P2839" s="2" t="str">
        <x:v>approve</x:v>
      </x:c>
      <x:c r="Q2839" s="2" t="str">
        <x:v>eligibility and RAROC conditions are met</x:v>
      </x:c>
      <x:c r="R2839" s="2"/>
      <x:c r="S2839" s="2"/>
      <x:c r="T2839" s="2"/>
    </x:row>
    <x:row r="2840">
      <x:c r="A2840" s="2"/>
      <x:c r="B2840" s="2"/>
      <x:c r="C2840" s="2" t="str">
        <x:v>SYN-02835</x:v>
      </x:c>
      <x:c r="D2840" s="58" t="n">
        <x:v>175000000</x:v>
      </x:c>
      <x:c r="E2840" s="93" t="n">
        <x:v>12</x:v>
      </x:c>
      <x:c r="F2840" s="59" t="n">
        <x:v>0.19182714639862988</x:v>
      </x:c>
      <x:c r="G2840" s="59" t="n">
        <x:v>0.5413964210995972</x:v>
      </x:c>
      <x:c r="H2840" s="59" t="n">
        <x:v>0.26421180530613203</x:v>
      </x:c>
      <x:c r="I2840" s="58" t="n">
        <x:v>16753660.5073559</x:v>
      </x:c>
      <x:c r="J2840" s="59" t="n">
        <x:v>0.6407828024966488</x:v>
      </x:c>
      <x:c r="K2840" s="2" t="str">
        <x:v>E</x:v>
      </x:c>
      <x:c r="L2840" s="59"/>
      <x:c r="M2840" s="59" t="n">
        <x:v>0.7333558055268062</x:v>
      </x:c>
      <x:c r="N2840" s="58" t="n">
        <x:v>10553127.614553984</x:v>
      </x:c>
      <x:c r="O2840" s="58" t="n">
        <x:v>10310090.412110332</x:v>
      </x:c>
      <x:c r="P2840" s="2" t="str">
        <x:v>decline</x:v>
      </x:c>
      <x:c r="Q2840" s="2" t="str">
        <x:v>debt service to income exceeds policy maximum</x:v>
      </x:c>
      <x:c r="R2840" s="2"/>
      <x:c r="S2840" s="2"/>
      <x:c r="T2840" s="2"/>
    </x:row>
    <x:row r="2841">
      <x:c r="A2841" s="2"/>
      <x:c r="B2841" s="2"/>
      <x:c r="C2841" s="2" t="str">
        <x:v>SYN-02836</x:v>
      </x:c>
      <x:c r="D2841" s="58" t="n">
        <x:v>160000000</x:v>
      </x:c>
      <x:c r="E2841" s="93" t="n">
        <x:v>36</x:v>
      </x:c>
      <x:c r="F2841" s="59" t="n">
        <x:v>0.1803050961272734</x:v>
      </x:c>
      <x:c r="G2841" s="59" t="n">
        <x:v>0.7864978520805984</x:v>
      </x:c>
      <x:c r="H2841" s="59" t="n">
        <x:v>0.23297052297318493</x:v>
      </x:c>
      <x:c r="I2841" s="58" t="n">
        <x:v>6218354.633425276</x:v>
      </x:c>
      <x:c r="J2841" s="59" t="n">
        <x:v>0.26617556175164836</x:v>
      </x:c>
      <x:c r="K2841" s="2" t="str">
        <x:v>E</x:v>
      </x:c>
      <x:c r="L2841" s="59" t="n">
        <x:v>0.24439777374267577</x:v>
      </x:c>
      <x:c r="M2841" s="59" t="n">
        <x:v>0.10226744723985101</x:v>
      </x:c>
      <x:c r="N2841" s="58" t="n">
        <x:v>35008642.92036484</x:v>
      </x:c>
      <x:c r="O2841" s="58" t="n">
        <x:v>11890615.95474919</x:v>
      </x:c>
      <x:c r="P2841" s="2" t="str">
        <x:v>reprice</x:v>
      </x:c>
      <x:c r="Q2841" s="2" t="str">
        <x:v>quoted APR is below the RAROC price floor</x:v>
      </x:c>
      <x:c r="R2841" s="2"/>
      <x:c r="S2841" s="2"/>
      <x:c r="T2841" s="2"/>
    </x:row>
    <x:row r="2842">
      <x:c r="A2842" s="2"/>
      <x:c r="B2842" s="2"/>
      <x:c r="C2842" s="2" t="str">
        <x:v>SYN-02837</x:v>
      </x:c>
      <x:c r="D2842" s="58" t="n">
        <x:v>180000000</x:v>
      </x:c>
      <x:c r="E2842" s="93" t="n">
        <x:v>12</x:v>
      </x:c>
      <x:c r="F2842" s="59" t="n">
        <x:v>0.03223292451915948</x:v>
      </x:c>
      <x:c r="G2842" s="59" t="n">
        <x:v>0.9</x:v>
      </x:c>
      <x:c r="H2842" s="59" t="n">
        <x:v>0.13486385871873058</x:v>
      </x:c>
      <x:c r="I2842" s="58" t="n">
        <x:v>16118213.591932893</x:v>
      </x:c>
      <x:c r="J2842" s="59" t="n">
        <x:v>0.7193685099110984</x:v>
      </x:c>
      <x:c r="K2842" s="2" t="str">
        <x:v>B</x:v>
      </x:c>
      <x:c r="L2842" s="59"/>
      <x:c r="M2842" s="59" t="n">
        <x:v>0.5856060636946921</x:v>
      </x:c>
      <x:c r="N2842" s="58" t="n">
        <x:v>2900447.848647467</x:v>
      </x:c>
      <x:c r="O2842" s="58" t="n">
        <x:v>7756592.855569924</x:v>
      </x:c>
      <x:c r="P2842" s="2" t="str">
        <x:v>decline</x:v>
      </x:c>
      <x:c r="Q2842" s="2" t="str">
        <x:v>debt service to income exceeds policy maximum</x:v>
      </x:c>
      <x:c r="R2842" s="2"/>
      <x:c r="S2842" s="2"/>
      <x:c r="T2842" s="2"/>
    </x:row>
    <x:row r="2843">
      <x:c r="A2843" s="2"/>
      <x:c r="B2843" s="2"/>
      <x:c r="C2843" s="2" t="str">
        <x:v>SYN-02838</x:v>
      </x:c>
      <x:c r="D2843" s="58" t="n">
        <x:v>201000000</x:v>
      </x:c>
      <x:c r="E2843" s="93" t="n">
        <x:v>24</x:v>
      </x:c>
      <x:c r="F2843" s="59" t="n">
        <x:v>0.14768894584172015</x:v>
      </x:c>
      <x:c r="G2843" s="59" t="n">
        <x:v>0.67838591974357</x:v>
      </x:c>
      <x:c r="H2843" s="59" t="n">
        <x:v>0.22422913876211342</x:v>
      </x:c>
      <x:c r="I2843" s="58" t="n">
        <x:v>10469534.91711199</x:v>
      </x:c>
      <x:c r="J2843" s="59" t="n">
        <x:v>0.4809618430507182</x:v>
      </x:c>
      <x:c r="K2843" s="2" t="str">
        <x:v>D</x:v>
      </x:c>
      <x:c r="L2843" s="59" t="n">
        <x:v>0.19151805877685546</x:v>
      </x:c>
      <x:c r="M2843" s="59" t="n">
        <x:v>0.370215179539475</x:v>
      </x:c>
      <x:c r="N2843" s="58" t="n">
        <x:v>21777948.36427291</x:v>
      </x:c>
      <x:c r="O2843" s="58" t="n">
        <x:v>12573372.345226165</x:v>
      </x:c>
      <x:c r="P2843" s="2" t="str">
        <x:v>approve</x:v>
      </x:c>
      <x:c r="Q2843" s="2" t="str">
        <x:v>eligibility and RAROC conditions are met</x:v>
      </x:c>
      <x:c r="R2843" s="2"/>
      <x:c r="S2843" s="2"/>
      <x:c r="T2843" s="2"/>
    </x:row>
    <x:row r="2844">
      <x:c r="A2844" s="2"/>
      <x:c r="B2844" s="2"/>
      <x:c r="C2844" s="2" t="str">
        <x:v>SYN-02839</x:v>
      </x:c>
      <x:c r="D2844" s="58" t="n">
        <x:v>110000000</x:v>
      </x:c>
      <x:c r="E2844" s="93" t="n">
        <x:v>12</x:v>
      </x:c>
      <x:c r="F2844" s="59" t="n">
        <x:v>0.04751609456787211</x:v>
      </x:c>
      <x:c r="G2844" s="59" t="n">
        <x:v>0.7832344149800107</x:v>
      </x:c>
      <x:c r="H2844" s="59" t="n">
        <x:v>0.15372499373419393</x:v>
      </x:c>
      <x:c r="I2844" s="58" t="n">
        <x:v>9947759.524497023</x:v>
      </x:c>
      <x:c r="J2844" s="59" t="n">
        <x:v>0.2442672619203869</x:v>
      </x:c>
      <x:c r="K2844" s="2" t="str">
        <x:v>B</x:v>
      </x:c>
      <x:c r="L2844" s="59" t="n">
        <x:v>0.12766582489013673</x:v>
      </x:c>
      <x:c r="M2844" s="59" t="n">
        <x:v>0.42515294397022624</x:v>
      </x:c>
      <x:c r="N2844" s="58" t="n">
        <x:v>2285574.2968673455</x:v>
      </x:c>
      <x:c r="O2844" s="58" t="n">
        <x:v>4730050.1705797035</x:v>
      </x:c>
      <x:c r="P2844" s="2" t="str">
        <x:v>approve</x:v>
      </x:c>
      <x:c r="Q2844" s="2" t="str">
        <x:v>eligibility and RAROC conditions are met</x:v>
      </x:c>
      <x:c r="R2844" s="2"/>
      <x:c r="S2844" s="2"/>
      <x:c r="T2844" s="2"/>
    </x:row>
    <x:row r="2845">
      <x:c r="A2845" s="2"/>
      <x:c r="B2845" s="2"/>
      <x:c r="C2845" s="2" t="str">
        <x:v>SYN-02840</x:v>
      </x:c>
      <x:c r="D2845" s="58" t="n">
        <x:v>124000000</x:v>
      </x:c>
      <x:c r="E2845" s="93" t="n">
        <x:v>48</x:v>
      </x:c>
      <x:c r="F2845" s="59" t="n">
        <x:v>0.06750424232480168</x:v>
      </x:c>
      <x:c r="G2845" s="59" t="n">
        <x:v>0.8512460427564681</x:v>
      </x:c>
      <x:c r="H2845" s="59" t="n">
        <x:v>0.17595359233708216</x:v>
      </x:c>
      <x:c r="I2845" s="58" t="n">
        <x:v>3616333.5220480952</x:v>
      </x:c>
      <x:c r="J2845" s="59" t="n">
        <x:v>0.27293720353762596</x:v>
      </x:c>
      <x:c r="K2845" s="2" t="str">
        <x:v>C</x:v>
      </x:c>
      <x:c r="L2845" s="59" t="n">
        <x:v>0.14224876403808592</x:v>
      </x:c>
      <x:c r="M2845" s="59" t="n">
        <x:v>0.42847242269331554</x:v>
      </x:c>
      <x:c r="N2845" s="58" t="n">
        <x:v>15213640.79573901</x:v>
      </x:c>
      <x:c r="O2845" s="58" t="n">
        <x:v>6438993.3746679835</x:v>
      </x:c>
      <x:c r="P2845" s="2" t="str">
        <x:v>approve</x:v>
      </x:c>
      <x:c r="Q2845" s="2" t="str">
        <x:v>eligibility and RAROC conditions are met</x:v>
      </x:c>
      <x:c r="R2845" s="2"/>
      <x:c r="S2845" s="2"/>
      <x:c r="T2845" s="2"/>
    </x:row>
    <x:row r="2846">
      <x:c r="A2846" s="2"/>
      <x:c r="B2846" s="2"/>
      <x:c r="C2846" s="2" t="str">
        <x:v>SYN-02841</x:v>
      </x:c>
      <x:c r="D2846" s="58" t="n">
        <x:v>240000000</x:v>
      </x:c>
      <x:c r="E2846" s="93" t="n">
        <x:v>48</x:v>
      </x:c>
      <x:c r="F2846" s="59" t="n">
        <x:v>0.16734420830549887</x:v>
      </x:c>
      <x:c r="G2846" s="59" t="n">
        <x:v>0.7320649103970527</x:v>
      </x:c>
      <x:c r="H2846" s="59" t="n">
        <x:v>0.24501843280228144</x:v>
      </x:c>
      <x:c r="I2846" s="58" t="n">
        <x:v>7891174.083274497</x:v>
      </x:c>
      <x:c r="J2846" s="59" t="n">
        <x:v>0.19765965770482788</x:v>
      </x:c>
      <x:c r="K2846" s="2" t="str">
        <x:v>E</x:v>
      </x:c>
      <x:c r="L2846" s="59" t="n">
        <x:v>0.219046745300293</x:v>
      </x:c>
      <x:c r="M2846" s="59" t="n">
        <x:v>0.3056342324379555</x:v>
      </x:c>
      <x:c r="N2846" s="58" t="n">
        <x:v>59147564.764532946</x:v>
      </x:c>
      <x:c r="O2846" s="58" t="n">
        <x:v>15816091.503118586</x:v>
      </x:c>
      <x:c r="P2846" s="2" t="str">
        <x:v>approve</x:v>
      </x:c>
      <x:c r="Q2846" s="2" t="str">
        <x:v>eligibility and RAROC conditions are met</x:v>
      </x:c>
      <x:c r="R2846" s="2"/>
      <x:c r="S2846" s="2"/>
      <x:c r="T2846" s="2"/>
    </x:row>
    <x:row r="2847">
      <x:c r="A2847" s="2"/>
      <x:c r="B2847" s="2"/>
      <x:c r="C2847" s="2" t="str">
        <x:v>SYN-02842</x:v>
      </x:c>
      <x:c r="D2847" s="58" t="n">
        <x:v>159000000</x:v>
      </x:c>
      <x:c r="E2847" s="93" t="n">
        <x:v>48</x:v>
      </x:c>
      <x:c r="F2847" s="59" t="n">
        <x:v>0.039142824343876115</x:v>
      </x:c>
      <x:c r="G2847" s="59" t="n">
        <x:v>0.6167179777255277</x:v>
      </x:c>
      <x:c r="H2847" s="59" t="n">
        <x:v>0.1556617295693467</x:v>
      </x:c>
      <x:c r="I2847" s="58" t="n">
        <x:v>4470855.450632068</x:v>
      </x:c>
      <x:c r="J2847" s="59" t="n">
        <x:v>0.32158233080164456</x:v>
      </x:c>
      <x:c r="K2847" s="2" t="str">
        <x:v>B</x:v>
      </x:c>
      <x:c r="L2847" s="59" t="n">
        <x:v>0.1021463394165039</x:v>
      </x:c>
      <x:c r="M2847" s="59" t="n">
        <x:v>0.7032880335633588</x:v>
      </x:c>
      <x:c r="N2847" s="58" t="n">
        <x:v>8319180.508771712</x:v>
      </x:c>
      <x:c r="O2847" s="58" t="n">
        <x:v>6662127.944043162</x:v>
      </x:c>
      <x:c r="P2847" s="2" t="str">
        <x:v>approve</x:v>
      </x:c>
      <x:c r="Q2847" s="2" t="str">
        <x:v>eligibility and RAROC conditions are met</x:v>
      </x:c>
      <x:c r="R2847" s="2"/>
      <x:c r="S2847" s="2"/>
      <x:c r="T2847" s="2"/>
    </x:row>
    <x:row r="2848">
      <x:c r="A2848" s="2"/>
      <x:c r="B2848" s="2"/>
      <x:c r="C2848" s="2" t="str">
        <x:v>SYN-02843</x:v>
      </x:c>
      <x:c r="D2848" s="58" t="n">
        <x:v>244000000</x:v>
      </x:c>
      <x:c r="E2848" s="93" t="n">
        <x:v>18</x:v>
      </x:c>
      <x:c r="F2848" s="59" t="n">
        <x:v>0.09559104510605476</x:v>
      </x:c>
      <x:c r="G2848" s="59" t="n">
        <x:v>0.7995867675072061</x:v>
      </x:c>
      <x:c r="H2848" s="59" t="n">
        <x:v>0.18631543969061334</x:v>
      </x:c>
      <x:c r="I2848" s="58" t="n">
        <x:v>15642166.070691934</x:v>
      </x:c>
      <x:c r="J2848" s="59" t="n">
        <x:v>1.108885379418246</x:v>
      </x:c>
      <x:c r="K2848" s="2" t="str">
        <x:v>C</x:v>
      </x:c>
      <x:c r="L2848" s="59"/>
      <x:c r="M2848" s="59" t="n">
        <x:v>0.34255081879630983</x:v>
      </x:c>
      <x:c r="N2848" s="58" t="n">
        <x:v>15372074.341497516</x:v>
      </x:c>
      <x:c r="O2848" s="58" t="n">
        <x:v>14888315.540792404</x:v>
      </x:c>
      <x:c r="P2848" s="2" t="str">
        <x:v>decline</x:v>
      </x:c>
      <x:c r="Q2848" s="2" t="str">
        <x:v>debt service to income exceeds policy maximum</x:v>
      </x:c>
      <x:c r="R2848" s="2"/>
      <x:c r="S2848" s="2"/>
      <x:c r="T2848" s="2"/>
    </x:row>
    <x:row r="2849">
      <x:c r="A2849" s="2"/>
      <x:c r="B2849" s="2"/>
      <x:c r="C2849" s="2" t="str">
        <x:v>SYN-02844</x:v>
      </x:c>
      <x:c r="D2849" s="58" t="n">
        <x:v>156000000</x:v>
      </x:c>
      <x:c r="E2849" s="93" t="n">
        <x:v>48</x:v>
      </x:c>
      <x:c r="F2849" s="59" t="n">
        <x:v>0.18060380446128346</x:v>
      </x:c>
      <x:c r="G2849" s="59" t="n">
        <x:v>0.7354409081892652</x:v>
      </x:c>
      <x:c r="H2849" s="59" t="n">
        <x:v>0.24810409308471917</x:v>
      </x:c>
      <x:c r="I2849" s="58" t="n">
        <x:v>5156029.823113718</x:v>
      </x:c>
      <x:c r="J2849" s="59" t="n">
        <x:v>0.11725771091645178</x:v>
      </x:c>
      <x:c r="K2849" s="2" t="str">
        <x:v>E</x:v>
      </x:c>
      <x:c r="L2849" s="59" t="n">
        <x:v>0.23934230804443357</x:v>
      </x:c>
      <x:c r="M2849" s="59" t="n">
        <x:v>0.20743561415180659</x:v>
      </x:c>
      <x:c r="N2849" s="58" t="n">
        <x:v>41215858.91044773</x:v>
      </x:c>
      <x:c r="O2849" s="58" t="n">
        <x:v>10487594.363200707</x:v>
      </x:c>
      <x:c r="P2849" s="2" t="str">
        <x:v>approve</x:v>
      </x:c>
      <x:c r="Q2849" s="2" t="str">
        <x:v>eligibility and RAROC conditions are met</x:v>
      </x:c>
      <x:c r="R2849" s="2"/>
      <x:c r="S2849" s="2"/>
      <x:c r="T2849" s="2"/>
    </x:row>
    <x:row r="2850">
      <x:c r="A2850" s="2"/>
      <x:c r="B2850" s="2"/>
      <x:c r="C2850" s="2" t="str">
        <x:v>SYN-02845</x:v>
      </x:c>
      <x:c r="D2850" s="58" t="n">
        <x:v>191000000</x:v>
      </x:c>
      <x:c r="E2850" s="93" t="n">
        <x:v>48</x:v>
      </x:c>
      <x:c r="F2850" s="59" t="n">
        <x:v>0.09488578547491126</x:v>
      </x:c>
      <x:c r="G2850" s="59" t="n">
        <x:v>0.7749492810895472</x:v>
      </x:c>
      <x:c r="H2850" s="59" t="n">
        <x:v>0.18903911519833042</x:v>
      </x:c>
      <x:c r="I2850" s="58" t="n">
        <x:v>5701242.504862065</x:v>
      </x:c>
      <x:c r="J2850" s="59" t="n">
        <x:v>0.3474338160453719</x:v>
      </x:c>
      <x:c r="K2850" s="2" t="str">
        <x:v>C</x:v>
      </x:c>
      <x:c r="L2850" s="59" t="n">
        <x:v>0.15794773101806642</x:v>
      </x:c>
      <x:c r="M2850" s="59" t="n">
        <x:v>0.38123899623047997</x:v>
      </x:c>
      <x:c r="N2850" s="58" t="n">
        <x:v>29436369.316898126</x:v>
      </x:c>
      <x:c r="O2850" s="58" t="n">
        <x:v>10728756.246987082</x:v>
      </x:c>
      <x:c r="P2850" s="2" t="str">
        <x:v>approve</x:v>
      </x:c>
      <x:c r="Q2850" s="2" t="str">
        <x:v>eligibility and RAROC conditions are met</x:v>
      </x:c>
      <x:c r="R2850" s="2"/>
      <x:c r="S2850" s="2"/>
      <x:c r="T2850" s="2"/>
    </x:row>
    <x:row r="2851">
      <x:c r="A2851" s="2"/>
      <x:c r="B2851" s="2"/>
      <x:c r="C2851" s="2" t="str">
        <x:v>SYN-02846</x:v>
      </x:c>
      <x:c r="D2851" s="58" t="n">
        <x:v>112000000</x:v>
      </x:c>
      <x:c r="E2851" s="93" t="n">
        <x:v>24</x:v>
      </x:c>
      <x:c r="F2851" s="59" t="n">
        <x:v>0.13045805133120011</x:v>
      </x:c>
      <x:c r="G2851" s="59" t="n">
        <x:v>0.8580727940470642</x:v>
      </x:c>
      <x:c r="H2851" s="59" t="n">
        <x:v>0.2237452063936905</x:v>
      </x:c>
      <x:c r="I2851" s="58" t="n">
        <x:v>5831088.40831677</x:v>
      </x:c>
      <x:c r="J2851" s="59" t="n">
        <x:v>0.10551814013861283</x:v>
      </x:c>
      <x:c r="K2851" s="2" t="str">
        <x:v>D</x:v>
      </x:c>
      <x:c r="L2851" s="59" t="n">
        <x:v>0.21743324279785156</x:v>
      </x:c>
      <x:c r="M2851" s="59" t="n">
        <x:v>0.19421743715797773</x:v>
      </x:c>
      <x:c r="N2851" s="58" t="n">
        <x:v>13606335.494924687</x:v>
      </x:c>
      <x:c r="O2851" s="58" t="n">
        <x:v>8432032.93760509</x:v>
      </x:c>
      <x:c r="P2851" s="2" t="str">
        <x:v>approve</x:v>
      </x:c>
      <x:c r="Q2851" s="2" t="str">
        <x:v>eligibility and RAROC conditions are met</x:v>
      </x:c>
      <x:c r="R2851" s="2"/>
      <x:c r="S2851" s="2"/>
      <x:c r="T2851" s="2"/>
    </x:row>
    <x:row r="2852">
      <x:c r="A2852" s="2"/>
      <x:c r="B2852" s="2"/>
      <x:c r="C2852" s="2" t="str">
        <x:v>SYN-02847</x:v>
      </x:c>
      <x:c r="D2852" s="58" t="n">
        <x:v>125000000</x:v>
      </x:c>
      <x:c r="E2852" s="93" t="n">
        <x:v>36</x:v>
      </x:c>
      <x:c r="F2852" s="59" t="n">
        <x:v>0.08668264089381175</x:v>
      </x:c>
      <x:c r="G2852" s="59" t="n">
        <x:v>0.7095489900618935</x:v>
      </x:c>
      <x:c r="H2852" s="59" t="n">
        <x:v>0.17162178207466758</x:v>
      </x:c>
      <x:c r="I2852" s="58" t="n">
        <x:v>4466686.65953585</x:v>
      </x:c>
      <x:c r="J2852" s="59" t="n">
        <x:v>0.11622454264665222</x:v>
      </x:c>
      <x:c r="K2852" s="2" t="str">
        <x:v>C</x:v>
      </x:c>
      <x:c r="L2852" s="59" t="n">
        <x:v>0.14962402343749998</x:v>
      </x:c>
      <x:c r="M2852" s="59" t="n">
        <x:v>0.34084896943886034</x:v>
      </x:c>
      <x:c r="N2852" s="58" t="n">
        <x:v>12221520.96684761</x:v>
      </x:c>
      <x:c r="O2852" s="58" t="n">
        <x:v>6192941.122520447</x:v>
      </x:c>
      <x:c r="P2852" s="2" t="str">
        <x:v>approve</x:v>
      </x:c>
      <x:c r="Q2852" s="2" t="str">
        <x:v>eligibility and RAROC conditions are met</x:v>
      </x:c>
      <x:c r="R2852" s="2"/>
      <x:c r="S2852" s="2"/>
      <x:c r="T2852" s="2"/>
    </x:row>
    <x:row r="2853">
      <x:c r="A2853" s="2"/>
      <x:c r="B2853" s="2"/>
      <x:c r="C2853" s="2" t="str">
        <x:v>SYN-02848</x:v>
      </x:c>
      <x:c r="D2853" s="58" t="n">
        <x:v>76000000</x:v>
      </x:c>
      <x:c r="E2853" s="93" t="n">
        <x:v>12</x:v>
      </x:c>
      <x:c r="F2853" s="59" t="n">
        <x:v>0.04169050607193471</x:v>
      </x:c>
      <x:c r="G2853" s="59" t="n">
        <x:v>0.8423009813761191</x:v>
      </x:c>
      <x:c r="H2853" s="59" t="n">
        <x:v>0.17131757951719354</x:v>
      </x:c>
      <x:c r="I2853" s="58" t="n">
        <x:v>6936314.181160649</x:v>
      </x:c>
      <x:c r="J2853" s="59" t="n">
        <x:v>0.44263152348829826</x:v>
      </x:c>
      <x:c r="K2853" s="2" t="str">
        <x:v>B</x:v>
      </x:c>
      <x:c r="L2853" s="59" t="n">
        <x:v>0.11600719451904297</x:v>
      </x:c>
      <x:c r="M2853" s="59" t="n">
        <x:v>0.7220090743678867</x:v>
      </x:c>
      <x:c r="N2853" s="58" t="n">
        <x:v>1492490.273104515</x:v>
      </x:c>
      <x:c r="O2853" s="58" t="n">
        <x:v>3282567.554348767</x:v>
      </x:c>
      <x:c r="P2853" s="2" t="str">
        <x:v>approve</x:v>
      </x:c>
      <x:c r="Q2853" s="2" t="str">
        <x:v>eligibility and RAROC conditions are met</x:v>
      </x:c>
      <x:c r="R2853" s="2"/>
      <x:c r="S2853" s="2"/>
      <x:c r="T2853" s="2"/>
    </x:row>
    <x:row r="2854">
      <x:c r="A2854" s="2"/>
      <x:c r="B2854" s="2"/>
      <x:c r="C2854" s="2" t="str">
        <x:v>SYN-02849</x:v>
      </x:c>
      <x:c r="D2854" s="58" t="n">
        <x:v>213000000</x:v>
      </x:c>
      <x:c r="E2854" s="93" t="n">
        <x:v>36</x:v>
      </x:c>
      <x:c r="F2854" s="59" t="n">
        <x:v>0.06453827534095108</x:v>
      </x:c>
      <x:c r="G2854" s="59" t="n">
        <x:v>0.5305059319632964</x:v>
      </x:c>
      <x:c r="H2854" s="59" t="n">
        <x:v>0.16132462610804155</x:v>
      </x:c>
      <x:c r="I2854" s="58" t="n">
        <x:v>7502385.070043251</x:v>
      </x:c>
      <x:c r="J2854" s="59" t="n">
        <x:v>0.31317949636451015</x:v>
      </x:c>
      <x:c r="K2854" s="2" t="str">
        <x:v>C</x:v>
      </x:c>
      <x:c r="L2854" s="59" t="n">
        <x:v>0.10788002014160156</x:v>
      </x:c>
      <x:c r="M2854" s="59" t="n">
        <x:v>0.7015080887340402</x:v>
      </x:c>
      <x:c r="N2854" s="58" t="n">
        <x:v>11687505.642780975</x:v>
      </x:c>
      <x:c r="O2854" s="58" t="n">
        <x:v>8692481.620300539</x:v>
      </x:c>
      <x:c r="P2854" s="2" t="str">
        <x:v>approve</x:v>
      </x:c>
      <x:c r="Q2854" s="2" t="str">
        <x:v>eligibility and RAROC conditions are met</x:v>
      </x:c>
      <x:c r="R2854" s="2"/>
      <x:c r="S2854" s="2"/>
      <x:c r="T2854" s="2"/>
    </x:row>
    <x:row r="2855">
      <x:c r="A2855" s="2"/>
      <x:c r="B2855" s="2"/>
      <x:c r="C2855" s="2" t="str">
        <x:v>SYN-02850</x:v>
      </x:c>
      <x:c r="D2855" s="58" t="n">
        <x:v>87000000</x:v>
      </x:c>
      <x:c r="E2855" s="93" t="n">
        <x:v>12</x:v>
      </x:c>
      <x:c r="F2855" s="59" t="n">
        <x:v>0.12365983695747314</x:v>
      </x:c>
      <x:c r="G2855" s="59" t="n">
        <x:v>0.8686553548533111</x:v>
      </x:c>
      <x:c r="H2855" s="59" t="n">
        <x:v>0.21671509017849638</x:v>
      </x:c>
      <x:c r="I2855" s="58" t="n">
        <x:v>8128963.103091226</x:v>
      </x:c>
      <x:c r="J2855" s="59" t="n">
        <x:v>0.33619918006869387</x:v>
      </x:c>
      <x:c r="K2855" s="2" t="str">
        <x:v>D</x:v>
      </x:c>
      <x:c r="L2855" s="59" t="n">
        <x:v>0.2132033920288086</x:v>
      </x:c>
      <x:c r="M2855" s="59" t="n">
        <x:v>0.17932759305357154</x:v>
      </x:c>
      <x:c r="N2855" s="58" t="n">
        <x:v>5329060.696763293</x:v>
      </x:c>
      <x:c r="O2855" s="58" t="n">
        <x:v>6800171.374227377</x:v>
      </x:c>
      <x:c r="P2855" s="2" t="str">
        <x:v>approve</x:v>
      </x:c>
      <x:c r="Q2855" s="2" t="str">
        <x:v>eligibility and RAROC conditions are met</x:v>
      </x:c>
      <x:c r="R2855" s="2"/>
      <x:c r="S2855" s="2"/>
      <x:c r="T2855" s="2"/>
    </x:row>
    <x:row r="2856">
      <x:c r="A2856" s="2"/>
      <x:c r="B2856" s="2"/>
      <x:c r="C2856" s="2" t="str">
        <x:v>SYN-02851</x:v>
      </x:c>
      <x:c r="D2856" s="58" t="n">
        <x:v>98000000</x:v>
      </x:c>
      <x:c r="E2856" s="93" t="n">
        <x:v>48</x:v>
      </x:c>
      <x:c r="F2856" s="59" t="n">
        <x:v>0.0776145796825971</x:v>
      </x:c>
      <x:c r="G2856" s="59" t="n">
        <x:v>0.7589393348638318</x:v>
      </x:c>
      <x:c r="H2856" s="59" t="n">
        <x:v>0.20537343816109133</x:v>
      </x:c>
      <x:c r="I2856" s="58" t="n">
        <x:v>3010304.2114178156</x:v>
      </x:c>
      <x:c r="J2856" s="59" t="n">
        <x:v>0.17936486738268506</x:v>
      </x:c>
      <x:c r="K2856" s="2" t="str">
        <x:v>C</x:v>
      </x:c>
      <x:c r="L2856" s="59" t="n">
        <x:v>0.14474227905273435</x:v>
      </x:c>
      <x:c r="M2856" s="59" t="n">
        <x:v>0.6574872106030633</x:v>
      </x:c>
      <x:c r="N2856" s="58" t="n">
        <x:v>12400653.377183976</x:v>
      </x:c>
      <x:c r="O2856" s="58" t="n">
        <x:v>4949171.843242229</x:v>
      </x:c>
      <x:c r="P2856" s="2" t="str">
        <x:v>approve</x:v>
      </x:c>
      <x:c r="Q2856" s="2" t="str">
        <x:v>eligibility and RAROC conditions are met</x:v>
      </x:c>
      <x:c r="R2856" s="2"/>
      <x:c r="S2856" s="2"/>
      <x:c r="T2856" s="2"/>
    </x:row>
    <x:row r="2857">
      <x:c r="A2857" s="2"/>
      <x:c r="B2857" s="2"/>
      <x:c r="C2857" s="2" t="str">
        <x:v>SYN-02852</x:v>
      </x:c>
      <x:c r="D2857" s="58" t="n">
        <x:v>225000000</x:v>
      </x:c>
      <x:c r="E2857" s="93" t="n">
        <x:v>24</x:v>
      </x:c>
      <x:c r="F2857" s="59" t="n">
        <x:v>0.0060351267623032275</x:v>
      </x:c>
      <x:c r="G2857" s="59" t="n">
        <x:v>0.7222622864320276</x:v>
      </x:c>
      <x:c r="H2857" s="59" t="n">
        <x:v>0.10266529782475578</x:v>
      </x:c>
      <x:c r="I2857" s="58" t="n">
        <x:v>10410308.939786669</x:v>
      </x:c>
      <x:c r="J2857" s="59" t="n">
        <x:v>0.6157811130687181</x:v>
      </x:c>
      <x:c r="K2857" s="2" t="str">
        <x:v>A</x:v>
      </x:c>
      <x:c r="L2857" s="59"/>
      <x:c r="M2857" s="59" t="n">
        <x:v>0.355384287255817</x:v>
      </x:c>
      <x:c r="N2857" s="58" t="n">
        <x:v>1053743.3161179547</x:v>
      </x:c>
      <x:c r="O2857" s="58" t="n">
        <x:v>9492263.419703465</x:v>
      </x:c>
      <x:c r="P2857" s="2" t="str">
        <x:v>decline</x:v>
      </x:c>
      <x:c r="Q2857" s="2" t="str">
        <x:v>debt service to income exceeds policy maximum</x:v>
      </x:c>
      <x:c r="R2857" s="2"/>
      <x:c r="S2857" s="2"/>
      <x:c r="T2857" s="2"/>
    </x:row>
    <x:row r="2858">
      <x:c r="A2858" s="2"/>
      <x:c r="B2858" s="2"/>
      <x:c r="C2858" s="2" t="str">
        <x:v>SYN-02853</x:v>
      </x:c>
      <x:c r="D2858" s="58" t="n">
        <x:v>225000000</x:v>
      </x:c>
      <x:c r="E2858" s="93" t="n">
        <x:v>18</x:v>
      </x:c>
      <x:c r="F2858" s="59" t="n">
        <x:v>0.17691528464177567</x:v>
      </x:c>
      <x:c r="G2858" s="59" t="n">
        <x:v>0.7408455265165536</x:v>
      </x:c>
      <x:c r="H2858" s="59" t="n">
        <x:v>0.25656015339859967</x:v>
      </x:c>
      <x:c r="I2858" s="58" t="n">
        <x:v>15190684.647200009</x:v>
      </x:c>
      <x:c r="J2858" s="59" t="n">
        <x:v>0.6374278740517649</x:v>
      </x:c>
      <x:c r="K2858" s="2" t="str">
        <x:v>E</x:v>
      </x:c>
      <x:c r="L2858" s="59"/>
      <x:c r="M2858" s="59" t="n">
        <x:v>0.27121180971208697</x:v>
      </x:c>
      <x:c r="N2858" s="58" t="n">
        <x:v>24621038.099158052</x:v>
      </x:c>
      <x:c r="O2858" s="58" t="n">
        <x:v>16936347.801640775</x:v>
      </x:c>
      <x:c r="P2858" s="2" t="str">
        <x:v>decline</x:v>
      </x:c>
      <x:c r="Q2858" s="2" t="str">
        <x:v>debt service to income exceeds policy maximum</x:v>
      </x:c>
      <x:c r="R2858" s="2"/>
      <x:c r="S2858" s="2"/>
      <x:c r="T2858" s="2"/>
    </x:row>
    <x:row r="2859">
      <x:c r="A2859" s="2"/>
      <x:c r="B2859" s="2"/>
      <x:c r="C2859" s="2" t="str">
        <x:v>SYN-02854</x:v>
      </x:c>
      <x:c r="D2859" s="58" t="n">
        <x:v>187000000</x:v>
      </x:c>
      <x:c r="E2859" s="93" t="n">
        <x:v>48</x:v>
      </x:c>
      <x:c r="F2859" s="59" t="n">
        <x:v>0.03904711999341411</x:v>
      </x:c>
      <x:c r="G2859" s="59" t="n">
        <x:v>0.7093137218006282</x:v>
      </x:c>
      <x:c r="H2859" s="59" t="n">
        <x:v>0.1403510378865893</x:v>
      </x:c>
      <x:c r="I2859" s="58" t="n">
        <x:v>5113344.625861877</x:v>
      </x:c>
      <x:c r="J2859" s="59" t="n">
        <x:v>0.22757601422413354</x:v>
      </x:c>
      <x:c r="K2859" s="2" t="str">
        <x:v>B</x:v>
      </x:c>
      <x:c r="L2859" s="59" t="n">
        <x:v>0.1052233123779297</x:v>
      </x:c>
      <x:c r="M2859" s="59" t="n">
        <x:v>0.5165083211664053</x:v>
      </x:c>
      <x:c r="N2859" s="58" t="n">
        <x:v>11130434.440323966</x:v>
      </x:c>
      <x:c r="O2859" s="58" t="n">
        <x:v>7769187.783520852</x:v>
      </x:c>
      <x:c r="P2859" s="2" t="str">
        <x:v>approve</x:v>
      </x:c>
      <x:c r="Q2859" s="2" t="str">
        <x:v>eligibility and RAROC conditions are met</x:v>
      </x:c>
      <x:c r="R2859" s="2"/>
      <x:c r="S2859" s="2"/>
      <x:c r="T2859" s="2"/>
    </x:row>
    <x:row r="2860">
      <x:c r="A2860" s="2"/>
      <x:c r="B2860" s="2"/>
      <x:c r="C2860" s="2" t="str">
        <x:v>SYN-02855</x:v>
      </x:c>
      <x:c r="D2860" s="58" t="n">
        <x:v>139000000</x:v>
      </x:c>
      <x:c r="E2860" s="93" t="n">
        <x:v>12</x:v>
      </x:c>
      <x:c r="F2860" s="59" t="n">
        <x:v>0.13974362728195486</x:v>
      </x:c>
      <x:c r="G2860" s="59" t="n">
        <x:v>0.6496566424607634</x:v>
      </x:c>
      <x:c r="H2860" s="59" t="n">
        <x:v>0.2426762410307836</x:v>
      </x:c>
      <x:c r="I2860" s="58" t="n">
        <x:v>13161793.053767953</x:v>
      </x:c>
      <x:c r="J2860" s="59" t="n">
        <x:v>0.3159337488782355</x:v>
      </x:c>
      <x:c r="K2860" s="2" t="str">
        <x:v>D</x:v>
      </x:c>
      <x:c r="L2860" s="59" t="n">
        <x:v>0.17135848999023434</x:v>
      </x:c>
      <x:c r="M2860" s="59" t="n">
        <x:v>0.6515365418714263</x:v>
      </x:c>
      <x:c r="N2860" s="58" t="n">
        <x:v>7241359.788665472</x:v>
      </x:c>
      <x:c r="O2860" s="58" t="n">
        <x:v>8634826.874678181</x:v>
      </x:c>
      <x:c r="P2860" s="2" t="str">
        <x:v>approve</x:v>
      </x:c>
      <x:c r="Q2860" s="2" t="str">
        <x:v>eligibility and RAROC conditions are met</x:v>
      </x:c>
      <x:c r="R2860" s="2"/>
      <x:c r="S2860" s="2"/>
      <x:c r="T2860" s="2"/>
    </x:row>
    <x:row r="2861">
      <x:c r="A2861" s="2"/>
      <x:c r="B2861" s="2"/>
      <x:c r="C2861" s="2" t="str">
        <x:v>SYN-02856</x:v>
      </x:c>
      <x:c r="D2861" s="58" t="n">
        <x:v>87000000</x:v>
      </x:c>
      <x:c r="E2861" s="93" t="n">
        <x:v>36</x:v>
      </x:c>
      <x:c r="F2861" s="59" t="n">
        <x:v>0.13621514529398907</x:v>
      </x:c>
      <x:c r="G2861" s="59" t="n">
        <x:v>0.6782196226023516</x:v>
      </x:c>
      <x:c r="H2861" s="59" t="n">
        <x:v>0.22123932341521016</x:v>
      </x:c>
      <x:c r="I2861" s="58" t="n">
        <x:v>3328149.934961382</x:v>
      </x:c>
      <x:c r="J2861" s="59" t="n">
        <x:v>0.31894183540737514</x:v>
      </x:c>
      <x:c r="K2861" s="2" t="str">
        <x:v>D</x:v>
      </x:c>
      <x:c r="L2861" s="59" t="n">
        <x:v>0.18476573944091795</x:v>
      </x:c>
      <x:c r="M2861" s="59" t="n">
        <x:v>0.40424561691250605</x:v>
      </x:c>
      <x:c r="N2861" s="58" t="n">
        <x:v>12669244.26971942</x:v>
      </x:c>
      <x:c r="O2861" s="58" t="n">
        <x:v>5109519.085882274</x:v>
      </x:c>
      <x:c r="P2861" s="2" t="str">
        <x:v>approve</x:v>
      </x:c>
      <x:c r="Q2861" s="2" t="str">
        <x:v>eligibility and RAROC conditions are met</x:v>
      </x:c>
      <x:c r="R2861" s="2"/>
      <x:c r="S2861" s="2"/>
      <x:c r="T2861" s="2"/>
    </x:row>
    <x:row r="2862">
      <x:c r="A2862" s="2"/>
      <x:c r="B2862" s="2"/>
      <x:c r="C2862" s="2" t="str">
        <x:v>SYN-02857</x:v>
      </x:c>
      <x:c r="D2862" s="58" t="n">
        <x:v>204000000</x:v>
      </x:c>
      <x:c r="E2862" s="93" t="n">
        <x:v>36</x:v>
      </x:c>
      <x:c r="F2862" s="59" t="n">
        <x:v>0.07755102992802865</x:v>
      </x:c>
      <x:c r="G2862" s="59" t="n">
        <x:v>0.7037966074843343</x:v>
      </x:c>
      <x:c r="H2862" s="59" t="n">
        <x:v>0.15841226688404583</x:v>
      </x:c>
      <x:c r="I2862" s="58" t="n">
        <x:v>7156054.107577585</x:v>
      </x:c>
      <x:c r="J2862" s="59" t="n">
        <x:v>0.1733802432340963</x:v>
      </x:c>
      <x:c r="K2862" s="2" t="str">
        <x:v>C</x:v>
      </x:c>
      <x:c r="L2862" s="59" t="n">
        <x:v>0.1349919509887696</x:v>
      </x:c>
      <x:c r="M2862" s="59" t="n">
        <x:v>0.3669652304888061</x:v>
      </x:c>
      <x:c r="N2862" s="58" t="n">
        <x:v>17692731.180219375</x:v>
      </x:c>
      <x:c r="O2862" s="58" t="n">
        <x:v>9418364.174189137</x:v>
      </x:c>
      <x:c r="P2862" s="2" t="str">
        <x:v>approve</x:v>
      </x:c>
      <x:c r="Q2862" s="2" t="str">
        <x:v>eligibility and RAROC conditions are met</x:v>
      </x:c>
      <x:c r="R2862" s="2"/>
      <x:c r="S2862" s="2"/>
      <x:c r="T2862" s="2"/>
    </x:row>
    <x:row r="2863">
      <x:c r="A2863" s="2"/>
      <x:c r="B2863" s="2"/>
      <x:c r="C2863" s="2" t="str">
        <x:v>SYN-02858</x:v>
      </x:c>
      <x:c r="D2863" s="58" t="n">
        <x:v>234000000</x:v>
      </x:c>
      <x:c r="E2863" s="93" t="n">
        <x:v>12</x:v>
      </x:c>
      <x:c r="F2863" s="59" t="n">
        <x:v>0.01851005066679736</x:v>
      </x:c>
      <x:c r="G2863" s="59" t="n">
        <x:v>0.7369950431335921</x:v>
      </x:c>
      <x:c r="H2863" s="59" t="n">
        <x:v>0.111826083909724</x:v>
      </x:c>
      <x:c r="I2863" s="58" t="n">
        <x:v>20701245.018227987</x:v>
      </x:c>
      <x:c r="J2863" s="59" t="n">
        <x:v>0.600022232468357</x:v>
      </x:c>
      <x:c r="K2863" s="2" t="str">
        <x:v>A</x:v>
      </x:c>
      <x:c r="L2863" s="59"/>
      <x:c r="M2863" s="59" t="n">
        <x:v>0.44659762670518</x:v>
      </x:c>
      <x:c r="N2863" s="58" t="n">
        <x:v>1763409.6161306023</x:v>
      </x:c>
      <x:c r="O2863" s="58" t="n">
        <x:v>10092967.695781328</x:v>
      </x:c>
      <x:c r="P2863" s="2" t="str">
        <x:v>decline</x:v>
      </x:c>
      <x:c r="Q2863" s="2" t="str">
        <x:v>debt service to income exceeds policy maximum</x:v>
      </x:c>
      <x:c r="R2863" s="2"/>
      <x:c r="S2863" s="2"/>
      <x:c r="T2863" s="2"/>
    </x:row>
    <x:row r="2864">
      <x:c r="A2864" s="2"/>
      <x:c r="B2864" s="2"/>
      <x:c r="C2864" s="2" t="str">
        <x:v>SYN-02859</x:v>
      </x:c>
      <x:c r="D2864" s="58" t="n">
        <x:v>176000000</x:v>
      </x:c>
      <x:c r="E2864" s="93" t="n">
        <x:v>36</x:v>
      </x:c>
      <x:c r="F2864" s="59" t="n">
        <x:v>0.047752325315451406</x:v>
      </x:c>
      <x:c r="G2864" s="59" t="n">
        <x:v>0.6642541942156633</x:v>
      </x:c>
      <x:c r="H2864" s="59" t="n">
        <x:v>0.1360419188570114</x:v>
      </x:c>
      <x:c r="I2864" s="58" t="n">
        <x:v>5981484.001671039</x:v>
      </x:c>
      <x:c r="J2864" s="59" t="n">
        <x:v>0.43256183340295995</x:v>
      </x:c>
      <x:c r="K2864" s="2" t="str">
        <x:v>B</x:v>
      </x:c>
      <x:c r="L2864" s="59" t="n">
        <x:v>0.11235992431640625</x:v>
      </x:c>
      <x:c r="M2864" s="59" t="n">
        <x:v>0.4007026493779459</x:v>
      </x:c>
      <x:c r="N2864" s="58" t="n">
        <x:v>8933260.57258562</x:v>
      </x:c>
      <x:c r="O2864" s="58" t="n">
        <x:v>7229593.557692967</x:v>
      </x:c>
      <x:c r="P2864" s="2" t="str">
        <x:v>approve</x:v>
      </x:c>
      <x:c r="Q2864" s="2" t="str">
        <x:v>eligibility and RAROC conditions are met</x:v>
      </x:c>
      <x:c r="R2864" s="2"/>
      <x:c r="S2864" s="2"/>
      <x:c r="T2864" s="2"/>
    </x:row>
    <x:row r="2865">
      <x:c r="A2865" s="2"/>
      <x:c r="B2865" s="2"/>
      <x:c r="C2865" s="2" t="str">
        <x:v>SYN-02860</x:v>
      </x:c>
      <x:c r="D2865" s="58" t="n">
        <x:v>182000000</x:v>
      </x:c>
      <x:c r="E2865" s="93" t="n">
        <x:v>24</x:v>
      </x:c>
      <x:c r="F2865" s="59" t="n">
        <x:v>0.25650855237342834</x:v>
      </x:c>
      <x:c r="G2865" s="59" t="n">
        <x:v>0.6681661432590354</x:v>
      </x:c>
      <x:c r="H2865" s="59" t="n">
        <x:v>0.3</x:v>
      </x:c>
      <x:c r="I2865" s="58" t="n">
        <x:v>10176133.305538692</x:v>
      </x:c>
      <x:c r="J2865" s="59" t="n">
        <x:v>0.5588066652769346</x:v>
      </x:c>
      <x:c r="K2865" s="2" t="str">
        <x:v>E</x:v>
      </x:c>
      <x:c r="L2865" s="59"/>
      <x:c r="M2865" s="59" t="n">
        <x:v>0.20772207731777173</x:v>
      </x:c>
      <x:c r="N2865" s="58" t="n">
        <x:v>33594083.20256128</x:v>
      </x:c>
      <x:c r="O2865" s="58" t="n">
        <x:v>13126772.00520655</x:v>
      </x:c>
      <x:c r="P2865" s="2" t="str">
        <x:v>decline</x:v>
      </x:c>
      <x:c r="Q2865" s="2" t="str">
        <x:v>PD exceeds policy maximum</x:v>
      </x:c>
      <x:c r="R2865" s="2"/>
      <x:c r="S2865" s="2"/>
      <x:c r="T2865" s="2"/>
    </x:row>
    <x:row r="2866">
      <x:c r="A2866" s="2"/>
      <x:c r="B2866" s="2"/>
      <x:c r="C2866" s="2" t="str">
        <x:v>SYN-02861</x:v>
      </x:c>
      <x:c r="D2866" s="58" t="n">
        <x:v>55000000</x:v>
      </x:c>
      <x:c r="E2866" s="93" t="n">
        <x:v>36</x:v>
      </x:c>
      <x:c r="F2866" s="59" t="n">
        <x:v>0.018402978647739186</x:v>
      </x:c>
      <x:c r="G2866" s="59" t="n">
        <x:v>0.7885548980109985</x:v>
      </x:c>
      <x:c r="H2866" s="59" t="n">
        <x:v>0.13192132927839856</x:v>
      </x:c>
      <x:c r="I2866" s="58" t="n">
        <x:v>1858261.3319122992</x:v>
      </x:c>
      <x:c r="J2866" s="59" t="n">
        <x:v>0.2114565332978075</x:v>
      </x:c>
      <x:c r="K2866" s="2" t="str">
        <x:v>A</x:v>
      </x:c>
      <x:c r="L2866" s="59" t="n">
        <x:v>0.10083202362060546</x:v>
      </x:c>
      <x:c r="M2866" s="59" t="n">
        <x:v>0.4768834769998077</x:v>
      </x:c>
      <x:c r="N2866" s="58" t="n">
        <x:v>1295630.0095282125</x:v>
      </x:c>
      <x:c r="O2866" s="58" t="n">
        <x:v>2323802.3231485607</x:v>
      </x:c>
      <x:c r="P2866" s="2" t="str">
        <x:v>approve</x:v>
      </x:c>
      <x:c r="Q2866" s="2" t="str">
        <x:v>eligibility and RAROC conditions are met</x:v>
      </x:c>
      <x:c r="R2866" s="2"/>
      <x:c r="S2866" s="2"/>
      <x:c r="T2866" s="2"/>
    </x:row>
    <x:row r="2867">
      <x:c r="A2867" s="2"/>
      <x:c r="B2867" s="2"/>
      <x:c r="C2867" s="2" t="str">
        <x:v>SYN-02862</x:v>
      </x:c>
      <x:c r="D2867" s="58" t="n">
        <x:v>152000000</x:v>
      </x:c>
      <x:c r="E2867" s="93" t="n">
        <x:v>12</x:v>
      </x:c>
      <x:c r="F2867" s="59" t="n">
        <x:v>0.020224846115205208</x:v>
      </x:c>
      <x:c r="G2867" s="59" t="n">
        <x:v>0.7233735245091909</x:v>
      </x:c>
      <x:c r="H2867" s="59" t="n">
        <x:v>0.1317727833078175</x:v>
      </x:c>
      <x:c r="I2867" s="58" t="n">
        <x:v>13588871.402488535</x:v>
      </x:c>
      <x:c r="J2867" s="59" t="n">
        <x:v>0.4431478567081423</x:v>
      </x:c>
      <x:c r="K2867" s="2" t="str">
        <x:v>B</x:v>
      </x:c>
      <x:c r="L2867" s="59" t="n">
        <x:v>0.09881580352783205</x:v>
      </x:c>
      <x:c r="M2867" s="59" t="n">
        <x:v>0.49506386968707217</x:v>
      </x:c>
      <x:c r="N2867" s="58" t="n">
        <x:v>1232395.4731840927</x:v>
      </x:c>
      <x:c r="O2867" s="58" t="n">
        <x:v>6571935.112597783</x:v>
      </x:c>
      <x:c r="P2867" s="2" t="str">
        <x:v>approve</x:v>
      </x:c>
      <x:c r="Q2867" s="2" t="str">
        <x:v>eligibility and RAROC conditions are met</x:v>
      </x:c>
      <x:c r="R2867" s="2"/>
      <x:c r="S2867" s="2"/>
      <x:c r="T2867" s="2"/>
    </x:row>
    <x:row r="2868">
      <x:c r="A2868" s="2"/>
      <x:c r="B2868" s="2"/>
      <x:c r="C2868" s="2" t="str">
        <x:v>SYN-02863</x:v>
      </x:c>
      <x:c r="D2868" s="58" t="n">
        <x:v>117000000</x:v>
      </x:c>
      <x:c r="E2868" s="93" t="n">
        <x:v>48</x:v>
      </x:c>
      <x:c r="F2868" s="59" t="n">
        <x:v>0.12723097584705653</x:v>
      </x:c>
      <x:c r="G2868" s="59" t="n">
        <x:v>0.6644561620970263</x:v>
      </x:c>
      <x:c r="H2868" s="59" t="n">
        <x:v>0.20633594791854784</x:v>
      </x:c>
      <x:c r="I2868" s="58" t="n">
        <x:v>3599968.0910692043</x:v>
      </x:c>
      <x:c r="J2868" s="59" t="n">
        <x:v>0.14098256036292475</x:v>
      </x:c>
      <x:c r="K2868" s="2" t="str">
        <x:v>D</x:v>
      </x:c>
      <x:c r="L2868" s="59" t="n">
        <x:v>0.17827136993408205</x:v>
      </x:c>
      <x:c r="M2868" s="59" t="n">
        <x:v>0.35899938568224044</x:v>
      </x:c>
      <x:c r="N2868" s="58" t="n">
        <x:v>20290107.784342416</x:v>
      </x:c>
      <x:c r="O2868" s="58" t="n">
        <x:v>6373958.964566326</x:v>
      </x:c>
      <x:c r="P2868" s="2" t="str">
        <x:v>approve</x:v>
      </x:c>
      <x:c r="Q2868" s="2" t="str">
        <x:v>eligibility and RAROC conditions are met</x:v>
      </x:c>
      <x:c r="R2868" s="2"/>
      <x:c r="S2868" s="2"/>
      <x:c r="T2868" s="2"/>
    </x:row>
    <x:row r="2869">
      <x:c r="A2869" s="2"/>
      <x:c r="B2869" s="2"/>
      <x:c r="C2869" s="2" t="str">
        <x:v>SYN-02864</x:v>
      </x:c>
      <x:c r="D2869" s="58" t="n">
        <x:v>72000000</x:v>
      </x:c>
      <x:c r="E2869" s="93" t="n">
        <x:v>36</x:v>
      </x:c>
      <x:c r="F2869" s="59" t="n">
        <x:v>0.04537134469106067</x:v>
      </x:c>
      <x:c r="G2869" s="59" t="n">
        <x:v>0.646897636453385</x:v>
      </x:c>
      <x:c r="H2869" s="59" t="n">
        <x:v>0.15414269864388638</x:v>
      </x:c>
      <x:c r="I2869" s="58" t="n">
        <x:v>2510535.0069112675</x:v>
      </x:c>
      <x:c r="J2869" s="59" t="n">
        <x:v>0.11639114298878604</x:v>
      </x:c>
      <x:c r="K2869" s="2" t="str">
        <x:v>B</x:v>
      </x:c>
      <x:c r="L2869" s="59" t="n">
        <x:v>0.10980411529541015</x:v>
      </x:c>
      <x:c r="M2869" s="59" t="n">
        <x:v>0.6106339670800036</x:v>
      </x:c>
      <x:c r="N2869" s="58" t="n">
        <x:v>3412711.6416830746</x:v>
      </x:c>
      <x:c r="O2869" s="58" t="n">
        <x:v>2988187.832227853</x:v>
      </x:c>
      <x:c r="P2869" s="2" t="str">
        <x:v>approve</x:v>
      </x:c>
      <x:c r="Q2869" s="2" t="str">
        <x:v>eligibility and RAROC conditions are met</x:v>
      </x:c>
      <x:c r="R2869" s="2"/>
      <x:c r="S2869" s="2"/>
      <x:c r="T2869" s="2"/>
    </x:row>
    <x:row r="2870">
      <x:c r="A2870" s="2"/>
      <x:c r="B2870" s="2"/>
      <x:c r="C2870" s="2" t="str">
        <x:v>SYN-02865</x:v>
      </x:c>
      <x:c r="D2870" s="58" t="n">
        <x:v>135000000</x:v>
      </x:c>
      <x:c r="E2870" s="93" t="n">
        <x:v>24</x:v>
      </x:c>
      <x:c r="F2870" s="59" t="n">
        <x:v>0.11644522204330081</x:v>
      </x:c>
      <x:c r="G2870" s="59" t="n">
        <x:v>0.7191628876173051</x:v>
      </x:c>
      <x:c r="H2870" s="59" t="n">
        <x:v>0.20745320766845698</x:v>
      </x:c>
      <x:c r="I2870" s="58" t="n">
        <x:v>6920187.000251146</x:v>
      </x:c>
      <x:c r="J2870" s="59" t="n">
        <x:v>0.28963655556485723</x:v>
      </x:c>
      <x:c r="K2870" s="2" t="str">
        <x:v>D</x:v>
      </x:c>
      <x:c r="L2870" s="59" t="n">
        <x:v>0.178739013671875</x:v>
      </x:c>
      <x:c r="M2870" s="59" t="n">
        <x:v>0.35709696705642535</x:v>
      </x:c>
      <x:c r="N2870" s="58" t="n">
        <x:v>12249838.712071247</x:v>
      </x:c>
      <x:c r="O2870" s="58" t="n">
        <x:v>8068011.166506849</x:v>
      </x:c>
      <x:c r="P2870" s="2" t="str">
        <x:v>approve</x:v>
      </x:c>
      <x:c r="Q2870" s="2" t="str">
        <x:v>eligibility and RAROC conditions are met</x:v>
      </x:c>
      <x:c r="R2870" s="2"/>
      <x:c r="S2870" s="2"/>
      <x:c r="T2870" s="2"/>
    </x:row>
    <x:row r="2871">
      <x:c r="A2871" s="2"/>
      <x:c r="B2871" s="2"/>
      <x:c r="C2871" s="2" t="str">
        <x:v>SYN-02866</x:v>
      </x:c>
      <x:c r="D2871" s="58" t="n">
        <x:v>186000000</x:v>
      </x:c>
      <x:c r="E2871" s="93" t="n">
        <x:v>24</x:v>
      </x:c>
      <x:c r="F2871" s="59" t="n">
        <x:v>0.05909772680008431</x:v>
      </x:c>
      <x:c r="G2871" s="59" t="n">
        <x:v>0.8956565800207585</x:v>
      </x:c>
      <x:c r="H2871" s="59" t="n">
        <x:v>0.14677634887388893</x:v>
      </x:c>
      <x:c r="I2871" s="58" t="n">
        <x:v>8990054.77985477</x:v>
      </x:c>
      <x:c r="J2871" s="59" t="n">
        <x:v>0.5033353622168434</x:v>
      </x:c>
      <x:c r="K2871" s="2" t="str">
        <x:v>C</x:v>
      </x:c>
      <x:c r="L2871" s="59"/>
      <x:c r="M2871" s="59" t="n">
        <x:v>0.23031523183539565</x:v>
      </x:c>
      <x:c r="N2871" s="58" t="n">
        <x:v>10607603.06927144</x:v>
      </x:c>
      <x:c r="O2871" s="58" t="n">
        <x:v>9468240.061817259</x:v>
      </x:c>
      <x:c r="P2871" s="2" t="str">
        <x:v>decline</x:v>
      </x:c>
      <x:c r="Q2871" s="2" t="str">
        <x:v>debt service to income exceeds policy maximum</x:v>
      </x:c>
      <x:c r="R2871" s="2"/>
      <x:c r="S2871" s="2"/>
      <x:c r="T2871" s="2"/>
    </x:row>
    <x:row r="2872">
      <x:c r="A2872" s="2"/>
      <x:c r="B2872" s="2"/>
      <x:c r="C2872" s="2" t="str">
        <x:v>SYN-02867</x:v>
      </x:c>
      <x:c r="D2872" s="58" t="n">
        <x:v>70000000</x:v>
      </x:c>
      <x:c r="E2872" s="93" t="n">
        <x:v>18</x:v>
      </x:c>
      <x:c r="F2872" s="59" t="n">
        <x:v>0.09829715557491882</x:v>
      </x:c>
      <x:c r="G2872" s="59" t="n">
        <x:v>0.7803915825567206</x:v>
      </x:c>
      <x:c r="H2872" s="59" t="n">
        <x:v>0.1790275679792096</x:v>
      </x:c>
      <x:c r="I2872" s="58" t="n">
        <x:v>4463160.512257221</x:v>
      </x:c>
      <x:c r="J2872" s="59" t="n">
        <x:v>0.42421070081714807</x:v>
      </x:c>
      <x:c r="K2872" s="2" t="str">
        <x:v>C</x:v>
      </x:c>
      <x:c r="L2872" s="59" t="n">
        <x:v>0.18190898895263669</x:v>
      </x:c>
      <x:c r="M2872" s="59" t="n">
        <x:v>0.13993639912166322</x:v>
      </x:c>
      <x:c r="N2872" s="58" t="n">
        <x:v>4418768.439844994</x:v>
      </x:c>
      <x:c r="O2872" s="58" t="n">
        <x:v>4223134.1440351885</x:v>
      </x:c>
      <x:c r="P2872" s="2" t="str">
        <x:v>reprice</x:v>
      </x:c>
      <x:c r="Q2872" s="2" t="str">
        <x:v>quoted APR is below the RAROC price floor</x:v>
      </x:c>
      <x:c r="R2872" s="2"/>
      <x:c r="S2872" s="2"/>
      <x:c r="T2872" s="2"/>
    </x:row>
    <x:row r="2873">
      <x:c r="A2873" s="2"/>
      <x:c r="B2873" s="2"/>
      <x:c r="C2873" s="2" t="str">
        <x:v>SYN-02868</x:v>
      </x:c>
      <x:c r="D2873" s="58" t="n">
        <x:v>111000000</x:v>
      </x:c>
      <x:c r="E2873" s="93" t="n">
        <x:v>24</x:v>
      </x:c>
      <x:c r="F2873" s="59" t="n">
        <x:v>0.07075525629682076</x:v>
      </x:c>
      <x:c r="G2873" s="59" t="n">
        <x:v>0.8168789227506269</x:v>
      </x:c>
      <x:c r="H2873" s="59" t="n">
        <x:v>0.15622964604135953</x:v>
      </x:c>
      <x:c r="I2873" s="58" t="n">
        <x:v>5414929.749867512</x:v>
      </x:c>
      <x:c r="J2873" s="59" t="n">
        <x:v>0.35109396574979485</x:v>
      </x:c>
      <x:c r="K2873" s="2" t="str">
        <x:v>C</x:v>
      </x:c>
      <x:c r="L2873" s="59" t="n">
        <x:v>0.13856903076171873</x:v>
      </x:c>
      <x:c r="M2873" s="59" t="n">
        <x:v>0.30221841830098983</x:v>
      </x:c>
      <x:c r="N2873" s="58" t="n">
        <x:v>6915392.488817768</x:v>
      </x:c>
      <x:c r="O2873" s="58" t="n">
        <x:v>5741130.766133748</x:v>
      </x:c>
      <x:c r="P2873" s="2" t="str">
        <x:v>approve</x:v>
      </x:c>
      <x:c r="Q2873" s="2" t="str">
        <x:v>eligibility and RAROC conditions are met</x:v>
      </x:c>
      <x:c r="R2873" s="2"/>
      <x:c r="S2873" s="2"/>
      <x:c r="T2873" s="2"/>
    </x:row>
    <x:row r="2874">
      <x:c r="A2874" s="2"/>
      <x:c r="B2874" s="2"/>
      <x:c r="C2874" s="2" t="str">
        <x:v>SYN-02869</x:v>
      </x:c>
      <x:c r="D2874" s="58" t="n">
        <x:v>117000000</x:v>
      </x:c>
      <x:c r="E2874" s="93" t="n">
        <x:v>24</x:v>
      </x:c>
      <x:c r="F2874" s="59" t="n">
        <x:v>0.05110263835928147</x:v>
      </x:c>
      <x:c r="G2874" s="59" t="n">
        <x:v>0.7609390992851329</x:v>
      </x:c>
      <x:c r="H2874" s="59" t="n">
        <x:v>0.13943787352877704</x:v>
      </x:c>
      <x:c r="I2874" s="58" t="n">
        <x:v>5614400.833670109</x:v>
      </x:c>
      <x:c r="J2874" s="59" t="n">
        <x:v>0.1896681028440449</x:v>
      </x:c>
      <x:c r="K2874" s="2" t="str">
        <x:v>C</x:v>
      </x:c>
      <x:c r="L2874" s="59" t="n">
        <x:v>0.12360092163085937</x:v>
      </x:c>
      <x:c r="M2874" s="59" t="n">
        <x:v>0.3211233731902765</x:v>
      </x:c>
      <x:c r="N2874" s="58" t="n">
        <x:v>4899180.550188678</x:v>
      </x:c>
      <x:c r="O2874" s="58" t="n">
        <x:v>4843497.164195373</x:v>
      </x:c>
      <x:c r="P2874" s="2" t="str">
        <x:v>approve</x:v>
      </x:c>
      <x:c r="Q2874" s="2" t="str">
        <x:v>eligibility and RAROC conditions are met</x:v>
      </x:c>
      <x:c r="R2874" s="2"/>
      <x:c r="S2874" s="2"/>
      <x:c r="T2874" s="2"/>
    </x:row>
    <x:row r="2875">
      <x:c r="A2875" s="2"/>
      <x:c r="B2875" s="2"/>
      <x:c r="C2875" s="2" t="str">
        <x:v>SYN-02870</x:v>
      </x:c>
      <x:c r="D2875" s="58" t="n">
        <x:v>119000000</x:v>
      </x:c>
      <x:c r="E2875" s="93" t="n">
        <x:v>18</x:v>
      </x:c>
      <x:c r="F2875" s="59" t="n">
        <x:v>0.015153132076170051</x:v>
      </x:c>
      <x:c r="G2875" s="59" t="n">
        <x:v>0.7419129090267349</x:v>
      </x:c>
      <x:c r="H2875" s="59" t="n">
        <x:v>0.11601075394474114</x:v>
      </x:c>
      <x:c r="I2875" s="58" t="n">
        <x:v>7234831.029709248</x:v>
      </x:c>
      <x:c r="J2875" s="59" t="n">
        <x:v>0.322257881659744</x:v>
      </x:c>
      <x:c r="K2875" s="2" t="str">
        <x:v>A</x:v>
      </x:c>
      <x:c r="L2875" s="59" t="n">
        <x:v>0.09017623901367189</x:v>
      </x:c>
      <x:c r="M2875" s="59" t="n">
        <x:v>0.42245602588769826</x:v>
      </x:c>
      <x:c r="N2875" s="58" t="n">
        <x:v>1087627.0919236818</x:v>
      </x:c>
      <x:c r="O2875" s="58" t="n">
        <x:v>5043695.1777039245</x:v>
      </x:c>
      <x:c r="P2875" s="2" t="str">
        <x:v>approve</x:v>
      </x:c>
      <x:c r="Q2875" s="2" t="str">
        <x:v>eligibility and RAROC conditions are met</x:v>
      </x:c>
      <x:c r="R2875" s="2"/>
      <x:c r="S2875" s="2"/>
      <x:c r="T2875" s="2"/>
    </x:row>
    <x:row r="2876">
      <x:c r="A2876" s="2"/>
      <x:c r="B2876" s="2"/>
      <x:c r="C2876" s="2" t="str">
        <x:v>SYN-02871</x:v>
      </x:c>
      <x:c r="D2876" s="58" t="n">
        <x:v>204000000</x:v>
      </x:c>
      <x:c r="E2876" s="93" t="n">
        <x:v>24</x:v>
      </x:c>
      <x:c r="F2876" s="59" t="n">
        <x:v>0.12607743023495102</x:v>
      </x:c>
      <x:c r="G2876" s="59" t="n">
        <x:v>0.766104971550449</x:v>
      </x:c>
      <x:c r="H2876" s="59" t="n">
        <x:v>0.2093934501269317</x:v>
      </x:c>
      <x:c r="I2876" s="58" t="n">
        <x:v>10476596.152580876</x:v>
      </x:c>
      <x:c r="J2876" s="59" t="n">
        <x:v>0.6386626372903358</x:v>
      </x:c>
      <x:c r="K2876" s="2" t="str">
        <x:v>D</x:v>
      </x:c>
      <x:c r="L2876" s="59"/>
      <x:c r="M2876" s="59" t="n">
        <x:v>0.3251031473569847</x:v>
      </x:c>
      <x:c r="N2876" s="58" t="n">
        <x:v>21318708.010241725</x:v>
      </x:c>
      <x:c r="O2876" s="58" t="n">
        <x:v>13460617.539127132</x:v>
      </x:c>
      <x:c r="P2876" s="2" t="str">
        <x:v>decline</x:v>
      </x:c>
      <x:c r="Q2876" s="2" t="str">
        <x:v>debt service to income exceeds policy maximum</x:v>
      </x:c>
      <x:c r="R2876" s="2"/>
      <x:c r="S2876" s="2"/>
      <x:c r="T2876" s="2"/>
    </x:row>
    <x:row r="2877">
      <x:c r="A2877" s="2"/>
      <x:c r="B2877" s="2"/>
      <x:c r="C2877" s="2" t="str">
        <x:v>SYN-02872</x:v>
      </x:c>
      <x:c r="D2877" s="58" t="n">
        <x:v>50000000</x:v>
      </x:c>
      <x:c r="E2877" s="93" t="n">
        <x:v>48</x:v>
      </x:c>
      <x:c r="F2877" s="59" t="n">
        <x:v>0.14197733464672357</x:v>
      </x:c>
      <x:c r="G2877" s="59" t="n">
        <x:v>0.768244008003247</x:v>
      </x:c>
      <x:c r="H2877" s="59" t="n">
        <x:v>0.20965743048843558</x:v>
      </x:c>
      <x:c r="I2877" s="58" t="n">
        <x:v>1547363.6170318602</x:v>
      </x:c>
      <x:c r="J2877" s="59" t="n">
        <x:v>0.03942743187775193</x:v>
      </x:c>
      <x:c r="K2877" s="2" t="str">
        <x:v>D</x:v>
      </x:c>
      <x:c r="L2877" s="59" t="n">
        <x:v>0.21489849090576169</x:v>
      </x:c>
      <x:c r="M2877" s="59" t="n">
        <x:v>0.12953432047581487</x:v>
      </x:c>
      <x:c r="N2877" s="58" t="n">
        <x:v>11051260.727346474</x:v>
      </x:c>
      <x:c r="O2877" s="58" t="n">
        <x:v>3264551.065047858</x:v>
      </x:c>
      <x:c r="P2877" s="2" t="str">
        <x:v>reprice</x:v>
      </x:c>
      <x:c r="Q2877" s="2" t="str">
        <x:v>quoted APR is below the RAROC price floor</x:v>
      </x:c>
      <x:c r="R2877" s="2"/>
      <x:c r="S2877" s="2"/>
      <x:c r="T2877" s="2"/>
    </x:row>
    <x:row r="2878">
      <x:c r="A2878" s="2"/>
      <x:c r="B2878" s="2"/>
      <x:c r="C2878" s="2" t="str">
        <x:v>SYN-02873</x:v>
      </x:c>
      <x:c r="D2878" s="58" t="n">
        <x:v>107000000</x:v>
      </x:c>
      <x:c r="E2878" s="93" t="n">
        <x:v>24</x:v>
      </x:c>
      <x:c r="F2878" s="59" t="n">
        <x:v>0.011132941134639864</x:v>
      </x:c>
      <x:c r="G2878" s="59" t="n">
        <x:v>0.7206635702729337</x:v>
      </x:c>
      <x:c r="H2878" s="59" t="n">
        <x:v>0.10958995457216329</x:v>
      </x:c>
      <x:c r="I2878" s="58" t="n">
        <x:v>4985001.9366407385</x:v>
      </x:c>
      <x:c r="J2878" s="59" t="n">
        <x:v>0.21638306113364844</x:v>
      </x:c>
      <x:c r="K2878" s="2" t="str">
        <x:v>A</x:v>
      </x:c>
      <x:c r="L2878" s="59" t="n">
        <x:v>0.09265220642089844</x:v>
      </x:c>
      <x:c r="M2878" s="59" t="n">
        <x:v>0.3323725222155631</x:v>
      </x:c>
      <x:c r="N2878" s="58" t="n">
        <x:v>923392.5745714883</x:v>
      </x:c>
      <x:c r="O2878" s="58" t="n">
        <x:v>4508564.190775857</x:v>
      </x:c>
      <x:c r="P2878" s="2" t="str">
        <x:v>approve</x:v>
      </x:c>
      <x:c r="Q2878" s="2" t="str">
        <x:v>eligibility and RAROC conditions are met</x:v>
      </x:c>
      <x:c r="R2878" s="2"/>
      <x:c r="S2878" s="2"/>
      <x:c r="T2878" s="2"/>
    </x:row>
    <x:row r="2879">
      <x:c r="A2879" s="2"/>
      <x:c r="B2879" s="2"/>
      <x:c r="C2879" s="2" t="str">
        <x:v>SYN-02874</x:v>
      </x:c>
      <x:c r="D2879" s="58" t="n">
        <x:v>71000000</x:v>
      </x:c>
      <x:c r="E2879" s="93" t="n">
        <x:v>48</x:v>
      </x:c>
      <x:c r="F2879" s="59" t="n">
        <x:v>0.033055107262961285</x:v>
      </x:c>
      <x:c r="G2879" s="59" t="n">
        <x:v>0.6496947676205921</x:v>
      </x:c>
      <x:c r="H2879" s="59" t="n">
        <x:v>0.139436990391037</x:v>
      </x:c>
      <x:c r="I2879" s="58" t="n">
        <x:v>1938175.2222685174</x:v>
      </x:c>
      <x:c r="J2879" s="59" t="n">
        <x:v>0.12735698708225662</x:v>
      </x:c>
      <x:c r="K2879" s="2" t="str">
        <x:v>B</x:v>
      </x:c>
      <x:c r="L2879" s="59" t="n">
        <x:v>0.10387126922607424</x:v>
      </x:c>
      <x:c r="M2879" s="59" t="n">
        <x:v>0.5219940414628836</x:v>
      </x:c>
      <x:c r="N2879" s="58" t="n">
        <x:v>3292993.2297600284</x:v>
      </x:c>
      <x:c r="O2879" s="58" t="n">
        <x:v>2972780.8607265265</x:v>
      </x:c>
      <x:c r="P2879" s="2" t="str">
        <x:v>approve</x:v>
      </x:c>
      <x:c r="Q2879" s="2" t="str">
        <x:v>eligibility and RAROC conditions are met</x:v>
      </x:c>
      <x:c r="R2879" s="2"/>
      <x:c r="S2879" s="2"/>
      <x:c r="T2879" s="2"/>
    </x:row>
    <x:row r="2880">
      <x:c r="A2880" s="2"/>
      <x:c r="B2880" s="2"/>
      <x:c r="C2880" s="2" t="str">
        <x:v>SYN-02875</x:v>
      </x:c>
      <x:c r="D2880" s="58" t="n">
        <x:v>201000000</x:v>
      </x:c>
      <x:c r="E2880" s="93" t="n">
        <x:v>12</x:v>
      </x:c>
      <x:c r="F2880" s="59" t="n">
        <x:v>0.0749112224794763</x:v>
      </x:c>
      <x:c r="G2880" s="59" t="n">
        <x:v>0.5984156270039415</x:v>
      </x:c>
      <x:c r="H2880" s="59" t="n">
        <x:v>0.16775203331984964</x:v>
      </x:c>
      <x:c r="I2880" s="58" t="n">
        <x:v>18310719.070807353</x:v>
      </x:c>
      <x:c r="J2880" s="59" t="n">
        <x:v>0.7435329478596582</x:v>
      </x:c>
      <x:c r="K2880" s="2" t="str">
        <x:v>C</x:v>
      </x:c>
      <x:c r="L2880" s="59"/>
      <x:c r="M2880" s="59" t="n">
        <x:v>0.7614839931006171</x:v>
      </x:c>
      <x:c r="N2880" s="58" t="n">
        <x:v>5062428.669903225</x:v>
      </x:c>
      <x:c r="O2880" s="58" t="n">
        <x:v>8583597.541020026</x:v>
      </x:c>
      <x:c r="P2880" s="2" t="str">
        <x:v>decline</x:v>
      </x:c>
      <x:c r="Q2880" s="2" t="str">
        <x:v>debt service to income exceeds policy maximum</x:v>
      </x:c>
      <x:c r="R2880" s="2"/>
      <x:c r="S2880" s="2"/>
      <x:c r="T2880" s="2"/>
    </x:row>
    <x:row r="2881">
      <x:c r="A2881" s="2"/>
      <x:c r="B2881" s="2"/>
      <x:c r="C2881" s="2" t="str">
        <x:v>SYN-02876</x:v>
      </x:c>
      <x:c r="D2881" s="58" t="n">
        <x:v>99000000</x:v>
      </x:c>
      <x:c r="E2881" s="93" t="n">
        <x:v>18</x:v>
      </x:c>
      <x:c r="F2881" s="59" t="n">
        <x:v>0.1025230777743023</x:v>
      </x:c>
      <x:c r="G2881" s="59" t="n">
        <x:v>0.8371922499602898</x:v>
      </x:c>
      <x:c r="H2881" s="59" t="n">
        <x:v>0.18715281471655285</x:v>
      </x:c>
      <x:c r="I2881" s="58" t="n">
        <x:v>6350579.624155702</x:v>
      </x:c>
      <x:c r="J2881" s="59" t="n">
        <x:v>0.24578236014087126</x:v>
      </x:c>
      <x:c r="K2881" s="2" t="str">
        <x:v>D</x:v>
      </x:c>
      <x:c r="L2881" s="59" t="n">
        <x:v>0.18118339538574216</x:v>
      </x:c>
      <x:c r="M2881" s="59" t="n">
        <x:v>0.19773867622580643</x:v>
      </x:c>
      <x:c r="N2881" s="58" t="n">
        <x:v>7004082.517779201</x:v>
      </x:c>
      <x:c r="O2881" s="58" t="n">
        <x:v>6558855.541183589</x:v>
      </x:c>
      <x:c r="P2881" s="2" t="str">
        <x:v>approve</x:v>
      </x:c>
      <x:c r="Q2881" s="2" t="str">
        <x:v>eligibility and RAROC conditions are met</x:v>
      </x:c>
      <x:c r="R2881" s="2"/>
      <x:c r="S2881" s="2"/>
      <x:c r="T2881" s="2"/>
    </x:row>
    <x:row r="2882">
      <x:c r="A2882" s="2"/>
      <x:c r="B2882" s="2"/>
      <x:c r="C2882" s="2" t="str">
        <x:v>SYN-02877</x:v>
      </x:c>
      <x:c r="D2882" s="58" t="n">
        <x:v>83000000</x:v>
      </x:c>
      <x:c r="E2882" s="93" t="n">
        <x:v>48</x:v>
      </x:c>
      <x:c r="F2882" s="59" t="n">
        <x:v>0.0750007006013411</x:v>
      </x:c>
      <x:c r="G2882" s="59" t="n">
        <x:v>0.6020824757482597</x:v>
      </x:c>
      <x:c r="H2882" s="59" t="n">
        <x:v>0.17263233227191402</x:v>
      </x:c>
      <x:c r="I2882" s="58" t="n">
        <x:v>2406287.0209074034</x:v>
      </x:c>
      <x:c r="J2882" s="59" t="n">
        <x:v>0.24694227704058305</x:v>
      </x:c>
      <x:c r="K2882" s="2" t="str">
        <x:v>C</x:v>
      </x:c>
      <x:c r="L2882" s="59" t="n">
        <x:v>0.1252653121948242</x:v>
      </x:c>
      <x:c r="M2882" s="59" t="n">
        <x:v>0.6411189911318039</x:v>
      </x:c>
      <x:c r="N2882" s="58" t="n">
        <x:v>7933038.382645348</x:v>
      </x:c>
      <x:c r="O2882" s="58" t="n">
        <x:v>3338101.3180421693</x:v>
      </x:c>
      <x:c r="P2882" s="2" t="str">
        <x:v>approve</x:v>
      </x:c>
      <x:c r="Q2882" s="2" t="str">
        <x:v>eligibility and RAROC conditions are met</x:v>
      </x:c>
      <x:c r="R2882" s="2"/>
      <x:c r="S2882" s="2"/>
      <x:c r="T2882" s="2"/>
    </x:row>
    <x:row r="2883">
      <x:c r="A2883" s="2"/>
      <x:c r="B2883" s="2"/>
      <x:c r="C2883" s="2" t="str">
        <x:v>SYN-02878</x:v>
      </x:c>
      <x:c r="D2883" s="58" t="n">
        <x:v>67000000</x:v>
      </x:c>
      <x:c r="E2883" s="93" t="n">
        <x:v>12</x:v>
      </x:c>
      <x:c r="F2883" s="59" t="n">
        <x:v>0.029419704432011373</x:v>
      </x:c>
      <x:c r="G2883" s="59" t="n">
        <x:v>0.6567030718815696</x:v>
      </x:c>
      <x:c r="H2883" s="59" t="n">
        <x:v>0.11447721149484821</x:v>
      </x:c>
      <x:c r="I2883" s="58" t="n">
        <x:v>5935572.524180641</x:v>
      </x:c>
      <x:c r="J2883" s="59" t="n">
        <x:v>0.298977341653661</x:v>
      </x:c>
      <x:c r="K2883" s="2" t="str">
        <x:v>B</x:v>
      </x:c>
      <x:c r="L2883" s="59" t="n">
        <x:v>0.11282581329345705</x:v>
      </x:c>
      <x:c r="M2883" s="59" t="n">
        <x:v>0.17681218010304467</x:v>
      </x:c>
      <x:c r="N2883" s="58" t="n">
        <x:v>716540.1769035364</x:v>
      </x:c>
      <x:c r="O2883" s="58" t="n">
        <x:v>2881083.6640269062</x:v>
      </x:c>
      <x:c r="P2883" s="2" t="str">
        <x:v>approve</x:v>
      </x:c>
      <x:c r="Q2883" s="2" t="str">
        <x:v>eligibility and RAROC conditions are met</x:v>
      </x:c>
      <x:c r="R2883" s="2"/>
      <x:c r="S2883" s="2"/>
      <x:c r="T2883" s="2"/>
    </x:row>
    <x:row r="2884">
      <x:c r="A2884" s="2"/>
      <x:c r="B2884" s="2"/>
      <x:c r="C2884" s="2" t="str">
        <x:v>SYN-02879</x:v>
      </x:c>
      <x:c r="D2884" s="58" t="n">
        <x:v>203000000</x:v>
      </x:c>
      <x:c r="E2884" s="93" t="n">
        <x:v>18</x:v>
      </x:c>
      <x:c r="F2884" s="59" t="n">
        <x:v>0.14183032069437962</x:v>
      </x:c>
      <x:c r="G2884" s="59" t="n">
        <x:v>0.6700881139402247</x:v>
      </x:c>
      <x:c r="H2884" s="59" t="n">
        <x:v>0.2200347305059177</x:v>
      </x:c>
      <x:c r="I2884" s="58" t="n">
        <x:v>13343258.147850009</x:v>
      </x:c>
      <x:c r="J2884" s="59" t="n">
        <x:v>0.5147752715950003</x:v>
      </x:c>
      <x:c r="K2884" s="2" t="str">
        <x:v>D</x:v>
      </x:c>
      <x:c r="L2884" s="59"/>
      <x:c r="M2884" s="59" t="n">
        <x:v>0.3588796675751078</x:v>
      </x:c>
      <x:c r="N2884" s="58" t="n">
        <x:v>15999492.89272244</x:v>
      </x:c>
      <x:c r="O2884" s="58" t="n">
        <x:v>12610911.731479105</x:v>
      </x:c>
      <x:c r="P2884" s="2" t="str">
        <x:v>decline</x:v>
      </x:c>
      <x:c r="Q2884" s="2" t="str">
        <x:v>debt service to income exceeds policy maximum</x:v>
      </x:c>
      <x:c r="R2884" s="2"/>
      <x:c r="S2884" s="2"/>
      <x:c r="T2884" s="2"/>
    </x:row>
    <x:row r="2885">
      <x:c r="A2885" s="2"/>
      <x:c r="B2885" s="2"/>
      <x:c r="C2885" s="2" t="str">
        <x:v>SYN-02880</x:v>
      </x:c>
      <x:c r="D2885" s="58" t="n">
        <x:v>49000000</x:v>
      </x:c>
      <x:c r="E2885" s="93" t="n">
        <x:v>48</x:v>
      </x:c>
      <x:c r="F2885" s="59" t="n">
        <x:v>0.07359803350563898</x:v>
      </x:c>
      <x:c r="G2885" s="59" t="n">
        <x:v>0.691024550866329</x:v>
      </x:c>
      <x:c r="H2885" s="59" t="n">
        <x:v>0.15813983436669662</x:v>
      </x:c>
      <x:c r="I2885" s="58" t="n">
        <x:v>1384010.0211419712</x:v>
      </x:c>
      <x:c r="J2885" s="59" t="n">
        <x:v>0.05210025052854928</x:v>
      </x:c>
      <x:c r="K2885" s="2" t="str">
        <x:v>C</x:v>
      </x:c>
      <x:c r="L2885" s="59" t="n">
        <x:v>0.1400649642944336</x:v>
      </x:c>
      <x:c r="M2885" s="59" t="n">
        <x:v>0.32880559904695444</x:v>
      </x:c>
      <x:c r="N2885" s="58" t="n">
        <x:v>5240408.632269013</x:v>
      </x:c>
      <x:c r="O2885" s="58" t="n">
        <x:v>2139587.326284598</x:v>
      </x:c>
      <x:c r="P2885" s="2" t="str">
        <x:v>approve</x:v>
      </x:c>
      <x:c r="Q2885" s="2" t="str">
        <x:v>eligibility and RAROC conditions are met</x:v>
      </x:c>
      <x:c r="R2885" s="2"/>
      <x:c r="S2885" s="2"/>
      <x:c r="T2885" s="2"/>
    </x:row>
    <x:row r="2886">
      <x:c r="A2886" s="2"/>
      <x:c r="B2886" s="2"/>
      <x:c r="C2886" s="2" t="str">
        <x:v>SYN-02881</x:v>
      </x:c>
      <x:c r="D2886" s="58" t="n">
        <x:v>163000000</x:v>
      </x:c>
      <x:c r="E2886" s="93" t="n">
        <x:v>12</x:v>
      </x:c>
      <x:c r="F2886" s="59" t="n">
        <x:v>0.04408887842724927</x:v>
      </x:c>
      <x:c r="G2886" s="59" t="n">
        <x:v>0.6602295626230681</x:v>
      </x:c>
      <x:c r="H2886" s="59" t="n">
        <x:v>0.1352089945569468</x:v>
      </x:c>
      <x:c r="I2886" s="58" t="n">
        <x:v>14598581.088254927</x:v>
      </x:c>
      <x:c r="J2886" s="59" t="n">
        <x:v>1.0057988875444075</x:v>
      </x:c>
      <x:c r="K2886" s="2" t="str">
        <x:v>B</x:v>
      </x:c>
      <x:c r="L2886" s="59"/>
      <x:c r="M2886" s="59" t="n">
        <x:v>0.5740237677253542</x:v>
      </x:c>
      <x:c r="N2886" s="58" t="n">
        <x:v>2640437.500445182</x:v>
      </x:c>
      <x:c r="O2886" s="58" t="n">
        <x:v>6997834.481133396</x:v>
      </x:c>
      <x:c r="P2886" s="2" t="str">
        <x:v>decline</x:v>
      </x:c>
      <x:c r="Q2886" s="2" t="str">
        <x:v>debt service to income exceeds policy maximum</x:v>
      </x:c>
      <x:c r="R2886" s="2"/>
      <x:c r="S2886" s="2"/>
      <x:c r="T2886" s="2"/>
    </x:row>
    <x:row r="2887">
      <x:c r="A2887" s="2"/>
      <x:c r="B2887" s="2"/>
      <x:c r="C2887" s="2" t="str">
        <x:v>SYN-02882</x:v>
      </x:c>
      <x:c r="D2887" s="58" t="n">
        <x:v>146000000</x:v>
      </x:c>
      <x:c r="E2887" s="93" t="n">
        <x:v>36</x:v>
      </x:c>
      <x:c r="F2887" s="59" t="n">
        <x:v>0.043224131957483515</x:v>
      </x:c>
      <x:c r="G2887" s="59" t="n">
        <x:v>0.6912879814284724</x:v>
      </x:c>
      <x:c r="H2887" s="59" t="n">
        <x:v>0.15842520196382673</x:v>
      </x:c>
      <x:c r="I2887" s="58" t="n">
        <x:v>5121582.82198229</x:v>
      </x:c>
      <x:c r="J2887" s="59" t="n">
        <x:v>0.16704531266635597</x:v>
      </x:c>
      <x:c r="K2887" s="2" t="str">
        <x:v>B</x:v>
      </x:c>
      <x:c r="L2887" s="59" t="n">
        <x:v>0.10809322357177734</x:v>
      </x:c>
      <x:c r="M2887" s="59" t="n">
        <x:v>0.6710636031424896</x:v>
      </x:c>
      <x:c r="N2887" s="58" t="n">
        <x:v>7066574.049174605</x:v>
      </x:c>
      <x:c r="O2887" s="58" t="n">
        <x:v>6084048.959679106</x:v>
      </x:c>
      <x:c r="P2887" s="2" t="str">
        <x:v>approve</x:v>
      </x:c>
      <x:c r="Q2887" s="2" t="str">
        <x:v>eligibility and RAROC conditions are met</x:v>
      </x:c>
      <x:c r="R2887" s="2"/>
      <x:c r="S2887" s="2"/>
      <x:c r="T2887" s="2"/>
    </x:row>
    <x:row r="2888">
      <x:c r="A2888" s="2"/>
      <x:c r="B2888" s="2"/>
      <x:c r="C2888" s="2" t="str">
        <x:v>SYN-02883</x:v>
      </x:c>
      <x:c r="D2888" s="58" t="n">
        <x:v>238000000</x:v>
      </x:c>
      <x:c r="E2888" s="93" t="n">
        <x:v>18</x:v>
      </x:c>
      <x:c r="F2888" s="59" t="n">
        <x:v>0.13315830260685615</x:v>
      </x:c>
      <x:c r="G2888" s="59" t="n">
        <x:v>0.7832426105453589</x:v>
      </x:c>
      <x:c r="H2888" s="59" t="n">
        <x:v>0.22673118784057494</x:v>
      </x:c>
      <x:c r="I2888" s="58" t="n">
        <x:v>15721181.560825601</x:v>
      </x:c>
      <x:c r="J2888" s="59" t="n">
        <x:v>0.7184777082676707</x:v>
      </x:c>
      <x:c r="K2888" s="2" t="str">
        <x:v>D</x:v>
      </x:c>
      <x:c r="L2888" s="59"/>
      <x:c r="M2888" s="59" t="n">
        <x:v>0.3829196903494346</x:v>
      </x:c>
      <x:c r="N2888" s="58" t="n">
        <x:v>20618285.107428636</x:v>
      </x:c>
      <x:c r="O2888" s="58" t="n">
        <x:v>16844001.6955066</x:v>
      </x:c>
      <x:c r="P2888" s="2" t="str">
        <x:v>decline</x:v>
      </x:c>
      <x:c r="Q2888" s="2" t="str">
        <x:v>debt service to income exceeds policy maximum</x:v>
      </x:c>
      <x:c r="R2888" s="2"/>
      <x:c r="S2888" s="2"/>
      <x:c r="T2888" s="2"/>
    </x:row>
    <x:row r="2889">
      <x:c r="A2889" s="2"/>
      <x:c r="B2889" s="2"/>
      <x:c r="C2889" s="2" t="str">
        <x:v>SYN-02884</x:v>
      </x:c>
      <x:c r="D2889" s="58" t="n">
        <x:v>185000000</x:v>
      </x:c>
      <x:c r="E2889" s="93" t="n">
        <x:v>24</x:v>
      </x:c>
      <x:c r="F2889" s="59" t="n">
        <x:v>0.05286447286312006</x:v>
      </x:c>
      <x:c r="G2889" s="59" t="n">
        <x:v>0.6191887197594436</x:v>
      </x:c>
      <x:c r="H2889" s="59" t="n">
        <x:v>0.14225989187890797</x:v>
      </x:c>
      <x:c r="I2889" s="58" t="n">
        <x:v>8902146.852100646</x:v>
      </x:c>
      <x:c r="J2889" s="59" t="n">
        <x:v>0.3279040467557483</x:v>
      </x:c>
      <x:c r="K2889" s="2" t="str">
        <x:v>C</x:v>
      </x:c>
      <x:c r="L2889" s="59" t="n">
        <x:v>0.10411167144775392</x:v>
      </x:c>
      <x:c r="M2889" s="59" t="n">
        <x:v>0.5466042073340142</x:v>
      </x:c>
      <x:c r="N2889" s="58" t="n">
        <x:v>6523983.5617117025</x:v>
      </x:c>
      <x:c r="O2889" s="58" t="n">
        <x:v>7655761.2835864555</x:v>
      </x:c>
      <x:c r="P2889" s="2" t="str">
        <x:v>approve</x:v>
      </x:c>
      <x:c r="Q2889" s="2" t="str">
        <x:v>eligibility and RAROC conditions are met</x:v>
      </x:c>
      <x:c r="R2889" s="2"/>
      <x:c r="S2889" s="2"/>
      <x:c r="T2889" s="2"/>
    </x:row>
    <x:row r="2890">
      <x:c r="A2890" s="2"/>
      <x:c r="B2890" s="2"/>
      <x:c r="C2890" s="2" t="str">
        <x:v>SYN-02885</x:v>
      </x:c>
      <x:c r="D2890" s="58" t="n">
        <x:v>107000000</x:v>
      </x:c>
      <x:c r="E2890" s="93" t="n">
        <x:v>12</x:v>
      </x:c>
      <x:c r="F2890" s="59" t="n">
        <x:v>0.09273686768884705</x:v>
      </x:c>
      <x:c r="G2890" s="59" t="n">
        <x:v>0.8212114409358326</x:v>
      </x:c>
      <x:c r="H2890" s="59" t="n">
        <x:v>0.16653800302713517</x:v>
      </x:c>
      <x:c r="I2890" s="58" t="n">
        <x:v>9741337.516443959</x:v>
      </x:c>
      <x:c r="J2890" s="59" t="n">
        <x:v>0.3106667973888737</x:v>
      </x:c>
      <x:c r="K2890" s="2" t="str">
        <x:v>C</x:v>
      </x:c>
      <x:c r="L2890" s="59" t="n">
        <x:v>0.1683139801025391</x:v>
      </x:c>
      <x:c r="M2890" s="59" t="n">
        <x:v>0.14788760254608269</x:v>
      </x:c>
      <x:c r="N2890" s="58" t="n">
        <x:v>4590510.199204859</x:v>
      </x:c>
      <x:c r="O2890" s="58" t="n">
        <x:v>6764853.529888457</x:v>
      </x:c>
      <x:c r="P2890" s="2" t="str">
        <x:v>reprice</x:v>
      </x:c>
      <x:c r="Q2890" s="2" t="str">
        <x:v>quoted APR is below the RAROC price floor</x:v>
      </x:c>
      <x:c r="R2890" s="2"/>
      <x:c r="S2890" s="2"/>
      <x:c r="T2890" s="2"/>
    </x:row>
    <x:row r="2891">
      <x:c r="A2891" s="2"/>
      <x:c r="B2891" s="2"/>
      <x:c r="C2891" s="2" t="str">
        <x:v>SYN-02886</x:v>
      </x:c>
      <x:c r="D2891" s="58" t="n">
        <x:v>240000000</x:v>
      </x:c>
      <x:c r="E2891" s="93" t="n">
        <x:v>24</x:v>
      </x:c>
      <x:c r="F2891" s="59" t="n">
        <x:v>0.17037686940328084</x:v>
      </x:c>
      <x:c r="G2891" s="59" t="n">
        <x:v>0.6101051508883302</x:v>
      </x:c>
      <x:c r="H2891" s="59" t="n">
        <x:v>0.23283376846881998</x:v>
      </x:c>
      <x:c r="I2891" s="58" t="n">
        <x:v>12603384.201688347</x:v>
      </x:c>
      <x:c r="J2891" s="59" t="n">
        <x:v>0.4027569120450226</x:v>
      </x:c>
      <x:c r="K2891" s="2" t="str">
        <x:v>E</x:v>
      </x:c>
      <x:c r="L2891" s="59" t="n">
        <x:v>0.1948942184448242</x:v>
      </x:c>
      <x:c r="M2891" s="59" t="n">
        <x:v>0.41350123617533396</x:v>
      </x:c>
      <x:c r="N2891" s="58" t="n">
        <x:v>26910933.236094117</x:v>
      </x:c>
      <x:c r="O2891" s="58" t="n">
        <x:v>14227748.818268497</x:v>
      </x:c>
      <x:c r="P2891" s="2" t="str">
        <x:v>approve</x:v>
      </x:c>
      <x:c r="Q2891" s="2" t="str">
        <x:v>eligibility and RAROC conditions are met</x:v>
      </x:c>
      <x:c r="R2891" s="2"/>
      <x:c r="S2891" s="2"/>
      <x:c r="T2891" s="2"/>
    </x:row>
    <x:row r="2892">
      <x:c r="A2892" s="2"/>
      <x:c r="B2892" s="2"/>
      <x:c r="C2892" s="2" t="str">
        <x:v>SYN-02887</x:v>
      </x:c>
      <x:c r="D2892" s="58" t="n">
        <x:v>129000000</x:v>
      </x:c>
      <x:c r="E2892" s="93" t="n">
        <x:v>48</x:v>
      </x:c>
      <x:c r="F2892" s="59" t="n">
        <x:v>0.08463625760957391</x:v>
      </x:c>
      <x:c r="G2892" s="59" t="n">
        <x:v>0.7917361481476848</x:v>
      </x:c>
      <x:c r="H2892" s="59" t="n">
        <x:v>0.1722614447552345</x:v>
      </x:c>
      <x:c r="I2892" s="58" t="n">
        <x:v>3737410.491246584</x:v>
      </x:c>
      <x:c r="J2892" s="59" t="n">
        <x:v>0.309651692895972</x:v>
      </x:c>
      <x:c r="K2892" s="2" t="str">
        <x:v>C</x:v>
      </x:c>
      <x:c r="L2892" s="59" t="n">
        <x:v>0.1563517761230469</x:v>
      </x:c>
      <x:c r="M2892" s="59" t="n">
        <x:v>0.2788735613321825</x:v>
      </x:c>
      <x:c r="N2892" s="58" t="n">
        <x:v>18130554.178601936</x:v>
      </x:c>
      <x:c r="O2892" s="58" t="n">
        <x:v>6965060.314940347</x:v>
      </x:c>
      <x:c r="P2892" s="2" t="str">
        <x:v>approve</x:v>
      </x:c>
      <x:c r="Q2892" s="2" t="str">
        <x:v>eligibility and RAROC conditions are met</x:v>
      </x:c>
      <x:c r="R2892" s="2"/>
      <x:c r="S2892" s="2"/>
      <x:c r="T2892" s="2"/>
    </x:row>
    <x:row r="2893">
      <x:c r="A2893" s="2"/>
      <x:c r="B2893" s="2"/>
      <x:c r="C2893" s="2" t="str">
        <x:v>SYN-02888</x:v>
      </x:c>
      <x:c r="D2893" s="58" t="n">
        <x:v>66000000</x:v>
      </x:c>
      <x:c r="E2893" s="93" t="n">
        <x:v>12</x:v>
      </x:c>
      <x:c r="F2893" s="59" t="n">
        <x:v>0.025703242959836173</x:v>
      </x:c>
      <x:c r="G2893" s="59" t="n">
        <x:v>0.783593891524988</x:v>
      </x:c>
      <x:c r="H2893" s="59" t="n">
        <x:v>0.11045859314216959</x:v>
      </x:c>
      <x:c r="I2893" s="58" t="n">
        <x:v>5834601.371010329</x:v>
      </x:c>
      <x:c r="J2893" s="59" t="n">
        <x:v>0.2386840977104443</x:v>
      </x:c>
      <x:c r="K2893" s="2" t="str">
        <x:v>B</x:v>
      </x:c>
      <x:c r="L2893" s="59" t="n">
        <x:v>0.10496097564697265</x:v>
      </x:c>
      <x:c r="M2893" s="59" t="n">
        <x:v>0.21590169970816844</x:v>
      </x:c>
      <x:c r="N2893" s="58" t="n">
        <x:v>734980.9921578838</x:v>
      </x:c>
      <x:c r="O2893" s="58" t="n">
        <x:v>2839727.8283836525</x:v>
      </x:c>
      <x:c r="P2893" s="2" t="str">
        <x:v>approve</x:v>
      </x:c>
      <x:c r="Q2893" s="2" t="str">
        <x:v>eligibility and RAROC conditions are met</x:v>
      </x:c>
      <x:c r="R2893" s="2"/>
      <x:c r="S2893" s="2"/>
      <x:c r="T2893" s="2"/>
    </x:row>
    <x:row r="2894">
      <x:c r="A2894" s="2"/>
      <x:c r="B2894" s="2"/>
      <x:c r="C2894" s="2" t="str">
        <x:v>SYN-02889</x:v>
      </x:c>
      <x:c r="D2894" s="58" t="n">
        <x:v>129000000</x:v>
      </x:c>
      <x:c r="E2894" s="93" t="n">
        <x:v>36</x:v>
      </x:c>
      <x:c r="F2894" s="59" t="n">
        <x:v>0.07812825038629206</x:v>
      </x:c>
      <x:c r="G2894" s="59" t="n">
        <x:v>0.7175494701758175</x:v>
      </x:c>
      <x:c r="H2894" s="59" t="n">
        <x:v>0.17699681660640695</x:v>
      </x:c>
      <x:c r="I2894" s="58" t="n">
        <x:v>4644247.628364724</x:v>
      </x:c>
      <x:c r="J2894" s="59" t="n">
        <x:v>0.28707552624104005</x:v>
      </x:c>
      <x:c r="K2894" s="2" t="str">
        <x:v>C</x:v>
      </x:c>
      <x:c r="L2894" s="59" t="n">
        <x:v>0.14252601623535158</x:v>
      </x:c>
      <x:c r="M2894" s="59" t="n">
        <x:v>0.4581414427621499</x:v>
      </x:c>
      <x:c r="N2894" s="58" t="n">
        <x:v>11577733.368626405</x:v>
      </x:c>
      <x:c r="O2894" s="58" t="n">
        <x:v>6143402.770734808</x:v>
      </x:c>
      <x:c r="P2894" s="2" t="str">
        <x:v>approve</x:v>
      </x:c>
      <x:c r="Q2894" s="2" t="str">
        <x:v>eligibility and RAROC conditions are met</x:v>
      </x:c>
      <x:c r="R2894" s="2"/>
      <x:c r="S2894" s="2"/>
      <x:c r="T2894" s="2"/>
    </x:row>
    <x:row r="2895">
      <x:c r="A2895" s="2"/>
      <x:c r="B2895" s="2"/>
      <x:c r="C2895" s="2" t="str">
        <x:v>SYN-02890</x:v>
      </x:c>
      <x:c r="D2895" s="58" t="n">
        <x:v>98000000</x:v>
      </x:c>
      <x:c r="E2895" s="93" t="n">
        <x:v>36</x:v>
      </x:c>
      <x:c r="F2895" s="59" t="n">
        <x:v>0.06345200777867964</x:v>
      </x:c>
      <x:c r="G2895" s="59" t="n">
        <x:v>0.8736518607080339</x:v>
      </x:c>
      <x:c r="H2895" s="59" t="n">
        <x:v>0.14289848547955217</x:v>
      </x:c>
      <x:c r="I2895" s="58" t="n">
        <x:v>3363220.385207762</x:v>
      </x:c>
      <x:c r="J2895" s="59" t="n">
        <x:v>0.31507319057290367</x:v>
      </x:c>
      <x:c r="K2895" s="2" t="str">
        <x:v>C</x:v>
      </x:c>
      <x:c r="L2895" s="59" t="n">
        <x:v>0.1446334838867187</x:v>
      </x:c>
      <x:c r="M2895" s="59" t="n">
        <x:v>0.14597845656778136</x:v>
      </x:c>
      <x:c r="N2895" s="58" t="n">
        <x:v>8643485.399616225</x:v>
      </x:c>
      <x:c r="O2895" s="58" t="n">
        <x:v>5001270.193418234</x:v>
      </x:c>
      <x:c r="P2895" s="2" t="str">
        <x:v>reprice</x:v>
      </x:c>
      <x:c r="Q2895" s="2" t="str">
        <x:v>quoted APR is below the RAROC price floor</x:v>
      </x:c>
      <x:c r="R2895" s="2"/>
      <x:c r="S2895" s="2"/>
      <x:c r="T2895" s="2"/>
    </x:row>
    <x:row r="2896">
      <x:c r="A2896" s="2"/>
      <x:c r="B2896" s="2"/>
      <x:c r="C2896" s="2" t="str">
        <x:v>SYN-02891</x:v>
      </x:c>
      <x:c r="D2896" s="58" t="n">
        <x:v>165000000</x:v>
      </x:c>
      <x:c r="E2896" s="93" t="n">
        <x:v>36</x:v>
      </x:c>
      <x:c r="F2896" s="59" t="n">
        <x:v>0.07850731680906507</x:v>
      </x:c>
      <x:c r="G2896" s="59" t="n">
        <x:v>0.7045597079284011</x:v>
      </x:c>
      <x:c r="H2896" s="59" t="n">
        <x:v>0.1546553171743684</x:v>
      </x:c>
      <x:c r="I2896" s="58" t="n">
        <x:v>5757466.301953653</x:v>
      </x:c>
      <x:c r="J2896" s="59" t="n">
        <x:v>0.09236381863494035</x:v>
      </x:c>
      <x:c r="K2896" s="2" t="str">
        <x:v>C</x:v>
      </x:c>
      <x:c r="L2896" s="59" t="n">
        <x:v>0.13354515075683596</x:v>
      </x:c>
      <x:c r="M2896" s="59" t="n">
        <x:v>0.3447861927295264</x:v>
      </x:c>
      <x:c r="N2896" s="58" t="n">
        <x:v>14471701.891696885</x:v>
      </x:c>
      <x:c r="O2896" s="58" t="n">
        <x:v>7662881.627121696</x:v>
      </x:c>
      <x:c r="P2896" s="2" t="str">
        <x:v>approve</x:v>
      </x:c>
      <x:c r="Q2896" s="2" t="str">
        <x:v>eligibility and RAROC conditions are met</x:v>
      </x:c>
      <x:c r="R2896" s="2"/>
      <x:c r="S2896" s="2"/>
      <x:c r="T2896" s="2"/>
    </x:row>
    <x:row r="2897">
      <x:c r="A2897" s="2"/>
      <x:c r="B2897" s="2"/>
      <x:c r="C2897" s="2" t="str">
        <x:v>SYN-02892</x:v>
      </x:c>
      <x:c r="D2897" s="58" t="n">
        <x:v>167000000</x:v>
      </x:c>
      <x:c r="E2897" s="93" t="n">
        <x:v>24</x:v>
      </x:c>
      <x:c r="F2897" s="59" t="n">
        <x:v>0.19790730657433347</x:v>
      </x:c>
      <x:c r="G2897" s="59" t="n">
        <x:v>0.871815826381627</x:v>
      </x:c>
      <x:c r="H2897" s="59" t="n">
        <x:v>0.2659941442241889</x:v>
      </x:c>
      <x:c r="I2897" s="58" t="n">
        <x:v>9047618.215181708</x:v>
      </x:c>
      <x:c r="J2897" s="59" t="n">
        <x:v>0.4719887710347561</x:v>
      </x:c>
      <x:c r="K2897" s="2" t="str">
        <x:v>E</x:v>
      </x:c>
      <x:c r="L2897" s="59" t="n">
        <x:v>0.28198387145996096</x:v>
      </x:c>
      <x:c r="M2897" s="59" t="n">
        <x:v>0.08990177392392533</x:v>
      </x:c>
      <x:c r="N2897" s="58" t="n">
        <x:v>31169487.461588707</x:v>
      </x:c>
      <x:c r="O2897" s="58" t="n">
        <x:v>14896838.618568826</x:v>
      </x:c>
      <x:c r="P2897" s="2" t="str">
        <x:v>reprice</x:v>
      </x:c>
      <x:c r="Q2897" s="2" t="str">
        <x:v>quoted APR is below the RAROC price floor</x:v>
      </x:c>
      <x:c r="R2897" s="2"/>
      <x:c r="S2897" s="2"/>
      <x:c r="T2897" s="2"/>
    </x:row>
    <x:row r="2898">
      <x:c r="A2898" s="2"/>
      <x:c r="B2898" s="2"/>
      <x:c r="C2898" s="2" t="str">
        <x:v>SYN-02893</x:v>
      </x:c>
      <x:c r="D2898" s="58" t="n">
        <x:v>147000000</x:v>
      </x:c>
      <x:c r="E2898" s="93" t="n">
        <x:v>48</x:v>
      </x:c>
      <x:c r="F2898" s="59" t="n">
        <x:v>0.0760931180082522</x:v>
      </x:c>
      <x:c r="G2898" s="59" t="n">
        <x:v>0.78079737934209</x:v>
      </x:c>
      <x:c r="H2898" s="59" t="n">
        <x:v>0.18098402252953014</x:v>
      </x:c>
      <x:c r="I2898" s="58" t="n">
        <x:v>4325687.279734014</x:v>
      </x:c>
      <x:c r="J2898" s="59" t="n">
        <x:v>0.2247945613866785</x:v>
      </x:c>
      <x:c r="K2898" s="2" t="str">
        <x:v>C</x:v>
      </x:c>
      <x:c r="L2898" s="59" t="n">
        <x:v>0.1435113143920898</x:v>
      </x:c>
      <x:c r="M2898" s="59" t="n">
        <x:v>0.4621459004894479</x:v>
      </x:c>
      <x:c r="N2898" s="58" t="n">
        <x:v>18549582.2350221</x:v>
      </x:c>
      <x:c r="O2898" s="58" t="n">
        <x:v>7466673.219623015</x:v>
      </x:c>
      <x:c r="P2898" s="2" t="str">
        <x:v>approve</x:v>
      </x:c>
      <x:c r="Q2898" s="2" t="str">
        <x:v>eligibility and RAROC conditions are met</x:v>
      </x:c>
      <x:c r="R2898" s="2"/>
      <x:c r="S2898" s="2"/>
      <x:c r="T2898" s="2"/>
    </x:row>
    <x:row r="2899">
      <x:c r="A2899" s="2"/>
      <x:c r="B2899" s="2"/>
      <x:c r="C2899" s="2" t="str">
        <x:v>SYN-02894</x:v>
      </x:c>
      <x:c r="D2899" s="58" t="n">
        <x:v>210000000</x:v>
      </x:c>
      <x:c r="E2899" s="93" t="n">
        <x:v>18</x:v>
      </x:c>
      <x:c r="F2899" s="59" t="n">
        <x:v>0.07595248140612272</x:v>
      </x:c>
      <x:c r="G2899" s="59" t="n">
        <x:v>0.7576110878711025</x:v>
      </x:c>
      <x:c r="H2899" s="59" t="n">
        <x:v>0.1668831744723138</x:v>
      </x:c>
      <x:c r="I2899" s="58" t="n">
        <x:v>13268271.377230588</x:v>
      </x:c>
      <x:c r="J2899" s="59" t="n">
        <x:v>0.8283800834685205</x:v>
      </x:c>
      <x:c r="K2899" s="2" t="str">
        <x:v>C</x:v>
      </x:c>
      <x:c r="L2899" s="59"/>
      <x:c r="M2899" s="59" t="n">
        <x:v>0.3606708787996506</x:v>
      </x:c>
      <x:c r="N2899" s="58" t="n">
        <x:v>9922664.235597583</x:v>
      </x:c>
      <x:c r="O2899" s="58" t="n">
        <x:v>10659447.830070447</x:v>
      </x:c>
      <x:c r="P2899" s="2" t="str">
        <x:v>decline</x:v>
      </x:c>
      <x:c r="Q2899" s="2" t="str">
        <x:v>debt service to income exceeds policy maximum</x:v>
      </x:c>
      <x:c r="R2899" s="2"/>
      <x:c r="S2899" s="2"/>
      <x:c r="T2899" s="2"/>
    </x:row>
    <x:row r="2900">
      <x:c r="A2900" s="2"/>
      <x:c r="B2900" s="2"/>
      <x:c r="C2900" s="2" t="str">
        <x:v>SYN-02895</x:v>
      </x:c>
      <x:c r="D2900" s="58" t="n">
        <x:v>177000000</x:v>
      </x:c>
      <x:c r="E2900" s="93" t="n">
        <x:v>12</x:v>
      </x:c>
      <x:c r="F2900" s="59" t="n">
        <x:v>0.055687394822228314</x:v>
      </x:c>
      <x:c r="G2900" s="59" t="n">
        <x:v>0.8072600694257411</x:v>
      </x:c>
      <x:c r="H2900" s="59" t="n">
        <x:v>0.13403240185381857</x:v>
      </x:c>
      <x:c r="I2900" s="58" t="n">
        <x:v>15842663.234178545</x:v>
      </x:c>
      <x:c r="J2900" s="59" t="n">
        <x:v>0.5775034730676286</x:v>
      </x:c>
      <x:c r="K2900" s="2" t="str">
        <x:v>C</x:v>
      </x:c>
      <x:c r="L2900" s="59"/>
      <x:c r="M2900" s="59" t="n">
        <x:v>0.20513223912943646</x:v>
      </x:c>
      <x:c r="N2900" s="58" t="n">
        <x:v>4435227.790434575</x:v>
      </x:c>
      <x:c r="O2900" s="58" t="n">
        <x:v>8100839.308479531</x:v>
      </x:c>
      <x:c r="P2900" s="2" t="str">
        <x:v>decline</x:v>
      </x:c>
      <x:c r="Q2900" s="2" t="str">
        <x:v>debt service to income exceeds policy maximum</x:v>
      </x:c>
      <x:c r="R2900" s="2"/>
      <x:c r="S2900" s="2"/>
      <x:c r="T2900" s="2"/>
    </x:row>
    <x:row r="2901">
      <x:c r="A2901" s="2"/>
      <x:c r="B2901" s="2"/>
      <x:c r="C2901" s="2" t="str">
        <x:v>SYN-02896</x:v>
      </x:c>
      <x:c r="D2901" s="58" t="n">
        <x:v>184000000</x:v>
      </x:c>
      <x:c r="E2901" s="93" t="n">
        <x:v>48</x:v>
      </x:c>
      <x:c r="F2901" s="59" t="n">
        <x:v>0.1928315703318236</x:v>
      </x:c>
      <x:c r="G2901" s="59" t="n">
        <x:v>0.7741969227406772</x:v>
      </x:c>
      <x:c r="H2901" s="59" t="n">
        <x:v>0.2794098398765017</x:v>
      </x:c>
      <x:c r="I2901" s="58" t="n">
        <x:v>6406582.966965551</x:v>
      </x:c>
      <x:c r="J2901" s="59" t="n">
        <x:v>0.5086076236235646</x:v>
      </x:c>
      <x:c r="K2901" s="2" t="str">
        <x:v>E</x:v>
      </x:c>
      <x:c r="L2901" s="59"/>
      <x:c r="M2901" s="59" t="n">
        <x:v>0.25593092256141714</x:v>
      </x:c>
      <x:c r="N2901" s="58" t="n">
        <x:v>54757362.52696736</x:v>
      </x:c>
      <x:c r="O2901" s="58" t="n">
        <x:v>13325689.544524403</x:v>
      </x:c>
      <x:c r="P2901" s="2" t="str">
        <x:v>decline</x:v>
      </x:c>
      <x:c r="Q2901" s="2" t="str">
        <x:v>debt service to income exceeds policy maximum</x:v>
      </x:c>
      <x:c r="R2901" s="2"/>
      <x:c r="S2901" s="2"/>
      <x:c r="T2901" s="2"/>
    </x:row>
    <x:row r="2902">
      <x:c r="A2902" s="2"/>
      <x:c r="B2902" s="2"/>
      <x:c r="C2902" s="2" t="str">
        <x:v>SYN-02897</x:v>
      </x:c>
      <x:c r="D2902" s="58" t="n">
        <x:v>151000000</x:v>
      </x:c>
      <x:c r="E2902" s="93" t="n">
        <x:v>12</x:v>
      </x:c>
      <x:c r="F2902" s="59" t="n">
        <x:v>0.023629606711954958</x:v>
      </x:c>
      <x:c r="G2902" s="59" t="n">
        <x:v>0.7431770910370085</x:v>
      </x:c>
      <x:c r="H2902" s="59" t="n">
        <x:v>0.13544620572026708</x:v>
      </x:c>
      <x:c r="I2902" s="58" t="n">
        <x:v>13525522.002740718</x:v>
      </x:c>
      <x:c r="J2902" s="59" t="n">
        <x:v>0.3671983750570983</x:v>
      </x:c>
      <x:c r="K2902" s="2" t="str">
        <x:v>B</x:v>
      </x:c>
      <x:c r="L2902" s="59" t="n">
        <x:v>0.10190155029296875</x:v>
      </x:c>
      <x:c r="M2902" s="59" t="n">
        <x:v>0.5010449422417236</x:v>
      </x:c>
      <x:c r="N2902" s="58" t="n">
        <x:v>1471105.2523770349</x:v>
      </x:c>
      <x:c r="O2902" s="58" t="n">
        <x:v>6525229.684029241</x:v>
      </x:c>
      <x:c r="P2902" s="2" t="str">
        <x:v>approve</x:v>
      </x:c>
      <x:c r="Q2902" s="2" t="str">
        <x:v>eligibility and RAROC conditions are met</x:v>
      </x:c>
      <x:c r="R2902" s="2"/>
      <x:c r="S2902" s="2"/>
      <x:c r="T2902" s="2"/>
    </x:row>
    <x:row r="2903">
      <x:c r="A2903" s="2"/>
      <x:c r="B2903" s="2"/>
      <x:c r="C2903" s="2" t="str">
        <x:v>SYN-02898</x:v>
      </x:c>
      <x:c r="D2903" s="58" t="n">
        <x:v>153000000</x:v>
      </x:c>
      <x:c r="E2903" s="93" t="n">
        <x:v>24</x:v>
      </x:c>
      <x:c r="F2903" s="59" t="n">
        <x:v>0.05299353737541151</x:v>
      </x:c>
      <x:c r="G2903" s="59" t="n">
        <x:v>0.7610423950360212</x:v>
      </x:c>
      <x:c r="H2903" s="59" t="n">
        <x:v>0.16708190894850475</x:v>
      </x:c>
      <x:c r="I2903" s="58" t="n">
        <x:v>7543231.251217048</x:v>
      </x:c>
      <x:c r="J2903" s="59" t="n">
        <x:v>0.3007719866288759</x:v>
      </x:c>
      <x:c r="K2903" s="2" t="str">
        <x:v>C</x:v>
      </x:c>
      <x:c r="L2903" s="59" t="n">
        <x:v>0.12281566619873045</x:v>
      </x:c>
      <x:c r="M2903" s="59" t="n">
        <x:v>0.6100488362277926</x:v>
      </x:c>
      <x:c r="N2903" s="58" t="n">
        <x:v>6696199.934399639</x:v>
      </x:c>
      <x:c r="O2903" s="58" t="n">
        <x:v>6377232.61707677</x:v>
      </x:c>
      <x:c r="P2903" s="2" t="str">
        <x:v>approve</x:v>
      </x:c>
      <x:c r="Q2903" s="2" t="str">
        <x:v>eligibility and RAROC conditions are met</x:v>
      </x:c>
      <x:c r="R2903" s="2"/>
      <x:c r="S2903" s="2"/>
      <x:c r="T2903" s="2"/>
    </x:row>
    <x:row r="2904">
      <x:c r="A2904" s="2"/>
      <x:c r="B2904" s="2"/>
      <x:c r="C2904" s="2" t="str">
        <x:v>SYN-02899</x:v>
      </x:c>
      <x:c r="D2904" s="58" t="n">
        <x:v>223000000</x:v>
      </x:c>
      <x:c r="E2904" s="93" t="n">
        <x:v>48</x:v>
      </x:c>
      <x:c r="F2904" s="59" t="n">
        <x:v>0.1070890270983322</x:v>
      </x:c>
      <x:c r="G2904" s="59" t="n">
        <x:v>0.6001641416326206</x:v>
      </x:c>
      <x:c r="H2904" s="59" t="n">
        <x:v>0.20564555189275274</x:v>
      </x:c>
      <x:c r="I2904" s="58" t="n">
        <x:v>6853227.998466912</x:v>
      </x:c>
      <x:c r="J2904" s="59" t="n">
        <x:v>0.3921188181469753</x:v>
      </x:c>
      <x:c r="K2904" s="2" t="str">
        <x:v>D</x:v>
      </x:c>
      <x:c r="L2904" s="59" t="n">
        <x:v>0.14686378479003906</x:v>
      </x:c>
      <x:c r="M2904" s="59" t="n">
        <x:v>0.6649599614792292</x:v>
      </x:c>
      <x:c r="N2904" s="58" t="n">
        <x:v>29952297.907257397</x:v>
      </x:c>
      <x:c r="O2904" s="58" t="n">
        <x:v>10293977.773999207</x:v>
      </x:c>
      <x:c r="P2904" s="2" t="str">
        <x:v>approve</x:v>
      </x:c>
      <x:c r="Q2904" s="2" t="str">
        <x:v>eligibility and RAROC conditions are met</x:v>
      </x:c>
      <x:c r="R2904" s="2"/>
      <x:c r="S2904" s="2"/>
      <x:c r="T2904" s="2"/>
    </x:row>
    <x:row r="2905">
      <x:c r="A2905" s="2"/>
      <x:c r="B2905" s="2"/>
      <x:c r="C2905" s="2" t="str">
        <x:v>SYN-02900</x:v>
      </x:c>
      <x:c r="D2905" s="58" t="n">
        <x:v>59000000</x:v>
      </x:c>
      <x:c r="E2905" s="93" t="n">
        <x:v>36</x:v>
      </x:c>
      <x:c r="F2905" s="59" t="n">
        <x:v>0.10589087575350656</x:v>
      </x:c>
      <x:c r="G2905" s="59" t="n">
        <x:v>0.7554939420399119</x:v>
      </x:c>
      <x:c r="H2905" s="59" t="n">
        <x:v>0.18934448987363584</x:v>
      </x:c>
      <x:c r="I2905" s="58" t="n">
        <x:v>2160750.2797998325</x:v>
      </x:c>
      <x:c r="J2905" s="59" t="n">
        <x:v>0.22454033160644618</x:v>
      </x:c>
      <x:c r="K2905" s="2" t="str">
        <x:v>D</x:v>
      </x:c>
      <x:c r="L2905" s="59" t="n">
        <x:v>0.17734046936035155</x:v>
      </x:c>
      <x:c r="M2905" s="59" t="n">
        <x:v>0.24276713902500863</x:v>
      </x:c>
      <x:c r="N2905" s="58" t="n">
        <x:v>7475924.159903972</x:v>
      </x:c>
      <x:c r="O2905" s="58" t="n">
        <x:v>3445014.1421777345</x:v>
      </x:c>
      <x:c r="P2905" s="2" t="str">
        <x:v>approve</x:v>
      </x:c>
      <x:c r="Q2905" s="2" t="str">
        <x:v>eligibility and RAROC conditions are met</x:v>
      </x:c>
      <x:c r="R2905" s="2"/>
      <x:c r="S2905" s="2"/>
      <x:c r="T2905" s="2"/>
    </x:row>
    <x:row r="2906">
      <x:c r="A2906" s="2"/>
      <x:c r="B2906" s="2"/>
      <x:c r="C2906" s="2" t="str">
        <x:v>SYN-02901</x:v>
      </x:c>
      <x:c r="D2906" s="58" t="n">
        <x:v>62000000</x:v>
      </x:c>
      <x:c r="E2906" s="93" t="n">
        <x:v>18</x:v>
      </x:c>
      <x:c r="F2906" s="59" t="n">
        <x:v>0.08331430173177058</x:v>
      </x:c>
      <x:c r="G2906" s="59" t="n">
        <x:v>0.7229657640151639</x:v>
      </x:c>
      <x:c r="H2906" s="59" t="n">
        <x:v>0.18073476639906297</x:v>
      </x:c>
      <x:c r="I2906" s="58" t="n">
        <x:v>3958130.418555224</x:v>
      </x:c>
      <x:c r="J2906" s="59" t="n">
        <x:v>0.42106649520913086</x:v>
      </x:c>
      <x:c r="K2906" s="2" t="str">
        <x:v>C</x:v>
      </x:c>
      <x:c r="L2906" s="59" t="n">
        <x:v>0.1569387435913086</x:v>
      </x:c>
      <x:c r="M2906" s="59" t="n">
        <x:v>0.35682309259091094</x:v>
      </x:c>
      <x:c r="N2906" s="58" t="n">
        <x:v>3075297.440171971</x:v>
      </x:c>
      <x:c r="O2906" s="58" t="n">
        <x:v>3172691.018180108</x:v>
      </x:c>
      <x:c r="P2906" s="2" t="str">
        <x:v>approve</x:v>
      </x:c>
      <x:c r="Q2906" s="2" t="str">
        <x:v>eligibility and RAROC conditions are met</x:v>
      </x:c>
      <x:c r="R2906" s="2"/>
      <x:c r="S2906" s="2"/>
      <x:c r="T2906" s="2"/>
    </x:row>
    <x:row r="2907">
      <x:c r="A2907" s="2"/>
      <x:c r="B2907" s="2"/>
      <x:c r="C2907" s="2" t="str">
        <x:v>SYN-02902</x:v>
      </x:c>
      <x:c r="D2907" s="58" t="n">
        <x:v>159000000</x:v>
      </x:c>
      <x:c r="E2907" s="93" t="n">
        <x:v>48</x:v>
      </x:c>
      <x:c r="F2907" s="59" t="n">
        <x:v>0.1001069532315317</x:v>
      </x:c>
      <x:c r="G2907" s="59" t="n">
        <x:v>0.7254020162760998</x:v>
      </x:c>
      <x:c r="H2907" s="59" t="n">
        <x:v>0.19595217933774814</x:v>
      </x:c>
      <x:c r="I2907" s="58" t="n">
        <x:v>4804203.113066279</x:v>
      </x:c>
      <x:c r="J2907" s="59" t="n">
        <x:v>0.29328549734109277</x:v>
      </x:c>
      <x:c r="K2907" s="2" t="str">
        <x:v>D</x:v>
      </x:c>
      <x:c r="L2907" s="59" t="n">
        <x:v>0.15701946258544922</x:v>
      </x:c>
      <x:c r="M2907" s="59" t="n">
        <x:v>0.44715101129468804</x:v>
      </x:c>
      <x:c r="N2907" s="58" t="n">
        <x:v>24168426.64200622</x:v>
      </x:c>
      <x:c r="O2907" s="58" t="n">
        <x:v>8586097.864737872</x:v>
      </x:c>
      <x:c r="P2907" s="2" t="str">
        <x:v>approve</x:v>
      </x:c>
      <x:c r="Q2907" s="2" t="str">
        <x:v>eligibility and RAROC conditions are met</x:v>
      </x:c>
      <x:c r="R2907" s="2"/>
      <x:c r="S2907" s="2"/>
      <x:c r="T2907" s="2"/>
    </x:row>
    <x:row r="2908">
      <x:c r="A2908" s="2"/>
      <x:c r="B2908" s="2"/>
      <x:c r="C2908" s="2" t="str">
        <x:v>SYN-02903</x:v>
      </x:c>
      <x:c r="D2908" s="58" t="n">
        <x:v>132000000</x:v>
      </x:c>
      <x:c r="E2908" s="93" t="n">
        <x:v>36</x:v>
      </x:c>
      <x:c r="F2908" s="59" t="n">
        <x:v>0.2476596806265817</x:v>
      </x:c>
      <x:c r="G2908" s="59" t="n">
        <x:v>0.8805554659237314</x:v>
      </x:c>
      <x:c r="H2908" s="59" t="n">
        <x:v>0.3</x:v>
      </x:c>
      <x:c r="I2908" s="58" t="n">
        <x:v>5603608.130139713</x:v>
      </x:c>
      <x:c r="J2908" s="59" t="n">
        <x:v>0.25983397740622627</x:v>
      </x:c>
      <x:c r="K2908" s="2" t="str">
        <x:v>E</x:v>
      </x:c>
      <x:c r="L2908" s="59"/>
      <x:c r="M2908" s="59" t="n">
        <x:v>-0.06867890578791301</x:v>
      </x:c>
      <x:c r="N2908" s="58" t="n">
        <x:v>43684557.86240975</x:v>
      </x:c>
      <x:c r="O2908" s="58" t="n">
        <x:v>11721471.114137936</x:v>
      </x:c>
      <x:c r="P2908" s="2" t="str">
        <x:v>decline</x:v>
      </x:c>
      <x:c r="Q2908" s="2" t="str">
        <x:v>PD exceeds policy maximum</x:v>
      </x:c>
      <x:c r="R2908" s="2"/>
      <x:c r="S2908" s="2"/>
      <x:c r="T2908" s="2"/>
    </x:row>
    <x:row r="2909">
      <x:c r="A2909" s="2"/>
      <x:c r="B2909" s="2"/>
      <x:c r="C2909" s="2" t="str">
        <x:v>SYN-02904</x:v>
      </x:c>
      <x:c r="D2909" s="58" t="n">
        <x:v>81000000</x:v>
      </x:c>
      <x:c r="E2909" s="93" t="n">
        <x:v>12</x:v>
      </x:c>
      <x:c r="F2909" s="59" t="n">
        <x:v>0.09341396549923238</x:v>
      </x:c>
      <x:c r="G2909" s="59" t="n">
        <x:v>0.8055495750847447</x:v>
      </x:c>
      <x:c r="H2909" s="59" t="n">
        <x:v>0.17223329306108615</x:v>
      </x:c>
      <x:c r="I2909" s="58" t="n">
        <x:v>7396172.416200263</x:v>
      </x:c>
      <x:c r="J2909" s="59" t="n">
        <x:v>0.13327257803492482</x:v>
      </x:c>
      <x:c r="K2909" s="2" t="str">
        <x:v>C</x:v>
      </x:c>
      <x:c r="L2909" s="59" t="n">
        <x:v>0.16444473266601567</x:v>
      </x:c>
      <x:c r="M2909" s="59" t="n">
        <x:v>0.21392515779272717</x:v>
      </x:c>
      <x:c r="N2909" s="58" t="n">
        <x:v>3436861.1342800995</x:v>
      </x:c>
      <x:c r="O2909" s="58" t="n">
        <x:v>5047552.961719206</x:v>
      </x:c>
      <x:c r="P2909" s="2" t="str">
        <x:v>approve</x:v>
      </x:c>
      <x:c r="Q2909" s="2" t="str">
        <x:v>eligibility and RAROC conditions are met</x:v>
      </x:c>
      <x:c r="R2909" s="2"/>
      <x:c r="S2909" s="2"/>
      <x:c r="T2909" s="2"/>
    </x:row>
    <x:row r="2910">
      <x:c r="A2910" s="2"/>
      <x:c r="B2910" s="2"/>
      <x:c r="C2910" s="2" t="str">
        <x:v>SYN-02905</x:v>
      </x:c>
      <x:c r="D2910" s="58" t="n">
        <x:v>245000000</x:v>
      </x:c>
      <x:c r="E2910" s="93" t="n">
        <x:v>24</x:v>
      </x:c>
      <x:c r="F2910" s="59" t="n">
        <x:v>0.0614329176653272</x:v>
      </x:c>
      <x:c r="G2910" s="59" t="n">
        <x:v>0.7460261710917765</x:v>
      </x:c>
      <x:c r="H2910" s="59" t="n">
        <x:v>0.15596916514293843</x:v>
      </x:c>
      <x:c r="I2910" s="58" t="n">
        <x:v>11948829.398846501</x:v>
      </x:c>
      <x:c r="J2910" s="59" t="n">
        <x:v>0.40844352921302307</x:v>
      </x:c>
      <x:c r="K2910" s="2" t="str">
        <x:v>C</x:v>
      </x:c>
      <x:c r="L2910" s="59" t="n">
        <x:v>0.11702320098876955</x:v>
      </x:c>
      <x:c r="M2910" s="59" t="n">
        <x:v>0.5345648467543335</x:v>
      </x:c>
      <x:c r="N2910" s="58" t="n">
        <x:v>12124944.02463537</x:v>
      </x:c>
      <x:c r="O2910" s="58" t="n">
        <x:v>10659533.154284995</x:v>
      </x:c>
      <x:c r="P2910" s="2" t="str">
        <x:v>approve</x:v>
      </x:c>
      <x:c r="Q2910" s="2" t="str">
        <x:v>eligibility and RAROC conditions are met</x:v>
      </x:c>
      <x:c r="R2910" s="2"/>
      <x:c r="S2910" s="2"/>
      <x:c r="T2910" s="2"/>
    </x:row>
    <x:row r="2911">
      <x:c r="A2911" s="2"/>
      <x:c r="B2911" s="2"/>
      <x:c r="C2911" s="2" t="str">
        <x:v>SYN-02906</x:v>
      </x:c>
      <x:c r="D2911" s="58" t="n">
        <x:v>242000000</x:v>
      </x:c>
      <x:c r="E2911" s="93" t="n">
        <x:v>36</x:v>
      </x:c>
      <x:c r="F2911" s="59" t="n">
        <x:v>0.054186480113647545</x:v>
      </x:c>
      <x:c r="G2911" s="59" t="n">
        <x:v>0.6665417422158572</x:v>
      </x:c>
      <x:c r="H2911" s="59" t="n">
        <x:v>0.13551646869013365</x:v>
      </x:c>
      <x:c r="I2911" s="58" t="n">
        <x:v>8218386.108674617</x:v>
      </x:c>
      <x:c r="J2911" s="59" t="n">
        <x:v>0.2482997105973878</x:v>
      </x:c>
      <x:c r="K2911" s="2" t="str">
        <x:v>C</x:v>
      </x:c>
      <x:c r="L2911" s="59" t="n">
        <x:v>0.11252048492431642</x:v>
      </x:c>
      <x:c r="M2911" s="59" t="n">
        <x:v>0.39327878982546505</x:v>
      </x:c>
      <x:c r="N2911" s="58" t="n">
        <x:v>13933435.583240414</x:v>
      </x:c>
      <x:c r="O2911" s="58" t="n">
        <x:v>9872698.194609646</x:v>
      </x:c>
      <x:c r="P2911" s="2" t="str">
        <x:v>approve</x:v>
      </x:c>
      <x:c r="Q2911" s="2" t="str">
        <x:v>eligibility and RAROC conditions are met</x:v>
      </x:c>
      <x:c r="R2911" s="2"/>
      <x:c r="S2911" s="2"/>
      <x:c r="T2911" s="2"/>
    </x:row>
    <x:row r="2912">
      <x:c r="A2912" s="2"/>
      <x:c r="B2912" s="2"/>
      <x:c r="C2912" s="2" t="str">
        <x:v>SYN-02907</x:v>
      </x:c>
      <x:c r="D2912" s="58" t="n">
        <x:v>143000000</x:v>
      </x:c>
      <x:c r="E2912" s="93" t="n">
        <x:v>12</x:v>
      </x:c>
      <x:c r="F2912" s="59" t="n">
        <x:v>0.12259405522334674</x:v>
      </x:c>
      <x:c r="G2912" s="59" t="n">
        <x:v>0.8279018615904244</x:v>
      </x:c>
      <x:c r="H2912" s="59" t="n">
        <x:v>0.18448785538643167</x:v>
      </x:c>
      <x:c r="I2912" s="58" t="n">
        <x:v>13140800.720825015</x:v>
      </x:c>
      <x:c r="J2912" s="59" t="n">
        <x:v>0.38688002059500043</x:v>
      </x:c>
      <x:c r="K2912" s="2" t="str">
        <x:v>D</x:v>
      </x:c>
      <x:c r="L2912" s="59" t="n">
        <x:v>0.20462436676025392</x:v>
      </x:c>
      <x:c r="M2912" s="59" t="n">
        <x:v>0.043214209420549</x:v>
      </x:c>
      <x:c r="N2912" s="58" t="n">
        <x:v>8237174.028695645</x:v>
      </x:c>
      <x:c r="O2912" s="58" t="n">
        <x:v>10559911.755314594</x:v>
      </x:c>
      <x:c r="P2912" s="2" t="str">
        <x:v>reprice</x:v>
      </x:c>
      <x:c r="Q2912" s="2" t="str">
        <x:v>quoted APR is below the RAROC price floor</x:v>
      </x:c>
      <x:c r="R2912" s="2"/>
      <x:c r="S2912" s="2"/>
      <x:c r="T2912" s="2"/>
    </x:row>
    <x:row r="2913">
      <x:c r="A2913" s="2"/>
      <x:c r="B2913" s="2"/>
      <x:c r="C2913" s="2" t="str">
        <x:v>SYN-02908</x:v>
      </x:c>
      <x:c r="D2913" s="58" t="n">
        <x:v>67000000</x:v>
      </x:c>
      <x:c r="E2913" s="93" t="n">
        <x:v>36</x:v>
      </x:c>
      <x:c r="F2913" s="59" t="n">
        <x:v>0.03787962887825464</x:v>
      </x:c>
      <x:c r="G2913" s="59" t="n">
        <x:v>0.8660718037944662</x:v>
      </x:c>
      <x:c r="H2913" s="59" t="n">
        <x:v>0.1440532834076267</x:v>
      </x:c>
      <x:c r="I2913" s="58" t="n">
        <x:v>2303113.2161405752</x:v>
      </x:c>
      <x:c r="J2913" s="59" t="n">
        <x:v>0.3422691166389777</x:v>
      </x:c>
      <x:c r="K2913" s="2" t="str">
        <x:v>B</x:v>
      </x:c>
      <x:c r="L2913" s="59" t="n">
        <x:v>0.12036426544189453</x:v>
      </x:c>
      <x:c r="M2913" s="59" t="n">
        <x:v>0.4015192225738699</x:v>
      </x:c>
      <x:c r="N2913" s="58" t="n">
        <x:v>3548873.5427209013</x:v>
      </x:c>
      <x:c r="O2913" s="58" t="n">
        <x:v>2789976.161718995</x:v>
      </x:c>
      <x:c r="P2913" s="2" t="str">
        <x:v>approve</x:v>
      </x:c>
      <x:c r="Q2913" s="2" t="str">
        <x:v>eligibility and RAROC conditions are met</x:v>
      </x:c>
      <x:c r="R2913" s="2"/>
      <x:c r="S2913" s="2"/>
      <x:c r="T2913" s="2"/>
    </x:row>
    <x:row r="2914">
      <x:c r="A2914" s="2"/>
      <x:c r="B2914" s="2"/>
      <x:c r="C2914" s="2" t="str">
        <x:v>SYN-02909</x:v>
      </x:c>
      <x:c r="D2914" s="58" t="n">
        <x:v>220000000</x:v>
      </x:c>
      <x:c r="E2914" s="93" t="n">
        <x:v>18</x:v>
      </x:c>
      <x:c r="F2914" s="59" t="n">
        <x:v>0.05756572068297613</x:v>
      </x:c>
      <x:c r="G2914" s="59" t="n">
        <x:v>0.8383445276087117</x:v>
      </x:c>
      <x:c r="H2914" s="59" t="n">
        <x:v>0.14928810201860354</x:v>
      </x:c>
      <x:c r="I2914" s="58" t="n">
        <x:v>13717283.467220362</x:v>
      </x:c>
      <x:c r="J2914" s="59" t="n">
        <x:v>0.9198302167012726</x:v>
      </x:c>
      <x:c r="K2914" s="2" t="str">
        <x:v>C</x:v>
      </x:c>
      <x:c r="L2914" s="59"/>
      <x:c r="M2914" s="59" t="n">
        <x:v>0.3794594881095033</x:v>
      </x:c>
      <x:c r="N2914" s="58" t="n">
        <x:v>8688134.297809096</x:v>
      </x:c>
      <x:c r="O2914" s="58" t="n">
        <x:v>10445582.947592914</x:v>
      </x:c>
      <x:c r="P2914" s="2" t="str">
        <x:v>decline</x:v>
      </x:c>
      <x:c r="Q2914" s="2" t="str">
        <x:v>debt service to income exceeds policy maximum</x:v>
      </x:c>
      <x:c r="R2914" s="2"/>
      <x:c r="S2914" s="2"/>
      <x:c r="T2914" s="2"/>
    </x:row>
    <x:row r="2915">
      <x:c r="A2915" s="2"/>
      <x:c r="B2915" s="2"/>
      <x:c r="C2915" s="2" t="str">
        <x:v>SYN-02910</x:v>
      </x:c>
      <x:c r="D2915" s="58" t="n">
        <x:v>207000000</x:v>
      </x:c>
      <x:c r="E2915" s="93" t="n">
        <x:v>48</x:v>
      </x:c>
      <x:c r="F2915" s="59" t="n">
        <x:v>0.11083254247731503</x:v>
      </x:c>
      <x:c r="G2915" s="59" t="n">
        <x:v>0.7715491050090347</x:v>
      </x:c>
      <x:c r="H2915" s="59" t="n">
        <x:v>0.20385616983880392</x:v>
      </x:c>
      <x:c r="I2915" s="58" t="n">
        <x:v>6341692.362273571</x:v>
      </x:c>
      <x:c r="J2915" s="59" t="n">
        <x:v>0.3902525419725876</x:v>
      </x:c>
      <x:c r="K2915" s="2" t="str">
        <x:v>D</x:v>
      </x:c>
      <x:c r="L2915" s="59" t="n">
        <x:v>0.1754023361206054</x:v>
      </x:c>
      <x:c r="M2915" s="59" t="n">
        <x:v>0.34659526951099523</x:v>
      </x:c>
      <x:c r="N2915" s="58" t="n">
        <x:v>36829183.69994263</x:v>
      </x:c>
      <x:c r="O2915" s="58" t="n">
        <x:v>12440243.653781569</x:v>
      </x:c>
      <x:c r="P2915" s="2" t="str">
        <x:v>approve</x:v>
      </x:c>
      <x:c r="Q2915" s="2" t="str">
        <x:v>eligibility and RAROC conditions are met</x:v>
      </x:c>
      <x:c r="R2915" s="2"/>
      <x:c r="S2915" s="2"/>
      <x:c r="T2915" s="2"/>
    </x:row>
    <x:row r="2916">
      <x:c r="A2916" s="2"/>
      <x:c r="B2916" s="2"/>
      <x:c r="C2916" s="2" t="str">
        <x:v>SYN-02911</x:v>
      </x:c>
      <x:c r="D2916" s="58" t="n">
        <x:v>173000000</x:v>
      </x:c>
      <x:c r="E2916" s="93" t="n">
        <x:v>18</x:v>
      </x:c>
      <x:c r="F2916" s="59" t="n">
        <x:v>0.10182206636156574</x:v>
      </x:c>
      <x:c r="G2916" s="59" t="n">
        <x:v>0.6518494893659144</x:v>
      </x:c>
      <x:c r="H2916" s="59" t="n">
        <x:v>0.19254706928146229</x:v>
      </x:c>
      <x:c r="I2916" s="58" t="n">
        <x:v>11142148.21905796</x:v>
      </x:c>
      <x:c r="J2916" s="59" t="n">
        <x:v>0.944654723810191</x:v>
      </x:c>
      <x:c r="K2916" s="2" t="str">
        <x:v>D</x:v>
      </x:c>
      <x:c r="L2916" s="59"/>
      <x:c r="M2916" s="59" t="n">
        <x:v>0.5711376244145957</x:v>
      </x:c>
      <x:c r="N2916" s="58" t="n">
        <x:v>9475788.886577696</x:v>
      </x:c>
      <x:c r="O2916" s="58" t="n">
        <x:v>8903233.12159279</x:v>
      </x:c>
      <x:c r="P2916" s="2" t="str">
        <x:v>decline</x:v>
      </x:c>
      <x:c r="Q2916" s="2" t="str">
        <x:v>debt service to income exceeds policy maximum</x:v>
      </x:c>
      <x:c r="R2916" s="2"/>
      <x:c r="S2916" s="2"/>
      <x:c r="T2916" s="2"/>
    </x:row>
    <x:row r="2917">
      <x:c r="A2917" s="2"/>
      <x:c r="B2917" s="2"/>
      <x:c r="C2917" s="2" t="str">
        <x:v>SYN-02912</x:v>
      </x:c>
      <x:c r="D2917" s="58" t="n">
        <x:v>137000000</x:v>
      </x:c>
      <x:c r="E2917" s="93" t="n">
        <x:v>12</x:v>
      </x:c>
      <x:c r="F2917" s="59" t="n">
        <x:v>0.04869624051573286</x:v>
      </x:c>
      <x:c r="G2917" s="59" t="n">
        <x:v>0.7694768724554834</x:v>
      </x:c>
      <x:c r="H2917" s="59" t="n">
        <x:v>0.14094181518121685</x:v>
      </x:c>
      <x:c r="I2917" s="58" t="n">
        <x:v>12306906.974832928</x:v>
      </x:c>
      <x:c r="J2917" s="59" t="n">
        <x:v>0.5817372953641825</x:v>
      </x:c>
      <x:c r="K2917" s="2" t="str">
        <x:v>B</x:v>
      </x:c>
      <x:c r="L2917" s="59"/>
      <x:c r="M2917" s="59" t="n">
        <x:v>0.518735240346863</x:v>
      </x:c>
      <x:c r="N2917" s="58" t="n">
        <x:v>2861213.281471918</x:v>
      </x:c>
      <x:c r="O2917" s="58" t="n">
        <x:v>5877837.105301691</x:v>
      </x:c>
      <x:c r="P2917" s="2" t="str">
        <x:v>decline</x:v>
      </x:c>
      <x:c r="Q2917" s="2" t="str">
        <x:v>debt service to income exceeds policy maximum</x:v>
      </x:c>
      <x:c r="R2917" s="2"/>
      <x:c r="S2917" s="2"/>
      <x:c r="T2917" s="2"/>
    </x:row>
    <x:row r="2918">
      <x:c r="A2918" s="2"/>
      <x:c r="B2918" s="2"/>
      <x:c r="C2918" s="2" t="str">
        <x:v>SYN-02913</x:v>
      </x:c>
      <x:c r="D2918" s="58" t="n">
        <x:v>145000000</x:v>
      </x:c>
      <x:c r="E2918" s="93" t="n">
        <x:v>18</x:v>
      </x:c>
      <x:c r="F2918" s="59" t="n">
        <x:v>0.060402959925667986</x:v>
      </x:c>
      <x:c r="G2918" s="59" t="n">
        <x:v>0.6382303898404351</x:v>
      </x:c>
      <x:c r="H2918" s="59" t="n">
        <x:v>0.13792621093383345</x:v>
      </x:c>
      <x:c r="I2918" s="58" t="n">
        <x:v>8963615.863613186</x:v>
      </x:c>
      <x:c r="J2918" s="59" t="n">
        <x:v>0.5418963418962255</x:v>
      </x:c>
      <x:c r="K2918" s="2" t="str">
        <x:v>C</x:v>
      </x:c>
      <x:c r="L2918" s="59"/>
      <x:c r="M2918" s="59" t="n">
        <x:v>0.3162992542577517</x:v>
      </x:c>
      <x:c r="N2918" s="58" t="n">
        <x:v>4562493.562588234</x:v>
      </x:c>
      <x:c r="O2918" s="58" t="n">
        <x:v>6039401.088295522</x:v>
      </x:c>
      <x:c r="P2918" s="2" t="str">
        <x:v>decline</x:v>
      </x:c>
      <x:c r="Q2918" s="2" t="str">
        <x:v>debt service to income exceeds policy maximum</x:v>
      </x:c>
      <x:c r="R2918" s="2"/>
      <x:c r="S2918" s="2"/>
      <x:c r="T2918" s="2"/>
    </x:row>
    <x:row r="2919">
      <x:c r="A2919" s="2"/>
      <x:c r="B2919" s="2"/>
      <x:c r="C2919" s="2" t="str">
        <x:v>SYN-02914</x:v>
      </x:c>
      <x:c r="D2919" s="58" t="n">
        <x:v>166000000</x:v>
      </x:c>
      <x:c r="E2919" s="93" t="n">
        <x:v>18</x:v>
      </x:c>
      <x:c r="F2919" s="59" t="n">
        <x:v>0.010662703303393122</x:v>
      </x:c>
      <x:c r="G2919" s="59" t="n">
        <x:v>0.6935907347548</x:v>
      </x:c>
      <x:c r="H2919" s="59" t="n">
        <x:v>0.11556049424952564</x:v>
      </x:c>
      <x:c r="I2919" s="58" t="n">
        <x:v>10088819.717866339</x:v>
      </x:c>
      <x:c r="J2919" s="59" t="n">
        <x:v>0.6520431430455967</x:v>
      </x:c>
      <x:c r="K2919" s="2" t="str">
        <x:v>A</x:v>
      </x:c>
      <x:c r="L2919" s="59"/>
      <x:c r="M2919" s="59" t="n">
        <x:v>0.4932461581892179</x:v>
      </x:c>
      <x:c r="N2919" s="58" t="n">
        <x:v>998051.6991027825</x:v>
      </x:c>
      <x:c r="O2919" s="58" t="n">
        <x:v>7050338.582367374</x:v>
      </x:c>
      <x:c r="P2919" s="2" t="str">
        <x:v>decline</x:v>
      </x:c>
      <x:c r="Q2919" s="2" t="str">
        <x:v>debt service to income exceeds policy maximum</x:v>
      </x:c>
      <x:c r="R2919" s="2"/>
      <x:c r="S2919" s="2"/>
      <x:c r="T2919" s="2"/>
    </x:row>
    <x:row r="2920">
      <x:c r="A2920" s="2"/>
      <x:c r="B2920" s="2"/>
      <x:c r="C2920" s="2" t="str">
        <x:v>SYN-02915</x:v>
      </x:c>
      <x:c r="D2920" s="58" t="n">
        <x:v>82000000</x:v>
      </x:c>
      <x:c r="E2920" s="93" t="n">
        <x:v>24</x:v>
      </x:c>
      <x:c r="F2920" s="59" t="n">
        <x:v>0.3030058854246867</x:v>
      </x:c>
      <x:c r="G2920" s="59" t="n">
        <x:v>0.6435484713035361</x:v>
      </x:c>
      <x:c r="H2920" s="59" t="n">
        <x:v>0.3</x:v>
      </x:c>
      <x:c r="I2920" s="58" t="n">
        <x:v>4584851.269528422</x:v>
      </x:c>
      <x:c r="J2920" s="59" t="n">
        <x:v>0.3128664142545643</x:v>
      </x:c>
      <x:c r="K2920" s="2" t="str">
        <x:v>E</x:v>
      </x:c>
      <x:c r="L2920" s="59"/>
      <x:c r="M2920" s="59" t="n">
        <x:v>0.04458007117447703</x:v>
      </x:c>
      <x:c r="N2920" s="58" t="n">
        <x:v>17038050.945466492</x:v>
      </x:c>
      <x:c r="O2920" s="58" t="n">
        <x:v>5715089.837389717</x:v>
      </x:c>
      <x:c r="P2920" s="2" t="str">
        <x:v>decline</x:v>
      </x:c>
      <x:c r="Q2920" s="2" t="str">
        <x:v>PD exceeds policy maximum</x:v>
      </x:c>
      <x:c r="R2920" s="2"/>
      <x:c r="S2920" s="2"/>
      <x:c r="T2920" s="2"/>
    </x:row>
    <x:row r="2921">
      <x:c r="A2921" s="2"/>
      <x:c r="B2921" s="2"/>
      <x:c r="C2921" s="2" t="str">
        <x:v>SYN-02916</x:v>
      </x:c>
      <x:c r="D2921" s="58" t="n">
        <x:v>227000000</x:v>
      </x:c>
      <x:c r="E2921" s="93" t="n">
        <x:v>48</x:v>
      </x:c>
      <x:c r="F2921" s="59" t="n">
        <x:v>0.073632860150719</x:v>
      </x:c>
      <x:c r="G2921" s="59" t="n">
        <x:v>0.7573861777143427</x:v>
      </x:c>
      <x:c r="H2921" s="59" t="n">
        <x:v>0.17283866902509276</x:v>
      </x:c>
      <x:c r="I2921" s="58" t="n">
        <x:v>6583479.953816581</x:v>
      </x:c>
      <x:c r="J2921" s="59" t="n">
        <x:v>0.3836045153841384</x:v>
      </x:c>
      <x:c r="K2921" s="2" t="str">
        <x:v>C</x:v>
      </x:c>
      <x:c r="L2921" s="59" t="n">
        <x:v>0.1372538375854492</x:v>
      </x:c>
      <x:c r="M2921" s="59" t="n">
        <x:v>0.46155159414513114</x:v>
      </x:c>
      <x:c r="N2921" s="58" t="n">
        <x:v>26831956.628222983</x:v>
      </x:c>
      <x:c r="O2921" s="58" t="n">
        <x:v>10952927.475849045</x:v>
      </x:c>
      <x:c r="P2921" s="2" t="str">
        <x:v>approve</x:v>
      </x:c>
      <x:c r="Q2921" s="2" t="str">
        <x:v>eligibility and RAROC conditions are met</x:v>
      </x:c>
      <x:c r="R2921" s="2"/>
      <x:c r="S2921" s="2"/>
      <x:c r="T2921" s="2"/>
    </x:row>
    <x:row r="2922">
      <x:c r="A2922" s="2"/>
      <x:c r="B2922" s="2"/>
      <x:c r="C2922" s="2" t="str">
        <x:v>SYN-02917</x:v>
      </x:c>
      <x:c r="D2922" s="58" t="n">
        <x:v>231000000</x:v>
      </x:c>
      <x:c r="E2922" s="93" t="n">
        <x:v>36</x:v>
      </x:c>
      <x:c r="F2922" s="59" t="n">
        <x:v>0.02158252932940728</x:v>
      </x:c>
      <x:c r="G2922" s="59" t="n">
        <x:v>0.6570609884758017</x:v>
      </x:c>
      <x:c r="H2922" s="59" t="n">
        <x:v>0.120146452839062</x:v>
      </x:c>
      <x:c r="I2922" s="58" t="n">
        <x:v>7674121.483503291</x:v>
      </x:c>
      <x:c r="J2922" s="59" t="n">
        <x:v>0.3850981305596022</x:v>
      </x:c>
      <x:c r="K2922" s="2" t="str">
        <x:v>B</x:v>
      </x:c>
      <x:c r="L2922" s="59" t="n">
        <x:v>0.09002182006835938</x:v>
      </x:c>
      <x:c r="M2922" s="59" t="n">
        <x:v>0.4656148705691858</x:v>
      </x:c>
      <x:c r="N2922" s="58" t="n">
        <x:v>5280616.440330226</x:v>
      </x:c>
      <x:c r="O2922" s="58" t="n">
        <x:v>9677682.903400067</x:v>
      </x:c>
      <x:c r="P2922" s="2" t="str">
        <x:v>approve</x:v>
      </x:c>
      <x:c r="Q2922" s="2" t="str">
        <x:v>eligibility and RAROC conditions are met</x:v>
      </x:c>
      <x:c r="R2922" s="2"/>
      <x:c r="S2922" s="2"/>
      <x:c r="T2922" s="2"/>
    </x:row>
    <x:row r="2923">
      <x:c r="A2923" s="2"/>
      <x:c r="B2923" s="2"/>
      <x:c r="C2923" s="2" t="str">
        <x:v>SYN-02918</x:v>
      </x:c>
      <x:c r="D2923" s="58" t="n">
        <x:v>176000000</x:v>
      </x:c>
      <x:c r="E2923" s="93" t="n">
        <x:v>36</x:v>
      </x:c>
      <x:c r="F2923" s="59" t="n">
        <x:v>0.13253073381111483</x:v>
      </x:c>
      <x:c r="G2923" s="59" t="n">
        <x:v>0.6902031942910039</x:v>
      </x:c>
      <x:c r="H2923" s="59" t="n">
        <x:v>0.2142825813396275</x:v>
      </x:c>
      <x:c r="I2923" s="58" t="n">
        <x:v>6669574.372955444</x:v>
      </x:c>
      <x:c r="J2923" s="59" t="n">
        <x:v>0.131804320833944</x:v>
      </x:c>
      <x:c r="K2923" s="2" t="str">
        <x:v>D</x:v>
      </x:c>
      <x:c r="L2923" s="59" t="n">
        <x:v>0.18576683044433592</x:v>
      </x:c>
      <x:c r="M2923" s="59" t="n">
        <x:v>0.350428932836059</x:v>
      </x:c>
      <x:c r="N2923" s="58" t="n">
        <x:v>25362401.577432543</x:v>
      </x:c>
      <x:c r="O2923" s="58" t="n">
        <x:v>10387149.027049575</x:v>
      </x:c>
      <x:c r="P2923" s="2" t="str">
        <x:v>approve</x:v>
      </x:c>
      <x:c r="Q2923" s="2" t="str">
        <x:v>eligibility and RAROC conditions are met</x:v>
      </x:c>
      <x:c r="R2923" s="2"/>
      <x:c r="S2923" s="2"/>
      <x:c r="T2923" s="2"/>
    </x:row>
    <x:row r="2924">
      <x:c r="A2924" s="2"/>
      <x:c r="B2924" s="2"/>
      <x:c r="C2924" s="2" t="str">
        <x:v>SYN-02919</x:v>
      </x:c>
      <x:c r="D2924" s="58" t="n">
        <x:v>224000000</x:v>
      </x:c>
      <x:c r="E2924" s="93" t="n">
        <x:v>18</x:v>
      </x:c>
      <x:c r="F2924" s="59" t="n">
        <x:v>0.11918071821497252</x:v>
      </x:c>
      <x:c r="G2924" s="59" t="n">
        <x:v>0.7748844983568228</x:v>
      </x:c>
      <x:c r="H2924" s="59" t="n">
        <x:v>0.2048311705125144</x:v>
      </x:c>
      <x:c r="I2924" s="58" t="n">
        <x:v>14559032.123568777</x:v>
      </x:c>
      <x:c r="J2924" s="59" t="n">
        <x:v>0.26371240887404707</x:v>
      </x:c>
      <x:c r="K2924" s="2" t="str">
        <x:v>D</x:v>
      </x:c>
      <x:c r="L2924" s="59" t="n">
        <x:v>0.18029899597167967</x:v>
      </x:c>
      <x:c r="M2924" s="59" t="n">
        <x:v>0.31398781168897305</x:v>
      </x:c>
      <x:c r="N2924" s="58" t="n">
        <x:v>17109443.97798685</x:v>
      </x:c>
      <x:c r="O2924" s="58" t="n">
        <x:v>14843328.472002717</x:v>
      </x:c>
      <x:c r="P2924" s="2" t="str">
        <x:v>approve</x:v>
      </x:c>
      <x:c r="Q2924" s="2" t="str">
        <x:v>eligibility and RAROC conditions are met</x:v>
      </x:c>
      <x:c r="R2924" s="2"/>
      <x:c r="S2924" s="2"/>
      <x:c r="T2924" s="2"/>
    </x:row>
    <x:row r="2925">
      <x:c r="A2925" s="2"/>
      <x:c r="B2925" s="2"/>
      <x:c r="C2925" s="2" t="str">
        <x:v>SYN-02920</x:v>
      </x:c>
      <x:c r="D2925" s="58" t="n">
        <x:v>203000000</x:v>
      </x:c>
      <x:c r="E2925" s="93" t="n">
        <x:v>18</x:v>
      </x:c>
      <x:c r="F2925" s="59" t="n">
        <x:v>0.030180264901420246</x:v>
      </x:c>
      <x:c r="G2925" s="59" t="n">
        <x:v>0.7156714183177659</x:v>
      </x:c>
      <x:c r="H2925" s="59" t="n">
        <x:v>0.12949876902218185</x:v>
      </x:c>
      <x:c r="I2925" s="58" t="n">
        <x:v>12469114.616685068</x:v>
      </x:c>
      <x:c r="J2925" s="59" t="n">
        <x:v>0.49772153849817097</x:v>
      </x:c>
      <x:c r="K2925" s="2" t="str">
        <x:v>B</x:v>
      </x:c>
      <x:c r="L2925" s="59" t="n">
        <x:v>0.1017953872680664</x:v>
      </x:c>
      <x:c r="M2925" s="59" t="n">
        <x:v>0.4415111135568293</x:v>
      </x:c>
      <x:c r="N2925" s="58" t="n">
        <x:v>3574312.780642558</x:v>
      </x:c>
      <x:c r="O2925" s="58" t="n">
        <x:v>8567065.006271943</x:v>
      </x:c>
      <x:c r="P2925" s="2" t="str">
        <x:v>approve</x:v>
      </x:c>
      <x:c r="Q2925" s="2" t="str">
        <x:v>eligibility and RAROC conditions are met</x:v>
      </x:c>
      <x:c r="R2925" s="2"/>
      <x:c r="S2925" s="2"/>
      <x:c r="T2925" s="2"/>
    </x:row>
    <x:row r="2926">
      <x:c r="A2926" s="2"/>
      <x:c r="B2926" s="2"/>
      <x:c r="C2926" s="2" t="str">
        <x:v>SYN-02921</x:v>
      </x:c>
      <x:c r="D2926" s="58" t="n">
        <x:v>35000000</x:v>
      </x:c>
      <x:c r="E2926" s="93" t="n">
        <x:v>18</x:v>
      </x:c>
      <x:c r="F2926" s="59" t="n">
        <x:v>0.07853785814591505</x:v>
      </x:c>
      <x:c r="G2926" s="59" t="n">
        <x:v>0.6139959309038324</x:v>
      </x:c>
      <x:c r="H2926" s="59" t="n">
        <x:v>0.16321945116921704</x:v>
      </x:c>
      <x:c r="I2926" s="58" t="n">
        <x:v>2205304.5919152508</x:v>
      </x:c>
      <x:c r="J2926" s="59" t="n">
        <x:v>0.07000966958461113</x:v>
      </x:c>
      <x:c r="K2926" s="2" t="str">
        <x:v>C</x:v>
      </x:c>
      <x:c r="L2926" s="59" t="n">
        <x:v>0.1533993911743164</x:v>
      </x:c>
      <x:c r="M2926" s="59" t="n">
        <x:v>0.25936157193285914</x:v>
      </x:c>
      <x:c r="N2926" s="58" t="n">
        <x:v>1384715.6454220044</x:v>
      </x:c>
      <x:c r="O2926" s="58" t="n">
        <x:v>1466188.0005275768</x:v>
      </x:c>
      <x:c r="P2926" s="2" t="str">
        <x:v>approve</x:v>
      </x:c>
      <x:c r="Q2926" s="2" t="str">
        <x:v>eligibility and RAROC conditions are met</x:v>
      </x:c>
      <x:c r="R2926" s="2"/>
      <x:c r="S2926" s="2"/>
      <x:c r="T2926" s="2"/>
    </x:row>
    <x:row r="2927">
      <x:c r="A2927" s="2"/>
      <x:c r="B2927" s="2"/>
      <x:c r="C2927" s="2" t="str">
        <x:v>SYN-02922</x:v>
      </x:c>
      <x:c r="D2927" s="58" t="n">
        <x:v>168000000</x:v>
      </x:c>
      <x:c r="E2927" s="93" t="n">
        <x:v>36</x:v>
      </x:c>
      <x:c r="F2927" s="59" t="n">
        <x:v>0.2184066318681591</x:v>
      </x:c>
      <x:c r="G2927" s="59" t="n">
        <x:v>0.6811162452922331</x:v>
      </x:c>
      <x:c r="H2927" s="59" t="n">
        <x:v>0.2974540136598654</x:v>
      </x:c>
      <x:c r="I2927" s="58" t="n">
        <x:v>7108457.728675727</x:v>
      </x:c>
      <x:c r="J2927" s="59" t="n">
        <x:v>0.45586880476576763</x:v>
      </x:c>
      <x:c r="K2927" s="2" t="str">
        <x:v>E</x:v>
      </x:c>
      <x:c r="L2927" s="59"/>
      <x:c r="M2927" s="59" t="n">
        <x:v>0.36155825814121256</x:v>
      </x:c>
      <x:c r="N2927" s="58" t="n">
        <x:v>38578735.75266066</x:v>
      </x:c>
      <x:c r="O2927" s="58" t="n">
        <x:v>11436692.306786682</x:v>
      </x:c>
      <x:c r="P2927" s="2" t="str">
        <x:v>decline</x:v>
      </x:c>
      <x:c r="Q2927" s="2" t="str">
        <x:v>PD exceeds policy maximum</x:v>
      </x:c>
      <x:c r="R2927" s="2"/>
      <x:c r="S2927" s="2"/>
      <x:c r="T2927" s="2"/>
    </x:row>
    <x:row r="2928">
      <x:c r="A2928" s="2"/>
      <x:c r="B2928" s="2"/>
      <x:c r="C2928" s="2" t="str">
        <x:v>SYN-02923</x:v>
      </x:c>
      <x:c r="D2928" s="58" t="n">
        <x:v>91000000</x:v>
      </x:c>
      <x:c r="E2928" s="93" t="n">
        <x:v>36</x:v>
      </x:c>
      <x:c r="F2928" s="59" t="n">
        <x:v>0.15538053649425396</x:v>
      </x:c>
      <x:c r="G2928" s="59" t="n">
        <x:v>0.8287863669490595</x:v>
      </x:c>
      <x:c r="H2928" s="59" t="n">
        <x:v>0.27285411402013965</x:v>
      </x:c>
      <x:c r="I2928" s="58" t="n">
        <x:v>3729042.451769239</x:v>
      </x:c>
      <x:c r="J2928" s="59" t="n">
        <x:v>0.3971037735416016</x:v>
      </x:c>
      <x:c r="K2928" s="2" t="str">
        <x:v>E</x:v>
      </x:c>
      <x:c r="L2928" s="59" t="n">
        <x:v>0.23873954772949216</x:v>
      </x:c>
      <x:c r="M2928" s="59" t="n">
        <x:v>0.335692175588549</x:v>
      </x:c>
      <x:c r="N2928" s="58" t="n">
        <x:v>18626573.23644006</x:v>
      </x:c>
      <x:c r="O2928" s="58" t="n">
        <x:v>6954427.541761788</x:v>
      </x:c>
      <x:c r="P2928" s="2" t="str">
        <x:v>approve</x:v>
      </x:c>
      <x:c r="Q2928" s="2" t="str">
        <x:v>eligibility and RAROC conditions are met</x:v>
      </x:c>
      <x:c r="R2928" s="2"/>
      <x:c r="S2928" s="2"/>
      <x:c r="T2928" s="2"/>
    </x:row>
    <x:row r="2929">
      <x:c r="A2929" s="2"/>
      <x:c r="B2929" s="2"/>
      <x:c r="C2929" s="2" t="str">
        <x:v>SYN-02924</x:v>
      </x:c>
      <x:c r="D2929" s="58" t="n">
        <x:v>36000000</x:v>
      </x:c>
      <x:c r="E2929" s="93" t="n">
        <x:v>48</x:v>
      </x:c>
      <x:c r="F2929" s="59" t="n">
        <x:v>0.02509411581117743</x:v>
      </x:c>
      <x:c r="G2929" s="59" t="n">
        <x:v>0.7041909061513192</x:v>
      </x:c>
      <x:c r="H2929" s="59" t="n">
        <x:v>0.13770289285665704</x:v>
      </x:c>
      <x:c r="I2929" s="58" t="n">
        <x:v>979609.9000047386</x:v>
      </x:c>
      <x:c r="J2929" s="59" t="n">
        <x:v>0.259989734210651</x:v>
      </x:c>
      <x:c r="K2929" s="2" t="str">
        <x:v>B</x:v>
      </x:c>
      <x:c r="L2929" s="59" t="n">
        <x:v>0.10532508850097655</x:v>
      </x:c>
      <x:c r="M2929" s="59" t="n">
        <x:v>0.49057009922288347</x:v>
      </x:c>
      <x:c r="N2929" s="58" t="n">
        <x:v>1382485.7223925043</x:v>
      </x:c>
      <x:c r="O2929" s="58" t="n">
        <x:v>1522445.5035078812</x:v>
      </x:c>
      <x:c r="P2929" s="2" t="str">
        <x:v>approve</x:v>
      </x:c>
      <x:c r="Q2929" s="2" t="str">
        <x:v>eligibility and RAROC conditions are met</x:v>
      </x:c>
      <x:c r="R2929" s="2"/>
      <x:c r="S2929" s="2"/>
      <x:c r="T2929" s="2"/>
    </x:row>
    <x:row r="2930">
      <x:c r="A2930" s="2"/>
      <x:c r="B2930" s="2"/>
      <x:c r="C2930" s="2" t="str">
        <x:v>SYN-02925</x:v>
      </x:c>
      <x:c r="D2930" s="58" t="n">
        <x:v>162000000</x:v>
      </x:c>
      <x:c r="E2930" s="93" t="n">
        <x:v>18</x:v>
      </x:c>
      <x:c r="F2930" s="59" t="n">
        <x:v>0.10688364026324307</x:v>
      </x:c>
      <x:c r="G2930" s="59" t="n">
        <x:v>0.5807089739993452</x:v>
      </x:c>
      <x:c r="H2930" s="59" t="n">
        <x:v>0.20788021033487425</x:v>
      </x:c>
      <x:c r="I2930" s="58" t="n">
        <x:v>10553107.938659767</x:v>
      </x:c>
      <x:c r="J2930" s="59" t="n">
        <x:v>0.3000603483234906</x:v>
      </x:c>
      <x:c r="K2930" s="2" t="str">
        <x:v>D</x:v>
      </x:c>
      <x:c r="L2930" s="59" t="n">
        <x:v>0.1365106964111328</x:v>
      </x:c>
      <x:c r="M2930" s="59" t="n">
        <x:v>0.7937519080221087</x:v>
      </x:c>
      <x:c r="N2930" s="58" t="n">
        <x:v>8324128.693630565</x:v>
      </x:c>
      <x:c r="O2930" s="58" t="n">
        <x:v>7636192.638820942</x:v>
      </x:c>
      <x:c r="P2930" s="2" t="str">
        <x:v>approve</x:v>
      </x:c>
      <x:c r="Q2930" s="2" t="str">
        <x:v>eligibility and RAROC conditions are met</x:v>
      </x:c>
      <x:c r="R2930" s="2"/>
      <x:c r="S2930" s="2"/>
      <x:c r="T2930" s="2"/>
    </x:row>
    <x:row r="2931">
      <x:c r="A2931" s="2"/>
      <x:c r="B2931" s="2"/>
      <x:c r="C2931" s="2" t="str">
        <x:v>SYN-02926</x:v>
      </x:c>
      <x:c r="D2931" s="58" t="n">
        <x:v>94000000</x:v>
      </x:c>
      <x:c r="E2931" s="93" t="n">
        <x:v>36</x:v>
      </x:c>
      <x:c r="F2931" s="59" t="n">
        <x:v>0.02173277967924053</x:v>
      </x:c>
      <x:c r="G2931" s="59" t="n">
        <x:v>0.7918163127529602</x:v>
      </x:c>
      <x:c r="H2931" s="59" t="n">
        <x:v>0.12291193995925248</x:v>
      </x:c>
      <x:c r="I2931" s="58" t="n">
        <x:v>3135234.775115726</x:v>
      </x:c>
      <x:c r="J2931" s="59" t="n">
        <x:v>0.21564329308756866</x:v>
      </x:c>
      <x:c r="K2931" s="2" t="str">
        <x:v>B</x:v>
      </x:c>
      <x:c r="L2931" s="59" t="n">
        <x:v>0.09471668243408203</x:v>
      </x:c>
      <x:c r="M2931" s="59" t="n">
        <x:v>0.446252830960068</x:v>
      </x:c>
      <x:c r="N2931" s="58" t="n">
        <x:v>2610553.646522535</x:v>
      </x:c>
      <x:c r="O2931" s="58" t="n">
        <x:v>3942368.7038635868</x:v>
      </x:c>
      <x:c r="P2931" s="2" t="str">
        <x:v>approve</x:v>
      </x:c>
      <x:c r="Q2931" s="2" t="str">
        <x:v>eligibility and RAROC conditions are met</x:v>
      </x:c>
      <x:c r="R2931" s="2"/>
      <x:c r="S2931" s="2"/>
      <x:c r="T2931" s="2"/>
    </x:row>
    <x:row r="2932">
      <x:c r="A2932" s="2"/>
      <x:c r="B2932" s="2"/>
      <x:c r="C2932" s="2" t="str">
        <x:v>SYN-02927</x:v>
      </x:c>
      <x:c r="D2932" s="58" t="n">
        <x:v>227000000</x:v>
      </x:c>
      <x:c r="E2932" s="93" t="n">
        <x:v>24</x:v>
      </x:c>
      <x:c r="F2932" s="59" t="n">
        <x:v>0.12109633333522234</x:v>
      </x:c>
      <x:c r="G2932" s="59" t="n">
        <x:v>0.7592330483491186</x:v>
      </x:c>
      <x:c r="H2932" s="59" t="n">
        <x:v>0.20648186556834258</x:v>
      </x:c>
      <x:c r="I2932" s="58" t="n">
        <x:v>11625353.855789123</x:v>
      </x:c>
      <x:c r="J2932" s="59" t="n">
        <x:v>0.6076391137555636</x:v>
      </x:c>
      <x:c r="K2932" s="2" t="str">
        <x:v>D</x:v>
      </x:c>
      <x:c r="L2932" s="59"/>
      <x:c r="M2932" s="59" t="n">
        <x:v>0.2908144076556327</x:v>
      </x:c>
      <x:c r="N2932" s="58" t="n">
        <x:v>22585977.477539472</x:v>
      </x:c>
      <x:c r="O2932" s="58" t="n">
        <x:v>14572498.181592658</x:v>
      </x:c>
      <x:c r="P2932" s="2" t="str">
        <x:v>decline</x:v>
      </x:c>
      <x:c r="Q2932" s="2" t="str">
        <x:v>debt service to income exceeds policy maximum</x:v>
      </x:c>
      <x:c r="R2932" s="2"/>
      <x:c r="S2932" s="2"/>
      <x:c r="T2932" s="2"/>
    </x:row>
    <x:row r="2933">
      <x:c r="A2933" s="2"/>
      <x:c r="B2933" s="2"/>
      <x:c r="C2933" s="2" t="str">
        <x:v>SYN-02928</x:v>
      </x:c>
      <x:c r="D2933" s="58" t="n">
        <x:v>198000000</x:v>
      </x:c>
      <x:c r="E2933" s="93" t="n">
        <x:v>36</x:v>
      </x:c>
      <x:c r="F2933" s="59" t="n">
        <x:v>0.05160673581202168</x:v>
      </x:c>
      <x:c r="G2933" s="59" t="n">
        <x:v>0.6839685045300032</x:v>
      </x:c>
      <x:c r="H2933" s="59" t="n">
        <x:v>0.16283175101726394</x:v>
      </x:c>
      <x:c r="I2933" s="58" t="n">
        <x:v>6988805.430094886</x:v>
      </x:c>
      <x:c r="J2933" s="59" t="n">
        <x:v>0.3715156459181658</x:v>
      </x:c>
      <x:c r="K2933" s="2" t="str">
        <x:v>C</x:v>
      </x:c>
      <x:c r="L2933" s="59" t="n">
        <x:v>0.11559833526611328</x:v>
      </x:c>
      <x:c r="M2933" s="59" t="n">
        <x:v>0.6399818700037704</x:v>
      </x:c>
      <x:c r="N2933" s="58" t="n">
        <x:v>11289272.483582774</x:v>
      </x:c>
      <x:c r="O2933" s="58" t="n">
        <x:v>8195137.856018999</x:v>
      </x:c>
      <x:c r="P2933" s="2" t="str">
        <x:v>approve</x:v>
      </x:c>
      <x:c r="Q2933" s="2" t="str">
        <x:v>eligibility and RAROC conditions are met</x:v>
      </x:c>
      <x:c r="R2933" s="2"/>
      <x:c r="S2933" s="2"/>
      <x:c r="T2933" s="2"/>
    </x:row>
    <x:row r="2934">
      <x:c r="A2934" s="2"/>
      <x:c r="B2934" s="2"/>
      <x:c r="C2934" s="2" t="str">
        <x:v>SYN-02929</x:v>
      </x:c>
      <x:c r="D2934" s="58" t="n">
        <x:v>178000000</x:v>
      </x:c>
      <x:c r="E2934" s="93" t="n">
        <x:v>24</x:v>
      </x:c>
      <x:c r="F2934" s="59" t="n">
        <x:v>0.08332106895823307</x:v>
      </x:c>
      <x:c r="G2934" s="59" t="n">
        <x:v>0.6958372884729846</x:v>
      </x:c>
      <x:c r="H2934" s="59" t="n">
        <x:v>0.1796370717161707</x:v>
      </x:c>
      <x:c r="I2934" s="58" t="n">
        <x:v>8883369.076623885</x:v>
      </x:c>
      <x:c r="J2934" s="59" t="n">
        <x:v>0.34483839073670597</x:v>
      </x:c>
      <x:c r="K2934" s="2" t="str">
        <x:v>C</x:v>
      </x:c>
      <x:c r="L2934" s="59" t="n">
        <x:v>0.14367713928222656</x:v>
      </x:c>
      <x:c r="M2934" s="59" t="n">
        <x:v>0.4683667250044908</x:v>
      </x:c>
      <x:c r="N2934" s="58" t="n">
        <x:v>11170928.08584263</x:v>
      </x:c>
      <x:c r="O2934" s="58" t="n">
        <x:v>8643217.595510663</x:v>
      </x:c>
      <x:c r="P2934" s="2" t="str">
        <x:v>approve</x:v>
      </x:c>
      <x:c r="Q2934" s="2" t="str">
        <x:v>eligibility and RAROC conditions are met</x:v>
      </x:c>
      <x:c r="R2934" s="2"/>
      <x:c r="S2934" s="2"/>
      <x:c r="T2934" s="2"/>
    </x:row>
    <x:row r="2935">
      <x:c r="A2935" s="2"/>
      <x:c r="B2935" s="2"/>
      <x:c r="C2935" s="2" t="str">
        <x:v>SYN-02930</x:v>
      </x:c>
      <x:c r="D2935" s="58" t="n">
        <x:v>160000000</x:v>
      </x:c>
      <x:c r="E2935" s="93" t="n">
        <x:v>18</x:v>
      </x:c>
      <x:c r="F2935" s="59" t="n">
        <x:v>0.06973809142293394</x:v>
      </x:c>
      <x:c r="G2935" s="59" t="n">
        <x:v>0.6431551473360813</x:v>
      </x:c>
      <x:c r="H2935" s="59" t="n">
        <x:v>0.1444923243916235</x:v>
      </x:c>
      <x:c r="I2935" s="58" t="n">
        <x:v>9940142.135320056</x:v>
      </x:c>
      <x:c r="J2935" s="59" t="n">
        <x:v>0.39163121244930366</x:v>
      </x:c>
      <x:c r="K2935" s="2" t="str">
        <x:v>C</x:v>
      </x:c>
      <x:c r="L2935" s="59" t="n">
        <x:v>0.11555797576904296</x:v>
      </x:c>
      <x:c r="M2935" s="59" t="n">
        <x:v>0.4533173578624114</x:v>
      </x:c>
      <x:c r="N2935" s="58" t="n">
        <x:v>5864755.458339123</x:v>
      </x:c>
      <x:c r="O2935" s="58" t="n">
        <x:v>6642446.116988495</x:v>
      </x:c>
      <x:c r="P2935" s="2" t="str">
        <x:v>approve</x:v>
      </x:c>
      <x:c r="Q2935" s="2" t="str">
        <x:v>eligibility and RAROC conditions are met</x:v>
      </x:c>
      <x:c r="R2935" s="2"/>
      <x:c r="S2935" s="2"/>
      <x:c r="T2935" s="2"/>
    </x:row>
    <x:row r="2936">
      <x:c r="A2936" s="2"/>
      <x:c r="B2936" s="2"/>
      <x:c r="C2936" s="2" t="str">
        <x:v>SYN-02931</x:v>
      </x:c>
      <x:c r="D2936" s="58" t="n">
        <x:v>246000000</x:v>
      </x:c>
      <x:c r="E2936" s="93" t="n">
        <x:v>12</x:v>
      </x:c>
      <x:c r="F2936" s="59" t="n">
        <x:v>0.019158959541112568</x:v>
      </x:c>
      <x:c r="G2936" s="59" t="n">
        <x:v>0.6381293303199698</x:v>
      </x:c>
      <x:c r="H2936" s="59" t="n">
        <x:v>0.13127941555092443</x:v>
      </x:c>
      <x:c r="I2936" s="58" t="n">
        <x:v>21986818.86873544</x:v>
      </x:c>
      <x:c r="J2936" s="59" t="n">
        <x:v>0.6392283457845451</x:v>
      </x:c>
      <x:c r="K2936" s="2" t="str">
        <x:v>A</x:v>
      </x:c>
      <x:c r="L2936" s="59"/>
      <x:c r="M2936" s="59" t="n">
        <x:v>0.5705843026602613</x:v>
      </x:c>
      <x:c r="N2936" s="58" t="n">
        <x:v>1666374.8384792213</x:v>
      </x:c>
      <x:c r="O2936" s="58" t="n">
        <x:v>10638949.109732557</x:v>
      </x:c>
      <x:c r="P2936" s="2" t="str">
        <x:v>decline</x:v>
      </x:c>
      <x:c r="Q2936" s="2" t="str">
        <x:v>debt service to income exceeds policy maximum</x:v>
      </x:c>
      <x:c r="R2936" s="2"/>
      <x:c r="S2936" s="2"/>
      <x:c r="T2936" s="2"/>
    </x:row>
    <x:row r="2937">
      <x:c r="A2937" s="2"/>
      <x:c r="B2937" s="2"/>
      <x:c r="C2937" s="2" t="str">
        <x:v>SYN-02932</x:v>
      </x:c>
      <x:c r="D2937" s="58" t="n">
        <x:v>31000000</x:v>
      </x:c>
      <x:c r="E2937" s="93" t="n">
        <x:v>36</x:v>
      </x:c>
      <x:c r="F2937" s="59" t="n">
        <x:v>0.08933750872083432</x:v>
      </x:c>
      <x:c r="G2937" s="59" t="n">
        <x:v>0.6601273367444497</x:v>
      </x:c>
      <x:c r="H2937" s="59" t="n">
        <x:v>0.17585452969240528</x:v>
      </x:c>
      <x:c r="I2937" s="58" t="n">
        <x:v>1114288.1348500561</x:v>
      </x:c>
      <x:c r="J2937" s="59" t="n">
        <x:v>0.1495441759510662</x:v>
      </x:c>
      <x:c r="K2937" s="2" t="str">
        <x:v>C</x:v>
      </x:c>
      <x:c r="L2937" s="59" t="n">
        <x:v>0.16193981170654298</x:v>
      </x:c>
      <x:c r="M2937" s="59" t="n">
        <x:v>0.2816002697928078</x:v>
      </x:c>
      <x:c r="N2937" s="58" t="n">
        <x:v>2906930.3820344964</x:v>
      </x:c>
      <x:c r="O2937" s="58" t="n">
        <x:v>1452866.2058043107</x:v>
      </x:c>
      <x:c r="P2937" s="2" t="str">
        <x:v>approve</x:v>
      </x:c>
      <x:c r="Q2937" s="2" t="str">
        <x:v>eligibility and RAROC conditions are met</x:v>
      </x:c>
      <x:c r="R2937" s="2"/>
      <x:c r="S2937" s="2"/>
      <x:c r="T2937" s="2"/>
    </x:row>
    <x:row r="2938">
      <x:c r="A2938" s="2"/>
      <x:c r="B2938" s="2"/>
      <x:c r="C2938" s="2" t="str">
        <x:v>SYN-02933</x:v>
      </x:c>
      <x:c r="D2938" s="58" t="n">
        <x:v>247000000</x:v>
      </x:c>
      <x:c r="E2938" s="93" t="n">
        <x:v>48</x:v>
      </x:c>
      <x:c r="F2938" s="59" t="n">
        <x:v>0.08680497363291301</x:v>
      </x:c>
      <x:c r="G2938" s="59" t="n">
        <x:v>0.7164227916780903</x:v>
      </x:c>
      <x:c r="H2938" s="59" t="n">
        <x:v>0.16603387962218355</x:v>
      </x:c>
      <x:c r="I2938" s="58" t="n">
        <x:v>7076613.754584318</x:v>
      </x:c>
      <x:c r="J2938" s="59" t="n">
        <x:v>0.5236458020597856</x:v>
      </x:c>
      <x:c r="K2938" s="2" t="str">
        <x:v>C</x:v>
      </x:c>
      <x:c r="L2938" s="59"/>
      <x:c r="M2938" s="59" t="n">
        <x:v>0.33144656264873373</x:v>
      </x:c>
      <x:c r="N2938" s="58" t="n">
        <x:v>32046888.434747696</x:v>
      </x:c>
      <x:c r="O2938" s="58" t="n">
        <x:v>12171412.924114566</x:v>
      </x:c>
      <x:c r="P2938" s="2" t="str">
        <x:v>decline</x:v>
      </x:c>
      <x:c r="Q2938" s="2" t="str">
        <x:v>debt service to income exceeds policy maximum</x:v>
      </x:c>
      <x:c r="R2938" s="2"/>
      <x:c r="S2938" s="2"/>
      <x:c r="T2938" s="2"/>
    </x:row>
    <x:row r="2939">
      <x:c r="A2939" s="2"/>
      <x:c r="B2939" s="2"/>
      <x:c r="C2939" s="2" t="str">
        <x:v>SYN-02934</x:v>
      </x:c>
      <x:c r="D2939" s="58" t="n">
        <x:v>103000000</x:v>
      </x:c>
      <x:c r="E2939" s="93" t="n">
        <x:v>12</x:v>
      </x:c>
      <x:c r="F2939" s="59" t="n">
        <x:v>0.003</x:v>
      </x:c>
      <x:c r="G2939" s="59" t="n">
        <x:v>0.6985335136065186</x:v>
      </x:c>
      <x:c r="H2939" s="59" t="n">
        <x:v>0.08137355512468533</x:v>
      </x:c>
      <x:c r="I2939" s="58" t="n">
        <x:v>8966350.894244868</x:v>
      </x:c>
      <x:c r="J2939" s="59" t="n">
        <x:v>0.5771763628549931</x:v>
      </x:c>
      <x:c r="K2939" s="2" t="str">
        <x:v>A</x:v>
      </x:c>
      <x:c r="L2939" s="59"/>
      <x:c r="M2939" s="59" t="n">
        <x:v>0.22744145423139003</x:v>
      </x:c>
      <x:c r="N2939" s="58" t="n">
        <x:v>118418.98215151687</x:v>
      </x:c>
      <x:c r="O2939" s="58" t="n">
        <x:v>4443912.449740879</x:v>
      </x:c>
      <x:c r="P2939" s="2" t="str">
        <x:v>decline</x:v>
      </x:c>
      <x:c r="Q2939" s="2" t="str">
        <x:v>debt service to income exceeds policy maximum</x:v>
      </x:c>
      <x:c r="R2939" s="2"/>
      <x:c r="S2939" s="2"/>
      <x:c r="T2939" s="2"/>
    </x:row>
    <x:row r="2940">
      <x:c r="A2940" s="2"/>
      <x:c r="B2940" s="2"/>
      <x:c r="C2940" s="2" t="str">
        <x:v>SYN-02935</x:v>
      </x:c>
      <x:c r="D2940" s="58" t="n">
        <x:v>82000000</x:v>
      </x:c>
      <x:c r="E2940" s="93" t="n">
        <x:v>36</x:v>
      </x:c>
      <x:c r="F2940" s="59" t="n">
        <x:v>0.031229792444798177</x:v>
      </x:c>
      <x:c r="G2940" s="59" t="n">
        <x:v>0.6223331606059378</x:v>
      </x:c>
      <x:c r="H2940" s="59" t="n">
        <x:v>0.13672286786375523</x:v>
      </x:c>
      <x:c r="I2940" s="58" t="n">
        <x:v>2789531.6366956574</x:v>
      </x:c>
      <x:c r="J2940" s="59" t="n">
        <x:v>0.16217286364673927</x:v>
      </x:c>
      <x:c r="K2940" s="2" t="str">
        <x:v>B</x:v>
      </x:c>
      <x:c r="L2940" s="59" t="n">
        <x:v>0.10142688751220706</x:v>
      </x:c>
      <x:c r="M2940" s="59" t="n">
        <x:v>0.5190387619274877</x:v>
      </x:c>
      <x:c r="N2940" s="58" t="n">
        <x:v>2574323.517487282</x:v>
      </x:c>
      <x:c r="O2940" s="58" t="n">
        <x:v>3426912.3953201165</x:v>
      </x:c>
      <x:c r="P2940" s="2" t="str">
        <x:v>approve</x:v>
      </x:c>
      <x:c r="Q2940" s="2" t="str">
        <x:v>eligibility and RAROC conditions are met</x:v>
      </x:c>
      <x:c r="R2940" s="2"/>
      <x:c r="S2940" s="2"/>
      <x:c r="T2940" s="2"/>
    </x:row>
    <x:row r="2941">
      <x:c r="A2941" s="2"/>
      <x:c r="B2941" s="2"/>
      <x:c r="C2941" s="2" t="str">
        <x:v>SYN-02936</x:v>
      </x:c>
      <x:c r="D2941" s="58" t="n">
        <x:v>142000000</x:v>
      </x:c>
      <x:c r="E2941" s="93" t="n">
        <x:v>18</x:v>
      </x:c>
      <x:c r="F2941" s="59" t="n">
        <x:v>0.14081665932004667</x:v>
      </x:c>
      <x:c r="G2941" s="59" t="n">
        <x:v>0.7623933217953371</x:v>
      </x:c>
      <x:c r="H2941" s="59" t="n">
        <x:v>0.23515567109463636</x:v>
      </x:c>
      <x:c r="I2941" s="58" t="n">
        <x:v>9438112.987753334</x:v>
      </x:c>
      <x:c r="J2941" s="59" t="n">
        <x:v>0.6634929737309402</x:v>
      </x:c>
      <x:c r="K2941" s="2" t="str">
        <x:v>D</x:v>
      </x:c>
      <x:c r="L2941" s="59"/>
      <x:c r="M2941" s="59" t="n">
        <x:v>0.30903109682119667</x:v>
      </x:c>
      <x:c r="N2941" s="58" t="n">
        <x:v>12682871.690226944</x:v>
      </x:c>
      <x:c r="O2941" s="58" t="n">
        <x:v>10038137.120801648</x:v>
      </x:c>
      <x:c r="P2941" s="2" t="str">
        <x:v>decline</x:v>
      </x:c>
      <x:c r="Q2941" s="2" t="str">
        <x:v>debt service to income exceeds policy maximum</x:v>
      </x:c>
      <x:c r="R2941" s="2"/>
      <x:c r="S2941" s="2"/>
      <x:c r="T2941" s="2"/>
    </x:row>
    <x:row r="2942">
      <x:c r="A2942" s="2"/>
      <x:c r="B2942" s="2"/>
      <x:c r="C2942" s="2" t="str">
        <x:v>SYN-02937</x:v>
      </x:c>
      <x:c r="D2942" s="58" t="n">
        <x:v>97000000</x:v>
      </x:c>
      <x:c r="E2942" s="93" t="n">
        <x:v>24</x:v>
      </x:c>
      <x:c r="F2942" s="59" t="n">
        <x:v>0.10154307721724184</x:v>
      </x:c>
      <x:c r="G2942" s="59" t="n">
        <x:v>0.9</x:v>
      </x:c>
      <x:c r="H2942" s="59" t="n">
        <x:v>0.1869760373179327</x:v>
      </x:c>
      <x:c r="I2942" s="58" t="n">
        <x:v>4875396.504235572</x:v>
      </x:c>
      <x:c r="J2942" s="59" t="n">
        <x:v>0.18024833071347698</x:v>
      </x:c>
      <x:c r="K2942" s="2" t="str">
        <x:v>D</x:v>
      </x:c>
      <x:c r="L2942" s="59" t="n">
        <x:v>0.188322639465332</x:v>
      </x:c>
      <x:c r="M2942" s="59" t="n">
        <x:v>0.15204274985676752</x:v>
      </x:c>
      <x:c r="N2942" s="58" t="n">
        <x:v>9579758.256939847</x:v>
      </x:c>
      <x:c r="O2942" s="58" t="n">
        <x:v>6759723.690724776</x:v>
      </x:c>
      <x:c r="P2942" s="2" t="str">
        <x:v>reprice</x:v>
      </x:c>
      <x:c r="Q2942" s="2" t="str">
        <x:v>quoted APR is below the RAROC price floor</x:v>
      </x:c>
      <x:c r="R2942" s="2"/>
      <x:c r="S2942" s="2"/>
      <x:c r="T2942" s="2"/>
    </x:row>
    <x:row r="2943">
      <x:c r="A2943" s="2"/>
      <x:c r="B2943" s="2"/>
      <x:c r="C2943" s="2" t="str">
        <x:v>SYN-02938</x:v>
      </x:c>
      <x:c r="D2943" s="58" t="n">
        <x:v>40000000</x:v>
      </x:c>
      <x:c r="E2943" s="93" t="n">
        <x:v>24</x:v>
      </x:c>
      <x:c r="F2943" s="59" t="n">
        <x:v>0.014778758019468716</x:v>
      </x:c>
      <x:c r="G2943" s="59" t="n">
        <x:v>0.7968360655010639</x:v>
      </x:c>
      <x:c r="H2943" s="59" t="n">
        <x:v>0.10606297927514972</x:v>
      </x:c>
      <x:c r="I2943" s="58" t="n">
        <x:v>1857010.5451919197</x:v>
      </x:c>
      <x:c r="J2943" s="59" t="n">
        <x:v>0.08089182036607034</x:v>
      </x:c>
      <x:c r="K2943" s="2" t="str">
        <x:v>A</x:v>
      </x:c>
      <x:c r="L2943" s="59" t="n">
        <x:v>0.10934261322021482</x:v>
      </x:c>
      <x:c r="M2943" s="59" t="n">
        <x:v>0.1264953612281486</x:v>
      </x:c>
      <x:c r="N2943" s="58" t="n">
        <x:v>505772.7058558492</x:v>
      </x:c>
      <x:c r="O2943" s="58" t="n">
        <x:v>1679613.3909233687</x:v>
      </x:c>
      <x:c r="P2943" s="2" t="str">
        <x:v>reprice</x:v>
      </x:c>
      <x:c r="Q2943" s="2" t="str">
        <x:v>quoted APR is below the RAROC price floor</x:v>
      </x:c>
      <x:c r="R2943" s="2"/>
      <x:c r="S2943" s="2"/>
      <x:c r="T2943" s="2"/>
    </x:row>
    <x:row r="2944">
      <x:c r="A2944" s="2"/>
      <x:c r="B2944" s="2"/>
      <x:c r="C2944" s="2" t="str">
        <x:v>SYN-02939</x:v>
      </x:c>
      <x:c r="D2944" s="58" t="n">
        <x:v>246000000</x:v>
      </x:c>
      <x:c r="E2944" s="93" t="n">
        <x:v>12</x:v>
      </x:c>
      <x:c r="F2944" s="59" t="n">
        <x:v>0.15675929365656446</x:v>
      </x:c>
      <x:c r="G2944" s="59" t="n">
        <x:v>0.7571901858808708</x:v>
      </x:c>
      <x:c r="H2944" s="59" t="n">
        <x:v>0.22868624741383403</x:v>
      </x:c>
      <x:c r="I2944" s="58" t="n">
        <x:v>23127180.775312927</x:v>
      </x:c>
      <x:c r="J2944" s="59" t="n">
        <x:v>1.011897482738652</x:v>
      </x:c>
      <x:c r="K2944" s="2" t="str">
        <x:v>E</x:v>
      </x:c>
      <x:c r="L2944" s="59"/>
      <x:c r="M2944" s="59" t="n">
        <x:v>0.26399537233377557</x:v>
      </x:c>
      <x:c r="N2944" s="58" t="n">
        <x:v>16770563.57349957</x:v>
      </x:c>
      <x:c r="O2944" s="58" t="n">
        <x:v>18683485.780425787</x:v>
      </x:c>
      <x:c r="P2944" s="2" t="str">
        <x:v>decline</x:v>
      </x:c>
      <x:c r="Q2944" s="2" t="str">
        <x:v>debt service to income exceeds policy maximum</x:v>
      </x:c>
      <x:c r="R2944" s="2"/>
      <x:c r="S2944" s="2"/>
      <x:c r="T2944" s="2"/>
    </x:row>
    <x:row r="2945">
      <x:c r="A2945" s="2"/>
      <x:c r="B2945" s="2"/>
      <x:c r="C2945" s="2" t="str">
        <x:v>SYN-02940</x:v>
      </x:c>
      <x:c r="D2945" s="58" t="n">
        <x:v>184000000</x:v>
      </x:c>
      <x:c r="E2945" s="93" t="n">
        <x:v>24</x:v>
      </x:c>
      <x:c r="F2945" s="59" t="n">
        <x:v>0.0678715501377751</x:v>
      </x:c>
      <x:c r="G2945" s="59" t="n">
        <x:v>0.5714930040924436</x:v>
      </x:c>
      <x:c r="H2945" s="59" t="n">
        <x:v>0.15003259611534672</x:v>
      </x:c>
      <x:c r="I2945" s="58" t="n">
        <x:v>8921828.202122413</x:v>
      </x:c>
      <x:c r="J2945" s="59" t="n">
        <x:v>0.35890241890797003</x:v>
      </x:c>
      <x:c r="K2945" s="2" t="str">
        <x:v>C</x:v>
      </x:c>
      <x:c r="L2945" s="59" t="n">
        <x:v>0.1202721405029297</x:v>
      </x:c>
      <x:c r="M2945" s="59" t="n">
        <x:v>0.4624592460875426</x:v>
      </x:c>
      <x:c r="N2945" s="58" t="n">
        <x:v>7683525.215920885</x:v>
      </x:c>
      <x:c r="O2945" s="58" t="n">
        <x:v>7554068.045704278</x:v>
      </x:c>
      <x:c r="P2945" s="2" t="str">
        <x:v>approve</x:v>
      </x:c>
      <x:c r="Q2945" s="2" t="str">
        <x:v>eligibility and RAROC conditions are met</x:v>
      </x:c>
      <x:c r="R2945" s="2"/>
      <x:c r="S2945" s="2"/>
      <x:c r="T2945" s="2"/>
    </x:row>
    <x:row r="2946">
      <x:c r="A2946" s="2"/>
      <x:c r="B2946" s="2"/>
      <x:c r="C2946" s="2" t="str">
        <x:v>SYN-02941</x:v>
      </x:c>
      <x:c r="D2946" s="58" t="n">
        <x:v>157000000</x:v>
      </x:c>
      <x:c r="E2946" s="93" t="n">
        <x:v>12</x:v>
      </x:c>
      <x:c r="F2946" s="59" t="n">
        <x:v>0.03368433333728934</x:v>
      </x:c>
      <x:c r="G2946" s="59" t="n">
        <x:v>0.6948234615500729</x:v>
      </x:c>
      <x:c r="H2946" s="59" t="n">
        <x:v>0.1485873242604362</x:v>
      </x:c>
      <x:c r="I2946" s="58" t="n">
        <x:v>14160091.535051407</x:v>
      </x:c>
      <x:c r="J2946" s="59" t="n">
        <x:v>0.4603720654639149</x:v>
      </x:c>
      <x:c r="K2946" s="2" t="str">
        <x:v>B</x:v>
      </x:c>
      <x:c r="L2946" s="59" t="n">
        <x:v>0.10737728118896483</x:v>
      </x:c>
      <x:c r="M2946" s="59" t="n">
        <x:v>0.5789485238870932</x:v>
      </x:c>
      <x:c r="N2946" s="58" t="n">
        <x:v>2045611.5183529973</x:v>
      </x:c>
      <x:c r="O2946" s="58" t="n">
        <x:v>6775977.2763792025</x:v>
      </x:c>
      <x:c r="P2946" s="2" t="str">
        <x:v>approve</x:v>
      </x:c>
      <x:c r="Q2946" s="2" t="str">
        <x:v>eligibility and RAROC conditions are met</x:v>
      </x:c>
      <x:c r="R2946" s="2"/>
      <x:c r="S2946" s="2"/>
      <x:c r="T2946" s="2"/>
    </x:row>
    <x:row r="2947">
      <x:c r="A2947" s="2"/>
      <x:c r="B2947" s="2"/>
      <x:c r="C2947" s="2" t="str">
        <x:v>SYN-02942</x:v>
      </x:c>
      <x:c r="D2947" s="58" t="n">
        <x:v>238000000</x:v>
      </x:c>
      <x:c r="E2947" s="93" t="n">
        <x:v>36</x:v>
      </x:c>
      <x:c r="F2947" s="59" t="n">
        <x:v>0.05272581451232346</x:v>
      </x:c>
      <x:c r="G2947" s="59" t="n">
        <x:v>0.890917057896151</x:v>
      </x:c>
      <x:c r="H2947" s="59" t="n">
        <x:v>0.1824625039601958</x:v>
      </x:c>
      <x:c r="I2947" s="58" t="n">
        <x:v>8633699.126979813</x:v>
      </x:c>
      <x:c r="J2947" s="59" t="n">
        <x:v>0.28450463085999567</x:v>
      </x:c>
      <x:c r="K2947" s="2" t="str">
        <x:v>C</x:v>
      </x:c>
      <x:c r="L2947" s="59" t="n">
        <x:v>0.1226708984375</x:v>
      </x:c>
      <x:c r="M2947" s="59" t="n">
        <x:v>0.6913699031417843</x:v>
      </x:c>
      <x:c r="N2947" s="58" t="n">
        <x:v>18198682.437185198</x:v>
      </x:c>
      <x:c r="O2947" s="58" t="n">
        <x:v>11310418.629874038</x:v>
      </x:c>
      <x:c r="P2947" s="2" t="str">
        <x:v>approve</x:v>
      </x:c>
      <x:c r="Q2947" s="2" t="str">
        <x:v>eligibility and RAROC conditions are met</x:v>
      </x:c>
      <x:c r="R2947" s="2"/>
      <x:c r="S2947" s="2"/>
      <x:c r="T2947" s="2"/>
    </x:row>
    <x:row r="2948">
      <x:c r="A2948" s="2"/>
      <x:c r="B2948" s="2"/>
      <x:c r="C2948" s="2" t="str">
        <x:v>SYN-02943</x:v>
      </x:c>
      <x:c r="D2948" s="58" t="n">
        <x:v>208000000</x:v>
      </x:c>
      <x:c r="E2948" s="93" t="n">
        <x:v>24</x:v>
      </x:c>
      <x:c r="F2948" s="59" t="n">
        <x:v>0.07757923406058019</x:v>
      </x:c>
      <x:c r="G2948" s="59" t="n">
        <x:v>0.7497709438662922</x:v>
      </x:c>
      <x:c r="H2948" s="59" t="n">
        <x:v>0.1667546071443347</x:v>
      </x:c>
      <x:c r="I2948" s="58" t="n">
        <x:v>10251584.798576701</x:v>
      </x:c>
      <x:c r="J2948" s="59" t="n">
        <x:v>0.5907994369843222</x:v>
      </x:c>
      <x:c r="K2948" s="2" t="str">
        <x:v>C</x:v>
      </x:c>
      <x:c r="L2948" s="59"/>
      <x:c r="M2948" s="59" t="n">
        <x:v>0.3542970035405638</x:v>
      </x:c>
      <x:c r="N2948" s="58" t="n">
        <x:v>13062967.719231566</x:v>
      </x:c>
      <x:c r="O2948" s="58" t="n">
        <x:v>10429065.661117865</x:v>
      </x:c>
      <x:c r="P2948" s="2" t="str">
        <x:v>decline</x:v>
      </x:c>
      <x:c r="Q2948" s="2" t="str">
        <x:v>debt service to income exceeds policy maximum</x:v>
      </x:c>
      <x:c r="R2948" s="2"/>
      <x:c r="S2948" s="2"/>
      <x:c r="T2948" s="2"/>
    </x:row>
    <x:row r="2949">
      <x:c r="A2949" s="2"/>
      <x:c r="B2949" s="2"/>
      <x:c r="C2949" s="2" t="str">
        <x:v>SYN-02944</x:v>
      </x:c>
      <x:c r="D2949" s="58" t="n">
        <x:v>86000000</x:v>
      </x:c>
      <x:c r="E2949" s="93" t="n">
        <x:v>12</x:v>
      </x:c>
      <x:c r="F2949" s="59" t="n">
        <x:v>0.06673452075538279</x:v>
      </x:c>
      <x:c r="G2949" s="59" t="n">
        <x:v>0.687422352333738</x:v>
      </x:c>
      <x:c r="H2949" s="59" t="n">
        <x:v>0.15036285707502947</x:v>
      </x:c>
      <x:c r="I2949" s="58" t="n">
        <x:v>7763687.443383185</x:v>
      </x:c>
      <x:c r="J2949" s="59" t="n">
        <x:v>0.2647418213716483</x:v>
      </x:c>
      <x:c r="K2949" s="2" t="str">
        <x:v>C</x:v>
      </x:c>
      <x:c r="L2949" s="59" t="n">
        <x:v>0.13375221252441408</x:v>
      </x:c>
      <x:c r="M2949" s="59" t="n">
        <x:v>0.32520598120777194</x:v>
      </x:c>
      <x:c r="N2949" s="58" t="n">
        <x:v>2208164.2082339153</x:v>
      </x:c>
      <x:c r="O2949" s="58" t="n">
        <x:v>3755857.216667522</x:v>
      </x:c>
      <x:c r="P2949" s="2" t="str">
        <x:v>approve</x:v>
      </x:c>
      <x:c r="Q2949" s="2" t="str">
        <x:v>eligibility and RAROC conditions are met</x:v>
      </x:c>
      <x:c r="R2949" s="2"/>
      <x:c r="S2949" s="2"/>
      <x:c r="T2949" s="2"/>
    </x:row>
    <x:row r="2950">
      <x:c r="A2950" s="2"/>
      <x:c r="B2950" s="2"/>
      <x:c r="C2950" s="2" t="str">
        <x:v>SYN-02945</x:v>
      </x:c>
      <x:c r="D2950" s="58" t="n">
        <x:v>35000000</x:v>
      </x:c>
      <x:c r="E2950" s="93" t="n">
        <x:v>36</x:v>
      </x:c>
      <x:c r="F2950" s="59" t="n">
        <x:v>0.0521232398920824</x:v>
      </x:c>
      <x:c r="G2950" s="59" t="n">
        <x:v>0.5996620095633534</x:v>
      </x:c>
      <x:c r="H2950" s="59" t="n">
        <x:v>0.14396395898430384</x:v>
      </x:c>
      <x:c r="I2950" s="58" t="n">
        <x:v>1202966.4965405082</x:v>
      </x:c>
      <x:c r="J2950" s="59" t="n">
        <x:v>0.08091418077745763</x:v>
      </x:c>
      <x:c r="K2950" s="2" t="str">
        <x:v>C</x:v>
      </x:c>
      <x:c r="L2950" s="59" t="n">
        <x:v>0.12963115692138671</x:v>
      </x:c>
      <x:c r="M2950" s="59" t="n">
        <x:v>0.3067965842634222</x:v>
      </x:c>
      <x:c r="N2950" s="58" t="n">
        <x:v>1752334.5014183072</x:v>
      </x:c>
      <x:c r="O2950" s="58" t="n">
        <x:v>1436165.4771024256</x:v>
      </x:c>
      <x:c r="P2950" s="2" t="str">
        <x:v>approve</x:v>
      </x:c>
      <x:c r="Q2950" s="2" t="str">
        <x:v>eligibility and RAROC conditions are met</x:v>
      </x:c>
      <x:c r="R2950" s="2"/>
      <x:c r="S2950" s="2"/>
      <x:c r="T2950" s="2"/>
    </x:row>
    <x:row r="2951">
      <x:c r="A2951" s="2"/>
      <x:c r="B2951" s="2"/>
      <x:c r="C2951" s="2" t="str">
        <x:v>SYN-02946</x:v>
      </x:c>
      <x:c r="D2951" s="58" t="n">
        <x:v>98000000</x:v>
      </x:c>
      <x:c r="E2951" s="93" t="n">
        <x:v>48</x:v>
      </x:c>
      <x:c r="F2951" s="59" t="n">
        <x:v>0.09803468223579294</x:v>
      </x:c>
      <x:c r="G2951" s="59" t="n">
        <x:v>0.7111533586059574</x:v>
      </x:c>
      <x:c r="H2951" s="59" t="n">
        <x:v>0.20362423026650509</x:v>
      </x:c>
      <x:c r="I2951" s="58" t="n">
        <x:v>3001131.742252346</x:v>
      </x:c>
      <x:c r="J2951" s="59" t="n">
        <x:v>0.2950565871126173</x:v>
      </x:c>
      <x:c r="K2951" s="2" t="str">
        <x:v>C</x:v>
      </x:c>
      <x:c r="L2951" s="59" t="n">
        <x:v>0.16072463989257812</x:v>
      </x:c>
      <x:c r="M2951" s="59" t="n">
        <x:v>0.48786959408033</x:v>
      </x:c>
      <x:c r="N2951" s="58" t="n">
        <x:v>14385513.719618889</x:v>
      </x:c>
      <x:c r="O2951" s="58" t="n">
        <x:v>5162345.220103973</x:v>
      </x:c>
      <x:c r="P2951" s="2" t="str">
        <x:v>approve</x:v>
      </x:c>
      <x:c r="Q2951" s="2" t="str">
        <x:v>eligibility and RAROC conditions are met</x:v>
      </x:c>
      <x:c r="R2951" s="2"/>
      <x:c r="S2951" s="2"/>
      <x:c r="T2951" s="2"/>
    </x:row>
    <x:row r="2952">
      <x:c r="A2952" s="2"/>
      <x:c r="B2952" s="2"/>
      <x:c r="C2952" s="2" t="str">
        <x:v>SYN-02947</x:v>
      </x:c>
      <x:c r="D2952" s="58" t="n">
        <x:v>39000000</x:v>
      </x:c>
      <x:c r="E2952" s="93" t="n">
        <x:v>48</x:v>
      </x:c>
      <x:c r="F2952" s="59" t="n">
        <x:v>0.07030608059295107</x:v>
      </x:c>
      <x:c r="G2952" s="59" t="n">
        <x:v>0.745203728585896</x:v>
      </x:c>
      <x:c r="H2952" s="59" t="n">
        <x:v>0.16095238751967217</x:v>
      </x:c>
      <x:c r="I2952" s="58" t="n">
        <x:v>1107174.1696809854</x:v>
      </x:c>
      <x:c r="J2952" s="59" t="n">
        <x:v>0.15112891823442054</x:v>
      </x:c>
      <x:c r="K2952" s="2" t="str">
        <x:v>C</x:v>
      </x:c>
      <x:c r="L2952" s="59" t="n">
        <x:v>0.1429875183105469</x:v>
      </x:c>
      <x:c r="M2952" s="59" t="n">
        <x:v>0.3200744745869213</x:v>
      </x:c>
      <x:c r="N2952" s="58" t="n">
        <x:v>4316372.940961704</x:v>
      </x:c>
      <x:c r="O2952" s="58" t="n">
        <x:v>1796473.1064322605</x:v>
      </x:c>
      <x:c r="P2952" s="2" t="str">
        <x:v>approve</x:v>
      </x:c>
      <x:c r="Q2952" s="2" t="str">
        <x:v>eligibility and RAROC conditions are met</x:v>
      </x:c>
      <x:c r="R2952" s="2"/>
      <x:c r="S2952" s="2"/>
      <x:c r="T2952" s="2"/>
    </x:row>
    <x:row r="2953">
      <x:c r="A2953" s="2"/>
      <x:c r="B2953" s="2"/>
      <x:c r="C2953" s="2" t="str">
        <x:v>SYN-02948</x:v>
      </x:c>
      <x:c r="D2953" s="58" t="n">
        <x:v>170000000</x:v>
      </x:c>
      <x:c r="E2953" s="93" t="n">
        <x:v>18</x:v>
      </x:c>
      <x:c r="F2953" s="59" t="n">
        <x:v>0.11593864145234968</x:v>
      </x:c>
      <x:c r="G2953" s="59" t="n">
        <x:v>0.697843719503218</x:v>
      </x:c>
      <x:c r="H2953" s="59" t="n">
        <x:v>0.22423830917058507</x:v>
      </x:c>
      <x:c r="I2953" s="58" t="n">
        <x:v>11208826.68012908</x:v>
      </x:c>
      <x:c r="J2953" s="59" t="n">
        <x:v>0.3397059652665547</x:v>
      </x:c>
      <x:c r="K2953" s="2" t="str">
        <x:v>D</x:v>
      </x:c>
      <x:c r="L2953" s="59" t="n">
        <x:v>0.1673550033569336</x:v>
      </x:c>
      <x:c r="M2953" s="59" t="n">
        <x:v>0.5625660685399723</x:v>
      </x:c>
      <x:c r="N2953" s="58" t="n">
        <x:v>11423587.81546749</x:v>
      </x:c>
      <x:c r="O2953" s="58" t="n">
        <x:v>10054531.039403073</x:v>
      </x:c>
      <x:c r="P2953" s="2" t="str">
        <x:v>approve</x:v>
      </x:c>
      <x:c r="Q2953" s="2" t="str">
        <x:v>eligibility and RAROC conditions are met</x:v>
      </x:c>
      <x:c r="R2953" s="2"/>
      <x:c r="S2953" s="2"/>
      <x:c r="T2953" s="2"/>
    </x:row>
    <x:row r="2954">
      <x:c r="A2954" s="2"/>
      <x:c r="B2954" s="2"/>
      <x:c r="C2954" s="2" t="str">
        <x:v>SYN-02949</x:v>
      </x:c>
      <x:c r="D2954" s="58" t="n">
        <x:v>97000000</x:v>
      </x:c>
      <x:c r="E2954" s="93" t="n">
        <x:v>48</x:v>
      </x:c>
      <x:c r="F2954" s="59" t="n">
        <x:v>0.08576240825697104</x:v>
      </x:c>
      <x:c r="G2954" s="59" t="n">
        <x:v>0.7251749023765932</x:v>
      </x:c>
      <x:c r="H2954" s="59" t="n">
        <x:v>0.16635420366775602</x:v>
      </x:c>
      <x:c r="I2954" s="58" t="n">
        <x:v>2780676.412431414</x:v>
      </x:c>
      <x:c r="J2954" s="59" t="n">
        <x:v>0.4520450941620942</x:v>
      </x:c>
      <x:c r="K2954" s="2" t="str">
        <x:v>C</x:v>
      </x:c>
      <x:c r="L2954" s="59" t="n">
        <x:v>0.15127700805664063</x:v>
      </x:c>
      <x:c r="M2954" s="59" t="n">
        <x:v>0.28213446314117907</x:v>
      </x:c>
      <x:c r="N2954" s="58" t="n">
        <x:v>12600222.559309447</x:v>
      </x:c>
      <x:c r="O2954" s="58" t="n">
        <x:v>4811807.570972882</x:v>
      </x:c>
      <x:c r="P2954" s="2" t="str">
        <x:v>approve</x:v>
      </x:c>
      <x:c r="Q2954" s="2" t="str">
        <x:v>eligibility and RAROC conditions are met</x:v>
      </x:c>
      <x:c r="R2954" s="2"/>
      <x:c r="S2954" s="2"/>
      <x:c r="T2954" s="2"/>
    </x:row>
    <x:row r="2955">
      <x:c r="A2955" s="2"/>
      <x:c r="B2955" s="2"/>
      <x:c r="C2955" s="2" t="str">
        <x:v>SYN-02950</x:v>
      </x:c>
      <x:c r="D2955" s="58" t="n">
        <x:v>152000000</x:v>
      </x:c>
      <x:c r="E2955" s="93" t="n">
        <x:v>36</x:v>
      </x:c>
      <x:c r="F2955" s="59" t="n">
        <x:v>0.1434930434008295</x:v>
      </x:c>
      <x:c r="G2955" s="59" t="n">
        <x:v>0.7680168430563411</x:v>
      </x:c>
      <x:c r="H2955" s="59" t="n">
        <x:v>0.22301846443007348</x:v>
      </x:c>
      <x:c r="I2955" s="58" t="n">
        <x:v>5828711.212948832</x:v>
      </x:c>
      <x:c r="J2955" s="59" t="n">
        <x:v>0.5071506229416018</x:v>
      </x:c>
      <x:c r="K2955" s="2" t="str">
        <x:v>D</x:v>
      </x:c>
      <x:c r="L2955" s="59"/>
      <x:c r="M2955" s="59" t="n">
        <x:v>0.2690086033515334</x:v>
      </x:c>
      <x:c r="N2955" s="58" t="n">
        <x:v>26310966.899467383</x:v>
      </x:c>
      <x:c r="O2955" s="58" t="n">
        <x:v>10299463.959945265</x:v>
      </x:c>
      <x:c r="P2955" s="2" t="str">
        <x:v>decline</x:v>
      </x:c>
      <x:c r="Q2955" s="2" t="str">
        <x:v>debt service to income exceeds policy maximum</x:v>
      </x:c>
      <x:c r="R2955" s="2"/>
      <x:c r="S2955" s="2"/>
      <x:c r="T2955" s="2"/>
    </x:row>
    <x:row r="2956">
      <x:c r="A2956" s="2"/>
      <x:c r="B2956" s="2"/>
      <x:c r="C2956" s="2" t="str">
        <x:v>SYN-02951</x:v>
      </x:c>
      <x:c r="D2956" s="58" t="n">
        <x:v>140000000</x:v>
      </x:c>
      <x:c r="E2956" s="93" t="n">
        <x:v>24</x:v>
      </x:c>
      <x:c r="F2956" s="59" t="n">
        <x:v>0.06155530444233779</x:v>
      </x:c>
      <x:c r="G2956" s="59" t="n">
        <x:v>0.7581556532880277</x:v>
      </x:c>
      <x:c r="H2956" s="59" t="n">
        <x:v>0.17620963363484735</x:v>
      </x:c>
      <x:c r="I2956" s="58" t="n">
        <x:v>6963761.321526154</x:v>
      </x:c>
      <x:c r="J2956" s="59" t="n">
        <x:v>0.22736002470142347</x:v>
      </x:c>
      <x:c r="K2956" s="2" t="str">
        <x:v>C</x:v>
      </x:c>
      <x:c r="L2956" s="59" t="n">
        <x:v>0.13134906768798832</x:v>
      </x:c>
      <x:c r="M2956" s="59" t="n">
        <x:v>0.5856429049515577</x:v>
      </x:c>
      <x:c r="N2956" s="58" t="n">
        <x:v>7096702.657531051</x:v>
      </x:c>
      <x:c r="O2956" s="58" t="n">
        <x:v>6234101.267997835</x:v>
      </x:c>
      <x:c r="P2956" s="2" t="str">
        <x:v>approve</x:v>
      </x:c>
      <x:c r="Q2956" s="2" t="str">
        <x:v>eligibility and RAROC conditions are met</x:v>
      </x:c>
      <x:c r="R2956" s="2"/>
      <x:c r="S2956" s="2"/>
      <x:c r="T2956" s="2"/>
    </x:row>
    <x:row r="2957">
      <x:c r="A2957" s="2"/>
      <x:c r="B2957" s="2"/>
      <x:c r="C2957" s="2" t="str">
        <x:v>SYN-02952</x:v>
      </x:c>
      <x:c r="D2957" s="58" t="n">
        <x:v>80000000</x:v>
      </x:c>
      <x:c r="E2957" s="93" t="n">
        <x:v>12</x:v>
      </x:c>
      <x:c r="F2957" s="59" t="n">
        <x:v>0.14787349199959543</x:v>
      </x:c>
      <x:c r="G2957" s="59" t="n">
        <x:v>0.7357090268773759</x:v>
      </x:c>
      <x:c r="H2957" s="59" t="n">
        <x:v>0.23886487601830533</x:v>
      </x:c>
      <x:c r="I2957" s="58" t="n">
        <x:v>7560373.748705317</x:v>
      </x:c>
      <x:c r="J2957" s="59" t="n">
        <x:v>0.2153527054439813</x:v>
      </x:c>
      <x:c r="K2957" s="2" t="str">
        <x:v>D</x:v>
      </x:c>
      <x:c r="L2957" s="59" t="n">
        <x:v>0.20693450927734375</x:v>
      </x:c>
      <x:c r="M2957" s="59" t="n">
        <x:v>0.34930508673329186</x:v>
      </x:c>
      <x:c r="N2957" s="58" t="n">
        <x:v>4998400.592069406</x:v>
      </x:c>
      <x:c r="O2957" s="58" t="n">
        <x:v>5767337.825877361</x:v>
      </x:c>
      <x:c r="P2957" s="2" t="str">
        <x:v>approve</x:v>
      </x:c>
      <x:c r="Q2957" s="2" t="str">
        <x:v>eligibility and RAROC conditions are met</x:v>
      </x:c>
      <x:c r="R2957" s="2"/>
      <x:c r="S2957" s="2"/>
      <x:c r="T2957" s="2"/>
    </x:row>
    <x:row r="2958">
      <x:c r="A2958" s="2"/>
      <x:c r="B2958" s="2"/>
      <x:c r="C2958" s="2" t="str">
        <x:v>SYN-02953</x:v>
      </x:c>
      <x:c r="D2958" s="58" t="n">
        <x:v>209000000</x:v>
      </x:c>
      <x:c r="E2958" s="93" t="n">
        <x:v>18</x:v>
      </x:c>
      <x:c r="F2958" s="59" t="n">
        <x:v>0.1513302295011888</x:v>
      </x:c>
      <x:c r="G2958" s="59" t="n">
        <x:v>0.7638527101699845</x:v>
      </x:c>
      <x:c r="H2958" s="59" t="n">
        <x:v>0.23985778334463162</x:v>
      </x:c>
      <x:c r="I2958" s="58" t="n">
        <x:v>13939286.759336812</x:v>
      </x:c>
      <x:c r="J2958" s="59" t="n">
        <x:v>0.3747671034638438</x:v>
      </x:c>
      <x:c r="K2958" s="2" t="str">
        <x:v>E</x:v>
      </x:c>
      <x:c r="L2958" s="59" t="n">
        <x:v>0.2037522506713867</x:v>
      </x:c>
      <x:c r="M2958" s="59" t="n">
        <x:v>0.36337121041122444</x:v>
      </x:c>
      <x:c r="N2958" s="58" t="n">
        <x:v>20113635.36573196</x:v>
      </x:c>
      <x:c r="O2958" s="58" t="n">
        <x:v>15260624.347235467</x:v>
      </x:c>
      <x:c r="P2958" s="2" t="str">
        <x:v>approve</x:v>
      </x:c>
      <x:c r="Q2958" s="2" t="str">
        <x:v>eligibility and RAROC conditions are met</x:v>
      </x:c>
      <x:c r="R2958" s="2"/>
      <x:c r="S2958" s="2"/>
      <x:c r="T2958" s="2"/>
    </x:row>
    <x:row r="2959">
      <x:c r="A2959" s="2"/>
      <x:c r="B2959" s="2"/>
      <x:c r="C2959" s="2" t="str">
        <x:v>SYN-02954</x:v>
      </x:c>
      <x:c r="D2959" s="58" t="n">
        <x:v>136000000</x:v>
      </x:c>
      <x:c r="E2959" s="93" t="n">
        <x:v>36</x:v>
      </x:c>
      <x:c r="F2959" s="59" t="n">
        <x:v>0.05113451664299483</x:v>
      </x:c>
      <x:c r="G2959" s="59" t="n">
        <x:v>0.733686584379165</x:v>
      </x:c>
      <x:c r="H2959" s="59" t="n">
        <x:v>0.13698034431314235</x:v>
      </x:c>
      <x:c r="I2959" s="58" t="n">
        <x:v>4628236.573237056</x:v>
      </x:c>
      <x:c r="J2959" s="59" t="n">
        <x:v>0.22419380172322484</x:v>
      </x:c>
      <x:c r="K2959" s="2" t="str">
        <x:v>C</x:v>
      </x:c>
      <x:c r="L2959" s="59" t="n">
        <x:v>0.11317588806152346</x:v>
      </x:c>
      <x:c r="M2959" s="59" t="n">
        <x:v>0.40140906681574523</x:v>
      </x:c>
      <x:c r="N2959" s="58" t="n">
        <x:v>8152626.075770478</x:v>
      </x:c>
      <x:c r="O2959" s="58" t="n">
        <x:v>5569340.045796412</x:v>
      </x:c>
      <x:c r="P2959" s="2" t="str">
        <x:v>approve</x:v>
      </x:c>
      <x:c r="Q2959" s="2" t="str">
        <x:v>eligibility and RAROC conditions are met</x:v>
      </x:c>
      <x:c r="R2959" s="2"/>
      <x:c r="S2959" s="2"/>
      <x:c r="T2959" s="2"/>
    </x:row>
    <x:row r="2960">
      <x:c r="A2960" s="2"/>
      <x:c r="B2960" s="2"/>
      <x:c r="C2960" s="2" t="str">
        <x:v>SYN-02955</x:v>
      </x:c>
      <x:c r="D2960" s="58" t="n">
        <x:v>137000000</x:v>
      </x:c>
      <x:c r="E2960" s="93" t="n">
        <x:v>18</x:v>
      </x:c>
      <x:c r="F2960" s="59" t="n">
        <x:v>0.11088517287727206</x:v>
      </x:c>
      <x:c r="G2960" s="59" t="n">
        <x:v>0.8343980658543606</x:v>
      </x:c>
      <x:c r="H2960" s="59" t="n">
        <x:v>0.2120521330932166</x:v>
      </x:c>
      <x:c r="I2960" s="58" t="n">
        <x:v>8952131.908563364</x:v>
      </x:c>
      <x:c r="J2960" s="59" t="n">
        <x:v>0.3667156760589279</x:v>
      </x:c>
      <x:c r="K2960" s="2" t="str">
        <x:v>D</x:v>
      </x:c>
      <x:c r="L2960" s="59" t="n">
        <x:v>0.17895046234130857</x:v>
      </x:c>
      <x:c r="M2960" s="59" t="n">
        <x:v>0.3605487540995694</x:v>
      </x:c>
      <x:c r="N2960" s="58" t="n">
        <x:v>10501841.65930525</x:v>
      </x:c>
      <x:c r="O2960" s="58" t="n">
        <x:v>9457280.215151884</x:v>
      </x:c>
      <x:c r="P2960" s="2" t="str">
        <x:v>approve</x:v>
      </x:c>
      <x:c r="Q2960" s="2" t="str">
        <x:v>eligibility and RAROC conditions are met</x:v>
      </x:c>
      <x:c r="R2960" s="2"/>
      <x:c r="S2960" s="2"/>
      <x:c r="T2960" s="2"/>
    </x:row>
    <x:row r="2961">
      <x:c r="A2961" s="2"/>
      <x:c r="B2961" s="2"/>
      <x:c r="C2961" s="2" t="str">
        <x:v>SYN-02956</x:v>
      </x:c>
      <x:c r="D2961" s="58" t="n">
        <x:v>218000000</x:v>
      </x:c>
      <x:c r="E2961" s="93" t="n">
        <x:v>36</x:v>
      </x:c>
      <x:c r="F2961" s="59" t="n">
        <x:v>0.06531539594855425</x:v>
      </x:c>
      <x:c r="G2961" s="59" t="n">
        <x:v>0.6105256895559393</x:v>
      </x:c>
      <x:c r="H2961" s="59" t="n">
        <x:v>0.166932745044992</x:v>
      </x:c>
      <x:c r="I2961" s="58" t="n">
        <x:v>7739057.146730469</x:v>
      </x:c>
      <x:c r="J2961" s="59" t="n">
        <x:v>0.3582891041818723</x:v>
      </x:c>
      <x:c r="K2961" s="2" t="str">
        <x:v>C</x:v>
      </x:c>
      <x:c r="L2961" s="59" t="n">
        <x:v>0.12020370483398438</x:v>
      </x:c>
      <x:c r="M2961" s="59" t="n">
        <x:v>0.6347772557127452</x:v>
      </x:c>
      <x:c r="N2961" s="58" t="n">
        <x:v>13958955.935850445</x:v>
      </x:c>
      <x:c r="O2961" s="58" t="n">
        <x:v>8910448.289661821</x:v>
      </x:c>
      <x:c r="P2961" s="2" t="str">
        <x:v>approve</x:v>
      </x:c>
      <x:c r="Q2961" s="2" t="str">
        <x:v>eligibility and RAROC conditions are met</x:v>
      </x:c>
      <x:c r="R2961" s="2"/>
      <x:c r="S2961" s="2"/>
      <x:c r="T2961" s="2"/>
    </x:row>
    <x:row r="2962">
      <x:c r="A2962" s="2"/>
      <x:c r="B2962" s="2"/>
      <x:c r="C2962" s="2" t="str">
        <x:v>SYN-02957</x:v>
      </x:c>
      <x:c r="D2962" s="58" t="n">
        <x:v>182000000</x:v>
      </x:c>
      <x:c r="E2962" s="93" t="n">
        <x:v>48</x:v>
      </x:c>
      <x:c r="F2962" s="59" t="n">
        <x:v>0.01996110681983759</x:v>
      </x:c>
      <x:c r="G2962" s="59" t="n">
        <x:v>0.6211717308407505</x:v>
      </x:c>
      <x:c r="H2962" s="59" t="n">
        <x:v>0.12181511297728626</x:v>
      </x:c>
      <x:c r="I2962" s="58" t="n">
        <x:v>4808993.995583908</x:v>
      </x:c>
      <x:c r="J2962" s="59" t="n">
        <x:v>0.36946138450215144</x:v>
      </x:c>
      <x:c r="K2962" s="2" t="str">
        <x:v>A</x:v>
      </x:c>
      <x:c r="L2962" s="59" t="n">
        <x:v>0.09202136993408204</x:v>
      </x:c>
      <x:c r="M2962" s="59" t="n">
        <x:v>0.4628068409781621</x:v>
      </x:c>
      <x:c r="N2962" s="58" t="n">
        <x:v>4881893.48945617</x:v>
      </x:c>
      <x:c r="O2962" s="58" t="n">
        <x:v>7680268.313805429</x:v>
      </x:c>
      <x:c r="P2962" s="2" t="str">
        <x:v>approve</x:v>
      </x:c>
      <x:c r="Q2962" s="2" t="str">
        <x:v>eligibility and RAROC conditions are met</x:v>
      </x:c>
      <x:c r="R2962" s="2"/>
      <x:c r="S2962" s="2"/>
      <x:c r="T2962" s="2"/>
    </x:row>
    <x:row r="2963">
      <x:c r="A2963" s="2"/>
      <x:c r="B2963" s="2"/>
      <x:c r="C2963" s="2" t="str">
        <x:v>SYN-02958</x:v>
      </x:c>
      <x:c r="D2963" s="58" t="n">
        <x:v>240000000</x:v>
      </x:c>
      <x:c r="E2963" s="93" t="n">
        <x:v>36</x:v>
      </x:c>
      <x:c r="F2963" s="59" t="n">
        <x:v>0.008683157344177439</x:v>
      </x:c>
      <x:c r="G2963" s="59" t="n">
        <x:v>0.7411485488313013</x:v>
      </x:c>
      <x:c r="H2963" s="59" t="n">
        <x:v>0.12106800420598281</x:v>
      </x:c>
      <x:c r="I2963" s="58" t="n">
        <x:v>7983682.293919913</x:v>
      </x:c>
      <x:c r="J2963" s="59" t="n">
        <x:v>0.3414091062554811</x:v>
      </x:c>
      <x:c r="K2963" s="2" t="str">
        <x:v>A</x:v>
      </x:c>
      <x:c r="L2963" s="59" t="n">
        <x:v>0.08521202087402346</x:v>
      </x:c>
      <x:c r="M2963" s="59" t="n">
        <x:v>0.5242589443717867</x:v>
      </x:c>
      <x:c r="N2963" s="58" t="n">
        <x:v>2508382.705184165</x:v>
      </x:c>
      <x:c r="O2963" s="58" t="n">
        <x:v>10190737.020926276</x:v>
      </x:c>
      <x:c r="P2963" s="2" t="str">
        <x:v>approve</x:v>
      </x:c>
      <x:c r="Q2963" s="2" t="str">
        <x:v>eligibility and RAROC conditions are met</x:v>
      </x:c>
      <x:c r="R2963" s="2"/>
      <x:c r="S2963" s="2"/>
      <x:c r="T2963" s="2"/>
    </x:row>
    <x:row r="2964">
      <x:c r="A2964" s="2"/>
      <x:c r="B2964" s="2"/>
      <x:c r="C2964" s="2" t="str">
        <x:v>SYN-02959</x:v>
      </x:c>
      <x:c r="D2964" s="58" t="n">
        <x:v>211000000</x:v>
      </x:c>
      <x:c r="E2964" s="93" t="n">
        <x:v>18</x:v>
      </x:c>
      <x:c r="F2964" s="59" t="n">
        <x:v>0.07427319502268889</x:v>
      </x:c>
      <x:c r="G2964" s="59" t="n">
        <x:v>0.7301435264656269</x:v>
      </x:c>
      <x:c r="H2964" s="59" t="n">
        <x:v>0.16354511627418913</x:v>
      </x:c>
      <x:c r="I2964" s="58" t="n">
        <x:v>13298088.819537008</x:v>
      </x:c>
      <x:c r="J2964" s="59" t="n">
        <x:v>0.35111834464039554</x:v>
      </x:c>
      <x:c r="K2964" s="2" t="str">
        <x:v>C</x:v>
      </x:c>
      <x:c r="L2964" s="59" t="n">
        <x:v>0.13196323394775394</x:v>
      </x:c>
      <x:c r="M2964" s="59" t="n">
        <x:v>0.43616977418395625</x:v>
      </x:c>
      <x:c r="N2964" s="58" t="n">
        <x:v>9389504.892783735</x:v>
      </x:c>
      <x:c r="O2964" s="58" t="n">
        <x:v>10183430.921775294</x:v>
      </x:c>
      <x:c r="P2964" s="2" t="str">
        <x:v>approve</x:v>
      </x:c>
      <x:c r="Q2964" s="2" t="str">
        <x:v>eligibility and RAROC conditions are met</x:v>
      </x:c>
      <x:c r="R2964" s="2"/>
      <x:c r="S2964" s="2"/>
      <x:c r="T2964" s="2"/>
    </x:row>
    <x:row r="2965">
      <x:c r="A2965" s="2"/>
      <x:c r="B2965" s="2"/>
      <x:c r="C2965" s="2" t="str">
        <x:v>SYN-02960</x:v>
      </x:c>
      <x:c r="D2965" s="58" t="n">
        <x:v>100000000</x:v>
      </x:c>
      <x:c r="E2965" s="93" t="n">
        <x:v>18</x:v>
      </x:c>
      <x:c r="F2965" s="59" t="n">
        <x:v>0.17125015878819466</x:v>
      </x:c>
      <x:c r="G2965" s="59" t="n">
        <x:v>0.8960094276897663</x:v>
      </x:c>
      <x:c r="H2965" s="59" t="n">
        <x:v>0.26435599341861415</x:v>
      </x:c>
      <x:c r="I2965" s="58" t="n">
        <x:v>6789831.865273709</x:v>
      </x:c>
      <x:c r="J2965" s="59" t="n">
        <x:v>0.4545159415143482</x:v>
      </x:c>
      <x:c r="K2965" s="2" t="str">
        <x:v>E</x:v>
      </x:c>
      <x:c r="L2965" s="59" t="n">
        <x:v>0.2612873458862305</x:v>
      </x:c>
      <x:c r="M2965" s="59" t="n">
        <x:v>0.17394096646447382</x:v>
      </x:c>
      <x:c r="N2965" s="58" t="n">
        <x:v>12833062.465274507</x:v>
      </x:c>
      <x:c r="O2965" s="58" t="n">
        <x:v>9016696.084844723</x:v>
      </x:c>
      <x:c r="P2965" s="2" t="str">
        <x:v>approve</x:v>
      </x:c>
      <x:c r="Q2965" s="2" t="str">
        <x:v>eligibility and RAROC conditions are met</x:v>
      </x:c>
      <x:c r="R2965" s="2"/>
      <x:c r="S2965" s="2"/>
      <x:c r="T2965" s="2"/>
    </x:row>
    <x:row r="2966">
      <x:c r="A2966" s="2"/>
      <x:c r="B2966" s="2"/>
      <x:c r="C2966" s="2" t="str">
        <x:v>SYN-02961</x:v>
      </x:c>
      <x:c r="D2966" s="58" t="n">
        <x:v>249000000</x:v>
      </x:c>
      <x:c r="E2966" s="93" t="n">
        <x:v>24</x:v>
      </x:c>
      <x:c r="F2966" s="59" t="n">
        <x:v>0.07133378465900371</x:v>
      </x:c>
      <x:c r="G2966" s="59" t="n">
        <x:v>0.6242176651438075</x:v>
      </x:c>
      <x:c r="H2966" s="59" t="n">
        <x:v>0.1755855923232329</x:v>
      </x:c>
      <x:c r="I2966" s="58" t="n">
        <x:v>12378056.078655303</x:v>
      </x:c>
      <x:c r="J2966" s="59" t="n">
        <x:v>0.9502107640451932</x:v>
      </x:c>
      <x:c r="K2966" s="2" t="str">
        <x:v>C</x:v>
      </x:c>
      <x:c r="L2966" s="59"/>
      <x:c r="M2966" s="59" t="n">
        <x:v>0.677632167076466</x:v>
      </x:c>
      <x:c r="N2966" s="58" t="n">
        <x:v>12016930.957426716</x:v>
      </x:c>
      <x:c r="O2966" s="58" t="n">
        <x:v>10274252.401814535</x:v>
      </x:c>
      <x:c r="P2966" s="2" t="str">
        <x:v>decline</x:v>
      </x:c>
      <x:c r="Q2966" s="2" t="str">
        <x:v>debt service to income exceeds policy maximum</x:v>
      </x:c>
      <x:c r="R2966" s="2"/>
      <x:c r="S2966" s="2"/>
      <x:c r="T2966" s="2"/>
    </x:row>
    <x:row r="2967">
      <x:c r="A2967" s="2"/>
      <x:c r="B2967" s="2"/>
      <x:c r="C2967" s="2" t="str">
        <x:v>SYN-02962</x:v>
      </x:c>
      <x:c r="D2967" s="58" t="n">
        <x:v>172000000</x:v>
      </x:c>
      <x:c r="E2967" s="93" t="n">
        <x:v>18</x:v>
      </x:c>
      <x:c r="F2967" s="59" t="n">
        <x:v>0.1385305233153223</x:v>
      </x:c>
      <x:c r="G2967" s="59" t="n">
        <x:v>0.6997867847234712</x:v>
      </x:c>
      <x:c r="H2967" s="59" t="n">
        <x:v>0.23447859799329454</x:v>
      </x:c>
      <x:c r="I2967" s="58" t="n">
        <x:v>11426401.092723496</x:v>
      </x:c>
      <x:c r="J2967" s="59" t="n">
        <x:v>0.34162018643232767</x:v>
      </x:c>
      <x:c r="K2967" s="2" t="str">
        <x:v>D</x:v>
      </x:c>
      <x:c r="L2967" s="59" t="n">
        <x:v>0.18763301849365233</x:v>
      </x:c>
      <x:c r="M2967" s="59" t="n">
        <x:v>0.461310650167742</x:v>
      </x:c>
      <x:c r="N2967" s="58" t="n">
        <x:v>13870716.596693952</x:v>
      </x:c>
      <x:c r="O2967" s="58" t="n">
        <x:v>11081657.642084856</x:v>
      </x:c>
      <x:c r="P2967" s="2" t="str">
        <x:v>approve</x:v>
      </x:c>
      <x:c r="Q2967" s="2" t="str">
        <x:v>eligibility and RAROC conditions are met</x:v>
      </x:c>
      <x:c r="R2967" s="2"/>
      <x:c r="S2967" s="2"/>
      <x:c r="T2967" s="2"/>
    </x:row>
    <x:row r="2968">
      <x:c r="A2968" s="2"/>
      <x:c r="B2968" s="2"/>
      <x:c r="C2968" s="2" t="str">
        <x:v>SYN-02963</x:v>
      </x:c>
      <x:c r="D2968" s="58" t="n">
        <x:v>101000000</x:v>
      </x:c>
      <x:c r="E2968" s="93" t="n">
        <x:v>24</x:v>
      </x:c>
      <x:c r="F2968" s="59" t="n">
        <x:v>0.05779606499154388</x:v>
      </x:c>
      <x:c r="G2968" s="59" t="n">
        <x:v>0.6795773406052668</x:v>
      </x:c>
      <x:c r="H2968" s="59" t="n">
        <x:v>0.15566844466829638</x:v>
      </x:c>
      <x:c r="I2968" s="58" t="n">
        <x:v>4924396.136998483</x:v>
      </x:c>
      <x:c r="J2968" s="59" t="n">
        <x:v>0.27781879503770723</x:v>
      </x:c>
      <x:c r="K2968" s="2" t="str">
        <x:v>C</x:v>
      </x:c>
      <x:c r="L2968" s="59" t="n">
        <x:v>0.11610721588134768</x:v>
      </x:c>
      <x:c r="M2968" s="59" t="n">
        <x:v>0.5615418006536633</x:v>
      </x:c>
      <x:c r="N2968" s="58" t="n">
        <x:v>4286431.014683435</x:v>
      </x:c>
      <x:c r="O2968" s="58" t="n">
        <x:v>4182083.358934085</x:v>
      </x:c>
      <x:c r="P2968" s="2" t="str">
        <x:v>approve</x:v>
      </x:c>
      <x:c r="Q2968" s="2" t="str">
        <x:v>eligibility and RAROC conditions are met</x:v>
      </x:c>
      <x:c r="R2968" s="2"/>
      <x:c r="S2968" s="2"/>
      <x:c r="T2968" s="2"/>
    </x:row>
    <x:row r="2969">
      <x:c r="A2969" s="2"/>
      <x:c r="B2969" s="2"/>
      <x:c r="C2969" s="2" t="str">
        <x:v>SYN-02964</x:v>
      </x:c>
      <x:c r="D2969" s="58" t="n">
        <x:v>57000000</x:v>
      </x:c>
      <x:c r="E2969" s="93" t="n">
        <x:v>12</x:v>
      </x:c>
      <x:c r="F2969" s="59" t="n">
        <x:v>0.02229254390705343</x:v>
      </x:c>
      <x:c r="G2969" s="59" t="n">
        <x:v>0.7655691828270579</x:v>
      </x:c>
      <x:c r="H2969" s="59" t="n">
        <x:v>0.13132566129296086</x:v>
      </x:c>
      <x:c r="I2969" s="58" t="n">
        <x:v>5094630.5297477525</x:v>
      </x:c>
      <x:c r="J2969" s="59" t="n">
        <x:v>0.43982101765825843</x:v>
      </x:c>
      <x:c r="K2969" s="2" t="str">
        <x:v>B</x:v>
      </x:c>
      <x:c r="L2969" s="59" t="n">
        <x:v>0.12527847290039062</x:v>
      </x:c>
      <x:c r="M2969" s="59" t="n">
        <x:v>0.2216974859104681</x:v>
      </x:c>
      <x:c r="N2969" s="58" t="n">
        <x:v>539243.8036598151</x:v>
      </x:c>
      <x:c r="O2969" s="58" t="n">
        <x:v>2462709.6410139906</x:v>
      </x:c>
      <x:c r="P2969" s="2" t="str">
        <x:v>approve</x:v>
      </x:c>
      <x:c r="Q2969" s="2" t="str">
        <x:v>eligibility and RAROC conditions are met</x:v>
      </x:c>
      <x:c r="R2969" s="2"/>
      <x:c r="S2969" s="2"/>
      <x:c r="T2969" s="2"/>
    </x:row>
    <x:row r="2970">
      <x:c r="A2970" s="2"/>
      <x:c r="B2970" s="2"/>
      <x:c r="C2970" s="2" t="str">
        <x:v>SYN-02965</x:v>
      </x:c>
      <x:c r="D2970" s="58" t="n">
        <x:v>110000000</x:v>
      </x:c>
      <x:c r="E2970" s="93" t="n">
        <x:v>24</x:v>
      </x:c>
      <x:c r="F2970" s="59" t="n">
        <x:v>0.06412538998438892</x:v>
      </x:c>
      <x:c r="G2970" s="59" t="n">
        <x:v>0.6353923545282635</x:v>
      </x:c>
      <x:c r="H2970" s="59" t="n">
        <x:v>0.17813903847746396</x:v>
      </x:c>
      <x:c r="I2970" s="58" t="n">
        <x:v>5481765.390266885</x:v>
      </x:c>
      <x:c r="J2970" s="59" t="n">
        <x:v>0.18576380450026178</x:v>
      </x:c>
      <x:c r="K2970" s="2" t="str">
        <x:v>C</x:v>
      </x:c>
      <x:c r="L2970" s="59" t="n">
        <x:v>0.11679244995117188</x:v>
      </x:c>
      <x:c r="M2970" s="59" t="n">
        <x:v>0.7824952224665919</x:v>
      </x:c>
      <x:c r="N2970" s="58" t="n">
        <x:v>4868384.7043415345</x:v>
      </x:c>
      <x:c r="O2970" s="58" t="n">
        <x:v>4564786.536289063</x:v>
      </x:c>
      <x:c r="P2970" s="2" t="str">
        <x:v>approve</x:v>
      </x:c>
      <x:c r="Q2970" s="2" t="str">
        <x:v>eligibility and RAROC conditions are met</x:v>
      </x:c>
      <x:c r="R2970" s="2"/>
      <x:c r="S2970" s="2"/>
      <x:c r="T2970" s="2"/>
    </x:row>
    <x:row r="2971">
      <x:c r="A2971" s="2"/>
      <x:c r="B2971" s="2"/>
      <x:c r="C2971" s="2" t="str">
        <x:v>SYN-02966</x:v>
      </x:c>
      <x:c r="D2971" s="58" t="n">
        <x:v>195000000</x:v>
      </x:c>
      <x:c r="E2971" s="93" t="n">
        <x:v>18</x:v>
      </x:c>
      <x:c r="F2971" s="59" t="n">
        <x:v>0.0508136056615744</x:v>
      </x:c>
      <x:c r="G2971" s="59" t="n">
        <x:v>0.6836528960023691</x:v>
      </x:c>
      <x:c r="H2971" s="59" t="n">
        <x:v>0.1173374060664066</x:v>
      </x:c>
      <x:c r="I2971" s="58" t="n">
        <x:v>11867394.984369507</x:v>
      </x:c>
      <x:c r="J2971" s="59" t="n">
        <x:v>0.6385508881942004</x:v>
      </x:c>
      <x:c r="K2971" s="2" t="str">
        <x:v>C</x:v>
      </x:c>
      <x:c r="L2971" s="59"/>
      <x:c r="M2971" s="59" t="n">
        <x:v>0.17582856943677963</x:v>
      </x:c>
      <x:c r="N2971" s="58" t="n">
        <x:v>5504798.872537436</x:v>
      </x:c>
      <x:c r="O2971" s="58" t="n">
        <x:v>8123691.050764964</x:v>
      </x:c>
      <x:c r="P2971" s="2" t="str">
        <x:v>decline</x:v>
      </x:c>
      <x:c r="Q2971" s="2" t="str">
        <x:v>debt service to income exceeds policy maximum</x:v>
      </x:c>
      <x:c r="R2971" s="2"/>
      <x:c r="S2971" s="2"/>
      <x:c r="T2971" s="2"/>
    </x:row>
    <x:row r="2972">
      <x:c r="A2972" s="2"/>
      <x:c r="B2972" s="2"/>
      <x:c r="C2972" s="2" t="str">
        <x:v>SYN-02967</x:v>
      </x:c>
      <x:c r="D2972" s="58" t="n">
        <x:v>219000000</x:v>
      </x:c>
      <x:c r="E2972" s="93" t="n">
        <x:v>36</x:v>
      </x:c>
      <x:c r="F2972" s="59" t="n">
        <x:v>0.14347894821869345</x:v>
      </x:c>
      <x:c r="G2972" s="59" t="n">
        <x:v>0.5788461414518609</x:v>
      </x:c>
      <x:c r="H2972" s="59" t="n">
        <x:v>0.24022435172112871</x:v>
      </x:c>
      <x:c r="I2972" s="58" t="n">
        <x:v>8594574.687854128</x:v>
      </x:c>
      <x:c r="J2972" s="59" t="n">
        <x:v>0.3023508079325874</x:v>
      </x:c>
      <x:c r="K2972" s="2" t="str">
        <x:v>D</x:v>
      </x:c>
      <x:c r="L2972" s="59" t="n">
        <x:v>0.16984413146972657</x:v>
      </x:c>
      <x:c r="M2972" s="59" t="n">
        <x:v>0.6975792872584736</x:v>
      </x:c>
      <x:c r="N2972" s="58" t="n">
        <x:v>28758769.37237177</x:v>
      </x:c>
      <x:c r="O2972" s="58" t="n">
        <x:v>11258302.342444325</x:v>
      </x:c>
      <x:c r="P2972" s="2" t="str">
        <x:v>approve</x:v>
      </x:c>
      <x:c r="Q2972" s="2" t="str">
        <x:v>eligibility and RAROC conditions are met</x:v>
      </x:c>
      <x:c r="R2972" s="2"/>
      <x:c r="S2972" s="2"/>
      <x:c r="T2972" s="2"/>
    </x:row>
    <x:row r="2973">
      <x:c r="A2973" s="2"/>
      <x:c r="B2973" s="2"/>
      <x:c r="C2973" s="2" t="str">
        <x:v>SYN-02968</x:v>
      </x:c>
      <x:c r="D2973" s="58" t="n">
        <x:v>125000000</x:v>
      </x:c>
      <x:c r="E2973" s="93" t="n">
        <x:v>18</x:v>
      </x:c>
      <x:c r="F2973" s="59" t="n">
        <x:v>0.22580139565171256</x:v>
      </x:c>
      <x:c r="G2973" s="59" t="n">
        <x:v>0.6998113138091745</x:v>
      </x:c>
      <x:c r="H2973" s="59" t="n">
        <x:v>0.2939911516469522</x:v>
      </x:c>
      <x:c r="I2973" s="58" t="n">
        <x:v>8671205.57687167</x:v>
      </x:c>
      <x:c r="J2973" s="59" t="n">
        <x:v>0.23213856878599368</x:v>
      </x:c>
      <x:c r="K2973" s="2" t="str">
        <x:v>E</x:v>
      </x:c>
      <x:c r="L2973" s="59"/>
      <x:c r="M2973" s="59" t="n">
        <x:v>0.28287254063630046</x:v>
      </x:c>
      <x:c r="N2973" s="58" t="n">
        <x:v>16595587.117010448</x:v>
      </x:c>
      <x:c r="O2973" s="58" t="n">
        <x:v>9591655.931291344</x:v>
      </x:c>
      <x:c r="P2973" s="2" t="str">
        <x:v>decline</x:v>
      </x:c>
      <x:c r="Q2973" s="2" t="str">
        <x:v>PD exceeds policy maximum</x:v>
      </x:c>
      <x:c r="R2973" s="2"/>
      <x:c r="S2973" s="2"/>
      <x:c r="T2973" s="2"/>
    </x:row>
    <x:row r="2974">
      <x:c r="A2974" s="2"/>
      <x:c r="B2974" s="2"/>
      <x:c r="C2974" s="2" t="str">
        <x:v>SYN-02969</x:v>
      </x:c>
      <x:c r="D2974" s="58" t="n">
        <x:v>153000000</x:v>
      </x:c>
      <x:c r="E2974" s="93" t="n">
        <x:v>24</x:v>
      </x:c>
      <x:c r="F2974" s="59" t="n">
        <x:v>0.19818613799513604</x:v>
      </x:c>
      <x:c r="G2974" s="59" t="n">
        <x:v>0.8702937035674199</x:v>
      </x:c>
      <x:c r="H2974" s="59" t="n">
        <x:v>0.26870153618812914</x:v>
      </x:c>
      <x:c r="I2974" s="58" t="n">
        <x:v>8310106.732252388</x:v>
      </x:c>
      <x:c r="J2974" s="59" t="n">
        <x:v>0.31890791769144355</x:v>
      </x:c>
      <x:c r="K2974" s="2" t="str">
        <x:v>E</x:v>
      </x:c>
      <x:c r="L2974" s="59" t="n">
        <x:v>0.2927309036254883</x:v>
      </x:c>
      <x:c r="M2974" s="59" t="n">
        <x:v>0.05423241503228224</x:v>
      </x:c>
      <x:c r="N2974" s="58" t="n">
        <x:v>28565274.510648675</x:v>
      </x:c>
      <x:c r="O2974" s="58" t="n">
        <x:v>13638611.19227049</x:v>
      </x:c>
      <x:c r="P2974" s="2" t="str">
        <x:v>reprice</x:v>
      </x:c>
      <x:c r="Q2974" s="2" t="str">
        <x:v>quoted APR is below the RAROC price floor</x:v>
      </x:c>
      <x:c r="R2974" s="2"/>
      <x:c r="S2974" s="2"/>
      <x:c r="T2974" s="2"/>
    </x:row>
    <x:row r="2975">
      <x:c r="A2975" s="2"/>
      <x:c r="B2975" s="2"/>
      <x:c r="C2975" s="2" t="str">
        <x:v>SYN-02970</x:v>
      </x:c>
      <x:c r="D2975" s="58" t="n">
        <x:v>150000000</x:v>
      </x:c>
      <x:c r="E2975" s="93" t="n">
        <x:v>18</x:v>
      </x:c>
      <x:c r="F2975" s="59" t="n">
        <x:v>0.23750829278559632</x:v>
      </x:c>
      <x:c r="G2975" s="59" t="n">
        <x:v>0.6481274397262146</x:v>
      </x:c>
      <x:c r="H2975" s="59" t="n">
        <x:v>0.3</x:v>
      </x:c>
      <x:c r="I2975" s="58" t="n">
        <x:v>10450512.082376923</x:v>
      </x:c>
      <x:c r="J2975" s="59" t="n">
        <x:v>0.6166910515417583</x:v>
      </x:c>
      <x:c r="K2975" s="2" t="str">
        <x:v>E</x:v>
      </x:c>
      <x:c r="L2975" s="59"/>
      <x:c r="M2975" s="59" t="n">
        <x:v>0.364235319340023</x:v>
      </x:c>
      <x:c r="N2975" s="58" t="n">
        <x:v>19417448.20955845</x:v>
      </x:c>
      <x:c r="O2975" s="58" t="n">
        <x:v>10783176.784113692</x:v>
      </x:c>
      <x:c r="P2975" s="2" t="str">
        <x:v>decline</x:v>
      </x:c>
      <x:c r="Q2975" s="2" t="str">
        <x:v>PD exceeds policy maximum</x:v>
      </x:c>
      <x:c r="R2975" s="2"/>
      <x:c r="S2975" s="2"/>
      <x:c r="T2975" s="2"/>
    </x:row>
    <x:row r="2976">
      <x:c r="A2976" s="2"/>
      <x:c r="B2976" s="2"/>
      <x:c r="C2976" s="2" t="str">
        <x:v>SYN-02971</x:v>
      </x:c>
      <x:c r="D2976" s="58" t="n">
        <x:v>190000000</x:v>
      </x:c>
      <x:c r="E2976" s="93" t="n">
        <x:v>24</x:v>
      </x:c>
      <x:c r="F2976" s="59" t="n">
        <x:v>0.12509490713636168</x:v>
      </x:c>
      <x:c r="G2976" s="59" t="n">
        <x:v>0.7077931200905074</x:v>
      </x:c>
      <x:c r="H2976" s="59" t="n">
        <x:v>0.20241146051852155</x:v>
      </x:c>
      <x:c r="I2976" s="58" t="n">
        <x:v>9692600.010469828</x:v>
      </x:c>
      <x:c r="J2976" s="59" t="n">
        <x:v>0.31531134042205833</x:v>
      </x:c>
      <x:c r="K2976" s="2" t="str">
        <x:v>D</x:v>
      </x:c>
      <x:c r="L2976" s="59" t="n">
        <x:v>0.17727291107177734</x:v>
      </x:c>
      <x:c r="M2976" s="59" t="n">
        <x:v>0.32841886682035404</x:v>
      </x:c>
      <x:c r="N2976" s="58" t="n">
        <x:v>18169796.741416994</x:v>
      </x:c>
      <x:c r="O2976" s="58" t="n">
        <x:v>11521052.818691714</x:v>
      </x:c>
      <x:c r="P2976" s="2" t="str">
        <x:v>approve</x:v>
      </x:c>
      <x:c r="Q2976" s="2" t="str">
        <x:v>eligibility and RAROC conditions are met</x:v>
      </x:c>
      <x:c r="R2976" s="2"/>
      <x:c r="S2976" s="2"/>
      <x:c r="T2976" s="2"/>
    </x:row>
    <x:row r="2977">
      <x:c r="A2977" s="2"/>
      <x:c r="B2977" s="2"/>
      <x:c r="C2977" s="2" t="str">
        <x:v>SYN-02972</x:v>
      </x:c>
      <x:c r="D2977" s="58" t="n">
        <x:v>153000000</x:v>
      </x:c>
      <x:c r="E2977" s="93" t="n">
        <x:v>18</x:v>
      </x:c>
      <x:c r="F2977" s="59" t="n">
        <x:v>0.0446578389207797</x:v>
      </x:c>
      <x:c r="G2977" s="59" t="n">
        <x:v>0.8252335566710661</x:v>
      </x:c>
      <x:c r="H2977" s="59" t="n">
        <x:v>0.12331192372750267</x:v>
      </x:c>
      <x:c r="I2977" s="58" t="n">
        <x:v>9353809.097160975</x:v>
      </x:c>
      <x:c r="J2977" s="59" t="n">
        <x:v>0.825272078368641</x:v>
      </x:c>
      <x:c r="K2977" s="2" t="str">
        <x:v>B</x:v>
      </x:c>
      <x:c r="L2977" s="59"/>
      <x:c r="M2977" s="59" t="n">
        <x:v>0.2579135708454583</x:v>
      </x:c>
      <x:c r="N2977" s="58" t="n">
        <x:v>4588725.860092409</x:v>
      </x:c>
      <x:c r="O2977" s="58" t="n">
        <x:v>6402071.536765486</x:v>
      </x:c>
      <x:c r="P2977" s="2" t="str">
        <x:v>decline</x:v>
      </x:c>
      <x:c r="Q2977" s="2" t="str">
        <x:v>debt service to income exceeds policy maximum</x:v>
      </x:c>
      <x:c r="R2977" s="2"/>
      <x:c r="S2977" s="2"/>
      <x:c r="T2977" s="2"/>
    </x:row>
    <x:row r="2978">
      <x:c r="A2978" s="2"/>
      <x:c r="B2978" s="2"/>
      <x:c r="C2978" s="2" t="str">
        <x:v>SYN-02973</x:v>
      </x:c>
      <x:c r="D2978" s="58" t="n">
        <x:v>167000000</x:v>
      </x:c>
      <x:c r="E2978" s="93" t="n">
        <x:v>48</x:v>
      </x:c>
      <x:c r="F2978" s="59" t="n">
        <x:v>0.09277258670722824</x:v>
      </x:c>
      <x:c r="G2978" s="59" t="n">
        <x:v>0.8536431520338479</x:v>
      </x:c>
      <x:c r="H2978" s="59" t="n">
        <x:v>0.19395966467945827</x:v>
      </x:c>
      <x:c r="I2978" s="58" t="n">
        <x:v>5028280.853543476</x:v>
      </x:c>
      <x:c r="J2978" s="59" t="n">
        <x:v>0.3330446202024844</x:v>
      </x:c>
      <x:c r="K2978" s="2" t="str">
        <x:v>C</x:v>
      </x:c>
      <x:c r="L2978" s="59" t="n">
        <x:v>0.17126724243164065</x:v>
      </x:c>
      <x:c r="M2978" s="59" t="n">
        <x:v>0.30893757818574163</x:v>
      </x:c>
      <x:c r="N2978" s="58" t="n">
        <x:v>27845316.781321634</x:v>
      </x:c>
      <x:c r="O2978" s="58" t="n">
        <x:v>10256790.077336343</x:v>
      </x:c>
      <x:c r="P2978" s="2" t="str">
        <x:v>approve</x:v>
      </x:c>
      <x:c r="Q2978" s="2" t="str">
        <x:v>eligibility and RAROC conditions are met</x:v>
      </x:c>
      <x:c r="R2978" s="2"/>
      <x:c r="S2978" s="2"/>
      <x:c r="T2978" s="2"/>
    </x:row>
    <x:row r="2979">
      <x:c r="A2979" s="2"/>
      <x:c r="B2979" s="2"/>
      <x:c r="C2979" s="2" t="str">
        <x:v>SYN-02974</x:v>
      </x:c>
      <x:c r="D2979" s="58" t="n">
        <x:v>197000000</x:v>
      </x:c>
      <x:c r="E2979" s="93" t="n">
        <x:v>48</x:v>
      </x:c>
      <x:c r="F2979" s="59" t="n">
        <x:v>0.06035058774091219</x:v>
      </x:c>
      <x:c r="G2979" s="59" t="n">
        <x:v>0.677809383747485</x:v>
      </x:c>
      <x:c r="H2979" s="59" t="n">
        <x:v>0.15304356365687266</x:v>
      </x:c>
      <x:c r="I2979" s="58" t="n">
        <x:v>5513098.635351245</x:v>
      </x:c>
      <x:c r="J2979" s="59" t="n">
        <x:v>0.22007650951484553</x:v>
      </x:c>
      <x:c r="K2979" s="2" t="str">
        <x:v>C</x:v>
      </x:c>
      <x:c r="L2979" s="59" t="n">
        <x:v>0.11642658233642579</x:v>
      </x:c>
      <x:c r="M2979" s="59" t="n">
        <x:v>0.5310777397029555</x:v>
      </x:c>
      <x:c r="N2979" s="58" t="n">
        <x:v>17105332.90839366</x:v>
      </x:c>
      <x:c r="O2979" s="58" t="n">
        <x:v>8002247.810126686</x:v>
      </x:c>
      <x:c r="P2979" s="2" t="str">
        <x:v>approve</x:v>
      </x:c>
      <x:c r="Q2979" s="2" t="str">
        <x:v>eligibility and RAROC conditions are met</x:v>
      </x:c>
      <x:c r="R2979" s="2"/>
      <x:c r="S2979" s="2"/>
      <x:c r="T2979" s="2"/>
    </x:row>
    <x:row r="2980">
      <x:c r="A2980" s="2"/>
      <x:c r="B2980" s="2"/>
      <x:c r="C2980" s="2" t="str">
        <x:v>SYN-02975</x:v>
      </x:c>
      <x:c r="D2980" s="58" t="n">
        <x:v>54000000</x:v>
      </x:c>
      <x:c r="E2980" s="93" t="n">
        <x:v>18</x:v>
      </x:c>
      <x:c r="F2980" s="59" t="n">
        <x:v>0.16977571756371723</x:v>
      </x:c>
      <x:c r="G2980" s="59" t="n">
        <x:v>0.7728696142947935</x:v>
      </x:c>
      <x:c r="H2980" s="59" t="n">
        <x:v>0.25285479676202793</x:v>
      </x:c>
      <x:c r="I2980" s="58" t="n">
        <x:v>3635927.095763717</x:v>
      </x:c>
      <x:c r="J2980" s="59" t="n">
        <x:v>0.3044329782288948</x:v>
      </x:c>
      <x:c r="K2980" s="2" t="str">
        <x:v>E</x:v>
      </x:c>
      <x:c r="L2980" s="59" t="n">
        <x:v>0.251867790222168</x:v>
      </x:c>
      <x:c r="M2980" s="59" t="n">
        <x:v>0.16524089561383687</x:v>
      </x:c>
      <x:c r="N2980" s="58" t="n">
        <x:v>5912256.369520846</x:v>
      </x:c>
      <x:c r="O2980" s="58" t="n">
        <x:v>4177195.402325615</x:v>
      </x:c>
      <x:c r="P2980" s="2" t="str">
        <x:v>approve</x:v>
      </x:c>
      <x:c r="Q2980" s="2" t="str">
        <x:v>eligibility and RAROC conditions are met</x:v>
      </x:c>
      <x:c r="R2980" s="2"/>
      <x:c r="S2980" s="2"/>
      <x:c r="T2980" s="2"/>
    </x:row>
    <x:row r="2981">
      <x:c r="A2981" s="2"/>
      <x:c r="B2981" s="2"/>
      <x:c r="C2981" s="2" t="str">
        <x:v>SYN-02976</x:v>
      </x:c>
      <x:c r="D2981" s="58" t="n">
        <x:v>70000000</x:v>
      </x:c>
      <x:c r="E2981" s="93" t="n">
        <x:v>36</x:v>
      </x:c>
      <x:c r="F2981" s="59" t="n">
        <x:v>0.06114044165445504</x:v>
      </x:c>
      <x:c r="G2981" s="59" t="n">
        <x:v>0.6091691090531365</x:v>
      </x:c>
      <x:c r="H2981" s="59" t="n">
        <x:v>0.16254574451345855</x:v>
      </x:c>
      <x:c r="I2981" s="58" t="n">
        <x:v>2469799.2375889365</x:v>
      </x:c>
      <x:c r="J2981" s="59" t="n">
        <x:v>0.10218122617465426</x:v>
      </x:c>
      <x:c r="K2981" s="2" t="str">
        <x:v>C</x:v>
      </x:c>
      <x:c r="L2981" s="59" t="n">
        <x:v>0.11848052978515626</x:v>
      </x:c>
      <x:c r="M2981" s="59" t="n">
        <x:v>0.6079161060459441</x:v>
      </x:c>
      <x:c r="N2981" s="58" t="n">
        <x:v>4188431.232347979</x:v>
      </x:c>
      <x:c r="O2981" s="58" t="n">
        <x:v>2868320.8681086884</x:v>
      </x:c>
      <x:c r="P2981" s="2" t="str">
        <x:v>approve</x:v>
      </x:c>
      <x:c r="Q2981" s="2" t="str">
        <x:v>eligibility and RAROC conditions are met</x:v>
      </x:c>
      <x:c r="R2981" s="2"/>
      <x:c r="S2981" s="2"/>
      <x:c r="T2981" s="2"/>
    </x:row>
    <x:row r="2982">
      <x:c r="A2982" s="2"/>
      <x:c r="B2982" s="2"/>
      <x:c r="C2982" s="2" t="str">
        <x:v>SYN-02977</x:v>
      </x:c>
      <x:c r="D2982" s="58" t="n">
        <x:v>72000000</x:v>
      </x:c>
      <x:c r="E2982" s="93" t="n">
        <x:v>48</x:v>
      </x:c>
      <x:c r="F2982" s="59" t="n">
        <x:v>0.1608233334209467</x:v>
      </x:c>
      <x:c r="G2982" s="59" t="n">
        <x:v>0.5897560512790824</x:v>
      </x:c>
      <x:c r="H2982" s="59" t="n">
        <x:v>0.2329646586674209</x:v>
      </x:c>
      <x:c r="I2982" s="58" t="n">
        <x:v>2319416.5826877793</x:v>
      </x:c>
      <x:c r="J2982" s="59" t="n">
        <x:v>0.2973619511654097</x:v>
      </x:c>
      <x:c r="K2982" s="2" t="str">
        <x:v>E</x:v>
      </x:c>
      <x:c r="L2982" s="59" t="n">
        <x:v>0.1890824508666992</x:v>
      </x:c>
      <x:c r="M2982" s="59" t="n">
        <x:v>0.4719863855680161</x:v>
      </x:c>
      <x:c r="N2982" s="58" t="n">
        <x:v>13746194.553644544</x:v>
      </x:c>
      <x:c r="O2982" s="58" t="n">
        <x:v>3768651.5555547257</x:v>
      </x:c>
      <x:c r="P2982" s="2" t="str">
        <x:v>approve</x:v>
      </x:c>
      <x:c r="Q2982" s="2" t="str">
        <x:v>eligibility and RAROC conditions are met</x:v>
      </x:c>
      <x:c r="R2982" s="2"/>
      <x:c r="S2982" s="2"/>
      <x:c r="T2982" s="2"/>
    </x:row>
    <x:row r="2983">
      <x:c r="A2983" s="2"/>
      <x:c r="B2983" s="2"/>
      <x:c r="C2983" s="2" t="str">
        <x:v>SYN-02978</x:v>
      </x:c>
      <x:c r="D2983" s="58" t="n">
        <x:v>199000000</x:v>
      </x:c>
      <x:c r="E2983" s="93" t="n">
        <x:v>18</x:v>
      </x:c>
      <x:c r="F2983" s="59" t="n">
        <x:v>0.13802221469907014</x:v>
      </x:c>
      <x:c r="G2983" s="59" t="n">
        <x:v>0.8783704093204016</x:v>
      </x:c>
      <x:c r="H2983" s="59" t="n">
        <x:v>0.22772357448128017</x:v>
      </x:c>
      <x:c r="I2983" s="58" t="n">
        <x:v>13154622.728946405</x:v>
      </x:c>
      <x:c r="J2983" s="59" t="n">
        <x:v>0.7581849091578561</x:v>
      </x:c>
      <x:c r="K2983" s="2" t="str">
        <x:v>D</x:v>
      </x:c>
      <x:c r="L2983" s="59"/>
      <x:c r="M2983" s="59" t="n">
        <x:v>0.20643120550477917</x:v>
      </x:c>
      <x:c r="N2983" s="58" t="n">
        <x:v>20041477.742102794</x:v>
      </x:c>
      <x:c r="O2983" s="58" t="n">
        <x:v>16045183.540797861</x:v>
      </x:c>
      <x:c r="P2983" s="2" t="str">
        <x:v>decline</x:v>
      </x:c>
      <x:c r="Q2983" s="2" t="str">
        <x:v>debt service to income exceeds policy maximum</x:v>
      </x:c>
      <x:c r="R2983" s="2"/>
      <x:c r="S2983" s="2"/>
      <x:c r="T2983" s="2"/>
    </x:row>
    <x:row r="2984">
      <x:c r="A2984" s="2"/>
      <x:c r="B2984" s="2"/>
      <x:c r="C2984" s="2" t="str">
        <x:v>SYN-02979</x:v>
      </x:c>
      <x:c r="D2984" s="58" t="n">
        <x:v>104000000</x:v>
      </x:c>
      <x:c r="E2984" s="93" t="n">
        <x:v>48</x:v>
      </x:c>
      <x:c r="F2984" s="59" t="n">
        <x:v>0.02393632595007704</x:v>
      </x:c>
      <x:c r="G2984" s="59" t="n">
        <x:v>0.7069289481334807</x:v>
      </x:c>
      <x:c r="H2984" s="59" t="n">
        <x:v>0.14347500472889516</x:v>
      </x:c>
      <x:c r="I2984" s="58" t="n">
        <x:v>2860115.733510238</x:v>
      </x:c>
      <x:c r="J2984" s="59" t="n">
        <x:v>0.25756379837829846</x:v>
      </x:c>
      <x:c r="K2984" s="2" t="str">
        <x:v>B</x:v>
      </x:c>
      <x:c r="L2984" s="59" t="n">
        <x:v>0.09420955657958985</x:v>
      </x:c>
      <x:c r="M2984" s="59" t="n">
        <x:v>0.6600003492437944</x:v>
      </x:c>
      <x:c r="N2984" s="58" t="n">
        <x:v>3841086.5530557106</x:v>
      </x:c>
      <x:c r="O2984" s="58" t="n">
        <x:v>4419767.678095712</x:v>
      </x:c>
      <x:c r="P2984" s="2" t="str">
        <x:v>approve</x:v>
      </x:c>
      <x:c r="Q2984" s="2" t="str">
        <x:v>eligibility and RAROC conditions are met</x:v>
      </x:c>
      <x:c r="R2984" s="2"/>
      <x:c r="S2984" s="2"/>
      <x:c r="T2984" s="2"/>
    </x:row>
    <x:row r="2985">
      <x:c r="A2985" s="2"/>
      <x:c r="B2985" s="2"/>
      <x:c r="C2985" s="2" t="str">
        <x:v>SYN-02980</x:v>
      </x:c>
      <x:c r="D2985" s="58" t="n">
        <x:v>79000000</x:v>
      </x:c>
      <x:c r="E2985" s="93" t="n">
        <x:v>24</x:v>
      </x:c>
      <x:c r="F2985" s="59" t="n">
        <x:v>0.1897315040798236</x:v>
      </x:c>
      <x:c r="G2985" s="59" t="n">
        <x:v>0.7425483299477497</x:v>
      </x:c>
      <x:c r="H2985" s="59" t="n">
        <x:v>0.25621024490703365</x:v>
      </x:c>
      <x:c r="I2985" s="58" t="n">
        <x:v>4241005.694452303</x:v>
      </x:c>
      <x:c r="J2985" s="59" t="n">
        <x:v>0.30701218540848924</x:v>
      </x:c>
      <x:c r="K2985" s="2" t="str">
        <x:v>E</x:v>
      </x:c>
      <x:c r="L2985" s="59" t="n">
        <x:v>0.25363395690917956</x:v>
      </x:c>
      <x:c r="M2985" s="59" t="n">
        <x:v>0.17353855685955827</x:v>
      </x:c>
      <x:c r="N2985" s="58" t="n">
        <x:v>12030389.787890637</x:v>
      </x:c>
      <x:c r="O2985" s="58" t="n">
        <x:v>5921400.017160646</x:v>
      </x:c>
      <x:c r="P2985" s="2" t="str">
        <x:v>approve</x:v>
      </x:c>
      <x:c r="Q2985" s="2" t="str">
        <x:v>eligibility and RAROC conditions are met</x:v>
      </x:c>
      <x:c r="R2985" s="2"/>
      <x:c r="S2985" s="2"/>
      <x:c r="T2985" s="2"/>
    </x:row>
    <x:row r="2986">
      <x:c r="A2986" s="2"/>
      <x:c r="B2986" s="2"/>
      <x:c r="C2986" s="2" t="str">
        <x:v>SYN-02981</x:v>
      </x:c>
      <x:c r="D2986" s="58" t="n">
        <x:v>73000000</x:v>
      </x:c>
      <x:c r="E2986" s="93" t="n">
        <x:v>36</x:v>
      </x:c>
      <x:c r="F2986" s="59" t="n">
        <x:v>0.016185693781837117</x:v>
      </x:c>
      <x:c r="G2986" s="59" t="n">
        <x:v>0.7558715407962259</x:v>
      </x:c>
      <x:c r="H2986" s="59" t="n">
        <x:v>0.1296230741245843</x:v>
      </x:c>
      <x:c r="I2986" s="58" t="n">
        <x:v>2458333.383207005</x:v>
      </x:c>
      <x:c r="J2986" s="59" t="n">
        <x:v>0.262280702804358</x:v>
      </x:c>
      <x:c r="K2986" s="2" t="str">
        <x:v>A</x:v>
      </x:c>
      <x:c r="L2986" s="59" t="n">
        <x:v>0.09513431549072265</x:v>
      </x:c>
      <x:c r="M2986" s="59" t="n">
        <x:v>0.5110032356716991</x:v>
      </x:c>
      <x:c r="N2986" s="58" t="n">
        <x:v>1450054.5434424777</x:v>
      </x:c>
      <x:c r="O2986" s="58" t="n">
        <x:v>3088097.2620042153</x:v>
      </x:c>
      <x:c r="P2986" s="2" t="str">
        <x:v>approve</x:v>
      </x:c>
      <x:c r="Q2986" s="2" t="str">
        <x:v>eligibility and RAROC conditions are met</x:v>
      </x:c>
      <x:c r="R2986" s="2"/>
      <x:c r="S2986" s="2"/>
      <x:c r="T2986" s="2"/>
    </x:row>
    <x:row r="2987">
      <x:c r="A2987" s="2"/>
      <x:c r="B2987" s="2"/>
      <x:c r="C2987" s="2" t="str">
        <x:v>SYN-02982</x:v>
      </x:c>
      <x:c r="D2987" s="58" t="n">
        <x:v>154000000</x:v>
      </x:c>
      <x:c r="E2987" s="93" t="n">
        <x:v>48</x:v>
      </x:c>
      <x:c r="F2987" s="59" t="n">
        <x:v>0.14238097822668422</x:v>
      </x:c>
      <x:c r="G2987" s="59" t="n">
        <x:v>0.7119439464936623</x:v>
      </x:c>
      <x:c r="H2987" s="59" t="n">
        <x:v>0.2134030561123791</x:v>
      </x:c>
      <x:c r="I2987" s="58" t="n">
        <x:v>4796949.904866786</x:v>
      </x:c>
      <x:c r="J2987" s="59" t="n">
        <x:v>0.15407247531865662</x:v>
      </x:c>
      <x:c r="K2987" s="2" t="str">
        <x:v>D</x:v>
      </x:c>
      <x:c r="L2987" s="59" t="n">
        <x:v>0.19877574920654295</x:v>
      </x:c>
      <x:c r="M2987" s="59" t="n">
        <x:v>0.2513661398488612</x:v>
      </x:c>
      <x:c r="N2987" s="58" t="n">
        <x:v>31678956.83881326</x:v>
      </x:c>
      <x:c r="O2987" s="58" t="n">
        <x:v>9342638.797560858</x:v>
      </x:c>
      <x:c r="P2987" s="2" t="str">
        <x:v>approve</x:v>
      </x:c>
      <x:c r="Q2987" s="2" t="str">
        <x:v>eligibility and RAROC conditions are met</x:v>
      </x:c>
      <x:c r="R2987" s="2"/>
      <x:c r="S2987" s="2"/>
      <x:c r="T2987" s="2"/>
    </x:row>
    <x:row r="2988">
      <x:c r="A2988" s="2"/>
      <x:c r="B2988" s="2"/>
      <x:c r="C2988" s="2" t="str">
        <x:v>SYN-02983</x:v>
      </x:c>
      <x:c r="D2988" s="58" t="n">
        <x:v>202000000</x:v>
      </x:c>
      <x:c r="E2988" s="93" t="n">
        <x:v>24</x:v>
      </x:c>
      <x:c r="F2988" s="59" t="n">
        <x:v>0.10844484452888113</x:v>
      </x:c>
      <x:c r="G2988" s="59" t="n">
        <x:v>0.7606740451579305</x:v>
      </x:c>
      <x:c r="H2988" s="59" t="n">
        <x:v>0.19542723559013675</x:v>
      </x:c>
      <x:c r="I2988" s="58" t="n">
        <x:v>10235884.0556</x:v>
      </x:c>
      <x:c r="J2988" s="59" t="n">
        <x:v>0.8357256037066667</x:v>
      </x:c>
      <x:c r="K2988" s="2" t="str">
        <x:v>D</x:v>
      </x:c>
      <x:c r="L2988" s="59"/>
      <x:c r="M2988" s="59" t="n">
        <x:v>0.36626468725640643</x:v>
      </x:c>
      <x:c r="N2988" s="58" t="n">
        <x:v>18024617.288674932</x:v>
      </x:c>
      <x:c r="O2988" s="58" t="n">
        <x:v>12311514.48819924</x:v>
      </x:c>
      <x:c r="P2988" s="2" t="str">
        <x:v>decline</x:v>
      </x:c>
      <x:c r="Q2988" s="2" t="str">
        <x:v>debt service to income exceeds policy maximum</x:v>
      </x:c>
      <x:c r="R2988" s="2"/>
      <x:c r="S2988" s="2"/>
      <x:c r="T2988" s="2"/>
    </x:row>
    <x:row r="2989">
      <x:c r="A2989" s="2"/>
      <x:c r="B2989" s="2"/>
      <x:c r="C2989" s="2" t="str">
        <x:v>SYN-02984</x:v>
      </x:c>
      <x:c r="D2989" s="58" t="n">
        <x:v>188000000</x:v>
      </x:c>
      <x:c r="E2989" s="93" t="n">
        <x:v>24</x:v>
      </x:c>
      <x:c r="F2989" s="59" t="n">
        <x:v>0.07083997892991216</x:v>
      </x:c>
      <x:c r="G2989" s="59" t="n">
        <x:v>0.7466436966796582</x:v>
      </x:c>
      <x:c r="H2989" s="59" t="n">
        <x:v>0.16666122138520706</x:v>
      </x:c>
      <x:c r="I2989" s="58" t="n">
        <x:v>9265013.45772777</x:v>
      </x:c>
      <x:c r="J2989" s="59" t="n">
        <x:v>0.5525005176049143</x:v>
      </x:c>
      <x:c r="K2989" s="2" t="str">
        <x:v>C</x:v>
      </x:c>
      <x:c r="L2989" s="59"/>
      <x:c r="M2989" s="59" t="n">
        <x:v>0.5042618520125007</x:v>
      </x:c>
      <x:c r="N2989" s="58" t="n">
        <x:v>10750667.997670887</x:v>
      </x:c>
      <x:c r="O2989" s="58" t="n">
        <x:v>8920710.005451107</x:v>
      </x:c>
      <x:c r="P2989" s="2" t="str">
        <x:v>decline</x:v>
      </x:c>
      <x:c r="Q2989" s="2" t="str">
        <x:v>debt service to income exceeds policy maximum</x:v>
      </x:c>
      <x:c r="R2989" s="2"/>
      <x:c r="S2989" s="2"/>
      <x:c r="T2989" s="2"/>
    </x:row>
    <x:row r="2990">
      <x:c r="A2990" s="2"/>
      <x:c r="B2990" s="2"/>
      <x:c r="C2990" s="2" t="str">
        <x:v>SYN-02985</x:v>
      </x:c>
      <x:c r="D2990" s="58" t="n">
        <x:v>112000000</x:v>
      </x:c>
      <x:c r="E2990" s="93" t="n">
        <x:v>18</x:v>
      </x:c>
      <x:c r="F2990" s="59" t="n">
        <x:v>0.1219677943649272</x:v>
      </x:c>
      <x:c r="G2990" s="59" t="n">
        <x:v>0.6465309637297838</x:v>
      </x:c>
      <x:c r="H2990" s="59" t="n">
        <x:v>0.19240677821094224</x:v>
      </x:c>
      <x:c r="I2990" s="58" t="n">
        <x:v>7212660.914869724</x:v>
      </x:c>
      <x:c r="J2990" s="59" t="n">
        <x:v>0.1963266846052887</x:v>
      </x:c>
      <x:c r="K2990" s="2" t="str">
        <x:v>D</x:v>
      </x:c>
      <x:c r="L2990" s="59" t="n">
        <x:v>0.1690694046020508</x:v>
      </x:c>
      <x:c r="M2990" s="59" t="n">
        <x:v>0.3336807108579896</x:v>
      </x:c>
      <x:c r="N2990" s="58" t="n">
        <x:v>7284831.195649614</x:v>
      </x:c>
      <x:c r="O2990" s="58" t="n">
        <x:v>6243052.916681074</x:v>
      </x:c>
      <x:c r="P2990" s="2" t="str">
        <x:v>approve</x:v>
      </x:c>
      <x:c r="Q2990" s="2" t="str">
        <x:v>eligibility and RAROC conditions are met</x:v>
      </x:c>
      <x:c r="R2990" s="2"/>
      <x:c r="S2990" s="2"/>
      <x:c r="T2990" s="2"/>
    </x:row>
    <x:row r="2991">
      <x:c r="A2991" s="2"/>
      <x:c r="B2991" s="2"/>
      <x:c r="C2991" s="2" t="str">
        <x:v>SYN-02986</x:v>
      </x:c>
      <x:c r="D2991" s="58" t="n">
        <x:v>95000000</x:v>
      </x:c>
      <x:c r="E2991" s="93" t="n">
        <x:v>18</x:v>
      </x:c>
      <x:c r="F2991" s="59" t="n">
        <x:v>0.15143432108972119</x:v>
      </x:c>
      <x:c r="G2991" s="59" t="n">
        <x:v>0.6010091312146282</x:v>
      </x:c>
      <x:c r="H2991" s="59" t="n">
        <x:v>0.24208280983174052</x:v>
      </x:c>
      <x:c r="I2991" s="58" t="n">
        <x:v>6346373.932350906</x:v>
      </x:c>
      <x:c r="J2991" s="59" t="n">
        <x:v>0.3145926540060501</x:v>
      </x:c>
      <x:c r="K2991" s="2" t="str">
        <x:v>E</x:v>
      </x:c>
      <x:c r="L2991" s="59" t="n">
        <x:v>0.18676265716552737</x:v>
      </x:c>
      <x:c r="M2991" s="59" t="n">
        <x:v>0.5571828693192606</x:v>
      </x:c>
      <x:c r="N2991" s="58" t="n">
        <x:v>7201744.907163067</x:v>
      </x:c>
      <x:c r="O2991" s="58" t="n">
        <x:v>5461859.973429853</x:v>
      </x:c>
      <x:c r="P2991" s="2" t="str">
        <x:v>approve</x:v>
      </x:c>
      <x:c r="Q2991" s="2" t="str">
        <x:v>eligibility and RAROC conditions are met</x:v>
      </x:c>
      <x:c r="R2991" s="2"/>
      <x:c r="S2991" s="2"/>
      <x:c r="T2991" s="2"/>
    </x:row>
    <x:row r="2992">
      <x:c r="A2992" s="2"/>
      <x:c r="B2992" s="2"/>
      <x:c r="C2992" s="2" t="str">
        <x:v>SYN-02987</x:v>
      </x:c>
      <x:c r="D2992" s="58" t="n">
        <x:v>81000000</x:v>
      </x:c>
      <x:c r="E2992" s="93" t="n">
        <x:v>36</x:v>
      </x:c>
      <x:c r="F2992" s="59" t="n">
        <x:v>0.09588112839482524</x:v>
      </x:c>
      <x:c r="G2992" s="59" t="n">
        <x:v>0.7502611739638899</x:v>
      </x:c>
      <x:c r="H2992" s="59" t="n">
        <x:v>0.18182592100747155</x:v>
      </x:c>
      <x:c r="I2992" s="58" t="n">
        <x:v>2935768.7501080194</x:v>
      </x:c>
      <x:c r="J2992" s="59" t="n">
        <x:v>0.2261723000017283</x:v>
      </x:c>
      <x:c r="K2992" s="2" t="str">
        <x:v>C</x:v>
      </x:c>
      <x:c r="L2992" s="59" t="n">
        <x:v>0.1666653823852539</x:v>
      </x:c>
      <x:c r="M2992" s="59" t="n">
        <x:v>0.27131794472958415</x:v>
      </x:c>
      <x:c r="N2992" s="58" t="n">
        <x:v>9253342.831535177</x:v>
      </x:c>
      <x:c r="O2992" s="58" t="n">
        <x:v>4474638.988755773</x:v>
      </x:c>
      <x:c r="P2992" s="2" t="str">
        <x:v>approve</x:v>
      </x:c>
      <x:c r="Q2992" s="2" t="str">
        <x:v>eligibility and RAROC conditions are met</x:v>
      </x:c>
      <x:c r="R2992" s="2"/>
      <x:c r="S2992" s="2"/>
      <x:c r="T2992" s="2"/>
    </x:row>
    <x:row r="2993">
      <x:c r="A2993" s="2"/>
      <x:c r="B2993" s="2"/>
      <x:c r="C2993" s="2" t="str">
        <x:v>SYN-02988</x:v>
      </x:c>
      <x:c r="D2993" s="58" t="n">
        <x:v>72000000</x:v>
      </x:c>
      <x:c r="E2993" s="93" t="n">
        <x:v>18</x:v>
      </x:c>
      <x:c r="F2993" s="59" t="n">
        <x:v>0.10072032109633826</x:v>
      </x:c>
      <x:c r="G2993" s="59" t="n">
        <x:v>0.7086113725114948</x:v>
      </x:c>
      <x:c r="H2993" s="59" t="n">
        <x:v>0.19462754424488973</x:v>
      </x:c>
      <x:c r="I2993" s="58" t="n">
        <x:v>4644376.243919405</x:v>
      </x:c>
      <x:c r="J2993" s="59" t="n">
        <x:v>0.3505783953408778</x:v>
      </x:c>
      <x:c r="K2993" s="2" t="str">
        <x:v>D</x:v>
      </x:c>
      <x:c r="L2993" s="59" t="n">
        <x:v>0.16125194549560545</x:v>
      </x:c>
      <x:c r="M2993" s="59" t="n">
        <x:v>0.41173464221001155</x:v>
      </x:c>
      <x:c r="N2993" s="58" t="n">
        <x:v>4242706.7524264585</x:v>
      </x:c>
      <x:c r="O2993" s="58" t="n">
        <x:v>4007502.5537891206</x:v>
      </x:c>
      <x:c r="P2993" s="2" t="str">
        <x:v>approve</x:v>
      </x:c>
      <x:c r="Q2993" s="2" t="str">
        <x:v>eligibility and RAROC conditions are met</x:v>
      </x:c>
      <x:c r="R2993" s="2"/>
      <x:c r="S2993" s="2"/>
      <x:c r="T2993" s="2"/>
    </x:row>
    <x:row r="2994">
      <x:c r="A2994" s="2"/>
      <x:c r="B2994" s="2"/>
      <x:c r="C2994" s="2" t="str">
        <x:v>SYN-02989</x:v>
      </x:c>
      <x:c r="D2994" s="58" t="n">
        <x:v>33000000</x:v>
      </x:c>
      <x:c r="E2994" s="93" t="n">
        <x:v>12</x:v>
      </x:c>
      <x:c r="F2994" s="59" t="n">
        <x:v>0.1986221410029576</x:v>
      </x:c>
      <x:c r="G2994" s="59" t="n">
        <x:v>0.7223455087138387</x:v>
      </x:c>
      <x:c r="H2994" s="59" t="n">
        <x:v>0.2798795735032573</x:v>
      </x:c>
      <x:c r="I2994" s="58" t="n">
        <x:v>3184503.196287416</x:v>
      </x:c>
      <x:c r="J2994" s="59" t="n">
        <x:v>0.2579847137319205</x:v>
      </x:c>
      <x:c r="K2994" s="2" t="str">
        <x:v>E</x:v>
      </x:c>
      <x:c r="L2994" s="59"/>
      <x:c r="M2994" s="59" t="n">
        <x:v>-0.007028396756572642</x:v>
      </x:c>
      <x:c r="N2994" s="58" t="n">
        <x:v>2758351.4143632976</x:v>
      </x:c>
      <x:c r="O2994" s="58" t="n">
        <x:v>2629875.1193827624</x:v>
      </x:c>
      <x:c r="P2994" s="2" t="str">
        <x:v>manual_review</x:v>
      </x:c>
      <x:c r="Q2994" s="2" t="str">
        <x:v>RAROC hurdle cannot be met within management APR cap</x:v>
      </x:c>
      <x:c r="R2994" s="2"/>
      <x:c r="S2994" s="2"/>
      <x:c r="T2994" s="2"/>
    </x:row>
    <x:row r="2995">
      <x:c r="A2995" s="2"/>
      <x:c r="B2995" s="2"/>
      <x:c r="C2995" s="2" t="str">
        <x:v>SYN-02990</x:v>
      </x:c>
      <x:c r="D2995" s="58" t="n">
        <x:v>152000000</x:v>
      </x:c>
      <x:c r="E2995" s="93" t="n">
        <x:v>48</x:v>
      </x:c>
      <x:c r="F2995" s="59" t="n">
        <x:v>0.09938772880296388</x:v>
      </x:c>
      <x:c r="G2995" s="59" t="n">
        <x:v>0.5652048411469366</x:v>
      </x:c>
      <x:c r="H2995" s="59" t="n">
        <x:v>0.2019551411503917</x:v>
      </x:c>
      <x:c r="I2995" s="58" t="n">
        <x:v>4641263.521209194</x:v>
      </x:c>
      <x:c r="J2995" s="59" t="n">
        <x:v>0.5815188229435139</x:v>
      </x:c>
      <x:c r="K2995" s="2" t="str">
        <x:v>C</x:v>
      </x:c>
      <x:c r="L2995" s="59"/>
      <x:c r="M2995" s="59" t="n">
        <x:v>0.7960877965712722</x:v>
      </x:c>
      <x:c r="N2995" s="58" t="n">
        <x:v>17939790.361226708</x:v>
      </x:c>
      <x:c r="O2995" s="58" t="n">
        <x:v>6395543.0402017385</x:v>
      </x:c>
      <x:c r="P2995" s="2" t="str">
        <x:v>decline</x:v>
      </x:c>
      <x:c r="Q2995" s="2" t="str">
        <x:v>debt service to income exceeds policy maximum</x:v>
      </x:c>
      <x:c r="R2995" s="2"/>
      <x:c r="S2995" s="2"/>
      <x:c r="T2995" s="2"/>
    </x:row>
    <x:row r="2996">
      <x:c r="A2996" s="2"/>
      <x:c r="B2996" s="2"/>
      <x:c r="C2996" s="2" t="str">
        <x:v>SYN-02991</x:v>
      </x:c>
      <x:c r="D2996" s="58" t="n">
        <x:v>175000000</x:v>
      </x:c>
      <x:c r="E2996" s="93" t="n">
        <x:v>12</x:v>
      </x:c>
      <x:c r="F2996" s="59" t="n">
        <x:v>0.1171255920975444</x:v>
      </x:c>
      <x:c r="G2996" s="59" t="n">
        <x:v>0.642392797873123</x:v>
      </x:c>
      <x:c r="H2996" s="59" t="n">
        <x:v>0.19580386530504507</x:v>
      </x:c>
      <x:c r="I2996" s="58" t="n">
        <x:v>16175914.595682133</x:v>
      </x:c>
      <x:c r="J2996" s="59" t="n">
        <x:v>0.7273930036106465</x:v>
      </x:c>
      <x:c r="K2996" s="2" t="str">
        <x:v>D</x:v>
      </x:c>
      <x:c r="L2996" s="59"/>
      <x:c r="M2996" s="59" t="n">
        <x:v>0.4518374638371792</x:v>
      </x:c>
      <x:c r="N2996" s="58" t="n">
        <x:v>7478155.646878121</x:v>
      </x:c>
      <x:c r="O2996" s="58" t="n">
        <x:v>9820685.63531343</x:v>
      </x:c>
      <x:c r="P2996" s="2" t="str">
        <x:v>decline</x:v>
      </x:c>
      <x:c r="Q2996" s="2" t="str">
        <x:v>debt service to income exceeds policy maximum</x:v>
      </x:c>
      <x:c r="R2996" s="2"/>
      <x:c r="S2996" s="2"/>
      <x:c r="T2996" s="2"/>
    </x:row>
    <x:row r="2997">
      <x:c r="A2997" s="2"/>
      <x:c r="B2997" s="2"/>
      <x:c r="C2997" s="2" t="str">
        <x:v>SYN-02992</x:v>
      </x:c>
      <x:c r="D2997" s="58" t="n">
        <x:v>84000000</x:v>
      </x:c>
      <x:c r="E2997" s="93" t="n">
        <x:v>36</x:v>
      </x:c>
      <x:c r="F2997" s="59" t="n">
        <x:v>0.1299480278069145</x:v>
      </x:c>
      <x:c r="G2997" s="59" t="n">
        <x:v>0.722930250700657</x:v>
      </x:c>
      <x:c r="H2997" s="59" t="n">
        <x:v>0.2348220806362477</x:v>
      </x:c>
      <x:c r="I2997" s="58" t="n">
        <x:v>3272765.8813265353</x:v>
      </x:c>
      <x:c r="J2997" s="59" t="n">
        <x:v>0.24764381261715807</x:v>
      </x:c>
      <x:c r="K2997" s="2" t="str">
        <x:v>D</x:v>
      </x:c>
      <x:c r="L2997" s="59" t="n">
        <x:v>0.18742069244384768</x:v>
      </x:c>
      <x:c r="M2997" s="59" t="n">
        <x:v>0.4650845877324181</x:v>
      </x:c>
      <x:c r="N2997" s="58" t="n">
        <x:v>12550634.545684474</x:v>
      </x:c>
      <x:c r="O2997" s="58" t="n">
        <x:v>5196410.104142085</x:v>
      </x:c>
      <x:c r="P2997" s="2" t="str">
        <x:v>approve</x:v>
      </x:c>
      <x:c r="Q2997" s="2" t="str">
        <x:v>eligibility and RAROC conditions are met</x:v>
      </x:c>
      <x:c r="R2997" s="2"/>
      <x:c r="S2997" s="2"/>
      <x:c r="T2997" s="2"/>
    </x:row>
    <x:row r="2998">
      <x:c r="A2998" s="2"/>
      <x:c r="B2998" s="2"/>
      <x:c r="C2998" s="2" t="str">
        <x:v>SYN-02993</x:v>
      </x:c>
      <x:c r="D2998" s="58" t="n">
        <x:v>50000000</x:v>
      </x:c>
      <x:c r="E2998" s="93" t="n">
        <x:v>12</x:v>
      </x:c>
      <x:c r="F2998" s="59" t="n">
        <x:v>0.08389975794568098</x:v>
      </x:c>
      <x:c r="G2998" s="59" t="n">
        <x:v>0.7194698448170384</x:v>
      </x:c>
      <x:c r="H2998" s="59" t="n">
        <x:v>0.1561472517894601</x:v>
      </x:c>
      <x:c r="I2998" s="58" t="n">
        <x:v>4527431.907224853</x:v>
      </x:c>
      <x:c r="J2998" s="59" t="n">
        <x:v>0.4432711660155071</x:v>
      </x:c>
      <x:c r="K2998" s="2" t="str">
        <x:v>C</x:v>
      </x:c>
      <x:c r="L2998" s="59" t="n">
        <x:v>0.1802779388427734</x:v>
      </x:c>
      <x:c r="M2998" s="59" t="n">
        <x:v>-0.05026321760206527</x:v>
      </x:c>
      <x:c r="N2998" s="58" t="n">
        <x:v>1695303.3305445854</x:v>
      </x:c>
      <x:c r="O2998" s="58" t="n">
        <x:v>2615300.4115198394</x:v>
      </x:c>
      <x:c r="P2998" s="2" t="str">
        <x:v>reprice</x:v>
      </x:c>
      <x:c r="Q2998" s="2" t="str">
        <x:v>quoted APR is below the RAROC price floor</x:v>
      </x:c>
      <x:c r="R2998" s="2"/>
      <x:c r="S2998" s="2"/>
      <x:c r="T2998" s="2"/>
    </x:row>
    <x:row r="2999">
      <x:c r="A2999" s="2"/>
      <x:c r="B2999" s="2"/>
      <x:c r="C2999" s="2" t="str">
        <x:v>SYN-02994</x:v>
      </x:c>
      <x:c r="D2999" s="58" t="n">
        <x:v>89000000</x:v>
      </x:c>
      <x:c r="E2999" s="93" t="n">
        <x:v>36</x:v>
      </x:c>
      <x:c r="F2999" s="59" t="n">
        <x:v>0.16754822898770708</x:v>
      </x:c>
      <x:c r="G2999" s="59" t="n">
        <x:v>0.6804432979310572</x:v>
      </x:c>
      <x:c r="H2999" s="59" t="n">
        <x:v>0.2643921004284556</x:v>
      </x:c>
      <x:c r="I2999" s="58" t="n">
        <x:v>3606720.8314280156</x:v>
      </x:c>
      <x:c r="J2999" s="59" t="n">
        <x:v>0.36943756404393896</x:v>
      </x:c>
      <x:c r="K2999" s="2" t="str">
        <x:v>E</x:v>
      </x:c>
      <x:c r="L2999" s="59" t="n">
        <x:v>0.21925907135009765</x:v>
      </x:c>
      <x:c r="M2999" s="59" t="n">
        <x:v>0.43342493290647477</x:v>
      </x:c>
      <x:c r="N2999" s="58" t="n">
        <x:v>15960774.21236287</x:v>
      </x:c>
      <x:c r="O2999" s="58" t="n">
        <x:v>5686152.916580142</x:v>
      </x:c>
      <x:c r="P2999" s="2" t="str">
        <x:v>approve</x:v>
      </x:c>
      <x:c r="Q2999" s="2" t="str">
        <x:v>eligibility and RAROC conditions are met</x:v>
      </x:c>
      <x:c r="R2999" s="2"/>
      <x:c r="S2999" s="2"/>
      <x:c r="T2999" s="2"/>
    </x:row>
    <x:row r="3000">
      <x:c r="A3000" s="2"/>
      <x:c r="B3000" s="2"/>
      <x:c r="C3000" s="2" t="str">
        <x:v>SYN-02995</x:v>
      </x:c>
      <x:c r="D3000" s="58" t="n">
        <x:v>171000000</x:v>
      </x:c>
      <x:c r="E3000" s="93" t="n">
        <x:v>12</x:v>
      </x:c>
      <x:c r="F3000" s="59" t="n">
        <x:v>0.14293586970545977</x:v>
      </x:c>
      <x:c r="G3000" s="59" t="n">
        <x:v>0.9</x:v>
      </x:c>
      <x:c r="H3000" s="59" t="n">
        <x:v>0.22640091381310143</x:v>
      </x:c>
      <x:c r="I3000" s="58" t="n">
        <x:v>16057363.860945351</x:v>
      </x:c>
      <x:c r="J3000" s="59" t="n">
        <x:v>0.6317085989300096</x:v>
      </x:c>
      <x:c r="K3000" s="2" t="str">
        <x:v>D</x:v>
      </x:c>
      <x:c r="L3000" s="59"/>
      <x:c r="M3000" s="59" t="n">
        <x:v>0.15302415999021207</x:v>
      </x:c>
      <x:c r="N3000" s="58" t="n">
        <x:v>12601122.239002788</x:v>
      </x:c>
      <x:c r="O3000" s="58" t="n">
        <x:v>14831643.000879226</x:v>
      </x:c>
      <x:c r="P3000" s="2" t="str">
        <x:v>decline</x:v>
      </x:c>
      <x:c r="Q3000" s="2" t="str">
        <x:v>debt service to income exceeds policy maximum</x:v>
      </x:c>
      <x:c r="R3000" s="2"/>
      <x:c r="S3000" s="2"/>
      <x:c r="T3000" s="2"/>
    </x:row>
    <x:row r="3001">
      <x:c r="A3001" s="2"/>
      <x:c r="B3001" s="2"/>
      <x:c r="C3001" s="2" t="str">
        <x:v>SYN-02996</x:v>
      </x:c>
      <x:c r="D3001" s="58" t="n">
        <x:v>189000000</x:v>
      </x:c>
      <x:c r="E3001" s="93" t="n">
        <x:v>18</x:v>
      </x:c>
      <x:c r="F3001" s="59" t="n">
        <x:v>0.11111192325214914</x:v>
      </x:c>
      <x:c r="G3001" s="59" t="n">
        <x:v>0.5208826199238556</x:v>
      </x:c>
      <x:c r="H3001" s="59" t="n">
        <x:v>0.1874320928702164</x:v>
      </x:c>
      <x:c r="I3001" s="58" t="n">
        <x:v>12126357.75404642</x:v>
      </x:c>
      <x:c r="J3001" s="59" t="n">
        <x:v>0.43962104872351165</x:v>
      </x:c>
      <x:c r="K3001" s="2" t="str">
        <x:v>D</x:v>
      </x:c>
      <x:c r="L3001" s="59" t="n">
        <x:v>0.12931617736816406</x:v>
      </x:c>
      <x:c r="M3001" s="59" t="n">
        <x:v>0.7229938129887016</x:v>
      </x:c>
      <x:c r="N3001" s="58" t="n">
        <x:v>9015151.003617441</x:v>
      </x:c>
      <x:c r="O3001" s="58" t="n">
        <x:v>8110037.338162188</x:v>
      </x:c>
      <x:c r="P3001" s="2" t="str">
        <x:v>approve</x:v>
      </x:c>
      <x:c r="Q3001" s="2" t="str">
        <x:v>eligibility and RAROC conditions are met</x:v>
      </x:c>
      <x:c r="R3001" s="2"/>
      <x:c r="S3001" s="2"/>
      <x:c r="T3001" s="2"/>
    </x:row>
    <x:row r="3002">
      <x:c r="A3002" s="2"/>
      <x:c r="B3002" s="2"/>
      <x:c r="C3002" s="2" t="str">
        <x:v>SYN-02997</x:v>
      </x:c>
      <x:c r="D3002" s="58" t="n">
        <x:v>73000000</x:v>
      </x:c>
      <x:c r="E3002" s="93" t="n">
        <x:v>36</x:v>
      </x:c>
      <x:c r="F3002" s="59" t="n">
        <x:v>0.014976203789842258</x:v>
      </x:c>
      <x:c r="G3002" s="59" t="n">
        <x:v>0.7467762677347206</x:v>
      </x:c>
      <x:c r="H3002" s="59" t="n">
        <x:v>0.11245982549468923</x:v>
      </x:c>
      <x:c r="I3002" s="58" t="n">
        <x:v>2398438.9695136365</x:v>
      </x:c>
      <x:c r="J3002" s="59" t="n">
        <x:v>0.14566968484324674</x:v>
      </x:c>
      <x:c r="K3002" s="2" t="str">
        <x:v>A</x:v>
      </x:c>
      <x:c r="L3002" s="59" t="n">
        <x:v>0.09406654357910155</x:v>
      </x:c>
      <x:c r="M3002" s="59" t="n">
        <x:v>0.34719840045834244</x:v>
      </x:c>
      <x:c r="N3002" s="58" t="n">
        <x:v>1316269.3582110913</x:v>
      </x:c>
      <x:c r="O3002" s="58" t="n">
        <x:v>3068190.608016149</x:v>
      </x:c>
      <x:c r="P3002" s="2" t="str">
        <x:v>approve</x:v>
      </x:c>
      <x:c r="Q3002" s="2" t="str">
        <x:v>eligibility and RAROC conditions are met</x:v>
      </x:c>
      <x:c r="R3002" s="2"/>
      <x:c r="S3002" s="2"/>
      <x:c r="T3002" s="2"/>
    </x:row>
    <x:row r="3003">
      <x:c r="A3003" s="2"/>
      <x:c r="B3003" s="2"/>
      <x:c r="C3003" s="2" t="str">
        <x:v>SYN-02998</x:v>
      </x:c>
      <x:c r="D3003" s="58" t="n">
        <x:v>219000000</x:v>
      </x:c>
      <x:c r="E3003" s="93" t="n">
        <x:v>36</x:v>
      </x:c>
      <x:c r="F3003" s="59" t="n">
        <x:v>0.014001103255122903</x:v>
      </x:c>
      <x:c r="G3003" s="59" t="n">
        <x:v>0.8591856347221789</x:v>
      </x:c>
      <x:c r="H3003" s="59" t="n">
        <x:v>0.11759531325299234</x:v>
      </x:c>
      <x:c r="I3003" s="58" t="n">
        <x:v>7248806.782294357</x:v>
      </x:c>
      <x:c r="J3003" s="59" t="n">
        <x:v>0.23449539957843707</x:v>
      </x:c>
      <x:c r="K3003" s="2" t="str">
        <x:v>A</x:v>
      </x:c>
      <x:c r="L3003" s="59" t="n">
        <x:v>0.08800559997558596</x:v>
      </x:c>
      <x:c r="M3003" s="59" t="n">
        <x:v>0.46020992978642833</x:v>
      </x:c>
      <x:c r="N3003" s="58" t="n">
        <x:v>4259483.850184405</x:v>
      </x:c>
      <x:c r="O3003" s="58" t="n">
        <x:v>9234937.360105112</x:v>
      </x:c>
      <x:c r="P3003" s="2" t="str">
        <x:v>approve</x:v>
      </x:c>
      <x:c r="Q3003" s="2" t="str">
        <x:v>eligibility and RAROC conditions are met</x:v>
      </x:c>
      <x:c r="R3003" s="2"/>
      <x:c r="S3003" s="2"/>
      <x:c r="T3003" s="2"/>
    </x:row>
    <x:row r="3004">
      <x:c r="A3004" s="2"/>
      <x:c r="B3004" s="2"/>
      <x:c r="C3004" s="2" t="str">
        <x:v>SYN-02999</x:v>
      </x:c>
      <x:c r="D3004" s="58" t="n">
        <x:v>84000000</x:v>
      </x:c>
      <x:c r="E3004" s="93" t="n">
        <x:v>18</x:v>
      </x:c>
      <x:c r="F3004" s="59" t="n">
        <x:v>0.05980297751969174</x:v>
      </x:c>
      <x:c r="G3004" s="59" t="n">
        <x:v>0.6624313982703149</x:v>
      </x:c>
      <x:c r="H3004" s="59" t="n">
        <x:v>0.16618130577451556</x:v>
      </x:c>
      <x:c r="I3004" s="58" t="n">
        <x:v>5304514.130949525</x:v>
      </x:c>
      <x:c r="J3004" s="59" t="n">
        <x:v>0.18190937638281868</x:v>
      </x:c>
      <x:c r="K3004" s="2" t="str">
        <x:v>C</x:v>
      </x:c>
      <x:c r="L3004" s="59" t="n">
        <x:v>0.13121307373046875</x:v>
      </x:c>
      <x:c r="M3004" s="59" t="n">
        <x:v>0.5161507579467486</x:v>
      </x:c>
      <x:c r="N3004" s="58" t="n">
        <x:v>2733099.0407429994</x:v>
      </x:c>
      <x:c r="O3004" s="58" t="n">
        <x:v>3521637.129951703</x:v>
      </x:c>
      <x:c r="P3004" s="2" t="str">
        <x:v>approve</x:v>
      </x:c>
      <x:c r="Q3004" s="2" t="str">
        <x:v>eligibility and RAROC conditions are met</x:v>
      </x:c>
      <x:c r="R3004" s="2"/>
      <x:c r="S3004" s="2"/>
      <x:c r="T3004" s="2"/>
    </x:row>
    <x:row r="3005">
      <x:c r="A3005" s="2"/>
      <x:c r="B3005" s="2"/>
      <x:c r="C3005" s="2" t="str">
        <x:v>SYN-03000</x:v>
      </x:c>
      <x:c r="D3005" s="58" t="n">
        <x:v>100000000</x:v>
      </x:c>
      <x:c r="E3005" s="93" t="n">
        <x:v>48</x:v>
      </x:c>
      <x:c r="F3005" s="59" t="n">
        <x:v>0.2125780605043361</x:v>
      </x:c>
      <x:c r="G3005" s="59" t="n">
        <x:v>0.5488208245103898</x:v>
      </x:c>
      <x:c r="H3005" s="59" t="n">
        <x:v>0.28566343233063746</x:v>
      </x:c>
      <x:c r="I3005" s="58" t="n">
        <x:v>3517697.0191494785</x:v>
      </x:c>
      <x:c r="J3005" s="59" t="n">
        <x:v>0.28689286644329887</x:v>
      </x:c>
      <x:c r="K3005" s="2" t="str">
        <x:v>E</x:v>
      </x:c>
      <x:c r="L3005" s="59"/>
      <x:c r="M3005" s="59" t="n">
        <x:v>0.6221596787007921</x:v>
      </x:c>
      <x:c r="N3005" s="58" t="n">
        <x:v>22875582.95017012</x:v>
      </x:c>
      <x:c r="O3005" s="58" t="n">
        <x:v>5190344.147898441</x:v>
      </x:c>
      <x:c r="P3005" s="2" t="str">
        <x:v>decline</x:v>
      </x:c>
      <x:c r="Q3005" s="2" t="str">
        <x:v>PD exceeds policy maximum</x:v>
      </x:c>
      <x:c r="R3005" s="2"/>
      <x:c r="S3005" s="2"/>
      <x:c r="T3005" s="2"/>
    </x:row>
    <x:row r="3006">
      <x:c r="A3006" s="2"/>
      <x:c r="B3006" s="2"/>
      <x:c r="C3006" s="2" t="str">
        <x:v>SYN-03001</x:v>
      </x:c>
      <x:c r="D3006" s="58" t="n">
        <x:v>115000000</x:v>
      </x:c>
      <x:c r="E3006" s="93" t="n">
        <x:v>36</x:v>
      </x:c>
      <x:c r="F3006" s="59" t="n">
        <x:v>0.017205795278166035</x:v>
      </x:c>
      <x:c r="G3006" s="59" t="n">
        <x:v>0.7940898763251798</x:v>
      </x:c>
      <x:c r="H3006" s="59" t="n">
        <x:v>0.12162266103600944</x:v>
      </x:c>
      <x:c r="I3006" s="58" t="n">
        <x:v>3828564.4296345436</x:v>
      </x:c>
      <x:c r="J3006" s="59" t="n">
        <x:v>0.3198155553166862</x:v>
      </x:c>
      <x:c r="K3006" s="2" t="str">
        <x:v>A</x:v>
      </x:c>
      <x:c r="L3006" s="59" t="n">
        <x:v>0.09279697418212891</x:v>
      </x:c>
      <x:c r="M3006" s="59" t="n">
        <x:v>0.452873431908705</x:v>
      </x:c>
      <x:c r="N3006" s="58" t="n">
        <x:v>2540570.278309917</x:v>
      </x:c>
      <x:c r="O3006" s="58" t="n">
        <x:v>4842469.292375349</x:v>
      </x:c>
      <x:c r="P3006" s="2" t="str">
        <x:v>approve</x:v>
      </x:c>
      <x:c r="Q3006" s="2" t="str">
        <x:v>eligibility and RAROC conditions are met</x:v>
      </x:c>
      <x:c r="R3006" s="2"/>
      <x:c r="S3006" s="2"/>
      <x:c r="T3006" s="2"/>
    </x:row>
    <x:row r="3007">
      <x:c r="A3007" s="2"/>
      <x:c r="B3007" s="2"/>
      <x:c r="C3007" s="2" t="str">
        <x:v>SYN-03002</x:v>
      </x:c>
      <x:c r="D3007" s="58" t="n">
        <x:v>222000000</x:v>
      </x:c>
      <x:c r="E3007" s="93" t="n">
        <x:v>18</x:v>
      </x:c>
      <x:c r="F3007" s="59" t="n">
        <x:v>0.025064127797478283</x:v>
      </x:c>
      <x:c r="G3007" s="59" t="n">
        <x:v>0.6500777655116791</x:v>
      </x:c>
      <x:c r="H3007" s="59" t="n">
        <x:v>0.14224392566262262</x:v>
      </x:c>
      <x:c r="I3007" s="58" t="n">
        <x:v>13768523.25819033</x:v>
      </x:c>
      <x:c r="J3007" s="59" t="n">
        <x:v>0.7257124330073204</x:v>
      </x:c>
      <x:c r="K3007" s="2" t="str">
        <x:v>B</x:v>
      </x:c>
      <x:c r="L3007" s="59"/>
      <x:c r="M3007" s="59" t="n">
        <x:v>0.6953161879647751</x:v>
      </x:c>
      <x:c r="N3007" s="58" t="n">
        <x:v>2957462.3502636286</x:v>
      </x:c>
      <x:c r="O3007" s="58" t="n">
        <x:v>9419320.065773014</x:v>
      </x:c>
      <x:c r="P3007" s="2" t="str">
        <x:v>decline</x:v>
      </x:c>
      <x:c r="Q3007" s="2" t="str">
        <x:v>debt service to income exceeds policy maximum</x:v>
      </x:c>
      <x:c r="R3007" s="2"/>
      <x:c r="S3007" s="2"/>
      <x:c r="T3007" s="2"/>
    </x:row>
    <x:row r="3008">
      <x:c r="A3008" s="2"/>
      <x:c r="B3008" s="2"/>
      <x:c r="C3008" s="2" t="str">
        <x:v>SYN-03003</x:v>
      </x:c>
      <x:c r="D3008" s="58" t="n">
        <x:v>36000000</x:v>
      </x:c>
      <x:c r="E3008" s="93" t="n">
        <x:v>18</x:v>
      </x:c>
      <x:c r="F3008" s="59" t="n">
        <x:v>0.23234328473162974</x:v>
      </x:c>
      <x:c r="G3008" s="59" t="n">
        <x:v>0.6234700193639586</x:v>
      </x:c>
      <x:c r="H3008" s="59" t="n">
        <x:v>0.3</x:v>
      </x:c>
      <x:c r="I3008" s="58" t="n">
        <x:v>2508122.899770462</x:v>
      </x:c>
      <x:c r="J3008" s="59" t="n">
        <x:v>0.33911452499362393</x:v>
      </x:c>
      <x:c r="K3008" s="2" t="str">
        <x:v>E</x:v>
      </x:c>
      <x:c r="L3008" s="59"/>
      <x:c r="M3008" s="59" t="n">
        <x:v>0.20853127826574736</x:v>
      </x:c>
      <x:c r="N3008" s="58" t="n">
        <x:v>4385988.981557328</x:v>
      </x:c>
      <x:c r="O3008" s="58" t="n">
        <x:v>2478833.124607376</x:v>
      </x:c>
      <x:c r="P3008" s="2" t="str">
        <x:v>decline</x:v>
      </x:c>
      <x:c r="Q3008" s="2" t="str">
        <x:v>PD exceeds policy maximum</x:v>
      </x:c>
      <x:c r="R3008" s="2"/>
      <x:c r="S3008" s="2"/>
      <x:c r="T3008" s="2"/>
    </x:row>
    <x:row r="3009">
      <x:c r="A3009" s="2"/>
      <x:c r="B3009" s="2"/>
      <x:c r="C3009" s="2" t="str">
        <x:v>SYN-03004</x:v>
      </x:c>
      <x:c r="D3009" s="58" t="n">
        <x:v>116000000</x:v>
      </x:c>
      <x:c r="E3009" s="93" t="n">
        <x:v>36</x:v>
      </x:c>
      <x:c r="F3009" s="59" t="n">
        <x:v>0.06452801991446293</x:v>
      </x:c>
      <x:c r="G3009" s="59" t="n">
        <x:v>0.7093033384287142</x:v>
      </x:c>
      <x:c r="H3009" s="59" t="n">
        <x:v>0.16744571927342328</x:v>
      </x:c>
      <x:c r="I3009" s="58" t="n">
        <x:v>4120985.2278387914</x:v>
      </x:c>
      <x:c r="J3009" s="59" t="n">
        <x:v>0.2548391414281183</x:v>
      </x:c>
      <x:c r="K3009" s="2" t="str">
        <x:v>C</x:v>
      </x:c>
      <x:c r="L3009" s="59" t="n">
        <x:v>0.12340965270996093</x:v>
      </x:c>
      <x:c r="M3009" s="59" t="n">
        <x:v>0.5924935697447146</x:v>
      </x:c>
      <x:c r="N3009" s="58" t="n">
        <x:v>8531032.697835378</x:v>
      </x:c>
      <x:c r="O3009" s="58" t="n">
        <x:v>4903052.059917952</x:v>
      </x:c>
      <x:c r="P3009" s="2" t="str">
        <x:v>approve</x:v>
      </x:c>
      <x:c r="Q3009" s="2" t="str">
        <x:v>eligibility and RAROC conditions are met</x:v>
      </x:c>
      <x:c r="R3009" s="2"/>
      <x:c r="S3009" s="2"/>
      <x:c r="T3009" s="2"/>
    </x:row>
    <x:row r="3010">
      <x:c r="A3010" s="2"/>
      <x:c r="B3010" s="2"/>
      <x:c r="C3010" s="2" t="str">
        <x:v>SYN-03005</x:v>
      </x:c>
      <x:c r="D3010" s="58" t="n">
        <x:v>192000000</x:v>
      </x:c>
      <x:c r="E3010" s="93" t="n">
        <x:v>36</x:v>
      </x:c>
      <x:c r="F3010" s="59" t="n">
        <x:v>0.09101972564735694</x:v>
      </x:c>
      <x:c r="G3010" s="59" t="n">
        <x:v>0.6908484246224239</x:v>
      </x:c>
      <x:c r="H3010" s="59" t="n">
        <x:v>0.19380767282799788</x:v>
      </x:c>
      <x:c r="I3010" s="58" t="n">
        <x:v>7074973.469467787</x:v>
      </x:c>
      <x:c r="J3010" s="59" t="n">
        <x:v>0.1825577282088029</x:v>
      </x:c>
      <x:c r="K3010" s="2" t="str">
        <x:v>C</x:v>
      </x:c>
      <x:c r="L3010" s="59" t="n">
        <x:v>0.14235755920410156</x:v>
      </x:c>
      <x:c r="M3010" s="59" t="n">
        <x:v>0.5806391617959331</x:v>
      </x:c>
      <x:c r="N3010" s="58" t="n">
        <x:v>19320754.302497044</x:v>
      </x:c>
      <x:c r="O3010" s="58" t="n">
        <x:v>9573633.764608344</x:v>
      </x:c>
      <x:c r="P3010" s="2" t="str">
        <x:v>approve</x:v>
      </x:c>
      <x:c r="Q3010" s="2" t="str">
        <x:v>eligibility and RAROC conditions are met</x:v>
      </x:c>
      <x:c r="R3010" s="2"/>
      <x:c r="S3010" s="2"/>
      <x:c r="T3010" s="2"/>
    </x:row>
    <x:row r="3011">
      <x:c r="A3011" s="2"/>
      <x:c r="B3011" s="2"/>
      <x:c r="C3011" s="2" t="str">
        <x:v>SYN-03006</x:v>
      </x:c>
      <x:c r="D3011" s="58" t="n">
        <x:v>240000000</x:v>
      </x:c>
      <x:c r="E3011" s="93" t="n">
        <x:v>24</x:v>
      </x:c>
      <x:c r="F3011" s="59" t="n">
        <x:v>0.12842840743636189</x:v>
      </x:c>
      <x:c r="G3011" s="59" t="n">
        <x:v>0.7659415825127591</x:v>
      </x:c>
      <x:c r="H3011" s="59" t="n">
        <x:v>0.21151470431152206</x:v>
      </x:c>
      <x:c r="I3011" s="58" t="n">
        <x:v>12350419.259720223</x:v>
      </x:c>
      <x:c r="J3011" s="59" t="n">
        <x:v>0.40673883191769655</x:v>
      </x:c>
      <x:c r="K3011" s="2" t="str">
        <x:v>D</x:v>
      </x:c>
      <x:c r="L3011" s="59" t="n">
        <x:v>0.18890960693359377</x:v>
      </x:c>
      <x:c r="M3011" s="59" t="n">
        <x:v>0.2979962619038425</x:v>
      </x:c>
      <x:c r="N3011" s="58" t="n">
        <x:v>25545483.14969587</x:v>
      </x:c>
      <x:c r="O3011" s="58" t="n">
        <x:v>15967901.900521511</x:v>
      </x:c>
      <x:c r="P3011" s="2" t="str">
        <x:v>approve</x:v>
      </x:c>
      <x:c r="Q3011" s="2" t="str">
        <x:v>eligibility and RAROC conditions are met</x:v>
      </x:c>
      <x:c r="R3011" s="2"/>
      <x:c r="S3011" s="2"/>
      <x:c r="T3011" s="2"/>
    </x:row>
    <x:row r="3012">
      <x:c r="A3012" s="2"/>
      <x:c r="B3012" s="2"/>
      <x:c r="C3012" s="2" t="str">
        <x:v>SYN-03007</x:v>
      </x:c>
      <x:c r="D3012" s="58" t="n">
        <x:v>154000000</x:v>
      </x:c>
      <x:c r="E3012" s="93" t="n">
        <x:v>12</x:v>
      </x:c>
      <x:c r="F3012" s="59" t="n">
        <x:v>0.07354777935649615</x:v>
      </x:c>
      <x:c r="G3012" s="59" t="n">
        <x:v>0.6417871645395471</x:v>
      </x:c>
      <x:c r="H3012" s="59" t="n">
        <x:v>0.14548492608688204</x:v>
      </x:c>
      <x:c r="I3012" s="58" t="n">
        <x:v>13866991.146816082</x:v>
      </x:c>
      <x:c r="J3012" s="59" t="n">
        <x:v>0.2815534133360015</x:v>
      </x:c>
      <x:c r="K3012" s="2" t="str">
        <x:v>C</x:v>
      </x:c>
      <x:c r="L3012" s="59" t="n">
        <x:v>0.1330134582519531</x:v>
      </x:c>
      <x:c r="M3012" s="59" t="n">
        <x:v>0.28506941814559245</x:v>
      </x:c>
      <x:c r="N3012" s="58" t="n">
        <x:v>4070044.5753297047</x:v>
      </x:c>
      <x:c r="O3012" s="58" t="n">
        <x:v>6648896.843302332</x:v>
      </x:c>
      <x:c r="P3012" s="2" t="str">
        <x:v>approve</x:v>
      </x:c>
      <x:c r="Q3012" s="2" t="str">
        <x:v>eligibility and RAROC conditions are met</x:v>
      </x:c>
      <x:c r="R3012" s="2"/>
      <x:c r="S3012" s="2"/>
      <x:c r="T3012" s="2"/>
    </x:row>
    <x:row r="3013">
      <x:c r="A3013" s="2"/>
      <x:c r="B3013" s="2"/>
      <x:c r="C3013" s="2" t="str">
        <x:v>SYN-03008</x:v>
      </x:c>
      <x:c r="D3013" s="58" t="n">
        <x:v>109000000</x:v>
      </x:c>
      <x:c r="E3013" s="93" t="n">
        <x:v>36</x:v>
      </x:c>
      <x:c r="F3013" s="59" t="n">
        <x:v>0.05807977405169069</x:v>
      </x:c>
      <x:c r="G3013" s="59" t="n">
        <x:v>0.6546766016347415</x:v>
      </x:c>
      <x:c r="H3013" s="59" t="n">
        <x:v>0.15469023335859447</x:v>
      </x:c>
      <x:c r="I3013" s="58" t="n">
        <x:v>3803604.2193252794</x:v>
      </x:c>
      <x:c r="J3013" s="59" t="n">
        <x:v>0.25144876268446703</x:v>
      </x:c>
      <x:c r="K3013" s="2" t="str">
        <x:v>C</x:v>
      </x:c>
      <x:c r="L3013" s="59" t="n">
        <x:v>0.11848228454589846</x:v>
      </x:c>
      <x:c r="M3013" s="59" t="n">
        <x:v>0.5279365784439004</x:v>
      </x:c>
      <x:c r="N3013" s="58" t="n">
        <x:v>6647427.852033957</x:v>
      </x:c>
      <x:c r="O3013" s="58" t="n">
        <x:v>4465656.796065281</x:v>
      </x:c>
      <x:c r="P3013" s="2" t="str">
        <x:v>approve</x:v>
      </x:c>
      <x:c r="Q3013" s="2" t="str">
        <x:v>eligibility and RAROC conditions are met</x:v>
      </x:c>
      <x:c r="R3013" s="2"/>
      <x:c r="S3013" s="2"/>
      <x:c r="T3013" s="2"/>
    </x:row>
    <x:row r="3014">
      <x:c r="A3014" s="2"/>
      <x:c r="B3014" s="2"/>
      <x:c r="C3014" s="2" t="str">
        <x:v>SYN-03009</x:v>
      </x:c>
      <x:c r="D3014" s="58" t="n">
        <x:v>238000000</x:v>
      </x:c>
      <x:c r="E3014" s="93" t="n">
        <x:v>48</x:v>
      </x:c>
      <x:c r="F3014" s="59" t="n">
        <x:v>0.0927663136716259</x:v>
      </x:c>
      <x:c r="G3014" s="59" t="n">
        <x:v>0.5146268431843217</x:v>
      </x:c>
      <x:c r="H3014" s="59" t="n">
        <x:v>0.16816862875869512</x:v>
      </x:c>
      <x:c r="I3014" s="58" t="n">
        <x:v>6844970.613630723</x:v>
      </x:c>
      <x:c r="J3014" s="59" t="n">
        <x:v>0.298107578623977</x:v>
      </x:c>
      <x:c r="K3014" s="2" t="str">
        <x:v>C</x:v>
      </x:c>
      <x:c r="L3014" s="59" t="n">
        <x:v>0.12867130279541017</x:v>
      </x:c>
      <x:c r="M3014" s="59" t="n">
        <x:v>0.5612552812707968</x:v>
      </x:c>
      <x:c r="N3014" s="58" t="n">
        <x:v>23601428.200873952</x:v>
      </x:c>
      <x:c r="O3014" s="58" t="n">
        <x:v>9311887.325472757</x:v>
      </x:c>
      <x:c r="P3014" s="2" t="str">
        <x:v>approve</x:v>
      </x:c>
      <x:c r="Q3014" s="2" t="str">
        <x:v>eligibility and RAROC conditions are met</x:v>
      </x:c>
      <x:c r="R3014" s="2"/>
      <x:c r="S3014" s="2"/>
      <x:c r="T3014" s="2"/>
    </x:row>
    <x:row r="3015">
      <x:c r="A3015" s="2"/>
      <x:c r="B3015" s="2"/>
      <x:c r="C3015" s="2" t="str">
        <x:v>SYN-03010</x:v>
      </x:c>
      <x:c r="D3015" s="58" t="n">
        <x:v>138000000</x:v>
      </x:c>
      <x:c r="E3015" s="93" t="n">
        <x:v>12</x:v>
      </x:c>
      <x:c r="F3015" s="59" t="n">
        <x:v>0.1314472375489502</x:v>
      </x:c>
      <x:c r="G3015" s="59" t="n">
        <x:v>0.6459725332884171</x:v>
      </x:c>
      <x:c r="H3015" s="59" t="n">
        <x:v>0.21020949974238629</x:v>
      </x:c>
      <x:c r="I3015" s="58" t="n">
        <x:v>12851088.364596177</x:v>
      </x:c>
      <x:c r="J3015" s="59" t="n">
        <x:v>0.713596215749023</x:v>
      </x:c>
      <x:c r="K3015" s="2" t="str">
        <x:v>D</x:v>
      </x:c>
      <x:c r="L3015" s="59"/>
      <x:c r="M3015" s="59" t="n">
        <x:v>0.3566713414921922</x:v>
      </x:c>
      <x:c r="N3015" s="58" t="n">
        <x:v>6684313.526194129</x:v>
      </x:c>
      <x:c r="O3015" s="58" t="n">
        <x:v>8250187.47112894</x:v>
      </x:c>
      <x:c r="P3015" s="2" t="str">
        <x:v>decline</x:v>
      </x:c>
      <x:c r="Q3015" s="2" t="str">
        <x:v>debt service to income exceeds policy maximum</x:v>
      </x:c>
      <x:c r="R3015" s="2"/>
      <x:c r="S3015" s="2"/>
      <x:c r="T3015" s="2"/>
    </x:row>
    <x:row r="3016">
      <x:c r="A3016" s="2"/>
      <x:c r="B3016" s="2"/>
      <x:c r="C3016" s="2" t="str">
        <x:v>SYN-03011</x:v>
      </x:c>
      <x:c r="D3016" s="58" t="n">
        <x:v>66000000</x:v>
      </x:c>
      <x:c r="E3016" s="93" t="n">
        <x:v>18</x:v>
      </x:c>
      <x:c r="F3016" s="59" t="n">
        <x:v>0.11620326217459988</x:v>
      </x:c>
      <x:c r="G3016" s="59" t="n">
        <x:v>0.718713813958254</x:v>
      </x:c>
      <x:c r="H3016" s="59" t="n">
        <x:v>0.21561491044945552</x:v>
      </x:c>
      <x:c r="I3016" s="58" t="n">
        <x:v>4324074.929994412</x:v>
      </x:c>
      <x:c r="J3016" s="59" t="n">
        <x:v>0.1798637914941244</x:v>
      </x:c>
      <x:c r="K3016" s="2" t="str">
        <x:v>D</x:v>
      </x:c>
      <x:c r="L3016" s="59" t="n">
        <x:v>0.17871181488037108</x:v>
      </x:c>
      <x:c r="M3016" s="59" t="n">
        <x:v>0.41369231729454203</x:v>
      </x:c>
      <x:c r="N3016" s="58" t="n">
        <x:v>4569715.4251197055</x:v>
      </x:c>
      <x:c r="O3016" s="58" t="n">
        <x:v>4017297.0450140224</x:v>
      </x:c>
      <x:c r="P3016" s="2" t="str">
        <x:v>approve</x:v>
      </x:c>
      <x:c r="Q3016" s="2" t="str">
        <x:v>eligibility and RAROC conditions are met</x:v>
      </x:c>
      <x:c r="R3016" s="2"/>
      <x:c r="S3016" s="2"/>
      <x:c r="T3016" s="2"/>
    </x:row>
    <x:row r="3017">
      <x:c r="A3017" s="2"/>
      <x:c r="B3017" s="2"/>
      <x:c r="C3017" s="2" t="str">
        <x:v>SYN-03012</x:v>
      </x:c>
      <x:c r="D3017" s="58" t="n">
        <x:v>111000000</x:v>
      </x:c>
      <x:c r="E3017" s="93" t="n">
        <x:v>36</x:v>
      </x:c>
      <x:c r="F3017" s="59" t="n">
        <x:v>0.08578847820970568</x:v>
      </x:c>
      <x:c r="G3017" s="59" t="n">
        <x:v>0.7620048328287079</x:v>
      </x:c>
      <x:c r="H3017" s="59" t="n">
        <x:v>0.16924875431359432</x:v>
      </x:c>
      <x:c r="I3017" s="58" t="n">
        <x:v>3953303.8990519834</x:v>
      </x:c>
      <x:c r="J3017" s="59" t="n">
        <x:v>0.33980305585447007</x:v>
      </x:c>
      <x:c r="K3017" s="2" t="str">
        <x:v>C</x:v>
      </x:c>
      <x:c r="L3017" s="59" t="n">
        <x:v>0.15572269439697267</x:v>
      </x:c>
      <x:c r="M3017" s="59" t="n">
        <x:v>0.2642153153031332</x:v>
      </x:c>
      <x:c r="N3017" s="58" t="n">
        <x:v>11529234.746196326</x:v>
      </x:c>
      <x:c r="O3017" s="58" t="n">
        <x:v>5869615.717360865</x:v>
      </x:c>
      <x:c r="P3017" s="2" t="str">
        <x:v>approve</x:v>
      </x:c>
      <x:c r="Q3017" s="2" t="str">
        <x:v>eligibility and RAROC conditions are met</x:v>
      </x:c>
      <x:c r="R3017" s="2"/>
      <x:c r="S3017" s="2"/>
      <x:c r="T3017" s="2"/>
    </x:row>
    <x:row r="3018">
      <x:c r="A3018" s="2"/>
      <x:c r="B3018" s="2"/>
      <x:c r="C3018" s="2" t="str">
        <x:v>SYN-03013</x:v>
      </x:c>
      <x:c r="D3018" s="58" t="n">
        <x:v>175000000</x:v>
      </x:c>
      <x:c r="E3018" s="93" t="n">
        <x:v>18</x:v>
      </x:c>
      <x:c r="F3018" s="59" t="n">
        <x:v>0.01707966611778095</x:v>
      </x:c>
      <x:c r="G3018" s="59" t="n">
        <x:v>0.6639065124127774</x:v>
      </x:c>
      <x:c r="H3018" s="59" t="n">
        <x:v>0.13145211099454476</x:v>
      </x:c>
      <x:c r="I3018" s="58" t="n">
        <x:v>10765188.81936441</x:v>
      </x:c>
      <x:c r="J3018" s="59" t="n">
        <x:v>0.2914192711391931</x:v>
      </x:c>
      <x:c r="K3018" s="2" t="str">
        <x:v>A</x:v>
      </x:c>
      <x:c r="L3018" s="59" t="n">
        <x:v>0.08625610351562502</x:v>
      </x:c>
      <x:c r="M3018" s="59" t="n">
        <x:v>0.6187289529662349</x:v>
      </x:c>
      <x:c r="N3018" s="58" t="n">
        <x:v>1618816.706939321</x:v>
      </x:c>
      <x:c r="O3018" s="58" t="n">
        <x:v>7436128.831819805</x:v>
      </x:c>
      <x:c r="P3018" s="2" t="str">
        <x:v>approve</x:v>
      </x:c>
      <x:c r="Q3018" s="2" t="str">
        <x:v>eligibility and RAROC conditions are met</x:v>
      </x:c>
      <x:c r="R3018" s="2"/>
      <x:c r="S3018" s="2"/>
      <x:c r="T3018" s="2"/>
    </x:row>
    <x:row r="3019">
      <x:c r="A3019" s="2"/>
      <x:c r="B3019" s="2"/>
      <x:c r="C3019" s="2" t="str">
        <x:v>SYN-03014</x:v>
      </x:c>
      <x:c r="D3019" s="58" t="n">
        <x:v>59000000</x:v>
      </x:c>
      <x:c r="E3019" s="93" t="n">
        <x:v>18</x:v>
      </x:c>
      <x:c r="F3019" s="59" t="n">
        <x:v>0.2425963963701559</x:v>
      </x:c>
      <x:c r="G3019" s="59" t="n">
        <x:v>0.6556474018423771</x:v>
      </x:c>
      <x:c r="H3019" s="59" t="n">
        <x:v>0.3</x:v>
      </x:c>
      <x:c r="I3019" s="58" t="n">
        <x:v>4110534.75240159</x:v>
      </x:c>
      <x:c r="J3019" s="59" t="n">
        <x:v>0.24483462045931817</x:v>
      </x:c>
      <x:c r="K3019" s="2" t="str">
        <x:v>E</x:v>
      </x:c>
      <x:c r="L3019" s="59"/>
      <x:c r="M3019" s="59" t="n">
        <x:v>0.2697899454732891</x:v>
      </x:c>
      <x:c r="N3019" s="58" t="n">
        <x:v>7890638.4439369105</x:v>
      </x:c>
      <x:c r="O3019" s="58" t="n">
        <x:v>4307199.505416074</x:v>
      </x:c>
      <x:c r="P3019" s="2" t="str">
        <x:v>decline</x:v>
      </x:c>
      <x:c r="Q3019" s="2" t="str">
        <x:v>PD exceeds policy maximum</x:v>
      </x:c>
      <x:c r="R3019" s="2"/>
      <x:c r="S3019" s="2"/>
      <x:c r="T3019" s="2"/>
    </x:row>
    <x:row r="3020">
      <x:c r="A3020" s="2"/>
      <x:c r="B3020" s="2"/>
      <x:c r="C3020" s="2" t="str">
        <x:v>SYN-03015</x:v>
      </x:c>
      <x:c r="D3020" s="58" t="n">
        <x:v>178000000</x:v>
      </x:c>
      <x:c r="E3020" s="93" t="n">
        <x:v>24</x:v>
      </x:c>
      <x:c r="F3020" s="59" t="n">
        <x:v>0.1816805123431431</x:v>
      </x:c>
      <x:c r="G3020" s="59" t="n">
        <x:v>0.6618171947272755</x:v>
      </x:c>
      <x:c r="H3020" s="59" t="n">
        <x:v>0.2496238636979757</x:v>
      </x:c>
      <x:c r="I3020" s="58" t="n">
        <x:v>9496771.705349874</x:v>
      </x:c>
      <x:c r="J3020" s="59" t="n">
        <x:v>0.2253690119550826</x:v>
      </x:c>
      <x:c r="K3020" s="2" t="str">
        <x:v>E</x:v>
      </x:c>
      <x:c r="L3020" s="59" t="n">
        <x:v>0.22305198669433593</x:v>
      </x:c>
      <x:c r="M3020" s="59" t="n">
        <x:v>0.31942250812869966</x:v>
      </x:c>
      <x:c r="N3020" s="58" t="n">
        <x:v>23134467.76881273</x:v>
      </x:c>
      <x:c r="O3020" s="58" t="n">
        <x:v>11726746.221639121</x:v>
      </x:c>
      <x:c r="P3020" s="2" t="str">
        <x:v>approve</x:v>
      </x:c>
      <x:c r="Q3020" s="2" t="str">
        <x:v>eligibility and RAROC conditions are met</x:v>
      </x:c>
      <x:c r="R3020" s="2"/>
      <x:c r="S3020" s="2"/>
      <x:c r="T3020" s="2"/>
    </x:row>
    <x:row r="3021">
      <x:c r="A3021" s="2"/>
      <x:c r="B3021" s="2"/>
      <x:c r="C3021" s="2" t="str">
        <x:v>SYN-03016</x:v>
      </x:c>
      <x:c r="D3021" s="58" t="n">
        <x:v>95000000</x:v>
      </x:c>
      <x:c r="E3021" s="93" t="n">
        <x:v>24</x:v>
      </x:c>
      <x:c r="F3021" s="59" t="n">
        <x:v>0.024380591042918003</x:v>
      </x:c>
      <x:c r="G3021" s="59" t="n">
        <x:v>0.9</x:v>
      </x:c>
      <x:c r="H3021" s="59" t="n">
        <x:v>0.11371766606405052</x:v>
      </x:c>
      <x:c r="I3021" s="58" t="n">
        <x:v>4444159.640612636</x:v>
      </x:c>
      <x:c r="J3021" s="59" t="n">
        <x:v>0.34542890377450763</x:v>
      </x:c>
      <x:c r="K3021" s="2" t="str">
        <x:v>B</x:v>
      </x:c>
      <x:c r="L3021" s="59" t="n">
        <x:v>0.09870174407958984</x:v>
      </x:c>
      <x:c r="M3021" s="59" t="n">
        <x:v>0.3124407862014873</x:v>
      </x:c>
      <x:c r="N3021" s="58" t="n">
        <x:v>2239225.3230959456</x:v>
      </x:c>
      <x:c r="O3021" s="58" t="n">
        <x:v>3973099.4582933174</x:v>
      </x:c>
      <x:c r="P3021" s="2" t="str">
        <x:v>approve</x:v>
      </x:c>
      <x:c r="Q3021" s="2" t="str">
        <x:v>eligibility and RAROC conditions are met</x:v>
      </x:c>
      <x:c r="R3021" s="2"/>
      <x:c r="S3021" s="2"/>
      <x:c r="T3021" s="2"/>
    </x:row>
    <x:row r="3022">
      <x:c r="A3022" s="2"/>
      <x:c r="B3022" s="2"/>
      <x:c r="C3022" s="2" t="str">
        <x:v>SYN-03017</x:v>
      </x:c>
      <x:c r="D3022" s="58" t="n">
        <x:v>76000000</x:v>
      </x:c>
      <x:c r="E3022" s="93" t="n">
        <x:v>12</x:v>
      </x:c>
      <x:c r="F3022" s="59" t="n">
        <x:v>0.1821649768699546</x:v>
      </x:c>
      <x:c r="G3022" s="59" t="n">
        <x:v>0.6834881692413097</x:v>
      </x:c>
      <x:c r="H3022" s="59" t="n">
        <x:v>0.2633259427847795</x:v>
      </x:c>
      <x:c r="I3022" s="58" t="n">
        <x:v>7272595.996625233</x:v>
      </x:c>
      <x:c r="J3022" s="59" t="n">
        <x:v>0.2749271514128859</x:v>
      </x:c>
      <x:c r="K3022" s="2" t="str">
        <x:v>E</x:v>
      </x:c>
      <x:c r="L3022" s="59" t="n">
        <x:v>0.247310676574707</x:v>
      </x:c>
      <x:c r="M3022" s="59" t="n">
        <x:v>0.25314921040915156</x:v>
      </x:c>
      <x:c r="N3022" s="58" t="n">
        <x:v>5484658.903140047</x:v>
      </x:c>
      <x:c r="O3022" s="58" t="n">
        <x:v>5550388.136269414</x:v>
      </x:c>
      <x:c r="P3022" s="2" t="str">
        <x:v>approve</x:v>
      </x:c>
      <x:c r="Q3022" s="2" t="str">
        <x:v>eligibility and RAROC conditions are met</x:v>
      </x:c>
      <x:c r="R3022" s="2"/>
      <x:c r="S3022" s="2"/>
      <x:c r="T3022" s="2"/>
    </x:row>
    <x:row r="3023">
      <x:c r="A3023" s="2"/>
      <x:c r="B3023" s="2"/>
      <x:c r="C3023" s="2" t="str">
        <x:v>SYN-03018</x:v>
      </x:c>
      <x:c r="D3023" s="58" t="n">
        <x:v>42000000</x:v>
      </x:c>
      <x:c r="E3023" s="93" t="n">
        <x:v>24</x:v>
      </x:c>
      <x:c r="F3023" s="59" t="n">
        <x:v>0.015691280637161704</x:v>
      </x:c>
      <x:c r="G3023" s="59" t="n">
        <x:v>0.7606840117966094</x:v>
      </x:c>
      <x:c r="H3023" s="59" t="n">
        <x:v>0.11465058815995785</x:v>
      </x:c>
      <x:c r="I3023" s="58" t="n">
        <x:v>1966609.9801320266</x:v>
      </x:c>
      <x:c r="J3023" s="59" t="n">
        <x:v>0.2145284610290263</x:v>
      </x:c>
      <x:c r="K3023" s="2" t="str">
        <x:v>A</x:v>
      </x:c>
      <x:c r="L3023" s="59" t="n">
        <x:v>0.10818710327148437</x:v>
      </x:c>
      <x:c r="M3023" s="59" t="n">
        <x:v>0.22601070330377138</x:v>
      </x:c>
      <x:c r="N3023" s="58" t="n">
        <x:v>539579.1339735942</x:v>
      </x:c>
      <x:c r="O3023" s="58" t="n">
        <x:v>1767133.626319798</x:v>
      </x:c>
      <x:c r="P3023" s="2" t="str">
        <x:v>approve</x:v>
      </x:c>
      <x:c r="Q3023" s="2" t="str">
        <x:v>eligibility and RAROC conditions are met</x:v>
      </x:c>
      <x:c r="R3023" s="2"/>
      <x:c r="S3023" s="2"/>
      <x:c r="T3023" s="2"/>
    </x:row>
    <x:row r="3024">
      <x:c r="A3024" s="2"/>
      <x:c r="B3024" s="2"/>
      <x:c r="C3024" s="2" t="str">
        <x:v>SYN-03019</x:v>
      </x:c>
      <x:c r="D3024" s="58" t="n">
        <x:v>86000000</x:v>
      </x:c>
      <x:c r="E3024" s="93" t="n">
        <x:v>24</x:v>
      </x:c>
      <x:c r="F3024" s="59" t="n">
        <x:v>0.1789936784252007</x:v>
      </x:c>
      <x:c r="G3024" s="59" t="n">
        <x:v>0.7408469963098702</x:v>
      </x:c>
      <x:c r="H3024" s="59" t="n">
        <x:v>0.23464481312169996</x:v>
      </x:c>
      <x:c r="I3024" s="58" t="n">
        <x:v>4523960.591002822</x:v>
      </x:c>
      <x:c r="J3024" s="59" t="n">
        <x:v>0.18377704798153374</x:v>
      </x:c>
      <x:c r="K3024" s="2" t="str">
        <x:v>E</x:v>
      </x:c>
      <x:c r="L3024" s="59" t="n">
        <x:v>0.24665000915527344</x:v>
      </x:c>
      <x:c r="M3024" s="59" t="n">
        <x:v>0.09511943728069808</x:v>
      </x:c>
      <x:c r="N3024" s="58" t="n">
        <x:v>12284918.292271491</x:v>
      </x:c>
      <x:c r="O3024" s="58" t="n">
        <x:v>6289240.36960145</x:v>
      </x:c>
      <x:c r="P3024" s="2" t="str">
        <x:v>reprice</x:v>
      </x:c>
      <x:c r="Q3024" s="2" t="str">
        <x:v>quoted APR is below the RAROC price floor</x:v>
      </x:c>
      <x:c r="R3024" s="2"/>
      <x:c r="S3024" s="2"/>
      <x:c r="T3024" s="2"/>
    </x:row>
    <x:row r="3025">
      <x:c r="A3025" s="2"/>
      <x:c r="B3025" s="2"/>
      <x:c r="C3025" s="2" t="str">
        <x:v>SYN-03020</x:v>
      </x:c>
      <x:c r="D3025" s="58" t="n">
        <x:v>130000000</x:v>
      </x:c>
      <x:c r="E3025" s="93" t="n">
        <x:v>24</x:v>
      </x:c>
      <x:c r="F3025" s="59" t="n">
        <x:v>0.009314893818798681</x:v>
      </x:c>
      <x:c r="G3025" s="59" t="n">
        <x:v>0.6754861166085347</x:v>
      </x:c>
      <x:c r="H3025" s="59" t="n">
        <x:v>0.1133457157381172</x:v>
      </x:c>
      <x:c r="I3025" s="58" t="n">
        <x:v>6079232.037779029</x:v>
      </x:c>
      <x:c r="J3025" s="59" t="n">
        <x:v>0.3439616018889515</x:v>
      </x:c>
      <x:c r="K3025" s="2" t="str">
        <x:v>A</x:v>
      </x:c>
      <x:c r="L3025" s="59" t="n">
        <x:v>0.07963539123535154</x:v>
      </x:c>
      <x:c r="M3025" s="59" t="n">
        <x:v>0.5018943822643492</x:v>
      </x:c>
      <x:c r="N3025" s="58" t="n">
        <x:v>881142.5405275613</x:v>
      </x:c>
      <x:c r="O3025" s="58" t="n">
        <x:v>5490490.433188737</x:v>
      </x:c>
      <x:c r="P3025" s="2" t="str">
        <x:v>approve</x:v>
      </x:c>
      <x:c r="Q3025" s="2" t="str">
        <x:v>eligibility and RAROC conditions are met</x:v>
      </x:c>
      <x:c r="R3025" s="2"/>
      <x:c r="S3025" s="2"/>
      <x:c r="T3025" s="2"/>
    </x:row>
    <x:row r="3026">
      <x:c r="A3026" s="2"/>
      <x:c r="B3026" s="2"/>
      <x:c r="C3026" s="2" t="str">
        <x:v>SYN-03021</x:v>
      </x:c>
      <x:c r="D3026" s="58" t="n">
        <x:v>201000000</x:v>
      </x:c>
      <x:c r="E3026" s="93" t="n">
        <x:v>48</x:v>
      </x:c>
      <x:c r="F3026" s="59" t="n">
        <x:v>0.08156478474465916</x:v>
      </x:c>
      <x:c r="G3026" s="59" t="n">
        <x:v>0.8304335835774435</x:v>
      </x:c>
      <x:c r="H3026" s="59" t="n">
        <x:v>0.17865241459611278</x:v>
      </x:c>
      <x:c r="I3026" s="58" t="n">
        <x:v>5890230.478548664</x:v>
      </x:c>
      <x:c r="J3026" s="59" t="n">
        <x:v>0.5579469295550803</x:v>
      </x:c>
      <x:c r="K3026" s="2" t="str">
        <x:v>C</x:v>
      </x:c>
      <x:c r="L3026" s="59"/>
      <x:c r="M3026" s="59" t="n">
        <x:v>0.36145144473266155</x:v>
      </x:c>
      <x:c r="N3026" s="58" t="n">
        <x:v>28733951.559900638</x:v>
      </x:c>
      <x:c r="O3026" s="58" t="n">
        <x:v>11221670.739535348</x:v>
      </x:c>
      <x:c r="P3026" s="2" t="str">
        <x:v>decline</x:v>
      </x:c>
      <x:c r="Q3026" s="2" t="str">
        <x:v>debt service to income exceeds policy maximum</x:v>
      </x:c>
      <x:c r="R3026" s="2"/>
      <x:c r="S3026" s="2"/>
      <x:c r="T3026" s="2"/>
    </x:row>
    <x:row r="3027">
      <x:c r="A3027" s="2"/>
      <x:c r="B3027" s="2"/>
      <x:c r="C3027" s="2" t="str">
        <x:v>SYN-03022</x:v>
      </x:c>
      <x:c r="D3027" s="58" t="n">
        <x:v>51000000</x:v>
      </x:c>
      <x:c r="E3027" s="93" t="n">
        <x:v>48</x:v>
      </x:c>
      <x:c r="F3027" s="59" t="n">
        <x:v>0.098663462370427</x:v>
      </x:c>
      <x:c r="G3027" s="59" t="n">
        <x:v>0.6883239850950259</x:v>
      </x:c>
      <x:c r="H3027" s="59" t="n">
        <x:v>0.19868998795534615</x:v>
      </x:c>
      <x:c r="I3027" s="58" t="n">
        <x:v>1548391.0733094874</x:v>
      </x:c>
      <x:c r="J3027" s="59" t="n">
        <x:v>0.20333731540065433</x:v>
      </x:c>
      <x:c r="K3027" s="2" t="str">
        <x:v>C</x:v>
      </x:c>
      <x:c r="L3027" s="59" t="n">
        <x:v>0.16145812988281252</x:v>
      </x:c>
      <x:c r="M3027" s="59" t="n">
        <x:v>0.4534101312351676</x:v>
      </x:c>
      <x:c r="N3027" s="58" t="n">
        <x:v>7269825.925068001</x:v>
      </x:c>
      <x:c r="O3027" s="58" t="n">
        <x:v>2600837.551561697</x:v>
      </x:c>
      <x:c r="P3027" s="2" t="str">
        <x:v>approve</x:v>
      </x:c>
      <x:c r="Q3027" s="2" t="str">
        <x:v>eligibility and RAROC conditions are met</x:v>
      </x:c>
      <x:c r="R3027" s="2"/>
      <x:c r="S3027" s="2"/>
      <x:c r="T3027" s="2"/>
    </x:row>
    <x:row r="3028">
      <x:c r="A3028" s="2"/>
      <x:c r="B3028" s="2"/>
      <x:c r="C3028" s="2" t="str">
        <x:v>SYN-03023</x:v>
      </x:c>
      <x:c r="D3028" s="58" t="n">
        <x:v>89000000</x:v>
      </x:c>
      <x:c r="E3028" s="93" t="n">
        <x:v>36</x:v>
      </x:c>
      <x:c r="F3028" s="59" t="n">
        <x:v>0.022549457623048125</x:v>
      </x:c>
      <x:c r="G3028" s="59" t="n">
        <x:v>0.7583597845898223</x:v>
      </x:c>
      <x:c r="H3028" s="59" t="n">
        <x:v>0.11459652416237613</x:v>
      </x:c>
      <x:c r="I3028" s="58" t="n">
        <x:v>2933157.041959196</x:v>
      </x:c>
      <x:c r="J3028" s="59" t="n">
        <x:v>0.3918613191199608</x:v>
      </x:c>
      <x:c r="K3028" s="2" t="str">
        <x:v>B</x:v>
      </x:c>
      <x:c r="L3028" s="59" t="n">
        <x:v>0.10139617919921877</x:v>
      </x:c>
      <x:c r="M3028" s="59" t="n">
        <x:v>0.29442920156660374</x:v>
      </x:c>
      <x:c r="N3028" s="58" t="n">
        <x:v>2446011.8581592296</x:v>
      </x:c>
      <x:c r="O3028" s="58" t="n">
        <x:v>3715745.252966695</x:v>
      </x:c>
      <x:c r="P3028" s="2" t="str">
        <x:v>approve</x:v>
      </x:c>
      <x:c r="Q3028" s="2" t="str">
        <x:v>eligibility and RAROC conditions are met</x:v>
      </x:c>
      <x:c r="R3028" s="2"/>
      <x:c r="S3028" s="2"/>
      <x:c r="T3028" s="2"/>
    </x:row>
    <x:row r="3029">
      <x:c r="A3029" s="2"/>
      <x:c r="B3029" s="2"/>
      <x:c r="C3029" s="2" t="str">
        <x:v>SYN-03024</x:v>
      </x:c>
      <x:c r="D3029" s="58" t="n">
        <x:v>120000000</x:v>
      </x:c>
      <x:c r="E3029" s="93" t="n">
        <x:v>48</x:v>
      </x:c>
      <x:c r="F3029" s="59" t="n">
        <x:v>0.0582020252429274</x:v>
      </x:c>
      <x:c r="G3029" s="59" t="n">
        <x:v>0.6844150360916099</x:v>
      </x:c>
      <x:c r="H3029" s="59" t="n">
        <x:v>0.14093205222868874</x:v>
      </x:c>
      <x:c r="I3029" s="58" t="n">
        <x:v>3284790.4939285745</x:v>
      </x:c>
      <x:c r="J3029" s="59" t="n">
        <x:v>0.26755075580139387</x:v>
      </x:c>
      <x:c r="K3029" s="2" t="str">
        <x:v>C</x:v>
      </x:c>
      <x:c r="L3029" s="59" t="n">
        <x:v>0.12214710235595704</x:v>
      </x:c>
      <x:c r="M3029" s="59" t="n">
        <x:v>0.3511005023036645</x:v>
      </x:c>
      <x:c r="N3029" s="58" t="n">
        <x:v>10098367.990394251</x:v>
      </x:c>
      <x:c r="O3029" s="58" t="n">
        <x:v>4856380.512308436</x:v>
      </x:c>
      <x:c r="P3029" s="2" t="str">
        <x:v>approve</x:v>
      </x:c>
      <x:c r="Q3029" s="2" t="str">
        <x:v>eligibility and RAROC conditions are met</x:v>
      </x:c>
      <x:c r="R3029" s="2"/>
      <x:c r="S3029" s="2"/>
      <x:c r="T3029" s="2"/>
    </x:row>
    <x:row r="3030">
      <x:c r="A3030" s="2"/>
      <x:c r="B3030" s="2"/>
      <x:c r="C3030" s="2" t="str">
        <x:v>SYN-03025</x:v>
      </x:c>
      <x:c r="D3030" s="58" t="n">
        <x:v>223000000</x:v>
      </x:c>
      <x:c r="E3030" s="93" t="n">
        <x:v>18</x:v>
      </x:c>
      <x:c r="F3030" s="59" t="n">
        <x:v>0.15826805895837087</x:v>
      </x:c>
      <x:c r="G3030" s="59" t="n">
        <x:v>0.7303480234112139</x:v>
      </x:c>
      <x:c r="H3030" s="59" t="n">
        <x:v>0.22176493120251445</x:v>
      </x:c>
      <x:c r="I3030" s="58" t="n">
        <x:v>14676574.30602058</x:v>
      </x:c>
      <x:c r="J3030" s="59" t="n">
        <x:v>1.2259706417945229</x:v>
      </x:c>
      <x:c r="K3030" s="2" t="str">
        <x:v>E</x:v>
      </x:c>
      <x:c r="L3030" s="59"/>
      <x:c r="M3030" s="59" t="n">
        <x:v>0.23039281786327187</x:v>
      </x:c>
      <x:c r="N3030" s="58" t="n">
        <x:v>21376038.719071385</x:v>
      </x:c>
      <x:c r="O3030" s="58" t="n">
        <x:v>15783232.483323082</x:v>
      </x:c>
      <x:c r="P3030" s="2" t="str">
        <x:v>decline</x:v>
      </x:c>
      <x:c r="Q3030" s="2" t="str">
        <x:v>debt service to income exceeds policy maximum</x:v>
      </x:c>
      <x:c r="R3030" s="2"/>
      <x:c r="S3030" s="2"/>
      <x:c r="T3030" s="2"/>
    </x:row>
    <x:row r="3031">
      <x:c r="A3031" s="2"/>
      <x:c r="B3031" s="2"/>
      <x:c r="C3031" s="2" t="str">
        <x:v>SYN-03026</x:v>
      </x:c>
      <x:c r="D3031" s="58" t="n">
        <x:v>113000000</x:v>
      </x:c>
      <x:c r="E3031" s="93" t="n">
        <x:v>36</x:v>
      </x:c>
      <x:c r="F3031" s="59" t="n">
        <x:v>0.17815822020891456</x:v>
      </x:c>
      <x:c r="G3031" s="59" t="n">
        <x:v>0.6748794545273246</x:v>
      </x:c>
      <x:c r="H3031" s="59" t="n">
        <x:v>0.25150161645282093</x:v>
      </x:c>
      <x:c r="I3031" s="58" t="n">
        <x:v>4501839.497699417</x:v>
      </x:c>
      <x:c r="J3031" s="59" t="n">
        <x:v>0.347608533935911</x:v>
      </x:c>
      <x:c r="K3031" s="2" t="str">
        <x:v>E</x:v>
      </x:c>
      <x:c r="L3031" s="59" t="n">
        <x:v>0.22530422210693363</x:v>
      </x:c>
      <x:c r="M3031" s="59" t="n">
        <x:v>0.3155993808874617</x:v>
      </x:c>
      <x:c r="N3031" s="58" t="n">
        <x:v>21135829.149794076</x:v>
      </x:c>
      <x:c r="O3031" s="58" t="n">
        <x:v>7235995.924002612</x:v>
      </x:c>
      <x:c r="P3031" s="2" t="str">
        <x:v>approve</x:v>
      </x:c>
      <x:c r="Q3031" s="2" t="str">
        <x:v>eligibility and RAROC conditions are met</x:v>
      </x:c>
      <x:c r="R3031" s="2"/>
      <x:c r="S3031" s="2"/>
      <x:c r="T3031" s="2"/>
    </x:row>
    <x:row r="3032">
      <x:c r="A3032" s="2"/>
      <x:c r="B3032" s="2"/>
      <x:c r="C3032" s="2" t="str">
        <x:v>SYN-03027</x:v>
      </x:c>
      <x:c r="D3032" s="58" t="n">
        <x:v>175000000</x:v>
      </x:c>
      <x:c r="E3032" s="93" t="n">
        <x:v>18</x:v>
      </x:c>
      <x:c r="F3032" s="59" t="n">
        <x:v>0.1262635886171023</x:v>
      </x:c>
      <x:c r="G3032" s="59" t="n">
        <x:v>0.7503939795033804</x:v>
      </x:c>
      <x:c r="H3032" s="59" t="n">
        <x:v>0.19629258991099988</x:v>
      </x:c>
      <x:c r="I3032" s="58" t="n">
        <x:v>11302395.278753567</x:v>
      </x:c>
      <x:c r="J3032" s="59" t="n">
        <x:v>0.333371353631009</x:v>
      </x:c>
      <x:c r="K3032" s="2" t="str">
        <x:v>D</x:v>
      </x:c>
      <x:c r="L3032" s="59" t="n">
        <x:v>0.18507808685302735</x:v>
      </x:c>
      <x:c r="M3032" s="59" t="n">
        <x:v>0.2305352537533125</x:v>
      </x:c>
      <x:c r="N3032" s="58" t="n">
        <x:v>13686431.827612998</x:v>
      </x:c>
      <x:c r="O3032" s="58" t="n">
        <x:v>11512923.224031389</x:v>
      </x:c>
      <x:c r="P3032" s="2" t="str">
        <x:v>approve</x:v>
      </x:c>
      <x:c r="Q3032" s="2" t="str">
        <x:v>eligibility and RAROC conditions are met</x:v>
      </x:c>
      <x:c r="R3032" s="2"/>
      <x:c r="S3032" s="2"/>
      <x:c r="T3032" s="2"/>
    </x:row>
    <x:row r="3033">
      <x:c r="A3033" s="2"/>
      <x:c r="B3033" s="2"/>
      <x:c r="C3033" s="2" t="str">
        <x:v>SYN-03028</x:v>
      </x:c>
      <x:c r="D3033" s="58" t="n">
        <x:v>201000000</x:v>
      </x:c>
      <x:c r="E3033" s="93" t="n">
        <x:v>36</x:v>
      </x:c>
      <x:c r="F3033" s="59" t="n">
        <x:v>0.04950985511337168</x:v>
      </x:c>
      <x:c r="G3033" s="59" t="n">
        <x:v>0.7230237074114108</x:v>
      </x:c>
      <x:c r="H3033" s="59" t="n">
        <x:v>0.14388949910977966</x:v>
      </x:c>
      <x:c r="I3033" s="58" t="n">
        <x:v>6907735.470003638</x:v>
      </x:c>
      <x:c r="J3033" s="59" t="n">
        <x:v>0.41747494987663303</x:v>
      </x:c>
      <x:c r="K3033" s="2" t="str">
        <x:v>B</x:v>
      </x:c>
      <x:c r="L3033" s="59" t="n">
        <x:v>0.10953739166259766</x:v>
      </x:c>
      <x:c r="M3033" s="59" t="n">
        <x:v>0.5080885331724676</x:v>
      </x:c>
      <x:c r="N3033" s="58" t="n">
        <x:v>11541624.614572117</x:v>
      </x:c>
      <x:c r="O3033" s="58" t="n">
        <x:v>8269724.657017256</x:v>
      </x:c>
      <x:c r="P3033" s="2" t="str">
        <x:v>approve</x:v>
      </x:c>
      <x:c r="Q3033" s="2" t="str">
        <x:v>eligibility and RAROC conditions are met</x:v>
      </x:c>
      <x:c r="R3033" s="2"/>
      <x:c r="S3033" s="2"/>
      <x:c r="T3033" s="2"/>
    </x:row>
    <x:row r="3034">
      <x:c r="A3034" s="2"/>
      <x:c r="B3034" s="2"/>
      <x:c r="C3034" s="2" t="str">
        <x:v>SYN-03029</x:v>
      </x:c>
      <x:c r="D3034" s="58" t="n">
        <x:v>123000000</x:v>
      </x:c>
      <x:c r="E3034" s="93" t="n">
        <x:v>24</x:v>
      </x:c>
      <x:c r="F3034" s="59" t="n">
        <x:v>0.11088420652500489</x:v>
      </x:c>
      <x:c r="G3034" s="59" t="n">
        <x:v>0.6770910406662382</x:v>
      </x:c>
      <x:c r="H3034" s="59" t="n">
        <x:v>0.20654356883704258</x:v>
      </x:c>
      <x:c r="I3034" s="58" t="n">
        <x:v>6299572.623354001</x:v>
      </x:c>
      <x:c r="J3034" s="59" t="n">
        <x:v>0.2378857394390316</x:v>
      </x:c>
      <x:c r="K3034" s="2" t="str">
        <x:v>D</x:v>
      </x:c>
      <x:c r="L3034" s="59" t="n">
        <x:v>0.1633427429199219</x:v>
      </x:c>
      <x:c r="M3034" s="59" t="n">
        <x:v>0.48307349728292953</x:v>
      </x:c>
      <x:c r="N3034" s="58" t="n">
        <x:v>10015306.696525756</x:v>
      </x:c>
      <x:c r="O3034" s="58" t="n">
        <x:v>6764383.640957208</x:v>
      </x:c>
      <x:c r="P3034" s="2" t="str">
        <x:v>approve</x:v>
      </x:c>
      <x:c r="Q3034" s="2" t="str">
        <x:v>eligibility and RAROC conditions are met</x:v>
      </x:c>
      <x:c r="R3034" s="2"/>
      <x:c r="S3034" s="2"/>
      <x:c r="T3034" s="2"/>
    </x:row>
    <x:row r="3035">
      <x:c r="A3035" s="2"/>
      <x:c r="B3035" s="2"/>
      <x:c r="C3035" s="2" t="str">
        <x:v>SYN-03030</x:v>
      </x:c>
      <x:c r="D3035" s="58" t="n">
        <x:v>72000000</x:v>
      </x:c>
      <x:c r="E3035" s="93" t="n">
        <x:v>18</x:v>
      </x:c>
      <x:c r="F3035" s="59" t="n">
        <x:v>0.0827779244834824</x:v>
      </x:c>
      <x:c r="G3035" s="59" t="n">
        <x:v>0.8343362188901198</x:v>
      </x:c>
      <x:c r="H3035" s="59" t="n">
        <x:v>0.1869850692907916</x:v>
      </x:c>
      <x:c r="I3035" s="58" t="n">
        <x:v>4618025.905328092</x:v>
      </x:c>
      <x:c r="J3035" s="59" t="n">
        <x:v>0.41990599549181384</x:v>
      </x:c>
      <x:c r="K3035" s="2" t="str">
        <x:v>C</x:v>
      </x:c>
      <x:c r="L3035" s="59" t="n">
        <x:v>0.17189281463623046</x:v>
      </x:c>
      <x:c r="M3035" s="59" t="n">
        <x:v>0.2686563552066249</x:v>
      </x:c>
      <x:c r="N3035" s="58" t="n">
        <x:v>4100531.390701453</x:v>
      </x:c>
      <x:c r="O3035" s="58" t="n">
        <x:v>4242574.907547333</x:v>
      </x:c>
      <x:c r="P3035" s="2" t="str">
        <x:v>approve</x:v>
      </x:c>
      <x:c r="Q3035" s="2" t="str">
        <x:v>eligibility and RAROC conditions are met</x:v>
      </x:c>
      <x:c r="R3035" s="2"/>
      <x:c r="S3035" s="2"/>
      <x:c r="T3035" s="2"/>
    </x:row>
    <x:row r="3036">
      <x:c r="A3036" s="2"/>
      <x:c r="B3036" s="2"/>
      <x:c r="C3036" s="2" t="str">
        <x:v>SYN-03031</x:v>
      </x:c>
      <x:c r="D3036" s="58" t="n">
        <x:v>79000000</x:v>
      </x:c>
      <x:c r="E3036" s="93" t="n">
        <x:v>36</x:v>
      </x:c>
      <x:c r="F3036" s="59" t="n">
        <x:v>0.0568678722513655</x:v>
      </x:c>
      <x:c r="G3036" s="59" t="n">
        <x:v>0.7561064090844802</x:v>
      </x:c>
      <x:c r="H3036" s="59" t="n">
        <x:v>0.14511198666817213</x:v>
      </x:c>
      <x:c r="I3036" s="58" t="n">
        <x:v>2719688.7029098044</x:v>
      </x:c>
      <x:c r="J3036" s="59" t="n">
        <x:v>0.3005790794973472</x:v>
      </x:c>
      <x:c r="K3036" s="2" t="str">
        <x:v>C</x:v>
      </x:c>
      <x:c r="L3036" s="59" t="n">
        <x:v>0.12328857421875</x:v>
      </x:c>
      <x:c r="M3036" s="59" t="n">
        <x:v>0.3782112181717928</x:v>
      </x:c>
      <x:c r="N3036" s="58" t="n">
        <x:v>5429489.7967524305</x:v>
      </x:c>
      <x:c r="O3036" s="58" t="n">
        <x:v>3279224.796350658</x:v>
      </x:c>
      <x:c r="P3036" s="2" t="str">
        <x:v>approve</x:v>
      </x:c>
      <x:c r="Q3036" s="2" t="str">
        <x:v>eligibility and RAROC conditions are met</x:v>
      </x:c>
      <x:c r="R3036" s="2"/>
      <x:c r="S3036" s="2"/>
      <x:c r="T3036" s="2"/>
    </x:row>
    <x:row r="3037">
      <x:c r="A3037" s="2"/>
      <x:c r="B3037" s="2"/>
      <x:c r="C3037" s="2" t="str">
        <x:v>SYN-03032</x:v>
      </x:c>
      <x:c r="D3037" s="58" t="n">
        <x:v>244000000</x:v>
      </x:c>
      <x:c r="E3037" s="93" t="n">
        <x:v>36</x:v>
      </x:c>
      <x:c r="F3037" s="59" t="n">
        <x:v>0.12857730634916015</x:v>
      </x:c>
      <x:c r="G3037" s="59" t="n">
        <x:v>0.682267312282648</x:v>
      </x:c>
      <x:c r="H3037" s="59" t="n">
        <x:v>0.22347367212937802</x:v>
      </x:c>
      <x:c r="I3037" s="58" t="n">
        <x:v>9362375.378610823</x:v>
      </x:c>
      <x:c r="J3037" s="59" t="n">
        <x:v>0.3341514191157978</x:v>
      </x:c>
      <x:c r="K3037" s="2" t="str">
        <x:v>D</x:v>
      </x:c>
      <x:c r="L3037" s="59" t="n">
        <x:v>0.17621391296386715</x:v>
      </x:c>
      <x:c r="M3037" s="59" t="n">
        <x:v>0.48368723534825164</x:v>
      </x:c>
      <x:c r="N3037" s="58" t="n">
        <x:v>33920071.78943611</x:v>
      </x:c>
      <x:c r="O3037" s="58" t="n">
        <x:v>14126147.195933396</x:v>
      </x:c>
      <x:c r="P3037" s="2" t="str">
        <x:v>approve</x:v>
      </x:c>
      <x:c r="Q3037" s="2" t="str">
        <x:v>eligibility and RAROC conditions are met</x:v>
      </x:c>
      <x:c r="R3037" s="2"/>
      <x:c r="S3037" s="2"/>
      <x:c r="T3037" s="2"/>
    </x:row>
    <x:row r="3038">
      <x:c r="A3038" s="2"/>
      <x:c r="B3038" s="2"/>
      <x:c r="C3038" s="2" t="str">
        <x:v>SYN-03033</x:v>
      </x:c>
      <x:c r="D3038" s="58" t="n">
        <x:v>201000000</x:v>
      </x:c>
      <x:c r="E3038" s="93" t="n">
        <x:v>12</x:v>
      </x:c>
      <x:c r="F3038" s="59" t="n">
        <x:v>0.083403560790178</x:v>
      </x:c>
      <x:c r="G3038" s="59" t="n">
        <x:v>0.6188014972685897</x:v>
      </x:c>
      <x:c r="H3038" s="59" t="n">
        <x:v>0.17533270612609536</x:v>
      </x:c>
      <x:c r="I3038" s="58" t="n">
        <x:v>18383061.33643747</x:v>
      </x:c>
      <x:c r="J3038" s="59" t="n">
        <x:v>0.5312167426946195</x:v>
      </x:c>
      <x:c r="K3038" s="2" t="str">
        <x:v>C</x:v>
      </x:c>
      <x:c r="L3038" s="59"/>
      <x:c r="M3038" s="59" t="n">
        <x:v>0.6365204365890861</x:v>
      </x:c>
      <x:c r="N3038" s="58" t="n">
        <x:v>5842574.431606368</x:v>
      </x:c>
      <x:c r="O3038" s="58" t="n">
        <x:v>9037094.233160421</x:v>
      </x:c>
      <x:c r="P3038" s="2" t="str">
        <x:v>decline</x:v>
      </x:c>
      <x:c r="Q3038" s="2" t="str">
        <x:v>debt service to income exceeds policy maximum</x:v>
      </x:c>
      <x:c r="R3038" s="2"/>
      <x:c r="S3038" s="2"/>
      <x:c r="T3038" s="2"/>
    </x:row>
    <x:row r="3039">
      <x:c r="A3039" s="2"/>
      <x:c r="B3039" s="2"/>
      <x:c r="C3039" s="2" t="str">
        <x:v>SYN-03034</x:v>
      </x:c>
      <x:c r="D3039" s="58" t="n">
        <x:v>187000000</x:v>
      </x:c>
      <x:c r="E3039" s="93" t="n">
        <x:v>36</x:v>
      </x:c>
      <x:c r="F3039" s="59" t="n">
        <x:v>0.1509068108706235</x:v>
      </x:c>
      <x:c r="G3039" s="59" t="n">
        <x:v>0.8017872705120404</x:v>
      </x:c>
      <x:c r="H3039" s="59" t="n">
        <x:v>0.2197318717436413</x:v>
      </x:c>
      <x:c r="I3039" s="58" t="n">
        <x:v>7139021.111624376</x:v>
      </x:c>
      <x:c r="J3039" s="59" t="n">
        <x:v>0.4657295292076059</x:v>
      </x:c>
      <x:c r="K3039" s="2" t="str">
        <x:v>E</x:v>
      </x:c>
      <x:c r="L3039" s="59" t="n">
        <x:v>0.22394866943359376</x:v>
      </x:c>
      <x:c r="M3039" s="59" t="n">
        <x:v>0.13727743670567366</x:v>
      </x:c>
      <x:c r="N3039" s="58" t="n">
        <x:v>35340079.10133068</x:v>
      </x:c>
      <x:c r="O3039" s="58" t="n">
        <x:v>13429118.909537459</x:v>
      </x:c>
      <x:c r="P3039" s="2" t="str">
        <x:v>reprice</x:v>
      </x:c>
      <x:c r="Q3039" s="2" t="str">
        <x:v>quoted APR is below the RAROC price floor</x:v>
      </x:c>
      <x:c r="R3039" s="2"/>
      <x:c r="S3039" s="2"/>
      <x:c r="T3039" s="2"/>
    </x:row>
    <x:row r="3040">
      <x:c r="A3040" s="2"/>
      <x:c r="B3040" s="2"/>
      <x:c r="C3040" s="2" t="str">
        <x:v>SYN-03035</x:v>
      </x:c>
      <x:c r="D3040" s="58" t="n">
        <x:v>79000000</x:v>
      </x:c>
      <x:c r="E3040" s="93" t="n">
        <x:v>18</x:v>
      </x:c>
      <x:c r="F3040" s="59" t="n">
        <x:v>0.06729991826348974</x:v>
      </x:c>
      <x:c r="G3040" s="59" t="n">
        <x:v>0.8339166652014797</x:v>
      </x:c>
      <x:c r="H3040" s="59" t="n">
        <x:v>0.17429560756439685</x:v>
      </x:c>
      <x:c r="I3040" s="58" t="n">
        <x:v>5019200.542119832</x:v>
      </x:c>
      <x:c r="J3040" s="59" t="n">
        <x:v>0.14097426816078876</x:v>
      </x:c>
      <x:c r="K3040" s="2" t="str">
        <x:v>C</x:v>
      </x:c>
      <x:c r="L3040" s="59" t="n">
        <x:v>0.14712348937988282</x:v>
      </x:c>
      <x:c r="M3040" s="59" t="n">
        <x:v>0.381690802156274</x:v>
      </x:c>
      <x:c r="N3040" s="58" t="n">
        <x:v>3647320.6512647844</x:v>
      </x:c>
      <x:c r="O3040" s="58" t="n">
        <x:v>4121599.1137584234</x:v>
      </x:c>
      <x:c r="P3040" s="2" t="str">
        <x:v>approve</x:v>
      </x:c>
      <x:c r="Q3040" s="2" t="str">
        <x:v>eligibility and RAROC conditions are met</x:v>
      </x:c>
      <x:c r="R3040" s="2"/>
      <x:c r="S3040" s="2"/>
      <x:c r="T3040" s="2"/>
    </x:row>
    <x:row r="3041">
      <x:c r="A3041" s="2"/>
      <x:c r="B3041" s="2"/>
      <x:c r="C3041" s="2" t="str">
        <x:v>SYN-03036</x:v>
      </x:c>
      <x:c r="D3041" s="58" t="n">
        <x:v>86000000</x:v>
      </x:c>
      <x:c r="E3041" s="93" t="n">
        <x:v>48</x:v>
      </x:c>
      <x:c r="F3041" s="59" t="n">
        <x:v>0.16799117883441814</x:v>
      </x:c>
      <x:c r="G3041" s="59" t="n">
        <x:v>0.6929524687155666</x:v>
      </x:c>
      <x:c r="H3041" s="59" t="n">
        <x:v>0.24485475663062356</x:v>
      </x:c>
      <x:c r="I3041" s="58" t="n">
        <x:v>2826889.116138121</x:v>
      </x:c>
      <x:c r="J3041" s="59" t="n">
        <x:v>0.19707556464552484</x:v>
      </x:c>
      <x:c r="K3041" s="2" t="str">
        <x:v>E</x:v>
      </x:c>
      <x:c r="L3041" s="59" t="n">
        <x:v>0.2158864212036133</x:v>
      </x:c>
      <x:c r="M3041" s="59" t="n">
        <x:v>0.3316958230753706</x:v>
      </x:c>
      <x:c r="N3041" s="58" t="n">
        <x:v>20125748.169896487</x:v>
      </x:c>
      <x:c r="O3041" s="58" t="n">
        <x:v>5368438.112297701</x:v>
      </x:c>
      <x:c r="P3041" s="2" t="str">
        <x:v>approve</x:v>
      </x:c>
      <x:c r="Q3041" s="2" t="str">
        <x:v>eligibility and RAROC conditions are met</x:v>
      </x:c>
      <x:c r="R3041" s="2"/>
      <x:c r="S3041" s="2"/>
      <x:c r="T3041" s="2"/>
    </x:row>
    <x:row r="3042">
      <x:c r="A3042" s="2"/>
      <x:c r="B3042" s="2"/>
      <x:c r="C3042" s="2" t="str">
        <x:v>SYN-03037</x:v>
      </x:c>
      <x:c r="D3042" s="58" t="n">
        <x:v>141000000</x:v>
      </x:c>
      <x:c r="E3042" s="93" t="n">
        <x:v>24</x:v>
      </x:c>
      <x:c r="F3042" s="59" t="n">
        <x:v>0.07764890301749706</x:v>
      </x:c>
      <x:c r="G3042" s="59" t="n">
        <x:v>0.7141091158413015</x:v>
      </x:c>
      <x:c r="H3042" s="59" t="n">
        <x:v>0.18377182076980458</x:v>
      </x:c>
      <x:c r="I3042" s="58" t="n">
        <x:v>7065021.905602989</x:v>
      </x:c>
      <x:c r="J3042" s="59" t="n">
        <x:v>0.29048816106671527</x:v>
      </x:c>
      <x:c r="K3042" s="2" t="str">
        <x:v>C</x:v>
      </x:c>
      <x:c r="L3042" s="59" t="n">
        <x:v>0.13259319305419923</x:v>
      </x:c>
      <x:c r="M3042" s="59" t="n">
        <x:v>0.6050971562749496</x:v>
      </x:c>
      <x:c r="N3042" s="58" t="n">
        <x:v>8482906.723544922</x:v>
      </x:c>
      <x:c r="O3042" s="58" t="n">
        <x:v>6769858.04894683</x:v>
      </x:c>
      <x:c r="P3042" s="2" t="str">
        <x:v>approve</x:v>
      </x:c>
      <x:c r="Q3042" s="2" t="str">
        <x:v>eligibility and RAROC conditions are met</x:v>
      </x:c>
      <x:c r="R3042" s="2"/>
      <x:c r="S3042" s="2"/>
      <x:c r="T3042" s="2"/>
    </x:row>
    <x:row r="3043">
      <x:c r="A3043" s="2"/>
      <x:c r="B3043" s="2"/>
      <x:c r="C3043" s="2" t="str">
        <x:v>SYN-03038</x:v>
      </x:c>
      <x:c r="D3043" s="58" t="n">
        <x:v>247000000</x:v>
      </x:c>
      <x:c r="E3043" s="93" t="n">
        <x:v>48</x:v>
      </x:c>
      <x:c r="F3043" s="59" t="n">
        <x:v>0.12594792242205172</x:v>
      </x:c>
      <x:c r="G3043" s="59" t="n">
        <x:v>0.6936162830673936</x:v>
      </x:c>
      <x:c r="H3043" s="59" t="n">
        <x:v>0.20848556433576768</x:v>
      </x:c>
      <x:c r="I3043" s="58" t="n">
        <x:v>7628421.316373752</x:v>
      </x:c>
      <x:c r="J3043" s="59" t="n">
        <x:v>0.5064210658186876</x:v>
      </x:c>
      <x:c r="K3043" s="2" t="str">
        <x:v>D</x:v>
      </x:c>
      <x:c r="L3043" s="59"/>
      <x:c r="M3043" s="59" t="n">
        <x:v>0.3946864187799023</x:v>
      </x:c>
      <x:c r="N3043" s="58" t="n">
        <x:v>44364367.18135129</x:v>
      </x:c>
      <x:c r="O3043" s="58" t="n">
        <x:v>14013617.962566452</x:v>
      </x:c>
      <x:c r="P3043" s="2" t="str">
        <x:v>decline</x:v>
      </x:c>
      <x:c r="Q3043" s="2" t="str">
        <x:v>debt service to income exceeds policy maximum</x:v>
      </x:c>
      <x:c r="R3043" s="2"/>
      <x:c r="S3043" s="2"/>
      <x:c r="T3043" s="2"/>
    </x:row>
    <x:row r="3044">
      <x:c r="A3044" s="2"/>
      <x:c r="B3044" s="2"/>
      <x:c r="C3044" s="2" t="str">
        <x:v>SYN-03039</x:v>
      </x:c>
      <x:c r="D3044" s="58" t="n">
        <x:v>31000000</x:v>
      </x:c>
      <x:c r="E3044" s="93" t="n">
        <x:v>24</x:v>
      </x:c>
      <x:c r="F3044" s="59" t="n">
        <x:v>0.04809705688851222</x:v>
      </x:c>
      <x:c r="G3044" s="59" t="n">
        <x:v>0.7328306070811946</x:v>
      </x:c>
      <x:c r="H3044" s="59" t="n">
        <x:v>0.11100440546881454</x:v>
      </x:c>
      <x:c r="I3044" s="58" t="n">
        <x:v>1446288.9993777922</x:v>
      </x:c>
      <x:c r="J3044" s="59" t="n">
        <x:v>0.08604238887736654</x:v>
      </x:c>
      <x:c r="K3044" s="2" t="str">
        <x:v>B</x:v>
      </x:c>
      <x:c r="L3044" s="59" t="n">
        <x:v>0.1420302963256836</x:v>
      </x:c>
      <x:c r="M3044" s="59" t="n">
        <x:v>-0.1971767571944097</x:v>
      </x:c>
      <x:c r="N3044" s="58" t="n">
        <x:v>1167376.0136477926</x:v>
      </x:c>
      <x:c r="O3044" s="58" t="n">
        <x:v>1275091.0530245265</x:v>
      </x:c>
      <x:c r="P3044" s="2" t="str">
        <x:v>reprice</x:v>
      </x:c>
      <x:c r="Q3044" s="2" t="str">
        <x:v>quoted APR is below the RAROC price floor</x:v>
      </x:c>
      <x:c r="R3044" s="2"/>
      <x:c r="S3044" s="2"/>
      <x:c r="T3044" s="2"/>
    </x:row>
    <x:row r="3045">
      <x:c r="A3045" s="2"/>
      <x:c r="B3045" s="2"/>
      <x:c r="C3045" s="2" t="str">
        <x:v>SYN-03040</x:v>
      </x:c>
      <x:c r="D3045" s="58" t="n">
        <x:v>200000000</x:v>
      </x:c>
      <x:c r="E3045" s="93" t="n">
        <x:v>18</x:v>
      </x:c>
      <x:c r="F3045" s="59" t="n">
        <x:v>0.16345333750928573</x:v>
      </x:c>
      <x:c r="G3045" s="59" t="n">
        <x:v>0.6594627983633573</x:v>
      </x:c>
      <x:c r="H3045" s="59" t="n">
        <x:v>0.24286185224861018</x:v>
      </x:c>
      <x:c r="I3045" s="58" t="n">
        <x:v>13368409.54384434</x:v>
      </x:c>
      <x:c r="J3045" s="59" t="n">
        <x:v>0.560271275607882</x:v>
      </x:c>
      <x:c r="K3045" s="2" t="str">
        <x:v>E</x:v>
      </x:c>
      <x:c r="L3045" s="59"/>
      <x:c r="M3045" s="59" t="n">
        <x:v>0.4304613774882621</x:v>
      </x:c>
      <x:c r="N3045" s="58" t="n">
        <x:v>17954123.214637283</x:v>
      </x:c>
      <x:c r="O3045" s="58" t="n">
        <x:v>12994009.018368673</x:v>
      </x:c>
      <x:c r="P3045" s="2" t="str">
        <x:v>decline</x:v>
      </x:c>
      <x:c r="Q3045" s="2" t="str">
        <x:v>debt service to income exceeds policy maximum</x:v>
      </x:c>
      <x:c r="R3045" s="2"/>
      <x:c r="S3045" s="2"/>
      <x:c r="T3045" s="2"/>
    </x:row>
    <x:row r="3046">
      <x:c r="A3046" s="2"/>
      <x:c r="B3046" s="2"/>
      <x:c r="C3046" s="2" t="str">
        <x:v>SYN-03041</x:v>
      </x:c>
      <x:c r="D3046" s="58" t="n">
        <x:v>229000000</x:v>
      </x:c>
      <x:c r="E3046" s="93" t="n">
        <x:v>48</x:v>
      </x:c>
      <x:c r="F3046" s="59" t="n">
        <x:v>0.0453720857650209</x:v>
      </x:c>
      <x:c r="G3046" s="59" t="n">
        <x:v>0.6403043415200036</x:v>
      </x:c>
      <x:c r="H3046" s="59" t="n">
        <x:v>0.15524030926644483</x:v>
      </x:c>
      <x:c r="I3046" s="58" t="n">
        <x:v>6434237.040506463</x:v>
      </x:c>
      <x:c r="J3046" s="59" t="n">
        <x:v>0.113676017057483</x:v>
      </x:c>
      <x:c r="K3046" s="2" t="str">
        <x:v>B</x:v>
      </x:c>
      <x:c r="L3046" s="59" t="n">
        <x:v>0.10610420227050782</x:v>
      </x:c>
      <x:c r="M3046" s="59" t="n">
        <x:v>0.6585150898074952</x:v>
      </x:c>
      <x:c r="N3046" s="58" t="n">
        <x:v>14334235.648940621</x:v>
      </x:c>
      <x:c r="O3046" s="58" t="n">
        <x:v>9510119.483229838</x:v>
      </x:c>
      <x:c r="P3046" s="2" t="str">
        <x:v>approve</x:v>
      </x:c>
      <x:c r="Q3046" s="2" t="str">
        <x:v>eligibility and RAROC conditions are met</x:v>
      </x:c>
      <x:c r="R3046" s="2"/>
      <x:c r="S3046" s="2"/>
      <x:c r="T3046" s="2"/>
    </x:row>
    <x:row r="3047">
      <x:c r="A3047" s="2"/>
      <x:c r="B3047" s="2"/>
      <x:c r="C3047" s="2" t="str">
        <x:v>SYN-03042</x:v>
      </x:c>
      <x:c r="D3047" s="58" t="n">
        <x:v>208000000</x:v>
      </x:c>
      <x:c r="E3047" s="93" t="n">
        <x:v>36</x:v>
      </x:c>
      <x:c r="F3047" s="59" t="n">
        <x:v>0.05255224114328149</x:v>
      </x:c>
      <x:c r="G3047" s="59" t="n">
        <x:v>0.6069233508175171</x:v>
      </x:c>
      <x:c r="H3047" s="59" t="n">
        <x:v>0.14010376416051665</x:v>
      </x:c>
      <x:c r="I3047" s="58" t="n">
        <x:v>7109995.298350148</x:v>
      </x:c>
      <x:c r="J3047" s="59" t="n">
        <x:v>0.466969554495459</x:v>
      </x:c>
      <x:c r="K3047" s="2" t="str">
        <x:v>C</x:v>
      </x:c>
      <x:c r="L3047" s="59" t="n">
        <x:v>0.10869071960449217</x:v>
      </x:c>
      <x:c r="M3047" s="59" t="n">
        <x:v>0.47873799295187286</x:v>
      </x:c>
      <x:c r="N3047" s="58" t="n">
        <x:v>10606456.053949133</x:v>
      </x:c>
      <x:c r="O3047" s="58" t="n">
        <x:v>8516896.764647415</x:v>
      </x:c>
      <x:c r="P3047" s="2" t="str">
        <x:v>approve</x:v>
      </x:c>
      <x:c r="Q3047" s="2" t="str">
        <x:v>eligibility and RAROC conditions are met</x:v>
      </x:c>
      <x:c r="R3047" s="2"/>
      <x:c r="S3047" s="2"/>
      <x:c r="T3047" s="2"/>
    </x:row>
    <x:row r="3048">
      <x:c r="A3048" s="2"/>
      <x:c r="B3048" s="2"/>
      <x:c r="C3048" s="2" t="str">
        <x:v>SYN-03043</x:v>
      </x:c>
      <x:c r="D3048" s="58" t="n">
        <x:v>164000000</x:v>
      </x:c>
      <x:c r="E3048" s="93" t="n">
        <x:v>48</x:v>
      </x:c>
      <x:c r="F3048" s="59" t="n">
        <x:v>0.11189772858679668</x:v>
      </x:c>
      <x:c r="G3048" s="59" t="n">
        <x:v>0.7829694745468703</x:v>
      </x:c>
      <x:c r="H3048" s="59" t="n">
        <x:v>0.18235197732709008</x:v>
      </x:c>
      <x:c r="I3048" s="58" t="n">
        <x:v>4837679.119370311</x:v>
      </x:c>
      <x:c r="J3048" s="59" t="n">
        <x:v>0.37930247248032223</x:v>
      </x:c>
      <x:c r="K3048" s="2" t="str">
        <x:v>D</x:v>
      </x:c>
      <x:c r="L3048" s="59" t="n">
        <x:v>0.17893905639648439</x:v>
      </x:c>
      <x:c r="M3048" s="59" t="n">
        <x:v>0.18194934139461658</x:v>
      </x:c>
      <x:c r="N3048" s="58" t="n">
        <x:v>29539768.86788764</x:v>
      </x:c>
      <x:c r="O3048" s="58" t="n">
        <x:v>9929538.94178078</x:v>
      </x:c>
      <x:c r="P3048" s="2" t="str">
        <x:v>approve</x:v>
      </x:c>
      <x:c r="Q3048" s="2" t="str">
        <x:v>eligibility and RAROC conditions are met</x:v>
      </x:c>
      <x:c r="R3048" s="2"/>
      <x:c r="S3048" s="2"/>
      <x:c r="T3048" s="2"/>
    </x:row>
    <x:row r="3049">
      <x:c r="A3049" s="2"/>
      <x:c r="B3049" s="2"/>
      <x:c r="C3049" s="2" t="str">
        <x:v>SYN-03044</x:v>
      </x:c>
      <x:c r="D3049" s="58" t="n">
        <x:v>188000000</x:v>
      </x:c>
      <x:c r="E3049" s="93" t="n">
        <x:v>18</x:v>
      </x:c>
      <x:c r="F3049" s="59" t="n">
        <x:v>0.03653487330473363</x:v>
      </x:c>
      <x:c r="G3049" s="59" t="n">
        <x:v>0.57359217304476</x:v>
      </x:c>
      <x:c r="H3049" s="59" t="n">
        <x:v>0.13653762841215103</x:v>
      </x:c>
      <x:c r="I3049" s="58" t="n">
        <x:v>11609573.3821498</x:v>
      </x:c>
      <x:c r="J3049" s="59" t="n">
        <x:v>0.48859472981743723</x:v>
      </x:c>
      <x:c r="K3049" s="2" t="str">
        <x:v>B</x:v>
      </x:c>
      <x:c r="L3049" s="59" t="n">
        <x:v>0.09551773071289063</x:v>
      </x:c>
      <x:c r="M3049" s="59" t="n">
        <x:v>0.5762924697001651</x:v>
      </x:c>
      <x:c r="N3049" s="58" t="n">
        <x:v>3216277.954841559</x:v>
      </x:c>
      <x:c r="O3049" s="58" t="n">
        <x:v>7921701.02741262</x:v>
      </x:c>
      <x:c r="P3049" s="2" t="str">
        <x:v>approve</x:v>
      </x:c>
      <x:c r="Q3049" s="2" t="str">
        <x:v>eligibility and RAROC conditions are met</x:v>
      </x:c>
      <x:c r="R3049" s="2"/>
      <x:c r="S3049" s="2"/>
      <x:c r="T3049" s="2"/>
    </x:row>
    <x:row r="3050">
      <x:c r="A3050" s="2"/>
      <x:c r="B3050" s="2"/>
      <x:c r="C3050" s="2" t="str">
        <x:v>SYN-03045</x:v>
      </x:c>
      <x:c r="D3050" s="58" t="n">
        <x:v>159000000</x:v>
      </x:c>
      <x:c r="E3050" s="93" t="n">
        <x:v>12</x:v>
      </x:c>
      <x:c r="F3050" s="59" t="n">
        <x:v>0.12955931030389933</x:v>
      </x:c>
      <x:c r="G3050" s="59" t="n">
        <x:v>0.6863885981491347</x:v>
      </x:c>
      <x:c r="H3050" s="59" t="n">
        <x:v>0.22974095557609445</x:v>
      </x:c>
      <x:c r="I3050" s="58" t="n">
        <x:v>14956147.391066156</x:v>
      </x:c>
      <x:c r="J3050" s="59" t="n">
        <x:v>0.6889055603117227</x:v>
      </x:c>
      <x:c r="K3050" s="2" t="str">
        <x:v>D</x:v>
      </x:c>
      <x:c r="L3050" s="59"/>
      <x:c r="M3050" s="59" t="n">
        <x:v>0.45704313784829714</x:v>
      </x:c>
      <x:c r="N3050" s="58" t="n">
        <x:v>8085529.49683002</x:v>
      </x:c>
      <x:c r="O3050" s="58" t="n">
        <x:v>10059662.852342727</x:v>
      </x:c>
      <x:c r="P3050" s="2" t="str">
        <x:v>decline</x:v>
      </x:c>
      <x:c r="Q3050" s="2" t="str">
        <x:v>debt service to income exceeds policy maximum</x:v>
      </x:c>
      <x:c r="R3050" s="2"/>
      <x:c r="S3050" s="2"/>
      <x:c r="T3050" s="2"/>
    </x:row>
    <x:row r="3051">
      <x:c r="A3051" s="2"/>
      <x:c r="B3051" s="2"/>
      <x:c r="C3051" s="2" t="str">
        <x:v>SYN-03046</x:v>
      </x:c>
      <x:c r="D3051" s="58" t="n">
        <x:v>238000000</x:v>
      </x:c>
      <x:c r="E3051" s="93" t="n">
        <x:v>36</x:v>
      </x:c>
      <x:c r="F3051" s="59" t="n">
        <x:v>0.04912631617783422</x:v>
      </x:c>
      <x:c r="G3051" s="59" t="n">
        <x:v>0.6511449314146969</x:v>
      </x:c>
      <x:c r="H3051" s="59" t="n">
        <x:v>0.14654996700069434</x:v>
      </x:c>
      <x:c r="I3051" s="58" t="n">
        <x:v>8210194.950292066</x:v>
      </x:c>
      <x:c r="J3051" s="59" t="n">
        <x:v>0.5046433318925236</x:v>
      </x:c>
      <x:c r="K3051" s="2" t="str">
        <x:v>B</x:v>
      </x:c>
      <x:c r="L3051" s="59"/>
      <x:c r="M3051" s="59" t="n">
        <x:v>0.5159735228495556</x:v>
      </x:c>
      <x:c r="N3051" s="58" t="n">
        <x:v>12228917.680919876</x:v>
      </x:c>
      <x:c r="O3051" s="58" t="n">
        <x:v>9807177.313385028</x:v>
      </x:c>
      <x:c r="P3051" s="2" t="str">
        <x:v>decline</x:v>
      </x:c>
      <x:c r="Q3051" s="2" t="str">
        <x:v>debt service to income exceeds policy maximum</x:v>
      </x:c>
      <x:c r="R3051" s="2"/>
      <x:c r="S3051" s="2"/>
      <x:c r="T3051" s="2"/>
    </x:row>
    <x:row r="3052">
      <x:c r="A3052" s="2"/>
      <x:c r="B3052" s="2"/>
      <x:c r="C3052" s="2" t="str">
        <x:v>SYN-03047</x:v>
      </x:c>
      <x:c r="D3052" s="58" t="n">
        <x:v>111000000</x:v>
      </x:c>
      <x:c r="E3052" s="93" t="n">
        <x:v>48</x:v>
      </x:c>
      <x:c r="F3052" s="59" t="n">
        <x:v>0.05075791226621543</x:v>
      </x:c>
      <x:c r="G3052" s="59" t="n">
        <x:v>0.6625593514307249</x:v>
      </x:c>
      <x:c r="H3052" s="59" t="n">
        <x:v>0.15852954633504482</x:v>
      </x:c>
      <x:c r="I3052" s="58" t="n">
        <x:v>3137418.0760119865</x:v>
      </x:c>
      <x:c r="J3052" s="59" t="n">
        <x:v>0.32993205463189434</x:v>
      </x:c>
      <x:c r="K3052" s="2" t="str">
        <x:v>C</x:v>
      </x:c>
      <x:c r="L3052" s="59" t="n">
        <x:v>0.11113773345947264</x:v>
      </x:c>
      <x:c r="M3052" s="59" t="n">
        <x:v>0.6408937486167849</x:v>
      </x:c>
      <x:c r="N3052" s="58" t="n">
        <x:v>8017923.165530566</x:v>
      </x:c>
      <x:c r="O3052" s="58" t="n">
        <x:v>4583569.296804185</x:v>
      </x:c>
      <x:c r="P3052" s="2" t="str">
        <x:v>approve</x:v>
      </x:c>
      <x:c r="Q3052" s="2" t="str">
        <x:v>eligibility and RAROC conditions are met</x:v>
      </x:c>
      <x:c r="R3052" s="2"/>
      <x:c r="S3052" s="2"/>
      <x:c r="T3052" s="2"/>
    </x:row>
    <x:row r="3053">
      <x:c r="A3053" s="2"/>
      <x:c r="B3053" s="2"/>
      <x:c r="C3053" s="2" t="str">
        <x:v>SYN-03048</x:v>
      </x:c>
      <x:c r="D3053" s="58" t="n">
        <x:v>195000000</x:v>
      </x:c>
      <x:c r="E3053" s="93" t="n">
        <x:v>12</x:v>
      </x:c>
      <x:c r="F3053" s="59" t="n">
        <x:v>0.10303963464120876</x:v>
      </x:c>
      <x:c r="G3053" s="59" t="n">
        <x:v>0.5868212176882667</x:v>
      </x:c>
      <x:c r="H3053" s="59" t="n">
        <x:v>0.16205002676720828</x:v>
      </x:c>
      <x:c r="I3053" s="58" t="n">
        <x:v>17711440.033414543</x:v>
      </x:c>
      <x:c r="J3053" s="59" t="n">
        <x:v>0.6851335604547303</x:v>
      </x:c>
      <x:c r="K3053" s="2" t="str">
        <x:v>D</x:v>
      </x:c>
      <x:c r="L3053" s="59"/>
      <x:c r="M3053" s="59" t="n">
        <x:v>0.4674131868069038</x:v>
      </x:c>
      <x:c r="N3053" s="58" t="n">
        <x:v>6648997.71841643</x:v>
      </x:c>
      <x:c r="O3053" s="58" t="n">
        <x:v>9316548.763912914</x:v>
      </x:c>
      <x:c r="P3053" s="2" t="str">
        <x:v>decline</x:v>
      </x:c>
      <x:c r="Q3053" s="2" t="str">
        <x:v>debt service to income exceeds policy maximum</x:v>
      </x:c>
      <x:c r="R3053" s="2"/>
      <x:c r="S3053" s="2"/>
      <x:c r="T3053" s="2"/>
    </x:row>
    <x:row r="3054">
      <x:c r="A3054" s="2"/>
      <x:c r="B3054" s="2"/>
      <x:c r="C3054" s="2" t="str">
        <x:v>SYN-03049</x:v>
      </x:c>
      <x:c r="D3054" s="58" t="n">
        <x:v>39000000</x:v>
      </x:c>
      <x:c r="E3054" s="93" t="n">
        <x:v>18</x:v>
      </x:c>
      <x:c r="F3054" s="59" t="n">
        <x:v>0.12234597993861623</x:v>
      </x:c>
      <x:c r="G3054" s="59" t="n">
        <x:v>0.7102308594828557</x:v>
      </x:c>
      <x:c r="H3054" s="59" t="n">
        <x:v>0.19602976686496143</x:v>
      </x:c>
      <x:c r="I3054" s="58" t="n">
        <x:v>2518327.566593471</x:v>
      </x:c>
      <x:c r="J3054" s="59" t="n">
        <x:v>0.11611100994023633</x:v>
      </x:c>
      <x:c r="K3054" s="2" t="str">
        <x:v>D</x:v>
      </x:c>
      <x:c r="L3054" s="59" t="n">
        <x:v>0.2118539810180664</x:v>
      </x:c>
      <x:c r="M3054" s="59" t="n">
        <x:v>0.05224434459331737</x:v>
      </x:c>
      <x:c r="N3054" s="58" t="n">
        <x:v>2797388.7748235194</x:v>
      </x:c>
      <x:c r="O3054" s="58" t="n">
        <x:v>2393389.3466323675</x:v>
      </x:c>
      <x:c r="P3054" s="2" t="str">
        <x:v>reprice</x:v>
      </x:c>
      <x:c r="Q3054" s="2" t="str">
        <x:v>quoted APR is below the RAROC price floor</x:v>
      </x:c>
      <x:c r="R3054" s="2"/>
      <x:c r="S3054" s="2"/>
      <x:c r="T3054" s="2"/>
    </x:row>
    <x:row r="3055">
      <x:c r="A3055" s="2"/>
      <x:c r="B3055" s="2"/>
      <x:c r="C3055" s="2" t="str">
        <x:v>SYN-03050</x:v>
      </x:c>
      <x:c r="D3055" s="58" t="n">
        <x:v>127000000</x:v>
      </x:c>
      <x:c r="E3055" s="93" t="n">
        <x:v>12</x:v>
      </x:c>
      <x:c r="F3055" s="59" t="n">
        <x:v>0.13147705275816485</x:v>
      </x:c>
      <x:c r="G3055" s="59" t="n">
        <x:v>0.7982095576628646</x:v>
      </x:c>
      <x:c r="H3055" s="59" t="n">
        <x:v>0.20805971231393564</x:v>
      </x:c>
      <x:c r="I3055" s="58" t="n">
        <x:v>11813626.019676587</x:v>
      </x:c>
      <x:c r="J3055" s="59" t="n">
        <x:v>0.46510664763754667</x:v>
      </x:c>
      <x:c r="K3055" s="2" t="str">
        <x:v>D</x:v>
      </x:c>
      <x:c r="L3055" s="59" t="n">
        <x:v>0.21078006744384764</x:v>
      </x:c>
      <x:c r="M3055" s="59" t="n">
        <x:v>0.14422143248554967</x:v>
      </x:c>
      <x:c r="N3055" s="58" t="n">
        <x:v>7600690.441918265</x:v>
      </x:c>
      <x:c r="O3055" s="58" t="n">
        <x:v>9380056.843143687</x:v>
      </x:c>
      <x:c r="P3055" s="2" t="str">
        <x:v>reprice</x:v>
      </x:c>
      <x:c r="Q3055" s="2" t="str">
        <x:v>quoted APR is below the RAROC price floor</x:v>
      </x:c>
      <x:c r="R3055" s="2"/>
      <x:c r="S3055" s="2"/>
      <x:c r="T3055" s="2"/>
    </x:row>
    <x:row r="3056">
      <x:c r="A3056" s="2"/>
      <x:c r="B3056" s="2"/>
      <x:c r="C3056" s="2" t="str">
        <x:v>SYN-03051</x:v>
      </x:c>
      <x:c r="D3056" s="58" t="n">
        <x:v>210000000</x:v>
      </x:c>
      <x:c r="E3056" s="93" t="n">
        <x:v>24</x:v>
      </x:c>
      <x:c r="F3056" s="59" t="n">
        <x:v>0.11733848119639477</x:v>
      </x:c>
      <x:c r="G3056" s="59" t="n">
        <x:v>0.7075534217445852</x:v>
      </x:c>
      <x:c r="H3056" s="59" t="n">
        <x:v>0.19415502156630304</x:v>
      </x:c>
      <x:c r="I3056" s="58" t="n">
        <x:v>10628251.195312247</x:v>
      </x:c>
      <x:c r="J3056" s="59" t="n">
        <x:v>0.1825731901676788</x:v>
      </x:c>
      <x:c r="K3056" s="2" t="str">
        <x:v>D</x:v>
      </x:c>
      <x:c r="L3056" s="59" t="n">
        <x:v>0.16472812652587893</x:v>
      </x:c>
      <x:c r="M3056" s="59" t="n">
        <x:v>0.36371286302314876</x:v>
      </x:c>
      <x:c r="N3056" s="58" t="n">
        <x:v>18817784.570882976</x:v>
      </x:c>
      <x:c r="O3056" s="58" t="n">
        <x:v>12344512.189411826</x:v>
      </x:c>
      <x:c r="P3056" s="2" t="str">
        <x:v>approve</x:v>
      </x:c>
      <x:c r="Q3056" s="2" t="str">
        <x:v>eligibility and RAROC conditions are met</x:v>
      </x:c>
      <x:c r="R3056" s="2"/>
      <x:c r="S3056" s="2"/>
      <x:c r="T3056" s="2"/>
    </x:row>
    <x:row r="3057">
      <x:c r="A3057" s="2"/>
      <x:c r="B3057" s="2"/>
      <x:c r="C3057" s="2" t="str">
        <x:v>SYN-03052</x:v>
      </x:c>
      <x:c r="D3057" s="58" t="n">
        <x:v>125000000</x:v>
      </x:c>
      <x:c r="E3057" s="93" t="n">
        <x:v>24</x:v>
      </x:c>
      <x:c r="F3057" s="59" t="n">
        <x:v>0.046431889670785376</x:v>
      </x:c>
      <x:c r="G3057" s="59" t="n">
        <x:v>0.6707349299471786</x:v>
      </x:c>
      <x:c r="H3057" s="59" t="n">
        <x:v>0.14106704893002578</x:v>
      </x:c>
      <x:c r="I3057" s="58" t="n">
        <x:v>6007913.440440047</x:v>
      </x:c>
      <x:c r="J3057" s="59" t="n">
        <x:v>0.3979761195701109</x:v>
      </x:c>
      <x:c r="K3057" s="2" t="str">
        <x:v>B</x:v>
      </x:c>
      <x:c r="L3057" s="59" t="n">
        <x:v>0.11019454956054686</x:v>
      </x:c>
      <x:c r="M3057" s="59" t="n">
        <x:v>0.4735950219586095</x:v>
      </x:c>
      <x:c r="N3057" s="58" t="n">
        <x:v>4197913.376436303</x:v>
      </x:c>
      <x:c r="O3057" s="58" t="n">
        <x:v>5193541.199704828</x:v>
      </x:c>
      <x:c r="P3057" s="2" t="str">
        <x:v>approve</x:v>
      </x:c>
      <x:c r="Q3057" s="2" t="str">
        <x:v>eligibility and RAROC conditions are met</x:v>
      </x:c>
      <x:c r="R3057" s="2"/>
      <x:c r="S3057" s="2"/>
      <x:c r="T3057" s="2"/>
    </x:row>
    <x:row r="3058">
      <x:c r="A3058" s="2"/>
      <x:c r="B3058" s="2"/>
      <x:c r="C3058" s="2" t="str">
        <x:v>SYN-03053</x:v>
      </x:c>
      <x:c r="D3058" s="58" t="n">
        <x:v>180000000</x:v>
      </x:c>
      <x:c r="E3058" s="93" t="n">
        <x:v>36</x:v>
      </x:c>
      <x:c r="F3058" s="59" t="n">
        <x:v>0.017286447586297708</x:v>
      </x:c>
      <x:c r="G3058" s="59" t="n">
        <x:v>0.7782833816190128</x:v>
      </x:c>
      <x:c r="H3058" s="59" t="n">
        <x:v>0.12289058826040059</x:v>
      </x:c>
      <x:c r="I3058" s="58" t="n">
        <x:v>6003457.043550551</x:v>
      </x:c>
      <x:c r="J3058" s="59" t="n">
        <x:v>0.17879695837341597</x:v>
      </x:c>
      <x:c r="K3058" s="2" t="str">
        <x:v>A</x:v>
      </x:c>
      <x:c r="L3058" s="59" t="n">
        <x:v>0.09020431518554689</x:v>
      </x:c>
      <x:c r="M3058" s="59" t="n">
        <x:v>0.49174357118993367</x:v>
      </x:c>
      <x:c r="N3058" s="58" t="n">
        <x:v>3917708.418774057</x:v>
      </x:c>
      <x:c r="O3058" s="58" t="n">
        <x:v>7583197.85470294</x:v>
      </x:c>
      <x:c r="P3058" s="2" t="str">
        <x:v>approve</x:v>
      </x:c>
      <x:c r="Q3058" s="2" t="str">
        <x:v>eligibility and RAROC conditions are met</x:v>
      </x:c>
      <x:c r="R3058" s="2"/>
      <x:c r="S3058" s="2"/>
      <x:c r="T3058" s="2"/>
    </x:row>
    <x:row r="3059">
      <x:c r="A3059" s="2"/>
      <x:c r="B3059" s="2"/>
      <x:c r="C3059" s="2" t="str">
        <x:v>SYN-03054</x:v>
      </x:c>
      <x:c r="D3059" s="58" t="n">
        <x:v>67000000</x:v>
      </x:c>
      <x:c r="E3059" s="93" t="n">
        <x:v>18</x:v>
      </x:c>
      <x:c r="F3059" s="59" t="n">
        <x:v>0.14342552884458765</x:v>
      </x:c>
      <x:c r="G3059" s="59" t="n">
        <x:v>0.5821475238215691</x:v>
      </x:c>
      <x:c r="H3059" s="59" t="n">
        <x:v>0.222147856501508</x:v>
      </x:c>
      <x:c r="I3059" s="58" t="n">
        <x:v>4410798.33740882</x:v>
      </x:c>
      <x:c r="J3059" s="59" t="n">
        <x:v>0.25106663749840036</x:v>
      </x:c>
      <x:c r="K3059" s="2" t="str">
        <x:v>D</x:v>
      </x:c>
      <x:c r="L3059" s="59" t="n">
        <x:v>0.18389274597167968</x:v>
      </x:c>
      <x:c r="M3059" s="59" t="n">
        <x:v>0.45158542526336654</x:v>
      </x:c>
      <x:c r="N3059" s="58" t="n">
        <x:v>4641087.415198493</x:v>
      </x:c>
      <x:c r="O3059" s="58" t="n">
        <x:v>3634513.9122761283</x:v>
      </x:c>
      <x:c r="P3059" s="2" t="str">
        <x:v>approve</x:v>
      </x:c>
      <x:c r="Q3059" s="2" t="str">
        <x:v>eligibility and RAROC conditions are met</x:v>
      </x:c>
      <x:c r="R3059" s="2"/>
      <x:c r="S3059" s="2"/>
      <x:c r="T3059" s="2"/>
    </x:row>
    <x:row r="3060">
      <x:c r="A3060" s="2"/>
      <x:c r="B3060" s="2"/>
      <x:c r="C3060" s="2" t="str">
        <x:v>SYN-03055</x:v>
      </x:c>
      <x:c r="D3060" s="58" t="n">
        <x:v>209000000</x:v>
      </x:c>
      <x:c r="E3060" s="93" t="n">
        <x:v>48</x:v>
      </x:c>
      <x:c r="F3060" s="59" t="n">
        <x:v>0.017929097999246385</x:v>
      </x:c>
      <x:c r="G3060" s="59" t="n">
        <x:v>0.6171019445285939</x:v>
      </x:c>
      <x:c r="H3060" s="59" t="n">
        <x:v>0.11951334981971473</x:v>
      </x:c>
      <x:c r="I3060" s="58" t="n">
        <x:v>5498779.063903381</x:v>
      </x:c>
      <x:c r="J3060" s="59" t="n">
        <x:v>0.1854323466164251</x:v>
      </x:c>
      <x:c r="K3060" s="2" t="str">
        <x:v>A</x:v>
      </x:c>
      <x:c r="L3060" s="59" t="n">
        <x:v>0.08550506591796876</x:v>
      </x:c>
      <x:c r="M3060" s="59" t="n">
        <x:v>0.5045890866445928</x:v>
      </x:c>
      <x:c r="N3060" s="58" t="n">
        <x:v>5004868.209136993</x:v>
      </x:c>
      <x:c r="O3060" s="58" t="n">
        <x:v>8832274.25492172</x:v>
      </x:c>
      <x:c r="P3060" s="2" t="str">
        <x:v>approve</x:v>
      </x:c>
      <x:c r="Q3060" s="2" t="str">
        <x:v>eligibility and RAROC conditions are met</x:v>
      </x:c>
      <x:c r="R3060" s="2"/>
      <x:c r="S3060" s="2"/>
      <x:c r="T3060" s="2"/>
    </x:row>
    <x:row r="3061">
      <x:c r="A3061" s="2"/>
      <x:c r="B3061" s="2"/>
      <x:c r="C3061" s="2" t="str">
        <x:v>SYN-03056</x:v>
      </x:c>
      <x:c r="D3061" s="58" t="n">
        <x:v>144000000</x:v>
      </x:c>
      <x:c r="E3061" s="93" t="n">
        <x:v>24</x:v>
      </x:c>
      <x:c r="F3061" s="59" t="n">
        <x:v>0.053218604547537574</x:v>
      </x:c>
      <x:c r="G3061" s="59" t="n">
        <x:v>0.7419112578937954</x:v>
      </x:c>
      <x:c r="H3061" s="59" t="n">
        <x:v>0.16065926454525534</x:v>
      </x:c>
      <x:c r="I3061" s="58" t="n">
        <x:v>7055224.794377832</x:v>
      </x:c>
      <x:c r="J3061" s="59" t="n">
        <x:v>0.316581501215831</x:v>
      </x:c>
      <x:c r="K3061" s="2" t="str">
        <x:v>C</x:v>
      </x:c>
      <x:c r="L3061" s="59" t="n">
        <x:v>0.11763298034667968</x:v>
      </x:c>
      <x:c r="M3061" s="59" t="n">
        <x:v>0.5968892218657917</x:v>
      </x:c>
      <x:c r="N3061" s="58" t="n">
        <x:v>6158127.011611655</x:v>
      </x:c>
      <x:c r="O3061" s="58" t="n">
        <x:v>5989932.9175543105</x:v>
      </x:c>
      <x:c r="P3061" s="2" t="str">
        <x:v>approve</x:v>
      </x:c>
      <x:c r="Q3061" s="2" t="str">
        <x:v>eligibility and RAROC conditions are met</x:v>
      </x:c>
      <x:c r="R3061" s="2"/>
      <x:c r="S3061" s="2"/>
      <x:c r="T3061" s="2"/>
    </x:row>
    <x:row r="3062">
      <x:c r="A3062" s="2"/>
      <x:c r="B3062" s="2"/>
      <x:c r="C3062" s="2" t="str">
        <x:v>SYN-03057</x:v>
      </x:c>
      <x:c r="D3062" s="58" t="n">
        <x:v>174000000</x:v>
      </x:c>
      <x:c r="E3062" s="93" t="n">
        <x:v>24</x:v>
      </x:c>
      <x:c r="F3062" s="59" t="n">
        <x:v>0.11288876061957111</x:v>
      </x:c>
      <x:c r="G3062" s="59" t="n">
        <x:v>0.7352194377081118</x:v>
      </x:c>
      <x:c r="H3062" s="59" t="n">
        <x:v>0.2025772860163359</x:v>
      </x:c>
      <x:c r="I3062" s="58" t="n">
        <x:v>8877792.530494444</x:v>
      </x:c>
      <x:c r="J3062" s="59" t="n">
        <x:v>0.2977780460089899</x:v>
      </x:c>
      <x:c r="K3062" s="2" t="str">
        <x:v>D</x:v>
      </x:c>
      <x:c r="L3062" s="59" t="n">
        <x:v>0.17103649139404298</x:v>
      </x:c>
      <x:c r="M3062" s="59" t="n">
        <x:v>0.37494123535539153</x:v>
      </x:c>
      <x:c r="N3062" s="58" t="n">
        <x:v>15638496.836521108</x:v>
      </x:c>
      <x:c r="O3062" s="58" t="n">
        <x:v>10466189.54414797</x:v>
      </x:c>
      <x:c r="P3062" s="2" t="str">
        <x:v>approve</x:v>
      </x:c>
      <x:c r="Q3062" s="2" t="str">
        <x:v>eligibility and RAROC conditions are met</x:v>
      </x:c>
      <x:c r="R3062" s="2"/>
      <x:c r="S3062" s="2"/>
      <x:c r="T3062" s="2"/>
    </x:row>
    <x:row r="3063">
      <x:c r="A3063" s="2"/>
      <x:c r="B3063" s="2"/>
      <x:c r="C3063" s="2" t="str">
        <x:v>SYN-03058</x:v>
      </x:c>
      <x:c r="D3063" s="58" t="n">
        <x:v>150000000</x:v>
      </x:c>
      <x:c r="E3063" s="93" t="n">
        <x:v>18</x:v>
      </x:c>
      <x:c r="F3063" s="59" t="n">
        <x:v>0.046820862149731635</x:v>
      </x:c>
      <x:c r="G3063" s="59" t="n">
        <x:v>0.764744020831452</x:v>
      </x:c>
      <x:c r="H3063" s="59" t="n">
        <x:v>0.14397851616492582</x:v>
      </x:c>
      <x:c r="I3063" s="58" t="n">
        <x:v>9315265.07995485</x:v>
      </x:c>
      <x:c r="J3063" s="59" t="n">
        <x:v>0.40703839118567536</x:v>
      </x:c>
      <x:c r="K3063" s="2" t="str">
        <x:v>B</x:v>
      </x:c>
      <x:c r="L3063" s="59" t="n">
        <x:v>0.1128310775756836</x:v>
      </x:c>
      <x:c r="M3063" s="59" t="n">
        <x:v>0.47624995857339897</x:v>
      </x:c>
      <x:c r="N3063" s="58" t="n">
        <x:v>4390911.778600918</x:v>
      </x:c>
      <x:c r="O3063" s="58" t="n">
        <x:v>6298756.656912203</x:v>
      </x:c>
      <x:c r="P3063" s="2" t="str">
        <x:v>approve</x:v>
      </x:c>
      <x:c r="Q3063" s="2" t="str">
        <x:v>eligibility and RAROC conditions are met</x:v>
      </x:c>
      <x:c r="R3063" s="2"/>
      <x:c r="S3063" s="2"/>
      <x:c r="T3063" s="2"/>
    </x:row>
    <x:row r="3064">
      <x:c r="A3064" s="2"/>
      <x:c r="B3064" s="2"/>
      <x:c r="C3064" s="2" t="str">
        <x:v>SYN-03059</x:v>
      </x:c>
      <x:c r="D3064" s="58" t="n">
        <x:v>168000000</x:v>
      </x:c>
      <x:c r="E3064" s="93" t="n">
        <x:v>48</x:v>
      </x:c>
      <x:c r="F3064" s="59" t="n">
        <x:v>0.049711498972701294</x:v>
      </x:c>
      <x:c r="G3064" s="59" t="n">
        <x:v>0.7334537262356466</x:v>
      </x:c>
      <x:c r="H3064" s="59" t="n">
        <x:v>0.15179345742299533</x:v>
      </x:c>
      <x:c r="I3064" s="58" t="n">
        <x:v>4690853.0789455725</x:v>
      </x:c>
      <x:c r="J3064" s="59" t="n">
        <x:v>0.44242157518788444</x:v>
      </x:c>
      <x:c r="K3064" s="2" t="str">
        <x:v>B</x:v>
      </x:c>
      <x:c r="L3064" s="59" t="n">
        <x:v>0.11467533111572267</x:v>
      </x:c>
      <x:c r="M3064" s="59" t="n">
        <x:v>0.5367827416528411</x:v>
      </x:c>
      <x:c r="N3064" s="58" t="n">
        <x:v>13120326.663066205</x:v>
      </x:c>
      <x:c r="O3064" s="58" t="n">
        <x:v>6921540.851811326</x:v>
      </x:c>
      <x:c r="P3064" s="2" t="str">
        <x:v>approve</x:v>
      </x:c>
      <x:c r="Q3064" s="2" t="str">
        <x:v>eligibility and RAROC conditions are met</x:v>
      </x:c>
      <x:c r="R3064" s="2"/>
      <x:c r="S3064" s="2"/>
      <x:c r="T3064" s="2"/>
    </x:row>
    <x:row r="3065">
      <x:c r="A3065" s="2"/>
      <x:c r="B3065" s="2"/>
      <x:c r="C3065" s="2" t="str">
        <x:v>SYN-03060</x:v>
      </x:c>
      <x:c r="D3065" s="58" t="n">
        <x:v>161000000</x:v>
      </x:c>
      <x:c r="E3065" s="93" t="n">
        <x:v>12</x:v>
      </x:c>
      <x:c r="F3065" s="59" t="n">
        <x:v>0.024231201727148568</x:v>
      </x:c>
      <x:c r="G3065" s="59" t="n">
        <x:v>0.6372024809756034</x:v>
      </x:c>
      <x:c r="H3065" s="59" t="n">
        <x:v>0.1038514897047501</x:v>
      </x:c>
      <x:c r="I3065" s="58" t="n">
        <x:v>14183313.924216097</x:v>
      </x:c>
      <x:c r="J3065" s="59" t="n">
        <x:v>0.5010575848957491</x:v>
      </x:c>
      <x:c r="K3065" s="2" t="str">
        <x:v>B</x:v>
      </x:c>
      <x:c r="L3065" s="59"/>
      <x:c r="M3065" s="59" t="n">
        <x:v>0.3037510462047045</x:v>
      </x:c>
      <x:c r="N3065" s="58" t="n">
        <x:v>1372804.1244775802</x:v>
      </x:c>
      <x:c r="O3065" s="58" t="n">
        <x:v>6923646.410971519</x:v>
      </x:c>
      <x:c r="P3065" s="2" t="str">
        <x:v>decline</x:v>
      </x:c>
      <x:c r="Q3065" s="2" t="str">
        <x:v>debt service to income exceeds policy maximum</x:v>
      </x:c>
      <x:c r="R3065" s="2"/>
      <x:c r="S3065" s="2"/>
      <x:c r="T3065" s="2"/>
    </x:row>
    <x:row r="3066">
      <x:c r="A3066" s="2"/>
      <x:c r="B3066" s="2"/>
      <x:c r="C3066" s="2" t="str">
        <x:v>SYN-03061</x:v>
      </x:c>
      <x:c r="D3066" s="58" t="n">
        <x:v>227000000</x:v>
      </x:c>
      <x:c r="E3066" s="93" t="n">
        <x:v>48</x:v>
      </x:c>
      <x:c r="F3066" s="59" t="n">
        <x:v>0.076955899578882</x:v>
      </x:c>
      <x:c r="G3066" s="59" t="n">
        <x:v>0.5357502406120114</x:v>
      </x:c>
      <x:c r="H3066" s="59" t="n">
        <x:v>0.1694186873974154</x:v>
      </x:c>
      <x:c r="I3066" s="58" t="n">
        <x:v>6543269.553310305</x:v>
      </x:c>
      <x:c r="J3066" s="59" t="n">
        <x:v>0.17702759898500664</x:v>
      </x:c>
      <x:c r="K3066" s="2" t="str">
        <x:v>C</x:v>
      </x:c>
      <x:c r="L3066" s="59" t="n">
        <x:v>0.11912715911865235</x:v>
      </x:c>
      <x:c r="M3066" s="59" t="n">
        <x:v>0.6702461584495017</x:v>
      </x:c>
      <x:c r="N3066" s="58" t="n">
        <x:v>19739599.809899453</x:v>
      </x:c>
      <x:c r="O3066" s="58" t="n">
        <x:v>9088665.866771098</x:v>
      </x:c>
      <x:c r="P3066" s="2" t="str">
        <x:v>approve</x:v>
      </x:c>
      <x:c r="Q3066" s="2" t="str">
        <x:v>eligibility and RAROC conditions are met</x:v>
      </x:c>
      <x:c r="R3066" s="2"/>
      <x:c r="S3066" s="2"/>
      <x:c r="T3066" s="2"/>
    </x:row>
    <x:row r="3067">
      <x:c r="A3067" s="2"/>
      <x:c r="B3067" s="2"/>
      <x:c r="C3067" s="2" t="str">
        <x:v>SYN-03062</x:v>
      </x:c>
      <x:c r="D3067" s="58" t="n">
        <x:v>66000000</x:v>
      </x:c>
      <x:c r="E3067" s="93" t="n">
        <x:v>48</x:v>
      </x:c>
      <x:c r="F3067" s="59" t="n">
        <x:v>0.06505280296810592</x:v>
      </x:c>
      <x:c r="G3067" s="59" t="n">
        <x:v>0.7608606496252506</x:v>
      </x:c>
      <x:c r="H3067" s="59" t="n">
        <x:v>0.14797266294910785</x:v>
      </x:c>
      <x:c r="I3067" s="58" t="n">
        <x:v>1830053.8885269156</x:v>
      </x:c>
      <x:c r="J3067" s="59" t="n">
        <x:v>0.2571690953721578</x:v>
      </x:c>
      <x:c r="K3067" s="2" t="str">
        <x:v>C</x:v>
      </x:c>
      <x:c r="L3067" s="59" t="n">
        <x:v>0.13560874938964848</x:v>
      </x:c>
      <x:c r="M3067" s="59" t="n">
        <x:v>0.2730232759899254</x:v>
      </x:c>
      <x:c r="N3067" s="58" t="n">
        <x:v>6885078.149537492</x:v>
      </x:c>
      <x:c r="O3067" s="58" t="n">
        <x:v>2958139.652646815</x:v>
      </x:c>
      <x:c r="P3067" s="2" t="str">
        <x:v>approve</x:v>
      </x:c>
      <x:c r="Q3067" s="2" t="str">
        <x:v>eligibility and RAROC conditions are met</x:v>
      </x:c>
      <x:c r="R3067" s="2"/>
      <x:c r="S3067" s="2"/>
      <x:c r="T3067" s="2"/>
    </x:row>
    <x:row r="3068">
      <x:c r="A3068" s="2"/>
      <x:c r="B3068" s="2"/>
      <x:c r="C3068" s="2" t="str">
        <x:v>SYN-03063</x:v>
      </x:c>
      <x:c r="D3068" s="58" t="n">
        <x:v>104000000</x:v>
      </x:c>
      <x:c r="E3068" s="93" t="n">
        <x:v>12</x:v>
      </x:c>
      <x:c r="F3068" s="59" t="n">
        <x:v>0.1847500877459007</x:v>
      </x:c>
      <x:c r="G3068" s="59" t="n">
        <x:v>0.7342633638792875</x:v>
      </x:c>
      <x:c r="H3068" s="59" t="n">
        <x:v>0.25119462341780785</x:v>
      </x:c>
      <x:c r="I3068" s="58" t="n">
        <x:v>9890627.180186665</x:v>
      </x:c>
      <x:c r="J3068" s="59" t="n">
        <x:v>0.3314637124818234</x:v>
      </x:c>
      <x:c r="K3068" s="2" t="str">
        <x:v>E</x:v>
      </x:c>
      <x:c r="L3068" s="59" t="n">
        <x:v>0.23495716094970698</x:v>
      </x:c>
      <x:c r="M3068" s="59" t="n">
        <x:v>0.24706114959598363</x:v>
      </x:c>
      <x:c r="N3068" s="58" t="n">
        <x:v>8167268.487600835</x:v>
      </x:c>
      <x:c r="O3068" s="58" t="n">
        <x:v>8187126.423193223</x:v>
      </x:c>
      <x:c r="P3068" s="2" t="str">
        <x:v>approve</x:v>
      </x:c>
      <x:c r="Q3068" s="2" t="str">
        <x:v>eligibility and RAROC conditions are met</x:v>
      </x:c>
      <x:c r="R3068" s="2"/>
      <x:c r="S3068" s="2"/>
      <x:c r="T3068" s="2"/>
    </x:row>
    <x:row r="3069">
      <x:c r="A3069" s="2"/>
      <x:c r="B3069" s="2"/>
      <x:c r="C3069" s="2" t="str">
        <x:v>SYN-03064</x:v>
      </x:c>
      <x:c r="D3069" s="58" t="n">
        <x:v>221000000</x:v>
      </x:c>
      <x:c r="E3069" s="93" t="n">
        <x:v>48</x:v>
      </x:c>
      <x:c r="F3069" s="59" t="n">
        <x:v>0.03724873871908886</x:v>
      </x:c>
      <x:c r="G3069" s="59" t="n">
        <x:v>0.6979227061813875</x:v>
      </x:c>
      <x:c r="H3069" s="59" t="n">
        <x:v>0.15379019118997755</x:v>
      </x:c>
      <x:c r="I3069" s="58" t="n">
        <x:v>6193139.008852495</x:v>
      </x:c>
      <x:c r="J3069" s="59" t="n">
        <x:v>0.1768175232131153</x:v>
      </x:c>
      <x:c r="K3069" s="2" t="str">
        <x:v>B</x:v>
      </x:c>
      <x:c r="L3069" s="59" t="n">
        <x:v>0.10057319641113283</x:v>
      </x:c>
      <x:c r="M3069" s="59" t="n">
        <x:v>0.6992085308676882</x:v>
      </x:c>
      <x:c r="N3069" s="58" t="n">
        <x:v>12461045.818401251</x:v>
      </x:c>
      <x:c r="O3069" s="58" t="n">
        <x:v>9274617.746780353</x:v>
      </x:c>
      <x:c r="P3069" s="2" t="str">
        <x:v>approve</x:v>
      </x:c>
      <x:c r="Q3069" s="2" t="str">
        <x:v>eligibility and RAROC conditions are met</x:v>
      </x:c>
      <x:c r="R3069" s="2"/>
      <x:c r="S3069" s="2"/>
      <x:c r="T3069" s="2"/>
    </x:row>
    <x:row r="3070">
      <x:c r="A3070" s="2"/>
      <x:c r="B3070" s="2"/>
      <x:c r="C3070" s="2" t="str">
        <x:v>SYN-03065</x:v>
      </x:c>
      <x:c r="D3070" s="58" t="n">
        <x:v>74000000</x:v>
      </x:c>
      <x:c r="E3070" s="93" t="n">
        <x:v>12</x:v>
      </x:c>
      <x:c r="F3070" s="59" t="n">
        <x:v>0.1770228711090461</x:v>
      </x:c>
      <x:c r="G3070" s="59" t="n">
        <x:v>0.6518181942998977</x:v>
      </x:c>
      <x:c r="H3070" s="59" t="n">
        <x:v>0.24043662807538252</x:v>
      </x:c>
      <x:c r="I3070" s="58" t="n">
        <x:v>6998973.881586479</x:v>
      </x:c>
      <x:c r="J3070" s="59" t="n">
        <x:v>0.44684293379957746</x:v>
      </x:c>
      <x:c r="K3070" s="2" t="str">
        <x:v>E</x:v>
      </x:c>
      <x:c r="L3070" s="59" t="n">
        <x:v>0.23617496490478518</x:v>
      </x:c>
      <x:c r="M3070" s="59" t="n">
        <x:v>0.1863209886756331</x:v>
      </x:c>
      <x:c r="N3070" s="58" t="n">
        <x:v>4929127.553765765</x:v>
      </x:c>
      <x:c r="O3070" s="58" t="n">
        <x:v>5083947.021752855</x:v>
      </x:c>
      <x:c r="P3070" s="2" t="str">
        <x:v>approve</x:v>
      </x:c>
      <x:c r="Q3070" s="2" t="str">
        <x:v>eligibility and RAROC conditions are met</x:v>
      </x:c>
      <x:c r="R3070" s="2"/>
      <x:c r="S3070" s="2"/>
      <x:c r="T3070" s="2"/>
    </x:row>
    <x:row r="3071">
      <x:c r="A3071" s="2"/>
      <x:c r="B3071" s="2"/>
      <x:c r="C3071" s="2" t="str">
        <x:v>SYN-03066</x:v>
      </x:c>
      <x:c r="D3071" s="58" t="n">
        <x:v>214000000</x:v>
      </x:c>
      <x:c r="E3071" s="93" t="n">
        <x:v>24</x:v>
      </x:c>
      <x:c r="F3071" s="59" t="n">
        <x:v>0.07908035463042831</x:v>
      </x:c>
      <x:c r="G3071" s="59" t="n">
        <x:v>0.7864739064654573</x:v>
      </x:c>
      <x:c r="H3071" s="59" t="n">
        <x:v>0.17546532228364692</x:v>
      </x:c>
      <x:c r="I3071" s="58" t="n">
        <x:v>10636928.17060138</x:v>
      </x:c>
      <x:c r="J3071" s="59" t="n">
        <x:v>0.53883589650274</x:v>
      </x:c>
      <x:c r="K3071" s="2" t="str">
        <x:v>C</x:v>
      </x:c>
      <x:c r="L3071" s="59"/>
      <x:c r="M3071" s="59" t="n">
        <x:v>0.370185905560011</x:v>
      </x:c>
      <x:c r="N3071" s="58" t="n">
        <x:v>14402214.066635989</x:v>
      </x:c>
      <x:c r="O3071" s="58" t="n">
        <x:v>11402965.371326631</x:v>
      </x:c>
      <x:c r="P3071" s="2" t="str">
        <x:v>decline</x:v>
      </x:c>
      <x:c r="Q3071" s="2" t="str">
        <x:v>debt service to income exceeds policy maximum</x:v>
      </x:c>
      <x:c r="R3071" s="2"/>
      <x:c r="S3071" s="2"/>
      <x:c r="T3071" s="2"/>
    </x:row>
    <x:row r="3072">
      <x:c r="A3072" s="2"/>
      <x:c r="B3072" s="2"/>
      <x:c r="C3072" s="2" t="str">
        <x:v>SYN-03067</x:v>
      </x:c>
      <x:c r="D3072" s="58" t="n">
        <x:v>140000000</x:v>
      </x:c>
      <x:c r="E3072" s="93" t="n">
        <x:v>24</x:v>
      </x:c>
      <x:c r="F3072" s="59" t="n">
        <x:v>0.00790151371662569</x:v>
      </x:c>
      <x:c r="G3072" s="59" t="n">
        <x:v>0.633050118144036</x:v>
      </x:c>
      <x:c r="H3072" s="59" t="n">
        <x:v>0.11980754968960669</x:v>
      </x:c>
      <x:c r="I3072" s="58" t="n">
        <x:v>6589027.9599178955</x:v>
      </x:c>
      <x:c r="J3072" s="59" t="n">
        <x:v>0.4388938557113534</x:v>
      </x:c>
      <x:c r="K3072" s="2" t="str">
        <x:v>A</x:v>
      </x:c>
      <x:c r="L3072" s="59" t="n">
        <x:v>0.07771743774414064</x:v>
      </x:c>
      <x:c r="M3072" s="59" t="n">
        <x:v>0.5868020844337306</x:v>
      </x:c>
      <x:c r="N3072" s="58" t="n">
        <x:v>756058.1595172992</x:v>
      </x:c>
      <x:c r="O3072" s="58" t="n">
        <x:v>5929928.459256731</x:v>
      </x:c>
      <x:c r="P3072" s="2" t="str">
        <x:v>approve</x:v>
      </x:c>
      <x:c r="Q3072" s="2" t="str">
        <x:v>eligibility and RAROC conditions are met</x:v>
      </x:c>
      <x:c r="R3072" s="2"/>
      <x:c r="S3072" s="2"/>
      <x:c r="T3072" s="2"/>
    </x:row>
    <x:row r="3073">
      <x:c r="A3073" s="2"/>
      <x:c r="B3073" s="2"/>
      <x:c r="C3073" s="2" t="str">
        <x:v>SYN-03068</x:v>
      </x:c>
      <x:c r="D3073" s="58" t="n">
        <x:v>86000000</x:v>
      </x:c>
      <x:c r="E3073" s="93" t="n">
        <x:v>24</x:v>
      </x:c>
      <x:c r="F3073" s="59" t="n">
        <x:v>0.007134414218302463</x:v>
      </x:c>
      <x:c r="G3073" s="59" t="n">
        <x:v>0.7141805510454846</x:v>
      </x:c>
      <x:c r="H3073" s="59" t="n">
        <x:v>0.10445365123227685</x:v>
      </x:c>
      <x:c r="I3073" s="58" t="n">
        <x:v>3986164.8922792454</x:v>
      </x:c>
      <x:c r="J3073" s="59" t="n">
        <x:v>0.12790882644186322</x:v>
      </x:c>
      <x:c r="K3073" s="2" t="str">
        <x:v>A</x:v>
      </x:c>
      <x:c r="L3073" s="59" t="n">
        <x:v>0.09225124359130858</x:v>
      </x:c>
      <x:c r="M3073" s="59" t="n">
        <x:v>0.28427876462810764</x:v>
      </x:c>
      <x:c r="N3073" s="58" t="n">
        <x:v>470956.6243893915</x:v>
      </x:c>
      <x:c r="O3073" s="58" t="n">
        <x:v>3627528.6530088834</x:v>
      </x:c>
      <x:c r="P3073" s="2" t="str">
        <x:v>approve</x:v>
      </x:c>
      <x:c r="Q3073" s="2" t="str">
        <x:v>eligibility and RAROC conditions are met</x:v>
      </x:c>
      <x:c r="R3073" s="2"/>
      <x:c r="S3073" s="2"/>
      <x:c r="T3073" s="2"/>
    </x:row>
    <x:row r="3074">
      <x:c r="A3074" s="2"/>
      <x:c r="B3074" s="2"/>
      <x:c r="C3074" s="2" t="str">
        <x:v>SYN-03069</x:v>
      </x:c>
      <x:c r="D3074" s="58" t="n">
        <x:v>31000000</x:v>
      </x:c>
      <x:c r="E3074" s="93" t="n">
        <x:v>12</x:v>
      </x:c>
      <x:c r="F3074" s="59" t="n">
        <x:v>0.04034232556945904</x:v>
      </x:c>
      <x:c r="G3074" s="59" t="n">
        <x:v>0.719165627580866</x:v>
      </x:c>
      <x:c r="H3074" s="59" t="n">
        <x:v>0.14417829258939868</x:v>
      </x:c>
      <x:c r="I3074" s="58" t="n">
        <x:v>2789498.7962879688</x:v>
      </x:c>
      <x:c r="J3074" s="59" t="n">
        <x:v>0.23007561002164653</x:v>
      </x:c>
      <x:c r="K3074" s="2" t="str">
        <x:v>B</x:v>
      </x:c>
      <x:c r="L3074" s="59" t="n">
        <x:v>0.16976341247558593</x:v>
      </x:c>
      <x:c r="M3074" s="59" t="n">
        <x:v>-0.12779866762653452</x:v>
      </x:c>
      <x:c r="N3074" s="58" t="n">
        <x:v>500882.160918809</x:v>
      </x:c>
      <x:c r="O3074" s="58" t="n">
        <x:v>1334228.05536321</x:v>
      </x:c>
      <x:c r="P3074" s="2" t="str">
        <x:v>reprice</x:v>
      </x:c>
      <x:c r="Q3074" s="2" t="str">
        <x:v>quoted APR is below the RAROC price floor</x:v>
      </x:c>
      <x:c r="R3074" s="2"/>
      <x:c r="S3074" s="2"/>
      <x:c r="T3074" s="2"/>
    </x:row>
    <x:row r="3075">
      <x:c r="A3075" s="2"/>
      <x:c r="B3075" s="2"/>
      <x:c r="C3075" s="2" t="str">
        <x:v>SYN-03070</x:v>
      </x:c>
      <x:c r="D3075" s="58" t="n">
        <x:v>44000000</x:v>
      </x:c>
      <x:c r="E3075" s="93" t="n">
        <x:v>48</x:v>
      </x:c>
      <x:c r="F3075" s="59" t="n">
        <x:v>0.040002441061053766</x:v>
      </x:c>
      <x:c r="G3075" s="59" t="n">
        <x:v>0.6095431324070909</x:v>
      </x:c>
      <x:c r="H3075" s="59" t="n">
        <x:v>0.1420400287403508</x:v>
      </x:c>
      <x:c r="I3075" s="58" t="n">
        <x:v>1206872.5130206633</x:v>
      </x:c>
      <x:c r="J3075" s="59" t="n">
        <x:v>0.1553825515518638</x:v>
      </x:c>
      <x:c r="K3075" s="2" t="str">
        <x:v>B</x:v>
      </x:c>
      <x:c r="L3075" s="59" t="n">
        <x:v>0.10951984405517577</x:v>
      </x:c>
      <x:c r="M3075" s="59" t="n">
        <x:v>0.4914815832463717</x:v>
      </x:c>
      <x:c r="N3075" s="58" t="n">
        <x:v>2305812.701911783</x:v>
      </x:c>
      <x:c r="O3075" s="58" t="n">
        <x:v>1827373.9092662423</x:v>
      </x:c>
      <x:c r="P3075" s="2" t="str">
        <x:v>approve</x:v>
      </x:c>
      <x:c r="Q3075" s="2" t="str">
        <x:v>eligibility and RAROC conditions are met</x:v>
      </x:c>
      <x:c r="R3075" s="2"/>
      <x:c r="S3075" s="2"/>
      <x:c r="T3075" s="2"/>
    </x:row>
    <x:row r="3076">
      <x:c r="A3076" s="2"/>
      <x:c r="B3076" s="2"/>
      <x:c r="C3076" s="2" t="str">
        <x:v>SYN-03071</x:v>
      </x:c>
      <x:c r="D3076" s="58" t="n">
        <x:v>159000000</x:v>
      </x:c>
      <x:c r="E3076" s="93" t="n">
        <x:v>48</x:v>
      </x:c>
      <x:c r="F3076" s="59" t="n">
        <x:v>0.08908172847221632</x:v>
      </x:c>
      <x:c r="G3076" s="59" t="n">
        <x:v>0.6901728283242761</x:v>
      </x:c>
      <x:c r="H3076" s="59" t="n">
        <x:v>0.1863560201720917</x:v>
      </x:c>
      <x:c r="I3076" s="58" t="n">
        <x:v>4723599.121414453</x:v>
      </x:c>
      <x:c r="J3076" s="59" t="n">
        <x:v>0.40828144894127605</x:v>
      </x:c>
      <x:c r="K3076" s="2" t="str">
        <x:v>C</x:v>
      </x:c>
      <x:c r="L3076" s="59" t="n">
        <x:v>0.1476955413818359</x:v>
      </x:c>
      <x:c r="M3076" s="59" t="n">
        <x:v>0.48137600941500674</x:v>
      </x:c>
      <x:c r="N3076" s="58" t="n">
        <x:v>20571289.589476276</x:v>
      </x:c>
      <x:c r="O3076" s="58" t="n">
        <x:v>7721214.181958047</x:v>
      </x:c>
      <x:c r="P3076" s="2" t="str">
        <x:v>approve</x:v>
      </x:c>
      <x:c r="Q3076" s="2" t="str">
        <x:v>eligibility and RAROC conditions are met</x:v>
      </x:c>
      <x:c r="R3076" s="2"/>
      <x:c r="S3076" s="2"/>
      <x:c r="T3076" s="2"/>
    </x:row>
    <x:row r="3077">
      <x:c r="A3077" s="2"/>
      <x:c r="B3077" s="2"/>
      <x:c r="C3077" s="2" t="str">
        <x:v>SYN-03072</x:v>
      </x:c>
      <x:c r="D3077" s="58" t="n">
        <x:v>180000000</x:v>
      </x:c>
      <x:c r="E3077" s="93" t="n">
        <x:v>18</x:v>
      </x:c>
      <x:c r="F3077" s="59" t="n">
        <x:v>0.01000318684504425</x:v>
      </x:c>
      <x:c r="G3077" s="59" t="n">
        <x:v>0.6707029745142803</x:v>
      </x:c>
      <x:c r="H3077" s="59" t="n">
        <x:v>0.11745126086665456</x:v>
      </x:c>
      <x:c r="I3077" s="58" t="n">
        <x:v>10955469.350798152</x:v>
      </x:c>
      <x:c r="J3077" s="59" t="n">
        <x:v>0.40505879902570596</x:v>
      </x:c>
      <x:c r="K3077" s="2" t="str">
        <x:v>A</x:v>
      </x:c>
      <x:c r="L3077" s="59" t="n">
        <x:v>0.0750975799560547</x:v>
      </x:c>
      <x:c r="M3077" s="59" t="n">
        <x:v>0.589250689959441</x:v>
      </x:c>
      <x:c r="N3077" s="58" t="n">
        <x:v>982217.3153463551</x:v>
      </x:c>
      <x:c r="O3077" s="58" t="n">
        <x:v>7650660.242064927</x:v>
      </x:c>
      <x:c r="P3077" s="2" t="str">
        <x:v>approve</x:v>
      </x:c>
      <x:c r="Q3077" s="2" t="str">
        <x:v>eligibility and RAROC conditions are met</x:v>
      </x:c>
      <x:c r="R3077" s="2"/>
      <x:c r="S3077" s="2"/>
      <x:c r="T3077" s="2"/>
    </x:row>
    <x:row r="3078">
      <x:c r="A3078" s="2"/>
      <x:c r="B3078" s="2"/>
      <x:c r="C3078" s="2" t="str">
        <x:v>SYN-03073</x:v>
      </x:c>
      <x:c r="D3078" s="58" t="n">
        <x:v>53000000</x:v>
      </x:c>
      <x:c r="E3078" s="93" t="n">
        <x:v>48</x:v>
      </x:c>
      <x:c r="F3078" s="59" t="n">
        <x:v>0.06143752915416914</x:v>
      </x:c>
      <x:c r="G3078" s="59" t="n">
        <x:v>0.7979951487470922</x:v>
      </x:c>
      <x:c r="H3078" s="59" t="n">
        <x:v>0.16209708556640542</x:v>
      </x:c>
      <x:c r="I3078" s="58" t="n">
        <x:v>1507733.3196609942</x:v>
      </x:c>
      <x:c r="J3078" s="59" t="n">
        <x:v>0.1197180073485286</x:v>
      </x:c>
      <x:c r="K3078" s="2" t="str">
        <x:v>C</x:v>
      </x:c>
      <x:c r="L3078" s="59" t="n">
        <x:v>0.13983596801757814</x:v>
      </x:c>
      <x:c r="M3078" s="59" t="n">
        <x:v>0.3616651116872513</x:v>
      </x:c>
      <x:c r="N3078" s="58" t="n">
        <x:v>5537443.277752016</x:v>
      </x:c>
      <x:c r="O3078" s="58" t="n">
        <x:v>2434024.096476153</x:v>
      </x:c>
      <x:c r="P3078" s="2" t="str">
        <x:v>approve</x:v>
      </x:c>
      <x:c r="Q3078" s="2" t="str">
        <x:v>eligibility and RAROC conditions are met</x:v>
      </x:c>
      <x:c r="R3078" s="2"/>
      <x:c r="S3078" s="2"/>
      <x:c r="T3078" s="2"/>
    </x:row>
    <x:row r="3079">
      <x:c r="A3079" s="2"/>
      <x:c r="B3079" s="2"/>
      <x:c r="C3079" s="2" t="str">
        <x:v>SYN-03074</x:v>
      </x:c>
      <x:c r="D3079" s="58" t="n">
        <x:v>68000000</x:v>
      </x:c>
      <x:c r="E3079" s="93" t="n">
        <x:v>12</x:v>
      </x:c>
      <x:c r="F3079" s="59" t="n">
        <x:v>0.05841121305337606</x:v>
      </x:c>
      <x:c r="G3079" s="59" t="n">
        <x:v>0.8229622309477788</x:v>
      </x:c>
      <x:c r="H3079" s="59" t="n">
        <x:v>0.1588112648543958</x:v>
      </x:c>
      <x:c r="I3079" s="58" t="n">
        <x:v>6165873.754651423</x:v>
      </x:c>
      <x:c r="J3079" s="59" t="n">
        <x:v>0.6321292244587189</x:v>
      </x:c>
      <x:c r="K3079" s="2" t="str">
        <x:v>C</x:v>
      </x:c>
      <x:c r="L3079" s="59"/>
      <x:c r="M3079" s="59" t="n">
        <x:v>0.20927526117000972</x:v>
      </x:c>
      <x:c r="N3079" s="58" t="n">
        <x:v>1829410.2069049955</x:v>
      </x:c>
      <x:c r="O3079" s="58" t="n">
        <x:v>3280670.6655758144</x:v>
      </x:c>
      <x:c r="P3079" s="2" t="str">
        <x:v>decline</x:v>
      </x:c>
      <x:c r="Q3079" s="2" t="str">
        <x:v>debt service to income exceeds policy maximum</x:v>
      </x:c>
      <x:c r="R3079" s="2"/>
      <x:c r="S3079" s="2"/>
      <x:c r="T3079" s="2"/>
    </x:row>
    <x:row r="3080">
      <x:c r="A3080" s="2"/>
      <x:c r="B3080" s="2"/>
      <x:c r="C3080" s="2" t="str">
        <x:v>SYN-03075</x:v>
      </x:c>
      <x:c r="D3080" s="58" t="n">
        <x:v>177000000</x:v>
      </x:c>
      <x:c r="E3080" s="93" t="n">
        <x:v>48</x:v>
      </x:c>
      <x:c r="F3080" s="59" t="n">
        <x:v>0.1067049433935949</x:v>
      </x:c>
      <x:c r="G3080" s="59" t="n">
        <x:v>0.718673561738593</x:v>
      </x:c>
      <x:c r="H3080" s="59" t="n">
        <x:v>0.1926872073493373</x:v>
      </x:c>
      <x:c r="I3080" s="58" t="n">
        <x:v>5317452.357550137</x:v>
      </x:c>
      <x:c r="J3080" s="59" t="n">
        <x:v>0.38765975346935927</x:v>
      </x:c>
      <x:c r="K3080" s="2" t="str">
        <x:v>D</x:v>
      </x:c>
      <x:c r="L3080" s="59" t="n">
        <x:v>0.16428943634033205</x:v>
      </x:c>
      <x:c r="M3080" s="59" t="n">
        <x:v>0.364205759601561</x:v>
      </x:c>
      <x:c r="N3080" s="58" t="n">
        <x:v>28189851.923890132</x:v>
      </x:c>
      <x:c r="O3080" s="58" t="n">
        <x:v>9705651.059702476</x:v>
      </x:c>
      <x:c r="P3080" s="2" t="str">
        <x:v>approve</x:v>
      </x:c>
      <x:c r="Q3080" s="2" t="str">
        <x:v>eligibility and RAROC conditions are met</x:v>
      </x:c>
      <x:c r="R3080" s="2"/>
      <x:c r="S3080" s="2"/>
      <x:c r="T3080" s="2"/>
    </x:row>
    <x:row r="3081">
      <x:c r="A3081" s="2"/>
      <x:c r="B3081" s="2"/>
      <x:c r="C3081" s="2" t="str">
        <x:v>SYN-03076</x:v>
      </x:c>
      <x:c r="D3081" s="58" t="n">
        <x:v>56000000</x:v>
      </x:c>
      <x:c r="E3081" s="93" t="n">
        <x:v>36</x:v>
      </x:c>
      <x:c r="F3081" s="59" t="n">
        <x:v>0.09014692455174707</x:v>
      </x:c>
      <x:c r="G3081" s="59" t="n">
        <x:v>0.7123660430281196</x:v>
      </x:c>
      <x:c r="H3081" s="59" t="n">
        <x:v>0.18707467286809515</x:v>
      </x:c>
      <x:c r="I3081" s="58" t="n">
        <x:v>2044463.9601057165</x:v>
      </x:c>
      <x:c r="J3081" s="59" t="n">
        <x:v>0.07665835597063125</x:v>
      </x:c>
      <x:c r="K3081" s="2" t="str">
        <x:v>C</x:v>
      </x:c>
      <x:c r="L3081" s="59" t="n">
        <x:v>0.1543144989013672</x:v>
      </x:c>
      <x:c r="M3081" s="59" t="n">
        <x:v>0.42230264525462746</x:v>
      </x:c>
      <x:c r="N3081" s="58" t="n">
        <x:v>5742015.972968827</x:v>
      </x:c>
      <x:c r="O3081" s="58" t="n">
        <x:v>2857931.656137415</x:v>
      </x:c>
      <x:c r="P3081" s="2" t="str">
        <x:v>approve</x:v>
      </x:c>
      <x:c r="Q3081" s="2" t="str">
        <x:v>eligibility and RAROC conditions are met</x:v>
      </x:c>
      <x:c r="R3081" s="2"/>
      <x:c r="S3081" s="2"/>
      <x:c r="T3081" s="2"/>
    </x:row>
    <x:row r="3082">
      <x:c r="A3082" s="2"/>
      <x:c r="B3082" s="2"/>
      <x:c r="C3082" s="2" t="str">
        <x:v>SYN-03077</x:v>
      </x:c>
      <x:c r="D3082" s="58" t="n">
        <x:v>149000000</x:v>
      </x:c>
      <x:c r="E3082" s="93" t="n">
        <x:v>48</x:v>
      </x:c>
      <x:c r="F3082" s="59" t="n">
        <x:v>0.039590064272949047</x:v>
      </x:c>
      <x:c r="G3082" s="59" t="n">
        <x:v>0.5690334607597236</x:v>
      </x:c>
      <x:c r="H3082" s="59" t="n">
        <x:v>0.121320863786223</x:v>
      </x:c>
      <x:c r="I3082" s="58" t="n">
        <x:v>3933411.561014147</x:v>
      </x:c>
      <x:c r="J3082" s="59" t="n">
        <x:v>0.11441652867605805</x:v>
      </x:c>
      <x:c r="K3082" s="2" t="str">
        <x:v>B</x:v>
      </x:c>
      <x:c r="L3082" s="59" t="n">
        <x:v>0.10317726135253907</x:v>
      </x:c>
      <x:c r="M3082" s="59" t="n">
        <x:v>0.3444766036947077</x:v>
      </x:c>
      <x:c r="N3082" s="58" t="n">
        <x:v>7132164.507737881</x:v>
      </x:c>
      <x:c r="O3082" s="58" t="n">
        <x:v>6118944.708763327</x:v>
      </x:c>
      <x:c r="P3082" s="2" t="str">
        <x:v>approve</x:v>
      </x:c>
      <x:c r="Q3082" s="2" t="str">
        <x:v>eligibility and RAROC conditions are met</x:v>
      </x:c>
      <x:c r="R3082" s="2"/>
      <x:c r="S3082" s="2"/>
      <x:c r="T3082" s="2"/>
    </x:row>
    <x:row r="3083">
      <x:c r="A3083" s="2"/>
      <x:c r="B3083" s="2"/>
      <x:c r="C3083" s="2" t="str">
        <x:v>SYN-03078</x:v>
      </x:c>
      <x:c r="D3083" s="58" t="n">
        <x:v>204000000</x:v>
      </x:c>
      <x:c r="E3083" s="93" t="n">
        <x:v>36</x:v>
      </x:c>
      <x:c r="F3083" s="59" t="n">
        <x:v>0.0794376174399194</x:v>
      </x:c>
      <x:c r="G3083" s="59" t="n">
        <x:v>0.638790299521836</x:v>
      </x:c>
      <x:c r="H3083" s="59" t="n">
        <x:v>0.1696886621394957</x:v>
      </x:c>
      <x:c r="I3083" s="58" t="n">
        <x:v>7269995.87150043</x:v>
      </x:c>
      <x:c r="J3083" s="59" t="n">
        <x:v>0.28796452869912265</x:v>
      </x:c>
      <x:c r="K3083" s="2" t="str">
        <x:v>C</x:v>
      </x:c>
      <x:c r="L3083" s="59" t="n">
        <x:v>0.12629974365234375</x:v>
      </x:c>
      <x:c r="M3083" s="59" t="n">
        <x:v>0.5757853104842977</x:v>
      </x:c>
      <x:c r="N3083" s="58" t="n">
        <x:v>16509804.895977125</x:v>
      </x:c>
      <x:c r="O3083" s="58" t="n">
        <x:v>8697306.423813285</x:v>
      </x:c>
      <x:c r="P3083" s="2" t="str">
        <x:v>approve</x:v>
      </x:c>
      <x:c r="Q3083" s="2" t="str">
        <x:v>eligibility and RAROC conditions are met</x:v>
      </x:c>
      <x:c r="R3083" s="2"/>
      <x:c r="S3083" s="2"/>
      <x:c r="T3083" s="2"/>
    </x:row>
    <x:row r="3084">
      <x:c r="A3084" s="2"/>
      <x:c r="B3084" s="2"/>
      <x:c r="C3084" s="2" t="str">
        <x:v>SYN-03079</x:v>
      </x:c>
      <x:c r="D3084" s="58" t="n">
        <x:v>147000000</x:v>
      </x:c>
      <x:c r="E3084" s="93" t="n">
        <x:v>12</x:v>
      </x:c>
      <x:c r="F3084" s="59" t="n">
        <x:v>0.16580730564486867</x:v>
      </x:c>
      <x:c r="G3084" s="59" t="n">
        <x:v>0.7464094872379099</x:v>
      </x:c>
      <x:c r="H3084" s="59" t="n">
        <x:v>0.2456116345660428</x:v>
      </x:c>
      <x:c r="I3084" s="58" t="n">
        <x:v>13940212.327288864</x:v>
      </x:c>
      <x:c r="J3084" s="59" t="n">
        <x:v>0.5303579371126792</x:v>
      </x:c>
      <x:c r="K3084" s="2" t="str">
        <x:v>E</x:v>
      </x:c>
      <x:c r="L3084" s="59"/>
      <x:c r="M3084" s="59" t="n">
        <x:v>0.2866256982358849</x:v>
      </x:c>
      <x:c r="N3084" s="58" t="n">
        <x:v>10489657.074218482</x:v>
      </x:c>
      <x:c r="O3084" s="58" t="n">
        <x:v>11285566.00755301</x:v>
      </x:c>
      <x:c r="P3084" s="2" t="str">
        <x:v>decline</x:v>
      </x:c>
      <x:c r="Q3084" s="2" t="str">
        <x:v>debt service to income exceeds policy maximum</x:v>
      </x:c>
      <x:c r="R3084" s="2"/>
      <x:c r="S3084" s="2"/>
      <x:c r="T3084" s="2"/>
    </x:row>
    <x:row r="3085">
      <x:c r="A3085" s="2"/>
      <x:c r="B3085" s="2"/>
      <x:c r="C3085" s="2" t="str">
        <x:v>SYN-03080</x:v>
      </x:c>
      <x:c r="D3085" s="58" t="n">
        <x:v>208000000</x:v>
      </x:c>
      <x:c r="E3085" s="93" t="n">
        <x:v>18</x:v>
      </x:c>
      <x:c r="F3085" s="59" t="n">
        <x:v>0.09886577602052099</x:v>
      </x:c>
      <x:c r="G3085" s="59" t="n">
        <x:v>0.7839186417950474</x:v>
      </x:c>
      <x:c r="H3085" s="59" t="n">
        <x:v>0.1716252940294186</x:v>
      </x:c>
      <x:c r="I3085" s="58" t="n">
        <x:v>13188712.31139251</x:v>
      </x:c>
      <x:c r="J3085" s="59" t="n">
        <x:v>0.7356898855911705</x:v>
      </x:c>
      <x:c r="K3085" s="2" t="str">
        <x:v>C</x:v>
      </x:c>
      <x:c r="L3085" s="59"/>
      <x:c r="M3085" s="59" t="n">
        <x:v>0.2696275280550452</x:v>
      </x:c>
      <x:c r="N3085" s="58" t="n">
        <x:v>13244296.721229894</x:v>
      </x:c>
      <x:c r="O3085" s="58" t="n">
        <x:v>12622898.699501783</x:v>
      </x:c>
      <x:c r="P3085" s="2" t="str">
        <x:v>decline</x:v>
      </x:c>
      <x:c r="Q3085" s="2" t="str">
        <x:v>debt service to income exceeds policy maximum</x:v>
      </x:c>
      <x:c r="R3085" s="2"/>
      <x:c r="S3085" s="2"/>
      <x:c r="T3085" s="2"/>
    </x:row>
    <x:row r="3086">
      <x:c r="A3086" s="2"/>
      <x:c r="B3086" s="2"/>
      <x:c r="C3086" s="2" t="str">
        <x:v>SYN-03081</x:v>
      </x:c>
      <x:c r="D3086" s="58" t="n">
        <x:v>160000000</x:v>
      </x:c>
      <x:c r="E3086" s="93" t="n">
        <x:v>24</x:v>
      </x:c>
      <x:c r="F3086" s="59" t="n">
        <x:v>0.09213473252949132</x:v>
      </x:c>
      <x:c r="G3086" s="59" t="n">
        <x:v>0.5513488914755398</x:v>
      </x:c>
      <x:c r="H3086" s="59" t="n">
        <x:v>0.17431149104826443</x:v>
      </x:c>
      <x:c r="I3086" s="58" t="n">
        <x:v>7943948.685446293</x:v>
      </x:c>
      <x:c r="J3086" s="59" t="n">
        <x:v>0.6152866082420574</x:v>
      </x:c>
      <x:c r="K3086" s="2" t="str">
        <x:v>C</x:v>
      </x:c>
      <x:c r="L3086" s="59"/>
      <x:c r="M3086" s="59" t="n">
        <x:v>0.6161662832242804</x:v>
      </x:c>
      <x:c r="N3086" s="58" t="n">
        <x:v>8768624.071942342</x:v>
      </x:c>
      <x:c r="O3086" s="58" t="n">
        <x:v>6504738.206981405</x:v>
      </x:c>
      <x:c r="P3086" s="2" t="str">
        <x:v>decline</x:v>
      </x:c>
      <x:c r="Q3086" s="2" t="str">
        <x:v>debt service to income exceeds policy maximum</x:v>
      </x:c>
      <x:c r="R3086" s="2"/>
      <x:c r="S3086" s="2"/>
      <x:c r="T3086" s="2"/>
    </x:row>
    <x:row r="3087">
      <x:c r="A3087" s="2"/>
      <x:c r="B3087" s="2"/>
      <x:c r="C3087" s="2" t="str">
        <x:v>SYN-03082</x:v>
      </x:c>
      <x:c r="D3087" s="58" t="n">
        <x:v>249000000</x:v>
      </x:c>
      <x:c r="E3087" s="93" t="n">
        <x:v>36</x:v>
      </x:c>
      <x:c r="F3087" s="59" t="n">
        <x:v>0.10158437510762584</x:v>
      </x:c>
      <x:c r="G3087" s="59" t="n">
        <x:v>0.8386876323084511</x:v>
      </x:c>
      <x:c r="H3087" s="59" t="n">
        <x:v>0.1947752495895543</x:v>
      </x:c>
      <x:c r="I3087" s="58" t="n">
        <x:v>9187578.078295955</x:v>
      </x:c>
      <x:c r="J3087" s="59" t="n">
        <x:v>0.3116687487545588</x:v>
      </x:c>
      <x:c r="K3087" s="2" t="str">
        <x:v>D</x:v>
      </x:c>
      <x:c r="L3087" s="59" t="n">
        <x:v>0.17423629760742188</x:v>
      </x:c>
      <x:c r="M3087" s="59" t="n">
        <x:v>0.2900179311825107</x:v>
      </x:c>
      <x:c r="N3087" s="58" t="n">
        <x:v>33758102.457824044</x:v>
      </x:c>
      <x:c r="O3087" s="58" t="n">
        <x:v>15877244.779654086</x:v>
      </x:c>
      <x:c r="P3087" s="2" t="str">
        <x:v>approve</x:v>
      </x:c>
      <x:c r="Q3087" s="2" t="str">
        <x:v>eligibility and RAROC conditions are met</x:v>
      </x:c>
      <x:c r="R3087" s="2"/>
      <x:c r="S3087" s="2"/>
      <x:c r="T3087" s="2"/>
    </x:row>
    <x:row r="3088">
      <x:c r="A3088" s="2"/>
      <x:c r="B3088" s="2"/>
      <x:c r="C3088" s="2" t="str">
        <x:v>SYN-03083</x:v>
      </x:c>
      <x:c r="D3088" s="58" t="n">
        <x:v>101000000</x:v>
      </x:c>
      <x:c r="E3088" s="93" t="n">
        <x:v>36</x:v>
      </x:c>
      <x:c r="F3088" s="59" t="n">
        <x:v>0.008507595208471353</x:v>
      </x:c>
      <x:c r="G3088" s="59" t="n">
        <x:v>0.7031432779781087</x:v>
      </x:c>
      <x:c r="H3088" s="59" t="n">
        <x:v>0.12187366152319773</x:v>
      </x:c>
      <x:c r="I3088" s="58" t="n">
        <x:v>3363690.935374826</x:v>
      </x:c>
      <x:c r="J3088" s="59" t="n">
        <x:v>0.24114976145723227</x:v>
      </x:c>
      <x:c r="K3088" s="2" t="str">
        <x:v>A</x:v>
      </x:c>
      <x:c r="L3088" s="59" t="n">
        <x:v>0.08593761444091798</x:v>
      </x:c>
      <x:c r="M3088" s="59" t="n">
        <x:v>0.5252653687764173</x:v>
      </x:c>
      <x:c r="N3088" s="58" t="n">
        <x:v>981681.2288406296</x:v>
      </x:c>
      <x:c r="O3088" s="58" t="n">
        <x:v>4290913.537660771</x:v>
      </x:c>
      <x:c r="P3088" s="2" t="str">
        <x:v>approve</x:v>
      </x:c>
      <x:c r="Q3088" s="2" t="str">
        <x:v>eligibility and RAROC conditions are met</x:v>
      </x:c>
      <x:c r="R3088" s="2"/>
      <x:c r="S3088" s="2"/>
      <x:c r="T3088" s="2"/>
    </x:row>
    <x:row r="3089">
      <x:c r="A3089" s="2"/>
      <x:c r="B3089" s="2"/>
      <x:c r="C3089" s="2" t="str">
        <x:v>SYN-03084</x:v>
      </x:c>
      <x:c r="D3089" s="58" t="n">
        <x:v>116000000</x:v>
      </x:c>
      <x:c r="E3089" s="93" t="n">
        <x:v>24</x:v>
      </x:c>
      <x:c r="F3089" s="59" t="n">
        <x:v>0.11836647473406181</x:v>
      </x:c>
      <x:c r="G3089" s="59" t="n">
        <x:v>0.7556751168413153</x:v>
      </x:c>
      <x:c r="H3089" s="59" t="n">
        <x:v>0.1844829696914383</x:v>
      </x:c>
      <x:c r="I3089" s="58" t="n">
        <x:v>5816353.44951048</x:v>
      </x:c>
      <x:c r="J3089" s="59" t="n">
        <x:v>0.25378917721802935</x:v>
      </x:c>
      <x:c r="K3089" s="2" t="str">
        <x:v>D</x:v>
      </x:c>
      <x:c r="L3089" s="59" t="n">
        <x:v>0.18769180297851562</x:v>
      </x:c>
      <x:c r="M3089" s="59" t="n">
        <x:v>0.13921841360226642</x:v>
      </x:c>
      <x:c r="N3089" s="58" t="n">
        <x:v>11165979.746840252</x:v>
      </x:c>
      <x:c r="O3089" s="58" t="n">
        <x:v>7291529.492560595</x:v>
      </x:c>
      <x:c r="P3089" s="2" t="str">
        <x:v>reprice</x:v>
      </x:c>
      <x:c r="Q3089" s="2" t="str">
        <x:v>quoted APR is below the RAROC price floor</x:v>
      </x:c>
      <x:c r="R3089" s="2"/>
      <x:c r="S3089" s="2"/>
      <x:c r="T3089" s="2"/>
    </x:row>
    <x:row r="3090">
      <x:c r="A3090" s="2"/>
      <x:c r="B3090" s="2"/>
      <x:c r="C3090" s="2" t="str">
        <x:v>SYN-03085</x:v>
      </x:c>
      <x:c r="D3090" s="58" t="n">
        <x:v>240000000</x:v>
      </x:c>
      <x:c r="E3090" s="93" t="n">
        <x:v>36</x:v>
      </x:c>
      <x:c r="F3090" s="59" t="n">
        <x:v>0.07068076141155347</x:v>
      </x:c>
      <x:c r="G3090" s="59" t="n">
        <x:v>0.6361079694953408</x:v>
      </x:c>
      <x:c r="H3090" s="59" t="n">
        <x:v>0.16338095591122084</x:v>
      </x:c>
      <x:c r="I3090" s="58" t="n">
        <x:v>8477803.083758498</x:v>
      </x:c>
      <x:c r="J3090" s="59" t="n">
        <x:v>0.6053657299143791</x:v>
      </x:c>
      <x:c r="K3090" s="2" t="str">
        <x:v>C</x:v>
      </x:c>
      <x:c r="L3090" s="59"/>
      <x:c r="M3090" s="59" t="n">
        <x:v>0.5474995308022274</x:v>
      </x:c>
      <x:c r="N3090" s="58" t="n">
        <x:v>17248820.650305454</x:v>
      </x:c>
      <x:c r="O3090" s="58" t="n">
        <x:v>9740071.332844587</x:v>
      </x:c>
      <x:c r="P3090" s="2" t="str">
        <x:v>decline</x:v>
      </x:c>
      <x:c r="Q3090" s="2" t="str">
        <x:v>debt service to income exceeds policy maximum</x:v>
      </x:c>
      <x:c r="R3090" s="2"/>
      <x:c r="S3090" s="2"/>
      <x:c r="T3090" s="2"/>
    </x:row>
    <x:row r="3091">
      <x:c r="A3091" s="2"/>
      <x:c r="B3091" s="2"/>
      <x:c r="C3091" s="2" t="str">
        <x:v>SYN-03086</x:v>
      </x:c>
      <x:c r="D3091" s="58" t="n">
        <x:v>119000000</x:v>
      </x:c>
      <x:c r="E3091" s="93" t="n">
        <x:v>24</x:v>
      </x:c>
      <x:c r="F3091" s="59" t="n">
        <x:v>0.019347100957349293</x:v>
      </x:c>
      <x:c r="G3091" s="59" t="n">
        <x:v>0.6921240780036924</x:v>
      </x:c>
      <x:c r="H3091" s="59" t="n">
        <x:v>0.09197782818927448</x:v>
      </x:c>
      <x:c r="I3091" s="58" t="n">
        <x:v>5447289.511645357</x:v>
      </x:c>
      <x:c r="J3091" s="59" t="n">
        <x:v>0.48270225780830617</x:v>
      </x:c>
      <x:c r="K3091" s="2" t="str">
        <x:v>A</x:v>
      </x:c>
      <x:c r="L3091" s="59" t="n">
        <x:v>0.09705577850341797</x:v>
      </x:c>
      <x:c r="M3091" s="59" t="n">
        <x:v>0.10834007921255648</x:v>
      </x:c>
      <x:c r="N3091" s="58" t="n">
        <x:v>1702118.7116132698</x:v>
      </x:c>
      <x:c r="O3091" s="58" t="n">
        <x:v>4960535.961995605</x:v>
      </x:c>
      <x:c r="P3091" s="2" t="str">
        <x:v>reprice</x:v>
      </x:c>
      <x:c r="Q3091" s="2" t="str">
        <x:v>quoted APR is below the RAROC price floor</x:v>
      </x:c>
      <x:c r="R3091" s="2"/>
      <x:c r="S3091" s="2"/>
      <x:c r="T3091" s="2"/>
    </x:row>
    <x:row r="3092">
      <x:c r="A3092" s="2"/>
      <x:c r="B3092" s="2"/>
      <x:c r="C3092" s="2" t="str">
        <x:v>SYN-03087</x:v>
      </x:c>
      <x:c r="D3092" s="58" t="n">
        <x:v>145000000</x:v>
      </x:c>
      <x:c r="E3092" s="93" t="n">
        <x:v>48</x:v>
      </x:c>
      <x:c r="F3092" s="59" t="n">
        <x:v>0.06064304462673207</x:v>
      </x:c>
      <x:c r="G3092" s="59" t="n">
        <x:v>0.849519550766362</x:v>
      </x:c>
      <x:c r="H3092" s="59" t="n">
        <x:v>0.15911833816687213</x:v>
      </x:c>
      <x:c r="I3092" s="58" t="n">
        <x:v>4102796.257942454</x:v>
      </x:c>
      <x:c r="J3092" s="59" t="n">
        <x:v>0.25688173313505575</x:v>
      </x:c>
      <x:c r="K3092" s="2" t="str">
        <x:v>C</x:v>
      </x:c>
      <x:c r="L3092" s="59" t="n">
        <x:v>0.13144382476806643</x:v>
      </x:c>
      <x:c r="M3092" s="59" t="n">
        <x:v>0.39591266562317184</x:v>
      </x:c>
      <x:c r="N3092" s="58" t="n">
        <x:v>15904919.330805317</x:v>
      </x:c>
      <x:c r="O3092" s="58" t="n">
        <x:v>7027037.663180643</x:v>
      </x:c>
      <x:c r="P3092" s="2" t="str">
        <x:v>approve</x:v>
      </x:c>
      <x:c r="Q3092" s="2" t="str">
        <x:v>eligibility and RAROC conditions are met</x:v>
      </x:c>
      <x:c r="R3092" s="2"/>
      <x:c r="S3092" s="2"/>
      <x:c r="T3092" s="2"/>
    </x:row>
    <x:row r="3093">
      <x:c r="A3093" s="2"/>
      <x:c r="B3093" s="2"/>
      <x:c r="C3093" s="2" t="str">
        <x:v>SYN-03088</x:v>
      </x:c>
      <x:c r="D3093" s="58" t="n">
        <x:v>202000000</x:v>
      </x:c>
      <x:c r="E3093" s="93" t="n">
        <x:v>18</x:v>
      </x:c>
      <x:c r="F3093" s="59" t="n">
        <x:v>0.1454064924797503</x:v>
      </x:c>
      <x:c r="G3093" s="59" t="n">
        <x:v>0.6523605061972293</x:v>
      </x:c>
      <x:c r="H3093" s="59" t="n">
        <x:v>0.21649741557497473</x:v>
      </x:c>
      <x:c r="I3093" s="58" t="n">
        <x:v>13242916.932152709</x:v>
      </x:c>
      <x:c r="J3093" s="59" t="n">
        <x:v>0.4132214009597824</x:v>
      </x:c>
      <x:c r="K3093" s="2" t="str">
        <x:v>D</x:v>
      </x:c>
      <x:c r="L3093" s="59" t="n">
        <x:v>0.18327507019042966</x:v>
      </x:c>
      <x:c r="M3093" s="59" t="n">
        <x:v>0.3837145097057228</x:v>
      </x:c>
      <x:c r="N3093" s="58" t="n">
        <x:v>15877156.988860074</x:v>
      </x:c>
      <x:c r="O3093" s="58" t="n">
        <x:v>12334581.745643547</x:v>
      </x:c>
      <x:c r="P3093" s="2" t="str">
        <x:v>approve</x:v>
      </x:c>
      <x:c r="Q3093" s="2" t="str">
        <x:v>eligibility and RAROC conditions are met</x:v>
      </x:c>
      <x:c r="R3093" s="2"/>
      <x:c r="S3093" s="2"/>
      <x:c r="T3093" s="2"/>
    </x:row>
    <x:row r="3094">
      <x:c r="A3094" s="2"/>
      <x:c r="B3094" s="2"/>
      <x:c r="C3094" s="2" t="str">
        <x:v>SYN-03089</x:v>
      </x:c>
      <x:c r="D3094" s="58" t="n">
        <x:v>116000000</x:v>
      </x:c>
      <x:c r="E3094" s="93" t="n">
        <x:v>48</x:v>
      </x:c>
      <x:c r="F3094" s="59" t="n">
        <x:v>0.009124851240391425</x:v>
      </x:c>
      <x:c r="G3094" s="59" t="n">
        <x:v>0.6901260086813564</x:v>
      </x:c>
      <x:c r="H3094" s="59" t="n">
        <x:v>0.10946427946341104</x:v>
      </x:c>
      <x:c r="I3094" s="58" t="n">
        <x:v>2995063.637447088</x:v>
      </x:c>
      <x:c r="J3094" s="59" t="n">
        <x:v>0.17895263931366273</x:v>
      </x:c>
      <x:c r="K3094" s="2" t="str">
        <x:v>A</x:v>
      </x:c>
      <x:c r="L3094" s="59" t="n">
        <x:v>0.08523658752441407</x:v>
      </x:c>
      <x:c r="M3094" s="59" t="n">
        <x:v>0.4061543235862381</x:v>
      </x:c>
      <x:c r="N3094" s="58" t="n">
        <x:v>1584166.936242698</x:v>
      </x:c>
      <x:c r="O3094" s="58" t="n">
        <x:v>4931899.109527501</x:v>
      </x:c>
      <x:c r="P3094" s="2" t="str">
        <x:v>approve</x:v>
      </x:c>
      <x:c r="Q3094" s="2" t="str">
        <x:v>eligibility and RAROC conditions are met</x:v>
      </x:c>
      <x:c r="R3094" s="2"/>
      <x:c r="S3094" s="2"/>
      <x:c r="T3094" s="2"/>
    </x:row>
    <x:row r="3095">
      <x:c r="A3095" s="2"/>
      <x:c r="B3095" s="2"/>
      <x:c r="C3095" s="2" t="str">
        <x:v>SYN-03090</x:v>
      </x:c>
      <x:c r="D3095" s="58" t="n">
        <x:v>165000000</x:v>
      </x:c>
      <x:c r="E3095" s="93" t="n">
        <x:v>48</x:v>
      </x:c>
      <x:c r="F3095" s="59" t="n">
        <x:v>0.04929434476983681</x:v>
      </x:c>
      <x:c r="G3095" s="59" t="n">
        <x:v>0.6693798859841721</x:v>
      </x:c>
      <x:c r="H3095" s="59" t="n">
        <x:v>0.15224800696297996</x:v>
      </x:c>
      <x:c r="I3095" s="58" t="n">
        <x:v>4610897.653012918</x:v>
      </x:c>
      <x:c r="J3095" s="59" t="n">
        <x:v>0.32187258503108596</x:v>
      </x:c>
      <x:c r="K3095" s="2" t="str">
        <x:v>B</x:v>
      </x:c>
      <x:c r="L3095" s="59" t="n">
        <x:v>0.10873546600341795</x:v>
      </x:c>
      <x:c r="M3095" s="59" t="n">
        <x:v>0.6011017437519844</x:v>
      </x:c>
      <x:c r="N3095" s="58" t="n">
        <x:v>11669037.631711984</x:v>
      </x:c>
      <x:c r="O3095" s="58" t="n">
        <x:v>6803612.330177861</x:v>
      </x:c>
      <x:c r="P3095" s="2" t="str">
        <x:v>approve</x:v>
      </x:c>
      <x:c r="Q3095" s="2" t="str">
        <x:v>eligibility and RAROC conditions are met</x:v>
      </x:c>
      <x:c r="R3095" s="2"/>
      <x:c r="S3095" s="2"/>
      <x:c r="T3095" s="2"/>
    </x:row>
    <x:row r="3096">
      <x:c r="A3096" s="2"/>
      <x:c r="B3096" s="2"/>
      <x:c r="C3096" s="2" t="str">
        <x:v>SYN-03091</x:v>
      </x:c>
      <x:c r="D3096" s="58" t="n">
        <x:v>142000000</x:v>
      </x:c>
      <x:c r="E3096" s="93" t="n">
        <x:v>18</x:v>
      </x:c>
      <x:c r="F3096" s="59" t="n">
        <x:v>0.0835176485427637</x:v>
      </x:c>
      <x:c r="G3096" s="59" t="n">
        <x:v>0.7399838934681918</x:v>
      </x:c>
      <x:c r="H3096" s="59" t="n">
        <x:v>0.18492449819441262</x:v>
      </x:c>
      <x:c r="I3096" s="58" t="n">
        <x:v>9093790.032597328</x:v>
      </x:c>
      <x:c r="J3096" s="59" t="n">
        <x:v>0.3202677676232491</x:v>
      </x:c>
      <x:c r="K3096" s="2" t="str">
        <x:v>C</x:v>
      </x:c>
      <x:c r="L3096" s="59" t="n">
        <x:v>0.14520904541015628</x:v>
      </x:c>
      <x:c r="M3096" s="59" t="n">
        <x:v>0.4795071230682979</x:v>
      </x:c>
      <x:c r="N3096" s="58" t="n">
        <x:v>7233350.6526179</x:v>
      </x:c>
      <x:c r="O3096" s="58" t="n">
        <x:v>7454318.909923994</x:v>
      </x:c>
      <x:c r="P3096" s="2" t="str">
        <x:v>approve</x:v>
      </x:c>
      <x:c r="Q3096" s="2" t="str">
        <x:v>eligibility and RAROC conditions are met</x:v>
      </x:c>
      <x:c r="R3096" s="2"/>
      <x:c r="S3096" s="2"/>
      <x:c r="T3096" s="2"/>
    </x:row>
    <x:row r="3097">
      <x:c r="A3097" s="2"/>
      <x:c r="B3097" s="2"/>
      <x:c r="C3097" s="2" t="str">
        <x:v>SYN-03092</x:v>
      </x:c>
      <x:c r="D3097" s="58" t="n">
        <x:v>65000000</x:v>
      </x:c>
      <x:c r="E3097" s="93" t="n">
        <x:v>24</x:v>
      </x:c>
      <x:c r="F3097" s="59" t="n">
        <x:v>0.18674674280468076</x:v>
      </x:c>
      <x:c r="G3097" s="59" t="n">
        <x:v>0.6976516019164294</x:v>
      </x:c>
      <x:c r="H3097" s="59" t="n">
        <x:v>0.2619941326326552</x:v>
      </x:c>
      <x:c r="I3097" s="58" t="n">
        <x:v>3508387.621148507</x:v>
      </x:c>
      <x:c r="J3097" s="59" t="n">
        <x:v>0.1850224714214812</x:v>
      </x:c>
      <x:c r="K3097" s="2" t="str">
        <x:v>E</x:v>
      </x:c>
      <x:c r="L3097" s="59" t="n">
        <x:v>0.23796482086181636</x:v>
      </x:c>
      <x:c r="M3097" s="59" t="n">
        <x:v>0.2952330067784759</x:v>
      </x:c>
      <x:c r="N3097" s="58" t="n">
        <x:v>9173627.073860697</x:v>
      </x:c>
      <x:c r="O3097" s="58" t="n">
        <x:v>4564554.65849971</x:v>
      </x:c>
      <x:c r="P3097" s="2" t="str">
        <x:v>approve</x:v>
      </x:c>
      <x:c r="Q3097" s="2" t="str">
        <x:v>eligibility and RAROC conditions are met</x:v>
      </x:c>
      <x:c r="R3097" s="2"/>
      <x:c r="S3097" s="2"/>
      <x:c r="T3097" s="2"/>
    </x:row>
    <x:row r="3098">
      <x:c r="A3098" s="2"/>
      <x:c r="B3098" s="2"/>
      <x:c r="C3098" s="2" t="str">
        <x:v>SYN-03093</x:v>
      </x:c>
      <x:c r="D3098" s="58" t="n">
        <x:v>208000000</x:v>
      </x:c>
      <x:c r="E3098" s="93" t="n">
        <x:v>36</x:v>
      </x:c>
      <x:c r="F3098" s="59" t="n">
        <x:v>0.32050517154836083</x:v>
      </x:c>
      <x:c r="G3098" s="59" t="n">
        <x:v>0.8208554307128919</x:v>
      </x:c>
      <x:c r="H3098" s="59" t="n">
        <x:v>0.3</x:v>
      </x:c>
      <x:c r="I3098" s="58" t="n">
        <x:v>8829927.962644398</x:v>
      </x:c>
      <x:c r="J3098" s="59" t="n">
        <x:v>0.36733173250320883</x:v>
      </x:c>
      <x:c r="K3098" s="2" t="str">
        <x:v>E</x:v>
      </x:c>
      <x:c r="L3098" s="59"/>
      <x:c r="M3098" s="59" t="n">
        <x:v>-0.38289795601425336</x:v>
      </x:c>
      <x:c r="N3098" s="58" t="n">
        <x:v>79380908.69638622</x:v>
      </x:c>
      <x:c r="O3098" s="58" t="n">
        <x:v>16773158.191328771</x:v>
      </x:c>
      <x:c r="P3098" s="2" t="str">
        <x:v>decline</x:v>
      </x:c>
      <x:c r="Q3098" s="2" t="str">
        <x:v>PD exceeds policy maximum</x:v>
      </x:c>
      <x:c r="R3098" s="2"/>
      <x:c r="S3098" s="2"/>
      <x:c r="T3098" s="2"/>
    </x:row>
    <x:row r="3099">
      <x:c r="A3099" s="2"/>
      <x:c r="B3099" s="2"/>
      <x:c r="C3099" s="2" t="str">
        <x:v>SYN-03094</x:v>
      </x:c>
      <x:c r="D3099" s="58" t="n">
        <x:v>117000000</x:v>
      </x:c>
      <x:c r="E3099" s="93" t="n">
        <x:v>24</x:v>
      </x:c>
      <x:c r="F3099" s="59" t="n">
        <x:v>0.09008706675882228</x:v>
      </x:c>
      <x:c r="G3099" s="59" t="n">
        <x:v>0.5907162963951772</x:v>
      </x:c>
      <x:c r="H3099" s="59" t="n">
        <x:v>0.18639350714264658</x:v>
      </x:c>
      <x:c r="I3099" s="58" t="n">
        <x:v>5877327.561745473</x:v>
      </x:c>
      <x:c r="J3099" s="59" t="n">
        <x:v>0.2517197909537054</x:v>
      </x:c>
      <x:c r="K3099" s="2" t="str">
        <x:v>C</x:v>
      </x:c>
      <x:c r="L3099" s="59" t="n">
        <x:v>0.1402764129638672</x:v>
      </x:c>
      <x:c r="M3099" s="59" t="n">
        <x:v>0.6053242151740674</x:v>
      </x:c>
      <x:c r="N3099" s="58" t="n">
        <x:v>6743261.233774533</x:v>
      </x:c>
      <x:c r="O3099" s="58" t="n">
        <x:v>5035953.973393902</x:v>
      </x:c>
      <x:c r="P3099" s="2" t="str">
        <x:v>approve</x:v>
      </x:c>
      <x:c r="Q3099" s="2" t="str">
        <x:v>eligibility and RAROC conditions are met</x:v>
      </x:c>
      <x:c r="R3099" s="2"/>
      <x:c r="S3099" s="2"/>
      <x:c r="T3099" s="2"/>
    </x:row>
    <x:row r="3100">
      <x:c r="A3100" s="2"/>
      <x:c r="B3100" s="2"/>
      <x:c r="C3100" s="2" t="str">
        <x:v>SYN-03095</x:v>
      </x:c>
      <x:c r="D3100" s="58" t="n">
        <x:v>73000000</x:v>
      </x:c>
      <x:c r="E3100" s="93" t="n">
        <x:v>18</x:v>
      </x:c>
      <x:c r="F3100" s="59" t="n">
        <x:v>0.003</x:v>
      </x:c>
      <x:c r="G3100" s="59" t="n">
        <x:v>0.6569316285868607</x:v>
      </x:c>
      <x:c r="H3100" s="59" t="n">
        <x:v>0.1247701400418618</x:v>
      </x:c>
      <x:c r="I3100" s="58" t="n">
        <x:v>4467882.1625286015</x:v>
      </x:c>
      <x:c r="J3100" s="59" t="n">
        <x:v>0.18919705406321505</x:v>
      </x:c>
      <x:c r="K3100" s="2" t="str">
        <x:v>A</x:v>
      </x:c>
      <x:c r="L3100" s="59" t="n">
        <x:v>0.08250881195068359</x:v>
      </x:c>
      <x:c r="M3100" s="59" t="n">
        <x:v>0.5895000796824932</x:v>
      </x:c>
      <x:c r="N3100" s="58" t="n">
        <x:v>117223.88744082843</x:v>
      </x:c>
      <x:c r="O3100" s="58" t="n">
        <x:v>3118430.7637226586</x:v>
      </x:c>
      <x:c r="P3100" s="2" t="str">
        <x:v>approve</x:v>
      </x:c>
      <x:c r="Q3100" s="2" t="str">
        <x:v>eligibility and RAROC conditions are met</x:v>
      </x:c>
      <x:c r="R3100" s="2"/>
      <x:c r="S3100" s="2"/>
      <x:c r="T3100" s="2"/>
    </x:row>
    <x:row r="3101">
      <x:c r="A3101" s="2"/>
      <x:c r="B3101" s="2"/>
      <x:c r="C3101" s="2" t="str">
        <x:v>SYN-03096</x:v>
      </x:c>
      <x:c r="D3101" s="58" t="n">
        <x:v>205000000</x:v>
      </x:c>
      <x:c r="E3101" s="93" t="n">
        <x:v>48</x:v>
      </x:c>
      <x:c r="F3101" s="59" t="n">
        <x:v>0.04142475304498765</x:v>
      </x:c>
      <x:c r="G3101" s="59" t="n">
        <x:v>0.7454427929861822</x:v>
      </x:c>
      <x:c r="H3101" s="59" t="n">
        <x:v>0.14626175017019147</x:v>
      </x:c>
      <x:c r="I3101" s="58" t="n">
        <x:v>5666532.407481592</x:v>
      </x:c>
      <x:c r="J3101" s="59" t="n">
        <x:v>0.3348423821582542</x:v>
      </x:c>
      <x:c r="K3101" s="2" t="str">
        <x:v>B</x:v>
      </x:c>
      <x:c r="L3101" s="59" t="n">
        <x:v>0.11064552307128905</x:v>
      </x:c>
      <x:c r="M3101" s="59" t="n">
        <x:v>0.5219064626620669</x:v>
      </x:c>
      <x:c r="N3101" s="58" t="n">
        <x:v>13620057.146338556</x:v>
      </x:c>
      <x:c r="O3101" s="58" t="n">
        <x:v>8517381.422830788</x:v>
      </x:c>
      <x:c r="P3101" s="2" t="str">
        <x:v>approve</x:v>
      </x:c>
      <x:c r="Q3101" s="2" t="str">
        <x:v>eligibility and RAROC conditions are met</x:v>
      </x:c>
      <x:c r="R3101" s="2"/>
      <x:c r="S3101" s="2"/>
      <x:c r="T3101" s="2"/>
    </x:row>
    <x:row r="3102">
      <x:c r="A3102" s="2"/>
      <x:c r="B3102" s="2"/>
      <x:c r="C3102" s="2" t="str">
        <x:v>SYN-03097</x:v>
      </x:c>
      <x:c r="D3102" s="58" t="n">
        <x:v>202000000</x:v>
      </x:c>
      <x:c r="E3102" s="93" t="n">
        <x:v>36</x:v>
      </x:c>
      <x:c r="F3102" s="59" t="n">
        <x:v>0.11828270957082257</x:v>
      </x:c>
      <x:c r="G3102" s="59" t="n">
        <x:v>0.7611712070415249</x:v>
      </x:c>
      <x:c r="H3102" s="59" t="n">
        <x:v>0.19138793950368096</x:v>
      </x:c>
      <x:c r="I3102" s="58" t="n">
        <x:v>7418698.8125787275</x:v>
      </x:c>
      <x:c r="J3102" s="59" t="n">
        <x:v>0.1967624787960487</x:v>
      </x:c>
      <x:c r="K3102" s="2" t="str">
        <x:v>D</x:v>
      </x:c>
      <x:c r="L3102" s="59" t="n">
        <x:v>0.1838602828979492</x:v>
      </x:c>
      <x:c r="M3102" s="59" t="n">
        <x:v>0.20837278504025222</x:v>
      </x:c>
      <x:c r="N3102" s="58" t="n">
        <x:v>28625653.73377101</x:v>
      </x:c>
      <x:c r="O3102" s="58" t="n">
        <x:v>12466578.331691448</x:v>
      </x:c>
      <x:c r="P3102" s="2" t="str">
        <x:v>approve</x:v>
      </x:c>
      <x:c r="Q3102" s="2" t="str">
        <x:v>eligibility and RAROC conditions are met</x:v>
      </x:c>
      <x:c r="R3102" s="2"/>
      <x:c r="S3102" s="2"/>
      <x:c r="T3102" s="2"/>
    </x:row>
    <x:row r="3103">
      <x:c r="A3103" s="2"/>
      <x:c r="B3103" s="2"/>
      <x:c r="C3103" s="2" t="str">
        <x:v>SYN-03098</x:v>
      </x:c>
      <x:c r="D3103" s="58" t="n">
        <x:v>130000000</x:v>
      </x:c>
      <x:c r="E3103" s="93" t="n">
        <x:v>24</x:v>
      </x:c>
      <x:c r="F3103" s="59" t="n">
        <x:v>0.05376994145377088</x:v>
      </x:c>
      <x:c r="G3103" s="59" t="n">
        <x:v>0.7336668954109425</x:v>
      </x:c>
      <x:c r="H3103" s="59" t="n">
        <x:v>0.12838596737969218</x:v>
      </x:c>
      <x:c r="I3103" s="58" t="n">
        <x:v>6170585.944638766</x:v>
      </x:c>
      <x:c r="J3103" s="59" t="n">
        <x:v>0.2793463543253059</x:v>
      </x:c>
      <x:c r="K3103" s="2" t="str">
        <x:v>C</x:v>
      </x:c>
      <x:c r="L3103" s="59" t="n">
        <x:v>0.11366722106933597</x:v>
      </x:c>
      <x:c r="M3103" s="59" t="n">
        <x:v>0.3092834124470079</x:v>
      </x:c>
      <x:c r="N3103" s="58" t="n">
        <x:v>5501431.894615115</x:v>
      </x:c>
      <x:c r="O3103" s="58" t="n">
        <x:v>5354405.01200542</x:v>
      </x:c>
      <x:c r="P3103" s="2" t="str">
        <x:v>approve</x:v>
      </x:c>
      <x:c r="Q3103" s="2" t="str">
        <x:v>eligibility and RAROC conditions are met</x:v>
      </x:c>
      <x:c r="R3103" s="2"/>
      <x:c r="S3103" s="2"/>
      <x:c r="T3103" s="2"/>
    </x:row>
    <x:row r="3104">
      <x:c r="A3104" s="2"/>
      <x:c r="B3104" s="2"/>
      <x:c r="C3104" s="2" t="str">
        <x:v>SYN-03099</x:v>
      </x:c>
      <x:c r="D3104" s="58" t="n">
        <x:v>70000000</x:v>
      </x:c>
      <x:c r="E3104" s="93" t="n">
        <x:v>18</x:v>
      </x:c>
      <x:c r="F3104" s="59" t="n">
        <x:v>0.06564839861726705</x:v>
      </x:c>
      <x:c r="G3104" s="59" t="n">
        <x:v>0.5134619991049593</x:v>
      </x:c>
      <x:c r="H3104" s="59" t="n">
        <x:v>0.16192612211845117</x:v>
      </x:c>
      <x:c r="I3104" s="58" t="n">
        <x:v>4406325.384445664</x:v>
      </x:c>
      <x:c r="J3104" s="59" t="n">
        <x:v>0.25276474493569817</x:v>
      </x:c>
      <x:c r="K3104" s="2" t="str">
        <x:v>C</x:v>
      </x:c>
      <x:c r="L3104" s="59" t="n">
        <x:v>0.12889415740966798</x:v>
      </x:c>
      <x:c r="M3104" s="59" t="n">
        <x:v>0.4967005247535671</x:v>
      </x:c>
      <x:c r="N3104" s="58" t="n">
        <x:v>1935885.4401620796</x:v>
      </x:c>
      <x:c r="O3104" s="58" t="n">
        <x:v>2923299.1998063996</x:v>
      </x:c>
      <x:c r="P3104" s="2" t="str">
        <x:v>approve</x:v>
      </x:c>
      <x:c r="Q3104" s="2" t="str">
        <x:v>eligibility and RAROC conditions are met</x:v>
      </x:c>
      <x:c r="R3104" s="2"/>
      <x:c r="S3104" s="2"/>
      <x:c r="T3104" s="2"/>
    </x:row>
    <x:row r="3105">
      <x:c r="A3105" s="2"/>
      <x:c r="B3105" s="2"/>
      <x:c r="C3105" s="2" t="str">
        <x:v>SYN-03100</x:v>
      </x:c>
      <x:c r="D3105" s="58" t="n">
        <x:v>123000000</x:v>
      </x:c>
      <x:c r="E3105" s="93" t="n">
        <x:v>36</x:v>
      </x:c>
      <x:c r="F3105" s="59" t="n">
        <x:v>0.18948739035953124</x:v>
      </x:c>
      <x:c r="G3105" s="59" t="n">
        <x:v>0.8553636738794934</x:v>
      </x:c>
      <x:c r="H3105" s="59" t="n">
        <x:v>0.2469043419818521</x:v>
      </x:c>
      <x:c r="I3105" s="58" t="n">
        <x:v>4870342.88589533</x:v>
      </x:c>
      <x:c r="J3105" s="59" t="n">
        <x:v>0.21324909537733325</x:v>
      </x:c>
      <x:c r="K3105" s="2" t="str">
        <x:v>E</x:v>
      </x:c>
      <x:c r="L3105" s="59" t="n">
        <x:v>0.2795903778076172</x:v>
      </x:c>
      <x:c r="M3105" s="59" t="n">
        <x:v>0.01083694221884764</x:v>
      </x:c>
      <x:c r="N3105" s="58" t="n">
        <x:v>30752239.028130937</x:v>
      </x:c>
      <x:c r="O3105" s="58" t="n">
        <x:v>10099843.348723462</x:v>
      </x:c>
      <x:c r="P3105" s="2" t="str">
        <x:v>reprice</x:v>
      </x:c>
      <x:c r="Q3105" s="2" t="str">
        <x:v>quoted APR is below the RAROC price floor</x:v>
      </x:c>
      <x:c r="R3105" s="2"/>
      <x:c r="S3105" s="2"/>
      <x:c r="T3105" s="2"/>
    </x:row>
    <x:row r="3106">
      <x:c r="A3106" s="2"/>
      <x:c r="B3106" s="2"/>
      <x:c r="C3106" s="2" t="str">
        <x:v>SYN-03101</x:v>
      </x:c>
      <x:c r="D3106" s="58" t="n">
        <x:v>144000000</x:v>
      </x:c>
      <x:c r="E3106" s="93" t="n">
        <x:v>18</x:v>
      </x:c>
      <x:c r="F3106" s="59" t="n">
        <x:v>0.02715154649982077</x:v>
      </x:c>
      <x:c r="G3106" s="59" t="n">
        <x:v>0.7004308950914742</x:v>
      </x:c>
      <x:c r="H3106" s="59" t="n">
        <x:v>0.13093645053524597</x:v>
      </x:c>
      <x:c r="I3106" s="58" t="n">
        <x:v>8854746.235358005</x:v>
      </x:c>
      <x:c r="J3106" s="59" t="n">
        <x:v>0.3941606246513811</x:v>
      </x:c>
      <x:c r="K3106" s="2" t="str">
        <x:v>B</x:v>
      </x:c>
      <x:c r="L3106" s="59" t="n">
        <x:v>0.0896533203125</x:v>
      </x:c>
      <x:c r="M3106" s="59" t="n">
        <x:v>0.5786027916250371</x:v>
      </x:c>
      <x:c r="N3106" s="58" t="n">
        <x:v>2233317.4222935755</x:v>
      </x:c>
      <x:c r="O3106" s="58" t="n">
        <x:v>6088134.268291208</x:v>
      </x:c>
      <x:c r="P3106" s="2" t="str">
        <x:v>approve</x:v>
      </x:c>
      <x:c r="Q3106" s="2" t="str">
        <x:v>eligibility and RAROC conditions are met</x:v>
      </x:c>
      <x:c r="R3106" s="2"/>
      <x:c r="S3106" s="2"/>
      <x:c r="T3106" s="2"/>
    </x:row>
    <x:row r="3107">
      <x:c r="A3107" s="2"/>
      <x:c r="B3107" s="2"/>
      <x:c r="C3107" s="2" t="str">
        <x:v>SYN-03102</x:v>
      </x:c>
      <x:c r="D3107" s="58" t="n">
        <x:v>109000000</x:v>
      </x:c>
      <x:c r="E3107" s="93" t="n">
        <x:v>12</x:v>
      </x:c>
      <x:c r="F3107" s="59" t="n">
        <x:v>0.07354357511967288</x:v>
      </x:c>
      <x:c r="G3107" s="59" t="n">
        <x:v>0.8180322246757649</x:v>
      </x:c>
      <x:c r="H3107" s="59" t="n">
        <x:v>0.16974192394235865</x:v>
      </x:c>
      <x:c r="I3107" s="58" t="n">
        <x:v>9939983.052216677</x:v>
      </x:c>
      <x:c r="J3107" s="59" t="n">
        <x:v>0.32176420741813755</x:v>
      </x:c>
      <x:c r="K3107" s="2" t="str">
        <x:v>C</x:v>
      </x:c>
      <x:c r="L3107" s="59" t="n">
        <x:v>0.1567360687255859</x:v>
      </x:c>
      <x:c r="M3107" s="59" t="n">
        <x:v>0.26241536814341376</x:v>
      </x:c>
      <x:c r="N3107" s="58" t="n">
        <x:v>3684561.80252703</x:v>
      </x:c>
      <x:c r="O3107" s="58" t="n">
        <x:v>6019311.000457868</x:v>
      </x:c>
      <x:c r="P3107" s="2" t="str">
        <x:v>approve</x:v>
      </x:c>
      <x:c r="Q3107" s="2" t="str">
        <x:v>eligibility and RAROC conditions are met</x:v>
      </x:c>
      <x:c r="R3107" s="2"/>
      <x:c r="S3107" s="2"/>
      <x:c r="T3107" s="2"/>
    </x:row>
    <x:row r="3108">
      <x:c r="A3108" s="2"/>
      <x:c r="B3108" s="2"/>
      <x:c r="C3108" s="2" t="str">
        <x:v>SYN-03103</x:v>
      </x:c>
      <x:c r="D3108" s="58" t="n">
        <x:v>173000000</x:v>
      </x:c>
      <x:c r="E3108" s="93" t="n">
        <x:v>24</x:v>
      </x:c>
      <x:c r="F3108" s="59" t="n">
        <x:v>0.060427941239798395</x:v>
      </x:c>
      <x:c r="G3108" s="59" t="n">
        <x:v>0.6916992523026276</x:v>
      </x:c>
      <x:c r="H3108" s="59" t="n">
        <x:v>0.17882365421421081</x:v>
      </x:c>
      <x:c r="I3108" s="58" t="n">
        <x:v>8627039.800994392</x:v>
      </x:c>
      <x:c r="J3108" s="59" t="n">
        <x:v>0.2236971393034713</x:v>
      </x:c>
      <x:c r="K3108" s="2" t="str">
        <x:v>C</x:v>
      </x:c>
      <x:c r="L3108" s="59" t="n">
        <x:v>0.12361495971679687</x:v>
      </x:c>
      <x:c r="M3108" s="59" t="n">
        <x:v>0.7211577158174777</x:v>
      </x:c>
      <x:c r="N3108" s="58" t="n">
        <x:v>7862018.215132154</x:v>
      </x:c>
      <x:c r="O3108" s="58" t="n">
        <x:v>7198836.0121586155</x:v>
      </x:c>
      <x:c r="P3108" s="2" t="str">
        <x:v>approve</x:v>
      </x:c>
      <x:c r="Q3108" s="2" t="str">
        <x:v>eligibility and RAROC conditions are met</x:v>
      </x:c>
      <x:c r="R3108" s="2"/>
      <x:c r="S3108" s="2"/>
      <x:c r="T3108" s="2"/>
    </x:row>
    <x:row r="3109">
      <x:c r="A3109" s="2"/>
      <x:c r="B3109" s="2"/>
      <x:c r="C3109" s="2" t="str">
        <x:v>SYN-03104</x:v>
      </x:c>
      <x:c r="D3109" s="58" t="n">
        <x:v>111000000</x:v>
      </x:c>
      <x:c r="E3109" s="93" t="n">
        <x:v>18</x:v>
      </x:c>
      <x:c r="F3109" s="59" t="n">
        <x:v>0.017849550437374146</x:v>
      </x:c>
      <x:c r="G3109" s="59" t="n">
        <x:v>0.7353373384482642</x:v>
      </x:c>
      <x:c r="H3109" s="59" t="n">
        <x:v>0.13541196363299204</x:v>
      </x:c>
      <x:c r="I3109" s="58" t="n">
        <x:v>6848743.691811013</x:v>
      </x:c>
      <x:c r="J3109" s="59" t="n">
        <x:v>0.4541317692169726</x:v>
      </x:c>
      <x:c r="K3109" s="2" t="str">
        <x:v>A</x:v>
      </x:c>
      <x:c r="L3109" s="59" t="n">
        <x:v>0.09299526214599609</x:v>
      </x:c>
      <x:c r="M3109" s="59" t="n">
        <x:v>0.5910008279527552</x:v>
      </x:c>
      <x:c r="N3109" s="58" t="n">
        <x:v>1189568.8121601425</x:v>
      </x:c>
      <x:c r="O3109" s="58" t="n">
        <x:v>4719062.471225688</x:v>
      </x:c>
      <x:c r="P3109" s="2" t="str">
        <x:v>approve</x:v>
      </x:c>
      <x:c r="Q3109" s="2" t="str">
        <x:v>eligibility and RAROC conditions are met</x:v>
      </x:c>
      <x:c r="R3109" s="2"/>
      <x:c r="S3109" s="2"/>
      <x:c r="T3109" s="2"/>
    </x:row>
    <x:row r="3110">
      <x:c r="A3110" s="2"/>
      <x:c r="B3110" s="2"/>
      <x:c r="C3110" s="2" t="str">
        <x:v>SYN-03105</x:v>
      </x:c>
      <x:c r="D3110" s="58" t="n">
        <x:v>185000000</x:v>
      </x:c>
      <x:c r="E3110" s="93" t="n">
        <x:v>48</x:v>
      </x:c>
      <x:c r="F3110" s="59" t="n">
        <x:v>0.18392158574556877</x:v>
      </x:c>
      <x:c r="G3110" s="59" t="n">
        <x:v>0.6191603688205313</x:v>
      </x:c>
      <x:c r="H3110" s="59" t="n">
        <x:v>0.24377442658133602</x:v>
      </x:c>
      <x:c r="I3110" s="58" t="n">
        <x:v>6070007.231495974</x:v>
      </x:c>
      <x:c r="J3110" s="59" t="n">
        <x:v>0.23972992517556682</x:v>
      </x:c>
      <x:c r="K3110" s="2" t="str">
        <x:v>E</x:v>
      </x:c>
      <x:c r="L3110" s="59" t="n">
        <x:v>0.20808212280273436</x:v>
      </x:c>
      <x:c r="M3110" s="59" t="n">
        <x:v>0.38708504677948463</x:v>
      </x:c>
      <x:c r="N3110" s="58" t="n">
        <x:v>41690491.10798075</x:v>
      </x:c>
      <x:c r="O3110" s="58" t="n">
        <x:v>10479716.475339353</x:v>
      </x:c>
      <x:c r="P3110" s="2" t="str">
        <x:v>approve</x:v>
      </x:c>
      <x:c r="Q3110" s="2" t="str">
        <x:v>eligibility and RAROC conditions are met</x:v>
      </x:c>
      <x:c r="R3110" s="2"/>
      <x:c r="S3110" s="2"/>
      <x:c r="T3110" s="2"/>
    </x:row>
    <x:row r="3111">
      <x:c r="A3111" s="2"/>
      <x:c r="B3111" s="2"/>
      <x:c r="C3111" s="2" t="str">
        <x:v>SYN-03106</x:v>
      </x:c>
      <x:c r="D3111" s="58" t="n">
        <x:v>156000000</x:v>
      </x:c>
      <x:c r="E3111" s="93" t="n">
        <x:v>18</x:v>
      </x:c>
      <x:c r="F3111" s="59" t="n">
        <x:v>0.12682168924915557</x:v>
      </x:c>
      <x:c r="G3111" s="59" t="n">
        <x:v>0.6544583607228214</x:v>
      </x:c>
      <x:c r="H3111" s="59" t="n">
        <x:v>0.22664460259437424</x:v>
      </x:c>
      <x:c r="I3111" s="58" t="n">
        <x:v>10303983.472645657</x:v>
      </x:c>
      <x:c r="J3111" s="59" t="n">
        <x:v>0.36792827629724384</x:v>
      </x:c>
      <x:c r="K3111" s="2" t="str">
        <x:v>D</x:v>
      </x:c>
      <x:c r="L3111" s="59" t="n">
        <x:v>0.17048461914062502</x:v>
      </x:c>
      <x:c r="M3111" s="59" t="n">
        <x:v>0.5641644999507832</x:v>
      </x:c>
      <x:c r="N3111" s="58" t="n">
        <x:v>10756497.359529225</x:v>
      </x:c>
      <x:c r="O3111" s="58" t="n">
        <x:v>9026637.440704415</x:v>
      </x:c>
      <x:c r="P3111" s="2" t="str">
        <x:v>approve</x:v>
      </x:c>
      <x:c r="Q3111" s="2" t="str">
        <x:v>eligibility and RAROC conditions are met</x:v>
      </x:c>
      <x:c r="R3111" s="2"/>
      <x:c r="S3111" s="2"/>
      <x:c r="T3111" s="2"/>
    </x:row>
    <x:row r="3112">
      <x:c r="A3112" s="2"/>
      <x:c r="B3112" s="2"/>
      <x:c r="C3112" s="2" t="str">
        <x:v>SYN-03107</x:v>
      </x:c>
      <x:c r="D3112" s="58" t="n">
        <x:v>64000000</x:v>
      </x:c>
      <x:c r="E3112" s="93" t="n">
        <x:v>24</x:v>
      </x:c>
      <x:c r="F3112" s="59" t="n">
        <x:v>0.07519696251504875</x:v>
      </x:c>
      <x:c r="G3112" s="59" t="n">
        <x:v>0.6899178985495084</x:v>
      </x:c>
      <x:c r="H3112" s="59" t="n">
        <x:v>0.1615093585490275</x:v>
      </x:c>
      <x:c r="I3112" s="58" t="n">
        <x:v>3138256.62066339</x:v>
      </x:c>
      <x:c r="J3112" s="59" t="n">
        <x:v>0.35048205893321416</x:v>
      </x:c>
      <x:c r="K3112" s="2" t="str">
        <x:v>C</x:v>
      </x:c>
      <x:c r="L3112" s="59" t="n">
        <x:v>0.13778640747070314</x:v>
      </x:c>
      <x:c r="M3112" s="59" t="n">
        <x:v>0.37838510665575115</x:v>
      </x:c>
      <x:c r="N3112" s="58" t="n">
        <x:v>3581230.062003438</x:v>
      </x:c>
      <x:c r="O3112" s="58" t="n">
        <x:v>2897730.4239689815</x:v>
      </x:c>
      <x:c r="P3112" s="2" t="str">
        <x:v>approve</x:v>
      </x:c>
      <x:c r="Q3112" s="2" t="str">
        <x:v>eligibility and RAROC conditions are met</x:v>
      </x:c>
      <x:c r="R3112" s="2"/>
      <x:c r="S3112" s="2"/>
      <x:c r="T3112" s="2"/>
    </x:row>
    <x:row r="3113">
      <x:c r="A3113" s="2"/>
      <x:c r="B3113" s="2"/>
      <x:c r="C3113" s="2" t="str">
        <x:v>SYN-03108</x:v>
      </x:c>
      <x:c r="D3113" s="58" t="n">
        <x:v>111000000</x:v>
      </x:c>
      <x:c r="E3113" s="93" t="n">
        <x:v>36</x:v>
      </x:c>
      <x:c r="F3113" s="59" t="n">
        <x:v>0.1580724171918224</x:v>
      </x:c>
      <x:c r="G3113" s="59" t="n">
        <x:v>0.6091266709598958</x:v>
      </x:c>
      <x:c r="H3113" s="59" t="n">
        <x:v>0.2607177239995745</x:v>
      </x:c>
      <x:c r="I3113" s="58" t="n">
        <x:v>4476503.833161149</x:v>
      </x:c>
      <x:c r="J3113" s="59" t="n">
        <x:v>0.3228766378558308</x:v>
      </x:c>
      <x:c r="K3113" s="2" t="str">
        <x:v>E</x:v>
      </x:c>
      <x:c r="L3113" s="59" t="n">
        <x:v>0.19069683074951171</x:v>
      </x:c>
      <x:c r="M3113" s="59" t="n">
        <x:v>0.6457821960787723</x:v>
      </x:c>
      <x:c r="N3113" s="58" t="n">
        <x:v>16884121.11298108</x:v>
      </x:c>
      <x:c r="O3113" s="58" t="n">
        <x:v>6238027.916025456</x:v>
      </x:c>
      <x:c r="P3113" s="2" t="str">
        <x:v>approve</x:v>
      </x:c>
      <x:c r="Q3113" s="2" t="str">
        <x:v>eligibility and RAROC conditions are met</x:v>
      </x:c>
      <x:c r="R3113" s="2"/>
      <x:c r="S3113" s="2"/>
      <x:c r="T3113" s="2"/>
    </x:row>
    <x:row r="3114">
      <x:c r="A3114" s="2"/>
      <x:c r="B3114" s="2"/>
      <x:c r="C3114" s="2" t="str">
        <x:v>SYN-03109</x:v>
      </x:c>
      <x:c r="D3114" s="58" t="n">
        <x:v>107000000</x:v>
      </x:c>
      <x:c r="E3114" s="93" t="n">
        <x:v>24</x:v>
      </x:c>
      <x:c r="F3114" s="59" t="n">
        <x:v>0.13679189432519653</x:v>
      </x:c>
      <x:c r="G3114" s="59" t="n">
        <x:v>0.7114602950295948</x:v>
      </x:c>
      <x:c r="H3114" s="59" t="n">
        <x:v>0.2205213389041455</x:v>
      </x:c>
      <x:c r="I3114" s="58" t="n">
        <x:v>5553717.670627231</x:v>
      </x:c>
      <x:c r="J3114" s="59" t="n">
        <x:v>0.30482407770359216</x:v>
      </x:c>
      <x:c r="K3114" s="2" t="str">
        <x:v>D</x:v>
      </x:c>
      <x:c r="L3114" s="59" t="n">
        <x:v>0.19333511352539062</x:v>
      </x:c>
      <x:c r="M3114" s="59" t="n">
        <x:v>0.33328981189700835</x:v>
      </x:c>
      <x:c r="N3114" s="58" t="n">
        <x:v>11275983.589989915</x:v>
      </x:c>
      <x:c r="O3114" s="58" t="n">
        <x:v>6805145.433214931</x:v>
      </x:c>
      <x:c r="P3114" s="2" t="str">
        <x:v>approve</x:v>
      </x:c>
      <x:c r="Q3114" s="2" t="str">
        <x:v>eligibility and RAROC conditions are met</x:v>
      </x:c>
      <x:c r="R3114" s="2"/>
      <x:c r="S3114" s="2"/>
      <x:c r="T3114" s="2"/>
    </x:row>
    <x:row r="3115">
      <x:c r="A3115" s="2"/>
      <x:c r="B3115" s="2"/>
      <x:c r="C3115" s="2" t="str">
        <x:v>SYN-03110</x:v>
      </x:c>
      <x:c r="D3115" s="58" t="n">
        <x:v>111000000</x:v>
      </x:c>
      <x:c r="E3115" s="93" t="n">
        <x:v>36</x:v>
      </x:c>
      <x:c r="F3115" s="59" t="n">
        <x:v>0.054722215559344554</x:v>
      </x:c>
      <x:c r="G3115" s="59" t="n">
        <x:v>0.8297914237180812</x:v>
      </x:c>
      <x:c r="H3115" s="59" t="n">
        <x:v>0.1659379105074181</x:v>
      </x:c>
      <x:c r="I3115" s="58" t="n">
        <x:v>3935048.993448325</x:v>
      </x:c>
      <x:c r="J3115" s="59" t="n">
        <x:v>0.39759440716475275</x:v>
      </x:c>
      <x:c r="K3115" s="2" t="str">
        <x:v>C</x:v>
      </x:c>
      <x:c r="L3115" s="59" t="n">
        <x:v>0.12400978088378906</x:v>
      </x:c>
      <x:c r="M3115" s="59" t="n">
        <x:v>0.5511294888985878</x:v>
      </x:c>
      <x:c r="N3115" s="58" t="n">
        <x:v>8138255.859651294</x:v>
      </x:c>
      <x:c r="O3115" s="58" t="n">
        <x:v>4987756.812550873</x:v>
      </x:c>
      <x:c r="P3115" s="2" t="str">
        <x:v>approve</x:v>
      </x:c>
      <x:c r="Q3115" s="2" t="str">
        <x:v>eligibility and RAROC conditions are met</x:v>
      </x:c>
      <x:c r="R3115" s="2"/>
      <x:c r="S3115" s="2"/>
      <x:c r="T3115" s="2"/>
    </x:row>
    <x:row r="3116">
      <x:c r="A3116" s="2"/>
      <x:c r="B3116" s="2"/>
      <x:c r="C3116" s="2" t="str">
        <x:v>SYN-03111</x:v>
      </x:c>
      <x:c r="D3116" s="58" t="n">
        <x:v>191000000</x:v>
      </x:c>
      <x:c r="E3116" s="93" t="n">
        <x:v>18</x:v>
      </x:c>
      <x:c r="F3116" s="59" t="n">
        <x:v>0.09241225166776833</x:v>
      </x:c>
      <x:c r="G3116" s="59" t="n">
        <x:v>0.8585722465062836</x:v>
      </x:c>
      <x:c r="H3116" s="59" t="n">
        <x:v>0.16810199769328382</x:v>
      </x:c>
      <x:c r="I3116" s="58" t="n">
        <x:v>12078847.188199101</x:v>
      </x:c>
      <x:c r="J3116" s="59" t="n">
        <x:v>0.22698884082391627</x:v>
      </x:c>
      <x:c r="K3116" s="2" t="str">
        <x:v>C</x:v>
      </x:c>
      <x:c r="L3116" s="59" t="n">
        <x:v>0.16566078186035157</x:v>
      </x:c>
      <x:c r="M3116" s="59" t="n">
        <x:v>0.17594374248324857</x:v>
      </x:c>
      <x:c r="N3116" s="58" t="n">
        <x:v>12442787.984887797</x:v>
      </x:c>
      <x:c r="O3116" s="58" t="n">
        <x:v>12244324.70036416</x:v>
      </x:c>
      <x:c r="P3116" s="2" t="str">
        <x:v>approve</x:v>
      </x:c>
      <x:c r="Q3116" s="2" t="str">
        <x:v>eligibility and RAROC conditions are met</x:v>
      </x:c>
      <x:c r="R3116" s="2"/>
      <x:c r="S3116" s="2"/>
      <x:c r="T3116" s="2"/>
    </x:row>
    <x:row r="3117">
      <x:c r="A3117" s="2"/>
      <x:c r="B3117" s="2"/>
      <x:c r="C3117" s="2" t="str">
        <x:v>SYN-03112</x:v>
      </x:c>
      <x:c r="D3117" s="58" t="n">
        <x:v>195000000</x:v>
      </x:c>
      <x:c r="E3117" s="93" t="n">
        <x:v>18</x:v>
      </x:c>
      <x:c r="F3117" s="59" t="n">
        <x:v>0.03588866246402616</x:v>
      </x:c>
      <x:c r="G3117" s="59" t="n">
        <x:v>0.6650678758645193</x:v>
      </x:c>
      <x:c r="H3117" s="59" t="n">
        <x:v>0.15288086420721897</x:v>
      </x:c>
      <x:c r="I3117" s="58" t="n">
        <x:v>12191488.331372311</x:v>
      </x:c>
      <x:c r="J3117" s="59" t="n">
        <x:v>0.40761997412980333</x:v>
      </x:c>
      <x:c r="K3117" s="2" t="str">
        <x:v>B</x:v>
      </x:c>
      <x:c r="L3117" s="59" t="n">
        <x:v>0.09189151763916016</x:v>
      </x:c>
      <x:c r="M3117" s="59" t="n">
        <x:v>0.7780455543964176</x:v>
      </x:c>
      <x:c r="N3117" s="58" t="n">
        <x:v>3813558.3386574364</x:v>
      </x:c>
      <x:c r="O3117" s="58" t="n">
        <x:v>8249268.1293997895</x:v>
      </x:c>
      <x:c r="P3117" s="2" t="str">
        <x:v>approve</x:v>
      </x:c>
      <x:c r="Q3117" s="2" t="str">
        <x:v>eligibility and RAROC conditions are met</x:v>
      </x:c>
      <x:c r="R3117" s="2"/>
      <x:c r="S3117" s="2"/>
      <x:c r="T3117" s="2"/>
    </x:row>
    <x:row r="3118">
      <x:c r="A3118" s="2"/>
      <x:c r="B3118" s="2"/>
      <x:c r="C3118" s="2" t="str">
        <x:v>SYN-03113</x:v>
      </x:c>
      <x:c r="D3118" s="58" t="n">
        <x:v>59000000</x:v>
      </x:c>
      <x:c r="E3118" s="93" t="n">
        <x:v>48</x:v>
      </x:c>
      <x:c r="F3118" s="59" t="n">
        <x:v>0.14785051876388827</x:v>
      </x:c>
      <x:c r="G3118" s="59" t="n">
        <x:v>0.8099400444994902</x:v>
      </x:c>
      <x:c r="H3118" s="59" t="n">
        <x:v>0.25062815697186785</x:v>
      </x:c>
      <x:c r="I3118" s="58" t="n">
        <x:v>1958338.1988566795</x:v>
      </x:c>
      <x:c r="J3118" s="59" t="n">
        <x:v>0.10677666371113582</x:v>
      </x:c>
      <x:c r="K3118" s="2" t="str">
        <x:v>D</x:v>
      </x:c>
      <x:c r="L3118" s="59" t="n">
        <x:v>0.2295375823974609</x:v>
      </x:c>
      <x:c r="M3118" s="59" t="n">
        <x:v>0.27402206108205723</x:v>
      </x:c>
      <x:c r="N3118" s="58" t="n">
        <x:v>14518936.486737527</x:v>
      </x:c>
      <x:c r="O3118" s="58" t="n">
        <x:v>4188504.9320625872</x:v>
      </x:c>
      <x:c r="P3118" s="2" t="str">
        <x:v>approve</x:v>
      </x:c>
      <x:c r="Q3118" s="2" t="str">
        <x:v>eligibility and RAROC conditions are met</x:v>
      </x:c>
      <x:c r="R3118" s="2"/>
      <x:c r="S3118" s="2"/>
      <x:c r="T3118" s="2"/>
    </x:row>
    <x:row r="3119">
      <x:c r="A3119" s="2"/>
      <x:c r="B3119" s="2"/>
      <x:c r="C3119" s="2" t="str">
        <x:v>SYN-03114</x:v>
      </x:c>
      <x:c r="D3119" s="58" t="n">
        <x:v>97000000</x:v>
      </x:c>
      <x:c r="E3119" s="93" t="n">
        <x:v>12</x:v>
      </x:c>
      <x:c r="F3119" s="59" t="n">
        <x:v>0.08075374148892843</x:v>
      </x:c>
      <x:c r="G3119" s="59" t="n">
        <x:v>0.734439145793114</x:v>
      </x:c>
      <x:c r="H3119" s="59" t="n">
        <x:v>0.17847433329864162</x:v>
      </x:c>
      <x:c r="I3119" s="58" t="n">
        <x:v>8885917.80272509</x:v>
      </x:c>
      <x:c r="J3119" s="59" t="n">
        <x:v>0.5993877305532648</x:v>
      </x:c>
      <x:c r="K3119" s="2" t="str">
        <x:v>C</x:v>
      </x:c>
      <x:c r="L3119" s="59"/>
      <x:c r="M3119" s="59" t="n">
        <x:v>0.4856683397741385</x:v>
      </x:c>
      <x:c r="N3119" s="58" t="n">
        <x:v>3240233.213269404</x:v>
      </x:c>
      <x:c r="O3119" s="58" t="n">
        <x:v>5084072.398135447</x:v>
      </x:c>
      <x:c r="P3119" s="2" t="str">
        <x:v>decline</x:v>
      </x:c>
      <x:c r="Q3119" s="2" t="str">
        <x:v>debt service to income exceeds policy maximum</x:v>
      </x:c>
      <x:c r="R3119" s="2"/>
      <x:c r="S3119" s="2"/>
      <x:c r="T3119" s="2"/>
    </x:row>
    <x:row r="3120">
      <x:c r="A3120" s="2"/>
      <x:c r="B3120" s="2"/>
      <x:c r="C3120" s="2" t="str">
        <x:v>SYN-03115</x:v>
      </x:c>
      <x:c r="D3120" s="58" t="n">
        <x:v>245000000</x:v>
      </x:c>
      <x:c r="E3120" s="93" t="n">
        <x:v>48</x:v>
      </x:c>
      <x:c r="F3120" s="59" t="n">
        <x:v>0.11624986963393868</x:v>
      </x:c>
      <x:c r="G3120" s="59" t="n">
        <x:v>0.7153811168973979</x:v>
      </x:c>
      <x:c r="H3120" s="59" t="n">
        <x:v>0.21813646508271306</x:v>
      </x:c>
      <x:c r="I3120" s="58" t="n">
        <x:v>7694223.656861546</x:v>
      </x:c>
      <x:c r="J3120" s="59" t="n">
        <x:v>0.3459376102665516</x:v>
      </x:c>
      <x:c r="K3120" s="2" t="str">
        <x:v>D</x:v>
      </x:c>
      <x:c r="L3120" s="59" t="n">
        <x:v>0.16889129638671874</x:v>
      </x:c>
      <x:c r="M3120" s="59" t="n">
        <x:v>0.49885201425060655</x:v>
      </x:c>
      <x:c r="N3120" s="58" t="n">
        <x:v>42478942.76551109</x:v>
      </x:c>
      <x:c r="O3120" s="58" t="n">
        <x:v>14001004.590834158</x:v>
      </x:c>
      <x:c r="P3120" s="2" t="str">
        <x:v>approve</x:v>
      </x:c>
      <x:c r="Q3120" s="2" t="str">
        <x:v>eligibility and RAROC conditions are met</x:v>
      </x:c>
      <x:c r="R3120" s="2"/>
      <x:c r="S3120" s="2"/>
      <x:c r="T3120" s="2"/>
    </x:row>
    <x:row r="3121">
      <x:c r="A3121" s="2"/>
      <x:c r="B3121" s="2"/>
      <x:c r="C3121" s="2" t="str">
        <x:v>SYN-03116</x:v>
      </x:c>
      <x:c r="D3121" s="58" t="n">
        <x:v>108000000</x:v>
      </x:c>
      <x:c r="E3121" s="93" t="n">
        <x:v>24</x:v>
      </x:c>
      <x:c r="F3121" s="59" t="n">
        <x:v>0.044703419270615934</x:v>
      </x:c>
      <x:c r="G3121" s="59" t="n">
        <x:v>0.7001580748276076</x:v>
      </x:c>
      <x:c r="H3121" s="59" t="n">
        <x:v>0.14487780012470297</x:v>
      </x:c>
      <x:c r="I3121" s="58" t="n">
        <x:v>5210312.994722966</x:v>
      </x:c>
      <x:c r="J3121" s="59" t="n">
        <x:v>0.15576389888329226</x:v>
      </x:c>
      <x:c r="K3121" s="2" t="str">
        <x:v>B</x:v>
      </x:c>
      <x:c r="L3121" s="59" t="n">
        <x:v>0.11653713226318359</x:v>
      </x:c>
      <x:c r="M3121" s="59" t="n">
        <x:v>0.4484056038879003</x:v>
      </x:c>
      <x:c r="N3121" s="58" t="n">
        <x:v>3650524.5345105855</x:v>
      </x:c>
      <x:c r="O3121" s="58" t="n">
        <x:v>4497521.663015519</x:v>
      </x:c>
      <x:c r="P3121" s="2" t="str">
        <x:v>approve</x:v>
      </x:c>
      <x:c r="Q3121" s="2" t="str">
        <x:v>eligibility and RAROC conditions are met</x:v>
      </x:c>
      <x:c r="R3121" s="2"/>
      <x:c r="S3121" s="2"/>
      <x:c r="T3121" s="2"/>
    </x:row>
    <x:row r="3122">
      <x:c r="A3122" s="2"/>
      <x:c r="B3122" s="2"/>
      <x:c r="C3122" s="2" t="str">
        <x:v>SYN-03117</x:v>
      </x:c>
      <x:c r="D3122" s="58" t="n">
        <x:v>221000000</x:v>
      </x:c>
      <x:c r="E3122" s="93" t="n">
        <x:v>36</x:v>
      </x:c>
      <x:c r="F3122" s="59" t="n">
        <x:v>0.05123281861719295</x:v>
      </x:c>
      <x:c r="G3122" s="59" t="n">
        <x:v>0.5310752745751613</x:v>
      </x:c>
      <x:c r="H3122" s="59" t="n">
        <x:v>0.15222764870366612</x:v>
      </x:c>
      <x:c r="I3122" s="58" t="n">
        <x:v>7685168.205528579</x:v>
      </x:c>
      <x:c r="J3122" s="59" t="n">
        <x:v>0.3732939001454889</x:v>
      </x:c>
      <x:c r="K3122" s="2" t="str">
        <x:v>C</x:v>
      </x:c>
      <x:c r="L3122" s="59" t="n">
        <x:v>0.10689910888671876</x:v>
      </x:c>
      <x:c r="M3122" s="59" t="n">
        <x:v>0.6205437314550032</x:v>
      </x:c>
      <x:c r="N3122" s="58" t="n">
        <x:v>9670988.242379854</x:v>
      </x:c>
      <x:c r="O3122" s="58" t="n">
        <x:v>9109132.954620695</x:v>
      </x:c>
      <x:c r="P3122" s="2" t="str">
        <x:v>approve</x:v>
      </x:c>
      <x:c r="Q3122" s="2" t="str">
        <x:v>eligibility and RAROC conditions are met</x:v>
      </x:c>
      <x:c r="R3122" s="2"/>
      <x:c r="S3122" s="2"/>
      <x:c r="T3122" s="2"/>
    </x:row>
    <x:row r="3123">
      <x:c r="A3123" s="2"/>
      <x:c r="B3123" s="2"/>
      <x:c r="C3123" s="2" t="str">
        <x:v>SYN-03118</x:v>
      </x:c>
      <x:c r="D3123" s="58" t="n">
        <x:v>41000000</x:v>
      </x:c>
      <x:c r="E3123" s="93" t="n">
        <x:v>18</x:v>
      </x:c>
      <x:c r="F3123" s="59" t="n">
        <x:v>0.028705492981826567</x:v>
      </x:c>
      <x:c r="G3123" s="59" t="n">
        <x:v>0.7117418586661769</x:v>
      </x:c>
      <x:c r="H3123" s="59" t="n">
        <x:v>0.12430845789377692</x:v>
      </x:c>
      <x:c r="I3123" s="58" t="n">
        <x:v>2508477.4234405574</x:v>
      </x:c>
      <x:c r="J3123" s="59" t="n">
        <x:v>0.23565765628963437</x:v>
      </x:c>
      <x:c r="K3123" s="2" t="str">
        <x:v>B</x:v>
      </x:c>
      <x:c r="L3123" s="59" t="n">
        <x:v>0.12344036102294921</x:v>
      </x:c>
      <x:c r="M3123" s="59" t="n">
        <x:v>0.1688707198750196</x:v>
      </x:c>
      <x:c r="N3123" s="58" t="n">
        <x:v>682084.9846321697</x:v>
      </x:c>
      <x:c r="O3123" s="58" t="n">
        <x:v>1729529.7197393067</x:v>
      </x:c>
      <x:c r="P3123" s="2" t="str">
        <x:v>approve</x:v>
      </x:c>
      <x:c r="Q3123" s="2" t="str">
        <x:v>eligibility and RAROC conditions are met</x:v>
      </x:c>
      <x:c r="R3123" s="2"/>
      <x:c r="S3123" s="2"/>
      <x:c r="T3123" s="2"/>
    </x:row>
    <x:row r="3124">
      <x:c r="A3124" s="2"/>
      <x:c r="B3124" s="2"/>
      <x:c r="C3124" s="2" t="str">
        <x:v>SYN-03119</x:v>
      </x:c>
      <x:c r="D3124" s="58" t="n">
        <x:v>71000000</x:v>
      </x:c>
      <x:c r="E3124" s="93" t="n">
        <x:v>18</x:v>
      </x:c>
      <x:c r="F3124" s="59" t="n">
        <x:v>0.040623751314978036</x:v>
      </x:c>
      <x:c r="G3124" s="59" t="n">
        <x:v>0.6927448094628526</x:v>
      </x:c>
      <x:c r="H3124" s="59" t="n">
        <x:v>0.14134636437988674</x:v>
      </x:c>
      <x:c r="I3124" s="58" t="n">
        <x:v>4400458.077195726</x:v>
      </x:c>
      <x:c r="J3124" s="59" t="n">
        <x:v>0.1627196284270462</x:v>
      </x:c>
      <x:c r="K3124" s="2" t="str">
        <x:v>B</x:v>
      </x:c>
      <x:c r="L3124" s="59" t="n">
        <x:v>0.1223357391357422</x:v>
      </x:c>
      <x:c r="M3124" s="59" t="n">
        <x:v>0.3537662680578653</x:v>
      </x:c>
      <x:c r="N3124" s="58" t="n">
        <x:v>1632765.9018848655</x:v>
      </x:c>
      <x:c r="O3124" s="58" t="n">
        <x:v>2988861.3410492484</x:v>
      </x:c>
      <x:c r="P3124" s="2" t="str">
        <x:v>approve</x:v>
      </x:c>
      <x:c r="Q3124" s="2" t="str">
        <x:v>eligibility and RAROC conditions are met</x:v>
      </x:c>
      <x:c r="R3124" s="2"/>
      <x:c r="S3124" s="2"/>
      <x:c r="T3124" s="2"/>
    </x:row>
    <x:row r="3125">
      <x:c r="A3125" s="2"/>
      <x:c r="B3125" s="2"/>
      <x:c r="C3125" s="2" t="str">
        <x:v>SYN-03120</x:v>
      </x:c>
      <x:c r="D3125" s="58" t="n">
        <x:v>99000000</x:v>
      </x:c>
      <x:c r="E3125" s="93" t="n">
        <x:v>48</x:v>
      </x:c>
      <x:c r="F3125" s="59" t="n">
        <x:v>0.1910753132209982</x:v>
      </x:c>
      <x:c r="G3125" s="59" t="n">
        <x:v>0.7568243311904078</x:v>
      </x:c>
      <x:c r="H3125" s="59" t="n">
        <x:v>0.25738109331307085</x:v>
      </x:c>
      <x:c r="I3125" s="58" t="n">
        <x:v>3323443.0187721974</x:v>
      </x:c>
      <x:c r="J3125" s="59" t="n">
        <x:v>0.1344045852598528</x:v>
      </x:c>
      <x:c r="K3125" s="2" t="str">
        <x:v>E</x:v>
      </x:c>
      <x:c r="L3125" s="59" t="n">
        <x:v>0.25163616180419923</x:v>
      </x:c>
      <x:c r="M3125" s="59" t="n">
        <x:v>0.18947302428354698</x:v>
      </x:c>
      <x:c r="N3125" s="58" t="n">
        <x:v>28310569.94445464</x:v>
      </x:c>
      <x:c r="O3125" s="58" t="n">
        <x:v>6933460.058973973</x:v>
      </x:c>
      <x:c r="P3125" s="2" t="str">
        <x:v>approve</x:v>
      </x:c>
      <x:c r="Q3125" s="2" t="str">
        <x:v>eligibility and RAROC conditions are met</x:v>
      </x:c>
      <x:c r="R3125" s="2"/>
      <x:c r="S3125" s="2"/>
      <x:c r="T3125" s="2"/>
    </x:row>
    <x:row r="3126">
      <x:c r="A3126" s="2"/>
      <x:c r="B3126" s="2"/>
      <x:c r="C3126" s="2" t="str">
        <x:v>SYN-03121</x:v>
      </x:c>
      <x:c r="D3126" s="58" t="n">
        <x:v>62000000</x:v>
      </x:c>
      <x:c r="E3126" s="93" t="n">
        <x:v>36</x:v>
      </x:c>
      <x:c r="F3126" s="59" t="n">
        <x:v>0.017703674408481748</x:v>
      </x:c>
      <x:c r="G3126" s="59" t="n">
        <x:v>0.76169335456392</x:v>
      </x:c>
      <x:c r="H3126" s="59" t="n">
        <x:v>0.10847224150655439</x:v>
      </x:c>
      <x:c r="I3126" s="58" t="n">
        <x:v>2025317.7596249583</x:v>
      </x:c>
      <x:c r="J3126" s="59" t="n">
        <x:v>0.19491329184490663</x:v>
      </x:c>
      <x:c r="K3126" s="2" t="str">
        <x:v>A</x:v>
      </x:c>
      <x:c r="L3126" s="59" t="n">
        <x:v>0.09509483337402344</x:v>
      </x:c>
      <x:c r="M3126" s="59" t="n">
        <x:v>0.2960718754900774</x:v>
      </x:c>
      <x:c r="N3126" s="58" t="n">
        <x:v>1343510.0371307475</x:v>
      </x:c>
      <x:c r="O3126" s="58" t="n">
        <x:v>2594041.168679564</x:v>
      </x:c>
      <x:c r="P3126" s="2" t="str">
        <x:v>approve</x:v>
      </x:c>
      <x:c r="Q3126" s="2" t="str">
        <x:v>eligibility and RAROC conditions are met</x:v>
      </x:c>
      <x:c r="R3126" s="2"/>
      <x:c r="S3126" s="2"/>
      <x:c r="T3126" s="2"/>
    </x:row>
    <x:row r="3127">
      <x:c r="A3127" s="2"/>
      <x:c r="B3127" s="2"/>
      <x:c r="C3127" s="2" t="str">
        <x:v>SYN-03122</x:v>
      </x:c>
      <x:c r="D3127" s="58" t="n">
        <x:v>65000000</x:v>
      </x:c>
      <x:c r="E3127" s="93" t="n">
        <x:v>24</x:v>
      </x:c>
      <x:c r="F3127" s="59" t="n">
        <x:v>0.028237671951142868</x:v>
      </x:c>
      <x:c r="G3127" s="59" t="n">
        <x:v>0.48064873866730223</x:v>
      </x:c>
      <x:c r="H3127" s="59" t="n">
        <x:v>0.1204707117175472</x:v>
      </x:c>
      <x:c r="I3127" s="58" t="n">
        <x:v>3061204.7146739615</x:v>
      </x:c>
      <x:c r="J3127" s="59" t="n">
        <x:v>0.31101269756169303</x:v>
      </x:c>
      <x:c r="K3127" s="2" t="str">
        <x:v>B</x:v>
      </x:c>
      <x:c r="L3127" s="59" t="n">
        <x:v>0.10052055358886719</x:v>
      </x:c>
      <x:c r="M3127" s="59" t="n">
        <x:v>0.3631624517620056</x:v>
      </x:c>
      <x:c r="N3127" s="58" t="n">
        <x:v>948887.1195588687</x:v>
      </x:c>
      <x:c r="O3127" s="58" t="n">
        <x:v>2717011.8149748757</x:v>
      </x:c>
      <x:c r="P3127" s="2" t="str">
        <x:v>approve</x:v>
      </x:c>
      <x:c r="Q3127" s="2" t="str">
        <x:v>eligibility and RAROC conditions are met</x:v>
      </x:c>
      <x:c r="R3127" s="2"/>
      <x:c r="S3127" s="2"/>
      <x:c r="T3127" s="2"/>
    </x:row>
    <x:row r="3128">
      <x:c r="A3128" s="2"/>
      <x:c r="B3128" s="2"/>
      <x:c r="C3128" s="2" t="str">
        <x:v>SYN-03123</x:v>
      </x:c>
      <x:c r="D3128" s="58" t="n">
        <x:v>44000000</x:v>
      </x:c>
      <x:c r="E3128" s="93" t="n">
        <x:v>12</x:v>
      </x:c>
      <x:c r="F3128" s="59" t="n">
        <x:v>0.04462599268913932</x:v>
      </x:c>
      <x:c r="G3128" s="59" t="n">
        <x:v>0.8301254528212466</x:v>
      </x:c>
      <x:c r="H3128" s="59" t="n">
        <x:v>0.13197652411545543</x:v>
      </x:c>
      <x:c r="I3128" s="58" t="n">
        <x:v>3934041.4840722806</x:v>
      </x:c>
      <x:c r="J3128" s="59" t="n">
        <x:v>0.357970507202224</x:v>
      </x:c>
      <x:c r="K3128" s="2" t="str">
        <x:v>B</x:v>
      </x:c>
      <x:c r="L3128" s="59" t="n">
        <x:v>0.13907878875732424</x:v>
      </x:c>
      <x:c r="M3128" s="59" t="n">
        <x:v>0.08761577488184077</x:v>
      </x:c>
      <x:c r="N3128" s="58" t="n">
        <x:v>906731.6362360538</x:v>
      </x:c>
      <x:c r="O3128" s="58" t="n">
        <x:v>1887765.219865257</x:v>
      </x:c>
      <x:c r="P3128" s="2" t="str">
        <x:v>reprice</x:v>
      </x:c>
      <x:c r="Q3128" s="2" t="str">
        <x:v>quoted APR is below the RAROC price floor</x:v>
      </x:c>
      <x:c r="R3128" s="2"/>
      <x:c r="S3128" s="2"/>
      <x:c r="T3128" s="2"/>
    </x:row>
    <x:row r="3129">
      <x:c r="A3129" s="2"/>
      <x:c r="B3129" s="2"/>
      <x:c r="C3129" s="2" t="str">
        <x:v>SYN-03124</x:v>
      </x:c>
      <x:c r="D3129" s="58" t="n">
        <x:v>83000000</x:v>
      </x:c>
      <x:c r="E3129" s="93" t="n">
        <x:v>36</x:v>
      </x:c>
      <x:c r="F3129" s="59" t="n">
        <x:v>0.1049350259185609</x:v>
      </x:c>
      <x:c r="G3129" s="59" t="n">
        <x:v>0.7184076269509655</x:v>
      </x:c>
      <x:c r="H3129" s="59" t="n">
        <x:v>0.1901819033766199</x:v>
      </x:c>
      <x:c r="I3129" s="58" t="n">
        <x:v>3043213.06524318</x:v>
      </x:c>
      <x:c r="J3129" s="59" t="n">
        <x:v>0.23087846126995817</x:v>
      </x:c>
      <x:c r="K3129" s="2" t="str">
        <x:v>D</x:v>
      </x:c>
      <x:c r="L3129" s="59" t="n">
        <x:v>0.17061710357666016</x:v>
      </x:c>
      <x:c r="M3129" s="59" t="n">
        <x:v>0.30254514412722083</x:v>
      </x:c>
      <x:c r="N3129" s="58" t="n">
        <x:v>9919231.469827129</x:v>
      </x:c>
      <x:c r="O3129" s="58" t="n">
        <x:v>4591520.078746451</x:v>
      </x:c>
      <x:c r="P3129" s="2" t="str">
        <x:v>approve</x:v>
      </x:c>
      <x:c r="Q3129" s="2" t="str">
        <x:v>eligibility and RAROC conditions are met</x:v>
      </x:c>
      <x:c r="R3129" s="2"/>
      <x:c r="S3129" s="2"/>
      <x:c r="T3129" s="2"/>
    </x:row>
    <x:row r="3130">
      <x:c r="A3130" s="2"/>
      <x:c r="B3130" s="2"/>
      <x:c r="C3130" s="2" t="str">
        <x:v>SYN-03125</x:v>
      </x:c>
      <x:c r="D3130" s="58" t="n">
        <x:v>70000000</x:v>
      </x:c>
      <x:c r="E3130" s="93" t="n">
        <x:v>36</x:v>
      </x:c>
      <x:c r="F3130" s="59" t="n">
        <x:v>0.1446942522766961</x:v>
      </x:c>
      <x:c r="G3130" s="59" t="n">
        <x:v>0.7889942204140592</x:v>
      </x:c>
      <x:c r="H3130" s="59" t="n">
        <x:v>0.2295458467920354</x:v>
      </x:c>
      <x:c r="I3130" s="58" t="n">
        <x:v>2708023.8454754343</x:v>
      </x:c>
      <x:c r="J3130" s="59" t="n">
        <x:v>0.15276304026073498</x:v>
      </x:c>
      <x:c r="K3130" s="2" t="str">
        <x:v>D</x:v>
      </x:c>
      <x:c r="L3130" s="59" t="n">
        <x:v>0.21904499053955082</x:v>
      </x:c>
      <x:c r="M3130" s="59" t="n">
        <x:v>0.21878294502402715</x:v>
      </x:c>
      <x:c r="N3130" s="58" t="n">
        <x:v>12574934.196802845</x:v>
      </x:c>
      <x:c r="O3130" s="58" t="n">
        <x:v>4898627.016958739</x:v>
      </x:c>
      <x:c r="P3130" s="2" t="str">
        <x:v>approve</x:v>
      </x:c>
      <x:c r="Q3130" s="2" t="str">
        <x:v>eligibility and RAROC conditions are met</x:v>
      </x:c>
      <x:c r="R3130" s="2"/>
      <x:c r="S3130" s="2"/>
      <x:c r="T3130" s="2"/>
    </x:row>
    <x:row r="3131">
      <x:c r="A3131" s="2"/>
      <x:c r="B3131" s="2"/>
      <x:c r="C3131" s="2" t="str">
        <x:v>SYN-03126</x:v>
      </x:c>
      <x:c r="D3131" s="58" t="n">
        <x:v>171000000</x:v>
      </x:c>
      <x:c r="E3131" s="93" t="n">
        <x:v>12</x:v>
      </x:c>
      <x:c r="F3131" s="59" t="n">
        <x:v>0.042634235260870866</x:v>
      </x:c>
      <x:c r="G3131" s="59" t="n">
        <x:v>0.5431831782709737</x:v>
      </x:c>
      <x:c r="H3131" s="59" t="n">
        <x:v>0.13433046839492335</x:v>
      </x:c>
      <x:c r="I3131" s="58" t="n">
        <x:v>15308017.993019452</x:v>
      </x:c>
      <x:c r="J3131" s="59" t="n">
        <x:v>1.0755011245637158</x:v>
      </x:c>
      <x:c r="K3131" s="2" t="str">
        <x:v>B</x:v>
      </x:c>
      <x:c r="L3131" s="59"/>
      <x:c r="M3131" s="59" t="n">
        <x:v>0.6333402725987298</x:v>
      </x:c>
      <x:c r="N3131" s="58" t="n">
        <x:v>2202985.3324620468</x:v>
      </x:c>
      <x:c r="O3131" s="58" t="n">
        <x:v>7343766.482945859</x:v>
      </x:c>
      <x:c r="P3131" s="2" t="str">
        <x:v>decline</x:v>
      </x:c>
      <x:c r="Q3131" s="2" t="str">
        <x:v>debt service to income exceeds policy maximum</x:v>
      </x:c>
      <x:c r="R3131" s="2"/>
      <x:c r="S3131" s="2"/>
      <x:c r="T3131" s="2"/>
    </x:row>
    <x:row r="3132">
      <x:c r="A3132" s="2"/>
      <x:c r="B3132" s="2"/>
      <x:c r="C3132" s="2" t="str">
        <x:v>SYN-03127</x:v>
      </x:c>
      <x:c r="D3132" s="58" t="n">
        <x:v>197000000</x:v>
      </x:c>
      <x:c r="E3132" s="93" t="n">
        <x:v>36</x:v>
      </x:c>
      <x:c r="F3132" s="59" t="n">
        <x:v>0.11499335504221099</x:v>
      </x:c>
      <x:c r="G3132" s="59" t="n">
        <x:v>0.7392171325353308</x:v>
      </x:c>
      <x:c r="H3132" s="59" t="n">
        <x:v>0.21720555421130935</x:v>
      </x:c>
      <x:c r="I3132" s="58" t="n">
        <x:v>7495069.815753035</x:v>
      </x:c>
      <x:c r="J3132" s="59" t="n">
        <x:v>0.20483721009431205</x:v>
      </x:c>
      <x:c r="K3132" s="2" t="str">
        <x:v>D</x:v>
      </x:c>
      <x:c r="L3132" s="59" t="n">
        <x:v>0.17403099060058588</x:v>
      </x:c>
      <x:c r="M3132" s="59" t="n">
        <x:v>0.4496531750704235</x:v>
      </x:c>
      <x:c r="N3132" s="58" t="n">
        <x:v>26681814.426717065</x:v>
      </x:c>
      <x:c r="O3132" s="58" t="n">
        <x:v>11791998.289075488</x:v>
      </x:c>
      <x:c r="P3132" s="2" t="str">
        <x:v>approve</x:v>
      </x:c>
      <x:c r="Q3132" s="2" t="str">
        <x:v>eligibility and RAROC conditions are met</x:v>
      </x:c>
      <x:c r="R3132" s="2"/>
      <x:c r="S3132" s="2"/>
      <x:c r="T3132" s="2"/>
    </x:row>
    <x:row r="3133">
      <x:c r="A3133" s="2"/>
      <x:c r="B3133" s="2"/>
      <x:c r="C3133" s="2" t="str">
        <x:v>SYN-03128</x:v>
      </x:c>
      <x:c r="D3133" s="58" t="n">
        <x:v>182000000</x:v>
      </x:c>
      <x:c r="E3133" s="93" t="n">
        <x:v>18</x:v>
      </x:c>
      <x:c r="F3133" s="59" t="n">
        <x:v>0.0649178373558017</x:v>
      </x:c>
      <x:c r="G3133" s="59" t="n">
        <x:v>0.695091664745018</x:v>
      </x:c>
      <x:c r="H3133" s="59" t="n">
        <x:v>0.1673268760724582</x:v>
      </x:c>
      <x:c r="I3133" s="58" t="n">
        <x:v>11502996.994692964</x:v>
      </x:c>
      <x:c r="J3133" s="59" t="n">
        <x:v>0.5912443108752429</x:v>
      </x:c>
      <x:c r="K3133" s="2" t="str">
        <x:v>C</x:v>
      </x:c>
      <x:c r="L3133" s="59"/>
      <x:c r="M3133" s="59" t="n">
        <x:v>0.6833348826481097</x:v>
      </x:c>
      <x:c r="N3133" s="58" t="n">
        <x:v>6746032.8219833085</x:v>
      </x:c>
      <x:c r="O3133" s="58" t="n">
        <x:v>7735538.844975849</x:v>
      </x:c>
      <x:c r="P3133" s="2" t="str">
        <x:v>decline</x:v>
      </x:c>
      <x:c r="Q3133" s="2" t="str">
        <x:v>debt service to income exceeds policy maximum</x:v>
      </x:c>
      <x:c r="R3133" s="2"/>
      <x:c r="S3133" s="2"/>
      <x:c r="T3133" s="2"/>
    </x:row>
    <x:row r="3134">
      <x:c r="A3134" s="2"/>
      <x:c r="B3134" s="2"/>
      <x:c r="C3134" s="2" t="str">
        <x:v>SYN-03129</x:v>
      </x:c>
      <x:c r="D3134" s="58" t="n">
        <x:v>35000000</x:v>
      </x:c>
      <x:c r="E3134" s="93" t="n">
        <x:v>24</x:v>
      </x:c>
      <x:c r="F3134" s="59" t="n">
        <x:v>0.2657643864548572</x:v>
      </x:c>
      <x:c r="G3134" s="59" t="n">
        <x:v>0.7320296238245123</x:v>
      </x:c>
      <x:c r="H3134" s="59" t="n">
        <x:v>0.3</x:v>
      </x:c>
      <x:c r="I3134" s="58" t="n">
        <x:v>1956948.7126035944</x:v>
      </x:c>
      <x:c r="J3134" s="59" t="n">
        <x:v>0.274439425919332</x:v>
      </x:c>
      <x:c r="K3134" s="2" t="str">
        <x:v>E</x:v>
      </x:c>
      <x:c r="L3134" s="59"/>
      <x:c r="M3134" s="59" t="n">
        <x:v>-0.07204022193794833</x:v>
      </x:c>
      <x:c r="N3134" s="58" t="n">
        <x:v>7317805.1299049305</x:v>
      </x:c>
      <x:c r="O3134" s="58" t="n">
        <x:v>2772884.403574324</x:v>
      </x:c>
      <x:c r="P3134" s="2" t="str">
        <x:v>decline</x:v>
      </x:c>
      <x:c r="Q3134" s="2" t="str">
        <x:v>PD exceeds policy maximum</x:v>
      </x:c>
      <x:c r="R3134" s="2"/>
      <x:c r="S3134" s="2"/>
      <x:c r="T3134" s="2"/>
    </x:row>
    <x:row r="3135">
      <x:c r="A3135" s="2"/>
      <x:c r="B3135" s="2"/>
      <x:c r="C3135" s="2" t="str">
        <x:v>SYN-03130</x:v>
      </x:c>
      <x:c r="D3135" s="58" t="n">
        <x:v>173000000</x:v>
      </x:c>
      <x:c r="E3135" s="93" t="n">
        <x:v>36</x:v>
      </x:c>
      <x:c r="F3135" s="59" t="n">
        <x:v>0.04540193009973413</x:v>
      </x:c>
      <x:c r="G3135" s="59" t="n">
        <x:v>0.6418262070249113</x:v>
      </x:c>
      <x:c r="H3135" s="59" t="n">
        <x:v>0.1264392904753489</x:v>
      </x:c>
      <x:c r="I3135" s="58" t="n">
        <x:v>5799427.440811029</x:v>
      </x:c>
      <x:c r="J3135" s="59" t="n">
        <x:v>0.42349573181241346</x:v>
      </x:c>
      <x:c r="K3135" s="2" t="str">
        <x:v>B</x:v>
      </x:c>
      <x:c r="L3135" s="59" t="n">
        <x:v>0.10653675079345705</x:v>
      </x:c>
      <x:c r="M3135" s="59" t="n">
        <x:v>0.36201463428357006</x:v>
      </x:c>
      <x:c r="N3135" s="58" t="n">
        <x:v>8043493.14913726</x:v>
      </x:c>
      <x:c r="O3135" s="58" t="n">
        <x:v>7093688.676741959</x:v>
      </x:c>
      <x:c r="P3135" s="2" t="str">
        <x:v>approve</x:v>
      </x:c>
      <x:c r="Q3135" s="2" t="str">
        <x:v>eligibility and RAROC conditions are met</x:v>
      </x:c>
      <x:c r="R3135" s="2"/>
      <x:c r="S3135" s="2"/>
      <x:c r="T3135" s="2"/>
    </x:row>
    <x:row r="3136">
      <x:c r="A3136" s="2"/>
      <x:c r="B3136" s="2"/>
      <x:c r="C3136" s="2" t="str">
        <x:v>SYN-03131</x:v>
      </x:c>
      <x:c r="D3136" s="58" t="n">
        <x:v>73000000</x:v>
      </x:c>
      <x:c r="E3136" s="93" t="n">
        <x:v>48</x:v>
      </x:c>
      <x:c r="F3136" s="59" t="n">
        <x:v>0.2168637722369728</x:v>
      </x:c>
      <x:c r="G3136" s="59" t="n">
        <x:v>0.7405611203336299</x:v>
      </x:c>
      <x:c r="H3136" s="59" t="n">
        <x:v>0.3</x:v>
      </x:c>
      <x:c r="I3136" s="58" t="n">
        <x:v>2628437.5467007956</x:v>
      </x:c>
      <x:c r="J3136" s="59" t="n">
        <x:v>0.1423941539790451</x:v>
      </x:c>
      <x:c r="K3136" s="2" t="str">
        <x:v>E</x:v>
      </x:c>
      <x:c r="L3136" s="59"/>
      <x:c r="M3136" s="59" t="n">
        <x:v>0.28452520279711424</x:v>
      </x:c>
      <x:c r="N3136" s="58" t="n">
        <x:v>23030057.397569273</x:v>
      </x:c>
      <x:c r="O3136" s="58" t="n">
        <x:v>5147947.405552351</x:v>
      </x:c>
      <x:c r="P3136" s="2" t="str">
        <x:v>decline</x:v>
      </x:c>
      <x:c r="Q3136" s="2" t="str">
        <x:v>PD exceeds policy maximum</x:v>
      </x:c>
      <x:c r="R3136" s="2"/>
      <x:c r="S3136" s="2"/>
      <x:c r="T3136" s="2"/>
    </x:row>
    <x:row r="3137">
      <x:c r="A3137" s="2"/>
      <x:c r="B3137" s="2"/>
      <x:c r="C3137" s="2" t="str">
        <x:v>SYN-03132</x:v>
      </x:c>
      <x:c r="D3137" s="58" t="n">
        <x:v>175000000</x:v>
      </x:c>
      <x:c r="E3137" s="93" t="n">
        <x:v>24</x:v>
      </x:c>
      <x:c r="F3137" s="59" t="n">
        <x:v>0.08561935567581111</x:v>
      </x:c>
      <x:c r="G3137" s="59" t="n">
        <x:v>0.6704178892130218</x:v>
      </x:c>
      <x:c r="H3137" s="59" t="n">
        <x:v>0.16806380445039973</x:v>
      </x:c>
      <x:c r="I3137" s="58" t="n">
        <x:v>8636124.143359266</x:v>
      </x:c>
      <x:c r="J3137" s="59" t="n">
        <x:v>0.33796321849724054</x:v>
      </x:c>
      <x:c r="K3137" s="2" t="str">
        <x:v>C</x:v>
      </x:c>
      <x:c r="L3137" s="59" t="n">
        <x:v>0.13311874389648437</x:v>
      </x:c>
      <x:c r="M3137" s="59" t="n">
        <x:v>0.465195964197657</x:v>
      </x:c>
      <x:c r="N3137" s="58" t="n">
        <x:v>10832157.734309968</x:v>
      </x:c>
      <x:c r="O3137" s="58" t="n">
        <x:v>8279462.519462847</x:v>
      </x:c>
      <x:c r="P3137" s="2" t="str">
        <x:v>approve</x:v>
      </x:c>
      <x:c r="Q3137" s="2" t="str">
        <x:v>eligibility and RAROC conditions are met</x:v>
      </x:c>
      <x:c r="R3137" s="2"/>
      <x:c r="S3137" s="2"/>
      <x:c r="T3137" s="2"/>
    </x:row>
    <x:row r="3138">
      <x:c r="A3138" s="2"/>
      <x:c r="B3138" s="2"/>
      <x:c r="C3138" s="2" t="str">
        <x:v>SYN-03133</x:v>
      </x:c>
      <x:c r="D3138" s="58" t="n">
        <x:v>103000000</x:v>
      </x:c>
      <x:c r="E3138" s="93" t="n">
        <x:v>18</x:v>
      </x:c>
      <x:c r="F3138" s="59" t="n">
        <x:v>0.2751102185778941</x:v>
      </x:c>
      <x:c r="G3138" s="59" t="n">
        <x:v>0.6900262578131665</x:v>
      </x:c>
      <x:c r="H3138" s="59" t="n">
        <x:v>0.3</x:v>
      </x:c>
      <x:c r="I3138" s="58" t="n">
        <x:v>7176018.296565489</x:v>
      </x:c>
      <x:c r="J3138" s="59" t="n">
        <x:v>0.27305311306751284</x:v>
      </x:c>
      <x:c r="K3138" s="2" t="str">
        <x:v>E</x:v>
      </x:c>
      <x:c r="L3138" s="59"/>
      <x:c r="M3138" s="59" t="n">
        <x:v>0.07791046980228895</x:v>
      </x:c>
      <x:c r="N3138" s="58" t="n">
        <x:v>16427361.406912016</x:v>
      </x:c>
      <x:c r="O3138" s="58" t="n">
        <x:v>8047677.534832043</x:v>
      </x:c>
      <x:c r="P3138" s="2" t="str">
        <x:v>decline</x:v>
      </x:c>
      <x:c r="Q3138" s="2" t="str">
        <x:v>PD exceeds policy maximum</x:v>
      </x:c>
      <x:c r="R3138" s="2"/>
      <x:c r="S3138" s="2"/>
      <x:c r="T3138" s="2"/>
    </x:row>
    <x:row r="3139">
      <x:c r="A3139" s="2"/>
      <x:c r="B3139" s="2"/>
      <x:c r="C3139" s="2" t="str">
        <x:v>SYN-03134</x:v>
      </x:c>
      <x:c r="D3139" s="58" t="n">
        <x:v>74000000</x:v>
      </x:c>
      <x:c r="E3139" s="93" t="n">
        <x:v>24</x:v>
      </x:c>
      <x:c r="F3139" s="59" t="n">
        <x:v>0.05938830320563934</x:v>
      </x:c>
      <x:c r="G3139" s="59" t="n">
        <x:v>0.8205358638445361</x:v>
      </x:c>
      <x:c r="H3139" s="59" t="n">
        <x:v>0.14955888650504542</x:v>
      </x:c>
      <x:c r="I3139" s="58" t="n">
        <x:v>3586461.2613331676</x:v>
      </x:c>
      <x:c r="J3139" s="59" t="n">
        <x:v>0.15423775593939018</x:v>
      </x:c>
      <x:c r="K3139" s="2" t="str">
        <x:v>C</x:v>
      </x:c>
      <x:c r="L3139" s="59" t="n">
        <x:v>0.13691692352294924</x:v>
      </x:c>
      <x:c r="M3139" s="59" t="n">
        <x:v>0.27347883155304553</x:v>
      </x:c>
      <x:c r="N3139" s="58" t="n">
        <x:v>3888227.307033006</x:v>
      </x:c>
      <x:c r="O3139" s="58" t="n">
        <x:v>3463971.916698443</x:v>
      </x:c>
      <x:c r="P3139" s="2" t="str">
        <x:v>approve</x:v>
      </x:c>
      <x:c r="Q3139" s="2" t="str">
        <x:v>eligibility and RAROC conditions are met</x:v>
      </x:c>
      <x:c r="R3139" s="2"/>
      <x:c r="S3139" s="2"/>
      <x:c r="T3139" s="2"/>
    </x:row>
    <x:row r="3140">
      <x:c r="A3140" s="2"/>
      <x:c r="B3140" s="2"/>
      <x:c r="C3140" s="2" t="str">
        <x:v>SYN-03135</x:v>
      </x:c>
      <x:c r="D3140" s="58" t="n">
        <x:v>41000000</x:v>
      </x:c>
      <x:c r="E3140" s="93" t="n">
        <x:v>12</x:v>
      </x:c>
      <x:c r="F3140" s="59" t="n">
        <x:v>0.050853408188316344</x:v>
      </x:c>
      <x:c r="G3140" s="59" t="n">
        <x:v>0.7074642943714711</x:v>
      </x:c>
      <x:c r="H3140" s="59" t="n">
        <x:v>0.13026148090552614</x:v>
      </x:c>
      <x:c r="I3140" s="58" t="n">
        <x:v>3662511.3014860232</x:v>
      </x:c>
      <x:c r="J3140" s="59" t="n">
        <x:v>0.13326290341501734</x:v>
      </x:c>
      <x:c r="K3140" s="2" t="str">
        <x:v>C</x:v>
      </x:c>
      <x:c r="L3140" s="59" t="n">
        <x:v>0.15093395233154294</x:v>
      </x:c>
      <x:c r="M3140" s="59" t="n">
        <x:v>-0.06386311313924642</x:v>
      </x:c>
      <x:c r="N3140" s="58" t="n">
        <x:v>821132.9984009819</x:v>
      </x:c>
      <x:c r="O3140" s="58" t="n">
        <x:v>1755090.513087874</x:v>
      </x:c>
      <x:c r="P3140" s="2" t="str">
        <x:v>reprice</x:v>
      </x:c>
      <x:c r="Q3140" s="2" t="str">
        <x:v>quoted APR is below the RAROC price floor</x:v>
      </x:c>
      <x:c r="R3140" s="2"/>
      <x:c r="S3140" s="2"/>
      <x:c r="T3140" s="2"/>
    </x:row>
    <x:row r="3141">
      <x:c r="A3141" s="2"/>
      <x:c r="B3141" s="2"/>
      <x:c r="C3141" s="2" t="str">
        <x:v>SYN-03136</x:v>
      </x:c>
      <x:c r="D3141" s="58" t="n">
        <x:v>46000000</x:v>
      </x:c>
      <x:c r="E3141" s="93" t="n">
        <x:v>18</x:v>
      </x:c>
      <x:c r="F3141" s="59" t="n">
        <x:v>0.09626248654623859</x:v>
      </x:c>
      <x:c r="G3141" s="59" t="n">
        <x:v>0.7210081444924045</x:v>
      </x:c>
      <x:c r="H3141" s="59" t="n">
        <x:v>0.18014481521294065</x:v>
      </x:c>
      <x:c r="I3141" s="58" t="n">
        <x:v>2935383.5217194734</x:v>
      </x:c>
      <x:c r="J3141" s="59" t="n">
        <x:v>0.18018889549892889</x:v>
      </x:c>
      <x:c r="K3141" s="2" t="str">
        <x:v>C</x:v>
      </x:c>
      <x:c r="L3141" s="59" t="n">
        <x:v>0.1835198593139648</x:v>
      </x:c>
      <x:c r="M3141" s="59" t="n">
        <x:v>0.13419679579910945</x:v>
      </x:c>
      <x:c r="N3141" s="58" t="n">
        <x:v>2628025.100706517</x:v>
      </x:c>
      <x:c r="O3141" s="58" t="n">
        <x:v>2536882.830629335</x:v>
      </x:c>
      <x:c r="P3141" s="2" t="str">
        <x:v>reprice</x:v>
      </x:c>
      <x:c r="Q3141" s="2" t="str">
        <x:v>quoted APR is below the RAROC price floor</x:v>
      </x:c>
      <x:c r="R3141" s="2"/>
      <x:c r="S3141" s="2"/>
      <x:c r="T3141" s="2"/>
    </x:row>
    <x:row r="3142">
      <x:c r="A3142" s="2"/>
      <x:c r="B3142" s="2"/>
      <x:c r="C3142" s="2" t="str">
        <x:v>SYN-03137</x:v>
      </x:c>
      <x:c r="D3142" s="58" t="n">
        <x:v>56000000</x:v>
      </x:c>
      <x:c r="E3142" s="93" t="n">
        <x:v>24</x:v>
      </x:c>
      <x:c r="F3142" s="59" t="n">
        <x:v>0.14979235607085664</x:v>
      </x:c>
      <x:c r="G3142" s="59" t="n">
        <x:v>0.5781870276560122</x:v>
      </x:c>
      <x:c r="H3142" s="59" t="n">
        <x:v>0.21831308845817368</x:v>
      </x:c>
      <x:c r="I3142" s="58" t="n">
        <x:v>2900513.7151873633</x:v>
      </x:c>
      <x:c r="J3142" s="59" t="n">
        <x:v>0.1391453250778946</x:v>
      </x:c>
      <x:c r="K3142" s="2" t="str">
        <x:v>D</x:v>
      </x:c>
      <x:c r="L3142" s="59" t="n">
        <x:v>0.18400680541992187</x:v>
      </x:c>
      <x:c r="M3142" s="59" t="n">
        <x:v>0.41765035820608587</x:v>
      </x:c>
      <x:c r="N3142" s="58" t="n">
        <x:v>5234133.4365601875</x:v>
      </x:c>
      <x:c r="O3142" s="58" t="n">
        <x:v>2996657.230868312</x:v>
      </x:c>
      <x:c r="P3142" s="2" t="str">
        <x:v>approve</x:v>
      </x:c>
      <x:c r="Q3142" s="2" t="str">
        <x:v>eligibility and RAROC conditions are met</x:v>
      </x:c>
      <x:c r="R3142" s="2"/>
      <x:c r="S3142" s="2"/>
      <x:c r="T3142" s="2"/>
    </x:row>
    <x:row r="3143">
      <x:c r="A3143" s="2"/>
      <x:c r="B3143" s="2"/>
      <x:c r="C3143" s="2" t="str">
        <x:v>SYN-03138</x:v>
      </x:c>
      <x:c r="D3143" s="58" t="n">
        <x:v>162000000</x:v>
      </x:c>
      <x:c r="E3143" s="93" t="n">
        <x:v>48</x:v>
      </x:c>
      <x:c r="F3143" s="59" t="n">
        <x:v>0.022742185996904522</x:v>
      </x:c>
      <x:c r="G3143" s="59" t="n">
        <x:v>0.7695913296972889</x:v>
      </x:c>
      <x:c r="H3143" s="59" t="n">
        <x:v>0.11830509305405554</x:v>
      </x:c>
      <x:c r="I3143" s="58" t="n">
        <x:v>4252612.402688812</x:v>
      </x:c>
      <x:c r="J3143" s="59" t="n">
        <x:v>0.14478267373138268</x:v>
      </x:c>
      <x:c r="K3143" s="2" t="str">
        <x:v>B</x:v>
      </x:c>
      <x:c r="L3143" s="59" t="n">
        <x:v>0.09520450592041016</x:v>
      </x:c>
      <x:c r="M3143" s="59" t="n">
        <x:v>0.3945083085046471</x:v>
      </x:c>
      <x:c r="N3143" s="58" t="n">
        <x:v>6105906.718644644</x:v>
      </x:c>
      <x:c r="O3143" s="58" t="n">
        <x:v>6796396.9165941775</x:v>
      </x:c>
      <x:c r="P3143" s="2" t="str">
        <x:v>approve</x:v>
      </x:c>
      <x:c r="Q3143" s="2" t="str">
        <x:v>eligibility and RAROC conditions are met</x:v>
      </x:c>
      <x:c r="R3143" s="2"/>
      <x:c r="S3143" s="2"/>
      <x:c r="T3143" s="2"/>
    </x:row>
    <x:row r="3144">
      <x:c r="A3144" s="2"/>
      <x:c r="B3144" s="2"/>
      <x:c r="C3144" s="2" t="str">
        <x:v>SYN-03139</x:v>
      </x:c>
      <x:c r="D3144" s="58" t="n">
        <x:v>90000000</x:v>
      </x:c>
      <x:c r="E3144" s="93" t="n">
        <x:v>48</x:v>
      </x:c>
      <x:c r="F3144" s="59" t="n">
        <x:v>0.03638859355650469</x:v>
      </x:c>
      <x:c r="G3144" s="59" t="n">
        <x:v>0.6690991619649714</x:v>
      </x:c>
      <x:c r="H3144" s="59" t="n">
        <x:v>0.10477983886668202</x:v>
      </x:c>
      <x:c r="I3144" s="58" t="n">
        <x:v>2303347.3732097615</x:v>
      </x:c>
      <x:c r="J3144" s="59" t="n">
        <x:v>0.22703725989221843</x:v>
      </x:c>
      <x:c r="K3144" s="2" t="str">
        <x:v>B</x:v>
      </x:c>
      <x:c r="L3144" s="59" t="n">
        <x:v>0.10511978149414064</x:v>
      </x:c>
      <x:c r="M3144" s="59" t="n">
        <x:v>0.15654740954424176</x:v>
      </x:c>
      <x:c r="N3144" s="58" t="n">
        <x:v>4624755.708279111</x:v>
      </x:c>
      <x:c r="O3144" s="58" t="n">
        <x:v>3676800.118891126</x:v>
      </x:c>
      <x:c r="P3144" s="2" t="str">
        <x:v>reprice</x:v>
      </x:c>
      <x:c r="Q3144" s="2" t="str">
        <x:v>quoted APR is below the RAROC price floor</x:v>
      </x:c>
      <x:c r="R3144" s="2"/>
      <x:c r="S3144" s="2"/>
      <x:c r="T3144" s="2"/>
    </x:row>
    <x:row r="3145">
      <x:c r="A3145" s="2"/>
      <x:c r="B3145" s="2"/>
      <x:c r="C3145" s="2" t="str">
        <x:v>SYN-03140</x:v>
      </x:c>
      <x:c r="D3145" s="58" t="n">
        <x:v>195000000</x:v>
      </x:c>
      <x:c r="E3145" s="93" t="n">
        <x:v>48</x:v>
      </x:c>
      <x:c r="F3145" s="59" t="n">
        <x:v>0.04199938317389947</x:v>
      </x:c>
      <x:c r="G3145" s="59" t="n">
        <x:v>0.5845223079982729</x:v>
      </x:c>
      <x:c r="H3145" s="59" t="n">
        <x:v>0.13935488006637584</x:v>
      </x:c>
      <x:c r="I3145" s="58" t="n">
        <x:v>5322354.625096775</x:v>
      </x:c>
      <x:c r="J3145" s="59" t="n">
        <x:v>0.17616701008220606</x:v>
      </x:c>
      <x:c r="K3145" s="2" t="str">
        <x:v>B</x:v>
      </x:c>
      <x:c r="L3145" s="59" t="n">
        <x:v>0.10191471099853516</x:v>
      </x:c>
      <x:c r="M3145" s="59" t="n">
        <x:v>0.5399436985282573</x:v>
      </x:c>
      <x:c r="N3145" s="58" t="n">
        <x:v>10254408.521683428</x:v>
      </x:c>
      <x:c r="O3145" s="58" t="n">
        <x:v>8063982.667217052</x:v>
      </x:c>
      <x:c r="P3145" s="2" t="str">
        <x:v>approve</x:v>
      </x:c>
      <x:c r="Q3145" s="2" t="str">
        <x:v>eligibility and RAROC conditions are met</x:v>
      </x:c>
      <x:c r="R3145" s="2"/>
      <x:c r="S3145" s="2"/>
      <x:c r="T3145" s="2"/>
    </x:row>
    <x:row r="3146">
      <x:c r="A3146" s="2"/>
      <x:c r="B3146" s="2"/>
      <x:c r="C3146" s="2" t="str">
        <x:v>SYN-03141</x:v>
      </x:c>
      <x:c r="D3146" s="58" t="n">
        <x:v>246000000</x:v>
      </x:c>
      <x:c r="E3146" s="93" t="n">
        <x:v>36</x:v>
      </x:c>
      <x:c r="F3146" s="59" t="n">
        <x:v>0.22750034711932987</x:v>
      </x:c>
      <x:c r="G3146" s="59" t="n">
        <x:v>0.644549096555704</x:v>
      </x:c>
      <x:c r="H3146" s="59" t="n">
        <x:v>0.29133386706560777</x:v>
      </x:c>
      <x:c r="I3146" s="58" t="n">
        <x:v>10326664.551886754</x:v>
      </x:c>
      <x:c r="J3146" s="59" t="n">
        <x:v>0.31450288687520617</x:v>
      </x:c>
      <x:c r="K3146" s="2" t="str">
        <x:v>E</x:v>
      </x:c>
      <x:c r="L3146" s="59"/>
      <x:c r="M3146" s="59" t="n">
        <x:v>0.3805831450947995</x:v>
      </x:c>
      <x:c r="N3146" s="58" t="n">
        <x:v>55256727.80402735</x:v>
      </x:c>
      <x:c r="O3146" s="58" t="n">
        <x:v>15875389.444476772</x:v>
      </x:c>
      <x:c r="P3146" s="2" t="str">
        <x:v>decline</x:v>
      </x:c>
      <x:c r="Q3146" s="2" t="str">
        <x:v>PD exceeds policy maximum</x:v>
      </x:c>
      <x:c r="R3146" s="2"/>
      <x:c r="S3146" s="2"/>
      <x:c r="T3146" s="2"/>
    </x:row>
    <x:row r="3147">
      <x:c r="A3147" s="2"/>
      <x:c r="B3147" s="2"/>
      <x:c r="C3147" s="2" t="str">
        <x:v>SYN-03142</x:v>
      </x:c>
      <x:c r="D3147" s="58" t="n">
        <x:v>64000000</x:v>
      </x:c>
      <x:c r="E3147" s="93" t="n">
        <x:v>24</x:v>
      </x:c>
      <x:c r="F3147" s="59" t="n">
        <x:v>0.13905422506684773</x:v>
      </x:c>
      <x:c r="G3147" s="59" t="n">
        <x:v>0.6467180754575561</x:v>
      </x:c>
      <x:c r="H3147" s="59" t="n">
        <x:v>0.22672280423463284</x:v>
      </x:c>
      <x:c r="I3147" s="58" t="n">
        <x:v>3341487.6184366164</x:v>
      </x:c>
      <x:c r="J3147" s="59" t="n">
        <x:v>0.2859260265317478</x:v>
      </x:c>
      <x:c r="K3147" s="2" t="str">
        <x:v>D</x:v>
      </x:c>
      <x:c r="L3147" s="59" t="n">
        <x:v>0.1859852981567383</x:v>
      </x:c>
      <x:c r="M3147" s="59" t="n">
        <x:v>0.44351617529019677</x:v>
      </x:c>
      <x:c r="N3147" s="58" t="n">
        <x:v>6239788.260298261</x:v>
      </x:c>
      <x:c r="O3147" s="58" t="n">
        <x:v>3730799.202261568</x:v>
      </x:c>
      <x:c r="P3147" s="2" t="str">
        <x:v>approve</x:v>
      </x:c>
      <x:c r="Q3147" s="2" t="str">
        <x:v>eligibility and RAROC conditions are met</x:v>
      </x:c>
      <x:c r="R3147" s="2"/>
      <x:c r="S3147" s="2"/>
      <x:c r="T3147" s="2"/>
    </x:row>
    <x:row r="3148">
      <x:c r="A3148" s="2"/>
      <x:c r="B3148" s="2"/>
      <x:c r="C3148" s="2" t="str">
        <x:v>SYN-03143</x:v>
      </x:c>
      <x:c r="D3148" s="58" t="n">
        <x:v>79000000</x:v>
      </x:c>
      <x:c r="E3148" s="93" t="n">
        <x:v>24</x:v>
      </x:c>
      <x:c r="F3148" s="59" t="n">
        <x:v>0.0510608670236542</x:v>
      </x:c>
      <x:c r="G3148" s="59" t="n">
        <x:v>0.6040163891487926</x:v>
      </x:c>
      <x:c r="H3148" s="59" t="n">
        <x:v>0.15567997464453107</x:v>
      </x:c>
      <x:c r="I3148" s="58" t="n">
        <x:v>3851798.8103041598</x:v>
      </x:c>
      <x:c r="J3148" s="59" t="n">
        <x:v>0.13576568029440456</x:v>
      </x:c>
      <x:c r="K3148" s="2" t="str">
        <x:v>C</x:v>
      </x:c>
      <x:c r="L3148" s="59" t="n">
        <x:v>0.11052005767822265</x:v>
      </x:c>
      <x:c r="M3148" s="59" t="n">
        <x:v>0.6187926478536795</x:v>
      </x:c>
      <x:c r="N3148" s="58" t="n">
        <x:v>2636265.7143244017</x:v>
      </x:c>
      <x:c r="O3148" s="58" t="n">
        <x:v>3286168.140100829</x:v>
      </x:c>
      <x:c r="P3148" s="2" t="str">
        <x:v>approve</x:v>
      </x:c>
      <x:c r="Q3148" s="2" t="str">
        <x:v>eligibility and RAROC conditions are met</x:v>
      </x:c>
      <x:c r="R3148" s="2"/>
      <x:c r="S3148" s="2"/>
      <x:c r="T3148" s="2"/>
    </x:row>
    <x:row r="3149">
      <x:c r="A3149" s="2"/>
      <x:c r="B3149" s="2"/>
      <x:c r="C3149" s="2" t="str">
        <x:v>SYN-03144</x:v>
      </x:c>
      <x:c r="D3149" s="58" t="n">
        <x:v>190000000</x:v>
      </x:c>
      <x:c r="E3149" s="93" t="n">
        <x:v>18</x:v>
      </x:c>
      <x:c r="F3149" s="59" t="n">
        <x:v>0.013154634402867455</x:v>
      </x:c>
      <x:c r="G3149" s="59" t="n">
        <x:v>0.6398533628764879</x:v>
      </x:c>
      <x:c r="H3149" s="59" t="n">
        <x:v>0.12316829185432286</x:v>
      </x:c>
      <x:c r="I3149" s="58" t="n">
        <x:v>11614571.865743548</x:v>
      </x:c>
      <x:c r="J3149" s="59" t="n">
        <x:v>0.5014844107067482</x:v>
      </x:c>
      <x:c r="K3149" s="2" t="str">
        <x:v>A</x:v>
      </x:c>
      <x:c r="L3149" s="59"/>
      <x:c r="M3149" s="59" t="n">
        <x:v>0.5086928486380952</x:v>
      </x:c>
      <x:c r="N3149" s="58" t="n">
        <x:v>1302302.496080539</x:v>
      </x:c>
      <x:c r="O3149" s="58" t="n">
        <x:v>8073823.692880715</x:v>
      </x:c>
      <x:c r="P3149" s="2" t="str">
        <x:v>decline</x:v>
      </x:c>
      <x:c r="Q3149" s="2" t="str">
        <x:v>debt service to income exceeds policy maximum</x:v>
      </x:c>
      <x:c r="R3149" s="2"/>
      <x:c r="S3149" s="2"/>
      <x:c r="T3149" s="2"/>
    </x:row>
    <x:row r="3150">
      <x:c r="A3150" s="2"/>
      <x:c r="B3150" s="2"/>
      <x:c r="C3150" s="2" t="str">
        <x:v>SYN-03145</x:v>
      </x:c>
      <x:c r="D3150" s="58" t="n">
        <x:v>65000000</x:v>
      </x:c>
      <x:c r="E3150" s="93" t="n">
        <x:v>24</x:v>
      </x:c>
      <x:c r="F3150" s="59" t="n">
        <x:v>0.044774567385192324</x:v>
      </x:c>
      <x:c r="G3150" s="59" t="n">
        <x:v>0.7823257613800265</x:v>
      </x:c>
      <x:c r="H3150" s="59" t="n">
        <x:v>0.1511159671007381</x:v>
      </x:c>
      <x:c r="I3150" s="58" t="n">
        <x:v>3155079.5953410505</x:v>
      </x:c>
      <x:c r="J3150" s="59" t="n">
        <x:v>0.2843217997882296</x:v>
      </x:c>
      <x:c r="K3150" s="2" t="str">
        <x:v>B</x:v>
      </x:c>
      <x:c r="L3150" s="59" t="n">
        <x:v>0.1225726318359375</x:v>
      </x:c>
      <x:c r="M3150" s="59" t="n">
        <x:v>0.4506549249555099</x:v>
      </x:c>
      <x:c r="N3150" s="58" t="n">
        <x:v>2463318.0862428597</x:v>
      </x:c>
      <x:c r="O3150" s="58" t="n">
        <x:v>2711699.7408027886</x:v>
      </x:c>
      <x:c r="P3150" s="2" t="str">
        <x:v>approve</x:v>
      </x:c>
      <x:c r="Q3150" s="2" t="str">
        <x:v>eligibility and RAROC conditions are met</x:v>
      </x:c>
      <x:c r="R3150" s="2"/>
      <x:c r="S3150" s="2"/>
      <x:c r="T3150" s="2"/>
    </x:row>
    <x:row r="3151">
      <x:c r="A3151" s="2"/>
      <x:c r="B3151" s="2"/>
      <x:c r="C3151" s="2" t="str">
        <x:v>SYN-03146</x:v>
      </x:c>
      <x:c r="D3151" s="58" t="n">
        <x:v>245000000</x:v>
      </x:c>
      <x:c r="E3151" s="93" t="n">
        <x:v>36</x:v>
      </x:c>
      <x:c r="F3151" s="59" t="n">
        <x:v>0.1176654665492083</x:v>
      </x:c>
      <x:c r="G3151" s="59" t="n">
        <x:v>0.7139962821324527</x:v>
      </x:c>
      <x:c r="H3151" s="59" t="n">
        <x:v>0.18791749539119187</x:v>
      </x:c>
      <x:c r="I3151" s="58" t="n">
        <x:v>8954949.595336672</x:v>
      </x:c>
      <x:c r="J3151" s="59" t="n">
        <x:v>0.1914835874271355</x:v>
      </x:c>
      <x:c r="K3151" s="2" t="str">
        <x:v>D</x:v>
      </x:c>
      <x:c r="L3151" s="59" t="n">
        <x:v>0.16836048126220704</x:v>
      </x:c>
      <x:c r="M3151" s="59" t="n">
        <x:v>0.29394030768657375</x:v>
      </x:c>
      <x:c r="N3151" s="58" t="n">
        <x:v>32363631.75380388</x:v>
      </x:c>
      <x:c r="O3151" s="58" t="n">
        <x:v>14133168.672897065</x:v>
      </x:c>
      <x:c r="P3151" s="2" t="str">
        <x:v>approve</x:v>
      </x:c>
      <x:c r="Q3151" s="2" t="str">
        <x:v>eligibility and RAROC conditions are met</x:v>
      </x:c>
      <x:c r="R3151" s="2"/>
      <x:c r="S3151" s="2"/>
      <x:c r="T3151" s="2"/>
    </x:row>
    <x:row r="3152">
      <x:c r="A3152" s="2"/>
      <x:c r="B3152" s="2"/>
      <x:c r="C3152" s="2" t="str">
        <x:v>SYN-03147</x:v>
      </x:c>
      <x:c r="D3152" s="58" t="n">
        <x:v>189000000</x:v>
      </x:c>
      <x:c r="E3152" s="93" t="n">
        <x:v>48</x:v>
      </x:c>
      <x:c r="F3152" s="59" t="n">
        <x:v>0.16114397846627407</x:v>
      </x:c>
      <x:c r="G3152" s="59" t="n">
        <x:v>0.6056046280810006</x:v>
      </x:c>
      <x:c r="H3152" s="59" t="n">
        <x:v>0.23228112706513568</x:v>
      </x:c>
      <x:c r="I3152" s="58" t="n">
        <x:v>6081373.709107035</x:v>
      </x:c>
      <x:c r="J3152" s="59" t="n">
        <x:v>0.2979893849001192</x:v>
      </x:c>
      <x:c r="K3152" s="2" t="str">
        <x:v>E</x:v>
      </x:c>
      <x:c r="L3152" s="59" t="n">
        <x:v>0.18702323913574218</x:v>
      </x:c>
      <x:c r="M3152" s="59" t="n">
        <x:v>0.47221490515445635</x:v>
      </x:c>
      <x:c r="N3152" s="58" t="n">
        <x:v>37104061.47885566</x:v>
      </x:c>
      <x:c r="O3152" s="58" t="n">
        <x:v>10159861.401034728</x:v>
      </x:c>
      <x:c r="P3152" s="2" t="str">
        <x:v>approve</x:v>
      </x:c>
      <x:c r="Q3152" s="2" t="str">
        <x:v>eligibility and RAROC conditions are met</x:v>
      </x:c>
      <x:c r="R3152" s="2"/>
      <x:c r="S3152" s="2"/>
      <x:c r="T3152" s="2"/>
    </x:row>
    <x:row r="3153">
      <x:c r="A3153" s="2"/>
      <x:c r="B3153" s="2"/>
      <x:c r="C3153" s="2" t="str">
        <x:v>SYN-03148</x:v>
      </x:c>
      <x:c r="D3153" s="58" t="n">
        <x:v>178000000</x:v>
      </x:c>
      <x:c r="E3153" s="93" t="n">
        <x:v>12</x:v>
      </x:c>
      <x:c r="F3153" s="59" t="n">
        <x:v>0.1747030822266273</x:v>
      </x:c>
      <x:c r="G3153" s="59" t="n">
        <x:v>0.7970743899094176</x:v>
      </x:c>
      <x:c r="H3153" s="59" t="n">
        <x:v>0.25291961770054233</x:v>
      </x:c>
      <x:c r="I3153" s="58" t="n">
        <x:v>16943097.435170602</x:v>
      </x:c>
      <x:c r="J3153" s="59" t="n">
        <x:v>0.6870824582593842</x:v>
      </x:c>
      <x:c r="K3153" s="2" t="str">
        <x:v>E</x:v>
      </x:c>
      <x:c r="L3153" s="59"/>
      <x:c r="M3153" s="59" t="n">
        <x:v>0.17627255661590688</x:v>
      </x:c>
      <x:c r="N3153" s="58" t="n">
        <x:v>14327826.615831047</x:v>
      </x:c>
      <x:c r="O3153" s="58" t="n">
        <x:v>14906150.598952955</x:v>
      </x:c>
      <x:c r="P3153" s="2" t="str">
        <x:v>decline</x:v>
      </x:c>
      <x:c r="Q3153" s="2" t="str">
        <x:v>debt service to income exceeds policy maximum</x:v>
      </x:c>
      <x:c r="R3153" s="2"/>
      <x:c r="S3153" s="2"/>
      <x:c r="T3153" s="2"/>
    </x:row>
    <x:row r="3154">
      <x:c r="A3154" s="2"/>
      <x:c r="B3154" s="2"/>
      <x:c r="C3154" s="2" t="str">
        <x:v>SYN-03149</x:v>
      </x:c>
      <x:c r="D3154" s="58" t="n">
        <x:v>68000000</x:v>
      </x:c>
      <x:c r="E3154" s="93" t="n">
        <x:v>36</x:v>
      </x:c>
      <x:c r="F3154" s="59" t="n">
        <x:v>0.07308287804476217</x:v>
      </x:c>
      <x:c r="G3154" s="59" t="n">
        <x:v>0.8831478855425494</x:v>
      </x:c>
      <x:c r="H3154" s="59" t="n">
        <x:v>0.1837995532790532</x:v>
      </x:c>
      <x:c r="I3154" s="58" t="n">
        <x:v>2471343.3958949344</x:v>
      </x:c>
      <x:c r="J3154" s="59" t="n">
        <x:v>0.20311533447081698</x:v>
      </x:c>
      <x:c r="K3154" s="2" t="str">
        <x:v>C</x:v>
      </x:c>
      <x:c r="L3154" s="59" t="n">
        <x:v>0.1566720199584961</x:v>
      </x:c>
      <x:c r="M3154" s="59" t="n">
        <x:v>0.3587178185518336</x:v>
      </x:c>
      <x:c r="N3154" s="58" t="n">
        <x:v>7066476.539870973</x:v>
      </x:c>
      <x:c r="O3154" s="58" t="n">
        <x:v>3858302.0055156597</x:v>
      </x:c>
      <x:c r="P3154" s="2" t="str">
        <x:v>approve</x:v>
      </x:c>
      <x:c r="Q3154" s="2" t="str">
        <x:v>eligibility and RAROC conditions are met</x:v>
      </x:c>
      <x:c r="R3154" s="2"/>
      <x:c r="S3154" s="2"/>
      <x:c r="T3154" s="2"/>
    </x:row>
    <x:row r="3155">
      <x:c r="A3155" s="2"/>
      <x:c r="B3155" s="2"/>
      <x:c r="C3155" s="2" t="str">
        <x:v>SYN-03150</x:v>
      </x:c>
      <x:c r="D3155" s="58" t="n">
        <x:v>165000000</x:v>
      </x:c>
      <x:c r="E3155" s="93" t="n">
        <x:v>12</x:v>
      </x:c>
      <x:c r="F3155" s="59" t="n">
        <x:v>0.16267937431388807</x:v>
      </x:c>
      <x:c r="G3155" s="59" t="n">
        <x:v>0.7419443011567386</x:v>
      </x:c>
      <x:c r="H3155" s="59" t="n">
        <x:v>0.24602302436049692</x:v>
      </x:c>
      <x:c r="I3155" s="58" t="n">
        <x:v>15650467.317388855</x:v>
      </x:c>
      <x:c r="J3155" s="59" t="n">
        <x:v>0.9868667009152029</x:v>
      </x:c>
      <x:c r="K3155" s="2" t="str">
        <x:v>E</x:v>
      </x:c>
      <x:c r="L3155" s="59"/>
      <x:c r="M3155" s="59" t="n">
        <x:v>0.2696483703468408</x:v>
      </x:c>
      <x:c r="N3155" s="58" t="n">
        <x:v>11477456.39316303</x:v>
      </x:c>
      <x:c r="O3155" s="58" t="n">
        <x:v>12496999.507132763</x:v>
      </x:c>
      <x:c r="P3155" s="2" t="str">
        <x:v>decline</x:v>
      </x:c>
      <x:c r="Q3155" s="2" t="str">
        <x:v>debt service to income exceeds policy maximum</x:v>
      </x:c>
      <x:c r="R3155" s="2"/>
      <x:c r="S3155" s="2"/>
      <x:c r="T3155" s="2"/>
    </x:row>
    <x:row r="3156">
      <x:c r="A3156" s="2"/>
      <x:c r="B3156" s="2"/>
      <x:c r="C3156" s="2" t="str">
        <x:v>SYN-03151</x:v>
      </x:c>
      <x:c r="D3156" s="58" t="n">
        <x:v>125000000</x:v>
      </x:c>
      <x:c r="E3156" s="93" t="n">
        <x:v>48</x:v>
      </x:c>
      <x:c r="F3156" s="59" t="n">
        <x:v>0.13151905018712623</x:v>
      </x:c>
      <x:c r="G3156" s="59" t="n">
        <x:v>0.668456091495168</x:v>
      </x:c>
      <x:c r="H3156" s="59" t="n">
        <x:v>0.2184585713001768</x:v>
      </x:c>
      <x:c r="I3156" s="58" t="n">
        <x:v>3927806.7505205823</x:v>
      </x:c>
      <x:c r="J3156" s="59" t="n">
        <x:v>0.3517379219075364</x:v>
      </x:c>
      <x:c r="K3156" s="2" t="str">
        <x:v>D</x:v>
      </x:c>
      <x:c r="L3156" s="59" t="n">
        <x:v>0.1822616958618164</x:v>
      </x:c>
      <x:c r="M3156" s="59" t="n">
        <x:v>0.4107514547681865</x:v>
      </x:c>
      <x:c r="N3156" s="58" t="n">
        <x:v>22586599.122697383</x:v>
      </x:c>
      <x:c r="O3156" s="58" t="n">
        <x:v>6967330.412592877</x:v>
      </x:c>
      <x:c r="P3156" s="2" t="str">
        <x:v>approve</x:v>
      </x:c>
      <x:c r="Q3156" s="2" t="str">
        <x:v>eligibility and RAROC conditions are met</x:v>
      </x:c>
      <x:c r="R3156" s="2"/>
      <x:c r="S3156" s="2"/>
      <x:c r="T3156" s="2"/>
    </x:row>
    <x:row r="3157">
      <x:c r="A3157" s="2"/>
      <x:c r="B3157" s="2"/>
      <x:c r="C3157" s="2" t="str">
        <x:v>SYN-03152</x:v>
      </x:c>
      <x:c r="D3157" s="58" t="n">
        <x:v>128000000</x:v>
      </x:c>
      <x:c r="E3157" s="93" t="n">
        <x:v>12</x:v>
      </x:c>
      <x:c r="F3157" s="59" t="n">
        <x:v>0.08225489796742592</x:v>
      </x:c>
      <x:c r="G3157" s="59" t="n">
        <x:v>0.7871569888866383</x:v>
      </x:c>
      <x:c r="H3157" s="59" t="n">
        <x:v>0.16952097432486393</x:v>
      </x:c>
      <x:c r="I3157" s="58" t="n">
        <x:v>11671298.637281673</x:v>
      </x:c>
      <x:c r="J3157" s="59" t="n">
        <x:v>0.779087738403984</x:v>
      </x:c>
      <x:c r="K3157" s="2" t="str">
        <x:v>C</x:v>
      </x:c>
      <x:c r="L3157" s="59"/>
      <x:c r="M3157" s="59" t="n">
        <x:v>0.30808126719508894</x:v>
      </x:c>
      <x:c r="N3157" s="58" t="n">
        <x:v>4662966.964898097</x:v>
      </x:c>
      <x:c r="O3157" s="58" t="n">
        <x:v>7257133.252328366</x:v>
      </x:c>
      <x:c r="P3157" s="2" t="str">
        <x:v>decline</x:v>
      </x:c>
      <x:c r="Q3157" s="2" t="str">
        <x:v>debt service to income exceeds policy maximum</x:v>
      </x:c>
      <x:c r="R3157" s="2"/>
      <x:c r="S3157" s="2"/>
      <x:c r="T3157" s="2"/>
    </x:row>
    <x:row r="3158">
      <x:c r="A3158" s="2"/>
      <x:c r="B3158" s="2"/>
      <x:c r="C3158" s="2" t="str">
        <x:v>SYN-03153</x:v>
      </x:c>
      <x:c r="D3158" s="58" t="n">
        <x:v>64000000</x:v>
      </x:c>
      <x:c r="E3158" s="93" t="n">
        <x:v>12</x:v>
      </x:c>
      <x:c r="F3158" s="59" t="n">
        <x:v>0.15173583739895144</x:v>
      </x:c>
      <x:c r="G3158" s="59" t="n">
        <x:v>0.7195054084332033</x:v>
      </x:c>
      <x:c r="H3158" s="59" t="n">
        <x:v>0.22997710255808523</x:v>
      </x:c>
      <x:c r="I3158" s="58" t="n">
        <x:v>6020813.842449134</x:v>
      </x:c>
      <x:c r="J3158" s="59" t="n">
        <x:v>0.5308548022945478</x:v>
      </x:c>
      <x:c r="K3158" s="2" t="str">
        <x:v>E</x:v>
      </x:c>
      <x:c r="L3158" s="59"/>
      <x:c r="M3158" s="59" t="n">
        <x:v>0.141160561604456</x:v>
      </x:c>
      <x:c r="N3158" s="58" t="n">
        <x:v>4010401.706450235</x:v>
      </x:c>
      <x:c r="O3158" s="58" t="n">
        <x:v>4556842.771928954</x:v>
      </x:c>
      <x:c r="P3158" s="2" t="str">
        <x:v>decline</x:v>
      </x:c>
      <x:c r="Q3158" s="2" t="str">
        <x:v>debt service to income exceeds policy maximum</x:v>
      </x:c>
      <x:c r="R3158" s="2"/>
      <x:c r="S3158" s="2"/>
      <x:c r="T3158" s="2"/>
    </x:row>
    <x:row r="3159">
      <x:c r="A3159" s="2"/>
      <x:c r="B3159" s="2"/>
      <x:c r="C3159" s="2" t="str">
        <x:v>SYN-03154</x:v>
      </x:c>
      <x:c r="D3159" s="58" t="n">
        <x:v>40000000</x:v>
      </x:c>
      <x:c r="E3159" s="93" t="n">
        <x:v>48</x:v>
      </x:c>
      <x:c r="F3159" s="59" t="n">
        <x:v>0.02983684495741397</x:v>
      </x:c>
      <x:c r="G3159" s="59" t="n">
        <x:v>0.8227413742850831</x:v>
      </x:c>
      <x:c r="H3159" s="59" t="n">
        <x:v>0.12502199647572457</x:v>
      </x:c>
      <x:c r="I3159" s="58" t="n">
        <x:v>1063243.3914493292</x:v>
      </x:c>
      <x:c r="J3159" s="59" t="n">
        <x:v>0.08601187275362582</x:v>
      </x:c>
      <x:c r="K3159" s="2" t="str">
        <x:v>B</x:v>
      </x:c>
      <x:c r="L3159" s="59" t="n">
        <x:v>0.11314605712890625</x:v>
      </x:c>
      <x:c r="M3159" s="59" t="n">
        <x:v>0.2813106536407258</x:v>
      </x:c>
      <x:c r="N3159" s="58" t="n">
        <x:v>2109291.445439626</x:v>
      </x:c>
      <x:c r="O3159" s="58" t="n">
        <x:v>1668391.3824448183</x:v>
      </x:c>
      <x:c r="P3159" s="2" t="str">
        <x:v>approve</x:v>
      </x:c>
      <x:c r="Q3159" s="2" t="str">
        <x:v>eligibility and RAROC conditions are met</x:v>
      </x:c>
      <x:c r="R3159" s="2"/>
      <x:c r="S3159" s="2"/>
      <x:c r="T3159" s="2"/>
    </x:row>
    <x:row r="3160">
      <x:c r="A3160" s="2"/>
      <x:c r="B3160" s="2"/>
      <x:c r="C3160" s="2" t="str">
        <x:v>SYN-03155</x:v>
      </x:c>
      <x:c r="D3160" s="58" t="n">
        <x:v>227000000</x:v>
      </x:c>
      <x:c r="E3160" s="93" t="n">
        <x:v>18</x:v>
      </x:c>
      <x:c r="F3160" s="59" t="n">
        <x:v>0.1466480372773946</x:v>
      </x:c>
      <x:c r="G3160" s="59" t="n">
        <x:v>0.6119641125315698</x:v>
      </x:c>
      <x:c r="H3160" s="59" t="n">
        <x:v>0.2312153190910841</x:v>
      </x:c>
      <x:c r="I3160" s="58" t="n">
        <x:v>15044095.17360603</x:v>
      </x:c>
      <x:c r="J3160" s="59" t="n">
        <x:v>0.6801780510263492</x:v>
      </x:c>
      <x:c r="K3160" s="2" t="str">
        <x:v>D</x:v>
      </x:c>
      <x:c r="L3160" s="59"/>
      <x:c r="M3160" s="59" t="n">
        <x:v>0.5112312338069288</x:v>
      </x:c>
      <x:c r="N3160" s="58" t="n">
        <x:v>16931850.575133152</x:v>
      </x:c>
      <x:c r="O3160" s="58" t="n">
        <x:v>13088469.059586048</x:v>
      </x:c>
      <x:c r="P3160" s="2" t="str">
        <x:v>decline</x:v>
      </x:c>
      <x:c r="Q3160" s="2" t="str">
        <x:v>debt service to income exceeds policy maximum</x:v>
      </x:c>
      <x:c r="R3160" s="2"/>
      <x:c r="S3160" s="2"/>
      <x:c r="T3160" s="2"/>
    </x:row>
    <x:row r="3161">
      <x:c r="A3161" s="2"/>
      <x:c r="B3161" s="2"/>
      <x:c r="C3161" s="2" t="str">
        <x:v>SYN-03156</x:v>
      </x:c>
      <x:c r="D3161" s="58" t="n">
        <x:v>47000000</x:v>
      </x:c>
      <x:c r="E3161" s="93" t="n">
        <x:v>48</x:v>
      </x:c>
      <x:c r="F3161" s="59" t="n">
        <x:v>0.04846559069856766</x:v>
      </x:c>
      <x:c r="G3161" s="59" t="n">
        <x:v>0.8408614702144536</x:v>
      </x:c>
      <x:c r="H3161" s="59" t="n">
        <x:v>0.14359253893020402</x:v>
      </x:c>
      <x:c r="I3161" s="58" t="n">
        <x:v>1292830.44095286</x:v>
      </x:c>
      <x:c r="J3161" s="59" t="n">
        <x:v>0.2589279645671104</x:v>
      </x:c>
      <x:c r="K3161" s="2" t="str">
        <x:v>B</x:v>
      </x:c>
      <x:c r="L3161" s="59" t="n">
        <x:v>0.12581981658935543</x:v>
      </x:c>
      <x:c r="M3161" s="59" t="n">
        <x:v>0.337856706443028</x:v>
      </x:c>
      <x:c r="N3161" s="58" t="n">
        <x:v>4088529.6550877644</x:v>
      </x:c>
      <x:c r="O3161" s="58" t="n">
        <x:v>1965745.1991901773</x:v>
      </x:c>
      <x:c r="P3161" s="2" t="str">
        <x:v>approve</x:v>
      </x:c>
      <x:c r="Q3161" s="2" t="str">
        <x:v>eligibility and RAROC conditions are met</x:v>
      </x:c>
      <x:c r="R3161" s="2"/>
      <x:c r="S3161" s="2"/>
      <x:c r="T3161" s="2"/>
    </x:row>
    <x:row r="3162">
      <x:c r="A3162" s="2"/>
      <x:c r="B3162" s="2"/>
      <x:c r="C3162" s="2" t="str">
        <x:v>SYN-03157</x:v>
      </x:c>
      <x:c r="D3162" s="58" t="n">
        <x:v>191000000</x:v>
      </x:c>
      <x:c r="E3162" s="93" t="n">
        <x:v>36</x:v>
      </x:c>
      <x:c r="F3162" s="59" t="n">
        <x:v>0.258895477226042</x:v>
      </x:c>
      <x:c r="G3162" s="59" t="n">
        <x:v>0.530960744755379</x:v>
      </x:c>
      <x:c r="H3162" s="59" t="n">
        <x:v>0.3</x:v>
      </x:c>
      <x:c r="I3162" s="58" t="n">
        <x:v>8108251.158005192</x:v>
      </x:c>
      <x:c r="J3162" s="59" t="n">
        <x:v>0.21964636029276735</x:v>
      </x:c>
      <x:c r="K3162" s="2" t="str">
        <x:v>E</x:v>
      </x:c>
      <x:c r="L3162" s="59"/>
      <x:c r="M3162" s="59" t="n">
        <x:v>0.5182673565976591</x:v>
      </x:c>
      <x:c r="N3162" s="58" t="n">
        <x:v>39569173.702965826</x:v>
      </x:c>
      <x:c r="O3162" s="58" t="n">
        <x:v>10226114.871511826</x:v>
      </x:c>
      <x:c r="P3162" s="2" t="str">
        <x:v>decline</x:v>
      </x:c>
      <x:c r="Q3162" s="2" t="str">
        <x:v>PD exceeds policy maximum</x:v>
      </x:c>
      <x:c r="R3162" s="2"/>
      <x:c r="S3162" s="2"/>
      <x:c r="T3162" s="2"/>
    </x:row>
    <x:row r="3163">
      <x:c r="A3163" s="2"/>
      <x:c r="B3163" s="2"/>
      <x:c r="C3163" s="2" t="str">
        <x:v>SYN-03158</x:v>
      </x:c>
      <x:c r="D3163" s="58" t="n">
        <x:v>158000000</x:v>
      </x:c>
      <x:c r="E3163" s="93" t="n">
        <x:v>48</x:v>
      </x:c>
      <x:c r="F3163" s="59" t="n">
        <x:v>0.05482228659715169</x:v>
      </x:c>
      <x:c r="G3163" s="59" t="n">
        <x:v>0.6895348158788508</x:v>
      </x:c>
      <x:c r="H3163" s="59" t="n">
        <x:v>0.14791764322855377</x:v>
      </x:c>
      <x:c r="I3163" s="58" t="n">
        <x:v>4380598.376675639</x:v>
      </x:c>
      <x:c r="J3163" s="59" t="n">
        <x:v>0.4700427411911171</x:v>
      </x:c>
      <x:c r="K3163" s="2" t="str">
        <x:v>C</x:v>
      </x:c>
      <x:c r="L3163" s="59" t="n">
        <x:v>0.11389621734619142</x:v>
      </x:c>
      <x:c r="M3163" s="59" t="n">
        <x:v>0.5049172746514266</x:v>
      </x:c>
      <x:c r="N3163" s="58" t="n">
        <x:v>12706063.9617437</x:v>
      </x:c>
      <x:c r="O3163" s="58" t="n">
        <x:v>6449445.778235028</x:v>
      </x:c>
      <x:c r="P3163" s="2" t="str">
        <x:v>approve</x:v>
      </x:c>
      <x:c r="Q3163" s="2" t="str">
        <x:v>eligibility and RAROC conditions are met</x:v>
      </x:c>
      <x:c r="R3163" s="2"/>
      <x:c r="S3163" s="2"/>
      <x:c r="T3163" s="2"/>
    </x:row>
    <x:row r="3164">
      <x:c r="A3164" s="2"/>
      <x:c r="B3164" s="2"/>
      <x:c r="C3164" s="2" t="str">
        <x:v>SYN-03159</x:v>
      </x:c>
      <x:c r="D3164" s="58" t="n">
        <x:v>59000000</x:v>
      </x:c>
      <x:c r="E3164" s="93" t="n">
        <x:v>36</x:v>
      </x:c>
      <x:c r="F3164" s="59" t="n">
        <x:v>0.040169662322469976</x:v>
      </x:c>
      <x:c r="G3164" s="59" t="n">
        <x:v>0.6958742795348012</x:v>
      </x:c>
      <x:c r="H3164" s="59" t="n">
        <x:v>0.14036285796735004</x:v>
      </x:c>
      <x:c r="I3164" s="58" t="n">
        <x:v>2017520.108735795</x:v>
      </x:c>
      <x:c r="J3164" s="59" t="n">
        <x:v>0.2687979774363492</x:v>
      </x:c>
      <x:c r="K3164" s="2" t="str">
        <x:v>B</x:v>
      </x:c>
      <x:c r="L3164" s="59" t="n">
        <x:v>0.11385234832763673</x:v>
      </x:c>
      <x:c r="M3164" s="59" t="n">
        <x:v>0.43010233132766373</x:v>
      </x:c>
      <x:c r="N3164" s="58" t="n">
        <x:v>2655142.757726677</x:v>
      </x:c>
      <x:c r="O3164" s="58" t="n">
        <x:v>2447132.9074343517</x:v>
      </x:c>
      <x:c r="P3164" s="2" t="str">
        <x:v>approve</x:v>
      </x:c>
      <x:c r="Q3164" s="2" t="str">
        <x:v>eligibility and RAROC conditions are met</x:v>
      </x:c>
      <x:c r="R3164" s="2"/>
      <x:c r="S3164" s="2"/>
      <x:c r="T3164" s="2"/>
    </x:row>
    <x:row r="3165">
      <x:c r="A3165" s="2"/>
      <x:c r="B3165" s="2"/>
      <x:c r="C3165" s="2" t="str">
        <x:v>SYN-03160</x:v>
      </x:c>
      <x:c r="D3165" s="58" t="n">
        <x:v>67000000</x:v>
      </x:c>
      <x:c r="E3165" s="93" t="n">
        <x:v>24</x:v>
      </x:c>
      <x:c r="F3165" s="59" t="n">
        <x:v>0.020201226772283865</x:v>
      </x:c>
      <x:c r="G3165" s="59" t="n">
        <x:v>0.6731879549029824</x:v>
      </x:c>
      <x:c r="H3165" s="59" t="n">
        <x:v>0.13263345811962407</x:v>
      </x:c>
      <x:c r="I3165" s="58" t="n">
        <x:v>3193595.9907828453</x:v>
      </x:c>
      <x:c r="J3165" s="59" t="n">
        <x:v>0.1903998135247835</x:v>
      </x:c>
      <x:c r="K3165" s="2" t="str">
        <x:v>B</x:v>
      </x:c>
      <x:c r="L3165" s="59" t="n">
        <x:v>0.09993534088134767</x:v>
      </x:c>
      <x:c r="M3165" s="59" t="n">
        <x:v>0.4929200849666014</x:v>
      </x:c>
      <x:c r="N3165" s="58" t="n">
        <x:v>985151.3477831724</x:v>
      </x:c>
      <x:c r="O3165" s="58" t="n">
        <x:v>2825886.1970919133</x:v>
      </x:c>
      <x:c r="P3165" s="2" t="str">
        <x:v>approve</x:v>
      </x:c>
      <x:c r="Q3165" s="2" t="str">
        <x:v>eligibility and RAROC conditions are met</x:v>
      </x:c>
      <x:c r="R3165" s="2"/>
      <x:c r="S3165" s="2"/>
      <x:c r="T3165" s="2"/>
    </x:row>
    <x:row r="3166">
      <x:c r="A3166" s="2"/>
      <x:c r="B3166" s="2"/>
      <x:c r="C3166" s="2" t="str">
        <x:v>SYN-03161</x:v>
      </x:c>
      <x:c r="D3166" s="58" t="n">
        <x:v>82000000</x:v>
      </x:c>
      <x:c r="E3166" s="93" t="n">
        <x:v>18</x:v>
      </x:c>
      <x:c r="F3166" s="59" t="n">
        <x:v>0.12855135045531518</x:v>
      </x:c>
      <x:c r="G3166" s="59" t="n">
        <x:v>0.7887970809436825</x:v>
      </x:c>
      <x:c r="H3166" s="59" t="n">
        <x:v>0.21589455865974988</x:v>
      </x:c>
      <x:c r="I3166" s="58" t="n">
        <x:v>5373445.109484001</x:v>
      </x:c>
      <x:c r="J3166" s="59" t="n">
        <x:v>0.22812527670850913</x:v>
      </x:c>
      <x:c r="K3166" s="2" t="str">
        <x:v>D</x:v>
      </x:c>
      <x:c r="L3166" s="59" t="n">
        <x:v>0.20385227203369138</x:v>
      </x:c>
      <x:c r="M3166" s="59" t="n">
        <x:v>0.23153998694373734</x:v>
      </x:c>
      <x:c r="N3166" s="58" t="n">
        <x:v>6891650.7432677895</x:v>
      </x:c>
      <x:c r="O3166" s="58" t="n">
        <x:v>5740744.735670194</x:v>
      </x:c>
      <x:c r="P3166" s="2" t="str">
        <x:v>approve</x:v>
      </x:c>
      <x:c r="Q3166" s="2" t="str">
        <x:v>eligibility and RAROC conditions are met</x:v>
      </x:c>
      <x:c r="R3166" s="2"/>
      <x:c r="S3166" s="2"/>
      <x:c r="T3166" s="2"/>
    </x:row>
    <x:row r="3167">
      <x:c r="A3167" s="2"/>
      <x:c r="B3167" s="2"/>
      <x:c r="C3167" s="2" t="str">
        <x:v>SYN-03162</x:v>
      </x:c>
      <x:c r="D3167" s="58" t="n">
        <x:v>127000000</x:v>
      </x:c>
      <x:c r="E3167" s="93" t="n">
        <x:v>18</x:v>
      </x:c>
      <x:c r="F3167" s="59" t="n">
        <x:v>0.048720415189857584</x:v>
      </x:c>
      <x:c r="G3167" s="59" t="n">
        <x:v>0.7838217364895853</x:v>
      </x:c>
      <x:c r="H3167" s="59" t="n">
        <x:v>0.15650266715675804</x:v>
      </x:c>
      <x:c r="I3167" s="58" t="n">
        <x:v>7961788.714023414</x:v>
      </x:c>
      <x:c r="J3167" s="59" t="n">
        <x:v>0.33642864371140757</x:v>
      </x:c>
      <x:c r="K3167" s="2" t="str">
        <x:v>B</x:v>
      </x:c>
      <x:c r="L3167" s="59" t="n">
        <x:v>0.11082012176513671</x:v>
      </x:c>
      <x:c r="M3167" s="59" t="n">
        <x:v>0.6233594825003016</x:v>
      </x:c>
      <x:c r="N3167" s="58" t="n">
        <x:v>3975824.45885076</x:v>
      </x:c>
      <x:c r="O3167" s="58" t="n">
        <x:v>5342702.162576485</x:v>
      </x:c>
      <x:c r="P3167" s="2" t="str">
        <x:v>approve</x:v>
      </x:c>
      <x:c r="Q3167" s="2" t="str">
        <x:v>eligibility and RAROC conditions are met</x:v>
      </x:c>
      <x:c r="R3167" s="2"/>
      <x:c r="S3167" s="2"/>
      <x:c r="T3167" s="2"/>
    </x:row>
    <x:row r="3168">
      <x:c r="A3168" s="2"/>
      <x:c r="B3168" s="2"/>
      <x:c r="C3168" s="2" t="str">
        <x:v>SYN-03163</x:v>
      </x:c>
      <x:c r="D3168" s="58" t="n">
        <x:v>124000000</x:v>
      </x:c>
      <x:c r="E3168" s="93" t="n">
        <x:v>48</x:v>
      </x:c>
      <x:c r="F3168" s="59" t="n">
        <x:v>0.13740816574507334</x:v>
      </x:c>
      <x:c r="G3168" s="59" t="n">
        <x:v>0.8302940686089527</x:v>
      </x:c>
      <x:c r="H3168" s="59" t="n">
        <x:v>0.2216094804324656</x:v>
      </x:c>
      <x:c r="I3168" s="58" t="n">
        <x:v>3917596.5532848486</x:v>
      </x:c>
      <x:c r="J3168" s="59" t="n">
        <x:v>0.3155999250714097</x:v>
      </x:c>
      <x:c r="K3168" s="2" t="str">
        <x:v>D</x:v>
      </x:c>
      <x:c r="L3168" s="59" t="n">
        <x:v>0.21417816162109377</x:v>
      </x:c>
      <x:c r="M3168" s="59" t="n">
        <x:v>0.20048397302515614</x:v>
      </x:c>
      <x:c r="N3168" s="58" t="n">
        <x:v>28959600.296592742</x:v>
      </x:c>
      <x:c r="O3168" s="58" t="n">
        <x:v>8716437.988164404</x:v>
      </x:c>
      <x:c r="P3168" s="2" t="str">
        <x:v>approve</x:v>
      </x:c>
      <x:c r="Q3168" s="2" t="str">
        <x:v>eligibility and RAROC conditions are met</x:v>
      </x:c>
      <x:c r="R3168" s="2"/>
      <x:c r="S3168" s="2"/>
      <x:c r="T3168" s="2"/>
    </x:row>
    <x:row r="3169">
      <x:c r="A3169" s="2"/>
      <x:c r="B3169" s="2"/>
      <x:c r="C3169" s="2" t="str">
        <x:v>SYN-03164</x:v>
      </x:c>
      <x:c r="D3169" s="58" t="n">
        <x:v>98000000</x:v>
      </x:c>
      <x:c r="E3169" s="93" t="n">
        <x:v>36</x:v>
      </x:c>
      <x:c r="F3169" s="59" t="n">
        <x:v>0.0331497854868795</x:v>
      </x:c>
      <x:c r="G3169" s="59" t="n">
        <x:v>0.7632324790464992</x:v>
      </x:c>
      <x:c r="H3169" s="59" t="n">
        <x:v>0.10928881917251572</x:v>
      </x:c>
      <x:c r="I3169" s="58" t="n">
        <x:v>3205094.7497016033</x:v>
      </x:c>
      <x:c r="J3169" s="59" t="n">
        <x:v>0.46700631664677356</x:v>
      </x:c>
      <x:c r="K3169" s="2" t="str">
        <x:v>B</x:v>
      </x:c>
      <x:c r="L3169" s="59" t="n">
        <x:v>0.10906009674072265</x:v>
      </x:c>
      <x:c r="M3169" s="59" t="n">
        <x:v>0.16233372970547047</x:v>
      </x:c>
      <x:c r="N3169" s="58" t="n">
        <x:v>3952592.1580295227</x:v>
      </x:c>
      <x:c r="O3169" s="58" t="n">
        <x:v>4038162.5917648254</x:v>
      </x:c>
      <x:c r="P3169" s="2" t="str">
        <x:v>approve</x:v>
      </x:c>
      <x:c r="Q3169" s="2" t="str">
        <x:v>eligibility and RAROC conditions are met</x:v>
      </x:c>
      <x:c r="R3169" s="2"/>
      <x:c r="S3169" s="2"/>
      <x:c r="T3169" s="2"/>
    </x:row>
    <x:row r="3170">
      <x:c r="A3170" s="2"/>
      <x:c r="B3170" s="2"/>
      <x:c r="C3170" s="2" t="str">
        <x:v>SYN-03165</x:v>
      </x:c>
      <x:c r="D3170" s="58" t="n">
        <x:v>173000000</x:v>
      </x:c>
      <x:c r="E3170" s="93" t="n">
        <x:v>48</x:v>
      </x:c>
      <x:c r="F3170" s="59" t="n">
        <x:v>0.1381930961606178</x:v>
      </x:c>
      <x:c r="G3170" s="59" t="n">
        <x:v>0.7682049744877348</x:v>
      </x:c>
      <x:c r="H3170" s="59" t="n">
        <x:v>0.2314298927430238</x:v>
      </x:c>
      <x:c r="I3170" s="58" t="n">
        <x:v>5558466.491942665</x:v>
      </x:c>
      <x:c r="J3170" s="59" t="n">
        <x:v>0.34329073588729625</x:v>
      </x:c>
      <x:c r="K3170" s="2" t="str">
        <x:v>D</x:v>
      </x:c>
      <x:c r="L3170" s="59" t="n">
        <x:v>0.19953556060791017</x:v>
      </x:c>
      <x:c r="M3170" s="59" t="n">
        <x:v>0.34686935967497273</x:v>
      </x:c>
      <x:c r="N3170" s="58" t="n">
        <x:v>37746058.36872257</x:v>
      </x:c>
      <x:c r="O3170" s="58" t="n">
        <x:v>11324317.317878868</x:v>
      </x:c>
      <x:c r="P3170" s="2" t="str">
        <x:v>approve</x:v>
      </x:c>
      <x:c r="Q3170" s="2" t="str">
        <x:v>eligibility and RAROC conditions are met</x:v>
      </x:c>
      <x:c r="R3170" s="2"/>
      <x:c r="S3170" s="2"/>
      <x:c r="T3170" s="2"/>
    </x:row>
    <x:row r="3171">
      <x:c r="A3171" s="2"/>
      <x:c r="B3171" s="2"/>
      <x:c r="C3171" s="2" t="str">
        <x:v>SYN-03166</x:v>
      </x:c>
      <x:c r="D3171" s="58" t="n">
        <x:v>55000000</x:v>
      </x:c>
      <x:c r="E3171" s="93" t="n">
        <x:v>24</x:v>
      </x:c>
      <x:c r="F3171" s="59" t="n">
        <x:v>0.14606383041748472</x:v>
      </x:c>
      <x:c r="G3171" s="59" t="n">
        <x:v>0.7901863475140926</x:v>
      </x:c>
      <x:c r="H3171" s="59" t="n">
        <x:v>0.24721162365173843</x:v>
      </x:c>
      <x:c r="I3171" s="58" t="n">
        <x:v>2927744.565606807</x:v>
      </x:c>
      <x:c r="J3171" s="59" t="n">
        <x:v>0.3157244841628272</x:v>
      </x:c>
      <x:c r="K3171" s="2" t="str">
        <x:v>D</x:v>
      </x:c>
      <x:c r="L3171" s="59" t="n">
        <x:v>0.22253696441650395</x:v>
      </x:c>
      <x:c r="M3171" s="59" t="n">
        <x:v>0.29727760120848284</x:v>
      </x:c>
      <x:c r="N3171" s="58" t="n">
        <x:v>6910310.443628451</x:v>
      </x:c>
      <x:c r="O3171" s="58" t="n">
        <x:v>4015707.2555463235</x:v>
      </x:c>
      <x:c r="P3171" s="2" t="str">
        <x:v>approve</x:v>
      </x:c>
      <x:c r="Q3171" s="2" t="str">
        <x:v>eligibility and RAROC conditions are met</x:v>
      </x:c>
      <x:c r="R3171" s="2"/>
      <x:c r="S3171" s="2"/>
      <x:c r="T3171" s="2"/>
    </x:row>
    <x:row r="3172">
      <x:c r="A3172" s="2"/>
      <x:c r="B3172" s="2"/>
      <x:c r="C3172" s="2" t="str">
        <x:v>SYN-03167</x:v>
      </x:c>
      <x:c r="D3172" s="58" t="n">
        <x:v>133000000</x:v>
      </x:c>
      <x:c r="E3172" s="93" t="n">
        <x:v>12</x:v>
      </x:c>
      <x:c r="F3172" s="59" t="n">
        <x:v>0.11923102916389863</x:v>
      </x:c>
      <x:c r="G3172" s="59" t="n">
        <x:v>0.5398130409335077</x:v>
      </x:c>
      <x:c r="H3172" s="59" t="n">
        <x:v>0.2056052877828619</x:v>
      </x:c>
      <x:c r="I3172" s="58" t="n">
        <x:v>12356096.924963238</x:v>
      </x:c>
      <x:c r="J3172" s="59" t="n">
        <x:v>0.3030018639416007</x:v>
      </x:c>
      <x:c r="K3172" s="2" t="str">
        <x:v>D</x:v>
      </x:c>
      <x:c r="L3172" s="59" t="n">
        <x:v>0.13767585754394535</x:v>
      </x:c>
      <x:c r="M3172" s="59" t="n">
        <x:v>0.7717179860450939</x:v>
      </x:c>
      <x:c r="N3172" s="58" t="n">
        <x:v>4870147.646179859</x:v>
      </x:c>
      <x:c r="O3172" s="58" t="n">
        <x:v>6336249.279742116</x:v>
      </x:c>
      <x:c r="P3172" s="2" t="str">
        <x:v>approve</x:v>
      </x:c>
      <x:c r="Q3172" s="2" t="str">
        <x:v>eligibility and RAROC conditions are met</x:v>
      </x:c>
      <x:c r="R3172" s="2"/>
      <x:c r="S3172" s="2"/>
      <x:c r="T3172" s="2"/>
    </x:row>
    <x:row r="3173">
      <x:c r="A3173" s="2"/>
      <x:c r="B3173" s="2"/>
      <x:c r="C3173" s="2" t="str">
        <x:v>SYN-03168</x:v>
      </x:c>
      <x:c r="D3173" s="58" t="n">
        <x:v>84000000</x:v>
      </x:c>
      <x:c r="E3173" s="93" t="n">
        <x:v>48</x:v>
      </x:c>
      <x:c r="F3173" s="59" t="n">
        <x:v>0.03146007454697992</x:v>
      </x:c>
      <x:c r="G3173" s="59" t="n">
        <x:v>0.6971229370757116</x:v>
      </x:c>
      <x:c r="H3173" s="59" t="n">
        <x:v>0.1291701306050623</x:v>
      </x:c>
      <x:c r="I3173" s="58" t="n">
        <x:v>2250051.359117778</x:v>
      </x:c>
      <x:c r="J3173" s="59" t="n">
        <x:v>0.1585374204734598</x:v>
      </x:c>
      <x:c r="K3173" s="2" t="str">
        <x:v>B</x:v>
      </x:c>
      <x:c r="L3173" s="59" t="n">
        <x:v>0.10305793762207033</x:v>
      </x:c>
      <x:c r="M3173" s="59" t="n">
        <x:v>0.42558241374317596</x:v>
      </x:c>
      <x:c r="N3173" s="58" t="n">
        <x:v>3961047.796428365</x:v>
      </x:c>
      <x:c r="O3173" s="58" t="n">
        <x:v>3504185.564034424</x:v>
      </x:c>
      <x:c r="P3173" s="2" t="str">
        <x:v>approve</x:v>
      </x:c>
      <x:c r="Q3173" s="2" t="str">
        <x:v>eligibility and RAROC conditions are met</x:v>
      </x:c>
      <x:c r="R3173" s="2"/>
      <x:c r="S3173" s="2"/>
      <x:c r="T3173" s="2"/>
    </x:row>
    <x:row r="3174">
      <x:c r="A3174" s="2"/>
      <x:c r="B3174" s="2"/>
      <x:c r="C3174" s="2" t="str">
        <x:v>SYN-03169</x:v>
      </x:c>
      <x:c r="D3174" s="58" t="n">
        <x:v>225000000</x:v>
      </x:c>
      <x:c r="E3174" s="93" t="n">
        <x:v>24</x:v>
      </x:c>
      <x:c r="F3174" s="59" t="n">
        <x:v>0.21342943649112409</x:v>
      </x:c>
      <x:c r="G3174" s="59" t="n">
        <x:v>0.7141695264154571</x:v>
      </x:c>
      <x:c r="H3174" s="59" t="n">
        <x:v>0.28722721162011206</x:v>
      </x:c>
      <x:c r="I3174" s="58" t="n">
        <x:v>12432926.701286549</x:v>
      </x:c>
      <x:c r="J3174" s="59" t="n">
        <x:v>0.7129403722936971</x:v>
      </x:c>
      <x:c r="K3174" s="2" t="str">
        <x:v>E</x:v>
      </x:c>
      <x:c r="L3174" s="59"/>
      <x:c r="M3174" s="59" t="n">
        <x:v>0.2819511447940555</x:v>
      </x:c>
      <x:c r="N3174" s="58" t="n">
        <x:v>37175975.823236085</x:v>
      </x:c>
      <x:c r="O3174" s="58" t="n">
        <x:v>16819963.35598722</x:v>
      </x:c>
      <x:c r="P3174" s="2" t="str">
        <x:v>decline</x:v>
      </x:c>
      <x:c r="Q3174" s="2" t="str">
        <x:v>PD exceeds policy maximum</x:v>
      </x:c>
      <x:c r="R3174" s="2"/>
      <x:c r="S3174" s="2"/>
      <x:c r="T3174" s="2"/>
    </x:row>
    <x:row r="3175">
      <x:c r="A3175" s="2"/>
      <x:c r="B3175" s="2"/>
      <x:c r="C3175" s="2" t="str">
        <x:v>SYN-03170</x:v>
      </x:c>
      <x:c r="D3175" s="58" t="n">
        <x:v>53000000</x:v>
      </x:c>
      <x:c r="E3175" s="93" t="n">
        <x:v>18</x:v>
      </x:c>
      <x:c r="F3175" s="59" t="n">
        <x:v>0.18473663279500294</x:v>
      </x:c>
      <x:c r="G3175" s="59" t="n">
        <x:v>0.7346243952864216</x:v>
      </x:c>
      <x:c r="H3175" s="59" t="n">
        <x:v>0.2695521328226126</x:v>
      </x:c>
      <x:c r="I3175" s="58" t="n">
        <x:v>3612217.286803656</x:v>
      </x:c>
      <x:c r="J3175" s="59" t="n">
        <x:v>0.08279297773951662</x:v>
      </x:c>
      <x:c r="K3175" s="2" t="str">
        <x:v>E</x:v>
      </x:c>
      <x:c r="L3175" s="59" t="n">
        <x:v>0.2581980895996093</x:v>
      </x:c>
      <x:c r="M3175" s="59" t="n">
        <x:v>0.22111079290235994</x:v>
      </x:c>
      <x:c r="N3175" s="58" t="n">
        <x:v>6019931.471574782</x:v>
      </x:c>
      <x:c r="O3175" s="58" t="n">
        <x:v>4023243.678036215</x:v>
      </x:c>
      <x:c r="P3175" s="2" t="str">
        <x:v>approve</x:v>
      </x:c>
      <x:c r="Q3175" s="2" t="str">
        <x:v>eligibility and RAROC conditions are met</x:v>
      </x:c>
      <x:c r="R3175" s="2"/>
      <x:c r="S3175" s="2"/>
      <x:c r="T3175" s="2"/>
    </x:row>
    <x:row r="3176">
      <x:c r="A3176" s="2"/>
      <x:c r="B3176" s="2"/>
      <x:c r="C3176" s="2" t="str">
        <x:v>SYN-03171</x:v>
      </x:c>
      <x:c r="D3176" s="58" t="n">
        <x:v>198000000</x:v>
      </x:c>
      <x:c r="E3176" s="93" t="n">
        <x:v>18</x:v>
      </x:c>
      <x:c r="F3176" s="59" t="n">
        <x:v>0.10863772578841123</x:v>
      </x:c>
      <x:c r="G3176" s="59" t="n">
        <x:v>0.6134291143386339</x:v>
      </x:c>
      <x:c r="H3176" s="59" t="n">
        <x:v>0.17763680750421507</x:v>
      </x:c>
      <x:c r="I3176" s="58" t="n">
        <x:v>12611250.77364753</x:v>
      </x:c>
      <x:c r="J3176" s="59" t="n">
        <x:v>0.5825446704874118</x:v>
      </x:c>
      <x:c r="K3176" s="2" t="str">
        <x:v>D</x:v>
      </x:c>
      <x:c r="L3176" s="59"/>
      <x:c r="M3176" s="59" t="n">
        <x:v>0.3595504889665311</x:v>
      </x:c>
      <x:c r="N3176" s="58" t="n">
        <x:v>10852502.260331908</x:v>
      </x:c>
      <x:c r="O3176" s="58" t="n">
        <x:v>9874748.154354377</x:v>
      </x:c>
      <x:c r="P3176" s="2" t="str">
        <x:v>decline</x:v>
      </x:c>
      <x:c r="Q3176" s="2" t="str">
        <x:v>debt service to income exceeds policy maximum</x:v>
      </x:c>
      <x:c r="R3176" s="2"/>
      <x:c r="S3176" s="2"/>
      <x:c r="T3176" s="2"/>
    </x:row>
    <x:row r="3177">
      <x:c r="A3177" s="2"/>
      <x:c r="B3177" s="2"/>
      <x:c r="C3177" s="2" t="str">
        <x:v>SYN-03172</x:v>
      </x:c>
      <x:c r="D3177" s="58" t="n">
        <x:v>43000000</x:v>
      </x:c>
      <x:c r="E3177" s="93" t="n">
        <x:v>18</x:v>
      </x:c>
      <x:c r="F3177" s="59" t="n">
        <x:v>0.08481042878291147</x:v>
      </x:c>
      <x:c r="G3177" s="59" t="n">
        <x:v>0.8010372438692861</x:v>
      </x:c>
      <x:c r="H3177" s="59" t="n">
        <x:v>0.17369067258040966</x:v>
      </x:c>
      <x:c r="I3177" s="58" t="n">
        <x:v>2730733.0776379383</x:v>
      </x:c>
      <x:c r="J3177" s="59" t="n">
        <x:v>0.09124204734827598</x:v>
      </x:c>
      <x:c r="K3177" s="2" t="str">
        <x:v>C</x:v>
      </x:c>
      <x:c r="L3177" s="59" t="n">
        <x:v>0.17810028076171874</x:v>
      </x:c>
      <x:c r="M3177" s="59" t="n">
        <x:v>0.1273549228229034</x:v>
      </x:c>
      <x:c r="N3177" s="58" t="n">
        <x:v>2401868.7397895236</x:v>
      </x:c>
      <x:c r="O3177" s="58" t="n">
        <x:v>2458277.611079018</x:v>
      </x:c>
      <x:c r="P3177" s="2" t="str">
        <x:v>reprice</x:v>
      </x:c>
      <x:c r="Q3177" s="2" t="str">
        <x:v>quoted APR is below the RAROC price floor</x:v>
      </x:c>
      <x:c r="R3177" s="2"/>
      <x:c r="S3177" s="2"/>
      <x:c r="T3177" s="2"/>
    </x:row>
    <x:row r="3178">
      <x:c r="A3178" s="2"/>
      <x:c r="B3178" s="2"/>
      <x:c r="C3178" s="2" t="str">
        <x:v>SYN-03173</x:v>
      </x:c>
      <x:c r="D3178" s="58" t="n">
        <x:v>219000000</x:v>
      </x:c>
      <x:c r="E3178" s="93" t="n">
        <x:v>18</x:v>
      </x:c>
      <x:c r="F3178" s="59" t="n">
        <x:v>0.08078550590174904</x:v>
      </x:c>
      <x:c r="G3178" s="59" t="n">
        <x:v>0.7274089356789256</x:v>
      </x:c>
      <x:c r="H3178" s="59" t="n">
        <x:v>0.17496246105028052</x:v>
      </x:c>
      <x:c r="I3178" s="58" t="n">
        <x:v>13920932.193918534</x:v>
      </x:c>
      <x:c r="J3178" s="59" t="n">
        <x:v>0.5678463520417073</x:v>
      </x:c>
      <x:c r="K3178" s="2" t="str">
        <x:v>C</x:v>
      </x:c>
      <x:c r="L3178" s="59"/>
      <x:c r="M3178" s="59" t="n">
        <x:v>0.4728254717131232</x:v>
      </x:c>
      <x:c r="N3178" s="58" t="n">
        <x:v>10585094.272492407</x:v>
      </x:c>
      <x:c r="O3178" s="58" t="n">
        <x:v>11070412.044665111</x:v>
      </x:c>
      <x:c r="P3178" s="2" t="str">
        <x:v>decline</x:v>
      </x:c>
      <x:c r="Q3178" s="2" t="str">
        <x:v>debt service to income exceeds policy maximum</x:v>
      </x:c>
      <x:c r="R3178" s="2"/>
      <x:c r="S3178" s="2"/>
      <x:c r="T3178" s="2"/>
    </x:row>
    <x:row r="3179">
      <x:c r="A3179" s="2"/>
      <x:c r="B3179" s="2"/>
      <x:c r="C3179" s="2" t="str">
        <x:v>SYN-03174</x:v>
      </x:c>
      <x:c r="D3179" s="58" t="n">
        <x:v>72000000</x:v>
      </x:c>
      <x:c r="E3179" s="93" t="n">
        <x:v>48</x:v>
      </x:c>
      <x:c r="F3179" s="59" t="n">
        <x:v>0.24437226244549087</x:v>
      </x:c>
      <x:c r="G3179" s="59" t="n">
        <x:v>0.6718641551832888</x:v>
      </x:c>
      <x:c r="H3179" s="59" t="n">
        <x:v>0.2837698495722117</x:v>
      </x:c>
      <x:c r="I3179" s="58" t="n">
        <x:v>2524910.074782216</x:v>
      </x:c>
      <x:c r="J3179" s="59" t="n">
        <x:v>0.16860046859452169</x:v>
      </x:c>
      <x:c r="K3179" s="2" t="str">
        <x:v>E</x:v>
      </x:c>
      <x:c r="L3179" s="59"/>
      <x:c r="M3179" s="59" t="n">
        <x:v>0.16222971302081904</x:v>
      </x:c>
      <x:c r="N3179" s="58" t="n">
        <x:v>22454606.053324852</x:v>
      </x:c>
      <x:c r="O3179" s="58" t="n">
        <x:v>4568993.740786385</x:v>
      </x:c>
      <x:c r="P3179" s="2" t="str">
        <x:v>decline</x:v>
      </x:c>
      <x:c r="Q3179" s="2" t="str">
        <x:v>PD exceeds policy maximum</x:v>
      </x:c>
      <x:c r="R3179" s="2"/>
      <x:c r="S3179" s="2"/>
      <x:c r="T3179" s="2"/>
    </x:row>
    <x:row r="3180">
      <x:c r="A3180" s="2"/>
      <x:c r="B3180" s="2"/>
      <x:c r="C3180" s="2" t="str">
        <x:v>SYN-03175</x:v>
      </x:c>
      <x:c r="D3180" s="58" t="n">
        <x:v>225000000</x:v>
      </x:c>
      <x:c r="E3180" s="93" t="n">
        <x:v>36</x:v>
      </x:c>
      <x:c r="F3180" s="59" t="n">
        <x:v>0.050328609887828106</x:v>
      </x:c>
      <x:c r="G3180" s="59" t="n">
        <x:v>0.6880546552558704</x:v>
      </x:c>
      <x:c r="H3180" s="59" t="n">
        <x:v>0.13929323451006476</x:v>
      </x:c>
      <x:c r="I3180" s="58" t="n">
        <x:v>7682245.392818651</x:v>
      </x:c>
      <x:c r="J3180" s="59" t="n">
        <x:v>0.18683019069392023</x:v>
      </x:c>
      <x:c r="K3180" s="2" t="str">
        <x:v>C</x:v>
      </x:c>
      <x:c r="L3180" s="59" t="n">
        <x:v>0.11118160247802733</x:v>
      </x:c>
      <x:c r="M3180" s="59" t="n">
        <x:v>0.4452046318428221</x:v>
      </x:c>
      <x:c r="N3180" s="58" t="n">
        <x:v>12467642.980884524</x:v>
      </x:c>
      <x:c r="O3180" s="58" t="n">
        <x:v>9230916.686936274</x:v>
      </x:c>
      <x:c r="P3180" s="2" t="str">
        <x:v>approve</x:v>
      </x:c>
      <x:c r="Q3180" s="2" t="str">
        <x:v>eligibility and RAROC conditions are met</x:v>
      </x:c>
      <x:c r="R3180" s="2"/>
      <x:c r="S3180" s="2"/>
      <x:c r="T3180" s="2"/>
    </x:row>
    <x:row r="3181">
      <x:c r="A3181" s="2"/>
      <x:c r="B3181" s="2"/>
      <x:c r="C3181" s="2" t="str">
        <x:v>SYN-03176</x:v>
      </x:c>
      <x:c r="D3181" s="58" t="n">
        <x:v>169000000</x:v>
      </x:c>
      <x:c r="E3181" s="93" t="n">
        <x:v>36</x:v>
      </x:c>
      <x:c r="F3181" s="59" t="n">
        <x:v>0.10000233968224602</x:v>
      </x:c>
      <x:c r="G3181" s="59" t="n">
        <x:v>0.584477947474962</x:v>
      </x:c>
      <x:c r="H3181" s="59" t="n">
        <x:v>0.1872518379185992</x:v>
      </x:c>
      <x:c r="I3181" s="58" t="n">
        <x:v>6171410.619969007</x:v>
      </x:c>
      <x:c r="J3181" s="59" t="n">
        <x:v>0.14931930047545253</x:v>
      </x:c>
      <x:c r="K3181" s="2" t="str">
        <x:v>D</x:v>
      </x:c>
      <x:c r="L3181" s="59" t="n">
        <x:v>0.14316123962402347</x:v>
      </x:c>
      <x:c r="M3181" s="59" t="n">
        <x:v>0.5648698259359983</x:v>
      </x:c>
      <x:c r="N3181" s="58" t="n">
        <x:v>15684793.143783603</x:v>
      </x:c>
      <x:c r="O3181" s="58" t="n">
        <x:v>7433350.97118088</x:v>
      </x:c>
      <x:c r="P3181" s="2" t="str">
        <x:v>approve</x:v>
      </x:c>
      <x:c r="Q3181" s="2" t="str">
        <x:v>eligibility and RAROC conditions are met</x:v>
      </x:c>
      <x:c r="R3181" s="2"/>
      <x:c r="S3181" s="2"/>
      <x:c r="T3181" s="2"/>
    </x:row>
    <x:row r="3182">
      <x:c r="A3182" s="2"/>
      <x:c r="B3182" s="2"/>
      <x:c r="C3182" s="2" t="str">
        <x:v>SYN-03177</x:v>
      </x:c>
      <x:c r="D3182" s="58" t="n">
        <x:v>212000000</x:v>
      </x:c>
      <x:c r="E3182" s="93" t="n">
        <x:v>36</x:v>
      </x:c>
      <x:c r="F3182" s="59" t="n">
        <x:v>0.016467049291639523</x:v>
      </x:c>
      <x:c r="G3182" s="59" t="n">
        <x:v>0.5791705815712179</x:v>
      </x:c>
      <x:c r="H3182" s="59" t="n">
        <x:v>0.11370489411171546</x:v>
      </x:c>
      <x:c r="I3182" s="58" t="n">
        <x:v>6977862.571882</x:v>
      </x:c>
      <x:c r="J3182" s="59" t="n">
        <x:v>0.4033878585120381</x:v>
      </x:c>
      <x:c r="K3182" s="2" t="str">
        <x:v>A</x:v>
      </x:c>
      <x:c r="L3182" s="59" t="n">
        <x:v>0.08877769470214847</x:v>
      </x:c>
      <x:c r="M3182" s="59" t="n">
        <x:v>0.4132783327093595</x:v>
      </x:c>
      <x:c r="N3182" s="58" t="n">
        <x:v>3258961.6055353964</x:v>
      </x:c>
      <x:c r="O3182" s="58" t="n">
        <x:v>8901970.390699137</x:v>
      </x:c>
      <x:c r="P3182" s="2" t="str">
        <x:v>approve</x:v>
      </x:c>
      <x:c r="Q3182" s="2" t="str">
        <x:v>eligibility and RAROC conditions are met</x:v>
      </x:c>
      <x:c r="R3182" s="2"/>
      <x:c r="S3182" s="2"/>
      <x:c r="T3182" s="2"/>
    </x:row>
    <x:row r="3183">
      <x:c r="A3183" s="2"/>
      <x:c r="B3183" s="2"/>
      <x:c r="C3183" s="2" t="str">
        <x:v>SYN-03178</x:v>
      </x:c>
      <x:c r="D3183" s="58" t="n">
        <x:v>238000000</x:v>
      </x:c>
      <x:c r="E3183" s="93" t="n">
        <x:v>24</x:v>
      </x:c>
      <x:c r="F3183" s="59" t="n">
        <x:v>0.07465777039898434</x:v>
      </x:c>
      <x:c r="G3183" s="59" t="n">
        <x:v>0.7989644955512906</x:v>
      </x:c>
      <x:c r="H3183" s="59" t="n">
        <x:v>0.16985001038782319</x:v>
      </x:c>
      <x:c r="I3183" s="58" t="n">
        <x:v>11765543.669173988</x:v>
      </x:c>
      <x:c r="J3183" s="59" t="n">
        <x:v>1.023583462527354</x:v>
      </x:c>
      <x:c r="K3183" s="2" t="str">
        <x:v>C</x:v>
      </x:c>
      <x:c r="L3183" s="59"/>
      <x:c r="M3183" s="59" t="n">
        <x:v>0.3972399253441074</x:v>
      </x:c>
      <x:c r="N3183" s="58" t="n">
        <x:v>15350754.919806097</x:v>
      </x:c>
      <x:c r="O3183" s="58" t="n">
        <x:v>12459147.199667558</x:v>
      </x:c>
      <x:c r="P3183" s="2" t="str">
        <x:v>decline</x:v>
      </x:c>
      <x:c r="Q3183" s="2" t="str">
        <x:v>debt service to income exceeds policy maximum</x:v>
      </x:c>
      <x:c r="R3183" s="2"/>
      <x:c r="S3183" s="2"/>
      <x:c r="T3183" s="2"/>
    </x:row>
    <x:row r="3184">
      <x:c r="A3184" s="2"/>
      <x:c r="B3184" s="2"/>
      <x:c r="C3184" s="2" t="str">
        <x:v>SYN-03179</x:v>
      </x:c>
      <x:c r="D3184" s="58" t="n">
        <x:v>142000000</x:v>
      </x:c>
      <x:c r="E3184" s="93" t="n">
        <x:v>48</x:v>
      </x:c>
      <x:c r="F3184" s="59" t="n">
        <x:v>0.04726161156617104</x:v>
      </x:c>
      <x:c r="G3184" s="59" t="n">
        <x:v>0.8921255892698439</x:v>
      </x:c>
      <x:c r="H3184" s="59" t="n">
        <x:v>0.1549401308731334</x:v>
      </x:c>
      <x:c r="I3184" s="58" t="n">
        <x:v>3987616.80051096</x:v>
      </x:c>
      <x:c r="J3184" s="59" t="n">
        <x:v>0.3922494345179972</x:v>
      </x:c>
      <x:c r="K3184" s="2" t="str">
        <x:v>B</x:v>
      </x:c>
      <x:c r="L3184" s="59" t="n">
        <x:v>0.12450550079345703</x:v>
      </x:c>
      <x:c r="M3184" s="59" t="n">
        <x:v>0.45132336007800333</x:v>
      </x:c>
      <x:c r="N3184" s="58" t="n">
        <x:v>12875448.575958787</x:v>
      </x:c>
      <x:c r="O3184" s="58" t="n">
        <x:v>6246927.428698634</x:v>
      </x:c>
      <x:c r="P3184" s="2" t="str">
        <x:v>approve</x:v>
      </x:c>
      <x:c r="Q3184" s="2" t="str">
        <x:v>eligibility and RAROC conditions are met</x:v>
      </x:c>
      <x:c r="R3184" s="2"/>
      <x:c r="S3184" s="2"/>
      <x:c r="T3184" s="2"/>
    </x:row>
    <x:row r="3185">
      <x:c r="A3185" s="2"/>
      <x:c r="B3185" s="2"/>
      <x:c r="C3185" s="2" t="str">
        <x:v>SYN-03180</x:v>
      </x:c>
      <x:c r="D3185" s="58" t="n">
        <x:v>171000000</x:v>
      </x:c>
      <x:c r="E3185" s="93" t="n">
        <x:v>48</x:v>
      </x:c>
      <x:c r="F3185" s="59" t="n">
        <x:v>0.18139732840122033</x:v>
      </x:c>
      <x:c r="G3185" s="59" t="n">
        <x:v>0.7605371612007455</x:v>
      </x:c>
      <x:c r="H3185" s="59" t="n">
        <x:v>0.26464841020379715</x:v>
      </x:c>
      <x:c r="I3185" s="58" t="n">
        <x:v>5810469.226220704</x:v>
      </x:c>
      <x:c r="J3185" s="59" t="n">
        <x:v>0.4150138007711972</x:v>
      </x:c>
      <x:c r="K3185" s="2" t="str">
        <x:v>E</x:v>
      </x:c>
      <x:c r="L3185" s="59" t="n">
        <x:v>0.2401951217651367</x:v>
      </x:c>
      <x:c r="M3185" s="59" t="n">
        <x:v>0.28743893228161166</x:v>
      </x:c>
      <x:c r="N3185" s="58" t="n">
        <x:v>47241255.608952776</x:v>
      </x:c>
      <x:c r="O3185" s="58" t="n">
        <x:v>11985671.959972063</x:v>
      </x:c>
      <x:c r="P3185" s="2" t="str">
        <x:v>approve</x:v>
      </x:c>
      <x:c r="Q3185" s="2" t="str">
        <x:v>eligibility and RAROC conditions are met</x:v>
      </x:c>
      <x:c r="R3185" s="2"/>
      <x:c r="S3185" s="2"/>
      <x:c r="T3185" s="2"/>
    </x:row>
    <x:row r="3186">
      <x:c r="A3186" s="2"/>
      <x:c r="B3186" s="2"/>
      <x:c r="C3186" s="2" t="str">
        <x:v>SYN-03181</x:v>
      </x:c>
      <x:c r="D3186" s="58" t="n">
        <x:v>40000000</x:v>
      </x:c>
      <x:c r="E3186" s="93" t="n">
        <x:v>18</x:v>
      </x:c>
      <x:c r="F3186" s="59" t="n">
        <x:v>0.02576048876956739</x:v>
      </x:c>
      <x:c r="G3186" s="59" t="n">
        <x:v>0.6696486823260558</x:v>
      </x:c>
      <x:c r="H3186" s="59" t="n">
        <x:v>0.143689238728546</x:v>
      </x:c>
      <x:c r="I3186" s="58" t="n">
        <x:v>2483527.5677366536</x:v>
      </x:c>
      <x:c r="J3186" s="59" t="n">
        <x:v>0.23333717955914166</x:v>
      </x:c>
      <x:c r="K3186" s="2" t="str">
        <x:v>B</x:v>
      </x:c>
      <x:c r="L3186" s="59" t="n">
        <x:v>0.12108108520507813</x:v>
      </x:c>
      <x:c r="M3186" s="59" t="n">
        <x:v>0.39095068624479185</x:v>
      </x:c>
      <x:c r="N3186" s="58" t="n">
        <x:v>564342.8964540771</x:v>
      </x:c>
      <x:c r="O3186" s="58" t="n">
        <x:v>1697143.7084196468</x:v>
      </x:c>
      <x:c r="P3186" s="2" t="str">
        <x:v>approve</x:v>
      </x:c>
      <x:c r="Q3186" s="2" t="str">
        <x:v>eligibility and RAROC conditions are met</x:v>
      </x:c>
      <x:c r="R3186" s="2"/>
      <x:c r="S3186" s="2"/>
      <x:c r="T3186" s="2"/>
    </x:row>
    <x:row r="3187">
      <x:c r="A3187" s="2"/>
      <x:c r="B3187" s="2"/>
      <x:c r="C3187" s="2" t="str">
        <x:v>SYN-03182</x:v>
      </x:c>
      <x:c r="D3187" s="58" t="n">
        <x:v>165000000</x:v>
      </x:c>
      <x:c r="E3187" s="93" t="n">
        <x:v>48</x:v>
      </x:c>
      <x:c r="F3187" s="59" t="n">
        <x:v>0.04426094624306714</x:v>
      </x:c>
      <x:c r="G3187" s="59" t="n">
        <x:v>0.7897218457858476</x:v>
      </x:c>
      <x:c r="H3187" s="59" t="n">
        <x:v>0.15283791537047056</x:v>
      </x:c>
      <x:c r="I3187" s="58" t="n">
        <x:v>4615844.641694102</x:v>
      </x:c>
      <x:c r="J3187" s="59" t="n">
        <x:v>0.2380198739222142</x:v>
      </x:c>
      <x:c r="K3187" s="2" t="str">
        <x:v>B</x:v>
      </x:c>
      <x:c r="L3187" s="59" t="n">
        <x:v>0.11553428649902345</x:v>
      </x:c>
      <x:c r="M3187" s="59" t="n">
        <x:v>0.5391956635209172</x:v>
      </x:c>
      <x:c r="N3187" s="58" t="n">
        <x:v>12422341.941634808</x:v>
      </x:c>
      <x:c r="O3187" s="58" t="n">
        <x:v>6853696.871606496</x:v>
      </x:c>
      <x:c r="P3187" s="2" t="str">
        <x:v>approve</x:v>
      </x:c>
      <x:c r="Q3187" s="2" t="str">
        <x:v>eligibility and RAROC conditions are met</x:v>
      </x:c>
      <x:c r="R3187" s="2"/>
      <x:c r="S3187" s="2"/>
      <x:c r="T3187" s="2"/>
    </x:row>
    <x:row r="3188">
      <x:c r="A3188" s="2"/>
      <x:c r="B3188" s="2"/>
      <x:c r="C3188" s="2" t="str">
        <x:v>SYN-03183</x:v>
      </x:c>
      <x:c r="D3188" s="58" t="n">
        <x:v>39000000</x:v>
      </x:c>
      <x:c r="E3188" s="93" t="n">
        <x:v>48</x:v>
      </x:c>
      <x:c r="F3188" s="59" t="n">
        <x:v>0.03833679846007366</x:v>
      </x:c>
      <x:c r="G3188" s="59" t="n">
        <x:v>0.8194069437632074</x:v>
      </x:c>
      <x:c r="H3188" s="59" t="n">
        <x:v>0.1303544519665137</x:v>
      </x:c>
      <x:c r="I3188" s="58" t="n">
        <x:v>1046958.571671766</x:v>
      </x:c>
      <x:c r="J3188" s="59" t="n">
        <x:v>0.03743087662890377</x:v>
      </x:c>
      <x:c r="K3188" s="2" t="str">
        <x:v>B</x:v>
      </x:c>
      <x:c r="L3188" s="59" t="n">
        <x:v>0.12304992675781248</x:v>
      </x:c>
      <x:c r="M3188" s="59" t="n">
        <x:v>0.2347311011216276</x:v>
      </x:c>
      <x:c r="N3188" s="58" t="n">
        <x:v>2619589.886273687</x:v>
      </x:c>
      <x:c r="O3188" s="58" t="n">
        <x:v>1612704.241523828</x:v>
      </x:c>
      <x:c r="P3188" s="2" t="str">
        <x:v>approve</x:v>
      </x:c>
      <x:c r="Q3188" s="2" t="str">
        <x:v>eligibility and RAROC conditions are met</x:v>
      </x:c>
      <x:c r="R3188" s="2"/>
      <x:c r="S3188" s="2"/>
      <x:c r="T3188" s="2"/>
    </x:row>
    <x:row r="3189">
      <x:c r="A3189" s="2"/>
      <x:c r="B3189" s="2"/>
      <x:c r="C3189" s="2" t="str">
        <x:v>SYN-03184</x:v>
      </x:c>
      <x:c r="D3189" s="58" t="n">
        <x:v>185000000</x:v>
      </x:c>
      <x:c r="E3189" s="93" t="n">
        <x:v>18</x:v>
      </x:c>
      <x:c r="F3189" s="59" t="n">
        <x:v>0.032027597000355464</x:v>
      </x:c>
      <x:c r="G3189" s="59" t="n">
        <x:v>0.6808392810315553</x:v>
      </x:c>
      <x:c r="H3189" s="59" t="n">
        <x:v>0.13965297730724394</x:v>
      </x:c>
      <x:c r="I3189" s="58" t="n">
        <x:v>11451299.061171921</x:v>
      </x:c>
      <x:c r="J3189" s="59" t="n">
        <x:v>0.4300288680260426</x:v>
      </x:c>
      <x:c r="K3189" s="2" t="str">
        <x:v>B</x:v>
      </x:c>
      <x:c r="L3189" s="59" t="n">
        <x:v>0.09018764495849611</x:v>
      </x:c>
      <x:c r="M3189" s="59" t="n">
        <x:v>0.6613025595900758</x:v>
      </x:c>
      <x:c r="N3189" s="58" t="n">
        <x:v>3295873.3401987646</x:v>
      </x:c>
      <x:c r="O3189" s="58" t="n">
        <x:v>7818085.7372676395</x:v>
      </x:c>
      <x:c r="P3189" s="2" t="str">
        <x:v>approve</x:v>
      </x:c>
      <x:c r="Q3189" s="2" t="str">
        <x:v>eligibility and RAROC conditions are met</x:v>
      </x:c>
      <x:c r="R3189" s="2"/>
      <x:c r="S3189" s="2"/>
      <x:c r="T3189" s="2"/>
    </x:row>
    <x:row r="3190">
      <x:c r="A3190" s="2"/>
      <x:c r="B3190" s="2"/>
      <x:c r="C3190" s="2" t="str">
        <x:v>SYN-03185</x:v>
      </x:c>
      <x:c r="D3190" s="58" t="n">
        <x:v>144000000</x:v>
      </x:c>
      <x:c r="E3190" s="93" t="n">
        <x:v>36</x:v>
      </x:c>
      <x:c r="F3190" s="59" t="n">
        <x:v>0.08427436409619467</x:v>
      </x:c>
      <x:c r="G3190" s="59" t="n">
        <x:v>0.7564678593557468</x:v>
      </x:c>
      <x:c r="H3190" s="59" t="n">
        <x:v>0.17693674522160246</x:v>
      </x:c>
      <x:c r="I3190" s="58" t="n">
        <x:v>5183843.520648531</x:v>
      </x:c>
      <x:c r="J3190" s="59" t="n">
        <x:v>0.10457812130078276</x:v>
      </x:c>
      <x:c r="K3190" s="2" t="str">
        <x:v>C</x:v>
      </x:c>
      <x:c r="L3190" s="59" t="n">
        <x:v>0.15198417663574218</x:v>
      </x:c>
      <x:c r="M3190" s="59" t="n">
        <x:v>0.3555801636976296</x:v>
      </x:c>
      <x:c r="N3190" s="58" t="n">
        <x:v>14645375.469539657</x:v>
      </x:c>
      <x:c r="O3190" s="58" t="n">
        <x:v>7516012.648620146</x:v>
      </x:c>
      <x:c r="P3190" s="2" t="str">
        <x:v>approve</x:v>
      </x:c>
      <x:c r="Q3190" s="2" t="str">
        <x:v>eligibility and RAROC conditions are met</x:v>
      </x:c>
      <x:c r="R3190" s="2"/>
      <x:c r="S3190" s="2"/>
      <x:c r="T3190" s="2"/>
    </x:row>
    <x:row r="3191">
      <x:c r="A3191" s="2"/>
      <x:c r="B3191" s="2"/>
      <x:c r="C3191" s="2" t="str">
        <x:v>SYN-03186</x:v>
      </x:c>
      <x:c r="D3191" s="58" t="n">
        <x:v>34000000</x:v>
      </x:c>
      <x:c r="E3191" s="93" t="n">
        <x:v>12</x:v>
      </x:c>
      <x:c r="F3191" s="59" t="n">
        <x:v>0.08227070466536118</x:v>
      </x:c>
      <x:c r="G3191" s="59" t="n">
        <x:v>0.6361560774170962</x:v>
      </x:c>
      <x:c r="H3191" s="59" t="n">
        <x:v>0.18253314278926328</x:v>
      </x:c>
      <x:c r="I3191" s="58" t="n">
        <x:v>3121220.1179402955</x:v>
      </x:c>
      <x:c r="J3191" s="59" t="n">
        <x:v>0.18723253647840787</x:v>
      </x:c>
      <x:c r="K3191" s="2" t="str">
        <x:v>C</x:v>
      </x:c>
      <x:c r="L3191" s="59" t="n">
        <x:v>0.19018005371093752</x:v>
      </x:c>
      <x:c r="M3191" s="59" t="n">
        <x:v>0.08719237058763274</x:v>
      </x:c>
      <x:c r="N3191" s="58" t="n">
        <x:v>1003071.4651454575</x:v>
      </x:c>
      <x:c r="O3191" s="58" t="n">
        <x:v>1560981.0650479372</x:v>
      </x:c>
      <x:c r="P3191" s="2" t="str">
        <x:v>reprice</x:v>
      </x:c>
      <x:c r="Q3191" s="2" t="str">
        <x:v>quoted APR is below the RAROC price floor</x:v>
      </x:c>
      <x:c r="R3191" s="2"/>
      <x:c r="S3191" s="2"/>
      <x:c r="T3191" s="2"/>
    </x:row>
    <x:row r="3192">
      <x:c r="A3192" s="2"/>
      <x:c r="B3192" s="2"/>
      <x:c r="C3192" s="2" t="str">
        <x:v>SYN-03187</x:v>
      </x:c>
      <x:c r="D3192" s="58" t="n">
        <x:v>114000000</x:v>
      </x:c>
      <x:c r="E3192" s="93" t="n">
        <x:v>12</x:v>
      </x:c>
      <x:c r="F3192" s="59" t="n">
        <x:v>0.1086120093609861</x:v>
      </x:c>
      <x:c r="G3192" s="59" t="n">
        <x:v>0.7548195085272633</x:v>
      </x:c>
      <x:c r="H3192" s="59" t="n">
        <x:v>0.2295138031394843</x:v>
      </x:c>
      <x:c r="I3192" s="58" t="n">
        <x:v>10722025.88273881</x:v>
      </x:c>
      <x:c r="J3192" s="59" t="n">
        <x:v>0.38854623887087303</x:v>
      </x:c>
      <x:c r="K3192" s="2" t="str">
        <x:v>D</x:v>
      </x:c>
      <x:c r="L3192" s="59" t="n">
        <x:v>0.17393184661865235</x:v>
      </x:c>
      <x:c r="M3192" s="59" t="n">
        <x:v>0.5372039702300196</x:v>
      </x:c>
      <x:c r="N3192" s="58" t="n">
        <x:v>5326052.363273113</x:v>
      </x:c>
      <x:c r="O3192" s="58" t="n">
        <x:v>7270169.690490073</x:v>
      </x:c>
      <x:c r="P3192" s="2" t="str">
        <x:v>approve</x:v>
      </x:c>
      <x:c r="Q3192" s="2" t="str">
        <x:v>eligibility and RAROC conditions are met</x:v>
      </x:c>
      <x:c r="R3192" s="2"/>
      <x:c r="S3192" s="2"/>
      <x:c r="T3192" s="2"/>
    </x:row>
    <x:row r="3193">
      <x:c r="A3193" s="2"/>
      <x:c r="B3193" s="2"/>
      <x:c r="C3193" s="2" t="str">
        <x:v>SYN-03188</x:v>
      </x:c>
      <x:c r="D3193" s="58" t="n">
        <x:v>163000000</x:v>
      </x:c>
      <x:c r="E3193" s="93" t="n">
        <x:v>12</x:v>
      </x:c>
      <x:c r="F3193" s="59" t="n">
        <x:v>0.32207664608836484</x:v>
      </x:c>
      <x:c r="G3193" s="59" t="n">
        <x:v>0.7237726946807962</x:v>
      </x:c>
      <x:c r="H3193" s="59" t="n">
        <x:v>0.3</x:v>
      </x:c>
      <x:c r="I3193" s="58" t="n">
        <x:v>15890401.699099129</x:v>
      </x:c>
      <x:c r="J3193" s="59" t="n">
        <x:v>0.6411472339282691</x:v>
      </x:c>
      <x:c r="K3193" s="2" t="str">
        <x:v>E</x:v>
      </x:c>
      <x:c r="L3193" s="59"/>
      <x:c r="M3193" s="59" t="n">
        <x:v>-0.1981486666237843</x:v>
      </x:c>
      <x:c r="N3193" s="58" t="n">
        <x:v>22712269.99811147</x:v>
      </x:c>
      <x:c r="O3193" s="58" t="n">
        <x:v>14324352.809283582</x:v>
      </x:c>
      <x:c r="P3193" s="2" t="str">
        <x:v>decline</x:v>
      </x:c>
      <x:c r="Q3193" s="2" t="str">
        <x:v>PD exceeds policy maximum</x:v>
      </x:c>
      <x:c r="R3193" s="2"/>
      <x:c r="S3193" s="2"/>
      <x:c r="T3193" s="2"/>
    </x:row>
    <x:row r="3194">
      <x:c r="A3194" s="2"/>
      <x:c r="B3194" s="2"/>
      <x:c r="C3194" s="2" t="str">
        <x:v>SYN-03189</x:v>
      </x:c>
      <x:c r="D3194" s="58" t="n">
        <x:v>94000000</x:v>
      </x:c>
      <x:c r="E3194" s="93" t="n">
        <x:v>18</x:v>
      </x:c>
      <x:c r="F3194" s="59" t="n">
        <x:v>0.053638857085734036</x:v>
      </x:c>
      <x:c r="G3194" s="59" t="n">
        <x:v>0.652076316796066</x:v>
      </x:c>
      <x:c r="H3194" s="59" t="n">
        <x:v>0.12444623759524193</x:v>
      </x:c>
      <x:c r="I3194" s="58" t="n">
        <x:v>5751746.137965331</x:v>
      </x:c>
      <x:c r="J3194" s="59" t="n">
        <x:v>0.3087936534491333</x:v>
      </x:c>
      <x:c r="K3194" s="2" t="str">
        <x:v>C</x:v>
      </x:c>
      <x:c r="L3194" s="59" t="n">
        <x:v>0.11810764312744142</x:v>
      </x:c>
      <x:c r="M3194" s="59" t="n">
        <x:v>0.224447126038539</x:v>
      </x:c>
      <x:c r="N3194" s="58" t="n">
        <x:v>2675854.656447241</x:v>
      </x:c>
      <x:c r="O3194" s="58" t="n">
        <x:v>3916738.503242733</x:v>
      </x:c>
      <x:c r="P3194" s="2" t="str">
        <x:v>approve</x:v>
      </x:c>
      <x:c r="Q3194" s="2" t="str">
        <x:v>eligibility and RAROC conditions are met</x:v>
      </x:c>
      <x:c r="R3194" s="2"/>
      <x:c r="S3194" s="2"/>
      <x:c r="T3194" s="2"/>
    </x:row>
    <x:row r="3195">
      <x:c r="A3195" s="2"/>
      <x:c r="B3195" s="2"/>
      <x:c r="C3195" s="2" t="str">
        <x:v>SYN-03190</x:v>
      </x:c>
      <x:c r="D3195" s="58" t="n">
        <x:v>167000000</x:v>
      </x:c>
      <x:c r="E3195" s="93" t="n">
        <x:v>18</x:v>
      </x:c>
      <x:c r="F3195" s="59" t="n">
        <x:v>0.07630240882144963</x:v>
      </x:c>
      <x:c r="G3195" s="59" t="n">
        <x:v>0.7742806567590474</x:v>
      </x:c>
      <x:c r="H3195" s="59" t="n">
        <x:v>0.18180726562053828</x:v>
      </x:c>
      <x:c r="I3195" s="58" t="n">
        <x:v>10669958.365068052</x:v>
      </x:c>
      <x:c r="J3195" s="59" t="n">
        <x:v>0.35145746593891775</x:v>
      </x:c>
      <x:c r="K3195" s="2" t="str">
        <x:v>C</x:v>
      </x:c>
      <x:c r="L3195" s="59" t="n">
        <x:v>0.1467260360717773</x:v>
      </x:c>
      <x:c r="M3195" s="59" t="n">
        <x:v>0.44508397259435994</x:v>
      </x:c>
      <x:c r="N3195" s="58" t="n">
        <x:v>8127987.772498804</x:v>
      </x:c>
      <x:c r="O3195" s="58" t="n">
        <x:v>8714300.968607128</x:v>
      </x:c>
      <x:c r="P3195" s="2" t="str">
        <x:v>approve</x:v>
      </x:c>
      <x:c r="Q3195" s="2" t="str">
        <x:v>eligibility and RAROC conditions are met</x:v>
      </x:c>
      <x:c r="R3195" s="2"/>
      <x:c r="S3195" s="2"/>
      <x:c r="T3195" s="2"/>
    </x:row>
    <x:row r="3196">
      <x:c r="A3196" s="2"/>
      <x:c r="B3196" s="2"/>
      <x:c r="C3196" s="2" t="str">
        <x:v>SYN-03191</x:v>
      </x:c>
      <x:c r="D3196" s="58" t="n">
        <x:v>72000000</x:v>
      </x:c>
      <x:c r="E3196" s="93" t="n">
        <x:v>36</x:v>
      </x:c>
      <x:c r="F3196" s="59" t="n">
        <x:v>0.20778589931585548</x:v>
      </x:c>
      <x:c r="G3196" s="59" t="n">
        <x:v>0.6502344144583986</x:v>
      </x:c>
      <x:c r="H3196" s="59" t="n">
        <x:v>0.27385527067137583</x:v>
      </x:c>
      <x:c r="I3196" s="58" t="n">
        <x:v>2954327.4735472263</x:v>
      </x:c>
      <x:c r="J3196" s="59" t="n">
        <x:v>0.2945406105232717</x:v>
      </x:c>
      <x:c r="K3196" s="2" t="str">
        <x:v>E</x:v>
      </x:c>
      <x:c r="L3196" s="59"/>
      <x:c r="M3196" s="59" t="n">
        <x:v>0.3031206059719975</x:v>
      </x:c>
      <x:c r="N3196" s="58" t="n">
        <x:v>14988259.163585987</x:v>
      </x:c>
      <x:c r="O3196" s="58" t="n">
        <x:v>4611176.787240876</x:v>
      </x:c>
      <x:c r="P3196" s="2" t="str">
        <x:v>decline</x:v>
      </x:c>
      <x:c r="Q3196" s="2" t="str">
        <x:v>PD exceeds policy maximum</x:v>
      </x:c>
      <x:c r="R3196" s="2"/>
      <x:c r="S3196" s="2"/>
      <x:c r="T3196" s="2"/>
    </x:row>
    <x:row r="3197">
      <x:c r="A3197" s="2"/>
      <x:c r="B3197" s="2"/>
      <x:c r="C3197" s="2" t="str">
        <x:v>SYN-03192</x:v>
      </x:c>
      <x:c r="D3197" s="58" t="n">
        <x:v>216000000</x:v>
      </x:c>
      <x:c r="E3197" s="93" t="n">
        <x:v>12</x:v>
      </x:c>
      <x:c r="F3197" s="59" t="n">
        <x:v>0.011944802444184296</x:v>
      </x:c>
      <x:c r="G3197" s="59" t="n">
        <x:v>0.6295672081829448</x:v>
      </x:c>
      <x:c r="H3197" s="59" t="n">
        <x:v>0.12420141872134188</x:v>
      </x:c>
      <x:c r="I3197" s="58" t="n">
        <x:v>19233818.17849995</x:v>
      </x:c>
      <x:c r="J3197" s="59" t="n">
        <x:v>1.0216909089249975</x:v>
      </x:c>
      <x:c r="K3197" s="2" t="str">
        <x:v>A</x:v>
      </x:c>
      <x:c r="L3197" s="59"/>
      <x:c r="M3197" s="59" t="n">
        <x:v>0.5346487895004884</x:v>
      </x:c>
      <x:c r="N3197" s="58" t="n">
        <x:v>898058.3031708433</x:v>
      </x:c>
      <x:c r="O3197" s="58" t="n">
        <x:v>9352865.149189131</x:v>
      </x:c>
      <x:c r="P3197" s="2" t="str">
        <x:v>decline</x:v>
      </x:c>
      <x:c r="Q3197" s="2" t="str">
        <x:v>debt service to income exceeds policy maximum</x:v>
      </x:c>
      <x:c r="R3197" s="2"/>
      <x:c r="S3197" s="2"/>
      <x:c r="T3197" s="2"/>
    </x:row>
    <x:row r="3198">
      <x:c r="A3198" s="2"/>
      <x:c r="B3198" s="2"/>
      <x:c r="C3198" s="2" t="str">
        <x:v>SYN-03193</x:v>
      </x:c>
      <x:c r="D3198" s="58" t="n">
        <x:v>116000000</x:v>
      </x:c>
      <x:c r="E3198" s="93" t="n">
        <x:v>24</x:v>
      </x:c>
      <x:c r="F3198" s="59" t="n">
        <x:v>0.06948971359730427</x:v>
      </x:c>
      <x:c r="G3198" s="59" t="n">
        <x:v>0.7031374298575109</x:v>
      </x:c>
      <x:c r="H3198" s="59" t="n">
        <x:v>0.17817360219793774</x:v>
      </x:c>
      <x:c r="I3198" s="58" t="n">
        <x:v>5780964.302104906</x:v>
      </x:c>
      <x:c r="J3198" s="59" t="n">
        <x:v>0.16043225365164754</x:v>
      </x:c>
      <x:c r="K3198" s="2" t="str">
        <x:v>C</x:v>
      </x:c>
      <x:c r="L3198" s="59" t="n">
        <x:v>0.125881233215332</x:v>
      </x:c>
      <x:c r="M3198" s="59" t="n">
        <x:v>0.6546460922708123</x:v>
      </x:c>
      <x:c r="N3198" s="58" t="n">
        <x:v>6149912.467671746</x:v>
      </x:c>
      <x:c r="O3198" s="58" t="n">
        <x:v>5144039.498828141</x:v>
      </x:c>
      <x:c r="P3198" s="2" t="str">
        <x:v>approve</x:v>
      </x:c>
      <x:c r="Q3198" s="2" t="str">
        <x:v>eligibility and RAROC conditions are met</x:v>
      </x:c>
      <x:c r="R3198" s="2"/>
      <x:c r="S3198" s="2"/>
      <x:c r="T3198" s="2"/>
    </x:row>
    <x:row r="3199">
      <x:c r="A3199" s="2"/>
      <x:c r="B3199" s="2"/>
      <x:c r="C3199" s="2" t="str">
        <x:v>SYN-03194</x:v>
      </x:c>
      <x:c r="D3199" s="58" t="n">
        <x:v>195000000</x:v>
      </x:c>
      <x:c r="E3199" s="93" t="n">
        <x:v>48</x:v>
      </x:c>
      <x:c r="F3199" s="59" t="n">
        <x:v>0.15910011853090444</x:v>
      </x:c>
      <x:c r="G3199" s="59" t="n">
        <x:v>0.7249726763745665</x:v>
      </x:c>
      <x:c r="H3199" s="59" t="n">
        <x:v>0.25840764910121417</x:v>
      </x:c>
      <x:c r="I3199" s="58" t="n">
        <x:v>6557417.391652261</x:v>
      </x:c>
      <x:c r="J3199" s="59" t="n">
        <x:v>0.38052779974703815</x:v>
      </x:c>
      <x:c r="K3199" s="2" t="str">
        <x:v>E</x:v>
      </x:c>
      <x:c r="L3199" s="59" t="n">
        <x:v>0.2104659652709961</x:v>
      </x:c>
      <x:c r="M3199" s="59" t="n">
        <x:v>0.43793163271937846</x:v>
      </x:c>
      <x:c r="N3199" s="58" t="n">
        <x:v>45888651.467864014</x:v>
      </x:c>
      <x:c r="O3199" s="58" t="n">
        <x:v>12664940.333936526</x:v>
      </x:c>
      <x:c r="P3199" s="2" t="str">
        <x:v>approve</x:v>
      </x:c>
      <x:c r="Q3199" s="2" t="str">
        <x:v>eligibility and RAROC conditions are met</x:v>
      </x:c>
      <x:c r="R3199" s="2"/>
      <x:c r="S3199" s="2"/>
      <x:c r="T3199" s="2"/>
    </x:row>
    <x:row r="3200">
      <x:c r="A3200" s="2"/>
      <x:c r="B3200" s="2"/>
      <x:c r="C3200" s="2" t="str">
        <x:v>SYN-03195</x:v>
      </x:c>
      <x:c r="D3200" s="58" t="n">
        <x:v>118000000</x:v>
      </x:c>
      <x:c r="E3200" s="93" t="n">
        <x:v>12</x:v>
      </x:c>
      <x:c r="F3200" s="59" t="n">
        <x:v>0.11839199518574</x:v>
      </x:c>
      <x:c r="G3200" s="59" t="n">
        <x:v>0.7425080548467741</x:v>
      </x:c>
      <x:c r="H3200" s="59" t="n">
        <x:v>0.23860830006794628</x:v>
      </x:c>
      <x:c r="I3200" s="58" t="n">
        <x:v>11150086.609685311</x:v>
      </x:c>
      <x:c r="J3200" s="59" t="n">
        <x:v>0.46724436585121765</x:v>
      </x:c>
      <x:c r="K3200" s="2" t="str">
        <x:v>D</x:v>
      </x:c>
      <x:c r="L3200" s="59" t="n">
        <x:v>0.19002388000488282</x:v>
      </x:c>
      <x:c r="M3200" s="59" t="n">
        <x:v>0.4802276429490591</x:v>
      </x:c>
      <x:c r="N3200" s="58" t="n">
        <x:v>5928274.168994813</x:v>
      </x:c>
      <x:c r="O3200" s="58" t="n">
        <x:v>7741603.800079104</x:v>
      </x:c>
      <x:c r="P3200" s="2" t="str">
        <x:v>approve</x:v>
      </x:c>
      <x:c r="Q3200" s="2" t="str">
        <x:v>eligibility and RAROC conditions are met</x:v>
      </x:c>
      <x:c r="R3200" s="2"/>
      <x:c r="S3200" s="2"/>
      <x:c r="T3200" s="2"/>
    </x:row>
    <x:row r="3201">
      <x:c r="A3201" s="2"/>
      <x:c r="B3201" s="2"/>
      <x:c r="C3201" s="2" t="str">
        <x:v>SYN-03196</x:v>
      </x:c>
      <x:c r="D3201" s="58" t="n">
        <x:v>231000000</x:v>
      </x:c>
      <x:c r="E3201" s="93" t="n">
        <x:v>48</x:v>
      </x:c>
      <x:c r="F3201" s="59" t="n">
        <x:v>0.041575206239829965</x:v>
      </x:c>
      <x:c r="G3201" s="59" t="n">
        <x:v>0.5991090455999842</x:v>
      </x:c>
      <x:c r="H3201" s="59" t="n">
        <x:v>0.13776719961534573</x:v>
      </x:c>
      <x:c r="I3201" s="58" t="n">
        <x:v>6286573.576376467</x:v>
      </x:c>
      <x:c r="J3201" s="59" t="n">
        <x:v>0.2780273665456777</x:v>
      </x:c>
      <x:c r="K3201" s="2" t="str">
        <x:v>B</x:v>
      </x:c>
      <x:c r="L3201" s="59" t="n">
        <x:v>0.101810302734375</x:v>
      </x:c>
      <x:c r="M3201" s="59" t="n">
        <x:v>0.5247982890934204</x:v>
      </x:c>
      <x:c r="N3201" s="58" t="n">
        <x:v>12318603.716594962</x:v>
      </x:c>
      <x:c r="O3201" s="58" t="n">
        <x:v>9549741.249547357</x:v>
      </x:c>
      <x:c r="P3201" s="2" t="str">
        <x:v>approve</x:v>
      </x:c>
      <x:c r="Q3201" s="2" t="str">
        <x:v>eligibility and RAROC conditions are met</x:v>
      </x:c>
      <x:c r="R3201" s="2"/>
      <x:c r="S3201" s="2"/>
      <x:c r="T3201" s="2"/>
    </x:row>
    <x:row r="3202">
      <x:c r="A3202" s="2"/>
      <x:c r="B3202" s="2"/>
      <x:c r="C3202" s="2" t="str">
        <x:v>SYN-03197</x:v>
      </x:c>
      <x:c r="D3202" s="58" t="n">
        <x:v>69000000</x:v>
      </x:c>
      <x:c r="E3202" s="93" t="n">
        <x:v>18</x:v>
      </x:c>
      <x:c r="F3202" s="59" t="n">
        <x:v>0.07294002624901237</x:v>
      </x:c>
      <x:c r="G3202" s="59" t="n">
        <x:v>0.6516150412258961</x:v>
      </x:c>
      <x:c r="H3202" s="59" t="n">
        <x:v>0.1569502606820199</x:v>
      </x:c>
      <x:c r="I3202" s="58" t="n">
        <x:v>4327153.9271222325</x:v>
      </x:c>
      <x:c r="J3202" s="59" t="n">
        <x:v>0.1899394452579198</x:v>
      </x:c>
      <x:c r="K3202" s="2" t="str">
        <x:v>C</x:v>
      </x:c>
      <x:c r="L3202" s="59" t="n">
        <x:v>0.13770217895507814</x:v>
      </x:c>
      <x:c r="M3202" s="59" t="n">
        <x:v>0.3513238075592267</x:v>
      </x:c>
      <x:c r="N3202" s="58" t="n">
        <x:v>2687267.9361129897</x:v>
      </x:c>
      <x:c r="O3202" s="58" t="n">
        <x:v>2936924.9811989856</x:v>
      </x:c>
      <x:c r="P3202" s="2" t="str">
        <x:v>approve</x:v>
      </x:c>
      <x:c r="Q3202" s="2" t="str">
        <x:v>eligibility and RAROC conditions are met</x:v>
      </x:c>
      <x:c r="R3202" s="2"/>
      <x:c r="S3202" s="2"/>
      <x:c r="T3202" s="2"/>
    </x:row>
    <x:row r="3203">
      <x:c r="A3203" s="2"/>
      <x:c r="B3203" s="2"/>
      <x:c r="C3203" s="2" t="str">
        <x:v>SYN-03198</x:v>
      </x:c>
      <x:c r="D3203" s="58" t="n">
        <x:v>177000000</x:v>
      </x:c>
      <x:c r="E3203" s="93" t="n">
        <x:v>12</x:v>
      </x:c>
      <x:c r="F3203" s="59" t="n">
        <x:v>0.04989691881860595</x:v>
      </x:c>
      <x:c r="G3203" s="59" t="n">
        <x:v>0.7699907890738673</x:v>
      </x:c>
      <x:c r="H3203" s="59" t="n">
        <x:v>0.14627579392262102</x:v>
      </x:c>
      <x:c r="I3203" s="58" t="n">
        <x:v>15944632.899969183</x:v>
      </x:c>
      <x:c r="J3203" s="59" t="n">
        <x:v>0.3227903881350709</x:v>
      </x:c>
      <x:c r="K3203" s="2" t="str">
        <x:v>B</x:v>
      </x:c>
      <x:c r="L3203" s="59" t="n">
        <x:v>0.11213970184326173</x:v>
      </x:c>
      <x:c r="M3203" s="59" t="n">
        <x:v>0.5064788516894588</x:v>
      </x:c>
      <x:c r="N3203" s="58" t="n">
        <x:v>3793941.2316602045</x:v>
      </x:c>
      <x:c r="O3203" s="58" t="n">
        <x:v>7596972.678867687</x:v>
      </x:c>
      <x:c r="P3203" s="2" t="str">
        <x:v>approve</x:v>
      </x:c>
      <x:c r="Q3203" s="2" t="str">
        <x:v>eligibility and RAROC conditions are met</x:v>
      </x:c>
      <x:c r="R3203" s="2"/>
      <x:c r="S3203" s="2"/>
      <x:c r="T3203" s="2"/>
    </x:row>
    <x:row r="3204">
      <x:c r="A3204" s="2"/>
      <x:c r="B3204" s="2"/>
      <x:c r="C3204" s="2" t="str">
        <x:v>SYN-03199</x:v>
      </x:c>
      <x:c r="D3204" s="58" t="n">
        <x:v>39000000</x:v>
      </x:c>
      <x:c r="E3204" s="93" t="n">
        <x:v>48</x:v>
      </x:c>
      <x:c r="F3204" s="59" t="n">
        <x:v>0.05867832521542884</x:v>
      </x:c>
      <x:c r="G3204" s="59" t="n">
        <x:v>0.7540477526237289</x:v>
      </x:c>
      <x:c r="H3204" s="59" t="n">
        <x:v>0.14764663185530683</x:v>
      </x:c>
      <x:c r="I3204" s="58" t="n">
        <x:v>1080752.4022673012</x:v>
      </x:c>
      <x:c r="J3204" s="59" t="n">
        <x:v>0.30116046801008683</x:v>
      </x:c>
      <x:c r="K3204" s="2" t="str">
        <x:v>C</x:v>
      </x:c>
      <x:c r="L3204" s="59" t="n">
        <x:v>0.1373371887207031</x:v>
      </x:c>
      <x:c r="M3204" s="59" t="n">
        <x:v>0.26201108082521907</x:v>
      </x:c>
      <x:c r="N3204" s="58" t="n">
        <x:v>3657517.8306202013</x:v>
      </x:c>
      <x:c r="O3204" s="58" t="n">
        <x:v>1636854.0198394323</x:v>
      </x:c>
      <x:c r="P3204" s="2" t="str">
        <x:v>approve</x:v>
      </x:c>
      <x:c r="Q3204" s="2" t="str">
        <x:v>eligibility and RAROC conditions are met</x:v>
      </x:c>
      <x:c r="R3204" s="2"/>
      <x:c r="S3204" s="2"/>
      <x:c r="T3204" s="2"/>
    </x:row>
    <x:row r="3205">
      <x:c r="A3205" s="2"/>
      <x:c r="B3205" s="2"/>
      <x:c r="C3205" s="2" t="str">
        <x:v>SYN-03200</x:v>
      </x:c>
      <x:c r="D3205" s="58" t="n">
        <x:v>157000000</x:v>
      </x:c>
      <x:c r="E3205" s="93" t="n">
        <x:v>24</x:v>
      </x:c>
      <x:c r="F3205" s="59" t="n">
        <x:v>0.07022285692747564</x:v>
      </x:c>
      <x:c r="G3205" s="59" t="n">
        <x:v>0.6846589287636048</x:v>
      </x:c>
      <x:c r="H3205" s="59" t="n">
        <x:v>0.18102538239646504</x:v>
      </x:c>
      <x:c r="I3205" s="58" t="n">
        <x:v>7845864.65732161</x:v>
      </x:c>
      <x:c r="J3205" s="59" t="n">
        <x:v>0.24912684931163886</x:v>
      </x:c>
      <x:c r="K3205" s="2" t="str">
        <x:v>C</x:v>
      </x:c>
      <x:c r="L3205" s="59" t="n">
        <x:v>0.12697620391845704</x:v>
      </x:c>
      <x:c r="M3205" s="59" t="n">
        <x:v>0.6819967480855693</x:v>
      </x:c>
      <x:c r="N3205" s="58" t="n">
        <x:v>8195861.755213148</x:v>
      </x:c>
      <x:c r="O3205" s="58" t="n">
        <x:v>6825589.2711341735</x:v>
      </x:c>
      <x:c r="P3205" s="2" t="str">
        <x:v>approve</x:v>
      </x:c>
      <x:c r="Q3205" s="2" t="str">
        <x:v>eligibility and RAROC conditions are met</x:v>
      </x:c>
      <x:c r="R3205" s="2"/>
      <x:c r="S3205" s="2"/>
      <x:c r="T3205" s="2"/>
    </x:row>
    <x:row r="3206">
      <x:c r="A3206" s="2"/>
      <x:c r="B3206" s="2"/>
      <x:c r="C3206" s="2" t="str">
        <x:v>SYN-03201</x:v>
      </x:c>
      <x:c r="D3206" s="58" t="n">
        <x:v>185000000</x:v>
      </x:c>
      <x:c r="E3206" s="93" t="n">
        <x:v>36</x:v>
      </x:c>
      <x:c r="F3206" s="59" t="n">
        <x:v>0.1725712055711308</x:v>
      </x:c>
      <x:c r="G3206" s="59" t="n">
        <x:v>0.705350359287373</x:v>
      </x:c>
      <x:c r="H3206" s="59" t="n">
        <x:v>0.2588333795092701</x:v>
      </x:c>
      <x:c r="I3206" s="58" t="n">
        <x:v>7442272.637924683</x:v>
      </x:c>
      <x:c r="J3206" s="59" t="n">
        <x:v>0.28702959623080654</x:v>
      </x:c>
      <x:c r="K3206" s="2" t="str">
        <x:v>E</x:v>
      </x:c>
      <x:c r="L3206" s="59" t="n">
        <x:v>0.22441982269287108</x:v>
      </x:c>
      <x:c r="M3206" s="59" t="n">
        <x:v>0.358109981179469</x:v>
      </x:c>
      <x:c r="N3206" s="58" t="n">
        <x:v>35243631.24877939</x:v>
      </x:c>
      <x:c r="O3206" s="58" t="n">
        <x:v>12320018.018091662</x:v>
      </x:c>
      <x:c r="P3206" s="2" t="str">
        <x:v>approve</x:v>
      </x:c>
      <x:c r="Q3206" s="2" t="str">
        <x:v>eligibility and RAROC conditions are met</x:v>
      </x:c>
      <x:c r="R3206" s="2"/>
      <x:c r="S3206" s="2"/>
      <x:c r="T3206" s="2"/>
    </x:row>
    <x:row r="3207">
      <x:c r="A3207" s="2"/>
      <x:c r="B3207" s="2"/>
      <x:c r="C3207" s="2" t="str">
        <x:v>SYN-03202</x:v>
      </x:c>
      <x:c r="D3207" s="58" t="n">
        <x:v>235000000</x:v>
      </x:c>
      <x:c r="E3207" s="93" t="n">
        <x:v>18</x:v>
      </x:c>
      <x:c r="F3207" s="59" t="n">
        <x:v>0.05703626922579647</x:v>
      </x:c>
      <x:c r="G3207" s="59" t="n">
        <x:v>0.6998997470388857</x:v>
      </x:c>
      <x:c r="H3207" s="59" t="n">
        <x:v>0.16476087482621726</x:v>
      </x:c>
      <x:c r="I3207" s="58" t="n">
        <x:v>14824195.548870351</x:v>
      </x:c>
      <x:c r="J3207" s="59" t="n">
        <x:v>0.5225521336083248</x:v>
      </x:c>
      <x:c r="K3207" s="2" t="str">
        <x:v>C</x:v>
      </x:c>
      <x:c r="L3207" s="59"/>
      <x:c r="M3207" s="59" t="n">
        <x:v>0.6794097422258271</x:v>
      </x:c>
      <x:c r="N3207" s="58" t="n">
        <x:v>7702984.220016742</x:v>
      </x:c>
      <x:c r="O3207" s="58" t="n">
        <x:v>9862875.315574024</x:v>
      </x:c>
      <x:c r="P3207" s="2" t="str">
        <x:v>decline</x:v>
      </x:c>
      <x:c r="Q3207" s="2" t="str">
        <x:v>debt service to income exceeds policy maximum</x:v>
      </x:c>
      <x:c r="R3207" s="2"/>
      <x:c r="S3207" s="2"/>
      <x:c r="T3207" s="2"/>
    </x:row>
    <x:row r="3208">
      <x:c r="A3208" s="2"/>
      <x:c r="B3208" s="2"/>
      <x:c r="C3208" s="2" t="str">
        <x:v>SYN-03203</x:v>
      </x:c>
      <x:c r="D3208" s="58" t="n">
        <x:v>77000000</x:v>
      </x:c>
      <x:c r="E3208" s="93" t="n">
        <x:v>36</x:v>
      </x:c>
      <x:c r="F3208" s="59" t="n">
        <x:v>0.1331187633729813</x:v>
      </x:c>
      <x:c r="G3208" s="59" t="n">
        <x:v>0.739216586490778</x:v>
      </x:c>
      <x:c r="H3208" s="59" t="n">
        <x:v>0.23734188843491894</x:v>
      </x:c>
      <x:c r="I3208" s="58" t="n">
        <x:v>3010193.552660252</x:v>
      </x:c>
      <x:c r="J3208" s="59" t="n">
        <x:v>0.09408558270735208</x:v>
      </x:c>
      <x:c r="K3208" s="2" t="str">
        <x:v>D</x:v>
      </x:c>
      <x:c r="L3208" s="59" t="n">
        <x:v>0.19751319885253907</x:v>
      </x:c>
      <x:c r="M3208" s="59" t="n">
        <x:v>0.40802551386488256</x:v>
      </x:c>
      <x:c r="N3208" s="58" t="n">
        <x:v>12040333.829508333</x:v>
      </x:c>
      <x:c r="O3208" s="58" t="n">
        <x:v>4918959.235079347</x:v>
      </x:c>
      <x:c r="P3208" s="2" t="str">
        <x:v>approve</x:v>
      </x:c>
      <x:c r="Q3208" s="2" t="str">
        <x:v>eligibility and RAROC conditions are met</x:v>
      </x:c>
      <x:c r="R3208" s="2"/>
      <x:c r="S3208" s="2"/>
      <x:c r="T3208" s="2"/>
    </x:row>
    <x:row r="3209">
      <x:c r="A3209" s="2"/>
      <x:c r="B3209" s="2"/>
      <x:c r="C3209" s="2" t="str">
        <x:v>SYN-03204</x:v>
      </x:c>
      <x:c r="D3209" s="58" t="n">
        <x:v>172000000</x:v>
      </x:c>
      <x:c r="E3209" s="93" t="n">
        <x:v>12</x:v>
      </x:c>
      <x:c r="F3209" s="59" t="n">
        <x:v>0.005584657515946517</x:v>
      </x:c>
      <x:c r="G3209" s="59" t="n">
        <x:v>0.777639706969489</x:v>
      </x:c>
      <x:c r="H3209" s="59" t="n">
        <x:v>0.11598998470930742</x:v>
      </x:c>
      <x:c r="I3209" s="58" t="n">
        <x:v>15249744.580190135</x:v>
      </x:c>
      <x:c r="J3209" s="59" t="n">
        <x:v>0.6189808754478515</x:v>
      </x:c>
      <x:c r="K3209" s="2" t="str">
        <x:v>A</x:v>
      </x:c>
      <x:c r="L3209" s="59"/>
      <x:c r="M3209" s="59" t="n">
        <x:v>0.6422013640590959</x:v>
      </x:c>
      <x:c r="N3209" s="58" t="n">
        <x:v>412087.3595364043</x:v>
      </x:c>
      <x:c r="O3209" s="58" t="n">
        <x:v>7453335.925574563</x:v>
      </x:c>
      <x:c r="P3209" s="2" t="str">
        <x:v>decline</x:v>
      </x:c>
      <x:c r="Q3209" s="2" t="str">
        <x:v>debt service to income exceeds policy maximum</x:v>
      </x:c>
      <x:c r="R3209" s="2"/>
      <x:c r="S3209" s="2"/>
      <x:c r="T3209" s="2"/>
    </x:row>
    <x:row r="3210">
      <x:c r="A3210" s="2"/>
      <x:c r="B3210" s="2"/>
      <x:c r="C3210" s="2" t="str">
        <x:v>SYN-03205</x:v>
      </x:c>
      <x:c r="D3210" s="58" t="n">
        <x:v>69000000</x:v>
      </x:c>
      <x:c r="E3210" s="93" t="n">
        <x:v>36</x:v>
      </x:c>
      <x:c r="F3210" s="59" t="n">
        <x:v>0.15495118643575348</x:v>
      </x:c>
      <x:c r="G3210" s="59" t="n">
        <x:v>0.7208714746838081</x:v>
      </x:c>
      <x:c r="H3210" s="59" t="n">
        <x:v>0.23736769064370025</x:v>
      </x:c>
      <x:c r="I3210" s="58" t="n">
        <x:v>2697539.467890518</x:v>
      </x:c>
      <x:c r="J3210" s="59" t="n">
        <x:v>0.23766458144082817</x:v>
      </x:c>
      <x:c r="K3210" s="2" t="str">
        <x:v>E</x:v>
      </x:c>
      <x:c r="L3210" s="59" t="n">
        <x:v>0.21568901062011717</x:v>
      </x:c>
      <x:c r="M3210" s="59" t="n">
        <x:v>0.2885116557754652</x:v>
      </x:c>
      <x:c r="N3210" s="58" t="n">
        <x:v>12091200.254448554</x:v>
      </x:c>
      <x:c r="O3210" s="58" t="n">
        <x:v>4521974.499149505</x:v>
      </x:c>
      <x:c r="P3210" s="2" t="str">
        <x:v>approve</x:v>
      </x:c>
      <x:c r="Q3210" s="2" t="str">
        <x:v>eligibility and RAROC conditions are met</x:v>
      </x:c>
      <x:c r="R3210" s="2"/>
      <x:c r="S3210" s="2"/>
      <x:c r="T3210" s="2"/>
    </x:row>
    <x:row r="3211">
      <x:c r="A3211" s="2"/>
      <x:c r="B3211" s="2"/>
      <x:c r="C3211" s="2" t="str">
        <x:v>SYN-03206</x:v>
      </x:c>
      <x:c r="D3211" s="58" t="n">
        <x:v>172000000</x:v>
      </x:c>
      <x:c r="E3211" s="93" t="n">
        <x:v>18</x:v>
      </x:c>
      <x:c r="F3211" s="59" t="n">
        <x:v>0.05710161229560684</x:v>
      </x:c>
      <x:c r="G3211" s="59" t="n">
        <x:v>0.789562251248591</x:v>
      </x:c>
      <x:c r="H3211" s="59" t="n">
        <x:v>0.151701548775286</x:v>
      </x:c>
      <x:c r="I3211" s="58" t="n">
        <x:v>10743962.161741765</x:v>
      </x:c>
      <x:c r="J3211" s="59" t="n">
        <x:v>0.5684984234059068</x:v>
      </x:c>
      <x:c r="K3211" s="2" t="str">
        <x:v>C</x:v>
      </x:c>
      <x:c r="L3211" s="59"/>
      <x:c r="M3211" s="59" t="n">
        <x:v>0.44101939484344943</x:v>
      </x:c>
      <x:c r="N3211" s="58" t="n">
        <x:v>6349164.769911147</x:v>
      </x:c>
      <x:c r="O3211" s="58" t="n">
        <x:v>7657289.241970471</x:v>
      </x:c>
      <x:c r="P3211" s="2" t="str">
        <x:v>decline</x:v>
      </x:c>
      <x:c r="Q3211" s="2" t="str">
        <x:v>debt service to income exceeds policy maximum</x:v>
      </x:c>
      <x:c r="R3211" s="2"/>
      <x:c r="S3211" s="2"/>
      <x:c r="T3211" s="2"/>
    </x:row>
    <x:row r="3212">
      <x:c r="A3212" s="2"/>
      <x:c r="B3212" s="2"/>
      <x:c r="C3212" s="2" t="str">
        <x:v>SYN-03207</x:v>
      </x:c>
      <x:c r="D3212" s="58" t="n">
        <x:v>159000000</x:v>
      </x:c>
      <x:c r="E3212" s="93" t="n">
        <x:v>36</x:v>
      </x:c>
      <x:c r="F3212" s="59" t="n">
        <x:v>0.14350746665032876</x:v>
      </x:c>
      <x:c r="G3212" s="59" t="n">
        <x:v>0.7082690214167093</x:v>
      </x:c>
      <x:c r="H3212" s="59" t="n">
        <x:v>0.21929521036750318</x:v>
      </x:c>
      <x:c r="I3212" s="58" t="n">
        <x:v>6066486.304255912</x:v>
      </x:c>
      <x:c r="J3212" s="59" t="n">
        <x:v>0.34523165372342546</x:v>
      </x:c>
      <x:c r="K3212" s="2" t="str">
        <x:v>D</x:v>
      </x:c>
      <x:c r="L3212" s="59" t="n">
        <x:v>0.19246475219726566</x:v>
      </x:c>
      <x:c r="M3212" s="59" t="n">
        <x:v>0.32733860026150985</x:v>
      </x:c>
      <x:c r="N3212" s="58" t="n">
        <x:v>25347204.189296257</x:v>
      </x:c>
      <x:c r="O3212" s="58" t="n">
        <x:v>9921618.093075862</x:v>
      </x:c>
      <x:c r="P3212" s="2" t="str">
        <x:v>approve</x:v>
      </x:c>
      <x:c r="Q3212" s="2" t="str">
        <x:v>eligibility and RAROC conditions are met</x:v>
      </x:c>
      <x:c r="R3212" s="2"/>
      <x:c r="S3212" s="2"/>
      <x:c r="T3212" s="2"/>
    </x:row>
    <x:row r="3213">
      <x:c r="A3213" s="2"/>
      <x:c r="B3213" s="2"/>
      <x:c r="C3213" s="2" t="str">
        <x:v>SYN-03208</x:v>
      </x:c>
      <x:c r="D3213" s="58" t="n">
        <x:v>182000000</x:v>
      </x:c>
      <x:c r="E3213" s="93" t="n">
        <x:v>12</x:v>
      </x:c>
      <x:c r="F3213" s="59" t="n">
        <x:v>0.04157445592463724</x:v>
      </x:c>
      <x:c r="G3213" s="59" t="n">
        <x:v>0.6010289109044342</x:v>
      </x:c>
      <x:c r="H3213" s="59" t="n">
        <x:v>0.13629678935493014</x:v>
      </x:c>
      <x:c r="I3213" s="58" t="n">
        <x:v>16309560.070635874</x:v>
      </x:c>
      <x:c r="J3213" s="59" t="n">
        <x:v>1.0113275713857228</x:v>
      </x:c>
      <x:c r="K3213" s="2" t="str">
        <x:v>B</x:v>
      </x:c>
      <x:c r="L3213" s="59"/>
      <x:c r="M3213" s="59" t="n">
        <x:v>0.6422921930777946</x:v>
      </x:c>
      <x:c r="N3213" s="58" t="n">
        <x:v>2530219.7659119144</x:v>
      </x:c>
      <x:c r="O3213" s="58" t="n">
        <x:v>7821082.404784428</x:v>
      </x:c>
      <x:c r="P3213" s="2" t="str">
        <x:v>decline</x:v>
      </x:c>
      <x:c r="Q3213" s="2" t="str">
        <x:v>debt service to income exceeds policy maximum</x:v>
      </x:c>
      <x:c r="R3213" s="2"/>
      <x:c r="S3213" s="2"/>
      <x:c r="T3213" s="2"/>
    </x:row>
    <x:row r="3214">
      <x:c r="A3214" s="2"/>
      <x:c r="B3214" s="2"/>
      <x:c r="C3214" s="2" t="str">
        <x:v>SYN-03209</x:v>
      </x:c>
      <x:c r="D3214" s="58" t="n">
        <x:v>62000000</x:v>
      </x:c>
      <x:c r="E3214" s="93" t="n">
        <x:v>36</x:v>
      </x:c>
      <x:c r="F3214" s="59" t="n">
        <x:v>0.03796889242052533</x:v>
      </x:c>
      <x:c r="G3214" s="59" t="n">
        <x:v>0.7062311712832984</x:v>
      </x:c>
      <x:c r="H3214" s="59" t="n">
        <x:v>0.14547493291887978</x:v>
      </x:c>
      <x:c r="I3214" s="58" t="n">
        <x:v>2135536.9539167695</x:v>
      </x:c>
      <x:c r="J3214" s="59" t="n">
        <x:v>0.17414110667631025</x:v>
      </x:c>
      <x:c r="K3214" s="2" t="str">
        <x:v>B</x:v>
      </x:c>
      <x:c r="L3214" s="59" t="n">
        <x:v>0.11202476501464845</x:v>
      </x:c>
      <x:c r="M3214" s="59" t="n">
        <x:v>0.5007017100292807</x:v>
      </x:c>
      <x:c r="N3214" s="58" t="n">
        <x:v>2685778.308044233</x:v>
      </x:c>
      <x:c r="O3214" s="58" t="n">
        <x:v>2583131.9714086577</x:v>
      </x:c>
      <x:c r="P3214" s="2" t="str">
        <x:v>approve</x:v>
      </x:c>
      <x:c r="Q3214" s="2" t="str">
        <x:v>eligibility and RAROC conditions are met</x:v>
      </x:c>
      <x:c r="R3214" s="2"/>
      <x:c r="S3214" s="2"/>
      <x:c r="T3214" s="2"/>
    </x:row>
    <x:row r="3215">
      <x:c r="A3215" s="2"/>
      <x:c r="B3215" s="2"/>
      <x:c r="C3215" s="2" t="str">
        <x:v>SYN-03210</x:v>
      </x:c>
      <x:c r="D3215" s="58" t="n">
        <x:v>163000000</x:v>
      </x:c>
      <x:c r="E3215" s="93" t="n">
        <x:v>48</x:v>
      </x:c>
      <x:c r="F3215" s="59" t="n">
        <x:v>0.11184639565068434</x:v>
      </x:c>
      <x:c r="G3215" s="59" t="n">
        <x:v>0.8133911512196388</x:v>
      </x:c>
      <x:c r="H3215" s="59" t="n">
        <x:v>0.20614893591638084</x:v>
      </x:c>
      <x:c r="I3215" s="58" t="n">
        <x:v>5013706.384981913</x:v>
      </x:c>
      <x:c r="J3215" s="59" t="n">
        <x:v>0.27440559920957436</x:v>
      </x:c>
      <x:c r="K3215" s="2" t="str">
        <x:v>D</x:v>
      </x:c>
      <x:c r="L3215" s="59" t="n">
        <x:v>0.18603443145751958</x:v>
      </x:c>
      <x:c r="M3215" s="59" t="n">
        <x:v>0.28471505497827915</x:v>
      </x:c>
      <x:c r="N3215" s="58" t="n">
        <x:v>30859457.27285435</x:v>
      </x:c>
      <x:c r="O3215" s="58" t="n">
        <x:v>10375569.741726799</x:v>
      </x:c>
      <x:c r="P3215" s="2" t="str">
        <x:v>approve</x:v>
      </x:c>
      <x:c r="Q3215" s="2" t="str">
        <x:v>eligibility and RAROC conditions are met</x:v>
      </x:c>
      <x:c r="R3215" s="2"/>
      <x:c r="S3215" s="2"/>
      <x:c r="T3215" s="2"/>
    </x:row>
    <x:row r="3216">
      <x:c r="A3216" s="2"/>
      <x:c r="B3216" s="2"/>
      <x:c r="C3216" s="2" t="str">
        <x:v>SYN-03211</x:v>
      </x:c>
      <x:c r="D3216" s="58" t="n">
        <x:v>63000000</x:v>
      </x:c>
      <x:c r="E3216" s="93" t="n">
        <x:v>18</x:v>
      </x:c>
      <x:c r="F3216" s="59" t="n">
        <x:v>0.21631944822055854</x:v>
      </x:c>
      <x:c r="G3216" s="59" t="n">
        <x:v>0.6690137988869176</x:v>
      </x:c>
      <x:c r="H3216" s="59" t="n">
        <x:v>0.29801391073866523</x:v>
      </x:c>
      <x:c r="I3216" s="58" t="n">
        <x:v>4382954.086493363</x:v>
      </x:c>
      <x:c r="J3216" s="59" t="n">
        <x:v>0.09876979975217179</x:v>
      </x:c>
      <x:c r="K3216" s="2" t="str">
        <x:v>E</x:v>
      </x:c>
      <x:c r="L3216" s="59"/>
      <x:c r="M3216" s="59" t="n">
        <x:v>0.37737575872083445</x:v>
      </x:c>
      <x:c r="N3216" s="58" t="n">
        <x:v>7668329.6432647</x:v>
      </x:c>
      <x:c r="O3216" s="58" t="n">
        <x:v>4579627.199513324</x:v>
      </x:c>
      <x:c r="P3216" s="2" t="str">
        <x:v>decline</x:v>
      </x:c>
      <x:c r="Q3216" s="2" t="str">
        <x:v>PD exceeds policy maximum</x:v>
      </x:c>
      <x:c r="R3216" s="2"/>
      <x:c r="S3216" s="2"/>
      <x:c r="T3216" s="2"/>
    </x:row>
    <x:row r="3217">
      <x:c r="A3217" s="2"/>
      <x:c r="B3217" s="2"/>
      <x:c r="C3217" s="2" t="str">
        <x:v>SYN-03212</x:v>
      </x:c>
      <x:c r="D3217" s="58" t="n">
        <x:v>93000000</x:v>
      </x:c>
      <x:c r="E3217" s="93" t="n">
        <x:v>48</x:v>
      </x:c>
      <x:c r="F3217" s="59" t="n">
        <x:v>0.05868715261601885</x:v>
      </x:c>
      <x:c r="G3217" s="59" t="n">
        <x:v>0.6880577376696059</x:v>
      </x:c>
      <x:c r="H3217" s="59" t="n">
        <x:v>0.15371952440660183</x:v>
      </x:c>
      <x:c r="I3217" s="58" t="n">
        <x:v>2605828.1325052544</x:v>
      </x:c>
      <x:c r="J3217" s="59" t="n">
        <x:v>0.22423682247000615</x:v>
      </x:c>
      <x:c r="K3217" s="2" t="str">
        <x:v>C</x:v>
      </x:c>
      <x:c r="L3217" s="59" t="n">
        <x:v>0.11922630310058596</x:v>
      </x:c>
      <x:c r="M3217" s="59" t="n">
        <x:v>0.5102137786445495</x:v>
      </x:c>
      <x:c r="N3217" s="58" t="n">
        <x:v>7986392.93729712</x:v>
      </x:c>
      <x:c r="O3217" s="58" t="n">
        <x:v>3787917.0657740775</x:v>
      </x:c>
      <x:c r="P3217" s="2" t="str">
        <x:v>approve</x:v>
      </x:c>
      <x:c r="Q3217" s="2" t="str">
        <x:v>eligibility and RAROC conditions are met</x:v>
      </x:c>
      <x:c r="R3217" s="2"/>
      <x:c r="S3217" s="2"/>
      <x:c r="T3217" s="2"/>
    </x:row>
    <x:row r="3218">
      <x:c r="A3218" s="2"/>
      <x:c r="B3218" s="2"/>
      <x:c r="C3218" s="2" t="str">
        <x:v>SYN-03213</x:v>
      </x:c>
      <x:c r="D3218" s="58" t="n">
        <x:v>96000000</x:v>
      </x:c>
      <x:c r="E3218" s="93" t="n">
        <x:v>18</x:v>
      </x:c>
      <x:c r="F3218" s="59" t="n">
        <x:v>0.1451220466575455</x:v>
      </x:c>
      <x:c r="G3218" s="59" t="n">
        <x:v>0.8237379718509373</x:v>
      </x:c>
      <x:c r="H3218" s="59" t="n">
        <x:v>0.2342610278329555</x:v>
      </x:c>
      <x:c r="I3218" s="58" t="n">
        <x:v>6376507.760016948</x:v>
      </x:c>
      <x:c r="J3218" s="59" t="n">
        <x:v>0.2032386744957238</x:v>
      </x:c>
      <x:c r="K3218" s="2" t="str">
        <x:v>D</x:v>
      </x:c>
      <x:c r="L3218" s="59" t="n">
        <x:v>0.23094665527343747</x:v>
      </x:c>
      <x:c r="M3218" s="59" t="n">
        <x:v>0.17774980862064182</x:v>
      </x:c>
      <x:c r="N3218" s="58" t="n">
        <x:v>9544705.985863024</x:v>
      </x:c>
      <x:c r="O3218" s="58" t="n">
        <x:v>7423554.763427364</x:v>
      </x:c>
      <x:c r="P3218" s="2" t="str">
        <x:v>approve</x:v>
      </x:c>
      <x:c r="Q3218" s="2" t="str">
        <x:v>eligibility and RAROC conditions are met</x:v>
      </x:c>
      <x:c r="R3218" s="2"/>
      <x:c r="S3218" s="2"/>
      <x:c r="T3218" s="2"/>
    </x:row>
    <x:row r="3219">
      <x:c r="A3219" s="2"/>
      <x:c r="B3219" s="2"/>
      <x:c r="C3219" s="2" t="str">
        <x:v>SYN-03214</x:v>
      </x:c>
      <x:c r="D3219" s="58" t="n">
        <x:v>90000000</x:v>
      </x:c>
      <x:c r="E3219" s="93" t="n">
        <x:v>48</x:v>
      </x:c>
      <x:c r="F3219" s="59" t="n">
        <x:v>0.11360683870575798</x:v>
      </x:c>
      <x:c r="G3219" s="59" t="n">
        <x:v>0.7583198813166583</x:v>
      </x:c>
      <x:c r="H3219" s="59" t="n">
        <x:v>0.2138641254416469</x:v>
      </x:c>
      <x:c r="I3219" s="58" t="n">
        <x:v>2805651.82055484</x:v>
      </x:c>
      <x:c r="J3219" s="59" t="n">
        <x:v>0.39172986470446125</x:v>
      </x:c>
      <x:c r="K3219" s="2" t="str">
        <x:v>D</x:v>
      </x:c>
      <x:c r="L3219" s="59" t="n">
        <x:v>0.18255912780761716</x:v>
      </x:c>
      <x:c r="M3219" s="59" t="n">
        <x:v>0.36674623354976366</x:v>
      </x:c>
      <x:c r="N3219" s="58" t="n">
        <x:v>16171038.32745379</x:v>
      </x:c>
      <x:c r="O3219" s="58" t="n">
        <x:v>5393714.2208803715</x:v>
      </x:c>
      <x:c r="P3219" s="2" t="str">
        <x:v>approve</x:v>
      </x:c>
      <x:c r="Q3219" s="2" t="str">
        <x:v>eligibility and RAROC conditions are met</x:v>
      </x:c>
      <x:c r="R3219" s="2"/>
      <x:c r="S3219" s="2"/>
      <x:c r="T3219" s="2"/>
    </x:row>
    <x:row r="3220">
      <x:c r="A3220" s="2"/>
      <x:c r="B3220" s="2"/>
      <x:c r="C3220" s="2" t="str">
        <x:v>SYN-03215</x:v>
      </x:c>
      <x:c r="D3220" s="58" t="n">
        <x:v>103000000</x:v>
      </x:c>
      <x:c r="E3220" s="93" t="n">
        <x:v>48</x:v>
      </x:c>
      <x:c r="F3220" s="59" t="n">
        <x:v>0.1710535090641381</x:v>
      </x:c>
      <x:c r="G3220" s="59" t="n">
        <x:v>0.7647177047839564</x:v>
      </x:c>
      <x:c r="H3220" s="59" t="n">
        <x:v>0.27615031420369995</x:v>
      </x:c>
      <x:c r="I3220" s="58" t="n">
        <x:v>3567118.5726466416</x:v>
      </x:c>
      <x:c r="J3220" s="59" t="n">
        <x:v>0.2886985459401186</x:v>
      </x:c>
      <x:c r="K3220" s="2" t="str">
        <x:v>E</x:v>
      </x:c>
      <x:c r="L3220" s="59"/>
      <x:c r="M3220" s="59" t="n">
        <x:v>0.38684888967737396</x:v>
      </x:c>
      <x:c r="N3220" s="58" t="n">
        <x:v>27391785.905230947</x:v>
      </x:c>
      <x:c r="O3220" s="58" t="n">
        <x:v>7222545.559840726</x:v>
      </x:c>
      <x:c r="P3220" s="2" t="str">
        <x:v>manual_review</x:v>
      </x:c>
      <x:c r="Q3220" s="2" t="str">
        <x:v>data quality flag</x:v>
      </x:c>
      <x:c r="R3220" s="2"/>
      <x:c r="S3220" s="2"/>
      <x:c r="T3220" s="2"/>
    </x:row>
    <x:row r="3221">
      <x:c r="A3221" s="2"/>
      <x:c r="B3221" s="2"/>
      <x:c r="C3221" s="2" t="str">
        <x:v>SYN-03216</x:v>
      </x:c>
      <x:c r="D3221" s="58" t="n">
        <x:v>31000000</x:v>
      </x:c>
      <x:c r="E3221" s="93" t="n">
        <x:v>24</x:v>
      </x:c>
      <x:c r="F3221" s="59" t="n">
        <x:v>0.23520051739660022</x:v>
      </x:c>
      <x:c r="G3221" s="59" t="n">
        <x:v>0.6909293920688808</x:v>
      </x:c>
      <x:c r="H3221" s="59" t="n">
        <x:v>0.29335136766986486</x:v>
      </x:c>
      <x:c r="I3221" s="58" t="n">
        <x:v>1722705.7839931555</x:v>
      </x:c>
      <x:c r="J3221" s="59" t="n">
        <x:v>0.279321795450712</x:v>
      </x:c>
      <x:c r="K3221" s="2" t="str">
        <x:v>E</x:v>
      </x:c>
      <x:c r="L3221" s="59"/>
      <x:c r="M3221" s="59" t="n">
        <x:v>0.08935117798219108</x:v>
      </x:c>
      <x:c r="N3221" s="58" t="n">
        <x:v>5442655.5972846225</x:v>
      </x:c>
      <x:c r="O3221" s="58" t="n">
        <x:v>2284696.269666829</x:v>
      </x:c>
      <x:c r="P3221" s="2" t="str">
        <x:v>decline</x:v>
      </x:c>
      <x:c r="Q3221" s="2" t="str">
        <x:v>PD exceeds policy maximum</x:v>
      </x:c>
      <x:c r="R3221" s="2"/>
      <x:c r="S3221" s="2"/>
      <x:c r="T3221" s="2"/>
    </x:row>
    <x:row r="3222">
      <x:c r="A3222" s="2"/>
      <x:c r="B3222" s="2"/>
      <x:c r="C3222" s="2" t="str">
        <x:v>SYN-03217</x:v>
      </x:c>
      <x:c r="D3222" s="58" t="n">
        <x:v>83000000</x:v>
      </x:c>
      <x:c r="E3222" s="93" t="n">
        <x:v>24</x:v>
      </x:c>
      <x:c r="F3222" s="59" t="n">
        <x:v>0.041062928464052226</x:v>
      </x:c>
      <x:c r="G3222" s="59" t="n">
        <x:v>0.6786492904274871</x:v>
      </x:c>
      <x:c r="H3222" s="59" t="n">
        <x:v>0.14949208432751432</x:v>
      </x:c>
      <x:c r="I3222" s="58" t="n">
        <x:v>4022389.1356141996</x:v>
      </x:c>
      <x:c r="J3222" s="59" t="n">
        <x:v>0.2705647244456536</x:v>
      </x:c>
      <x:c r="K3222" s="2" t="str">
        <x:v>B</x:v>
      </x:c>
      <x:c r="L3222" s="59" t="n">
        <x:v>0.11140357971191406</x:v>
      </x:c>
      <x:c r="M3222" s="59" t="n">
        <x:v>0.5474253384802805</x:v>
      </x:c>
      <x:c r="N3222" s="58" t="n">
        <x:v>2503080.3366809455</x:v>
      </x:c>
      <x:c r="O3222" s="58" t="n">
        <x:v>3469648.1000348674</x:v>
      </x:c>
      <x:c r="P3222" s="2" t="str">
        <x:v>approve</x:v>
      </x:c>
      <x:c r="Q3222" s="2" t="str">
        <x:v>eligibility and RAROC conditions are met</x:v>
      </x:c>
      <x:c r="R3222" s="2"/>
      <x:c r="S3222" s="2"/>
      <x:c r="T3222" s="2"/>
    </x:row>
    <x:row r="3223">
      <x:c r="A3223" s="2"/>
      <x:c r="B3223" s="2"/>
      <x:c r="C3223" s="2" t="str">
        <x:v>SYN-03218</x:v>
      </x:c>
      <x:c r="D3223" s="58" t="n">
        <x:v>111000000</x:v>
      </x:c>
      <x:c r="E3223" s="93" t="n">
        <x:v>12</x:v>
      </x:c>
      <x:c r="F3223" s="59" t="n">
        <x:v>0.06556503230644045</x:v>
      </x:c>
      <x:c r="G3223" s="59" t="n">
        <x:v>0.8131723832335389</x:v>
      </x:c>
      <x:c r="H3223" s="59" t="n">
        <x:v>0.15804043966657425</x:v>
      </x:c>
      <x:c r="I3223" s="58" t="n">
        <x:v>10060835.02740902</x:v>
      </x:c>
      <x:c r="J3223" s="59" t="n">
        <x:v>0.21813804730326594</x:v>
      </x:c>
      <x:c r="K3223" s="2" t="str">
        <x:v>C</x:v>
      </x:c>
      <x:c r="L3223" s="59" t="n">
        <x:v>0.13832599639892582</x:v>
      </x:c>
      <x:c r="M3223" s="59" t="n">
        <x:v>0.32745799269117787</x:v>
      </x:c>
      <x:c r="N3223" s="58" t="n">
        <x:v>3315439.919062667</x:v>
      </x:c>
      <x:c r="O3223" s="58" t="n">
        <x:v>5679828.783752431</x:v>
      </x:c>
      <x:c r="P3223" s="2" t="str">
        <x:v>approve</x:v>
      </x:c>
      <x:c r="Q3223" s="2" t="str">
        <x:v>eligibility and RAROC conditions are met</x:v>
      </x:c>
      <x:c r="R3223" s="2"/>
      <x:c r="S3223" s="2"/>
      <x:c r="T3223" s="2"/>
    </x:row>
    <x:row r="3224">
      <x:c r="A3224" s="2"/>
      <x:c r="B3224" s="2"/>
      <x:c r="C3224" s="2" t="str">
        <x:v>SYN-03219</x:v>
      </x:c>
      <x:c r="D3224" s="58" t="n">
        <x:v>157000000</x:v>
      </x:c>
      <x:c r="E3224" s="93" t="n">
        <x:v>24</x:v>
      </x:c>
      <x:c r="F3224" s="59" t="n">
        <x:v>0.04665587921717779</x:v>
      </x:c>
      <x:c r="G3224" s="59" t="n">
        <x:v>0.8542930829573544</x:v>
      </x:c>
      <x:c r="H3224" s="59" t="n">
        <x:v>0.14232501434211695</x:v>
      </x:c>
      <x:c r="I3224" s="58" t="n">
        <x:v>7555278.536303231</x:v>
      </x:c>
      <x:c r="J3224" s="59" t="n">
        <x:v>0.3798251309741937</x:v>
      </x:c>
      <x:c r="K3224" s="2" t="str">
        <x:v>B</x:v>
      </x:c>
      <x:c r="L3224" s="59" t="n">
        <x:v>0.1125897979736328</x:v>
      </x:c>
      <x:c r="M3224" s="59" t="n">
        <x:v>0.45888848442861596</x:v>
      </x:c>
      <x:c r="N3224" s="58" t="n">
        <x:v>6750117.976110824</x:v>
      </x:c>
      <x:c r="O3224" s="58" t="n">
        <x:v>6580439.747020786</x:v>
      </x:c>
      <x:c r="P3224" s="2" t="str">
        <x:v>approve</x:v>
      </x:c>
      <x:c r="Q3224" s="2" t="str">
        <x:v>eligibility and RAROC conditions are met</x:v>
      </x:c>
      <x:c r="R3224" s="2"/>
      <x:c r="S3224" s="2"/>
      <x:c r="T3224" s="2"/>
    </x:row>
    <x:row r="3225">
      <x:c r="A3225" s="2"/>
      <x:c r="B3225" s="2"/>
      <x:c r="C3225" s="2" t="str">
        <x:v>SYN-03220</x:v>
      </x:c>
      <x:c r="D3225" s="58" t="n">
        <x:v>195000000</x:v>
      </x:c>
      <x:c r="E3225" s="93" t="n">
        <x:v>48</x:v>
      </x:c>
      <x:c r="F3225" s="59" t="n">
        <x:v>0.11745178058098366</x:v>
      </x:c>
      <x:c r="G3225" s="59" t="n">
        <x:v>0.6358784128513852</x:v>
      </x:c>
      <x:c r="H3225" s="59" t="n">
        <x:v>0.1822691121171447</x:v>
      </x:c>
      <x:c r="I3225" s="58" t="n">
        <x:v>5751272.175888843</x:v>
      </x:c>
      <x:c r="J3225" s="59" t="n">
        <x:v>0.4816459039941497</x:v>
      </x:c>
      <x:c r="K3225" s="2" t="str">
        <x:v>D</x:v>
      </x:c>
      <x:c r="L3225" s="59" t="n">
        <x:v>0.1633673095703125</x:v>
      </x:c>
      <x:c r="M3225" s="59" t="n">
        <x:v>0.30594606802589625</x:v>
      </x:c>
      <x:c r="N3225" s="58" t="n">
        <x:v>29785441.067653384</x:v>
      </x:c>
      <x:c r="O3225" s="58" t="n">
        <x:v>9764734.365974635</x:v>
      </x:c>
      <x:c r="P3225" s="2" t="str">
        <x:v>approve</x:v>
      </x:c>
      <x:c r="Q3225" s="2" t="str">
        <x:v>eligibility and RAROC conditions are met</x:v>
      </x:c>
      <x:c r="R3225" s="2"/>
      <x:c r="S3225" s="2"/>
      <x:c r="T3225" s="2"/>
    </x:row>
    <x:row r="3226">
      <x:c r="A3226" s="2"/>
      <x:c r="B3226" s="2"/>
      <x:c r="C3226" s="2" t="str">
        <x:v>SYN-03221</x:v>
      </x:c>
      <x:c r="D3226" s="58" t="n">
        <x:v>99000000</x:v>
      </x:c>
      <x:c r="E3226" s="93" t="n">
        <x:v>24</x:v>
      </x:c>
      <x:c r="F3226" s="59" t="n">
        <x:v>0.03274592298944124</x:v>
      </x:c>
      <x:c r="G3226" s="59" t="n">
        <x:v>0.7680874310685438</x:v>
      </x:c>
      <x:c r="H3226" s="59" t="n">
        <x:v>0.12850034824680243</x:v>
      </x:c>
      <x:c r="I3226" s="58" t="n">
        <x:v>4699669.931049121</x:v>
      </x:c>
      <x:c r="J3226" s="59" t="n">
        <x:v>0.1586884767619374</x:v>
      </x:c>
      <x:c r="K3226" s="2" t="str">
        <x:v>B</x:v>
      </x:c>
      <x:c r="L3226" s="59" t="n">
        <x:v>0.11103507995605469</x:v>
      </x:c>
      <x:c r="M3226" s="59" t="n">
        <x:v>0.33778784098754444</x:v>
      </x:c>
      <x:c r="N3226" s="58" t="n">
        <x:v>2682313.5971044814</x:v>
      </x:c>
      <x:c r="O3226" s="58" t="n">
        <x:v>4135755.9531943263</x:v>
      </x:c>
      <x:c r="P3226" s="2" t="str">
        <x:v>approve</x:v>
      </x:c>
      <x:c r="Q3226" s="2" t="str">
        <x:v>eligibility and RAROC conditions are met</x:v>
      </x:c>
      <x:c r="R3226" s="2"/>
      <x:c r="S3226" s="2"/>
      <x:c r="T3226" s="2"/>
    </x:row>
    <x:row r="3227">
      <x:c r="A3227" s="2"/>
      <x:c r="B3227" s="2"/>
      <x:c r="C3227" s="2" t="str">
        <x:v>SYN-03222</x:v>
      </x:c>
      <x:c r="D3227" s="58" t="n">
        <x:v>124000000</x:v>
      </x:c>
      <x:c r="E3227" s="93" t="n">
        <x:v>48</x:v>
      </x:c>
      <x:c r="F3227" s="59" t="n">
        <x:v>0.33920880203117615</x:v>
      </x:c>
      <x:c r="G3227" s="59" t="n">
        <x:v>0.6391001203342317</x:v>
      </x:c>
      <x:c r="H3227" s="59" t="n">
        <x:v>0.3</x:v>
      </x:c>
      <x:c r="I3227" s="58" t="n">
        <x:v>4464743.230012311</x:v>
      </x:c>
      <x:c r="J3227" s="59" t="n">
        <x:v>0.3415660038018564</x:v>
      </x:c>
      <x:c r="K3227" s="2" t="str">
        <x:v>E</x:v>
      </x:c>
      <x:c r="L3227" s="59"/>
      <x:c r="M3227" s="59" t="n">
        <x:v>-0.14839850235834165</x:v>
      </x:c>
      <x:c r="N3227" s="58" t="n">
        <x:v>46849854.688694164</x:v>
      </x:c>
      <x:c r="O3227" s="58" t="n">
        <x:v>6989502.3489092775</x:v>
      </x:c>
      <x:c r="P3227" s="2" t="str">
        <x:v>decline</x:v>
      </x:c>
      <x:c r="Q3227" s="2" t="str">
        <x:v>PD exceeds policy maximum</x:v>
      </x:c>
      <x:c r="R3227" s="2"/>
      <x:c r="S3227" s="2"/>
      <x:c r="T3227" s="2"/>
    </x:row>
    <x:row r="3228">
      <x:c r="A3228" s="2"/>
      <x:c r="B3228" s="2"/>
      <x:c r="C3228" s="2" t="str">
        <x:v>SYN-03223</x:v>
      </x:c>
      <x:c r="D3228" s="58" t="n">
        <x:v>52000000</x:v>
      </x:c>
      <x:c r="E3228" s="93" t="n">
        <x:v>18</x:v>
      </x:c>
      <x:c r="F3228" s="59" t="n">
        <x:v>0.2418628180392118</x:v>
      </x:c>
      <x:c r="G3228" s="59" t="n">
        <x:v>0.7821904685960723</x:v>
      </x:c>
      <x:c r="H3228" s="59" t="n">
        <x:v>0.3</x:v>
      </x:c>
      <x:c r="I3228" s="58" t="n">
        <x:v>3622844.1885573342</x:v>
      </x:c>
      <x:c r="J3228" s="59" t="n">
        <x:v>0.20693187194356286</x:v>
      </x:c>
      <x:c r="K3228" s="2" t="str">
        <x:v>E</x:v>
      </x:c>
      <x:c r="L3228" s="59"/>
      <x:c r="M3228" s="59" t="n">
        <x:v>-0.00814988088780787</x:v>
      </x:c>
      <x:c r="N3228" s="58" t="n">
        <x:v>8271770.867542642</x:v>
      </x:c>
      <x:c r="O3228" s="58" t="n">
        <x:v>4526434.494310557</x:v>
      </x:c>
      <x:c r="P3228" s="2" t="str">
        <x:v>decline</x:v>
      </x:c>
      <x:c r="Q3228" s="2" t="str">
        <x:v>PD exceeds policy maximum</x:v>
      </x:c>
      <x:c r="R3228" s="2"/>
      <x:c r="S3228" s="2"/>
      <x:c r="T3228" s="2"/>
    </x:row>
    <x:row r="3229">
      <x:c r="A3229" s="2"/>
      <x:c r="B3229" s="2"/>
      <x:c r="C3229" s="2" t="str">
        <x:v>SYN-03224</x:v>
      </x:c>
      <x:c r="D3229" s="58" t="n">
        <x:v>240000000</x:v>
      </x:c>
      <x:c r="E3229" s="93" t="n">
        <x:v>18</x:v>
      </x:c>
      <x:c r="F3229" s="59" t="n">
        <x:v>0.10290294439080039</x:v>
      </x:c>
      <x:c r="G3229" s="59" t="n">
        <x:v>0.8073854952399624</x:v>
      </x:c>
      <x:c r="H3229" s="59" t="n">
        <x:v>0.1956676941705183</x:v>
      </x:c>
      <x:c r="I3229" s="58" t="n">
        <x:v>15493230.31951226</x:v>
      </x:c>
      <x:c r="J3229" s="59" t="n">
        <x:v>0.9285880142005448</x:v>
      </x:c>
      <x:c r="K3229" s="2" t="str">
        <x:v>D</x:v>
      </x:c>
      <x:c r="L3229" s="59"/>
      <x:c r="M3229" s="59" t="n">
        <x:v>0.2967149853291116</x:v>
      </x:c>
      <x:c r="N3229" s="58" t="n">
        <x:v>16465696.03100257</x:v>
      </x:c>
      <x:c r="O3229" s="58" t="n">
        <x:v>15391124.945360357</x:v>
      </x:c>
      <x:c r="P3229" s="2" t="str">
        <x:v>manual_review</x:v>
      </x:c>
      <x:c r="Q3229" s="2" t="str">
        <x:v>data quality flag</x:v>
      </x:c>
      <x:c r="R3229" s="2"/>
      <x:c r="S3229" s="2"/>
      <x:c r="T3229" s="2"/>
    </x:row>
    <x:row r="3230">
      <x:c r="A3230" s="2"/>
      <x:c r="B3230" s="2"/>
      <x:c r="C3230" s="2" t="str">
        <x:v>SYN-03225</x:v>
      </x:c>
      <x:c r="D3230" s="58" t="n">
        <x:v>122000000</x:v>
      </x:c>
      <x:c r="E3230" s="93" t="n">
        <x:v>18</x:v>
      </x:c>
      <x:c r="F3230" s="59" t="n">
        <x:v>0.09440983123755625</x:v>
      </x:c>
      <x:c r="G3230" s="59" t="n">
        <x:v>0.863854199093921</x:v>
      </x:c>
      <x:c r="H3230" s="59" t="n">
        <x:v>0.20896763488289194</x:v>
      </x:c>
      <x:c r="I3230" s="58" t="n">
        <x:v>7953802.213673439</x:v>
      </x:c>
      <x:c r="J3230" s="59" t="n">
        <x:v>0.32417503952988286</x:v>
      </x:c>
      <x:c r="K3230" s="2" t="str">
        <x:v>C</x:v>
      </x:c>
      <x:c r="L3230" s="59" t="n">
        <x:v>0.17304042816162107</x:v>
      </x:c>
      <x:c r="M3230" s="59" t="n">
        <x:v>0.39052673979468844</x:v>
      </x:c>
      <x:c r="N3230" s="58" t="n">
        <x:v>8241460.835583273</x:v>
      </x:c>
      <x:c r="O3230" s="58" t="n">
        <x:v>8029118.655542436</x:v>
      </x:c>
      <x:c r="P3230" s="2" t="str">
        <x:v>approve</x:v>
      </x:c>
      <x:c r="Q3230" s="2" t="str">
        <x:v>eligibility and RAROC conditions are met</x:v>
      </x:c>
      <x:c r="R3230" s="2"/>
      <x:c r="S3230" s="2"/>
      <x:c r="T3230" s="2"/>
    </x:row>
    <x:row r="3231">
      <x:c r="A3231" s="2"/>
      <x:c r="B3231" s="2"/>
      <x:c r="C3231" s="2" t="str">
        <x:v>SYN-03226</x:v>
      </x:c>
      <x:c r="D3231" s="58" t="n">
        <x:v>120000000</x:v>
      </x:c>
      <x:c r="E3231" s="93" t="n">
        <x:v>24</x:v>
      </x:c>
      <x:c r="F3231" s="59" t="n">
        <x:v>0.1100497075810841</x:v>
      </x:c>
      <x:c r="G3231" s="59" t="n">
        <x:v>0.6818207312299396</x:v>
      </x:c>
      <x:c r="H3231" s="59" t="n">
        <x:v>0.2136486916561947</x:v>
      </x:c>
      <x:c r="I3231" s="58" t="n">
        <x:v>6187805.171099651</x:v>
      </x:c>
      <x:c r="J3231" s="59" t="n">
        <x:v>0.3994697900478109</x:v>
      </x:c>
      <x:c r="K3231" s="2" t="str">
        <x:v>D</x:v>
      </x:c>
      <x:c r="L3231" s="59" t="n">
        <x:v>0.15863647460937502</x:v>
      </x:c>
      <x:c r="M3231" s="59" t="n">
        <x:v>0.5697041072222865</x:v>
      </x:c>
      <x:c r="N3231" s="58" t="n">
        <x:v>9786363.079999195</x:v>
      </x:c>
      <x:c r="O3231" s="58" t="n">
        <x:v>6635122.873374111</x:v>
      </x:c>
      <x:c r="P3231" s="2" t="str">
        <x:v>approve</x:v>
      </x:c>
      <x:c r="Q3231" s="2" t="str">
        <x:v>eligibility and RAROC conditions are met</x:v>
      </x:c>
      <x:c r="R3231" s="2"/>
      <x:c r="S3231" s="2"/>
      <x:c r="T3231" s="2"/>
    </x:row>
    <x:row r="3232">
      <x:c r="A3232" s="2"/>
      <x:c r="B3232" s="2"/>
      <x:c r="C3232" s="2" t="str">
        <x:v>SYN-03227</x:v>
      </x:c>
      <x:c r="D3232" s="58" t="n">
        <x:v>95000000</x:v>
      </x:c>
      <x:c r="E3232" s="93" t="n">
        <x:v>36</x:v>
      </x:c>
      <x:c r="F3232" s="59" t="n">
        <x:v>0.1810710367811368</x:v>
      </x:c>
      <x:c r="G3232" s="59" t="n">
        <x:v>0.7687901445673054</x:v>
      </x:c>
      <x:c r="H3232" s="59" t="n">
        <x:v>0.2533684987861371</x:v>
      </x:c>
      <x:c r="I3232" s="58" t="n">
        <x:v>3794128.8346545403</x:v>
      </x:c>
      <x:c r="J3232" s="59" t="n">
        <x:v>0.2969799370083535</x:v>
      </x:c>
      <x:c r="K3232" s="2" t="str">
        <x:v>E</x:v>
      </x:c>
      <x:c r="L3232" s="59" t="n">
        <x:v>0.2516273880004883</x:v>
      </x:c>
      <x:c r="M3232" s="59" t="n">
        <x:v>0.16902249027966038</x:v>
      </x:c>
      <x:c r="N3232" s="58" t="n">
        <x:v>20551159.54225654</x:v>
      </x:c>
      <x:c r="O3232" s="58" t="n">
        <x:v>6960464.564693961</x:v>
      </x:c>
      <x:c r="P3232" s="2" t="str">
        <x:v>approve</x:v>
      </x:c>
      <x:c r="Q3232" s="2" t="str">
        <x:v>eligibility and RAROC conditions are met</x:v>
      </x:c>
      <x:c r="R3232" s="2"/>
      <x:c r="S3232" s="2"/>
      <x:c r="T3232" s="2"/>
    </x:row>
    <x:row r="3233">
      <x:c r="A3233" s="2"/>
      <x:c r="B3233" s="2"/>
      <x:c r="C3233" s="2" t="str">
        <x:v>SYN-03228</x:v>
      </x:c>
      <x:c r="D3233" s="58" t="n">
        <x:v>119000000</x:v>
      </x:c>
      <x:c r="E3233" s="93" t="n">
        <x:v>12</x:v>
      </x:c>
      <x:c r="F3233" s="59" t="n">
        <x:v>0.06427792422615296</x:v>
      </x:c>
      <x:c r="G3233" s="59" t="n">
        <x:v>0.7075603188579093</x:v>
      </x:c>
      <x:c r="H3233" s="59" t="n">
        <x:v>0.16406909010700788</x:v>
      </x:c>
      <x:c r="I3233" s="58" t="n">
        <x:v>10819899.720261354</x:v>
      </x:c>
      <x:c r="J3233" s="59" t="n">
        <x:v>0.4916327171004129</x:v>
      </x:c>
      <x:c r="K3233" s="2" t="str">
        <x:v>C</x:v>
      </x:c>
      <x:c r="L3233" s="59" t="n">
        <x:v>0.11696880340576173</x:v>
      </x:c>
      <x:c r="M3233" s="59" t="n">
        <x:v>0.6248499133298746</x:v>
      </x:c>
      <x:c r="N3233" s="58" t="n">
        <x:v>3034084.999671622</x:v>
      </x:c>
      <x:c r="O3233" s="58" t="n">
        <x:v>5239518.681694107</x:v>
      </x:c>
      <x:c r="P3233" s="2" t="str">
        <x:v>approve</x:v>
      </x:c>
      <x:c r="Q3233" s="2" t="str">
        <x:v>eligibility and RAROC conditions are met</x:v>
      </x:c>
      <x:c r="R3233" s="2"/>
      <x:c r="S3233" s="2"/>
      <x:c r="T3233" s="2"/>
    </x:row>
    <x:row r="3234">
      <x:c r="A3234" s="2"/>
      <x:c r="B3234" s="2"/>
      <x:c r="C3234" s="2" t="str">
        <x:v>SYN-03229</x:v>
      </x:c>
      <x:c r="D3234" s="58" t="n">
        <x:v>147000000</x:v>
      </x:c>
      <x:c r="E3234" s="93" t="n">
        <x:v>48</x:v>
      </x:c>
      <x:c r="F3234" s="59" t="n">
        <x:v>0.07978141565256465</x:v>
      </x:c>
      <x:c r="G3234" s="59" t="n">
        <x:v>0.6778953482951929</x:v>
      </x:c>
      <x:c r="H3234" s="59" t="n">
        <x:v>0.17255976144795887</x:v>
      </x:c>
      <x:c r="I3234" s="58" t="n">
        <x:v>4261183.895713628</x:v>
      </x:c>
      <x:c r="J3234" s="59" t="n">
        <x:v>0.46049706203171675</x:v>
      </x:c>
      <x:c r="K3234" s="2" t="str">
        <x:v>C</x:v>
      </x:c>
      <x:c r="L3234" s="59" t="n">
        <x:v>0.13847690582275396</x:v>
      </x:c>
      <x:c r="M3234" s="59" t="n">
        <x:v>0.46801377038192293</x:v>
      </x:c>
      <x:c r="N3234" s="58" t="n">
        <x:v>16752709.29580208</x:v>
      </x:c>
      <x:c r="O3234" s="58" t="n">
        <x:v>6606462.918482001</x:v>
      </x:c>
      <x:c r="P3234" s="2" t="str">
        <x:v>approve</x:v>
      </x:c>
      <x:c r="Q3234" s="2" t="str">
        <x:v>eligibility and RAROC conditions are met</x:v>
      </x:c>
      <x:c r="R3234" s="2"/>
      <x:c r="S3234" s="2"/>
      <x:c r="T3234" s="2"/>
    </x:row>
    <x:row r="3235">
      <x:c r="A3235" s="2"/>
      <x:c r="B3235" s="2"/>
      <x:c r="C3235" s="2" t="str">
        <x:v>SYN-03230</x:v>
      </x:c>
      <x:c r="D3235" s="58" t="n">
        <x:v>33000000</x:v>
      </x:c>
      <x:c r="E3235" s="93" t="n">
        <x:v>12</x:v>
      </x:c>
      <x:c r="F3235" s="59" t="n">
        <x:v>0.11053066530571794</x:v>
      </x:c>
      <x:c r="G3235" s="59" t="n">
        <x:v>0.7137191625430592</x:v>
      </x:c>
      <x:c r="H3235" s="59" t="n">
        <x:v>0.17826549774053901</x:v>
      </x:c>
      <x:c r="I3235" s="58" t="n">
        <x:v>3022716.3727518544</x:v>
      </x:c>
      <x:c r="J3235" s="59" t="n">
        <x:v>0.10566169075003254</x:v>
      </x:c>
      <x:c r="K3235" s="2" t="str">
        <x:v>D</x:v>
      </x:c>
      <x:c r="L3235" s="59" t="n">
        <x:v>0.22674663543701173</x:v>
      </x:c>
      <x:c r="M3235" s="59" t="n">
        <x:v>-0.23428382606932718</x:v>
      </x:c>
      <x:c r="N3235" s="58" t="n">
        <x:v>1473243.5911344998</x:v>
      </x:c>
      <x:c r="O3235" s="58" t="n">
        <x:v>1993299.5687415507</x:v>
      </x:c>
      <x:c r="P3235" s="2" t="str">
        <x:v>reprice</x:v>
      </x:c>
      <x:c r="Q3235" s="2" t="str">
        <x:v>quoted APR is below the RAROC price floor</x:v>
      </x:c>
      <x:c r="R3235" s="2"/>
      <x:c r="S3235" s="2"/>
      <x:c r="T3235" s="2"/>
    </x:row>
    <x:row r="3236">
      <x:c r="A3236" s="2"/>
      <x:c r="B3236" s="2"/>
      <x:c r="C3236" s="2" t="str">
        <x:v>SYN-03231</x:v>
      </x:c>
      <x:c r="D3236" s="58" t="n">
        <x:v>190000000</x:v>
      </x:c>
      <x:c r="E3236" s="93" t="n">
        <x:v>24</x:v>
      </x:c>
      <x:c r="F3236" s="59" t="n">
        <x:v>0.015380566948341907</x:v>
      </x:c>
      <x:c r="G3236" s="59" t="n">
        <x:v>0.740943863717236</x:v>
      </x:c>
      <x:c r="H3236" s="59" t="n">
        <x:v>0.11055567098478708</x:v>
      </x:c>
      <x:c r="I3236" s="58" t="n">
        <x:v>8860391.742961051</x:v>
      </x:c>
      <x:c r="J3236" s="59" t="n">
        <x:v>0.7084416706821606</x:v>
      </x:c>
      <x:c r="K3236" s="2" t="str">
        <x:v>A</x:v>
      </x:c>
      <x:c r="L3236" s="59"/>
      <x:c r="M3236" s="59" t="n">
        <x:v>0.4015725466119784</x:v>
      </x:c>
      <x:c r="N3236" s="58" t="n">
        <x:v>2327778.537024276</x:v>
      </x:c>
      <x:c r="O3236" s="58" t="n">
        <x:v>7985894.67837322</x:v>
      </x:c>
      <x:c r="P3236" s="2" t="str">
        <x:v>decline</x:v>
      </x:c>
      <x:c r="Q3236" s="2" t="str">
        <x:v>debt service to income exceeds policy maximum</x:v>
      </x:c>
      <x:c r="R3236" s="2"/>
      <x:c r="S3236" s="2"/>
      <x:c r="T3236" s="2"/>
    </x:row>
    <x:row r="3237">
      <x:c r="A3237" s="2"/>
      <x:c r="B3237" s="2"/>
      <x:c r="C3237" s="2" t="str">
        <x:v>SYN-03232</x:v>
      </x:c>
      <x:c r="D3237" s="58" t="n">
        <x:v>145000000</x:v>
      </x:c>
      <x:c r="E3237" s="93" t="n">
        <x:v>12</x:v>
      </x:c>
      <x:c r="F3237" s="59" t="n">
        <x:v>0.13613066613499453</x:v>
      </x:c>
      <x:c r="G3237" s="59" t="n">
        <x:v>0.734596066641401</x:v>
      </x:c>
      <x:c r="H3237" s="59" t="n">
        <x:v>0.23643075226358043</x:v>
      </x:c>
      <x:c r="I3237" s="58" t="n">
        <x:v>13686107.864730913</x:v>
      </x:c>
      <x:c r="J3237" s="59" t="n">
        <x:v>0.45850964864652244</x:v>
      </x:c>
      <x:c r="K3237" s="2" t="str">
        <x:v>D</x:v>
      </x:c>
      <x:c r="L3237" s="59" t="n">
        <x:v>0.1924717712402344</x:v>
      </x:c>
      <x:c r="M3237" s="59" t="n">
        <x:v>0.43182581448308194</x:v>
      </x:c>
      <x:c r="N3237" s="58" t="n">
        <x:v>8308506.620941842</x:v>
      </x:c>
      <x:c r="O3237" s="58" t="n">
        <x:v>10056009.886645474</x:v>
      </x:c>
      <x:c r="P3237" s="2" t="str">
        <x:v>approve</x:v>
      </x:c>
      <x:c r="Q3237" s="2" t="str">
        <x:v>eligibility and RAROC conditions are met</x:v>
      </x:c>
      <x:c r="R3237" s="2"/>
      <x:c r="S3237" s="2"/>
      <x:c r="T3237" s="2"/>
    </x:row>
    <x:row r="3238">
      <x:c r="A3238" s="2"/>
      <x:c r="B3238" s="2"/>
      <x:c r="C3238" s="2" t="str">
        <x:v>SYN-03233</x:v>
      </x:c>
      <x:c r="D3238" s="58" t="n">
        <x:v>44000000</x:v>
      </x:c>
      <x:c r="E3238" s="93" t="n">
        <x:v>18</x:v>
      </x:c>
      <x:c r="F3238" s="59" t="n">
        <x:v>0.17187502733340065</x:v>
      </x:c>
      <x:c r="G3238" s="59" t="n">
        <x:v>0.8664889535043487</x:v>
      </x:c>
      <x:c r="H3238" s="59" t="n">
        <x:v>0.27666767135628834</x:v>
      </x:c>
      <x:c r="I3238" s="58" t="n">
        <x:v>3014328.452065436</x:v>
      </x:c>
      <x:c r="J3238" s="59" t="n">
        <x:v>0.2379841988721279</x:v>
      </x:c>
      <x:c r="K3238" s="2" t="str">
        <x:v>E</x:v>
      </x:c>
      <x:c r="L3238" s="59" t="n">
        <x:v>0.27517101287841794</x:v>
      </x:c>
      <x:c r="M3238" s="59" t="n">
        <x:v>0.16704840575420626</x:v>
      </x:c>
      <x:c r="N3238" s="58" t="n">
        <x:v>5494151.22405706</x:v>
      </x:c>
      <x:c r="O3238" s="58" t="n">
        <x:v>3851207.5559019246</x:v>
      </x:c>
      <x:c r="P3238" s="2" t="str">
        <x:v>approve</x:v>
      </x:c>
      <x:c r="Q3238" s="2" t="str">
        <x:v>eligibility and RAROC conditions are met</x:v>
      </x:c>
      <x:c r="R3238" s="2"/>
      <x:c r="S3238" s="2"/>
      <x:c r="T3238" s="2"/>
    </x:row>
    <x:row r="3239">
      <x:c r="A3239" s="2"/>
      <x:c r="B3239" s="2"/>
      <x:c r="C3239" s="2" t="str">
        <x:v>SYN-03234</x:v>
      </x:c>
      <x:c r="D3239" s="58" t="n">
        <x:v>53000000</x:v>
      </x:c>
      <x:c r="E3239" s="93" t="n">
        <x:v>12</x:v>
      </x:c>
      <x:c r="F3239" s="59" t="n">
        <x:v>0.07481916428828102</x:v>
      </x:c>
      <x:c r="G3239" s="59" t="n">
        <x:v>0.7619752334923474</x:v>
      </x:c>
      <x:c r="H3239" s="59" t="n">
        <x:v>0.16187170531788017</x:v>
      </x:c>
      <x:c r="I3239" s="58" t="n">
        <x:v>4813431.081110543</x:v>
      </x:c>
      <x:c r="J3239" s="59" t="n">
        <x:v>0.21560117287209596</x:v>
      </x:c>
      <x:c r="K3239" s="2" t="str">
        <x:v>C</x:v>
      </x:c>
      <x:c r="L3239" s="59" t="n">
        <x:v>0.1737256622314453</x:v>
      </x:c>
      <x:c r="M3239" s="59" t="n">
        <x:v>0.060538567793861915</x:v>
      </x:c>
      <x:c r="N3239" s="58" t="n">
        <x:v>1696160.6481653652</x:v>
      </x:c>
      <x:c r="O3239" s="58" t="n">
        <x:v>2750780.992824041</x:v>
      </x:c>
      <x:c r="P3239" s="2" t="str">
        <x:v>reprice</x:v>
      </x:c>
      <x:c r="Q3239" s="2" t="str">
        <x:v>quoted APR is below the RAROC price floor</x:v>
      </x:c>
      <x:c r="R3239" s="2"/>
      <x:c r="S3239" s="2"/>
      <x:c r="T3239" s="2"/>
    </x:row>
    <x:row r="3240">
      <x:c r="A3240" s="2"/>
      <x:c r="B3240" s="2"/>
      <x:c r="C3240" s="2" t="str">
        <x:v>SYN-03235</x:v>
      </x:c>
      <x:c r="D3240" s="58" t="n">
        <x:v>133000000</x:v>
      </x:c>
      <x:c r="E3240" s="93" t="n">
        <x:v>24</x:v>
      </x:c>
      <x:c r="F3240" s="59" t="n">
        <x:v>0.04830841071753279</x:v>
      </x:c>
      <x:c r="G3240" s="59" t="n">
        <x:v>0.6029071697870357</x:v>
      </x:c>
      <x:c r="H3240" s="59" t="n">
        <x:v>0.15419695886510335</x:v>
      </x:c>
      <x:c r="I3240" s="58" t="n">
        <x:v>6475276.470064805</x:v>
      </x:c>
      <x:c r="J3240" s="59" t="n">
        <x:v>0.2584870798225858</x:v>
      </x:c>
      <x:c r="K3240" s="2" t="str">
        <x:v>B</x:v>
      </x:c>
      <x:c r="L3240" s="59" t="n">
        <x:v>0.11239151000976563</x:v>
      </x:c>
      <x:c r="M3240" s="59" t="n">
        <x:v>0.5851807446272893</x:v>
      </x:c>
      <x:c r="N3240" s="58" t="n">
        <x:v>4191796.2693965705</x:v>
      </x:c>
      <x:c r="O3240" s="58" t="n">
        <x:v>5540330.8017086135</x:v>
      </x:c>
      <x:c r="P3240" s="2" t="str">
        <x:v>approve</x:v>
      </x:c>
      <x:c r="Q3240" s="2" t="str">
        <x:v>eligibility and RAROC conditions are met</x:v>
      </x:c>
      <x:c r="R3240" s="2"/>
      <x:c r="S3240" s="2"/>
      <x:c r="T3240" s="2"/>
    </x:row>
    <x:row r="3241">
      <x:c r="A3241" s="2"/>
      <x:c r="B3241" s="2"/>
      <x:c r="C3241" s="2" t="str">
        <x:v>SYN-03236</x:v>
      </x:c>
      <x:c r="D3241" s="58" t="n">
        <x:v>144000000</x:v>
      </x:c>
      <x:c r="E3241" s="93" t="n">
        <x:v>12</x:v>
      </x:c>
      <x:c r="F3241" s="59" t="n">
        <x:v>0.01870773294357133</x:v>
      </x:c>
      <x:c r="G3241" s="59" t="n">
        <x:v>0.7653511012778644</x:v>
      </x:c>
      <x:c r="H3241" s="59" t="n">
        <x:v>0.10624525433872774</x:v>
      </x:c>
      <x:c r="I3241" s="58" t="n">
        <x:v>12701752.389982652</x:v>
      </x:c>
      <x:c r="J3241" s="59" t="n">
        <x:v>1.0552932682746656</x:v>
      </x:c>
      <x:c r="K3241" s="2" t="str">
        <x:v>A</x:v>
      </x:c>
      <x:c r="L3241" s="59"/>
      <x:c r="M3241" s="59" t="n">
        <x:v>0.23072180605812798</x:v>
      </x:c>
      <x:c r="N3241" s="58" t="n">
        <x:v>1138054.723273551</x:v>
      </x:c>
      <x:c r="O3241" s="58" t="n">
        <x:v>6205534.097638937</x:v>
      </x:c>
      <x:c r="P3241" s="2" t="str">
        <x:v>decline</x:v>
      </x:c>
      <x:c r="Q3241" s="2" t="str">
        <x:v>debt service to income exceeds policy maximum</x:v>
      </x:c>
      <x:c r="R3241" s="2"/>
      <x:c r="S3241" s="2"/>
      <x:c r="T3241" s="2"/>
    </x:row>
    <x:row r="3242">
      <x:c r="A3242" s="2"/>
      <x:c r="B3242" s="2"/>
      <x:c r="C3242" s="2" t="str">
        <x:v>SYN-03237</x:v>
      </x:c>
      <x:c r="D3242" s="58" t="n">
        <x:v>126000000</x:v>
      </x:c>
      <x:c r="E3242" s="93" t="n">
        <x:v>36</x:v>
      </x:c>
      <x:c r="F3242" s="59" t="n">
        <x:v>0.03979663081356399</x:v>
      </x:c>
      <x:c r="G3242" s="59" t="n">
        <x:v>0.7505933270221188</x:v>
      </x:c>
      <x:c r="H3242" s="59" t="n">
        <x:v>0.15411346982916224</x:v>
      </x:c>
      <x:c r="I3242" s="58" t="n">
        <x:v>4393255.303802086</x:v>
      </x:c>
      <x:c r="J3242" s="59" t="n">
        <x:v>0.2939853981137664</x:v>
      </x:c>
      <x:c r="K3242" s="2" t="str">
        <x:v>B</x:v>
      </x:c>
      <x:c r="L3242" s="59" t="n">
        <x:v>0.10566287994384765</x:v>
      </x:c>
      <x:c r="M3242" s="59" t="n">
        <x:v>0.6514497784883377</x:v>
      </x:c>
      <x:c r="N3242" s="58" t="n">
        <x:v>6096956.177433118</x:v>
      </x:c>
      <x:c r="O3242" s="58" t="n">
        <x:v>5259415.593179264</x:v>
      </x:c>
      <x:c r="P3242" s="2" t="str">
        <x:v>approve</x:v>
      </x:c>
      <x:c r="Q3242" s="2" t="str">
        <x:v>eligibility and RAROC conditions are met</x:v>
      </x:c>
      <x:c r="R3242" s="2"/>
      <x:c r="S3242" s="2"/>
      <x:c r="T3242" s="2"/>
    </x:row>
    <x:row r="3243">
      <x:c r="A3243" s="2"/>
      <x:c r="B3243" s="2"/>
      <x:c r="C3243" s="2" t="str">
        <x:v>SYN-03238</x:v>
      </x:c>
      <x:c r="D3243" s="58" t="n">
        <x:v>71000000</x:v>
      </x:c>
      <x:c r="E3243" s="93" t="n">
        <x:v>24</x:v>
      </x:c>
      <x:c r="F3243" s="59" t="n">
        <x:v>0.13133517958504679</x:v>
      </x:c>
      <x:c r="G3243" s="59" t="n">
        <x:v>0.6252940223715939</x:v>
      </x:c>
      <x:c r="H3243" s="59" t="n">
        <x:v>0.2251045426856094</x:v>
      </x:c>
      <x:c r="I3243" s="58" t="n">
        <x:v>3701270.928466375</x:v>
      </x:c>
      <x:c r="J3243" s="59" t="n">
        <x:v>0.2526984699192829</x:v>
      </x:c>
      <x:c r="K3243" s="2" t="str">
        <x:v>D</x:v>
      </x:c>
      <x:c r="L3243" s="59" t="n">
        <x:v>0.17900573730468747</x:v>
      </x:c>
      <x:c r="M3243" s="59" t="n">
        <x:v>0.5018668448725935</x:v>
      </x:c>
      <x:c r="N3243" s="58" t="n">
        <x:v>6328978.348781065</x:v>
      </x:c>
      <x:c r="O3243" s="58" t="n">
        <x:v>3907651.326334642</x:v>
      </x:c>
      <x:c r="P3243" s="2" t="str">
        <x:v>approve</x:v>
      </x:c>
      <x:c r="Q3243" s="2" t="str">
        <x:v>eligibility and RAROC conditions are met</x:v>
      </x:c>
      <x:c r="R3243" s="2"/>
      <x:c r="S3243" s="2"/>
      <x:c r="T3243" s="2"/>
    </x:row>
    <x:row r="3244">
      <x:c r="A3244" s="2"/>
      <x:c r="B3244" s="2"/>
      <x:c r="C3244" s="2" t="str">
        <x:v>SYN-03239</x:v>
      </x:c>
      <x:c r="D3244" s="58" t="n">
        <x:v>44000000</x:v>
      </x:c>
      <x:c r="E3244" s="93" t="n">
        <x:v>18</x:v>
      </x:c>
      <x:c r="F3244" s="59" t="n">
        <x:v>0.2474671055390037</x:v>
      </x:c>
      <x:c r="G3244" s="59" t="n">
        <x:v>0.6350324876063089</x:v>
      </x:c>
      <x:c r="H3244" s="59" t="n">
        <x:v>0.3</x:v>
      </x:c>
      <x:c r="I3244" s="58" t="n">
        <x:v>3065483.544163898</x:v>
      </x:c>
      <x:c r="J3244" s="59" t="n">
        <x:v>0.0596013584416894</x:v>
      </x:c>
      <x:c r="K3244" s="2" t="str">
        <x:v>E</x:v>
      </x:c>
      <x:c r="L3244" s="59"/>
      <x:c r="M3244" s="59" t="n">
        <x:v>0.19621260377855085</x:v>
      </x:c>
      <x:c r="N3244" s="58" t="n">
        <x:v>5813238.651111746</x:v>
      </x:c>
      <x:c r="O3244" s="58" t="n">
        <x:v>3121641.9382530903</x:v>
      </x:c>
      <x:c r="P3244" s="2" t="str">
        <x:v>decline</x:v>
      </x:c>
      <x:c r="Q3244" s="2" t="str">
        <x:v>PD exceeds policy maximum</x:v>
      </x:c>
      <x:c r="R3244" s="2"/>
      <x:c r="S3244" s="2"/>
      <x:c r="T3244" s="2"/>
    </x:row>
    <x:row r="3245">
      <x:c r="A3245" s="2"/>
      <x:c r="B3245" s="2"/>
      <x:c r="C3245" s="2" t="str">
        <x:v>SYN-03240</x:v>
      </x:c>
      <x:c r="D3245" s="58" t="n">
        <x:v>33000000</x:v>
      </x:c>
      <x:c r="E3245" s="93" t="n">
        <x:v>48</x:v>
      </x:c>
      <x:c r="F3245" s="59" t="n">
        <x:v>0.23678383896406485</x:v>
      </x:c>
      <x:c r="G3245" s="59" t="n">
        <x:v>0.5330272667078664</x:v>
      </x:c>
      <x:c r="H3245" s="59" t="n">
        <x:v>0.2810393704547312</x:v>
      </x:c>
      <x:c r="I3245" s="58" t="n">
        <x:v>1152084.2916587475</x:v>
      </x:c>
      <x:c r="J3245" s="59" t="n">
        <x:v>0.05562172354472214</x:v>
      </x:c>
      <x:c r="K3245" s="2" t="str">
        <x:v>E</x:v>
      </x:c>
      <x:c r="L3245" s="59"/>
      <x:c r="M3245" s="59" t="n">
        <x:v>0.38410233279565154</x:v>
      </x:c>
      <x:c r="N3245" s="58" t="n">
        <x:v>7960992.672022044</x:v>
      </x:c>
      <x:c r="O3245" s="58" t="n">
        <x:v>1661958.045062975</x:v>
      </x:c>
      <x:c r="P3245" s="2" t="str">
        <x:v>decline</x:v>
      </x:c>
      <x:c r="Q3245" s="2" t="str">
        <x:v>PD exceeds policy maximum</x:v>
      </x:c>
      <x:c r="R3245" s="2"/>
      <x:c r="S3245" s="2"/>
      <x:c r="T3245" s="2"/>
    </x:row>
    <x:row r="3246">
      <x:c r="A3246" s="2"/>
      <x:c r="B3246" s="2"/>
      <x:c r="C3246" s="2" t="str">
        <x:v>SYN-03241</x:v>
      </x:c>
      <x:c r="D3246" s="58" t="n">
        <x:v>242000000</x:v>
      </x:c>
      <x:c r="E3246" s="93" t="n">
        <x:v>48</x:v>
      </x:c>
      <x:c r="F3246" s="59" t="n">
        <x:v>0.15419039308456486</x:v>
      </x:c>
      <x:c r="G3246" s="59" t="n">
        <x:v>0.5733775255028895</x:v>
      </x:c>
      <x:c r="H3246" s="59" t="n">
        <x:v>0.23586860771607027</x:v>
      </x:c>
      <x:c r="I3246" s="58" t="n">
        <x:v>7834473.804395416</x:v>
      </x:c>
      <x:c r="J3246" s="59" t="n">
        <x:v>0.2939899772265793</x:v>
      </x:c>
      <x:c r="K3246" s="2" t="str">
        <x:v>E</x:v>
      </x:c>
      <x:c r="L3246" s="59" t="n">
        <x:v>0.17705444335937498</x:v>
      </x:c>
      <x:c r="M3246" s="59" t="n">
        <x:v>0.5979260995689937</x:v>
      </x:c>
      <x:c r="N3246" s="58" t="n">
        <x:v>43398964.156107835</x:v>
      </x:c>
      <x:c r="O3246" s="58" t="n">
        <x:v>12209430.992980381</x:v>
      </x:c>
      <x:c r="P3246" s="2" t="str">
        <x:v>approve</x:v>
      </x:c>
      <x:c r="Q3246" s="2" t="str">
        <x:v>eligibility and RAROC conditions are met</x:v>
      </x:c>
      <x:c r="R3246" s="2"/>
      <x:c r="S3246" s="2"/>
      <x:c r="T3246" s="2"/>
    </x:row>
    <x:row r="3247">
      <x:c r="A3247" s="2"/>
      <x:c r="B3247" s="2"/>
      <x:c r="C3247" s="2" t="str">
        <x:v>SYN-03242</x:v>
      </x:c>
      <x:c r="D3247" s="58" t="n">
        <x:v>167000000</x:v>
      </x:c>
      <x:c r="E3247" s="93" t="n">
        <x:v>18</x:v>
      </x:c>
      <x:c r="F3247" s="59" t="n">
        <x:v>0.20124630947794123</x:v>
      </x:c>
      <x:c r="G3247" s="59" t="n">
        <x:v>0.8266811415117176</x:v>
      </x:c>
      <x:c r="H3247" s="59" t="n">
        <x:v>0.27746734989192895</x:v>
      </x:c>
      <x:c r="I3247" s="58" t="n">
        <x:v>11447371.404961672</x:v>
      </x:c>
      <x:c r="J3247" s="59" t="n">
        <x:v>0.5321638089991483</x:v>
      </x:c>
      <x:c r="K3247" s="2" t="str">
        <x:v>E</x:v>
      </x:c>
      <x:c r="L3247" s="59"/>
      <x:c r="M3247" s="59" t="n">
        <x:v>0.15718589299451136</x:v>
      </x:c>
      <x:c r="N3247" s="58" t="n">
        <x:v>23280549.09634801</x:v>
      </x:c>
      <x:c r="O3247" s="58" t="n">
        <x:v>14659791.312696556</x:v>
      </x:c>
      <x:c r="P3247" s="2" t="str">
        <x:v>decline</x:v>
      </x:c>
      <x:c r="Q3247" s="2" t="str">
        <x:v>PD exceeds policy maximum</x:v>
      </x:c>
      <x:c r="R3247" s="2"/>
      <x:c r="S3247" s="2"/>
      <x:c r="T3247" s="2"/>
    </x:row>
    <x:row r="3248">
      <x:c r="A3248" s="2"/>
      <x:c r="B3248" s="2"/>
      <x:c r="C3248" s="2" t="str">
        <x:v>SYN-03243</x:v>
      </x:c>
      <x:c r="D3248" s="58" t="n">
        <x:v>217000000</x:v>
      </x:c>
      <x:c r="E3248" s="93" t="n">
        <x:v>18</x:v>
      </x:c>
      <x:c r="F3248" s="59" t="n">
        <x:v>0.041686751890151905</x:v>
      </x:c>
      <x:c r="G3248" s="59" t="n">
        <x:v>0.7092140820228017</x:v>
      </x:c>
      <x:c r="H3248" s="59" t="n">
        <x:v>0.13173760075530588</x:v>
      </x:c>
      <x:c r="I3248" s="58" t="n">
        <x:v>13351726.568926921</x:v>
      </x:c>
      <x:c r="J3248" s="59" t="n">
        <x:v>0.5891164552789664</x:v>
      </x:c>
      <x:c r="K3248" s="2" t="str">
        <x:v>B</x:v>
      </x:c>
      <x:c r="L3248" s="59"/>
      <x:c r="M3248" s="59" t="n">
        <x:v>0.3853174292966666</x:v>
      </x:c>
      <x:c r="N3248" s="58" t="n">
        <x:v>5231262.195699142</x:v>
      </x:c>
      <x:c r="O3248" s="58" t="n">
        <x:v>9110605.289231498</x:v>
      </x:c>
      <x:c r="P3248" s="2" t="str">
        <x:v>decline</x:v>
      </x:c>
      <x:c r="Q3248" s="2" t="str">
        <x:v>debt service to income exceeds policy maximum</x:v>
      </x:c>
      <x:c r="R3248" s="2"/>
      <x:c r="S3248" s="2"/>
      <x:c r="T3248" s="2"/>
    </x:row>
    <x:row r="3249">
      <x:c r="A3249" s="2"/>
      <x:c r="B3249" s="2"/>
      <x:c r="C3249" s="2" t="str">
        <x:v>SYN-03244</x:v>
      </x:c>
      <x:c r="D3249" s="58" t="n">
        <x:v>215000000</x:v>
      </x:c>
      <x:c r="E3249" s="93" t="n">
        <x:v>24</x:v>
      </x:c>
      <x:c r="F3249" s="59" t="n">
        <x:v>0.18347090724194115</x:v>
      </x:c>
      <x:c r="G3249" s="59" t="n">
        <x:v>0.6701209334468191</x:v>
      </x:c>
      <x:c r="H3249" s="59" t="n">
        <x:v>0.2724010858678692</x:v>
      </x:c>
      <x:c r="I3249" s="58" t="n">
        <x:v>11717936.686329896</x:v>
      </x:c>
      <x:c r="J3249" s="59" t="n">
        <x:v>0.24828698698127832</x:v>
      </x:c>
      <x:c r="K3249" s="2" t="str">
        <x:v>E</x:v>
      </x:c>
      <x:c r="L3249" s="59" t="n">
        <x:v>0.2151801300048828</x:v>
      </x:c>
      <x:c r="M3249" s="59" t="n">
        <x:v>0.49660302781682536</x:v>
      </x:c>
      <x:c r="N3249" s="58" t="n">
        <x:v>28734190.253409754</x:v>
      </x:c>
      <x:c r="O3249" s="58" t="n">
        <x:v>14469690.521662945</x:v>
      </x:c>
      <x:c r="P3249" s="2" t="str">
        <x:v>approve</x:v>
      </x:c>
      <x:c r="Q3249" s="2" t="str">
        <x:v>eligibility and RAROC conditions are met</x:v>
      </x:c>
      <x:c r="R3249" s="2"/>
      <x:c r="S3249" s="2"/>
      <x:c r="T3249" s="2"/>
    </x:row>
    <x:row r="3250">
      <x:c r="A3250" s="2"/>
      <x:c r="B3250" s="2"/>
      <x:c r="C3250" s="2" t="str">
        <x:v>SYN-03245</x:v>
      </x:c>
      <x:c r="D3250" s="58" t="n">
        <x:v>218000000</x:v>
      </x:c>
      <x:c r="E3250" s="93" t="n">
        <x:v>12</x:v>
      </x:c>
      <x:c r="F3250" s="59" t="n">
        <x:v>0.0721861258982595</x:v>
      </x:c>
      <x:c r="G3250" s="59" t="n">
        <x:v>0.7540596426767612</x:v>
      </x:c>
      <x:c r="H3250" s="59" t="n">
        <x:v>0.16864399104296773</x:v>
      </x:c>
      <x:c r="I3250" s="58" t="n">
        <x:v>19868609.95352378</x:v>
      </x:c>
      <x:c r="J3250" s="59" t="n">
        <x:v>1.375349140201359</x:v>
      </x:c>
      <x:c r="K3250" s="2" t="str">
        <x:v>C</x:v>
      </x:c>
      <x:c r="L3250" s="59"/>
      <x:c r="M3250" s="59" t="n">
        <x:v>0.4969334167665547</x:v>
      </x:c>
      <x:c r="N3250" s="58" t="n">
        <x:v>6664971.630984537</x:v>
      </x:c>
      <x:c r="O3250" s="58" t="n">
        <x:v>10974149.964853838</x:v>
      </x:c>
      <x:c r="P3250" s="2" t="str">
        <x:v>decline</x:v>
      </x:c>
      <x:c r="Q3250" s="2" t="str">
        <x:v>debt service to income exceeds policy maximum</x:v>
      </x:c>
      <x:c r="R3250" s="2"/>
      <x:c r="S3250" s="2"/>
      <x:c r="T3250" s="2"/>
    </x:row>
    <x:row r="3251">
      <x:c r="A3251" s="2"/>
      <x:c r="B3251" s="2"/>
      <x:c r="C3251" s="2" t="str">
        <x:v>SYN-03246</x:v>
      </x:c>
      <x:c r="D3251" s="58" t="n">
        <x:v>42000000</x:v>
      </x:c>
      <x:c r="E3251" s="93" t="n">
        <x:v>18</x:v>
      </x:c>
      <x:c r="F3251" s="59" t="n">
        <x:v>0.02428713047679057</x:v>
      </x:c>
      <x:c r="G3251" s="59" t="n">
        <x:v>0.8847823877608461</x:v>
      </x:c>
      <x:c r="H3251" s="59" t="n">
        <x:v>0.11609925515440919</x:v>
      </x:c>
      <x:c r="I3251" s="58" t="n">
        <x:v>2553642.142647764</x:v>
      </x:c>
      <x:c r="J3251" s="59" t="n">
        <x:v>0.127467670063042</x:v>
      </x:c>
      <x:c r="K3251" s="2" t="str">
        <x:v>B</x:v>
      </x:c>
      <x:c r="L3251" s="59" t="n">
        <x:v>0.1297188949584961</x:v>
      </x:c>
      <x:c r="M3251" s="59" t="n">
        <x:v>0.020730025360639552</x:v>
      </x:c>
      <x:c r="N3251" s="58" t="n">
        <x:v>733611.0935130529</x:v>
      </x:c>
      <x:c r="O3251" s="58" t="n">
        <x:v>1772267.663046481</x:v>
      </x:c>
      <x:c r="P3251" s="2" t="str">
        <x:v>reprice</x:v>
      </x:c>
      <x:c r="Q3251" s="2" t="str">
        <x:v>quoted APR is below the RAROC price floor</x:v>
      </x:c>
      <x:c r="R3251" s="2"/>
      <x:c r="S3251" s="2"/>
      <x:c r="T3251" s="2"/>
    </x:row>
    <x:row r="3252">
      <x:c r="A3252" s="2"/>
      <x:c r="B3252" s="2"/>
      <x:c r="C3252" s="2" t="str">
        <x:v>SYN-03247</x:v>
      </x:c>
      <x:c r="D3252" s="58" t="n">
        <x:v>160000000</x:v>
      </x:c>
      <x:c r="E3252" s="93" t="n">
        <x:v>18</x:v>
      </x:c>
      <x:c r="F3252" s="59" t="n">
        <x:v>0.1982567606813088</x:v>
      </x:c>
      <x:c r="G3252" s="59" t="n">
        <x:v>0.5975785144620059</x:v>
      </x:c>
      <x:c r="H3252" s="59" t="n">
        <x:v>0.27766056985757553</x:v>
      </x:c>
      <x:c r="I3252" s="58" t="n">
        <x:v>10969075.36672022</x:v>
      </x:c>
      <x:c r="J3252" s="59" t="n">
        <x:v>0.3630298712977839</x:v>
      </x:c>
      <x:c r="K3252" s="2" t="str">
        <x:v>E</x:v>
      </x:c>
      <x:c r="L3252" s="59" t="n">
        <x:v>0.2154819488525391</x:v>
      </x:c>
      <x:c r="M3252" s="59" t="n">
        <x:v>0.5579784270937425</x:v>
      </x:c>
      <x:c r="N3252" s="58" t="n">
        <x:v>15885607.796880249</x:v>
      </x:c>
      <x:c r="O3252" s="58" t="n">
        <x:v>10110316.592658725</x:v>
      </x:c>
      <x:c r="P3252" s="2" t="str">
        <x:v>approve</x:v>
      </x:c>
      <x:c r="Q3252" s="2" t="str">
        <x:v>eligibility and RAROC conditions are met</x:v>
      </x:c>
      <x:c r="R3252" s="2"/>
      <x:c r="S3252" s="2"/>
      <x:c r="T3252" s="2"/>
    </x:row>
    <x:row r="3253">
      <x:c r="A3253" s="2"/>
      <x:c r="B3253" s="2"/>
      <x:c r="C3253" s="2" t="str">
        <x:v>SYN-03248</x:v>
      </x:c>
      <x:c r="D3253" s="58" t="n">
        <x:v>103000000</x:v>
      </x:c>
      <x:c r="E3253" s="93" t="n">
        <x:v>24</x:v>
      </x:c>
      <x:c r="F3253" s="59" t="n">
        <x:v>0.09438705272564822</x:v>
      </x:c>
      <x:c r="G3253" s="59" t="n">
        <x:v>0.7068493739468379</x:v>
      </x:c>
      <x:c r="H3253" s="59" t="n">
        <x:v>0.19148507274315651</x:v>
      </x:c>
      <x:c r="I3253" s="58" t="n">
        <x:v>5199522.310795769</x:v>
      </x:c>
      <x:c r="J3253" s="59" t="n">
        <x:v>0.3741627297287593</x:v>
      </x:c>
      <x:c r="K3253" s="2" t="str">
        <x:v>C</x:v>
      </x:c>
      <x:c r="L3253" s="59" t="n">
        <x:v>0.1499188232421875</x:v>
      </x:c>
      <x:c r="M3253" s="59" t="n">
        <x:v>0.48570634301157534</x:v>
      </x:c>
      <x:c r="N3253" s="58" t="n">
        <x:v>7446691.882847059</x:v>
      </x:c>
      <x:c r="O3253" s="58" t="n">
        <x:v>5441738.665050528</x:v>
      </x:c>
      <x:c r="P3253" s="2" t="str">
        <x:v>approve</x:v>
      </x:c>
      <x:c r="Q3253" s="2" t="str">
        <x:v>eligibility and RAROC conditions are met</x:v>
      </x:c>
      <x:c r="R3253" s="2"/>
      <x:c r="S3253" s="2"/>
      <x:c r="T3253" s="2"/>
    </x:row>
    <x:row r="3254">
      <x:c r="A3254" s="2"/>
      <x:c r="B3254" s="2"/>
      <x:c r="C3254" s="2" t="str">
        <x:v>SYN-03249</x:v>
      </x:c>
      <x:c r="D3254" s="58" t="n">
        <x:v>57000000</x:v>
      </x:c>
      <x:c r="E3254" s="93" t="n">
        <x:v>36</x:v>
      </x:c>
      <x:c r="F3254" s="59" t="n">
        <x:v>0.09487033158179461</x:v>
      </x:c>
      <x:c r="G3254" s="59" t="n">
        <x:v>0.7114054306502943</x:v>
      </x:c>
      <x:c r="H3254" s="59" t="n">
        <x:v>0.19724845019621542</x:v>
      </x:c>
      <x:c r="I3254" s="58" t="n">
        <x:v>2110341.3822649037</x:v>
      </x:c>
      <x:c r="J3254" s="59" t="n">
        <x:v>0.0659803397691016</x:v>
      </x:c>
      <x:c r="K3254" s="2" t="str">
        <x:v>C</x:v>
      </x:c>
      <x:c r="L3254" s="59" t="n">
        <x:v>0.1648544692993164</x:v>
      </x:c>
      <x:c r="M3254" s="59" t="n">
        <x:v>0.4128006000257695</x:v>
      </x:c>
      <x:c r="N3254" s="58" t="n">
        <x:v>6151486.968103932</x:v>
      </x:c>
      <x:c r="O3254" s="58" t="n">
        <x:v>2989629.519090512</x:v>
      </x:c>
      <x:c r="P3254" s="2" t="str">
        <x:v>approve</x:v>
      </x:c>
      <x:c r="Q3254" s="2" t="str">
        <x:v>eligibility and RAROC conditions are met</x:v>
      </x:c>
      <x:c r="R3254" s="2"/>
      <x:c r="S3254" s="2"/>
      <x:c r="T3254" s="2"/>
    </x:row>
    <x:row r="3255">
      <x:c r="A3255" s="2"/>
      <x:c r="B3255" s="2"/>
      <x:c r="C3255" s="2" t="str">
        <x:v>SYN-03250</x:v>
      </x:c>
      <x:c r="D3255" s="58" t="n">
        <x:v>239000000</x:v>
      </x:c>
      <x:c r="E3255" s="93" t="n">
        <x:v>48</x:v>
      </x:c>
      <x:c r="F3255" s="59" t="n">
        <x:v>0.26713313258943566</x:v>
      </x:c>
      <x:c r="G3255" s="59" t="n">
        <x:v>0.589840604561429</x:v>
      </x:c>
      <x:c r="H3255" s="59" t="n">
        <x:v>0.3</x:v>
      </x:c>
      <x:c r="I3255" s="58" t="n">
        <x:v>8605432.515910825</x:v>
      </x:c>
      <x:c r="J3255" s="59" t="n">
        <x:v>0.5356591134164782</x:v>
      </x:c>
      <x:c r="K3255" s="2" t="str">
        <x:v>E</x:v>
      </x:c>
      <x:c r="L3255" s="59"/>
      <x:c r="M3255" s="59" t="n">
        <x:v>0.3462806873225475</x:v>
      </x:c>
      <x:c r="N3255" s="58" t="n">
        <x:v>70421289.76210888</x:v>
      </x:c>
      <x:c r="O3255" s="58" t="n">
        <x:v>13281868.330135766</x:v>
      </x:c>
      <x:c r="P3255" s="2" t="str">
        <x:v>decline</x:v>
      </x:c>
      <x:c r="Q3255" s="2" t="str">
        <x:v>PD exceeds policy maximum</x:v>
      </x:c>
      <x:c r="R3255" s="2"/>
      <x:c r="S3255" s="2"/>
      <x:c r="T3255" s="2"/>
    </x:row>
    <x:row r="3256">
      <x:c r="A3256" s="2"/>
      <x:c r="B3256" s="2"/>
      <x:c r="C3256" s="2" t="str">
        <x:v>SYN-03251</x:v>
      </x:c>
      <x:c r="D3256" s="58" t="n">
        <x:v>117000000</x:v>
      </x:c>
      <x:c r="E3256" s="93" t="n">
        <x:v>12</x:v>
      </x:c>
      <x:c r="F3256" s="59" t="n">
        <x:v>0.00445691123840719</x:v>
      </x:c>
      <x:c r="G3256" s="59" t="n">
        <x:v>0.7507965043599168</x:v>
      </x:c>
      <x:c r="H3256" s="59" t="n">
        <x:v>0.1077209155798087</x:v>
      </x:c>
      <x:c r="I3256" s="58" t="n">
        <x:v>10328220.12501353</x:v>
      </x:c>
      <x:c r="J3256" s="59" t="n">
        <x:v>0.39083922572841806</x:v>
      </x:c>
      <x:c r="K3256" s="2" t="str">
        <x:v>A</x:v>
      </x:c>
      <x:c r="L3256" s="59" t="n">
        <x:v>0.07343143463134766</x:v>
      </x:c>
      <x:c r="M3256" s="59" t="n">
        <x:v>0.507895543350114</x:v>
      </x:c>
      <x:c r="N3256" s="58" t="n">
        <x:v>215685.41906268298</x:v>
      </x:c>
      <x:c r="O3256" s="58" t="n">
        <x:v>5065546.919210199</x:v>
      </x:c>
      <x:c r="P3256" s="2" t="str">
        <x:v>approve</x:v>
      </x:c>
      <x:c r="Q3256" s="2" t="str">
        <x:v>eligibility and RAROC conditions are met</x:v>
      </x:c>
      <x:c r="R3256" s="2"/>
      <x:c r="S3256" s="2"/>
      <x:c r="T3256" s="2"/>
    </x:row>
    <x:row r="3257">
      <x:c r="A3257" s="2"/>
      <x:c r="B3257" s="2"/>
      <x:c r="C3257" s="2" t="str">
        <x:v>SYN-03252</x:v>
      </x:c>
      <x:c r="D3257" s="58" t="n">
        <x:v>95000000</x:v>
      </x:c>
      <x:c r="E3257" s="93" t="n">
        <x:v>24</x:v>
      </x:c>
      <x:c r="F3257" s="59" t="n">
        <x:v>0.032136840236117785</x:v>
      </x:c>
      <x:c r="G3257" s="59" t="n">
        <x:v>0.7198656988919591</x:v>
      </x:c>
      <x:c r="H3257" s="59" t="n">
        <x:v>0.11474667540471933</x:v>
      </x:c>
      <x:c r="I3257" s="58" t="n">
        <x:v>4448709.448443866</x:v>
      </x:c>
      <x:c r="J3257" s="59" t="n">
        <x:v>0.2199728304935551</x:v>
      </x:c>
      <x:c r="K3257" s="2" t="str">
        <x:v>B</x:v>
      </x:c>
      <x:c r="L3257" s="59" t="n">
        <x:v>0.10472934722900391</x:v>
      </x:c>
      <x:c r="M3257" s="59" t="n">
        <x:v>0.26184057331920035</x:v>
      </x:c>
      <x:c r="N3257" s="58" t="n">
        <x:v>2358005.0604433184</x:v>
      </x:c>
      <x:c r="O3257" s="58" t="n">
        <x:v>3953920.051694139</x:v>
      </x:c>
      <x:c r="P3257" s="2" t="str">
        <x:v>approve</x:v>
      </x:c>
      <x:c r="Q3257" s="2" t="str">
        <x:v>eligibility and RAROC conditions are met</x:v>
      </x:c>
      <x:c r="R3257" s="2"/>
      <x:c r="S3257" s="2"/>
      <x:c r="T3257" s="2"/>
    </x:row>
    <x:row r="3258">
      <x:c r="A3258" s="2"/>
      <x:c r="B3258" s="2"/>
      <x:c r="C3258" s="2" t="str">
        <x:v>SYN-03253</x:v>
      </x:c>
      <x:c r="D3258" s="58" t="n">
        <x:v>173000000</x:v>
      </x:c>
      <x:c r="E3258" s="93" t="n">
        <x:v>18</x:v>
      </x:c>
      <x:c r="F3258" s="59" t="n">
        <x:v>0.0515708450065066</x:v>
      </x:c>
      <x:c r="G3258" s="59" t="n">
        <x:v>0.5501717229753613</x:v>
      </x:c>
      <x:c r="H3258" s="59" t="n">
        <x:v>0.14394311954396966</x:v>
      </x:c>
      <x:c r="I3258" s="58" t="n">
        <x:v>10743318.281576509</x:v>
      </x:c>
      <x:c r="J3258" s="59" t="n">
        <x:v>0.49086636563153013</x:v>
      </x:c>
      <x:c r="K3258" s="2" t="str">
        <x:v>C</x:v>
      </x:c>
      <x:c r="L3258" s="59" t="n">
        <x:v>0.11026210784912109</x:v>
      </x:c>
      <x:c r="M3258" s="59" t="n">
        <x:v>0.5023485186253207</x:v>
      </x:c>
      <x:c r="N3258" s="58" t="n">
        <x:v>4012438.592892813</x:v>
      </x:c>
      <x:c r="O3258" s="58" t="n">
        <x:v>7247298.419640759</x:v>
      </x:c>
      <x:c r="P3258" s="2" t="str">
        <x:v>approve</x:v>
      </x:c>
      <x:c r="Q3258" s="2" t="str">
        <x:v>eligibility and RAROC conditions are met</x:v>
      </x:c>
      <x:c r="R3258" s="2"/>
      <x:c r="S3258" s="2"/>
      <x:c r="T3258" s="2"/>
    </x:row>
    <x:row r="3259">
      <x:c r="A3259" s="2"/>
      <x:c r="B3259" s="2"/>
      <x:c r="C3259" s="2" t="str">
        <x:v>SYN-03254</x:v>
      </x:c>
      <x:c r="D3259" s="58" t="n">
        <x:v>79000000</x:v>
      </x:c>
      <x:c r="E3259" s="93" t="n">
        <x:v>48</x:v>
      </x:c>
      <x:c r="F3259" s="59" t="n">
        <x:v>0.0836191911132373</x:v>
      </x:c>
      <x:c r="G3259" s="59" t="n">
        <x:v>0.7286707980187692</x:v>
      </x:c>
      <x:c r="H3259" s="59" t="n">
        <x:v>0.16730839045566884</x:v>
      </x:c>
      <x:c r="I3259" s="58" t="n">
        <x:v>2268562.1169893686</x:v>
      </x:c>
      <x:c r="J3259" s="59" t="n">
        <x:v>0.14402555077224402</x:v>
      </x:c>
      <x:c r="K3259" s="2" t="str">
        <x:v>C</x:v>
      </x:c>
      <x:c r="L3259" s="59" t="n">
        <x:v>0.14859485626220703</x:v>
      </x:c>
      <x:c r="M3259" s="59" t="n">
        <x:v>0.313059662642665</x:v>
      </x:c>
      <x:c r="N3259" s="58" t="n">
        <x:v>10078853.010980401</x:v>
      </x:c>
      <x:c r="O3259" s="58" t="n">
        <x:v>3892918.1956951004</x:v>
      </x:c>
      <x:c r="P3259" s="2" t="str">
        <x:v>approve</x:v>
      </x:c>
      <x:c r="Q3259" s="2" t="str">
        <x:v>eligibility and RAROC conditions are met</x:v>
      </x:c>
      <x:c r="R3259" s="2"/>
      <x:c r="S3259" s="2"/>
      <x:c r="T3259" s="2"/>
    </x:row>
    <x:row r="3260">
      <x:c r="A3260" s="2"/>
      <x:c r="B3260" s="2"/>
      <x:c r="C3260" s="2" t="str">
        <x:v>SYN-03255</x:v>
      </x:c>
      <x:c r="D3260" s="58" t="n">
        <x:v>224000000</x:v>
      </x:c>
      <x:c r="E3260" s="93" t="n">
        <x:v>18</x:v>
      </x:c>
      <x:c r="F3260" s="59" t="n">
        <x:v>0.13478888632741773</x:v>
      </x:c>
      <x:c r="G3260" s="59" t="n">
        <x:v>0.771760394998618</x:v>
      </x:c>
      <x:c r="H3260" s="59" t="n">
        <x:v>0.21456789555822012</x:v>
      </x:c>
      <x:c r="I3260" s="58" t="n">
        <x:v>14664302.881909281</x:v>
      </x:c>
      <x:c r="J3260" s="59" t="n">
        <x:v>0.5341703481597103</x:v>
      </x:c>
      <x:c r="K3260" s="2" t="str">
        <x:v>D</x:v>
      </x:c>
      <x:c r="L3260" s="59"/>
      <x:c r="M3260" s="59" t="n">
        <x:v>0.3132443232336665</x:v>
      </x:c>
      <x:c r="N3260" s="58" t="n">
        <x:v>19304836.962051015</x:v>
      </x:c>
      <x:c r="O3260" s="58" t="n">
        <x:v>15663904.78587853</x:v>
      </x:c>
      <x:c r="P3260" s="2" t="str">
        <x:v>decline</x:v>
      </x:c>
      <x:c r="Q3260" s="2" t="str">
        <x:v>debt service to income exceeds policy maximum</x:v>
      </x:c>
      <x:c r="R3260" s="2"/>
      <x:c r="S3260" s="2"/>
      <x:c r="T3260" s="2"/>
    </x:row>
    <x:row r="3261">
      <x:c r="A3261" s="2"/>
      <x:c r="B3261" s="2"/>
      <x:c r="C3261" s="2" t="str">
        <x:v>SYN-03256</x:v>
      </x:c>
      <x:c r="D3261" s="58" t="n">
        <x:v>212000000</x:v>
      </x:c>
      <x:c r="E3261" s="93" t="n">
        <x:v>48</x:v>
      </x:c>
      <x:c r="F3261" s="59" t="n">
        <x:v>0.06491629667694641</x:v>
      </x:c>
      <x:c r="G3261" s="59" t="n">
        <x:v>0.6594064397533083</x:v>
      </x:c>
      <x:c r="H3261" s="59" t="n">
        <x:v>0.15183770223923784</x:v>
      </x:c>
      <x:c r="I3261" s="58" t="n">
        <x:v>5919886.207229643</x:v>
      </x:c>
      <x:c r="J3261" s="59" t="n">
        <x:v>0.39624762931728424</x:v>
      </x:c>
      <x:c r="K3261" s="2" t="str">
        <x:v>C</x:v>
      </x:c>
      <x:c r="L3261" s="59" t="n">
        <x:v>0.11824100494384768</x:v>
      </x:c>
      <x:c r="M3261" s="59" t="n">
        <x:v>0.5004296716483086</x:v>
      </x:c>
      <x:c r="N3261" s="58" t="n">
        <x:v>19169683.82147046</x:v>
      </x:c>
      <x:c r="O3261" s="58" t="n">
        <x:v>8551048.287250089</x:v>
      </x:c>
      <x:c r="P3261" s="2" t="str">
        <x:v>approve</x:v>
      </x:c>
      <x:c r="Q3261" s="2" t="str">
        <x:v>eligibility and RAROC conditions are met</x:v>
      </x:c>
      <x:c r="R3261" s="2"/>
      <x:c r="S3261" s="2"/>
      <x:c r="T3261" s="2"/>
    </x:row>
    <x:row r="3262">
      <x:c r="A3262" s="2"/>
      <x:c r="B3262" s="2"/>
      <x:c r="C3262" s="2" t="str">
        <x:v>SYN-03257</x:v>
      </x:c>
      <x:c r="D3262" s="58" t="n">
        <x:v>108000000</x:v>
      </x:c>
      <x:c r="E3262" s="93" t="n">
        <x:v>12</x:v>
      </x:c>
      <x:c r="F3262" s="59" t="n">
        <x:v>0.06361786813440931</x:v>
      </x:c>
      <x:c r="G3262" s="59" t="n">
        <x:v>0.6044057616586405</x:v>
      </x:c>
      <x:c r="H3262" s="59" t="n">
        <x:v>0.15718694478327905</x:v>
      </x:c>
      <x:c r="I3262" s="58" t="n">
        <x:v>9784561.511287298</x:v>
      </x:c>
      <x:c r="J3262" s="59" t="n">
        <x:v>0.3493203615342403</x:v>
      </x:c>
      <x:c r="K3262" s="2" t="str">
        <x:v>C</x:v>
      </x:c>
      <x:c r="L3262" s="59" t="n">
        <x:v>0.11116668701171874</x:v>
      </x:c>
      <x:c r="M3262" s="59" t="n">
        <x:v>0.6270245570748056</x:v>
      </x:c>
      <x:c r="N3262" s="58" t="n">
        <x:v>2325457.241536788</x:v>
      </x:c>
      <x:c r="O3262" s="58" t="n">
        <x:v>4622158.82994754</x:v>
      </x:c>
      <x:c r="P3262" s="2" t="str">
        <x:v>approve</x:v>
      </x:c>
      <x:c r="Q3262" s="2" t="str">
        <x:v>eligibility and RAROC conditions are met</x:v>
      </x:c>
      <x:c r="R3262" s="2"/>
      <x:c r="S3262" s="2"/>
      <x:c r="T3262" s="2"/>
    </x:row>
    <x:row r="3263">
      <x:c r="A3263" s="2"/>
      <x:c r="B3263" s="2"/>
      <x:c r="C3263" s="2" t="str">
        <x:v>SYN-03258</x:v>
      </x:c>
      <x:c r="D3263" s="58" t="n">
        <x:v>65000000</x:v>
      </x:c>
      <x:c r="E3263" s="93" t="n">
        <x:v>12</x:v>
      </x:c>
      <x:c r="F3263" s="59" t="n">
        <x:v>0.07563487385526757</x:v>
      </x:c>
      <x:c r="G3263" s="59" t="n">
        <x:v>0.7200739939463449</x:v>
      </x:c>
      <x:c r="H3263" s="59" t="n">
        <x:v>0.18755811891858334</x:v>
      </x:c>
      <x:c r="I3263" s="58" t="n">
        <x:v>5982605.057204745</x:v>
      </x:c>
      <x:c r="J3263" s="59" t="n">
        <x:v>0.2055412756314656</x:v>
      </x:c>
      <x:c r="K3263" s="2" t="str">
        <x:v>C</x:v>
      </x:c>
      <x:c r="L3263" s="59" t="n">
        <x:v>0.15331165313720702</x:v>
      </x:c>
      <x:c r="M3263" s="59" t="n">
        <x:v>0.4613441190645039</x:v>
      </x:c>
      <x:c r="N3263" s="58" t="n">
        <x:v>1994872.3384972725</x:v>
      </x:c>
      <x:c r="O3263" s="58" t="n">
        <x:v>3220271.9672064064</x:v>
      </x:c>
      <x:c r="P3263" s="2" t="str">
        <x:v>approve</x:v>
      </x:c>
      <x:c r="Q3263" s="2" t="str">
        <x:v>eligibility and RAROC conditions are met</x:v>
      </x:c>
      <x:c r="R3263" s="2"/>
      <x:c r="S3263" s="2"/>
      <x:c r="T3263" s="2"/>
    </x:row>
    <x:row r="3264">
      <x:c r="A3264" s="2"/>
      <x:c r="B3264" s="2"/>
      <x:c r="C3264" s="2" t="str">
        <x:v>SYN-03259</x:v>
      </x:c>
      <x:c r="D3264" s="58" t="n">
        <x:v>200000000</x:v>
      </x:c>
      <x:c r="E3264" s="93" t="n">
        <x:v>18</x:v>
      </x:c>
      <x:c r="F3264" s="59" t="n">
        <x:v>0.09255953754659567</x:v>
      </x:c>
      <x:c r="G3264" s="59" t="n">
        <x:v>0.669330901455308</x:v>
      </x:c>
      <x:c r="H3264" s="59" t="n">
        <x:v>0.17631640214365069</x:v>
      </x:c>
      <x:c r="I3264" s="58" t="n">
        <x:v>12726064.6207554</x:v>
      </x:c>
      <x:c r="J3264" s="59" t="n">
        <x:v>0.3586557203773709</x:v>
      </x:c>
      <x:c r="K3264" s="2" t="str">
        <x:v>C</x:v>
      </x:c>
      <x:c r="L3264" s="59" t="n">
        <x:v>0.13531044006347656</x:v>
      </x:c>
      <x:c r="M3264" s="59" t="n">
        <x:v>0.502641710350913</x:v>
      </x:c>
      <x:c r="N3264" s="58" t="n">
        <x:v>10191609.84045526</x:v>
      </x:c>
      <x:c r="O3264" s="58" t="n">
        <x:v>10021602.647259207</x:v>
      </x:c>
      <x:c r="P3264" s="2" t="str">
        <x:v>approve</x:v>
      </x:c>
      <x:c r="Q3264" s="2" t="str">
        <x:v>eligibility and RAROC conditions are met</x:v>
      </x:c>
      <x:c r="R3264" s="2"/>
      <x:c r="S3264" s="2"/>
      <x:c r="T3264" s="2"/>
    </x:row>
    <x:row r="3265">
      <x:c r="A3265" s="2"/>
      <x:c r="B3265" s="2"/>
      <x:c r="C3265" s="2" t="str">
        <x:v>SYN-03260</x:v>
      </x:c>
      <x:c r="D3265" s="58" t="n">
        <x:v>221000000</x:v>
      </x:c>
      <x:c r="E3265" s="93" t="n">
        <x:v>24</x:v>
      </x:c>
      <x:c r="F3265" s="59" t="n">
        <x:v>0.07913902058465384</x:v>
      </x:c>
      <x:c r="G3265" s="59" t="n">
        <x:v>0.7742902763754734</x:v>
      </x:c>
      <x:c r="H3265" s="59" t="n">
        <x:v>0.1795228543477568</x:v>
      </x:c>
      <x:c r="I3265" s="58" t="n">
        <x:v>11028132.1388</x:v>
      </x:c>
      <x:c r="J3265" s="59" t="n">
        <x:v>0.6623727403591837</x:v>
      </x:c>
      <x:c r="K3265" s="2" t="str">
        <x:v>C</x:v>
      </x:c>
      <x:c r="L3265" s="59"/>
      <x:c r="M3265" s="59" t="n">
        <x:v>0.4931189457602049</x:v>
      </x:c>
      <x:c r="N3265" s="58" t="n">
        <x:v>14670690.561832502</x:v>
      </x:c>
      <x:c r="O3265" s="58" t="n">
        <x:v>11611775.674615122</x:v>
      </x:c>
      <x:c r="P3265" s="2" t="str">
        <x:v>decline</x:v>
      </x:c>
      <x:c r="Q3265" s="2" t="str">
        <x:v>debt service to income exceeds policy maximum</x:v>
      </x:c>
      <x:c r="R3265" s="2"/>
      <x:c r="S3265" s="2"/>
      <x:c r="T3265" s="2"/>
    </x:row>
    <x:row r="3266">
      <x:c r="A3266" s="2"/>
      <x:c r="B3266" s="2"/>
      <x:c r="C3266" s="2" t="str">
        <x:v>SYN-03261</x:v>
      </x:c>
      <x:c r="D3266" s="58" t="n">
        <x:v>231000000</x:v>
      </x:c>
      <x:c r="E3266" s="93" t="n">
        <x:v>36</x:v>
      </x:c>
      <x:c r="F3266" s="59" t="n">
        <x:v>0.02155813686534971</x:v>
      </x:c>
      <x:c r="G3266" s="59" t="n">
        <x:v>0.6798671940289053</x:v>
      </x:c>
      <x:c r="H3266" s="59" t="n">
        <x:v>0.11087379397751945</x:v>
      </x:c>
      <x:c r="I3266" s="58" t="n">
        <x:v>7572205.945073187</x:v>
      </x:c>
      <x:c r="J3266" s="59" t="n">
        <x:v>0.27535816040440625</x:v>
      </x:c>
      <x:c r="K3266" s="2" t="str">
        <x:v>B</x:v>
      </x:c>
      <x:c r="L3266" s="59" t="n">
        <x:v>0.09050262451171877</x:v>
      </x:c>
      <x:c r="M3266" s="59" t="n">
        <x:v>0.36666445071069975</x:v>
      </x:c>
      <x:c r="N3266" s="58" t="n">
        <x:v>5435170.77445088</x:v>
      </x:c>
      <x:c r="O3266" s="58" t="n">
        <x:v>9637793.434694137</x:v>
      </x:c>
      <x:c r="P3266" s="2" t="str">
        <x:v>approve</x:v>
      </x:c>
      <x:c r="Q3266" s="2" t="str">
        <x:v>eligibility and RAROC conditions are met</x:v>
      </x:c>
      <x:c r="R3266" s="2"/>
      <x:c r="S3266" s="2"/>
      <x:c r="T3266" s="2"/>
    </x:row>
    <x:row r="3267">
      <x:c r="A3267" s="2"/>
      <x:c r="B3267" s="2"/>
      <x:c r="C3267" s="2" t="str">
        <x:v>SYN-03262</x:v>
      </x:c>
      <x:c r="D3267" s="58" t="n">
        <x:v>99000000</x:v>
      </x:c>
      <x:c r="E3267" s="93" t="n">
        <x:v>36</x:v>
      </x:c>
      <x:c r="F3267" s="59" t="n">
        <x:v>0.032691511428146046</x:v>
      </x:c>
      <x:c r="G3267" s="59" t="n">
        <x:v>0.6696737361173646</x:v>
      </x:c>
      <x:c r="H3267" s="59" t="n">
        <x:v>0.1456552690360134</x:v>
      </x:c>
      <x:c r="I3267" s="58" t="n">
        <x:v>3410841.405403076</x:v>
      </x:c>
      <x:c r="J3267" s="59" t="n">
        <x:v>0.3022959020906821</x:v>
      </x:c>
      <x:c r="K3267" s="2" t="str">
        <x:v>B</x:v>
      </x:c>
      <x:c r="L3267" s="59" t="n">
        <x:v>0.10551986694335938</x:v>
      </x:c>
      <x:c r="M3267" s="59" t="n">
        <x:v>0.5685376933963041</x:v>
      </x:c>
      <x:c r="N3267" s="58" t="n">
        <x:v>3511883.0703361607</x:v>
      </x:c>
      <x:c r="O3267" s="58" t="n">
        <x:v>4147390.214789851</x:v>
      </x:c>
      <x:c r="P3267" s="2" t="str">
        <x:v>approve</x:v>
      </x:c>
      <x:c r="Q3267" s="2" t="str">
        <x:v>eligibility and RAROC conditions are met</x:v>
      </x:c>
      <x:c r="R3267" s="2"/>
      <x:c r="S3267" s="2"/>
      <x:c r="T3267" s="2"/>
    </x:row>
    <x:row r="3268">
      <x:c r="A3268" s="2"/>
      <x:c r="B3268" s="2"/>
      <x:c r="C3268" s="2" t="str">
        <x:v>SYN-03263</x:v>
      </x:c>
      <x:c r="D3268" s="58" t="n">
        <x:v>88000000</x:v>
      </x:c>
      <x:c r="E3268" s="93" t="n">
        <x:v>12</x:v>
      </x:c>
      <x:c r="F3268" s="59" t="n">
        <x:v>0.07054703683056418</x:v>
      </x:c>
      <x:c r="G3268" s="59" t="n">
        <x:v>0.6926752370865358</x:v>
      </x:c>
      <x:c r="H3268" s="59" t="n">
        <x:v>0.16784118031977066</x:v>
      </x:c>
      <x:c r="I3268" s="58" t="n">
        <x:v>8017005.287681943</x:v>
      </x:c>
      <x:c r="J3268" s="59" t="n">
        <x:v>0.4486802115072777</x:v>
      </x:c>
      <x:c r="K3268" s="2" t="str">
        <x:v>C</x:v>
      </x:c>
      <x:c r="L3268" s="59" t="n">
        <x:v>0.14627243041992188</x:v>
      </x:c>
      <x:c r="M3268" s="59" t="n">
        <x:v>0.36592679426641783</x:v>
      </x:c>
      <x:c r="N3268" s="58" t="n">
        <x:v>2414410.0136742373</x:v>
      </x:c>
      <x:c r="O3268" s="58" t="n">
        <x:v>4013790.501737671</x:v>
      </x:c>
      <x:c r="P3268" s="2" t="str">
        <x:v>approve</x:v>
      </x:c>
      <x:c r="Q3268" s="2" t="str">
        <x:v>eligibility and RAROC conditions are met</x:v>
      </x:c>
      <x:c r="R3268" s="2"/>
      <x:c r="S3268" s="2"/>
      <x:c r="T3268" s="2"/>
    </x:row>
    <x:row r="3269">
      <x:c r="A3269" s="2"/>
      <x:c r="B3269" s="2"/>
      <x:c r="C3269" s="2" t="str">
        <x:v>SYN-03264</x:v>
      </x:c>
      <x:c r="D3269" s="58" t="n">
        <x:v>243000000</x:v>
      </x:c>
      <x:c r="E3269" s="93" t="n">
        <x:v>12</x:v>
      </x:c>
      <x:c r="F3269" s="59" t="n">
        <x:v>0.0938634227836773</x:v>
      </x:c>
      <x:c r="G3269" s="59" t="n">
        <x:v>0.7276958631788562</x:v>
      </x:c>
      <x:c r="H3269" s="59" t="n">
        <x:v>0.20493871395738236</x:v>
      </x:c>
      <x:c r="I3269" s="58" t="n">
        <x:v>22567661.55915837</x:v>
      </x:c>
      <x:c r="J3269" s="59" t="n">
        <x:v>0.4324810705940586</x:v>
      </x:c>
      <x:c r="K3269" s="2" t="str">
        <x:v>C</x:v>
      </x:c>
      <x:c r="L3269" s="59" t="n">
        <x:v>0.1366107177734375</x:v>
      </x:c>
      <x:c r="M3269" s="59" t="n">
        <x:v>0.6808281267239478</x:v>
      </x:c>
      <x:c r="N3269" s="58" t="n">
        <x:v>9403524.141399546</x:v>
      </x:c>
      <x:c r="O3269" s="58" t="n">
        <x:v>13779432.704305526</x:v>
      </x:c>
      <x:c r="P3269" s="2" t="str">
        <x:v>approve</x:v>
      </x:c>
      <x:c r="Q3269" s="2" t="str">
        <x:v>eligibility and RAROC conditions are met</x:v>
      </x:c>
      <x:c r="R3269" s="2"/>
      <x:c r="S3269" s="2"/>
      <x:c r="T3269" s="2"/>
    </x:row>
    <x:row r="3270">
      <x:c r="A3270" s="2"/>
      <x:c r="B3270" s="2"/>
      <x:c r="C3270" s="2" t="str">
        <x:v>SYN-03265</x:v>
      </x:c>
      <x:c r="D3270" s="58" t="n">
        <x:v>245000000</x:v>
      </x:c>
      <x:c r="E3270" s="93" t="n">
        <x:v>12</x:v>
      </x:c>
      <x:c r="F3270" s="59" t="n">
        <x:v>0.1034477556030438</x:v>
      </x:c>
      <x:c r="G3270" s="59" t="n">
        <x:v>0.7302453854897597</x:v>
      </x:c>
      <x:c r="H3270" s="59" t="n">
        <x:v>0.21599984234225214</x:v>
      </x:c>
      <x:c r="I3270" s="58" t="n">
        <x:v>22883482.475979254</x:v>
      </x:c>
      <x:c r="J3270" s="59" t="n">
        <x:v>1.1903769989324113</x:v>
      </x:c>
      <x:c r="K3270" s="2" t="str">
        <x:v>D</x:v>
      </x:c>
      <x:c r="L3270" s="59"/>
      <x:c r="M3270" s="59" t="n">
        <x:v>0.6651438183145789</x:v>
      </x:c>
      <x:c r="N3270" s="58" t="n">
        <x:v>10518258.32402776</x:v>
      </x:c>
      <x:c r="O3270" s="58" t="n">
        <x:v>14709569.519157544</x:v>
      </x:c>
      <x:c r="P3270" s="2" t="str">
        <x:v>decline</x:v>
      </x:c>
      <x:c r="Q3270" s="2" t="str">
        <x:v>debt service to income exceeds policy maximum</x:v>
      </x:c>
      <x:c r="R3270" s="2"/>
      <x:c r="S3270" s="2"/>
      <x:c r="T3270" s="2"/>
    </x:row>
    <x:row r="3271">
      <x:c r="A3271" s="2"/>
      <x:c r="B3271" s="2"/>
      <x:c r="C3271" s="2" t="str">
        <x:v>SYN-03266</x:v>
      </x:c>
      <x:c r="D3271" s="58" t="n">
        <x:v>184000000</x:v>
      </x:c>
      <x:c r="E3271" s="93" t="n">
        <x:v>48</x:v>
      </x:c>
      <x:c r="F3271" s="59" t="n">
        <x:v>0.01909333539831152</x:v>
      </x:c>
      <x:c r="G3271" s="59" t="n">
        <x:v>0.6301128822193889</x:v>
      </x:c>
      <x:c r="H3271" s="59" t="n">
        <x:v>0.10721888335390509</x:v>
      </x:c>
      <x:c r="I3271" s="58" t="n">
        <x:v>4730763.48180701</x:v>
      </x:c>
      <x:c r="J3271" s="59" t="n">
        <x:v>0.12702159797960702</x:v>
      </x:c>
      <x:c r="K3271" s="2" t="str">
        <x:v>A</x:v>
      </x:c>
      <x:c r="L3271" s="59" t="n">
        <x:v>0.08923568725585937</x:v>
      </x:c>
      <x:c r="M3271" s="59" t="n">
        <x:v>0.3425129174009658</x:v>
      </x:c>
      <x:c r="N3271" s="58" t="n">
        <x:v>4751740.428773984</x:v>
      </x:c>
      <x:c r="O3271" s="58" t="n">
        <x:v>7707481.430355177</x:v>
      </x:c>
      <x:c r="P3271" s="2" t="str">
        <x:v>approve</x:v>
      </x:c>
      <x:c r="Q3271" s="2" t="str">
        <x:v>eligibility and RAROC conditions are met</x:v>
      </x:c>
      <x:c r="R3271" s="2"/>
      <x:c r="S3271" s="2"/>
      <x:c r="T3271" s="2"/>
    </x:row>
    <x:row r="3272">
      <x:c r="A3272" s="2"/>
      <x:c r="B3272" s="2"/>
      <x:c r="C3272" s="2" t="str">
        <x:v>SYN-03267</x:v>
      </x:c>
      <x:c r="D3272" s="58" t="n">
        <x:v>178000000</x:v>
      </x:c>
      <x:c r="E3272" s="93" t="n">
        <x:v>18</x:v>
      </x:c>
      <x:c r="F3272" s="59" t="n">
        <x:v>0.35</x:v>
      </x:c>
      <x:c r="G3272" s="59" t="n">
        <x:v>0.8157161337246026</x:v>
      </x:c>
      <x:c r="H3272" s="59" t="n">
        <x:v>0.3</x:v>
      </x:c>
      <x:c r="I3272" s="58" t="n">
        <x:v>12401274.337753952</x:v>
      </x:c>
      <x:c r="J3272" s="59" t="n">
        <x:v>0.560834287755057</x:v>
      </x:c>
      <x:c r="K3272" s="2" t="str">
        <x:v>E</x:v>
      </x:c>
      <x:c r="L3272" s="59"/>
      <x:c r="M3272" s="59" t="n">
        <x:v>-0.5563394715554808</x:v>
      </x:c>
      <x:c r="N3272" s="58" t="n">
        <x:v>42626468.18707275</x:v>
      </x:c>
      <x:c r="O3272" s="58" t="n">
        <x:v>16378316.623254608</x:v>
      </x:c>
      <x:c r="P3272" s="2" t="str">
        <x:v>decline</x:v>
      </x:c>
      <x:c r="Q3272" s="2" t="str">
        <x:v>PD exceeds policy maximum</x:v>
      </x:c>
      <x:c r="R3272" s="2"/>
      <x:c r="S3272" s="2"/>
      <x:c r="T3272" s="2"/>
    </x:row>
    <x:row r="3273">
      <x:c r="A3273" s="2"/>
      <x:c r="B3273" s="2"/>
      <x:c r="C3273" s="2" t="str">
        <x:v>SYN-03268</x:v>
      </x:c>
      <x:c r="D3273" s="58" t="n">
        <x:v>204000000</x:v>
      </x:c>
      <x:c r="E3273" s="93" t="n">
        <x:v>48</x:v>
      </x:c>
      <x:c r="F3273" s="59" t="n">
        <x:v>0.13136192740521677</x:v>
      </x:c>
      <x:c r="G3273" s="59" t="n">
        <x:v>0.6208248756745898</x:v>
      </x:c>
      <x:c r="H3273" s="59" t="n">
        <x:v>0.2347705842226649</x:v>
      </x:c>
      <x:c r="I3273" s="58" t="n">
        <x:v>6591935.615470274</x:v>
      </x:c>
      <x:c r="J3273" s="59" t="n">
        <x:v>0.42662494374538135</x:v>
      </x:c>
      <x:c r="K3273" s="2" t="str">
        <x:v>D</x:v>
      </x:c>
      <x:c r="L3273" s="59" t="n">
        <x:v>0.1665311431884766</x:v>
      </x:c>
      <x:c r="M3273" s="59" t="n">
        <x:v>0.66747881623585</x:v>
      </x:c>
      <x:c r="N3273" s="58" t="n">
        <x:v>34470792.398051515</x:v>
      </x:c>
      <x:c r="O3273" s="58" t="n">
        <x:v>10640314.92296773</x:v>
      </x:c>
      <x:c r="P3273" s="2" t="str">
        <x:v>approve</x:v>
      </x:c>
      <x:c r="Q3273" s="2" t="str">
        <x:v>eligibility and RAROC conditions are met</x:v>
      </x:c>
      <x:c r="R3273" s="2"/>
      <x:c r="S3273" s="2"/>
      <x:c r="T3273" s="2"/>
    </x:row>
    <x:row r="3274">
      <x:c r="A3274" s="2"/>
      <x:c r="B3274" s="2"/>
      <x:c r="C3274" s="2" t="str">
        <x:v>SYN-03269</x:v>
      </x:c>
      <x:c r="D3274" s="58" t="n">
        <x:v>79000000</x:v>
      </x:c>
      <x:c r="E3274" s="93" t="n">
        <x:v>12</x:v>
      </x:c>
      <x:c r="F3274" s="59" t="n">
        <x:v>0.10433373606568515</x:v>
      </x:c>
      <x:c r="G3274" s="59" t="n">
        <x:v>0.8564810658231096</x:v>
      </x:c>
      <x:c r="H3274" s="59" t="n">
        <x:v>0.19771605664848999</x:v>
      </x:c>
      <x:c r="I3274" s="58" t="n">
        <x:v>7309493.308612249</x:v>
      </x:c>
      <x:c r="J3274" s="59" t="n">
        <x:v>0.3568248884768708</x:v>
      </x:c>
      <x:c r="K3274" s="2" t="str">
        <x:v>D</x:v>
      </x:c>
      <x:c r="L3274" s="59" t="n">
        <x:v>0.18345932006835936</x:v>
      </x:c>
      <x:c r="M3274" s="59" t="n">
        <x:v>0.24718554990006572</x:v>
      </x:c>
      <x:c r="N3274" s="58" t="n">
        <x:v>4002118.957193367</x:v>
      </x:c>
      <x:c r="O3274" s="58" t="n">
        <x:v>5573431.039935607</x:v>
      </x:c>
      <x:c r="P3274" s="2" t="str">
        <x:v>approve</x:v>
      </x:c>
      <x:c r="Q3274" s="2" t="str">
        <x:v>eligibility and RAROC conditions are met</x:v>
      </x:c>
      <x:c r="R3274" s="2"/>
      <x:c r="S3274" s="2"/>
      <x:c r="T3274" s="2"/>
    </x:row>
    <x:row r="3275">
      <x:c r="A3275" s="2"/>
      <x:c r="B3275" s="2"/>
      <x:c r="C3275" s="2" t="str">
        <x:v>SYN-03270</x:v>
      </x:c>
      <x:c r="D3275" s="58" t="n">
        <x:v>66000000</x:v>
      </x:c>
      <x:c r="E3275" s="93" t="n">
        <x:v>36</x:v>
      </x:c>
      <x:c r="F3275" s="59" t="n">
        <x:v>0.04743267120542498</x:v>
      </x:c>
      <x:c r="G3275" s="59" t="n">
        <x:v>0.794641047046761</x:v>
      </x:c>
      <x:c r="H3275" s="59" t="n">
        <x:v>0.15205298152380692</x:v>
      </x:c>
      <x:c r="I3275" s="58" t="n">
        <x:v>2294552.585964255</x:v>
      </x:c>
      <x:c r="J3275" s="59" t="n">
        <x:v>0.3135118661162453</x:v>
      </x:c>
      <x:c r="K3275" s="2" t="str">
        <x:v>B</x:v>
      </x:c>
      <x:c r="L3275" s="59" t="n">
        <x:v>0.12574611663818358</x:v>
      </x:c>
      <x:c r="M3275" s="59" t="n">
        <x:v>0.42822306921720715</x:v>
      </x:c>
      <x:c r="N3275" s="58" t="n">
        <x:v>4009154.0717667565</x:v>
      </x:c>
      <x:c r="O3275" s="58" t="n">
        <x:v>2730883.025391657</x:v>
      </x:c>
      <x:c r="P3275" s="2" t="str">
        <x:v>approve</x:v>
      </x:c>
      <x:c r="Q3275" s="2" t="str">
        <x:v>eligibility and RAROC conditions are met</x:v>
      </x:c>
      <x:c r="R3275" s="2"/>
      <x:c r="S3275" s="2"/>
      <x:c r="T3275" s="2"/>
    </x:row>
    <x:row r="3276">
      <x:c r="A3276" s="2"/>
      <x:c r="B3276" s="2"/>
      <x:c r="C3276" s="2" t="str">
        <x:v>SYN-03271</x:v>
      </x:c>
      <x:c r="D3276" s="58" t="n">
        <x:v>60000000</x:v>
      </x:c>
      <x:c r="E3276" s="93" t="n">
        <x:v>48</x:v>
      </x:c>
      <x:c r="F3276" s="59" t="n">
        <x:v>0.06736057736374204</x:v>
      </x:c>
      <x:c r="G3276" s="59" t="n">
        <x:v>0.6337942908726896</x:v>
      </x:c>
      <x:c r="H3276" s="59" t="n">
        <x:v>0.18063190399337434</x:v>
      </x:c>
      <x:c r="I3276" s="58" t="n">
        <x:v>1764481.7798156596</x:v>
      </x:c>
      <x:c r="J3276" s="59" t="n">
        <x:v>0.0722333042956198</x:v>
      </x:c>
      <x:c r="K3276" s="2" t="str">
        <x:v>C</x:v>
      </x:c>
      <x:c r="L3276" s="59" t="n">
        <x:v>0.13025585174560544</x:v>
      </x:c>
      <x:c r="M3276" s="59" t="n">
        <x:v>0.6738131510956359</x:v>
      </x:c>
      <x:c r="N3276" s="58" t="n">
        <x:v>5483733.440797816</x:v>
      </x:c>
      <x:c r="O3276" s="58" t="n">
        <x:v>2449734.2941629644</x:v>
      </x:c>
      <x:c r="P3276" s="2" t="str">
        <x:v>approve</x:v>
      </x:c>
      <x:c r="Q3276" s="2" t="str">
        <x:v>eligibility and RAROC conditions are met</x:v>
      </x:c>
      <x:c r="R3276" s="2"/>
      <x:c r="S3276" s="2"/>
      <x:c r="T3276" s="2"/>
    </x:row>
    <x:row r="3277">
      <x:c r="A3277" s="2"/>
      <x:c r="B3277" s="2"/>
      <x:c r="C3277" s="2" t="str">
        <x:v>SYN-03272</x:v>
      </x:c>
      <x:c r="D3277" s="58" t="n">
        <x:v>87000000</x:v>
      </x:c>
      <x:c r="E3277" s="93" t="n">
        <x:v>24</x:v>
      </x:c>
      <x:c r="F3277" s="59" t="n">
        <x:v>0.1460644379142882</x:v>
      </x:c>
      <x:c r="G3277" s="59" t="n">
        <x:v>0.6998080078371812</x:v>
      </x:c>
      <x:c r="H3277" s="59" t="n">
        <x:v>0.25344945369161453</x:v>
      </x:c>
      <x:c r="I3277" s="58" t="n">
        <x:v>4658393.068982753</x:v>
      </x:c>
      <x:c r="J3277" s="59" t="n">
        <x:v>0.23956349634308594</x:v>
      </x:c>
      <x:c r="K3277" s="2" t="str">
        <x:v>D</x:v>
      </x:c>
      <x:c r="L3277" s="59" t="n">
        <x:v>0.1970859146118164</x:v>
      </x:c>
      <x:c r="M3277" s="59" t="n">
        <x:v>0.5133059220274967</x:v>
      </x:c>
      <x:c r="N3277" s="58" t="n">
        <x:v>9697002.33567269</x:v>
      </x:c>
      <x:c r="O3277" s="58" t="n">
        <x:v>5635090.909537526</x:v>
      </x:c>
      <x:c r="P3277" s="2" t="str">
        <x:v>approve</x:v>
      </x:c>
      <x:c r="Q3277" s="2" t="str">
        <x:v>eligibility and RAROC conditions are met</x:v>
      </x:c>
      <x:c r="R3277" s="2"/>
      <x:c r="S3277" s="2"/>
      <x:c r="T3277" s="2"/>
    </x:row>
    <x:row r="3278">
      <x:c r="A3278" s="2"/>
      <x:c r="B3278" s="2"/>
      <x:c r="C3278" s="2" t="str">
        <x:v>SYN-03273</x:v>
      </x:c>
      <x:c r="D3278" s="58" t="n">
        <x:v>78000000</x:v>
      </x:c>
      <x:c r="E3278" s="93" t="n">
        <x:v>12</x:v>
      </x:c>
      <x:c r="F3278" s="59" t="n">
        <x:v>0.08113371071571661</x:v>
      </x:c>
      <x:c r="G3278" s="59" t="n">
        <x:v>0.7070147742007997</x:v>
      </x:c>
      <x:c r="H3278" s="59" t="n">
        <x:v>0.16089611420572106</x:v>
      </x:c>
      <x:c r="I3278" s="58" t="n">
        <x:v>7080314.9983642455</x:v>
      </x:c>
      <x:c r="J3278" s="59" t="n">
        <x:v>0.3965804285246927</x:v>
      </x:c>
      <x:c r="K3278" s="2" t="str">
        <x:v>C</x:v>
      </x:c>
      <x:c r="L3278" s="59" t="n">
        <x:v>0.1604921340942383</x:v>
      </x:c>
      <x:c r="M3278" s="59" t="n">
        <x:v>0.16347641848693792</x:v>
      </x:c>
      <x:c r="N3278" s="58" t="n">
        <x:v>2513827.060161329</x:v>
      </x:c>
      <x:c r="O3278" s="58" t="n">
        <x:v>3936163.313243186</x:v>
      </x:c>
      <x:c r="P3278" s="2" t="str">
        <x:v>approve</x:v>
      </x:c>
      <x:c r="Q3278" s="2" t="str">
        <x:v>eligibility and RAROC conditions are met</x:v>
      </x:c>
      <x:c r="R3278" s="2"/>
      <x:c r="S3278" s="2"/>
      <x:c r="T3278" s="2"/>
    </x:row>
    <x:row r="3279">
      <x:c r="A3279" s="2"/>
      <x:c r="B3279" s="2"/>
      <x:c r="C3279" s="2" t="str">
        <x:v>SYN-03274</x:v>
      </x:c>
      <x:c r="D3279" s="58" t="n">
        <x:v>90000000</x:v>
      </x:c>
      <x:c r="E3279" s="93" t="n">
        <x:v>36</x:v>
      </x:c>
      <x:c r="F3279" s="59" t="n">
        <x:v>0.03124442526649671</x:v>
      </x:c>
      <x:c r="G3279" s="59" t="n">
        <x:v>0.7495872297304927</x:v>
      </x:c>
      <x:c r="H3279" s="59" t="n">
        <x:v>0.12621429190738656</x:v>
      </x:c>
      <x:c r="I3279" s="58" t="n">
        <x:v>3016070.820963877</x:v>
      </x:c>
      <x:c r="J3279" s="59" t="n">
        <x:v>0.26976391221972673</x:v>
      </x:c>
      <x:c r="K3279" s="2" t="str">
        <x:v>B</x:v>
      </x:c>
      <x:c r="L3279" s="59" t="n">
        <x:v>0.10144969940185548</x:v>
      </x:c>
      <x:c r="M3279" s="59" t="n">
        <x:v>0.41146280999048823</x:v>
      </x:c>
      <x:c r="N3279" s="58" t="n">
        <x:v>3389047.204879588</x:v>
      </x:c>
      <x:c r="O3279" s="58" t="n">
        <x:v>3743793.0004222235</x:v>
      </x:c>
      <x:c r="P3279" s="2" t="str">
        <x:v>approve</x:v>
      </x:c>
      <x:c r="Q3279" s="2" t="str">
        <x:v>eligibility and RAROC conditions are met</x:v>
      </x:c>
      <x:c r="R3279" s="2"/>
      <x:c r="S3279" s="2"/>
      <x:c r="T3279" s="2"/>
    </x:row>
    <x:row r="3280">
      <x:c r="A3280" s="2"/>
      <x:c r="B3280" s="2"/>
      <x:c r="C3280" s="2" t="str">
        <x:v>SYN-03275</x:v>
      </x:c>
      <x:c r="D3280" s="58" t="n">
        <x:v>120000000</x:v>
      </x:c>
      <x:c r="E3280" s="93" t="n">
        <x:v>12</x:v>
      </x:c>
      <x:c r="F3280" s="59" t="n">
        <x:v>0.05895935043926411</x:v>
      </x:c>
      <x:c r="G3280" s="59" t="n">
        <x:v>0.7608829229474509</x:v>
      </x:c>
      <x:c r="H3280" s="59" t="n">
        <x:v>0.15089327259184496</x:v>
      </x:c>
      <x:c r="I3280" s="58" t="n">
        <x:v>10836056.23556339</x:v>
      </x:c>
      <x:c r="J3280" s="59" t="n">
        <x:v>0.9052155294280843</x:v>
      </x:c>
      <x:c r="K3280" s="2" t="str">
        <x:v>C</x:v>
      </x:c>
      <x:c r="L3280" s="59"/>
      <x:c r="M3280" s="59" t="n">
        <x:v>0.40550682567265034</x:v>
      </x:c>
      <x:c r="N3280" s="58" t="n">
        <x:v>3009641.408318279</x:v>
      </x:c>
      <x:c r="O3280" s="58" t="n">
        <x:v>5377650.458441892</x:v>
      </x:c>
      <x:c r="P3280" s="2" t="str">
        <x:v>decline</x:v>
      </x:c>
      <x:c r="Q3280" s="2" t="str">
        <x:v>debt service to income exceeds policy maximum</x:v>
      </x:c>
      <x:c r="R3280" s="2"/>
      <x:c r="S3280" s="2"/>
      <x:c r="T3280" s="2"/>
    </x:row>
    <x:row r="3281">
      <x:c r="A3281" s="2"/>
      <x:c r="B3281" s="2"/>
      <x:c r="C3281" s="2" t="str">
        <x:v>SYN-03276</x:v>
      </x:c>
      <x:c r="D3281" s="58" t="n">
        <x:v>173000000</x:v>
      </x:c>
      <x:c r="E3281" s="93" t="n">
        <x:v>24</x:v>
      </x:c>
      <x:c r="F3281" s="59" t="n">
        <x:v>0.11115301794898308</x:v>
      </x:c>
      <x:c r="G3281" s="59" t="n">
        <x:v>0.6731119130527761</x:v>
      </x:c>
      <x:c r="H3281" s="59" t="n">
        <x:v>0.1849664167734468</x:v>
      </x:c>
      <x:c r="I3281" s="58" t="n">
        <x:v>8678440.891395442</x:v>
      </x:c>
      <x:c r="J3281" s="59" t="n">
        <x:v>0.31958935031229413</x:v>
      </x:c>
      <x:c r="K3281" s="2" t="str">
        <x:v>D</x:v>
      </x:c>
      <x:c r="L3281" s="59" t="n">
        <x:v>0.1602017211914063</x:v>
      </x:c>
      <x:c r="M3281" s="59" t="n">
        <x:v>0.34589995552875114</x:v>
      </x:c>
      <x:c r="N3281" s="58" t="n">
        <x:v>13951991.86886059</x:v>
      </x:c>
      <x:c r="O3281" s="58" t="n">
        <x:v>9411647.447059525</x:v>
      </x:c>
      <x:c r="P3281" s="2" t="str">
        <x:v>approve</x:v>
      </x:c>
      <x:c r="Q3281" s="2" t="str">
        <x:v>eligibility and RAROC conditions are met</x:v>
      </x:c>
      <x:c r="R3281" s="2"/>
      <x:c r="S3281" s="2"/>
      <x:c r="T3281" s="2"/>
    </x:row>
    <x:row r="3282">
      <x:c r="A3282" s="2"/>
      <x:c r="B3282" s="2"/>
      <x:c r="C3282" s="2" t="str">
        <x:v>SYN-03277</x:v>
      </x:c>
      <x:c r="D3282" s="58" t="n">
        <x:v>131000000</x:v>
      </x:c>
      <x:c r="E3282" s="93" t="n">
        <x:v>48</x:v>
      </x:c>
      <x:c r="F3282" s="59" t="n">
        <x:v>0.19190785746955363</x:v>
      </x:c>
      <x:c r="G3282" s="59" t="n">
        <x:v>0.8135104375614179</x:v>
      </x:c>
      <x:c r="H3282" s="59" t="n">
        <x:v>0.2770523364111446</x:v>
      </x:c>
      <x:c r="I3282" s="58" t="n">
        <x:v>4543563.016683396</x:v>
      </x:c>
      <x:c r="J3282" s="59" t="n">
        <x:v>0.22980449601168199</x:v>
      </x:c>
      <x:c r="K3282" s="2" t="str">
        <x:v>E</x:v>
      </x:c>
      <x:c r="L3282" s="59" t="n">
        <x:v>0.26790805816650387</x:v>
      </x:c>
      <x:c r="M3282" s="59" t="n">
        <x:v>0.2035856732668013</x:v>
      </x:c>
      <x:c r="N3282" s="58" t="n">
        <x:v>40762895.08385607</x:v>
      </x:c>
      <x:c r="O3282" s="58" t="n">
        <x:v>9953130.999150796</x:v>
      </x:c>
      <x:c r="P3282" s="2" t="str">
        <x:v>approve</x:v>
      </x:c>
      <x:c r="Q3282" s="2" t="str">
        <x:v>eligibility and RAROC conditions are met</x:v>
      </x:c>
      <x:c r="R3282" s="2"/>
      <x:c r="S3282" s="2"/>
      <x:c r="T3282" s="2"/>
    </x:row>
    <x:row r="3283">
      <x:c r="A3283" s="2"/>
      <x:c r="B3283" s="2"/>
      <x:c r="C3283" s="2" t="str">
        <x:v>SYN-03278</x:v>
      </x:c>
      <x:c r="D3283" s="58" t="n">
        <x:v>209000000</x:v>
      </x:c>
      <x:c r="E3283" s="93" t="n">
        <x:v>24</x:v>
      </x:c>
      <x:c r="F3283" s="59" t="n">
        <x:v>0.18593620372681088</x:v>
      </x:c>
      <x:c r="G3283" s="59" t="n">
        <x:v>0.6889396952752321</x:v>
      </x:c>
      <x:c r="H3283" s="59" t="n">
        <x:v>0.2622178260722731</x:v>
      </x:c>
      <x:c r="I3283" s="58" t="n">
        <x:v>11283176.116180306</x:v>
      </x:c>
      <x:c r="J3283" s="59" t="n">
        <x:v>0.24821701196466614</x:v>
      </x:c>
      <x:c r="K3283" s="2" t="str">
        <x:v>E</x:v>
      </x:c>
      <x:c r="L3283" s="59" t="n">
        <x:v>0.22209476470947265</x:v>
      </x:c>
      <x:c r="M3283" s="59" t="n">
        <x:v>0.38829082673366916</x:v>
      </x:c>
      <x:c r="N3283" s="58" t="n">
        <x:v>29008845.854908176</x:v>
      </x:c>
      <x:c r="O3283" s="58" t="n">
        <x:v>14476784.181076434</x:v>
      </x:c>
      <x:c r="P3283" s="2" t="str">
        <x:v>approve</x:v>
      </x:c>
      <x:c r="Q3283" s="2" t="str">
        <x:v>eligibility and RAROC conditions are met</x:v>
      </x:c>
      <x:c r="R3283" s="2"/>
      <x:c r="S3283" s="2"/>
      <x:c r="T3283" s="2"/>
    </x:row>
    <x:row r="3284">
      <x:c r="A3284" s="2"/>
      <x:c r="B3284" s="2"/>
      <x:c r="C3284" s="2" t="str">
        <x:v>SYN-03279</x:v>
      </x:c>
      <x:c r="D3284" s="58" t="n">
        <x:v>163000000</x:v>
      </x:c>
      <x:c r="E3284" s="93" t="n">
        <x:v>24</x:v>
      </x:c>
      <x:c r="F3284" s="59" t="n">
        <x:v>0.0516837025629902</x:v>
      </x:c>
      <x:c r="G3284" s="59" t="n">
        <x:v>0.6716298331734573</x:v>
      </x:c>
      <x:c r="H3284" s="59" t="n">
        <x:v>0.12489692289791553</x:v>
      </x:c>
      <x:c r="I3284" s="58" t="n">
        <x:v>7710304.363426749</x:v>
      </x:c>
      <x:c r="J3284" s="59" t="n">
        <x:v>0.4843566482152681</x:v>
      </x:c>
      <x:c r="K3284" s="2" t="str">
        <x:v>C</x:v>
      </x:c>
      <x:c r="L3284" s="59" t="n">
        <x:v>0.11657573699951172</x:v>
      </x:c>
      <x:c r="M3284" s="59" t="n">
        <x:v>0.24459119453095146</x:v>
      </x:c>
      <x:c r="N3284" s="58" t="n">
        <x:v>6065877.46603016</x:v>
      </x:c>
      <x:c r="O3284" s="58" t="n">
        <x:v>6716114.580764902</x:v>
      </x:c>
      <x:c r="P3284" s="2" t="str">
        <x:v>approve</x:v>
      </x:c>
      <x:c r="Q3284" s="2" t="str">
        <x:v>eligibility and RAROC conditions are met</x:v>
      </x:c>
      <x:c r="R3284" s="2"/>
      <x:c r="S3284" s="2"/>
      <x:c r="T3284" s="2"/>
    </x:row>
    <x:row r="3285">
      <x:c r="A3285" s="2"/>
      <x:c r="B3285" s="2"/>
      <x:c r="C3285" s="2" t="str">
        <x:v>SYN-03280</x:v>
      </x:c>
      <x:c r="D3285" s="58" t="n">
        <x:v>244000000</x:v>
      </x:c>
      <x:c r="E3285" s="93" t="n">
        <x:v>36</x:v>
      </x:c>
      <x:c r="F3285" s="59" t="n">
        <x:v>0.02021847756196957</x:v>
      </x:c>
      <x:c r="G3285" s="59" t="n">
        <x:v>0.6618137130497406</x:v>
      </x:c>
      <x:c r="H3285" s="59" t="n">
        <x:v>0.12627455852521552</x:v>
      </x:c>
      <x:c r="I3285" s="58" t="n">
        <x:v>8177609.1715558</x:v>
      </x:c>
      <x:c r="J3285" s="59" t="n">
        <x:v>0.4017841188863403</x:v>
      </x:c>
      <x:c r="K3285" s="2" t="str">
        <x:v>B</x:v>
      </x:c>
      <x:c r="L3285" s="59" t="n">
        <x:v>0.08903213500976564</x:v>
      </x:c>
      <x:c r="M3285" s="59" t="n">
        <x:v>0.5377950779657346</x:v>
      </x:c>
      <x:c r="N3285" s="58" t="n">
        <x:v>5281406.632939444</x:v>
      </x:c>
      <x:c r="O3285" s="58" t="n">
        <x:v>10264467.79938876</x:v>
      </x:c>
      <x:c r="P3285" s="2" t="str">
        <x:v>approve</x:v>
      </x:c>
      <x:c r="Q3285" s="2" t="str">
        <x:v>eligibility and RAROC conditions are met</x:v>
      </x:c>
      <x:c r="R3285" s="2"/>
      <x:c r="S3285" s="2"/>
      <x:c r="T3285" s="2"/>
    </x:row>
    <x:row r="3286">
      <x:c r="A3286" s="2"/>
      <x:c r="B3286" s="2"/>
      <x:c r="C3286" s="2" t="str">
        <x:v>SYN-03281</x:v>
      </x:c>
      <x:c r="D3286" s="58" t="n">
        <x:v>225000000</x:v>
      </x:c>
      <x:c r="E3286" s="93" t="n">
        <x:v>18</x:v>
      </x:c>
      <x:c r="F3286" s="59" t="n">
        <x:v>0.20430739309764123</x:v>
      </x:c>
      <x:c r="G3286" s="59" t="n">
        <x:v>0.6654077546209675</x:v>
      </x:c>
      <x:c r="H3286" s="59" t="n">
        <x:v>0.3</x:v>
      </x:c>
      <x:c r="I3286" s="58" t="n">
        <x:v>15675768.123565385</x:v>
      </x:c>
      <x:c r="J3286" s="59" t="n">
        <x:v>0.9852621874347901</x:v>
      </x:c>
      <x:c r="K3286" s="2" t="str">
        <x:v>E</x:v>
      </x:c>
      <x:c r="L3286" s="59"/>
      <x:c r="M3286" s="59" t="n">
        <x:v>0.5632320029167821</x:v>
      </x:c>
      <x:c r="N3286" s="58" t="n">
        <x:v>25745132.433575697</x:v>
      </x:c>
      <x:c r="O3286" s="58" t="n">
        <x:v>16036721.850735966</x:v>
      </x:c>
      <x:c r="P3286" s="2" t="str">
        <x:v>decline</x:v>
      </x:c>
      <x:c r="Q3286" s="2" t="str">
        <x:v>PD exceeds policy maximum</x:v>
      </x:c>
      <x:c r="R3286" s="2"/>
      <x:c r="S3286" s="2"/>
      <x:c r="T3286" s="2"/>
    </x:row>
    <x:row r="3287">
      <x:c r="A3287" s="2"/>
      <x:c r="B3287" s="2"/>
      <x:c r="C3287" s="2" t="str">
        <x:v>SYN-03282</x:v>
      </x:c>
      <x:c r="D3287" s="58" t="n">
        <x:v>41000000</x:v>
      </x:c>
      <x:c r="E3287" s="93" t="n">
        <x:v>36</x:v>
      </x:c>
      <x:c r="F3287" s="59" t="n">
        <x:v>0.04262749553908661</x:v>
      </x:c>
      <x:c r="G3287" s="59" t="n">
        <x:v>0.9</x:v>
      </x:c>
      <x:c r="H3287" s="59" t="n">
        <x:v>0.13478902583395963</x:v>
      </x:c>
      <x:c r="I3287" s="58" t="n">
        <x:v>1390928.4384085706</x:v>
      </x:c>
      <x:c r="J3287" s="59" t="n">
        <x:v>0.06719409648714283</x:v>
      </x:c>
      <x:c r="K3287" s="2" t="str">
        <x:v>B</x:v>
      </x:c>
      <x:c r="L3287" s="59" t="n">
        <x:v>0.13016986846923828</x:v>
      </x:c>
      <x:c r="M3287" s="59" t="n">
        <x:v>0.2071647771875066</x:v>
      </x:c>
      <x:c r="N3287" s="58" t="n">
        <x:v>2522760.0427322914</x:v>
      </x:c>
      <x:c r="O3287" s="58" t="n">
        <x:v>1692608.233051205</x:v>
      </x:c>
      <x:c r="P3287" s="2" t="str">
        <x:v>approve</x:v>
      </x:c>
      <x:c r="Q3287" s="2" t="str">
        <x:v>eligibility and RAROC conditions are met</x:v>
      </x:c>
      <x:c r="R3287" s="2"/>
      <x:c r="S3287" s="2"/>
      <x:c r="T3287" s="2"/>
    </x:row>
    <x:row r="3288">
      <x:c r="A3288" s="2"/>
      <x:c r="B3288" s="2"/>
      <x:c r="C3288" s="2" t="str">
        <x:v>SYN-03283</x:v>
      </x:c>
      <x:c r="D3288" s="58" t="n">
        <x:v>232000000</x:v>
      </x:c>
      <x:c r="E3288" s="93" t="n">
        <x:v>24</x:v>
      </x:c>
      <x:c r="F3288" s="59" t="n">
        <x:v>0.03467510720314784</x:v>
      </x:c>
      <x:c r="G3288" s="59" t="n">
        <x:v>0.7002629510067772</x:v>
      </x:c>
      <x:c r="H3288" s="59" t="n">
        <x:v>0.12620334796710225</x:v>
      </x:c>
      <x:c r="I3288" s="58" t="n">
        <x:v>10988375.3272391</x:v>
      </x:c>
      <x:c r="J3288" s="59" t="n">
        <x:v>0.9798951824025226</x:v>
      </x:c>
      <x:c r="K3288" s="2" t="str">
        <x:v>B</x:v>
      </x:c>
      <x:c r="L3288" s="59"/>
      <x:c r="M3288" s="59" t="n">
        <x:v>0.48567071130046635</x:v>
      </x:c>
      <x:c r="N3288" s="58" t="n">
        <x:v>6061924.733997944</x:v>
      </x:c>
      <x:c r="O3288" s="58" t="n">
        <x:v>9672748.171867307</x:v>
      </x:c>
      <x:c r="P3288" s="2" t="str">
        <x:v>decline</x:v>
      </x:c>
      <x:c r="Q3288" s="2" t="str">
        <x:v>debt service to income exceeds policy maximum</x:v>
      </x:c>
      <x:c r="R3288" s="2"/>
      <x:c r="S3288" s="2"/>
      <x:c r="T3288" s="2"/>
    </x:row>
    <x:row r="3289">
      <x:c r="A3289" s="2"/>
      <x:c r="B3289" s="2"/>
      <x:c r="C3289" s="2" t="str">
        <x:v>SYN-03284</x:v>
      </x:c>
      <x:c r="D3289" s="58" t="n">
        <x:v>123000000</x:v>
      </x:c>
      <x:c r="E3289" s="93" t="n">
        <x:v>36</x:v>
      </x:c>
      <x:c r="F3289" s="59" t="n">
        <x:v>0.08735287526359178</x:v>
      </x:c>
      <x:c r="G3289" s="59" t="n">
        <x:v>0.7388349310750019</x:v>
      </x:c>
      <x:c r="H3289" s="59" t="n">
        <x:v>0.17332140489492326</x:v>
      </x:c>
      <x:c r="I3289" s="58" t="n">
        <x:v>4405644.457456875</x:v>
      </x:c>
      <x:c r="J3289" s="59" t="n">
        <x:v>0.18457562053314322</x:v>
      </x:c>
      <x:c r="K3289" s="2" t="str">
        <x:v>C</x:v>
      </x:c>
      <x:c r="L3289" s="59" t="n">
        <x:v>0.14718578338623045</x:v>
      </x:c>
      <x:c r="M3289" s="59" t="n">
        <x:v>0.3648622588624954</x:v>
      </x:c>
      <x:c r="N3289" s="58" t="n">
        <x:v>12623295.592082972</x:v>
      </x:c>
      <x:c r="O3289" s="58" t="n">
        <x:v>6374189.6540435655</x:v>
      </x:c>
      <x:c r="P3289" s="2" t="str">
        <x:v>approve</x:v>
      </x:c>
      <x:c r="Q3289" s="2" t="str">
        <x:v>eligibility and RAROC conditions are met</x:v>
      </x:c>
      <x:c r="R3289" s="2"/>
      <x:c r="S3289" s="2"/>
      <x:c r="T3289" s="2"/>
    </x:row>
    <x:row r="3290">
      <x:c r="A3290" s="2"/>
      <x:c r="B3290" s="2"/>
      <x:c r="C3290" s="2" t="str">
        <x:v>SYN-03285</x:v>
      </x:c>
      <x:c r="D3290" s="58" t="n">
        <x:v>227000000</x:v>
      </x:c>
      <x:c r="E3290" s="93" t="n">
        <x:v>18</x:v>
      </x:c>
      <x:c r="F3290" s="59" t="n">
        <x:v>0.06026281399393097</x:v>
      </x:c>
      <x:c r="G3290" s="59" t="n">
        <x:v>0.7057785217816401</x:v>
      </x:c>
      <x:c r="H3290" s="59" t="n">
        <x:v>0.1461576829589297</x:v>
      </x:c>
      <x:c r="I3290" s="58" t="n">
        <x:v>14120332.244331794</x:v>
      </x:c>
      <x:c r="J3290" s="59" t="n">
        <x:v>0.6605809212666226</x:v>
      </x:c>
      <x:c r="K3290" s="2" t="str">
        <x:v>C</x:v>
      </x:c>
      <x:c r="L3290" s="59"/>
      <x:c r="M3290" s="59" t="n">
        <x:v>0.46053186662014334</x:v>
      </x:c>
      <x:c r="N3290" s="58" t="n">
        <x:v>7894691.052811863</x:v>
      </x:c>
      <x:c r="O3290" s="58" t="n">
        <x:v>9472703.7771741</x:v>
      </x:c>
      <x:c r="P3290" s="2" t="str">
        <x:v>decline</x:v>
      </x:c>
      <x:c r="Q3290" s="2" t="str">
        <x:v>debt service to income exceeds policy maximum</x:v>
      </x:c>
      <x:c r="R3290" s="2"/>
      <x:c r="S3290" s="2"/>
      <x:c r="T3290" s="2"/>
    </x:row>
    <x:row r="3291">
      <x:c r="A3291" s="2"/>
      <x:c r="B3291" s="2"/>
      <x:c r="C3291" s="2" t="str">
        <x:v>SYN-03286</x:v>
      </x:c>
      <x:c r="D3291" s="58" t="n">
        <x:v>46000000</x:v>
      </x:c>
      <x:c r="E3291" s="93" t="n">
        <x:v>48</x:v>
      </x:c>
      <x:c r="F3291" s="59" t="n">
        <x:v>0.07554498864159581</x:v>
      </x:c>
      <x:c r="G3291" s="59" t="n">
        <x:v>0.6994200115966858</x:v>
      </x:c>
      <x:c r="H3291" s="59" t="n">
        <x:v>0.18443010281421612</x:v>
      </x:c>
      <x:c r="I3291" s="58" t="n">
        <x:v>1361921.9016551238</x:v>
      </x:c>
      <x:c r="J3291" s="59" t="n">
        <x:v>0.22059248382851684</x:v>
      </x:c>
      <x:c r="K3291" s="2" t="str">
        <x:v>C</x:v>
      </x:c>
      <x:c r="L3291" s="59" t="n">
        <x:v>0.1459302520751953</x:v>
      </x:c>
      <x:c r="M3291" s="59" t="n">
        <x:v>0.5101882913534685</x:v>
      </x:c>
      <x:c r="N3291" s="58" t="n">
        <x:v>5174263.827836622</x:v>
      </x:c>
      <x:c r="O3291" s="58" t="n">
        <x:v>2089233.843952518</x:v>
      </x:c>
      <x:c r="P3291" s="2" t="str">
        <x:v>approve</x:v>
      </x:c>
      <x:c r="Q3291" s="2" t="str">
        <x:v>eligibility and RAROC conditions are met</x:v>
      </x:c>
      <x:c r="R3291" s="2"/>
      <x:c r="S3291" s="2"/>
      <x:c r="T3291" s="2"/>
    </x:row>
    <x:row r="3292">
      <x:c r="A3292" s="2"/>
      <x:c r="B3292" s="2"/>
      <x:c r="C3292" s="2" t="str">
        <x:v>SYN-03287</x:v>
      </x:c>
      <x:c r="D3292" s="58" t="n">
        <x:v>88000000</x:v>
      </x:c>
      <x:c r="E3292" s="93" t="n">
        <x:v>48</x:v>
      </x:c>
      <x:c r="F3292" s="59" t="n">
        <x:v>0.061047885949217215</x:v>
      </x:c>
      <x:c r="G3292" s="59" t="n">
        <x:v>0.6293127651083046</x:v>
      </x:c>
      <x:c r="H3292" s="59" t="n">
        <x:v>0.15795130202193505</x:v>
      </x:c>
      <x:c r="I3292" s="58" t="n">
        <x:v>2484721.0099163097</x:v>
      </x:c>
      <x:c r="J3292" s="59" t="n">
        <x:v>0.275754804563398</x:v>
      </x:c>
      <x:c r="K3292" s="2" t="str">
        <x:v>C</x:v>
      </x:c>
      <x:c r="L3292" s="59" t="n">
        <x:v>0.11761280059814454</x:v>
      </x:c>
      <x:c r="M3292" s="59" t="n">
        <x:v>0.5696408805103739</x:v>
      </x:c>
      <x:c r="N3292" s="58" t="n">
        <x:v>7191007.40043056</x:v>
      </x:c>
      <x:c r="O3292" s="58" t="n">
        <x:v>3580766.604722831</x:v>
      </x:c>
      <x:c r="P3292" s="2" t="str">
        <x:v>approve</x:v>
      </x:c>
      <x:c r="Q3292" s="2" t="str">
        <x:v>eligibility and RAROC conditions are met</x:v>
      </x:c>
      <x:c r="R3292" s="2"/>
      <x:c r="S3292" s="2"/>
      <x:c r="T3292" s="2"/>
    </x:row>
    <x:row r="3293">
      <x:c r="A3293" s="2"/>
      <x:c r="B3293" s="2"/>
      <x:c r="C3293" s="2" t="str">
        <x:v>SYN-03288</x:v>
      </x:c>
      <x:c r="D3293" s="58" t="n">
        <x:v>105000000</x:v>
      </x:c>
      <x:c r="E3293" s="93" t="n">
        <x:v>12</x:v>
      </x:c>
      <x:c r="F3293" s="59" t="n">
        <x:v>0.0682360647554175</x:v>
      </x:c>
      <x:c r="G3293" s="59" t="n">
        <x:v>0.6418849629839818</x:v>
      </x:c>
      <x:c r="H3293" s="59" t="n">
        <x:v>0.18234693058099768</x:v>
      </x:c>
      <x:c r="I3293" s="58" t="n">
        <x:v>9638130.968273697</x:v>
      </x:c>
      <x:c r="J3293" s="59" t="n">
        <x:v>0.6161014746796999</x:v>
      </x:c>
      <x:c r="K3293" s="2" t="str">
        <x:v>C</x:v>
      </x:c>
      <x:c r="L3293" s="59"/>
      <x:c r="M3293" s="59" t="n">
        <x:v>0.7262626549196449</x:v>
      </x:c>
      <x:c r="N3293" s="58" t="n">
        <x:v>2586620.484297355</x:v>
      </x:c>
      <x:c r="O3293" s="58" t="n">
        <x:v>4503329.525555424</x:v>
      </x:c>
      <x:c r="P3293" s="2" t="str">
        <x:v>decline</x:v>
      </x:c>
      <x:c r="Q3293" s="2" t="str">
        <x:v>debt service to income exceeds policy maximum</x:v>
      </x:c>
      <x:c r="R3293" s="2"/>
      <x:c r="S3293" s="2"/>
      <x:c r="T3293" s="2"/>
    </x:row>
    <x:row r="3294">
      <x:c r="A3294" s="2"/>
      <x:c r="B3294" s="2"/>
      <x:c r="C3294" s="2" t="str">
        <x:v>SYN-03289</x:v>
      </x:c>
      <x:c r="D3294" s="58" t="n">
        <x:v>54000000</x:v>
      </x:c>
      <x:c r="E3294" s="93" t="n">
        <x:v>24</x:v>
      </x:c>
      <x:c r="F3294" s="59" t="n">
        <x:v>0.03498460765190856</x:v>
      </x:c>
      <x:c r="G3294" s="59" t="n">
        <x:v>0.7385889671648302</x:v>
      </x:c>
      <x:c r="H3294" s="59" t="n">
        <x:v>0.14276485404138692</x:v>
      </x:c>
      <x:c r="I3294" s="58" t="n">
        <x:v>2599754.5143844555</x:v>
      </x:c>
      <x:c r="J3294" s="59" t="n">
        <x:v>0.22306748132247908</x:v>
      </x:c>
      <x:c r="K3294" s="2" t="str">
        <x:v>B</x:v>
      </x:c>
      <x:c r="L3294" s="59" t="n">
        <x:v>0.12130569458007814</x:v>
      </x:c>
      <x:c r="M3294" s="59" t="n">
        <x:v>0.37906024844542485</x:v>
      </x:c>
      <x:c r="N3294" s="58" t="n">
        <x:v>1508808.7474948843</x:v>
      </x:c>
      <x:c r="O3294" s="58" t="n">
        <x:v>2262086.728560865</x:v>
      </x:c>
      <x:c r="P3294" s="2" t="str">
        <x:v>approve</x:v>
      </x:c>
      <x:c r="Q3294" s="2" t="str">
        <x:v>eligibility and RAROC conditions are met</x:v>
      </x:c>
      <x:c r="R3294" s="2"/>
      <x:c r="S3294" s="2"/>
      <x:c r="T3294" s="2"/>
    </x:row>
    <x:row r="3295">
      <x:c r="A3295" s="2"/>
      <x:c r="B3295" s="2"/>
      <x:c r="C3295" s="2" t="str">
        <x:v>SYN-03290</x:v>
      </x:c>
      <x:c r="D3295" s="58" t="n">
        <x:v>246000000</x:v>
      </x:c>
      <x:c r="E3295" s="93" t="n">
        <x:v>36</x:v>
      </x:c>
      <x:c r="F3295" s="59" t="n">
        <x:v>0.09264086340030762</x:v>
      </x:c>
      <x:c r="G3295" s="59" t="n">
        <x:v>0.8143296013780489</x:v>
      </x:c>
      <x:c r="H3295" s="59" t="n">
        <x:v>0.19662360110069846</x:v>
      </x:c>
      <x:c r="I3295" s="58" t="n">
        <x:v>9099975.520044314</x:v>
      </x:c>
      <x:c r="J3295" s="59" t="n">
        <x:v>0.3644439004454292</x:v>
      </x:c>
      <x:c r="K3295" s="2" t="str">
        <x:v>C</x:v>
      </x:c>
      <x:c r="L3295" s="59" t="n">
        <x:v>0.1617046737670898</x:v>
      </x:c>
      <x:c r="M3295" s="59" t="n">
        <x:v>0.3999746917176033</x:v>
      </x:c>
      <x:c r="N3295" s="58" t="n">
        <x:v>29705660.49468974</x:v>
      </x:c>
      <x:c r="O3295" s="58" t="n">
        <x:v>14599081.043893736</x:v>
      </x:c>
      <x:c r="P3295" s="2" t="str">
        <x:v>approve</x:v>
      </x:c>
      <x:c r="Q3295" s="2" t="str">
        <x:v>eligibility and RAROC conditions are met</x:v>
      </x:c>
      <x:c r="R3295" s="2"/>
      <x:c r="S3295" s="2"/>
      <x:c r="T3295" s="2"/>
    </x:row>
    <x:row r="3296">
      <x:c r="A3296" s="2"/>
      <x:c r="B3296" s="2"/>
      <x:c r="C3296" s="2" t="str">
        <x:v>SYN-03291</x:v>
      </x:c>
      <x:c r="D3296" s="58" t="n">
        <x:v>138000000</x:v>
      </x:c>
      <x:c r="E3296" s="93" t="n">
        <x:v>12</x:v>
      </x:c>
      <x:c r="F3296" s="59" t="n">
        <x:v>0.08741646132429966</x:v>
      </x:c>
      <x:c r="G3296" s="59" t="n">
        <x:v>0.8057043382801955</x:v>
      </x:c>
      <x:c r="H3296" s="59" t="n">
        <x:v>0.17922399002403894</x:v>
      </x:c>
      <x:c r="I3296" s="58" t="n">
        <x:v>12646743.05249853</x:v>
      </x:c>
      <x:c r="J3296" s="59" t="n">
        <x:v>0.7340996029999161</x:v>
      </x:c>
      <x:c r="K3296" s="2" t="str">
        <x:v>C</x:v>
      </x:c>
      <x:c r="L3296" s="59"/>
      <x:c r="M3296" s="59" t="n">
        <x:v>0.3253109557410526</x:v>
      </x:c>
      <x:c r="N3296" s="58" t="n">
        <x:v>5480759.422458538</x:v>
      </x:c>
      <x:c r="O3296" s="58" t="n">
        <x:v>8299853.199612531</x:v>
      </x:c>
      <x:c r="P3296" s="2" t="str">
        <x:v>decline</x:v>
      </x:c>
      <x:c r="Q3296" s="2" t="str">
        <x:v>debt service to income exceeds policy maximum</x:v>
      </x:c>
      <x:c r="R3296" s="2"/>
      <x:c r="S3296" s="2"/>
      <x:c r="T3296" s="2"/>
    </x:row>
    <x:row r="3297">
      <x:c r="A3297" s="2"/>
      <x:c r="B3297" s="2"/>
      <x:c r="C3297" s="2" t="str">
        <x:v>SYN-03292</x:v>
      </x:c>
      <x:c r="D3297" s="58" t="n">
        <x:v>199000000</x:v>
      </x:c>
      <x:c r="E3297" s="93" t="n">
        <x:v>48</x:v>
      </x:c>
      <x:c r="F3297" s="59" t="n">
        <x:v>0.13633945663253616</x:v>
      </x:c>
      <x:c r="G3297" s="59" t="n">
        <x:v>0.8364259654921917</x:v>
      </x:c>
      <x:c r="H3297" s="59" t="n">
        <x:v>0.20288711686567878</x:v>
      </x:c>
      <x:c r="I3297" s="58" t="n">
        <x:v>6086295.264248792</x:v>
      </x:c>
      <x:c r="J3297" s="59" t="n">
        <x:v>0.31856575592548053</x:v>
      </x:c>
      <x:c r="K3297" s="2" t="str">
        <x:v>D</x:v>
      </x:c>
      <x:c r="L3297" s="59" t="n">
        <x:v>0.2122452926635742</x:v>
      </x:c>
      <x:c r="M3297" s="59" t="n">
        <x:v>0.10924620519826622</x:v>
      </x:c>
      <x:c r="N3297" s="58" t="n">
        <x:v>46076778.26640065</x:v>
      </x:c>
      <x:c r="O3297" s="58" t="n">
        <x:v>13929928.045512665</x:v>
      </x:c>
      <x:c r="P3297" s="2" t="str">
        <x:v>reprice</x:v>
      </x:c>
      <x:c r="Q3297" s="2" t="str">
        <x:v>quoted APR is below the RAROC price floor</x:v>
      </x:c>
      <x:c r="R3297" s="2"/>
      <x:c r="S3297" s="2"/>
      <x:c r="T3297" s="2"/>
    </x:row>
    <x:row r="3298">
      <x:c r="A3298" s="2"/>
      <x:c r="B3298" s="2"/>
      <x:c r="C3298" s="2" t="str">
        <x:v>SYN-03293</x:v>
      </x:c>
      <x:c r="D3298" s="58" t="n">
        <x:v>197000000</x:v>
      </x:c>
      <x:c r="E3298" s="93" t="n">
        <x:v>18</x:v>
      </x:c>
      <x:c r="F3298" s="59" t="n">
        <x:v>0.01662928781134358</x:v>
      </x:c>
      <x:c r="G3298" s="59" t="n">
        <x:v>0.6798085219213167</x:v>
      </x:c>
      <x:c r="H3298" s="59" t="n">
        <x:v>0.1027644813245181</x:v>
      </x:c>
      <x:c r="I3298" s="58" t="n">
        <x:v>11856335.838131687</x:v>
      </x:c>
      <x:c r="J3298" s="59" t="n">
        <x:v>0.3394245442415673</x:v>
      </x:c>
      <x:c r="K3298" s="2" t="str">
        <x:v>A</x:v>
      </x:c>
      <x:c r="L3298" s="59" t="n">
        <x:v>0.09150283813476565</x:v>
      </x:c>
      <x:c r="M3298" s="59" t="n">
        <x:v>0.2744459114221254</x:v>
      </x:c>
      <x:c r="N3298" s="58" t="n">
        <x:v>1805038.0749219975</x:v>
      </x:c>
      <x:c r="O3298" s="58" t="n">
        <x:v>8318644.237004098</x:v>
      </x:c>
      <x:c r="P3298" s="2" t="str">
        <x:v>approve</x:v>
      </x:c>
      <x:c r="Q3298" s="2" t="str">
        <x:v>eligibility and RAROC conditions are met</x:v>
      </x:c>
      <x:c r="R3298" s="2"/>
      <x:c r="S3298" s="2"/>
      <x:c r="T3298" s="2"/>
    </x:row>
    <x:row r="3299">
      <x:c r="A3299" s="2"/>
      <x:c r="B3299" s="2"/>
      <x:c r="C3299" s="2" t="str">
        <x:v>SYN-03294</x:v>
      </x:c>
      <x:c r="D3299" s="58" t="n">
        <x:v>55000000</x:v>
      </x:c>
      <x:c r="E3299" s="93" t="n">
        <x:v>36</x:v>
      </x:c>
      <x:c r="F3299" s="59" t="n">
        <x:v>0.0513648855887385</x:v>
      </x:c>
      <x:c r="G3299" s="59" t="n">
        <x:v>0.7450033863625298</x:v>
      </x:c>
      <x:c r="H3299" s="59" t="n">
        <x:v>0.1524127697512619</x:v>
      </x:c>
      <x:c r="I3299" s="58" t="n">
        <x:v>1913097.9681615748</x:v>
      </x:c>
      <x:c r="J3299" s="59" t="n">
        <x:v>0.27987784014445266</x:v>
      </x:c>
      <x:c r="K3299" s="2" t="str">
        <x:v>C</x:v>
      </x:c>
      <x:c r="L3299" s="59"/>
      <x:c r="M3299" s="59" t="n">
        <x:v>0.4012972115795193</x:v>
      </x:c>
      <x:c r="N3299" s="58" t="n">
        <x:v>3385042.804228538</x:v>
      </x:c>
      <x:c r="O3299" s="58" t="n">
        <x:v>2266849.3787756683</x:v>
      </x:c>
      <x:c r="P3299" s="2" t="str">
        <x:v>manual_review</x:v>
      </x:c>
      <x:c r="Q3299" s="2" t="str">
        <x:v>data quality flag</x:v>
      </x:c>
      <x:c r="R3299" s="2"/>
      <x:c r="S3299" s="2"/>
      <x:c r="T3299" s="2"/>
    </x:row>
    <x:row r="3300">
      <x:c r="A3300" s="2"/>
      <x:c r="B3300" s="2"/>
      <x:c r="C3300" s="2" t="str">
        <x:v>SYN-03295</x:v>
      </x:c>
      <x:c r="D3300" s="58" t="n">
        <x:v>179000000</x:v>
      </x:c>
      <x:c r="E3300" s="93" t="n">
        <x:v>18</x:v>
      </x:c>
      <x:c r="F3300" s="59" t="n">
        <x:v>0.14577233710557258</x:v>
      </x:c>
      <x:c r="G3300" s="59" t="n">
        <x:v>0.7983787933678029</x:v>
      </x:c>
      <x:c r="H3300" s="59" t="n">
        <x:v>0.2297195395121282</x:v>
      </x:c>
      <x:c r="I3300" s="58" t="n">
        <x:v>11849930.604386706</x:v>
      </x:c>
      <x:c r="J3300" s="59" t="n">
        <x:v>0.7447331897045635</x:v>
      </x:c>
      <x:c r="K3300" s="2" t="str">
        <x:v>D</x:v>
      </x:c>
      <x:c r="L3300" s="59"/>
      <x:c r="M3300" s="59" t="n">
        <x:v>0.2886795476008341</x:v>
      </x:c>
      <x:c r="N3300" s="58" t="n">
        <x:v>17309596.228536792</x:v>
      </x:c>
      <x:c r="O3300" s="58" t="n">
        <x:v>13427623.717166798</x:v>
      </x:c>
      <x:c r="P3300" s="2" t="str">
        <x:v>decline</x:v>
      </x:c>
      <x:c r="Q3300" s="2" t="str">
        <x:v>debt service to income exceeds policy maximum</x:v>
      </x:c>
      <x:c r="R3300" s="2"/>
      <x:c r="S3300" s="2"/>
      <x:c r="T3300" s="2"/>
    </x:row>
    <x:row r="3301">
      <x:c r="A3301" s="2"/>
      <x:c r="B3301" s="2"/>
      <x:c r="C3301" s="2" t="str">
        <x:v>SYN-03296</x:v>
      </x:c>
      <x:c r="D3301" s="58" t="n">
        <x:v>104000000</x:v>
      </x:c>
      <x:c r="E3301" s="93" t="n">
        <x:v>18</x:v>
      </x:c>
      <x:c r="F3301" s="59" t="n">
        <x:v>0.35</x:v>
      </x:c>
      <x:c r="G3301" s="59" t="n">
        <x:v>0.7175434195855218</x:v>
      </x:c>
      <x:c r="H3301" s="59" t="n">
        <x:v>0.3</x:v>
      </x:c>
      <x:c r="I3301" s="58" t="n">
        <x:v>7245688.3771146685</x:v>
      </x:c>
      <x:c r="J3301" s="59" t="n">
        <x:v>0.4048562792371556</x:v>
      </x:c>
      <x:c r="K3301" s="2" t="str">
        <x:v>E</x:v>
      </x:c>
      <x:c r="L3301" s="59"/>
      <x:c r="M3301" s="59" t="n">
        <x:v>-0.4345774186741287</x:v>
      </x:c>
      <x:c r="N3301" s="58" t="n">
        <x:v>21907954.059200894</x:v>
      </x:c>
      <x:c r="O3301" s="58" t="n">
        <x:v>8417666.849024229</x:v>
      </x:c>
      <x:c r="P3301" s="2" t="str">
        <x:v>decline</x:v>
      </x:c>
      <x:c r="Q3301" s="2" t="str">
        <x:v>PD exceeds policy maximum</x:v>
      </x:c>
      <x:c r="R3301" s="2"/>
      <x:c r="S3301" s="2"/>
      <x:c r="T3301" s="2"/>
    </x:row>
    <x:row r="3302">
      <x:c r="A3302" s="2"/>
      <x:c r="B3302" s="2"/>
      <x:c r="C3302" s="2" t="str">
        <x:v>SYN-03297</x:v>
      </x:c>
      <x:c r="D3302" s="58" t="n">
        <x:v>224000000</x:v>
      </x:c>
      <x:c r="E3302" s="93" t="n">
        <x:v>48</x:v>
      </x:c>
      <x:c r="F3302" s="59" t="n">
        <x:v>0.074371492996196</x:v>
      </x:c>
      <x:c r="G3302" s="59" t="n">
        <x:v>0.6880650513419757</x:v>
      </x:c>
      <x:c r="H3302" s="59" t="n">
        <x:v>0.1582238560684586</x:v>
      </x:c>
      <x:c r="I3302" s="58" t="n">
        <x:v>6327865.078423156</x:v>
      </x:c>
      <x:c r="J3302" s="59" t="n">
        <x:v>0.32037452754395984</x:v>
      </x:c>
      <x:c r="K3302" s="2" t="str">
        <x:v>C</x:v>
      </x:c>
      <x:c r="L3302" s="59" t="n">
        <x:v>0.13341968536376958</x:v>
      </x:c>
      <x:c r="M3302" s="59" t="n">
        <x:v>0.3902813077752742</x:v>
      </x:c>
      <x:c r="N3302" s="58" t="n">
        <x:v>24088216.404639836</x:v>
      </x:c>
      <x:c r="O3302" s="58" t="n">
        <x:v>9791363.86491152</x:v>
      </x:c>
      <x:c r="P3302" s="2" t="str">
        <x:v>approve</x:v>
      </x:c>
      <x:c r="Q3302" s="2" t="str">
        <x:v>eligibility and RAROC conditions are met</x:v>
      </x:c>
      <x:c r="R3302" s="2"/>
      <x:c r="S3302" s="2"/>
      <x:c r="T3302" s="2"/>
    </x:row>
    <x:row r="3303">
      <x:c r="A3303" s="2"/>
      <x:c r="B3303" s="2"/>
      <x:c r="C3303" s="2" t="str">
        <x:v>SYN-03298</x:v>
      </x:c>
      <x:c r="D3303" s="58" t="n">
        <x:v>64000000</x:v>
      </x:c>
      <x:c r="E3303" s="93" t="n">
        <x:v>18</x:v>
      </x:c>
      <x:c r="F3303" s="59" t="n">
        <x:v>0.136260827882838</x:v>
      </x:c>
      <x:c r="G3303" s="59" t="n">
        <x:v>0.8800398401550338</x:v>
      </x:c>
      <x:c r="H3303" s="59" t="n">
        <x:v>0.20930423353422553</x:v>
      </x:c>
      <x:c r="I3303" s="58" t="n">
        <x:v>4173525.93872825</x:v>
      </x:c>
      <x:c r="J3303" s="59" t="n">
        <x:v>0.32426460940911805</x:v>
      </x:c>
      <x:c r="K3303" s="2" t="str">
        <x:v>D</x:v>
      </x:c>
      <x:c r="L3303" s="59" t="n">
        <x:v>0.23336822509765626</x:v>
      </x:c>
      <x:c r="M3303" s="59" t="n">
        <x:v>0.03550000440954994</x:v>
      </x:c>
      <x:c r="N3303" s="58" t="n">
        <x:v>6350929.5520973075</x:v>
      </x:c>
      <x:c r="O3303" s="58" t="n">
        <x:v>5121702.504845379</x:v>
      </x:c>
      <x:c r="P3303" s="2" t="str">
        <x:v>reprice</x:v>
      </x:c>
      <x:c r="Q3303" s="2" t="str">
        <x:v>quoted APR is below the RAROC price floor</x:v>
      </x:c>
      <x:c r="R3303" s="2"/>
      <x:c r="S3303" s="2"/>
      <x:c r="T3303" s="2"/>
    </x:row>
    <x:row r="3304">
      <x:c r="A3304" s="2"/>
      <x:c r="B3304" s="2"/>
      <x:c r="C3304" s="2" t="str">
        <x:v>SYN-03299</x:v>
      </x:c>
      <x:c r="D3304" s="58" t="n">
        <x:v>39000000</x:v>
      </x:c>
      <x:c r="E3304" s="93" t="n">
        <x:v>18</x:v>
      </x:c>
      <x:c r="F3304" s="59" t="n">
        <x:v>0.1384233939844656</x:v>
      </x:c>
      <x:c r="G3304" s="59" t="n">
        <x:v>0.6730346088411184</x:v>
      </x:c>
      <x:c r="H3304" s="59" t="n">
        <x:v>0.2160726610939263</x:v>
      </x:c>
      <x:c r="I3304" s="58" t="n">
        <x:v>2555999.051866494</x:v>
      </x:c>
      <x:c r="J3304" s="59" t="n">
        <x:v>0.0488959848298639</x:v>
      </x:c>
      <x:c r="K3304" s="2" t="str">
        <x:v>D</x:v>
      </x:c>
      <x:c r="L3304" s="59" t="n">
        <x:v>0.21979076385498048</x:v>
      </x:c>
      <x:c r="M3304" s="59" t="n">
        <x:v>0.13493235777724102</x:v>
      </x:c>
      <x:c r="N3304" s="58" t="n">
        <x:v>3010881.325017069</x:v>
      </x:c>
      <x:c r="O3304" s="58" t="n">
        <x:v>2406528.144394239</x:v>
      </x:c>
      <x:c r="P3304" s="2" t="str">
        <x:v>reprice</x:v>
      </x:c>
      <x:c r="Q3304" s="2" t="str">
        <x:v>quoted APR is below the RAROC price floor</x:v>
      </x:c>
      <x:c r="R3304" s="2"/>
      <x:c r="S3304" s="2"/>
      <x:c r="T3304" s="2"/>
    </x:row>
    <x:row r="3305">
      <x:c r="A3305" s="2"/>
      <x:c r="B3305" s="2"/>
      <x:c r="C3305" s="2" t="str">
        <x:v>SYN-03300</x:v>
      </x:c>
      <x:c r="D3305" s="58" t="n">
        <x:v>222000000</x:v>
      </x:c>
      <x:c r="E3305" s="93" t="n">
        <x:v>18</x:v>
      </x:c>
      <x:c r="F3305" s="59" t="n">
        <x:v>0.01656527501334106</x:v>
      </x:c>
      <x:c r="G3305" s="59" t="n">
        <x:v>0.693817002040741</x:v>
      </x:c>
      <x:c r="H3305" s="59" t="n">
        <x:v>0.12776591547612162</x:v>
      </x:c>
      <x:c r="I3305" s="58" t="n">
        <x:v>13618236.917703928</x:v>
      </x:c>
      <x:c r="J3305" s="59" t="n">
        <x:v>1.0698898073564953</x:v>
      </x:c>
      <x:c r="K3305" s="2" t="str">
        <x:v>A</x:v>
      </x:c>
      <x:c r="L3305" s="59"/>
      <x:c r="M3305" s="59" t="n">
        <x:v>0.6607812801186431</x:v>
      </x:c>
      <x:c r="N3305" s="58" t="n">
        <x:v>2079764.8118754444</x:v>
      </x:c>
      <x:c r="O3305" s="58" t="n">
        <x:v>9427792.030729646</x:v>
      </x:c>
      <x:c r="P3305" s="2" t="str">
        <x:v>decline</x:v>
      </x:c>
      <x:c r="Q3305" s="2" t="str">
        <x:v>debt service to income exceeds policy maximum</x:v>
      </x:c>
      <x:c r="R3305" s="2"/>
      <x:c r="S3305" s="2"/>
      <x:c r="T3305" s="2"/>
    </x:row>
    <x:row r="3306">
      <x:c r="A3306" s="2"/>
      <x:c r="B3306" s="2"/>
      <x:c r="C3306" s="2" t="str">
        <x:v>SYN-03301</x:v>
      </x:c>
      <x:c r="D3306" s="58" t="n">
        <x:v>129000000</x:v>
      </x:c>
      <x:c r="E3306" s="93" t="n">
        <x:v>24</x:v>
      </x:c>
      <x:c r="F3306" s="59" t="n">
        <x:v>0.017959844282609903</x:v>
      </x:c>
      <x:c r="G3306" s="59" t="n">
        <x:v>0.8337204208955968</x:v>
      </x:c>
      <x:c r="H3306" s="59" t="n">
        <x:v>0.09909765294239953</x:v>
      </x:c>
      <x:c r="I3306" s="58" t="n">
        <x:v>5947324.373373634</x:v>
      </x:c>
      <x:c r="J3306" s="59" t="n">
        <x:v>0.22276792116029642</x:v>
      </x:c>
      <x:c r="K3306" s="2" t="str">
        <x:v>A</x:v>
      </x:c>
      <x:c r="L3306" s="59" t="n">
        <x:v>0.09790157318115233</x:v>
      </x:c>
      <x:c r="M3306" s="59" t="n">
        <x:v>0.172171110787496</x:v>
      </x:c>
      <x:c r="N3306" s="58" t="n">
        <x:v>2068304.0024672293</x:v>
      </x:c>
      <x:c r="O3306" s="58" t="n">
        <x:v>5393993.349273225</x:v>
      </x:c>
      <x:c r="P3306" s="2" t="str">
        <x:v>approve</x:v>
      </x:c>
      <x:c r="Q3306" s="2" t="str">
        <x:v>eligibility and RAROC conditions are met</x:v>
      </x:c>
      <x:c r="R3306" s="2"/>
      <x:c r="S3306" s="2"/>
      <x:c r="T3306" s="2"/>
    </x:row>
    <x:row r="3307">
      <x:c r="A3307" s="2"/>
      <x:c r="B3307" s="2"/>
      <x:c r="C3307" s="2" t="str">
        <x:v>SYN-03302</x:v>
      </x:c>
      <x:c r="D3307" s="58" t="n">
        <x:v>166000000</x:v>
      </x:c>
      <x:c r="E3307" s="93" t="n">
        <x:v>18</x:v>
      </x:c>
      <x:c r="F3307" s="59" t="n">
        <x:v>0.14437648670226466</x:v>
      </x:c>
      <x:c r="G3307" s="59" t="n">
        <x:v>0.8604042987109526</x:v>
      </x:c>
      <x:c r="H3307" s="59" t="n">
        <x:v>0.22221092439892196</x:v>
      </x:c>
      <x:c r="I3307" s="58" t="n">
        <x:v>10928754.558342937</x:v>
      </x:c>
      <x:c r="J3307" s="59" t="n">
        <x:v>1.015776176437444</x:v>
      </x:c>
      <x:c r="K3307" s="2" t="str">
        <x:v>D</x:v>
      </x:c>
      <x:c r="L3307" s="59"/>
      <x:c r="M3307" s="59" t="n">
        <x:v>0.18450080815208153</x:v>
      </x:c>
      <x:c r="N3307" s="58" t="n">
        <x:v>17107576.62570736</x:v>
      </x:c>
      <x:c r="O3307" s="58" t="n">
        <x:v>13345791.702814823</x:v>
      </x:c>
      <x:c r="P3307" s="2" t="str">
        <x:v>decline</x:v>
      </x:c>
      <x:c r="Q3307" s="2" t="str">
        <x:v>debt service to income exceeds policy maximum</x:v>
      </x:c>
      <x:c r="R3307" s="2"/>
      <x:c r="S3307" s="2"/>
      <x:c r="T3307" s="2"/>
    </x:row>
    <x:row r="3308">
      <x:c r="A3308" s="2"/>
      <x:c r="B3308" s="2"/>
      <x:c r="C3308" s="2" t="str">
        <x:v>SYN-03303</x:v>
      </x:c>
      <x:c r="D3308" s="58" t="n">
        <x:v>159000000</x:v>
      </x:c>
      <x:c r="E3308" s="93" t="n">
        <x:v>24</x:v>
      </x:c>
      <x:c r="F3308" s="59" t="n">
        <x:v>0.06385141857458164</x:v>
      </x:c>
      <x:c r="G3308" s="59" t="n">
        <x:v>0.621111516222865</x:v>
      </x:c>
      <x:c r="H3308" s="59" t="n">
        <x:v>0.16020652314613865</x:v>
      </x:c>
      <x:c r="I3308" s="58" t="n">
        <x:v>7786703.654014424</x:v>
      </x:c>
      <x:c r="J3308" s="59" t="n">
        <x:v>0.6491689783759015</x:v>
      </x:c>
      <x:c r="K3308" s="2" t="str">
        <x:v>C</x:v>
      </x:c>
      <x:c r="L3308" s="59"/>
      <x:c r="M3308" s="59" t="n">
        <x:v>0.5476405834609154</x:v>
      </x:c>
      <x:c r="N3308" s="58" t="n">
        <x:v>6814302.9854313675</x:v>
      </x:c>
      <x:c r="O3308" s="58" t="n">
        <x:v>6565177.356675713</x:v>
      </x:c>
      <x:c r="P3308" s="2" t="str">
        <x:v>decline</x:v>
      </x:c>
      <x:c r="Q3308" s="2" t="str">
        <x:v>debt service to income exceeds policy maximum</x:v>
      </x:c>
      <x:c r="R3308" s="2"/>
      <x:c r="S3308" s="2"/>
      <x:c r="T3308" s="2"/>
    </x:row>
    <x:row r="3309">
      <x:c r="A3309" s="2"/>
      <x:c r="B3309" s="2"/>
      <x:c r="C3309" s="2" t="str">
        <x:v>SYN-03304</x:v>
      </x:c>
      <x:c r="D3309" s="58" t="n">
        <x:v>113000000</x:v>
      </x:c>
      <x:c r="E3309" s="93" t="n">
        <x:v>12</x:v>
      </x:c>
      <x:c r="F3309" s="59" t="n">
        <x:v>0.05527927596101426</x:v>
      </x:c>
      <x:c r="G3309" s="59" t="n">
        <x:v>0.6828652081301875</x:v>
      </x:c>
      <x:c r="H3309" s="59" t="n">
        <x:v>0.13246146636386488</x:v>
      </x:c>
      <x:c r="I3309" s="58" t="n">
        <x:v>10105906.410111453</x:v>
      </x:c>
      <x:c r="J3309" s="59" t="n">
        <x:v>0.7529424426374449</x:v>
      </x:c>
      <x:c r="K3309" s="2" t="str">
        <x:v>C</x:v>
      </x:c>
      <x:c r="L3309" s="59"/>
      <x:c r="M3309" s="59" t="n">
        <x:v>0.2069562048532575</x:v>
      </x:c>
      <x:c r="N3309" s="58" t="n">
        <x:v>2376952.707027986</x:v>
      </x:c>
      <x:c r="O3309" s="58" t="n">
        <x:v>4831840.882497356</x:v>
      </x:c>
      <x:c r="P3309" s="2" t="str">
        <x:v>decline</x:v>
      </x:c>
      <x:c r="Q3309" s="2" t="str">
        <x:v>debt service to income exceeds policy maximum</x:v>
      </x:c>
      <x:c r="R3309" s="2"/>
      <x:c r="S3309" s="2"/>
      <x:c r="T3309" s="2"/>
    </x:row>
    <x:row r="3310">
      <x:c r="A3310" s="2"/>
      <x:c r="B3310" s="2"/>
      <x:c r="C3310" s="2" t="str">
        <x:v>SYN-03305</x:v>
      </x:c>
      <x:c r="D3310" s="58" t="n">
        <x:v>90000000</x:v>
      </x:c>
      <x:c r="E3310" s="93" t="n">
        <x:v>24</x:v>
      </x:c>
      <x:c r="F3310" s="59" t="n">
        <x:v>0.1465859364436215</x:v>
      </x:c>
      <x:c r="G3310" s="59" t="n">
        <x:v>0.7183882270746201</x:v>
      </x:c>
      <x:c r="H3310" s="59" t="n">
        <x:v>0.23519035219672865</x:v>
      </x:c>
      <x:c r="I3310" s="58" t="n">
        <x:v>4736821.3387224395</x:v>
      </x:c>
      <x:c r="J3310" s="59" t="n">
        <x:v>0.2700888457913385</x:v>
      </x:c>
      <x:c r="K3310" s="2" t="str">
        <x:v>D</x:v>
      </x:c>
      <x:c r="L3310" s="59" t="n">
        <x:v>0.2106703948974609</x:v>
      </x:c>
      <x:c r="M3310" s="59" t="n">
        <x:v>0.3098511184320278</x:v>
      </x:c>
      <x:c r="N3310" s="58" t="n">
        <x:v>10282315.842052411</x:v>
      </x:c>
      <x:c r="O3310" s="58" t="n">
        <x:v>5962725.828127608</x:v>
      </x:c>
      <x:c r="P3310" s="2" t="str">
        <x:v>approve</x:v>
      </x:c>
      <x:c r="Q3310" s="2" t="str">
        <x:v>eligibility and RAROC conditions are met</x:v>
      </x:c>
      <x:c r="R3310" s="2"/>
      <x:c r="S3310" s="2"/>
      <x:c r="T3310" s="2"/>
    </x:row>
    <x:row r="3311">
      <x:c r="A3311" s="2"/>
      <x:c r="B3311" s="2"/>
      <x:c r="C3311" s="2" t="str">
        <x:v>SYN-03306</x:v>
      </x:c>
      <x:c r="D3311" s="58" t="n">
        <x:v>57000000</x:v>
      </x:c>
      <x:c r="E3311" s="93" t="n">
        <x:v>48</x:v>
      </x:c>
      <x:c r="F3311" s="59" t="n">
        <x:v>0.01106839881167954</x:v>
      </x:c>
      <x:c r="G3311" s="59" t="n">
        <x:v>0.5969025801515445</x:v>
      </x:c>
      <x:c r="H3311" s="59" t="n">
        <x:v>0.12437913525889631</x:v>
      </x:c>
      <x:c r="I3311" s="58" t="n">
        <x:v>1513313.489515219</x:v>
      </x:c>
      <x:c r="J3311" s="59" t="n">
        <x:v>0.11546014849000931</x:v>
      </x:c>
      <x:c r="K3311" s="2" t="str">
        <x:v>A</x:v>
      </x:c>
      <x:c r="L3311" s="59" t="n">
        <x:v>0.09058071136474609</x:v>
      </x:c>
      <x:c r="M3311" s="59" t="n">
        <x:v>0.5044018049916987</x:v>
      </x:c>
      <x:c r="N3311" s="58" t="n">
        <x:v>822463.963542921</x:v>
      </x:c>
      <x:c r="O3311" s="58" t="n">
        <x:v>2438405.6381555726</x:v>
      </x:c>
      <x:c r="P3311" s="2" t="str">
        <x:v>approve</x:v>
      </x:c>
      <x:c r="Q3311" s="2" t="str">
        <x:v>eligibility and RAROC conditions are met</x:v>
      </x:c>
      <x:c r="R3311" s="2"/>
      <x:c r="S3311" s="2"/>
      <x:c r="T3311" s="2"/>
    </x:row>
    <x:row r="3312">
      <x:c r="A3312" s="2"/>
      <x:c r="B3312" s="2"/>
      <x:c r="C3312" s="2" t="str">
        <x:v>SYN-03307</x:v>
      </x:c>
      <x:c r="D3312" s="58" t="n">
        <x:v>38000000</x:v>
      </x:c>
      <x:c r="E3312" s="93" t="n">
        <x:v>12</x:v>
      </x:c>
      <x:c r="F3312" s="59" t="n">
        <x:v>0.04671015478931796</x:v>
      </x:c>
      <x:c r="G3312" s="59" t="n">
        <x:v>0.7339097250705023</x:v>
      </x:c>
      <x:c r="H3312" s="59" t="n">
        <x:v>0.1528743733052547</x:v>
      </x:c>
      <x:c r="I3312" s="58" t="n">
        <x:v>3434972.0503730397</x:v>
      </x:c>
      <x:c r="J3312" s="59" t="n">
        <x:v>0.1824517754857751</x:v>
      </x:c>
      <x:c r="K3312" s="2" t="str">
        <x:v>B</x:v>
      </x:c>
      <x:c r="L3312" s="59" t="n">
        <x:v>0.1441851425170898</x:v>
      </x:c>
      <x:c r="M3312" s="59" t="n">
        <x:v>0.24867127241470058</x:v>
      </x:c>
      <x:c r="N3312" s="58" t="n">
        <x:v>727109.3836262623</x:v>
      </x:c>
      <x:c r="O3312" s="58" t="n">
        <x:v>1634239.0834147318</x:v>
      </x:c>
      <x:c r="P3312" s="2" t="str">
        <x:v>approve</x:v>
      </x:c>
      <x:c r="Q3312" s="2" t="str">
        <x:v>eligibility and RAROC conditions are met</x:v>
      </x:c>
      <x:c r="R3312" s="2"/>
      <x:c r="S3312" s="2"/>
      <x:c r="T3312" s="2"/>
    </x:row>
    <x:row r="3313">
      <x:c r="A3313" s="2"/>
      <x:c r="B3313" s="2"/>
      <x:c r="C3313" s="2" t="str">
        <x:v>SYN-03308</x:v>
      </x:c>
      <x:c r="D3313" s="58" t="n">
        <x:v>34000000</x:v>
      </x:c>
      <x:c r="E3313" s="93" t="n">
        <x:v>18</x:v>
      </x:c>
      <x:c r="F3313" s="59" t="n">
        <x:v>0.0931721278031413</x:v>
      </x:c>
      <x:c r="G3313" s="59" t="n">
        <x:v>0.7651556791330296</x:v>
      </x:c>
      <x:c r="H3313" s="59" t="n">
        <x:v>0.19870048282079428</x:v>
      </x:c>
      <x:c r="I3313" s="58" t="n">
        <x:v>2199825.4020401794</x:v>
      </x:c>
      <x:c r="J3313" s="59" t="n">
        <x:v>0.19999168581143714</x:v>
      </x:c>
      <x:c r="K3313" s="2" t="str">
        <x:v>C</x:v>
      </x:c>
      <x:c r="L3313" s="59" t="n">
        <x:v>0.19149261474609375</x:v>
      </x:c>
      <x:c r="M3313" s="59" t="n">
        <x:v>0.2129801171231973</x:v>
      </x:c>
      <x:c r="N3313" s="58" t="n">
        <x:v>2003353.9806766228</x:v>
      </x:c>
      <x:c r="O3313" s="58" t="n">
        <x:v>1963870.0309826797</x:v>
      </x:c>
      <x:c r="P3313" s="2" t="str">
        <x:v>approve</x:v>
      </x:c>
      <x:c r="Q3313" s="2" t="str">
        <x:v>eligibility and RAROC conditions are met</x:v>
      </x:c>
      <x:c r="R3313" s="2"/>
      <x:c r="S3313" s="2"/>
      <x:c r="T3313" s="2"/>
    </x:row>
    <x:row r="3314">
      <x:c r="A3314" s="2"/>
      <x:c r="B3314" s="2"/>
      <x:c r="C3314" s="2" t="str">
        <x:v>SYN-03309</x:v>
      </x:c>
      <x:c r="D3314" s="58" t="n">
        <x:v>86000000</x:v>
      </x:c>
      <x:c r="E3314" s="93" t="n">
        <x:v>36</x:v>
      </x:c>
      <x:c r="F3314" s="59" t="n">
        <x:v>0.07089737293137746</x:v>
      </x:c>
      <x:c r="G3314" s="59" t="n">
        <x:v>0.6493350355696934</x:v>
      </x:c>
      <x:c r="H3314" s="59" t="n">
        <x:v>0.15598265365204922</x:v>
      </x:c>
      <x:c r="I3314" s="58" t="n">
        <x:v>3006475.540435103</x:v>
      </x:c>
      <x:c r="J3314" s="59" t="n">
        <x:v>0.41802797296677074</x:v>
      </x:c>
      <x:c r="K3314" s="2" t="str">
        <x:v>C</x:v>
      </x:c>
      <x:c r="L3314" s="59" t="n">
        <x:v>0.12899417877197267</x:v>
      </x:c>
      <x:c r="M3314" s="59" t="n">
        <x:v>0.4336930843771565</x:v>
      </x:c>
      <x:c r="N3314" s="58" t="n">
        <x:v>6308125.576672124</x:v>
      </x:c>
      <x:c r="O3314" s="58" t="n">
        <x:v>3488400.7899158257</x:v>
      </x:c>
      <x:c r="P3314" s="2" t="str">
        <x:v>approve</x:v>
      </x:c>
      <x:c r="Q3314" s="2" t="str">
        <x:v>eligibility and RAROC conditions are met</x:v>
      </x:c>
      <x:c r="R3314" s="2"/>
      <x:c r="S3314" s="2"/>
      <x:c r="T3314" s="2"/>
    </x:row>
    <x:row r="3315">
      <x:c r="A3315" s="2"/>
      <x:c r="B3315" s="2"/>
      <x:c r="C3315" s="2" t="str">
        <x:v>SYN-03310</x:v>
      </x:c>
      <x:c r="D3315" s="58" t="n">
        <x:v>239000000</x:v>
      </x:c>
      <x:c r="E3315" s="93" t="n">
        <x:v>18</x:v>
      </x:c>
      <x:c r="F3315" s="59" t="n">
        <x:v>0.12748301944864332</x:v>
      </x:c>
      <x:c r="G3315" s="59" t="n">
        <x:v>0.6800795896304697</x:v>
      </x:c>
      <x:c r="H3315" s="59" t="n">
        <x:v>0.2077596790481824</x:v>
      </x:c>
      <x:c r="I3315" s="58" t="n">
        <x:v>15567702.011201758</x:v>
      </x:c>
      <x:c r="J3315" s="59" t="n">
        <x:v>0.5922567337067253</x:v>
      </x:c>
      <x:c r="K3315" s="2" t="str">
        <x:v>D</x:v>
      </x:c>
      <x:c r="L3315" s="59"/>
      <x:c r="M3315" s="59" t="n">
        <x:v>0.407348661368821</x:v>
      </x:c>
      <x:c r="N3315" s="58" t="n">
        <x:v>17145123.89531039</x:v>
      </x:c>
      <x:c r="O3315" s="58" t="n">
        <x:v>14347159.264826475</x:v>
      </x:c>
      <x:c r="P3315" s="2" t="str">
        <x:v>decline</x:v>
      </x:c>
      <x:c r="Q3315" s="2" t="str">
        <x:v>debt service to income exceeds policy maximum</x:v>
      </x:c>
      <x:c r="R3315" s="2"/>
      <x:c r="S3315" s="2"/>
      <x:c r="T3315" s="2"/>
    </x:row>
    <x:row r="3316">
      <x:c r="A3316" s="2"/>
      <x:c r="B3316" s="2"/>
      <x:c r="C3316" s="2" t="str">
        <x:v>SYN-03311</x:v>
      </x:c>
      <x:c r="D3316" s="58" t="n">
        <x:v>190000000</x:v>
      </x:c>
      <x:c r="E3316" s="93" t="n">
        <x:v>12</x:v>
      </x:c>
      <x:c r="F3316" s="59" t="n">
        <x:v>0.03823241367090186</x:v>
      </x:c>
      <x:c r="G3316" s="59" t="n">
        <x:v>0.6794513831567894</x:v>
      </x:c>
      <x:c r="H3316" s="59" t="n">
        <x:v>0.13632162341956988</x:v>
      </x:c>
      <x:c r="I3316" s="58" t="n">
        <x:v>17026685.587268032</x:v>
      </x:c>
      <x:c r="J3316" s="59" t="n">
        <x:v>0.621197066340206</x:v>
      </x:c>
      <x:c r="K3316" s="2" t="str">
        <x:v>B</x:v>
      </x:c>
      <x:c r="L3316" s="59"/>
      <x:c r="M3316" s="59" t="n">
        <x:v>0.45175118036031336</x:v>
      </x:c>
      <x:c r="N3316" s="58" t="n">
        <x:v>2744648.1931469515</x:v>
      </x:c>
      <x:c r="O3316" s="58" t="n">
        <x:v>8173629.167286922</x:v>
      </x:c>
      <x:c r="P3316" s="2" t="str">
        <x:v>decline</x:v>
      </x:c>
      <x:c r="Q3316" s="2" t="str">
        <x:v>debt service to income exceeds policy maximum</x:v>
      </x:c>
      <x:c r="R3316" s="2"/>
      <x:c r="S3316" s="2"/>
      <x:c r="T3316" s="2"/>
    </x:row>
    <x:row r="3317">
      <x:c r="A3317" s="2"/>
      <x:c r="B3317" s="2"/>
      <x:c r="C3317" s="2" t="str">
        <x:v>SYN-03312</x:v>
      </x:c>
      <x:c r="D3317" s="58" t="n">
        <x:v>191000000</x:v>
      </x:c>
      <x:c r="E3317" s="93" t="n">
        <x:v>24</x:v>
      </x:c>
      <x:c r="F3317" s="59" t="n">
        <x:v>0.060892975701434544</x:v>
      </x:c>
      <x:c r="G3317" s="59" t="n">
        <x:v>0.7566420857758072</x:v>
      </x:c>
      <x:c r="H3317" s="59" t="n">
        <x:v>0.15369566011901512</x:v>
      </x:c>
      <x:c r="I3317" s="58" t="n">
        <x:v>9294521.926845418</x:v>
      </x:c>
      <x:c r="J3317" s="59" t="n">
        <x:v>0.3270004098475779</x:v>
      </x:c>
      <x:c r="K3317" s="2" t="str">
        <x:v>C</x:v>
      </x:c>
      <x:c r="L3317" s="59" t="n">
        <x:v>0.11874549865722656</x:v>
      </x:c>
      <x:c r="M3317" s="59" t="n">
        <x:v>0.49340908622995244</x:v>
      </x:c>
      <x:c r="N3317" s="58" t="n">
        <x:v>9497468.8446438</x:v>
      </x:c>
      <x:c r="O3317" s="58" t="n">
        <x:v>8378701.288133031</x:v>
      </x:c>
      <x:c r="P3317" s="2" t="str">
        <x:v>approve</x:v>
      </x:c>
      <x:c r="Q3317" s="2" t="str">
        <x:v>eligibility and RAROC conditions are met</x:v>
      </x:c>
      <x:c r="R3317" s="2"/>
      <x:c r="S3317" s="2"/>
      <x:c r="T3317" s="2"/>
    </x:row>
    <x:row r="3318">
      <x:c r="A3318" s="2"/>
      <x:c r="B3318" s="2"/>
      <x:c r="C3318" s="2" t="str">
        <x:v>SYN-03313</x:v>
      </x:c>
      <x:c r="D3318" s="58" t="n">
        <x:v>144000000</x:v>
      </x:c>
      <x:c r="E3318" s="93" t="n">
        <x:v>18</x:v>
      </x:c>
      <x:c r="F3318" s="59" t="n">
        <x:v>0.16993356473199808</x:v>
      </x:c>
      <x:c r="G3318" s="59" t="n">
        <x:v>0.6736647369409468</x:v>
      </x:c>
      <x:c r="H3318" s="59" t="n">
        <x:v>0.24522813746481698</x:v>
      </x:c>
      <x:c r="I3318" s="58" t="n">
        <x:v>9641935.144863954</x:v>
      </x:c>
      <x:c r="J3318" s="59" t="n">
        <x:v>0.49847197749641986</x:v>
      </x:c>
      <x:c r="K3318" s="2" t="str">
        <x:v>E</x:v>
      </x:c>
      <x:c r="L3318" s="59" t="n">
        <x:v>0.2116837692260742</x:v>
      </x:c>
      <x:c r="M3318" s="59" t="n">
        <x:v>0.3634126912373573</x:v>
      </x:c>
      <x:c r="N3318" s="58" t="n">
        <x:v>13733433.420035914</x:v>
      </x:c>
      <x:c r="O3318" s="58" t="n">
        <x:v>9697321.562811391</x:v>
      </x:c>
      <x:c r="P3318" s="2" t="str">
        <x:v>approve</x:v>
      </x:c>
      <x:c r="Q3318" s="2" t="str">
        <x:v>eligibility and RAROC conditions are met</x:v>
      </x:c>
      <x:c r="R3318" s="2"/>
      <x:c r="S3318" s="2"/>
      <x:c r="T3318" s="2"/>
    </x:row>
    <x:row r="3319">
      <x:c r="A3319" s="2"/>
      <x:c r="B3319" s="2"/>
      <x:c r="C3319" s="2" t="str">
        <x:v>SYN-03314</x:v>
      </x:c>
      <x:c r="D3319" s="58" t="n">
        <x:v>108000000</x:v>
      </x:c>
      <x:c r="E3319" s="93" t="n">
        <x:v>24</x:v>
      </x:c>
      <x:c r="F3319" s="59" t="n">
        <x:v>0.22524392821685363</x:v>
      </x:c>
      <x:c r="G3319" s="59" t="n">
        <x:v>0.7907122679451051</x:v>
      </x:c>
      <x:c r="H3319" s="59" t="n">
        <x:v>0.3</x:v>
      </x:c>
      <x:c r="I3319" s="58" t="n">
        <x:v>6038584.5988910915</x:v>
      </x:c>
      <x:c r="J3319" s="59" t="n">
        <x:v>0.1254458905793349</x:v>
      </x:c>
      <x:c r="K3319" s="2" t="str">
        <x:v>E</x:v>
      </x:c>
      <x:c r="L3319" s="59"/>
      <x:c r="M3319" s="59" t="n">
        <x:v>0.19076139060190594</x:v>
      </x:c>
      <x:c r="N3319" s="58" t="n">
        <x:v>20863384.0825121</x:v>
      </x:c>
      <x:c r="O3319" s="58" t="n">
        <x:v>9061056.50289266</x:v>
      </x:c>
      <x:c r="P3319" s="2" t="str">
        <x:v>decline</x:v>
      </x:c>
      <x:c r="Q3319" s="2" t="str">
        <x:v>PD exceeds policy maximum</x:v>
      </x:c>
      <x:c r="R3319" s="2"/>
      <x:c r="S3319" s="2"/>
      <x:c r="T3319" s="2"/>
    </x:row>
    <x:row r="3320">
      <x:c r="A3320" s="2"/>
      <x:c r="B3320" s="2"/>
      <x:c r="C3320" s="2" t="str">
        <x:v>SYN-03315</x:v>
      </x:c>
      <x:c r="D3320" s="58" t="n">
        <x:v>114000000</x:v>
      </x:c>
      <x:c r="E3320" s="93" t="n">
        <x:v>24</x:v>
      </x:c>
      <x:c r="F3320" s="59" t="n">
        <x:v>0.15656869888101219</x:v>
      </x:c>
      <x:c r="G3320" s="59" t="n">
        <x:v>0.8119645919093141</x:v>
      </x:c>
      <x:c r="H3320" s="59" t="n">
        <x:v>0.2501024958506266</x:v>
      </x:c>
      <x:c r="I3320" s="58" t="n">
        <x:v>6084939.584424359</x:v>
      </x:c>
      <x:c r="J3320" s="59" t="n">
        <x:v>0.5456626389616239</x:v>
      </x:c>
      <x:c r="K3320" s="2" t="str">
        <x:v>E</x:v>
      </x:c>
      <x:c r="L3320" s="59"/>
      <x:c r="M3320" s="59" t="n">
        <x:v>0.23170613176233737</x:v>
      </x:c>
      <x:c r="N3320" s="58" t="n">
        <x:v>15752990.25529375</x:v>
      </x:c>
      <x:c r="O3320" s="58" t="n">
        <x:v>8781448.136540616</x:v>
      </x:c>
      <x:c r="P3320" s="2" t="str">
        <x:v>decline</x:v>
      </x:c>
      <x:c r="Q3320" s="2" t="str">
        <x:v>debt service to income exceeds policy maximum</x:v>
      </x:c>
      <x:c r="R3320" s="2"/>
      <x:c r="S3320" s="2"/>
      <x:c r="T3320" s="2"/>
    </x:row>
    <x:row r="3321">
      <x:c r="A3321" s="2"/>
      <x:c r="B3321" s="2"/>
      <x:c r="C3321" s="2" t="str">
        <x:v>SYN-03316</x:v>
      </x:c>
      <x:c r="D3321" s="58" t="n">
        <x:v>49000000</x:v>
      </x:c>
      <x:c r="E3321" s="93" t="n">
        <x:v>24</x:v>
      </x:c>
      <x:c r="F3321" s="59" t="n">
        <x:v>0.08908963244468933</x:v>
      </x:c>
      <x:c r="G3321" s="59" t="n">
        <x:v>0.6692215906066298</x:v>
      </x:c>
      <x:c r="H3321" s="59" t="n">
        <x:v>0.18423154192249017</x:v>
      </x:c>
      <x:c r="I3321" s="58" t="n">
        <x:v>2456311.213153571</x:v>
      </x:c>
      <x:c r="J3321" s="59" t="n">
        <x:v>0.28603085207420165</x:v>
      </x:c>
      <x:c r="K3321" s="2" t="str">
        <x:v>C</x:v>
      </x:c>
      <x:c r="L3321" s="59" t="n">
        <x:v>0.1531089782714844</x:v>
      </x:c>
      <x:c r="M3321" s="59" t="n">
        <x:v>0.4273246902029639</x:v>
      </x:c>
      <x:c r="N3321" s="58" t="n">
        <x:v>3162693.9131041868</x:v>
      </x:c>
      <x:c r="O3321" s="58" t="n">
        <x:v>2374070.197148176</x:v>
      </x:c>
      <x:c r="P3321" s="2" t="str">
        <x:v>approve</x:v>
      </x:c>
      <x:c r="Q3321" s="2" t="str">
        <x:v>eligibility and RAROC conditions are met</x:v>
      </x:c>
      <x:c r="R3321" s="2"/>
      <x:c r="S3321" s="2"/>
      <x:c r="T3321" s="2"/>
    </x:row>
    <x:row r="3322">
      <x:c r="A3322" s="2"/>
      <x:c r="B3322" s="2"/>
      <x:c r="C3322" s="2" t="str">
        <x:v>SYN-03317</x:v>
      </x:c>
      <x:c r="D3322" s="58" t="n">
        <x:v>114000000</x:v>
      </x:c>
      <x:c r="E3322" s="93" t="n">
        <x:v>24</x:v>
      </x:c>
      <x:c r="F3322" s="59" t="n">
        <x:v>0.23679693508662836</x:v>
      </x:c>
      <x:c r="G3322" s="59" t="n">
        <x:v>0.7780055948692542</x:v>
      </x:c>
      <x:c r="H3322" s="59" t="n">
        <x:v>0.3</x:v>
      </x:c>
      <x:c r="I3322" s="58" t="n">
        <x:v>6374061.521051707</x:v>
      </x:c>
      <x:c r="J3322" s="59" t="n">
        <x:v>0.27024244001813286</x:v>
      </x:c>
      <x:c r="K3322" s="2" t="str">
        <x:v>E</x:v>
      </x:c>
      <x:c r="L3322" s="59"/>
      <x:c r="M3322" s="59" t="n">
        <x:v>0.13161507501800399</x:v>
      </x:c>
      <x:c r="N3322" s="58" t="n">
        <x:v>22720409.73114328</x:v>
      </x:c>
      <x:c r="O3322" s="58" t="n">
        <x:v>9485925.099738298</x:v>
      </x:c>
      <x:c r="P3322" s="2" t="str">
        <x:v>decline</x:v>
      </x:c>
      <x:c r="Q3322" s="2" t="str">
        <x:v>PD exceeds policy maximum</x:v>
      </x:c>
      <x:c r="R3322" s="2"/>
      <x:c r="S3322" s="2"/>
      <x:c r="T3322" s="2"/>
    </x:row>
    <x:row r="3323">
      <x:c r="A3323" s="2"/>
      <x:c r="B3323" s="2"/>
      <x:c r="C3323" s="2" t="str">
        <x:v>SYN-03318</x:v>
      </x:c>
      <x:c r="D3323" s="58" t="n">
        <x:v>144000000</x:v>
      </x:c>
      <x:c r="E3323" s="93" t="n">
        <x:v>24</x:v>
      </x:c>
      <x:c r="F3323" s="59" t="n">
        <x:v>0.05715118551121304</x:v>
      </x:c>
      <x:c r="G3323" s="59" t="n">
        <x:v>0.6923688925487713</x:v>
      </x:c>
      <x:c r="H3323" s="59" t="n">
        <x:v>0.1460748938097156</x:v>
      </x:c>
      <x:c r="I3323" s="58" t="n">
        <x:v>6955253.043077847</x:v>
      </x:c>
      <x:c r="J3323" s="59" t="n">
        <x:v>0.35807393279722377</x:v>
      </x:c>
      <x:c r="K3323" s="2" t="str">
        <x:v>C</x:v>
      </x:c>
      <x:c r="L3323" s="59" t="n">
        <x:v>0.11297935485839844</x:v>
      </x:c>
      <x:c r="M3323" s="59" t="n">
        <x:v>0.4955815554251669</x:v>
      </x:c>
      <x:c r="N3323" s="58" t="n">
        <x:v>6140397.989678622</x:v>
      </x:c>
      <x:c r="O3323" s="58" t="n">
        <x:v>5948431.615091864</x:v>
      </x:c>
      <x:c r="P3323" s="2" t="str">
        <x:v>approve</x:v>
      </x:c>
      <x:c r="Q3323" s="2" t="str">
        <x:v>eligibility and RAROC conditions are met</x:v>
      </x:c>
      <x:c r="R3323" s="2"/>
      <x:c r="S3323" s="2"/>
      <x:c r="T3323" s="2"/>
    </x:row>
    <x:row r="3324">
      <x:c r="A3324" s="2"/>
      <x:c r="B3324" s="2"/>
      <x:c r="C3324" s="2" t="str">
        <x:v>SYN-03319</x:v>
      </x:c>
      <x:c r="D3324" s="58" t="n">
        <x:v>66000000</x:v>
      </x:c>
      <x:c r="E3324" s="93" t="n">
        <x:v>12</x:v>
      </x:c>
      <x:c r="F3324" s="59" t="n">
        <x:v>0.04681589869453537</x:v>
      </x:c>
      <x:c r="G3324" s="59" t="n">
        <x:v>0.6801249202006163</x:v>
      </x:c>
      <x:c r="H3324" s="59" t="n">
        <x:v>0.13755484506279875</x:v>
      </x:c>
      <x:c r="I3324" s="58" t="n">
        <x:v>5918359.191107606</x:v>
      </x:c>
      <x:c r="J3324" s="59" t="n">
        <x:v>0.3344331742788852</x:v>
      </x:c>
      <x:c r="K3324" s="2" t="str">
        <x:v>B</x:v>
      </x:c>
      <x:c r="L3324" s="59" t="n">
        <x:v>0.13549556732177737</x:v>
      </x:c>
      <x:c r="M3324" s="59" t="n">
        <x:v>0.18100103956159594</x:v>
      </x:c>
      <x:c r="N3324" s="58" t="n">
        <x:v>1170369.0067295646</x:v>
      </x:c>
      <x:c r="O3324" s="58" t="n">
        <x:v>2831970.087993712</x:v>
      </x:c>
      <x:c r="P3324" s="2" t="str">
        <x:v>approve</x:v>
      </x:c>
      <x:c r="Q3324" s="2" t="str">
        <x:v>eligibility and RAROC conditions are met</x:v>
      </x:c>
      <x:c r="R3324" s="2"/>
      <x:c r="S3324" s="2"/>
      <x:c r="T3324" s="2"/>
    </x:row>
    <x:row r="3325">
      <x:c r="A3325" s="2"/>
      <x:c r="B3325" s="2"/>
      <x:c r="C3325" s="2" t="str">
        <x:v>SYN-03320</x:v>
      </x:c>
      <x:c r="D3325" s="58" t="n">
        <x:v>60000000</x:v>
      </x:c>
      <x:c r="E3325" s="93" t="n">
        <x:v>24</x:v>
      </x:c>
      <x:c r="F3325" s="59" t="n">
        <x:v>0.0937186863816317</x:v>
      </x:c>
      <x:c r="G3325" s="59" t="n">
        <x:v>0.7365442552325028</x:v>
      </x:c>
      <x:c r="H3325" s="59" t="n">
        <x:v>0.19957111263759325</x:v>
      </x:c>
      <x:c r="I3325" s="58" t="n">
        <x:v>3052491.190076761</x:v>
      </x:c>
      <x:c r="J3325" s="59" t="n">
        <x:v>0.1298788901625284</x:v>
      </x:c>
      <x:c r="K3325" s="2" t="str">
        <x:v>C</x:v>
      </x:c>
      <x:c r="L3325" s="59" t="n">
        <x:v>0.16122035980224608</x:v>
      </x:c>
      <x:c r="M3325" s="59" t="n">
        <x:v>0.45025009187304504</x:v>
      </x:c>
      <x:c r="N3325" s="58" t="n">
        <x:v>4499023.525889092</x:v>
      </x:c>
      <x:c r="O3325" s="58" t="n">
        <x:v>3298706.5892377617</x:v>
      </x:c>
      <x:c r="P3325" s="2" t="str">
        <x:v>approve</x:v>
      </x:c>
      <x:c r="Q3325" s="2" t="str">
        <x:v>eligibility and RAROC conditions are met</x:v>
      </x:c>
      <x:c r="R3325" s="2"/>
      <x:c r="S3325" s="2"/>
      <x:c r="T3325" s="2"/>
    </x:row>
    <x:row r="3326">
      <x:c r="A3326" s="2"/>
      <x:c r="B3326" s="2"/>
      <x:c r="C3326" s="2" t="str">
        <x:v>SYN-03321</x:v>
      </x:c>
      <x:c r="D3326" s="58" t="n">
        <x:v>184000000</x:v>
      </x:c>
      <x:c r="E3326" s="93" t="n">
        <x:v>24</x:v>
      </x:c>
      <x:c r="F3326" s="59" t="n">
        <x:v>0.06484258229178011</x:v>
      </x:c>
      <x:c r="G3326" s="59" t="n">
        <x:v>0.6596215284029843</x:v>
      </x:c>
      <x:c r="H3326" s="59" t="n">
        <x:v>0.17357495935045072</x:v>
      </x:c>
      <x:c r="I3326" s="58" t="n">
        <x:v>9129014.869020578</x:v>
      </x:c>
      <x:c r="J3326" s="59" t="n">
        <x:v>0.4297557089396154</x:v>
      </x:c>
      <x:c r="K3326" s="2" t="str">
        <x:v>C</x:v>
      </x:c>
      <x:c r="L3326" s="59"/>
      <x:c r="M3326" s="59" t="n">
        <x:v>0.7571918326329242</x:v>
      </x:c>
      <x:c r="N3326" s="58" t="n">
        <x:v>8536040.12880114</x:v>
      </x:c>
      <x:c r="O3326" s="58" t="n">
        <x:v>7621810.572776937</x:v>
      </x:c>
      <x:c r="P3326" s="2" t="str">
        <x:v>manual_review</x:v>
      </x:c>
      <x:c r="Q3326" s="2" t="str">
        <x:v>data quality flag</x:v>
      </x:c>
      <x:c r="R3326" s="2"/>
      <x:c r="S3326" s="2"/>
      <x:c r="T3326" s="2"/>
    </x:row>
    <x:row r="3327">
      <x:c r="A3327" s="2"/>
      <x:c r="B3327" s="2"/>
      <x:c r="C3327" s="2" t="str">
        <x:v>SYN-03322</x:v>
      </x:c>
      <x:c r="D3327" s="58" t="n">
        <x:v>231000000</x:v>
      </x:c>
      <x:c r="E3327" s="93" t="n">
        <x:v>48</x:v>
      </x:c>
      <x:c r="F3327" s="59" t="n">
        <x:v>0.017822039602208607</x:v>
      </x:c>
      <x:c r="G3327" s="59" t="n">
        <x:v>0.6058410356958092</x:v>
      </x:c>
      <x:c r="H3327" s="59" t="n">
        <x:v>0.11347225947658864</x:v>
      </x:c>
      <x:c r="I3327" s="58" t="n">
        <x:v>6009342.521371204</x:v>
      </x:c>
      <x:c r="J3327" s="59" t="n">
        <x:v>0.18833858272749865</x:v>
      </x:c>
      <x:c r="K3327" s="2" t="str">
        <x:v>A</x:v>
      </x:c>
      <x:c r="L3327" s="59" t="n">
        <x:v>0.08972965240478517</x:v>
      </x:c>
      <x:c r="M3327" s="59" t="n">
        <x:v>0.40121558162066434</x:v>
      </x:c>
      <x:c r="N3327" s="58" t="n">
        <x:v>5379726.724290707</x:v>
      </x:c>
      <x:c r="O3327" s="58" t="n">
        <x:v>9728838.813184356</x:v>
      </x:c>
      <x:c r="P3327" s="2" t="str">
        <x:v>approve</x:v>
      </x:c>
      <x:c r="Q3327" s="2" t="str">
        <x:v>eligibility and RAROC conditions are met</x:v>
      </x:c>
      <x:c r="R3327" s="2"/>
      <x:c r="S3327" s="2"/>
      <x:c r="T3327" s="2"/>
    </x:row>
    <x:row r="3328">
      <x:c r="A3328" s="2"/>
      <x:c r="B3328" s="2"/>
      <x:c r="C3328" s="2" t="str">
        <x:v>SYN-03323</x:v>
      </x:c>
      <x:c r="D3328" s="58" t="n">
        <x:v>218000000</x:v>
      </x:c>
      <x:c r="E3328" s="93" t="n">
        <x:v>12</x:v>
      </x:c>
      <x:c r="F3328" s="59" t="n">
        <x:v>0.28937912402332033</x:v>
      </x:c>
      <x:c r="G3328" s="59" t="n">
        <x:v>0.7843519762854281</x:v>
      </x:c>
      <x:c r="H3328" s="59" t="n">
        <x:v>0.3</x:v>
      </x:c>
      <x:c r="I3328" s="58" t="n">
        <x:v>21252193.683457732</x:v>
      </x:c>
      <x:c r="J3328" s="59" t="n">
        <x:v>0.46849528743781127</x:v>
      </x:c>
      <x:c r="K3328" s="2" t="str">
        <x:v>E</x:v>
      </x:c>
      <x:c r="L3328" s="59"/>
      <x:c r="M3328" s="59" t="n">
        <x:v>-0.15199388595898278</x:v>
      </x:c>
      <x:c r="N3328" s="58" t="n">
        <x:v>29388163.352261305</x:v>
      </x:c>
      <x:c r="O3328" s="58" t="n">
        <x:v>20609501.510363888</x:v>
      </x:c>
      <x:c r="P3328" s="2" t="str">
        <x:v>decline</x:v>
      </x:c>
      <x:c r="Q3328" s="2" t="str">
        <x:v>PD exceeds policy maximum</x:v>
      </x:c>
      <x:c r="R3328" s="2"/>
      <x:c r="S3328" s="2"/>
      <x:c r="T3328" s="2"/>
    </x:row>
    <x:row r="3329">
      <x:c r="A3329" s="2"/>
      <x:c r="B3329" s="2"/>
      <x:c r="C3329" s="2" t="str">
        <x:v>SYN-03324</x:v>
      </x:c>
      <x:c r="D3329" s="58" t="n">
        <x:v>238000000</x:v>
      </x:c>
      <x:c r="E3329" s="93" t="n">
        <x:v>12</x:v>
      </x:c>
      <x:c r="F3329" s="59" t="n">
        <x:v>0.032225571757350344</x:v>
      </x:c>
      <x:c r="G3329" s="59" t="n">
        <x:v>0.7972437303601165</x:v>
      </x:c>
      <x:c r="H3329" s="59" t="n">
        <x:v>0.12200430325001997</x:v>
      </x:c>
      <x:c r="I3329" s="58" t="n">
        <x:v>21168333.808110386</x:v>
      </x:c>
      <x:c r="J3329" s="59" t="n">
        <x:v>0.7754824686344839</x:v>
      </x:c>
      <x:c r="K3329" s="2" t="str">
        <x:v>B</x:v>
      </x:c>
      <x:c r="L3329" s="59"/>
      <x:c r="M3329" s="59" t="n">
        <x:v>0.3336967139627979</x:v>
      </x:c>
      <x:c r="N3329" s="58" t="n">
        <x:v>3389974.6440745424</x:v>
      </x:c>
      <x:c r="O3329" s="58" t="n">
        <x:v>10236567.73697527</x:v>
      </x:c>
      <x:c r="P3329" s="2" t="str">
        <x:v>decline</x:v>
      </x:c>
      <x:c r="Q3329" s="2" t="str">
        <x:v>debt service to income exceeds policy maximum</x:v>
      </x:c>
      <x:c r="R3329" s="2"/>
      <x:c r="S3329" s="2"/>
      <x:c r="T3329" s="2"/>
    </x:row>
    <x:row r="3330">
      <x:c r="A3330" s="2"/>
      <x:c r="B3330" s="2"/>
      <x:c r="C3330" s="2" t="str">
        <x:v>SYN-03325</x:v>
      </x:c>
      <x:c r="D3330" s="58" t="n">
        <x:v>181000000</x:v>
      </x:c>
      <x:c r="E3330" s="93" t="n">
        <x:v>18</x:v>
      </x:c>
      <x:c r="F3330" s="59" t="n">
        <x:v>0.0488951396213372</x:v>
      </x:c>
      <x:c r="G3330" s="59" t="n">
        <x:v>0.6925182402769311</x:v>
      </x:c>
      <x:c r="H3330" s="59" t="n">
        <x:v>0.14803035781309531</x:v>
      </x:c>
      <x:c r="I3330" s="58" t="n">
        <x:v>11274875.480032852</x:v>
      </x:c>
      <x:c r="J3330" s="59" t="n">
        <x:v>0.3526065300875279</x:v>
      </x:c>
      <x:c r="K3330" s="2" t="str">
        <x:v>B</x:v>
      </x:c>
      <x:c r="L3330" s="59" t="n">
        <x:v>0.11544742584228518</x:v>
      </x:c>
      <x:c r="M3330" s="59" t="n">
        <x:v>0.4911562911986428</x:v>
      </x:c>
      <x:c r="N3330" s="58" t="n">
        <x:v>5014807.858488556</x:v>
      </x:c>
      <x:c r="O3330" s="58" t="n">
        <x:v>7599468.230451024</x:v>
      </x:c>
      <x:c r="P3330" s="2" t="str">
        <x:v>approve</x:v>
      </x:c>
      <x:c r="Q3330" s="2" t="str">
        <x:v>eligibility and RAROC conditions are met</x:v>
      </x:c>
      <x:c r="R3330" s="2"/>
      <x:c r="S3330" s="2"/>
      <x:c r="T3330" s="2"/>
    </x:row>
    <x:row r="3331">
      <x:c r="A3331" s="2"/>
      <x:c r="B3331" s="2"/>
      <x:c r="C3331" s="2" t="str">
        <x:v>SYN-03326</x:v>
      </x:c>
      <x:c r="D3331" s="58" t="n">
        <x:v>154000000</x:v>
      </x:c>
      <x:c r="E3331" s="93" t="n">
        <x:v>36</x:v>
      </x:c>
      <x:c r="F3331" s="59" t="n">
        <x:v>0.05544063357791288</x:v>
      </x:c>
      <x:c r="G3331" s="59" t="n">
        <x:v>0.6773499075315644</x:v>
      </x:c>
      <x:c r="H3331" s="59" t="n">
        <x:v>0.15460058020196585</x:v>
      </x:c>
      <x:c r="I3331" s="58" t="n">
        <x:v>5373220.857967434</x:v>
      </x:c>
      <x:c r="J3331" s="59" t="n">
        <x:v>0.20212234370920099</x:v>
      </x:c>
      <x:c r="K3331" s="2" t="str">
        <x:v>C</x:v>
      </x:c>
      <x:c r="L3331" s="59" t="n">
        <x:v>0.11260208129882812</x:v>
      </x:c>
      <x:c r="M3331" s="59" t="n">
        <x:v>0.5857945631321827</x:v>
      </x:c>
      <x:c r="N3331" s="58" t="n">
        <x:v>9288814.483090792</x:v>
      </x:c>
      <x:c r="O3331" s="58" t="n">
        <x:v>6326354.702209502</x:v>
      </x:c>
      <x:c r="P3331" s="2" t="str">
        <x:v>approve</x:v>
      </x:c>
      <x:c r="Q3331" s="2" t="str">
        <x:v>eligibility and RAROC conditions are met</x:v>
      </x:c>
      <x:c r="R3331" s="2"/>
      <x:c r="S3331" s="2"/>
      <x:c r="T3331" s="2"/>
    </x:row>
    <x:row r="3332">
      <x:c r="A3332" s="2"/>
      <x:c r="B3332" s="2"/>
      <x:c r="C3332" s="2" t="str">
        <x:v>SYN-03327</x:v>
      </x:c>
      <x:c r="D3332" s="58" t="n">
        <x:v>97000000</x:v>
      </x:c>
      <x:c r="E3332" s="93" t="n">
        <x:v>12</x:v>
      </x:c>
      <x:c r="F3332" s="59" t="n">
        <x:v>0.039527494095793425</x:v>
      </x:c>
      <x:c r="G3332" s="59" t="n">
        <x:v>0.7818255077078572</x:v>
      </x:c>
      <x:c r="H3332" s="59" t="n">
        <x:v>0.12029516249216315</x:v>
      </x:c>
      <x:c r="I3332" s="58" t="n">
        <x:v>8619671.931728054</x:v>
      </x:c>
      <x:c r="J3332" s="59" t="n">
        <x:v>0.4617248665968719</x:v>
      </x:c>
      <x:c r="K3332" s="2" t="str">
        <x:v>B</x:v>
      </x:c>
      <x:c r="L3332" s="59" t="n">
        <x:v>0.10539176940917969</x:v>
      </x:c>
      <x:c r="M3332" s="59" t="n">
        <x:v>0.31129222734878276</x:v>
      </x:c>
      <x:c r="N3332" s="58" t="n">
        <x:v>1663364.0032827149</x:v>
      </x:c>
      <x:c r="O3332" s="58" t="n">
        <x:v>4161311.5695841825</x:v>
      </x:c>
      <x:c r="P3332" s="2" t="str">
        <x:v>approve</x:v>
      </x:c>
      <x:c r="Q3332" s="2" t="str">
        <x:v>eligibility and RAROC conditions are met</x:v>
      </x:c>
      <x:c r="R3332" s="2"/>
      <x:c r="S3332" s="2"/>
      <x:c r="T3332" s="2"/>
    </x:row>
    <x:row r="3333">
      <x:c r="A3333" s="2"/>
      <x:c r="B3333" s="2"/>
      <x:c r="C3333" s="2" t="str">
        <x:v>SYN-03328</x:v>
      </x:c>
      <x:c r="D3333" s="58" t="n">
        <x:v>105000000</x:v>
      </x:c>
      <x:c r="E3333" s="93" t="n">
        <x:v>12</x:v>
      </x:c>
      <x:c r="F3333" s="59" t="n">
        <x:v>0.22757005502298833</x:v>
      </x:c>
      <x:c r="G3333" s="59" t="n">
        <x:v>0.8282426591246784</x:v>
      </x:c>
      <x:c r="H3333" s="59" t="n">
        <x:v>0.271498502315256</x:v>
      </x:c>
      <x:c r="I3333" s="58" t="n">
        <x:v>10089505.872547343</x:v>
      </x:c>
      <x:c r="J3333" s="59" t="n">
        <x:v>0.19053497476817588</x:v>
      </x:c>
      <x:c r="K3333" s="2" t="str">
        <x:v>E</x:v>
      </x:c>
      <x:c r="L3333" s="59"/>
      <x:c r="M3333" s="59" t="n">
        <x:v>0.016557007353977794</x:v>
      </x:c>
      <x:c r="N3333" s="58" t="n">
        <x:v>11575894.458302192</x:v>
      </x:c>
      <x:c r="O3333" s="58" t="n">
        <x:v>9974962.443865545</x:v>
      </x:c>
      <x:c r="P3333" s="2" t="str">
        <x:v>decline</x:v>
      </x:c>
      <x:c r="Q3333" s="2" t="str">
        <x:v>PD exceeds policy maximum</x:v>
      </x:c>
      <x:c r="R3333" s="2"/>
      <x:c r="S3333" s="2"/>
      <x:c r="T3333" s="2"/>
    </x:row>
    <x:row r="3334">
      <x:c r="A3334" s="2"/>
      <x:c r="B3334" s="2"/>
      <x:c r="C3334" s="2" t="str">
        <x:v>SYN-03329</x:v>
      </x:c>
      <x:c r="D3334" s="58" t="n">
        <x:v>120000000</x:v>
      </x:c>
      <x:c r="E3334" s="93" t="n">
        <x:v>36</x:v>
      </x:c>
      <x:c r="F3334" s="59" t="n">
        <x:v>0.053658460712268964</x:v>
      </x:c>
      <x:c r="G3334" s="59" t="n">
        <x:v>0.6994648954998612</x:v>
      </x:c>
      <x:c r="H3334" s="59" t="n">
        <x:v>0.1640122883182853</x:v>
      </x:c>
      <x:c r="I3334" s="58" t="n">
        <x:v>4242652.990098426</x:v>
      </x:c>
      <x:c r="J3334" s="59" t="n">
        <x:v>0.43370611960393707</x:v>
      </x:c>
      <x:c r="K3334" s="2" t="str">
        <x:v>C</x:v>
      </x:c>
      <x:c r="L3334" s="59" t="n">
        <x:v>0.12047569274902345</x:v>
      </x:c>
      <x:c r="M3334" s="59" t="n">
        <x:v>0.6028987206711784</x:v>
      </x:c>
      <x:c r="N3334" s="58" t="n">
        <x:v>7270490.651173972</x:v>
      </x:c>
      <x:c r="O3334" s="58" t="n">
        <x:v>4958673.44693997</x:v>
      </x:c>
      <x:c r="P3334" s="2" t="str">
        <x:v>approve</x:v>
      </x:c>
      <x:c r="Q3334" s="2" t="str">
        <x:v>eligibility and RAROC conditions are met</x:v>
      </x:c>
      <x:c r="R3334" s="2"/>
      <x:c r="S3334" s="2"/>
      <x:c r="T3334" s="2"/>
    </x:row>
    <x:row r="3335">
      <x:c r="A3335" s="2"/>
      <x:c r="B3335" s="2"/>
      <x:c r="C3335" s="2" t="str">
        <x:v>SYN-03330</x:v>
      </x:c>
      <x:c r="D3335" s="58" t="n">
        <x:v>69000000</x:v>
      </x:c>
      <x:c r="E3335" s="93" t="n">
        <x:v>12</x:v>
      </x:c>
      <x:c r="F3335" s="59" t="n">
        <x:v>0.20084239823788663</x:v>
      </x:c>
      <x:c r="G3335" s="59" t="n">
        <x:v>0.7895338034705552</x:v>
      </x:c>
      <x:c r="H3335" s="59" t="n">
        <x:v>0.26074673532582326</x:v>
      </x:c>
      <x:c r="I3335" s="58" t="n">
        <x:v>6594087.037399791</x:v>
      </x:c>
      <x:c r="J3335" s="59" t="n">
        <x:v>0.2474313345206283</x:v>
      </x:c>
      <x:c r="K3335" s="2" t="str">
        <x:v>E</x:v>
      </x:c>
      <x:c r="L3335" s="59"/>
      <x:c r="M3335" s="59" t="n">
        <x:v>0.08598557154218991</x:v>
      </x:c>
      <x:c r="N3335" s="58" t="n">
        <x:v>6360175.375049022</x:v>
      </x:c>
      <x:c r="O3335" s="58" t="n">
        <x:v>6016150.0712195225</x:v>
      </x:c>
      <x:c r="P3335" s="2" t="str">
        <x:v>decline</x:v>
      </x:c>
      <x:c r="Q3335" s="2" t="str">
        <x:v>PD exceeds policy maximum</x:v>
      </x:c>
      <x:c r="R3335" s="2"/>
      <x:c r="S3335" s="2"/>
      <x:c r="T3335" s="2"/>
    </x:row>
    <x:row r="3336">
      <x:c r="A3336" s="2"/>
      <x:c r="B3336" s="2"/>
      <x:c r="C3336" s="2" t="str">
        <x:v>SYN-03331</x:v>
      </x:c>
      <x:c r="D3336" s="58" t="n">
        <x:v>201000000</x:v>
      </x:c>
      <x:c r="E3336" s="93" t="n">
        <x:v>48</x:v>
      </x:c>
      <x:c r="F3336" s="59" t="n">
        <x:v>0.014139543452592931</x:v>
      </x:c>
      <x:c r="G3336" s="59" t="n">
        <x:v>0.6594203098038888</x:v>
      </x:c>
      <x:c r="H3336" s="59" t="n">
        <x:v>0.11285743954506006</x:v>
      </x:c>
      <x:c r="I3336" s="58" t="n">
        <x:v>5222886.066082942</x:v>
      </x:c>
      <x:c r="J3336" s="59" t="n">
        <x:v>0.14933868453860835</x:v>
      </x:c>
      <x:c r="K3336" s="2" t="str">
        <x:v>A</x:v>
      </x:c>
      <x:c r="L3336" s="59" t="n">
        <x:v>0.08859344482421876</x:v>
      </x:c>
      <x:c r="M3336" s="59" t="n">
        <x:v>0.40656419732352256</x:v>
      </x:c>
      <x:c r="N3336" s="58" t="n">
        <x:v>4054185.632650094</x:v>
      </x:c>
      <x:c r="O3336" s="58" t="n">
        <x:v>8504828.350413093</x:v>
      </x:c>
      <x:c r="P3336" s="2" t="str">
        <x:v>approve</x:v>
      </x:c>
      <x:c r="Q3336" s="2" t="str">
        <x:v>eligibility and RAROC conditions are met</x:v>
      </x:c>
      <x:c r="R3336" s="2"/>
      <x:c r="S3336" s="2"/>
      <x:c r="T3336" s="2"/>
    </x:row>
    <x:row r="3337">
      <x:c r="A3337" s="2"/>
      <x:c r="B3337" s="2"/>
      <x:c r="C3337" s="2" t="str">
        <x:v>SYN-03332</x:v>
      </x:c>
      <x:c r="D3337" s="58" t="n">
        <x:v>46000000</x:v>
      </x:c>
      <x:c r="E3337" s="93" t="n">
        <x:v>18</x:v>
      </x:c>
      <x:c r="F3337" s="59" t="n">
        <x:v>0.06446999931383131</x:v>
      </x:c>
      <x:c r="G3337" s="59" t="n">
        <x:v>0.627569955270307</x:v>
      </x:c>
      <x:c r="H3337" s="59" t="n">
        <x:v>0.15416963435249412</x:v>
      </x:c>
      <x:c r="I3337" s="58" t="n">
        <x:v>2878735.1193784177</x:v>
      </x:c>
      <x:c r="J3337" s="59" t="n">
        <x:v>0.16269388581317315</x:v>
      </x:c>
      <x:c r="K3337" s="2" t="str">
        <x:v>C</x:v>
      </x:c>
      <x:c r="L3337" s="59" t="n">
        <x:v>0.14703750610351562</x:v>
      </x:c>
      <x:c r="M3337" s="59" t="n">
        <x:v>0.23288172352808503</x:v>
      </x:c>
      <x:c r="N3337" s="58" t="n">
        <x:v>1524394.356895886</x:v>
      </x:c>
      <x:c r="O3337" s="58" t="n">
        <x:v>1918895.9176804468</x:v>
      </x:c>
      <x:c r="P3337" s="2" t="str">
        <x:v>approve</x:v>
      </x:c>
      <x:c r="Q3337" s="2" t="str">
        <x:v>eligibility and RAROC conditions are met</x:v>
      </x:c>
      <x:c r="R3337" s="2"/>
      <x:c r="S3337" s="2"/>
      <x:c r="T3337" s="2"/>
    </x:row>
    <x:row r="3338">
      <x:c r="A3338" s="2"/>
      <x:c r="B3338" s="2"/>
      <x:c r="C3338" s="2" t="str">
        <x:v>SYN-03333</x:v>
      </x:c>
      <x:c r="D3338" s="58" t="n">
        <x:v>85000000</x:v>
      </x:c>
      <x:c r="E3338" s="93" t="n">
        <x:v>24</x:v>
      </x:c>
      <x:c r="F3338" s="59" t="n">
        <x:v>0.0099428748495211</x:v>
      </x:c>
      <x:c r="G3338" s="59" t="n">
        <x:v>0.7278795608951913</x:v>
      </x:c>
      <x:c r="H3338" s="59" t="n">
        <x:v>0.12052885471819794</x:v>
      </x:c>
      <x:c r="I3338" s="58" t="n">
        <x:v>4003344.7200134844</x:v>
      </x:c>
      <x:c r="J3338" s="59" t="n">
        <x:v>0.2829892910354127</x:v>
      </x:c>
      <x:c r="K3338" s="2" t="str">
        <x:v>A</x:v>
      </x:c>
      <x:c r="L3338" s="59" t="n">
        <x:v>0.0851909637451172</x:v>
      </x:c>
      <x:c r="M3338" s="59" t="n">
        <x:v>0.5189039580766325</x:v>
      </x:c>
      <x:c r="N3338" s="58" t="n">
        <x:v>664035.9908274189</x:v>
      </x:c>
      <x:c r="O3338" s="58" t="n">
        <x:v>3596279.456235253</x:v>
      </x:c>
      <x:c r="P3338" s="2" t="str">
        <x:v>approve</x:v>
      </x:c>
      <x:c r="Q3338" s="2" t="str">
        <x:v>eligibility and RAROC conditions are met</x:v>
      </x:c>
      <x:c r="R3338" s="2"/>
      <x:c r="S3338" s="2"/>
      <x:c r="T3338" s="2"/>
    </x:row>
    <x:row r="3339">
      <x:c r="A3339" s="2"/>
      <x:c r="B3339" s="2"/>
      <x:c r="C3339" s="2" t="str">
        <x:v>SYN-03334</x:v>
      </x:c>
      <x:c r="D3339" s="58" t="n">
        <x:v>114000000</x:v>
      </x:c>
      <x:c r="E3339" s="93" t="n">
        <x:v>48</x:v>
      </x:c>
      <x:c r="F3339" s="59" t="n">
        <x:v>0.045899153050583556</x:v>
      </x:c>
      <x:c r="G3339" s="59" t="n">
        <x:v>0.6685556222971789</x:v>
      </x:c>
      <x:c r="H3339" s="59" t="n">
        <x:v>0.1443658881718687</x:v>
      </x:c>
      <x:c r="I3339" s="58" t="n">
        <x:v>3140242.507834015</x:v>
      </x:c>
      <x:c r="J3339" s="59" t="n">
        <x:v>0.24198747946833082</x:v>
      </x:c>
      <x:c r="K3339" s="2" t="str">
        <x:v>B</x:v>
      </x:c>
      <x:c r="L3339" s="59" t="n">
        <x:v>0.11035774230957032</x:v>
      </x:c>
      <x:c r="M3339" s="59" t="n">
        <x:v>0.5055329756538627</x:v>
      </x:c>
      <x:c r="N3339" s="58" t="n">
        <x:v>7487950.162045877</x:v>
      </x:c>
      <x:c r="O3339" s="58" t="n">
        <x:v>4702170.246198714</x:v>
      </x:c>
      <x:c r="P3339" s="2" t="str">
        <x:v>approve</x:v>
      </x:c>
      <x:c r="Q3339" s="2" t="str">
        <x:v>eligibility and RAROC conditions are met</x:v>
      </x:c>
      <x:c r="R3339" s="2"/>
      <x:c r="S3339" s="2"/>
      <x:c r="T3339" s="2"/>
    </x:row>
    <x:row r="3340">
      <x:c r="A3340" s="2"/>
      <x:c r="B3340" s="2"/>
      <x:c r="C3340" s="2" t="str">
        <x:v>SYN-03335</x:v>
      </x:c>
      <x:c r="D3340" s="58" t="n">
        <x:v>245000000</x:v>
      </x:c>
      <x:c r="E3340" s="93" t="n">
        <x:v>24</x:v>
      </x:c>
      <x:c r="F3340" s="59" t="n">
        <x:v>0.041899082937827514</x:v>
      </x:c>
      <x:c r="G3340" s="59" t="n">
        <x:v>0.699033017514311</x:v>
      </x:c>
      <x:c r="H3340" s="59" t="n">
        <x:v>0.13150547822021946</x:v>
      </x:c>
      <x:c r="I3340" s="58" t="n">
        <x:v>11665078.816091314</x:v>
      </x:c>
      <x:c r="J3340" s="59" t="n">
        <x:v>0.3566034721571129</x:v>
      </x:c>
      <x:c r="K3340" s="2" t="str">
        <x:v>B</x:v>
      </x:c>
      <x:c r="L3340" s="59" t="n">
        <x:v>0.10851963043212891</x:v>
      </x:c>
      <x:c r="M3340" s="59" t="n">
        <x:v>0.3935017734537417</x:v>
      </x:c>
      <x:c r="N3340" s="58" t="n">
        <x:v>7722923.2667045165</x:v>
      </x:c>
      <x:c r="O3340" s="58" t="n">
        <x:v>10181532.680908835</x:v>
      </x:c>
      <x:c r="P3340" s="2" t="str">
        <x:v>approve</x:v>
      </x:c>
      <x:c r="Q3340" s="2" t="str">
        <x:v>eligibility and RAROC conditions are met</x:v>
      </x:c>
      <x:c r="R3340" s="2"/>
      <x:c r="S3340" s="2"/>
      <x:c r="T3340" s="2"/>
    </x:row>
    <x:row r="3341">
      <x:c r="A3341" s="2"/>
      <x:c r="B3341" s="2"/>
      <x:c r="C3341" s="2" t="str">
        <x:v>SYN-03336</x:v>
      </x:c>
      <x:c r="D3341" s="58" t="n">
        <x:v>111000000</x:v>
      </x:c>
      <x:c r="E3341" s="93" t="n">
        <x:v>24</x:v>
      </x:c>
      <x:c r="F3341" s="59" t="n">
        <x:v>0.027924078952612806</x:v>
      </x:c>
      <x:c r="G3341" s="59" t="n">
        <x:v>0.6992428218394485</x:v>
      </x:c>
      <x:c r="H3341" s="59" t="n">
        <x:v>0.1403031348828729</x:v>
      </x:c>
      <x:c r="I3341" s="58" t="n">
        <x:v>5331019.7572641475</x:v>
      </x:c>
      <x:c r="J3341" s="59" t="n">
        <x:v>0.21198393044695327</x:v>
      </x:c>
      <x:c r="K3341" s="2" t="str">
        <x:v>B</x:v>
      </x:c>
      <x:c r="L3341" s="59" t="n">
        <x:v>0.0992992401123047</x:v>
      </x:c>
      <x:c r="M3341" s="59" t="n">
        <x:v>0.5766489547730648</x:v>
      </x:c>
      <x:c r="N3341" s="58" t="n">
        <x:v>2345195.9177374975</x:v>
      </x:c>
      <x:c r="O3341" s="58" t="n">
        <x:v>4668418.924762613</x:v>
      </x:c>
      <x:c r="P3341" s="2" t="str">
        <x:v>approve</x:v>
      </x:c>
      <x:c r="Q3341" s="2" t="str">
        <x:v>eligibility and RAROC conditions are met</x:v>
      </x:c>
      <x:c r="R3341" s="2"/>
      <x:c r="S3341" s="2"/>
      <x:c r="T3341" s="2"/>
    </x:row>
    <x:row r="3342">
      <x:c r="A3342" s="2"/>
      <x:c r="B3342" s="2"/>
      <x:c r="C3342" s="2" t="str">
        <x:v>SYN-03337</x:v>
      </x:c>
      <x:c r="D3342" s="58" t="n">
        <x:v>231000000</x:v>
      </x:c>
      <x:c r="E3342" s="93" t="n">
        <x:v>12</x:v>
      </x:c>
      <x:c r="F3342" s="59" t="n">
        <x:v>0.08713564776259493</x:v>
      </x:c>
      <x:c r="G3342" s="59" t="n">
        <x:v>0.8087382712024926</x:v>
      </x:c>
      <x:c r="H3342" s="59" t="n">
        <x:v>0.169466299399189</x:v>
      </x:c>
      <x:c r="I3342" s="58" t="n">
        <x:v>21062447.470741056</x:v>
      </x:c>
      <x:c r="J3342" s="59" t="n">
        <x:v>1.2955101267046696</x:v>
      </x:c>
      <x:c r="K3342" s="2" t="str">
        <x:v>C</x:v>
      </x:c>
      <x:c r="L3342" s="59"/>
      <x:c r="M3342" s="59" t="n">
        <x:v>0.36744971657020997</x:v>
      </x:c>
      <x:c r="N3342" s="58" t="n">
        <x:v>9165988.559649756</x:v>
      </x:c>
      <x:c r="O3342" s="58" t="n">
        <x:v>13900951.924558563</x:v>
      </x:c>
      <x:c r="P3342" s="2" t="str">
        <x:v>decline</x:v>
      </x:c>
      <x:c r="Q3342" s="2" t="str">
        <x:v>debt service to income exceeds policy maximum</x:v>
      </x:c>
      <x:c r="R3342" s="2"/>
      <x:c r="S3342" s="2"/>
      <x:c r="T3342" s="2"/>
    </x:row>
    <x:row r="3343">
      <x:c r="A3343" s="2"/>
      <x:c r="B3343" s="2"/>
      <x:c r="C3343" s="2" t="str">
        <x:v>SYN-03338</x:v>
      </x:c>
      <x:c r="D3343" s="58" t="n">
        <x:v>201000000</x:v>
      </x:c>
      <x:c r="E3343" s="93" t="n">
        <x:v>18</x:v>
      </x:c>
      <x:c r="F3343" s="59" t="n">
        <x:v>0.0640326844878559</x:v>
      </x:c>
      <x:c r="G3343" s="59" t="n">
        <x:v>0.8587965703979265</x:v>
      </x:c>
      <x:c r="H3343" s="59" t="n">
        <x:v>0.1466394185380375</x:v>
      </x:c>
      <x:c r="I3343" s="58" t="n">
        <x:v>12507575.429131873</x:v>
      </x:c>
      <x:c r="J3343" s="59" t="n">
        <x:v>0.37155588956524155</x:v>
      </x:c>
      <x:c r="K3343" s="2" t="str">
        <x:v>C</x:v>
      </x:c>
      <x:c r="L3343" s="59" t="n">
        <x:v>0.1405027770996094</x:v>
      </x:c>
      <x:c r="M3343" s="59" t="n">
        <x:v>0.21009960648122716</x:v>
      </x:c>
      <x:c r="N3343" s="58" t="n">
        <x:v>9038380.643733112</x:v>
      </x:c>
      <x:c r="O3343" s="58" t="n">
        <x:v>10421469.081758603</x:v>
      </x:c>
      <x:c r="P3343" s="2" t="str">
        <x:v>approve</x:v>
      </x:c>
      <x:c r="Q3343" s="2" t="str">
        <x:v>eligibility and RAROC conditions are met</x:v>
      </x:c>
      <x:c r="R3343" s="2"/>
      <x:c r="S3343" s="2"/>
      <x:c r="T3343" s="2"/>
    </x:row>
    <x:row r="3344">
      <x:c r="A3344" s="2"/>
      <x:c r="B3344" s="2"/>
      <x:c r="C3344" s="2" t="str">
        <x:v>SYN-03339</x:v>
      </x:c>
      <x:c r="D3344" s="58" t="n">
        <x:v>176000000</x:v>
      </x:c>
      <x:c r="E3344" s="93" t="n">
        <x:v>36</x:v>
      </x:c>
      <x:c r="F3344" s="59" t="n">
        <x:v>0.003150864396865694</x:v>
      </x:c>
      <x:c r="G3344" s="59" t="n">
        <x:v>0.6315020153373272</x:v>
      </x:c>
      <x:c r="H3344" s="59" t="n">
        <x:v>0.09683156958086017</x:v>
      </x:c>
      <x:c r="I3344" s="58" t="n">
        <x:v>5652879.906110307</x:v>
      </x:c>
      <x:c r="J3344" s="59" t="n">
        <x:v>0.2986911085030641</x:v>
      </x:c>
      <x:c r="K3344" s="2" t="str">
        <x:v>A</x:v>
      </x:c>
      <x:c r="L3344" s="59" t="n">
        <x:v>0.07560733795166016</x:v>
      </x:c>
      <x:c r="M3344" s="59" t="n">
        <x:v>0.37510748561144547</x:v>
      </x:c>
      <x:c r="N3344" s="58" t="n">
        <x:v>564211.1120936673</x:v>
      </x:c>
      <x:c r="O3344" s="58" t="n">
        <x:v>7432561.190256649</x:v>
      </x:c>
      <x:c r="P3344" s="2" t="str">
        <x:v>approve</x:v>
      </x:c>
      <x:c r="Q3344" s="2" t="str">
        <x:v>eligibility and RAROC conditions are met</x:v>
      </x:c>
      <x:c r="R3344" s="2"/>
      <x:c r="S3344" s="2"/>
      <x:c r="T3344" s="2"/>
    </x:row>
    <x:row r="3345">
      <x:c r="A3345" s="2"/>
      <x:c r="B3345" s="2"/>
      <x:c r="C3345" s="2" t="str">
        <x:v>SYN-03340</x:v>
      </x:c>
      <x:c r="D3345" s="58" t="n">
        <x:v>50000000</x:v>
      </x:c>
      <x:c r="E3345" s="93" t="n">
        <x:v>48</x:v>
      </x:c>
      <x:c r="F3345" s="59" t="n">
        <x:v>0.14451243949495687</x:v>
      </x:c>
      <x:c r="G3345" s="59" t="n">
        <x:v>0.6390473189179207</x:v>
      </x:c>
      <x:c r="H3345" s="59" t="n">
        <x:v>0.2209044314388717</x:v>
      </x:c>
      <x:c r="I3345" s="58" t="n">
        <x:v>1577759.9726089512</x:v>
      </x:c>
      <x:c r="J3345" s="59" t="n">
        <x:v>0.1709866651449417</x:v>
      </x:c>
      <x:c r="K3345" s="2" t="str">
        <x:v>D</x:v>
      </x:c>
      <x:c r="L3345" s="59" t="n">
        <x:v>0.19010284423828128</x:v>
      </x:c>
      <x:c r="M3345" s="59" t="n">
        <x:v>0.3731132062978156</x:v>
      </x:c>
      <x:c r="N3345" s="58" t="n">
        <x:v>9385675.987699285</x:v>
      </x:c>
      <x:c r="O3345" s="58" t="n">
        <x:v>2744190.237007511</x:v>
      </x:c>
      <x:c r="P3345" s="2" t="str">
        <x:v>approve</x:v>
      </x:c>
      <x:c r="Q3345" s="2" t="str">
        <x:v>eligibility and RAROC conditions are met</x:v>
      </x:c>
      <x:c r="R3345" s="2"/>
      <x:c r="S3345" s="2"/>
      <x:c r="T3345" s="2"/>
    </x:row>
    <x:row r="3346">
      <x:c r="A3346" s="2"/>
      <x:c r="B3346" s="2"/>
      <x:c r="C3346" s="2" t="str">
        <x:v>SYN-03341</x:v>
      </x:c>
      <x:c r="D3346" s="58" t="n">
        <x:v>36000000</x:v>
      </x:c>
      <x:c r="E3346" s="93" t="n">
        <x:v>48</x:v>
      </x:c>
      <x:c r="F3346" s="59" t="n">
        <x:v>0.04690484710709084</x:v>
      </x:c>
      <x:c r="G3346" s="59" t="n">
        <x:v>0.7394660602491054</x:v>
      </x:c>
      <x:c r="H3346" s="59" t="n">
        <x:v>0.161739352726113</x:v>
      </x:c>
      <x:c r="I3346" s="58" t="n">
        <x:v>1023459.8849521318</x:v>
      </x:c>
      <x:c r="J3346" s="59" t="n">
        <x:v>0.25732274284219864</x:v>
      </x:c>
      <x:c r="K3346" s="2" t="str">
        <x:v>B</x:v>
      </x:c>
      <x:c r="L3346" s="59" t="n">
        <x:v>0.12547588348388672</x:v>
      </x:c>
      <x:c r="M3346" s="59" t="n">
        <x:v>0.5306985632057212</x:v>
      </x:c>
      <x:c r="N3346" s="58" t="n">
        <x:v>2696221.673297608</x:v>
      </x:c>
      <x:c r="O3346" s="58" t="n">
        <x:v>1497232.070207499</x:v>
      </x:c>
      <x:c r="P3346" s="2" t="str">
        <x:v>approve</x:v>
      </x:c>
      <x:c r="Q3346" s="2" t="str">
        <x:v>eligibility and RAROC conditions are met</x:v>
      </x:c>
      <x:c r="R3346" s="2"/>
      <x:c r="S3346" s="2"/>
      <x:c r="T3346" s="2"/>
    </x:row>
    <x:row r="3347">
      <x:c r="A3347" s="2"/>
      <x:c r="B3347" s="2"/>
      <x:c r="C3347" s="2" t="str">
        <x:v>SYN-03342</x:v>
      </x:c>
      <x:c r="D3347" s="58" t="n">
        <x:v>183000000</x:v>
      </x:c>
      <x:c r="E3347" s="93" t="n">
        <x:v>48</x:v>
      </x:c>
      <x:c r="F3347" s="59" t="n">
        <x:v>0.07515295956946384</x:v>
      </x:c>
      <x:c r="G3347" s="59" t="n">
        <x:v>0.5161293239226822</x:v>
      </x:c>
      <x:c r="H3347" s="59" t="n">
        <x:v>0.154665408173754</x:v>
      </x:c>
      <x:c r="I3347" s="58" t="n">
        <x:v>5136409.8237753995</x:v>
      </x:c>
      <x:c r="J3347" s="59" t="n">
        <x:v>0.3102786879902348</x:v>
      </x:c>
      <x:c r="K3347" s="2" t="str">
        <x:v>C</x:v>
      </x:c>
      <x:c r="L3347" s="59" t="n">
        <x:v>0.11972816467285155</x:v>
      </x:c>
      <x:c r="M3347" s="59" t="n">
        <x:v>0.5150764725324021</x:v>
      </x:c>
      <x:c r="N3347" s="58" t="n">
        <x:v>14877343.276990835</x:v>
      </x:c>
      <x:c r="O3347" s="58" t="n">
        <x:v>7287351.562773871</x:v>
      </x:c>
      <x:c r="P3347" s="2" t="str">
        <x:v>approve</x:v>
      </x:c>
      <x:c r="Q3347" s="2" t="str">
        <x:v>eligibility and RAROC conditions are met</x:v>
      </x:c>
      <x:c r="R3347" s="2"/>
      <x:c r="S3347" s="2"/>
      <x:c r="T3347" s="2"/>
    </x:row>
    <x:row r="3348">
      <x:c r="A3348" s="2"/>
      <x:c r="B3348" s="2"/>
      <x:c r="C3348" s="2" t="str">
        <x:v>SYN-03343</x:v>
      </x:c>
      <x:c r="D3348" s="58" t="n">
        <x:v>48000000</x:v>
      </x:c>
      <x:c r="E3348" s="93" t="n">
        <x:v>24</x:v>
      </x:c>
      <x:c r="F3348" s="59" t="n">
        <x:v>0.04196396431571233</x:v>
      </x:c>
      <x:c r="G3348" s="59" t="n">
        <x:v>0.9</x:v>
      </x:c>
      <x:c r="H3348" s="59" t="n">
        <x:v>0.16719941807228303</x:v>
      </x:c>
      <x:c r="I3348" s="58" t="n">
        <x:v>2366774.5101442733</x:v>
      </x:c>
      <x:c r="J3348" s="59" t="n">
        <x:v>0.26360401172745457</x:v>
      </x:c>
      <x:c r="K3348" s="2" t="str">
        <x:v>B</x:v>
      </x:c>
      <x:c r="L3348" s="59" t="n">
        <x:v>0.1267533493041992</x:v>
      </x:c>
      <x:c r="M3348" s="59" t="n">
        <x:v>0.5720320967135003</x:v>
      </x:c>
      <x:c r="N3348" s="58" t="n">
        <x:v>1971720.6482409157</x:v>
      </x:c>
      <x:c r="O3348" s="58" t="n">
        <x:v>2015796.2682250985</x:v>
      </x:c>
      <x:c r="P3348" s="2" t="str">
        <x:v>approve</x:v>
      </x:c>
      <x:c r="Q3348" s="2" t="str">
        <x:v>eligibility and RAROC conditions are met</x:v>
      </x:c>
      <x:c r="R3348" s="2"/>
      <x:c r="S3348" s="2"/>
      <x:c r="T3348" s="2"/>
    </x:row>
    <x:row r="3349">
      <x:c r="A3349" s="2"/>
      <x:c r="B3349" s="2"/>
      <x:c r="C3349" s="2" t="str">
        <x:v>SYN-03344</x:v>
      </x:c>
      <x:c r="D3349" s="58" t="n">
        <x:v>123000000</x:v>
      </x:c>
      <x:c r="E3349" s="93" t="n">
        <x:v>48</x:v>
      </x:c>
      <x:c r="F3349" s="59" t="n">
        <x:v>0.01263122744915722</x:v>
      </x:c>
      <x:c r="G3349" s="59" t="n">
        <x:v>0.6810148337247394</x:v>
      </x:c>
      <x:c r="H3349" s="59" t="n">
        <x:v>0.13314520975743893</x:v>
      </x:c>
      <x:c r="I3349" s="58" t="n">
        <x:v>3319015.2221039473</x:v>
      </x:c>
      <x:c r="J3349" s="59" t="n">
        <x:v>0.07634735904304046</x:v>
      </x:c>
      <x:c r="K3349" s="2" t="str">
        <x:v>A</x:v>
      </x:c>
      <x:c r="L3349" s="59" t="n">
        <x:v>0.08492687225341798</x:v>
      </x:c>
      <x:c r="M3349" s="59" t="n">
        <x:v>0.6491335772974053</x:v>
      </x:c>
      <x:c r="N3349" s="58" t="n">
        <x:v>2319365.0959705473</x:v>
      </x:c>
      <x:c r="O3349" s="58" t="n">
        <x:v>5277523.601211301</x:v>
      </x:c>
      <x:c r="P3349" s="2" t="str">
        <x:v>approve</x:v>
      </x:c>
      <x:c r="Q3349" s="2" t="str">
        <x:v>eligibility and RAROC conditions are met</x:v>
      </x:c>
      <x:c r="R3349" s="2"/>
      <x:c r="S3349" s="2"/>
      <x:c r="T3349" s="2"/>
    </x:row>
    <x:row r="3350">
      <x:c r="A3350" s="2"/>
      <x:c r="B3350" s="2"/>
      <x:c r="C3350" s="2" t="str">
        <x:v>SYN-03345</x:v>
      </x:c>
      <x:c r="D3350" s="58" t="n">
        <x:v>131000000</x:v>
      </x:c>
      <x:c r="E3350" s="93" t="n">
        <x:v>36</x:v>
      </x:c>
      <x:c r="F3350" s="59" t="n">
        <x:v>0.015939088765159395</x:v>
      </x:c>
      <x:c r="G3350" s="59" t="n">
        <x:v>0.6745265182507036</x:v>
      </x:c>
      <x:c r="H3350" s="59" t="n">
        <x:v>0.10675905643121744</x:v>
      </x:c>
      <x:c r="I3350" s="58" t="n">
        <x:v>4268694.122473978</x:v>
      </x:c>
      <x:c r="J3350" s="59" t="n">
        <x:v>0.3614461920520837</x:v>
      </x:c>
      <x:c r="K3350" s="2" t="str">
        <x:v>A</x:v>
      </x:c>
      <x:c r="L3350" s="59" t="n">
        <x:v>0.0890505599975586</x:v>
      </x:c>
      <x:c r="M3350" s="59" t="n">
        <x:v>0.3398568796523427</x:v>
      </x:c>
      <x:c r="N3350" s="58" t="n">
        <x:v>2263701.780886802</x:v>
      </x:c>
      <x:c r="O3350" s="58" t="n">
        <x:v>5486462.0992982555</x:v>
      </x:c>
      <x:c r="P3350" s="2" t="str">
        <x:v>approve</x:v>
      </x:c>
      <x:c r="Q3350" s="2" t="str">
        <x:v>eligibility and RAROC conditions are met</x:v>
      </x:c>
      <x:c r="R3350" s="2"/>
      <x:c r="S3350" s="2"/>
      <x:c r="T3350" s="2"/>
    </x:row>
    <x:row r="3351">
      <x:c r="A3351" s="2"/>
      <x:c r="B3351" s="2"/>
      <x:c r="C3351" s="2" t="str">
        <x:v>SYN-03346</x:v>
      </x:c>
      <x:c r="D3351" s="58" t="n">
        <x:v>248000000</x:v>
      </x:c>
      <x:c r="E3351" s="93" t="n">
        <x:v>12</x:v>
      </x:c>
      <x:c r="F3351" s="59" t="n">
        <x:v>0.07586459646992223</x:v>
      </x:c>
      <x:c r="G3351" s="59" t="n">
        <x:v>0.6977512950454893</x:v>
      </x:c>
      <x:c r="H3351" s="59" t="n">
        <x:v>0.18571517723521522</x:v>
      </x:c>
      <x:c r="I3351" s="58" t="n">
        <x:v>22804146.933372393</x:v>
      </x:c>
      <x:c r="J3351" s="59" t="n">
        <x:v>0.5816022605134215</x:v>
      </x:c>
      <x:c r="K3351" s="2" t="str">
        <x:v>C</x:v>
      </x:c>
      <x:c r="L3351" s="59"/>
      <x:c r="M3351" s="59" t="n">
        <x:v>0.782647901477269</x:v>
      </x:c>
      <x:c r="N3351" s="58" t="n">
        <x:v>7395961.213725986</x:v>
      </x:c>
      <x:c r="O3351" s="58" t="n">
        <x:v>11923613.050058883</x:v>
      </x:c>
      <x:c r="P3351" s="2" t="str">
        <x:v>decline</x:v>
      </x:c>
      <x:c r="Q3351" s="2" t="str">
        <x:v>debt service to income exceeds policy maximum</x:v>
      </x:c>
      <x:c r="R3351" s="2"/>
      <x:c r="S3351" s="2"/>
      <x:c r="T3351" s="2"/>
    </x:row>
    <x:row r="3352">
      <x:c r="A3352" s="2"/>
      <x:c r="B3352" s="2"/>
      <x:c r="C3352" s="2" t="str">
        <x:v>SYN-03347</x:v>
      </x:c>
      <x:c r="D3352" s="58" t="n">
        <x:v>243000000</x:v>
      </x:c>
      <x:c r="E3352" s="93" t="n">
        <x:v>18</x:v>
      </x:c>
      <x:c r="F3352" s="59" t="n">
        <x:v>0.07363407044790792</x:v>
      </x:c>
      <x:c r="G3352" s="59" t="n">
        <x:v>0.6958710093544167</x:v>
      </x:c>
      <x:c r="H3352" s="59" t="n">
        <x:v>0.18242272535110587</x:v>
      </x:c>
      <x:c r="I3352" s="58" t="n">
        <x:v>15532883.481211912</x:v>
      </x:c>
      <x:c r="J3352" s="59" t="n">
        <x:v>1.1895552175757445</x:v>
      </x:c>
      <x:c r="K3352" s="2" t="str">
        <x:v>C</x:v>
      </x:c>
      <x:c r="L3352" s="59"/>
      <x:c r="M3352" s="59" t="n">
        <x:v>0.61360894720132</x:v>
      </x:c>
      <x:c r="N3352" s="58" t="n">
        <x:v>10259565.572426626</x:v>
      </x:c>
      <x:c r="O3352" s="58" t="n">
        <x:v>11167926.57041553</x:v>
      </x:c>
      <x:c r="P3352" s="2" t="str">
        <x:v>decline</x:v>
      </x:c>
      <x:c r="Q3352" s="2" t="str">
        <x:v>debt service to income exceeds policy maximum</x:v>
      </x:c>
      <x:c r="R3352" s="2"/>
      <x:c r="S3352" s="2"/>
      <x:c r="T3352" s="2"/>
    </x:row>
    <x:row r="3353">
      <x:c r="A3353" s="2"/>
      <x:c r="B3353" s="2"/>
      <x:c r="C3353" s="2" t="str">
        <x:v>SYN-03348</x:v>
      </x:c>
      <x:c r="D3353" s="58" t="n">
        <x:v>53000000</x:v>
      </x:c>
      <x:c r="E3353" s="93" t="n">
        <x:v>12</x:v>
      </x:c>
      <x:c r="F3353" s="59" t="n">
        <x:v>0.04943458086095325</x:v>
      </x:c>
      <x:c r="G3353" s="59" t="n">
        <x:v>0.8071840610601321</x:v>
      </x:c>
      <x:c r="H3353" s="59" t="n">
        <x:v>0.15977628283495693</x:v>
      </x:c>
      <x:c r="I3353" s="58" t="n">
        <x:v>4808174.386756938</x:v>
      </x:c>
      <x:c r="J3353" s="59" t="n">
        <x:v>0.35475282210039644</x:v>
      </x:c>
      <x:c r="K3353" s="2" t="str">
        <x:v>B</x:v>
      </x:c>
      <x:c r="L3353" s="59" t="n">
        <x:v>0.1336311340332031</x:v>
      </x:c>
      <x:c r="M3353" s="59" t="n">
        <x:v>0.42614805121980254</x:v>
      </x:c>
      <x:c r="N3353" s="58" t="n">
        <x:v>1182118.880269869</x:v>
      </x:c>
      <x:c r="O3353" s="58" t="n">
        <x:v>2279622.272409072</x:v>
      </x:c>
      <x:c r="P3353" s="2" t="str">
        <x:v>approve</x:v>
      </x:c>
      <x:c r="Q3353" s="2" t="str">
        <x:v>eligibility and RAROC conditions are met</x:v>
      </x:c>
      <x:c r="R3353" s="2"/>
      <x:c r="S3353" s="2"/>
      <x:c r="T3353" s="2"/>
    </x:row>
    <x:row r="3354">
      <x:c r="A3354" s="2"/>
      <x:c r="B3354" s="2"/>
      <x:c r="C3354" s="2" t="str">
        <x:v>SYN-03349</x:v>
      </x:c>
      <x:c r="D3354" s="58" t="n">
        <x:v>150000000</x:v>
      </x:c>
      <x:c r="E3354" s="93" t="n">
        <x:v>36</x:v>
      </x:c>
      <x:c r="F3354" s="59" t="n">
        <x:v>0.004566804608274619</x:v>
      </x:c>
      <x:c r="G3354" s="59" t="n">
        <x:v>0.7975186394281039</x:v>
      </x:c>
      <x:c r="H3354" s="59" t="n">
        <x:v>0.11887307170033631</x:v>
      </x:c>
      <x:c r="I3354" s="58" t="n">
        <x:v>4974076.6819810765</x:v>
      </x:c>
      <x:c r="J3354" s="59" t="n">
        <x:v>0.4382717787987384</x:v>
      </x:c>
      <x:c r="K3354" s="2" t="str">
        <x:v>A</x:v>
      </x:c>
      <x:c r="L3354" s="59" t="n">
        <x:v>0.081146240234375</x:v>
      </x:c>
      <x:c r="M3354" s="59" t="n">
        <x:v>0.543043488815205</x:v>
      </x:c>
      <x:c r="N3354" s="58" t="n">
        <x:v>888358.0453477955</x:v>
      </x:c>
      <x:c r="O3354" s="58" t="n">
        <x:v>6389300.870541153</x:v>
      </x:c>
      <x:c r="P3354" s="2" t="str">
        <x:v>approve</x:v>
      </x:c>
      <x:c r="Q3354" s="2" t="str">
        <x:v>eligibility and RAROC conditions are met</x:v>
      </x:c>
      <x:c r="R3354" s="2"/>
      <x:c r="S3354" s="2"/>
      <x:c r="T3354" s="2"/>
    </x:row>
    <x:row r="3355">
      <x:c r="A3355" s="2"/>
      <x:c r="B3355" s="2"/>
      <x:c r="C3355" s="2" t="str">
        <x:v>SYN-03350</x:v>
      </x:c>
      <x:c r="D3355" s="58" t="n">
        <x:v>92000000</x:v>
      </x:c>
      <x:c r="E3355" s="93" t="n">
        <x:v>24</x:v>
      </x:c>
      <x:c r="F3355" s="59" t="n">
        <x:v>0.08286478278963288</x:v>
      </x:c>
      <x:c r="G3355" s="59" t="n">
        <x:v>0.737890218843389</x:v>
      </x:c>
      <x:c r="H3355" s="59" t="n">
        <x:v>0.16412745404866377</x:v>
      </x:c>
      <x:c r="I3355" s="58" t="n">
        <x:v>4522770.893553031</x:v>
      </x:c>
      <x:c r="J3355" s="59" t="n">
        <x:v>0.12551752030802343</x:v>
      </x:c>
      <x:c r="K3355" s="2" t="str">
        <x:v>C</x:v>
      </x:c>
      <x:c r="L3355" s="59" t="n">
        <x:v>0.14928009033203127</x:v>
      </x:c>
      <x:c r="M3355" s="59" t="n">
        <x:v>0.28050526530485204</x:v>
      </x:c>
      <x:c r="N3355" s="58" t="n">
        <x:v>6062601.350752914</x:v>
      </x:c>
      <x:c r="O3355" s="58" t="n">
        <x:v>4702265.285897724</x:v>
      </x:c>
      <x:c r="P3355" s="2" t="str">
        <x:v>approve</x:v>
      </x:c>
      <x:c r="Q3355" s="2" t="str">
        <x:v>eligibility and RAROC conditions are met</x:v>
      </x:c>
      <x:c r="R3355" s="2"/>
      <x:c r="S3355" s="2"/>
      <x:c r="T3355" s="2"/>
    </x:row>
    <x:row r="3356">
      <x:c r="A3356" s="2"/>
      <x:c r="B3356" s="2"/>
      <x:c r="C3356" s="2" t="str">
        <x:v>SYN-03351</x:v>
      </x:c>
      <x:c r="D3356" s="58" t="n">
        <x:v>96000000</x:v>
      </x:c>
      <x:c r="E3356" s="93" t="n">
        <x:v>18</x:v>
      </x:c>
      <x:c r="F3356" s="59" t="n">
        <x:v>0.14329210285648117</x:v>
      </x:c>
      <x:c r="G3356" s="59" t="n">
        <x:v>0.765780722246771</x:v>
      </x:c>
      <x:c r="H3356" s="59" t="n">
        <x:v>0.2053816286948129</x:v>
      </x:c>
      <x:c r="I3356" s="58" t="n">
        <x:v>6242130.930243284</x:v>
      </x:c>
      <x:c r="J3356" s="59" t="n">
        <x:v>0.2960405891474911</x:v>
      </x:c>
      <x:c r="K3356" s="2" t="str">
        <x:v>D</x:v>
      </x:c>
      <x:c r="L3356" s="59" t="n">
        <x:v>0.2115740966796875</x:v>
      </x:c>
      <x:c r="M3356" s="59" t="n">
        <x:v>0.12415721802140593</x:v>
      </x:c>
      <x:c r="N3356" s="58" t="n">
        <x:v>8708678.368162211</x:v>
      </x:c>
      <x:c r="O3356" s="58" t="n">
        <x:v>6823601.339938222</x:v>
      </x:c>
      <x:c r="P3356" s="2" t="str">
        <x:v>reprice</x:v>
      </x:c>
      <x:c r="Q3356" s="2" t="str">
        <x:v>quoted APR is below the RAROC price floor</x:v>
      </x:c>
      <x:c r="R3356" s="2"/>
      <x:c r="S3356" s="2"/>
      <x:c r="T3356" s="2"/>
    </x:row>
    <x:row r="3357">
      <x:c r="A3357" s="2"/>
      <x:c r="B3357" s="2"/>
      <x:c r="C3357" s="2" t="str">
        <x:v>SYN-03352</x:v>
      </x:c>
      <x:c r="D3357" s="58" t="n">
        <x:v>140000000</x:v>
      </x:c>
      <x:c r="E3357" s="93" t="n">
        <x:v>12</x:v>
      </x:c>
      <x:c r="F3357" s="59" t="n">
        <x:v>0.0757713167239213</x:v>
      </x:c>
      <x:c r="G3357" s="59" t="n">
        <x:v>0.6964554260105784</x:v>
      </x:c>
      <x:c r="H3357" s="59" t="n">
        <x:v>0.18523438712124207</x:v>
      </x:c>
      <x:c r="I3357" s="58" t="n">
        <x:v>12870100.397659462</x:v>
      </x:c>
      <x:c r="J3357" s="59" t="n">
        <x:v>0.561037944746878</x:v>
      </x:c>
      <x:c r="K3357" s="2" t="str">
        <x:v>C</x:v>
      </x:c>
      <x:c r="L3357" s="59"/>
      <x:c r="M3357" s="59" t="n">
        <x:v>0.6362047677104756</x:v>
      </x:c>
      <x:c r="N3357" s="58" t="n">
        <x:v>4161912.2382691843</x:v>
      </x:c>
      <x:c r="O3357" s="58" t="n">
        <x:v>6713285.829104115</x:v>
      </x:c>
      <x:c r="P3357" s="2" t="str">
        <x:v>decline</x:v>
      </x:c>
      <x:c r="Q3357" s="2" t="str">
        <x:v>debt service to income exceeds policy maximum</x:v>
      </x:c>
      <x:c r="R3357" s="2"/>
      <x:c r="S3357" s="2"/>
      <x:c r="T3357" s="2"/>
    </x:row>
    <x:row r="3358">
      <x:c r="A3358" s="2"/>
      <x:c r="B3358" s="2"/>
      <x:c r="C3358" s="2" t="str">
        <x:v>SYN-03353</x:v>
      </x:c>
      <x:c r="D3358" s="58" t="n">
        <x:v>241000000</x:v>
      </x:c>
      <x:c r="E3358" s="93" t="n">
        <x:v>18</x:v>
      </x:c>
      <x:c r="F3358" s="59" t="n">
        <x:v>0.06489003692414813</x:v>
      </x:c>
      <x:c r="G3358" s="59" t="n">
        <x:v>0.6715445003652287</x:v>
      </x:c>
      <x:c r="H3358" s="59" t="n">
        <x:v>0.15754794910103334</x:v>
      </x:c>
      <x:c r="I3358" s="58" t="n">
        <x:v>15120482.78644065</x:v>
      </x:c>
      <x:c r="J3358" s="59" t="n">
        <x:v>0.5736182017822814</x:v>
      </x:c>
      <x:c r="K3358" s="2" t="str">
        <x:v>C</x:v>
      </x:c>
      <x:c r="L3358" s="59"/>
      <x:c r="M3358" s="59" t="n">
        <x:v>0.6321142788510417</x:v>
      </x:c>
      <x:c r="N3358" s="58" t="n">
        <x:v>8608123.158911563</x:v>
      </x:c>
      <x:c r="O3358" s="58" t="n">
        <x:v>10058685.693369886</x:v>
      </x:c>
      <x:c r="P3358" s="2" t="str">
        <x:v>decline</x:v>
      </x:c>
      <x:c r="Q3358" s="2" t="str">
        <x:v>debt service to income exceeds policy maximum</x:v>
      </x:c>
      <x:c r="R3358" s="2"/>
      <x:c r="S3358" s="2"/>
      <x:c r="T3358" s="2"/>
    </x:row>
    <x:row r="3359">
      <x:c r="A3359" s="2"/>
      <x:c r="B3359" s="2"/>
      <x:c r="C3359" s="2" t="str">
        <x:v>SYN-03354</x:v>
      </x:c>
      <x:c r="D3359" s="58" t="n">
        <x:v>77000000</x:v>
      </x:c>
      <x:c r="E3359" s="93" t="n">
        <x:v>48</x:v>
      </x:c>
      <x:c r="F3359" s="59" t="n">
        <x:v>0.2246349150338469</x:v>
      </x:c>
      <x:c r="G3359" s="59" t="n">
        <x:v>0.7610063650489853</x:v>
      </x:c>
      <x:c r="H3359" s="59" t="n">
        <x:v>0.3</x:v>
      </x:c>
      <x:c r="I3359" s="58" t="n">
        <x:v>2772461.521862483</x:v>
      </x:c>
      <x:c r="J3359" s="59" t="n">
        <x:v>0.2545356119208327</x:v>
      </x:c>
      <x:c r="K3359" s="2" t="str">
        <x:v>E</x:v>
      </x:c>
      <x:c r="L3359" s="59"/>
      <x:c r="M3359" s="59" t="n">
        <x:v>0.2025080808140422</x:v>
      </x:c>
      <x:c r="N3359" s="58" t="n">
        <x:v>25661050.74287515</x:v>
      </x:c>
      <x:c r="O3359" s="58" t="n">
        <x:v>5584032.482491722</x:v>
      </x:c>
      <x:c r="P3359" s="2" t="str">
        <x:v>decline</x:v>
      </x:c>
      <x:c r="Q3359" s="2" t="str">
        <x:v>PD exceeds policy maximum</x:v>
      </x:c>
      <x:c r="R3359" s="2"/>
      <x:c r="S3359" s="2"/>
      <x:c r="T3359" s="2"/>
    </x:row>
    <x:row r="3360">
      <x:c r="A3360" s="2"/>
      <x:c r="B3360" s="2"/>
      <x:c r="C3360" s="2" t="str">
        <x:v>SYN-03355</x:v>
      </x:c>
      <x:c r="D3360" s="58" t="n">
        <x:v>193000000</x:v>
      </x:c>
      <x:c r="E3360" s="93" t="n">
        <x:v>36</x:v>
      </x:c>
      <x:c r="F3360" s="59" t="n">
        <x:v>0.04241173123810468</x:v>
      </x:c>
      <x:c r="G3360" s="59" t="n">
        <x:v>0.7390268579941804</x:v>
      </x:c>
      <x:c r="H3360" s="59" t="n">
        <x:v>0.1556020098035211</x:v>
      </x:c>
      <x:c r="I3360" s="58" t="n">
        <x:v>6743475.854295946</x:v>
      </x:c>
      <x:c r="J3360" s="59" t="n">
        <x:v>0.4925464692521879</x:v>
      </x:c>
      <x:c r="K3360" s="2" t="str">
        <x:v>B</x:v>
      </x:c>
      <x:c r="L3360" s="59" t="n">
        <x:v>0.10506187438964845</x:v>
      </x:c>
      <x:c r="M3360" s="59" t="n">
        <x:v>0.6721689661663302</x:v>
      </x:c>
      <x:c r="N3360" s="58" t="n">
        <x:v>9791346.081701018</x:v>
      </x:c>
      <x:c r="O3360" s="58" t="n">
        <x:v>8039570.72617846</x:v>
      </x:c>
      <x:c r="P3360" s="2" t="str">
        <x:v>approve</x:v>
      </x:c>
      <x:c r="Q3360" s="2" t="str">
        <x:v>eligibility and RAROC conditions are met</x:v>
      </x:c>
      <x:c r="R3360" s="2"/>
      <x:c r="S3360" s="2"/>
      <x:c r="T3360" s="2"/>
    </x:row>
    <x:row r="3361">
      <x:c r="A3361" s="2"/>
      <x:c r="B3361" s="2"/>
      <x:c r="C3361" s="2" t="str">
        <x:v>SYN-03356</x:v>
      </x:c>
      <x:c r="D3361" s="58" t="n">
        <x:v>64000000</x:v>
      </x:c>
      <x:c r="E3361" s="93" t="n">
        <x:v>18</x:v>
      </x:c>
      <x:c r="F3361" s="59" t="n">
        <x:v>0.043628835994667506</x:v>
      </x:c>
      <x:c r="G3361" s="59" t="n">
        <x:v>0.8229862105304143</x:v>
      </x:c>
      <x:c r="H3361" s="59" t="n">
        <x:v>0.13521119626020248</x:v>
      </x:c>
      <x:c r="I3361" s="58" t="n">
        <x:v>3948224.3099436103</x:v>
      </x:c>
      <x:c r="J3361" s="59" t="n">
        <x:v>0.35126906078798975</x:v>
      </x:c>
      <x:c r="K3361" s="2" t="str">
        <x:v>B</x:v>
      </x:c>
      <x:c r="L3361" s="59" t="n">
        <x:v>0.12010105133056641</x:v>
      </x:c>
      <x:c r="M3361" s="59" t="n">
        <x:v>0.31366571796253556</x:v>
      </x:c>
      <x:c r="N3361" s="58" t="n">
        <x:v>1875151.5592569716</x:v>
      </x:c>
      <x:c r="O3361" s="58" t="n">
        <x:v>2686493.041617938</x:v>
      </x:c>
      <x:c r="P3361" s="2" t="str">
        <x:v>approve</x:v>
      </x:c>
      <x:c r="Q3361" s="2" t="str">
        <x:v>eligibility and RAROC conditions are met</x:v>
      </x:c>
      <x:c r="R3361" s="2"/>
      <x:c r="S3361" s="2"/>
      <x:c r="T3361" s="2"/>
    </x:row>
    <x:row r="3362">
      <x:c r="A3362" s="2"/>
      <x:c r="B3362" s="2"/>
      <x:c r="C3362" s="2" t="str">
        <x:v>SYN-03357</x:v>
      </x:c>
      <x:c r="D3362" s="58" t="n">
        <x:v>247000000</x:v>
      </x:c>
      <x:c r="E3362" s="93" t="n">
        <x:v>18</x:v>
      </x:c>
      <x:c r="F3362" s="59" t="n">
        <x:v>0.019679778270110516</x:v>
      </x:c>
      <x:c r="G3362" s="59" t="n">
        <x:v>0.7312838832244938</x:v>
      </x:c>
      <x:c r="H3362" s="59" t="n">
        <x:v>0.11640554955713493</x:v>
      </x:c>
      <x:c r="I3362" s="58" t="n">
        <x:v>15021356.411920832</x:v>
      </x:c>
      <x:c r="J3362" s="59" t="n">
        <x:v>0.456310614230717</x:v>
      </x:c>
      <x:c r="K3362" s="2" t="str">
        <x:v>A</x:v>
      </x:c>
      <x:c r="L3362" s="59" t="n">
        <x:v>0.09309616088867187</x:v>
      </x:c>
      <x:c r="M3362" s="59" t="n">
        <x:v>0.3967844629377673</x:v>
      </x:c>
      <x:c r="N3362" s="58" t="n">
        <x:v>2889872.102531164</x:v>
      </x:c>
      <x:c r="O3362" s="58" t="n">
        <x:v>10446780.527370358</x:v>
      </x:c>
      <x:c r="P3362" s="2" t="str">
        <x:v>approve</x:v>
      </x:c>
      <x:c r="Q3362" s="2" t="str">
        <x:v>eligibility and RAROC conditions are met</x:v>
      </x:c>
      <x:c r="R3362" s="2"/>
      <x:c r="S3362" s="2"/>
      <x:c r="T3362" s="2"/>
    </x:row>
    <x:row r="3363">
      <x:c r="A3363" s="2"/>
      <x:c r="B3363" s="2"/>
      <x:c r="C3363" s="2" t="str">
        <x:v>SYN-03358</x:v>
      </x:c>
      <x:c r="D3363" s="58" t="n">
        <x:v>125000000</x:v>
      </x:c>
      <x:c r="E3363" s="93" t="n">
        <x:v>12</x:v>
      </x:c>
      <x:c r="F3363" s="59" t="n">
        <x:v>0.048205720456066144</x:v>
      </x:c>
      <x:c r="G3363" s="59" t="n">
        <x:v>0.641704720012914</x:v>
      </x:c>
      <x:c r="H3363" s="59" t="n">
        <x:v>0.14827473214172499</x:v>
      </x:c>
      <x:c r="I3363" s="58" t="n">
        <x:v>11272115.269387795</x:v>
      </x:c>
      <x:c r="J3363" s="59" t="n">
        <x:v>0.4547809797052165</x:v>
      </x:c>
      <x:c r="K3363" s="2" t="str">
        <x:v>B</x:v>
      </x:c>
      <x:c r="L3363" s="59" t="n">
        <x:v>0.1004205322265625</x:v>
      </x:c>
      <x:c r="M3363" s="59" t="n">
        <x:v>0.6454360811065443</x:v>
      </x:c>
      <x:c r="N3363" s="58" t="n">
        <x:v>2157321.5600962145</x:v>
      </x:c>
      <x:c r="O3363" s="58" t="n">
        <x:v>5369589.445070079</x:v>
      </x:c>
      <x:c r="P3363" s="2" t="str">
        <x:v>approve</x:v>
      </x:c>
      <x:c r="Q3363" s="2" t="str">
        <x:v>eligibility and RAROC conditions are met</x:v>
      </x:c>
      <x:c r="R3363" s="2"/>
      <x:c r="S3363" s="2"/>
      <x:c r="T3363" s="2"/>
    </x:row>
    <x:row r="3364">
      <x:c r="A3364" s="2"/>
      <x:c r="B3364" s="2"/>
      <x:c r="C3364" s="2" t="str">
        <x:v>SYN-03359</x:v>
      </x:c>
      <x:c r="D3364" s="58" t="n">
        <x:v>71000000</x:v>
      </x:c>
      <x:c r="E3364" s="93" t="n">
        <x:v>12</x:v>
      </x:c>
      <x:c r="F3364" s="59" t="n">
        <x:v>0.05092908959423537</x:v>
      </x:c>
      <x:c r="G3364" s="59" t="n">
        <x:v>0.6773374662735878</x:v>
      </x:c>
      <x:c r="H3364" s="59" t="n">
        <x:v>0.13941999127666352</x:v>
      </x:c>
      <x:c r="I3364" s="58" t="n">
        <x:v>6372947.887006065</x:v>
      </x:c>
      <x:c r="J3364" s="59" t="n">
        <x:v>0.417516588407632</x:v>
      </x:c>
      <x:c r="K3364" s="2" t="str">
        <x:v>C</x:v>
      </x:c>
      <x:c r="L3364" s="59" t="n">
        <x:v>0.13595531463623045</x:v>
      </x:c>
      <x:c r="M3364" s="59" t="n">
        <x:v>0.19530935019512458</x:v>
      </x:c>
      <x:c r="N3364" s="58" t="n">
        <x:v>1365280.5157314457</x:v>
      </x:c>
      <x:c r="O3364" s="58" t="n">
        <x:v>3043306.98023594</x:v>
      </x:c>
      <x:c r="P3364" s="2" t="str">
        <x:v>approve</x:v>
      </x:c>
      <x:c r="Q3364" s="2" t="str">
        <x:v>eligibility and RAROC conditions are met</x:v>
      </x:c>
      <x:c r="R3364" s="2"/>
      <x:c r="S3364" s="2"/>
      <x:c r="T3364" s="2"/>
    </x:row>
    <x:row r="3365">
      <x:c r="A3365" s="2"/>
      <x:c r="B3365" s="2"/>
      <x:c r="C3365" s="2" t="str">
        <x:v>SYN-03360</x:v>
      </x:c>
      <x:c r="D3365" s="58" t="n">
        <x:v>202000000</x:v>
      </x:c>
      <x:c r="E3365" s="93" t="n">
        <x:v>12</x:v>
      </x:c>
      <x:c r="F3365" s="59" t="n">
        <x:v>0.05065289014802524</x:v>
      </x:c>
      <x:c r="G3365" s="59" t="n">
        <x:v>0.5607933583642393</x:v>
      </x:c>
      <x:c r="H3365" s="59" t="n">
        <x:v>0.15455969794872043</x:v>
      </x:c>
      <x:c r="I3365" s="58" t="n">
        <x:v>18275669.505324956</x:v>
      </x:c>
      <x:c r="J3365" s="59" t="n">
        <x:v>0.8602314083806104</x:v>
      </x:c>
      <x:c r="K3365" s="2" t="str">
        <x:v>C</x:v>
      </x:c>
      <x:c r="L3365" s="59"/>
      <x:c r="M3365" s="59" t="n">
        <x:v>0.7102292448406456</x:v>
      </x:c>
      <x:c r="N3365" s="58" t="n">
        <x:v>3205473.8357696705</x:v>
      </x:c>
      <x:c r="O3365" s="58" t="n">
        <x:v>8678354.78120962</x:v>
      </x:c>
      <x:c r="P3365" s="2" t="str">
        <x:v>decline</x:v>
      </x:c>
      <x:c r="Q3365" s="2" t="str">
        <x:v>debt service to income exceeds policy maximum</x:v>
      </x:c>
      <x:c r="R3365" s="2"/>
      <x:c r="S3365" s="2"/>
      <x:c r="T3365" s="2"/>
    </x:row>
    <x:row r="3366">
      <x:c r="A3366" s="2"/>
      <x:c r="B3366" s="2"/>
      <x:c r="C3366" s="2" t="str">
        <x:v>SYN-03361</x:v>
      </x:c>
      <x:c r="D3366" s="58" t="n">
        <x:v>241000000</x:v>
      </x:c>
      <x:c r="E3366" s="93" t="n">
        <x:v>18</x:v>
      </x:c>
      <x:c r="F3366" s="59" t="n">
        <x:v>0.05727975618611762</x:v>
      </x:c>
      <x:c r="G3366" s="59" t="n">
        <x:v>0.7833127772265693</x:v>
      </x:c>
      <x:c r="H3366" s="59" t="n">
        <x:v>0.15874107070199361</x:v>
      </x:c>
      <x:c r="I3366" s="58" t="n">
        <x:v>15134062.800894085</x:v>
      </x:c>
      <x:c r="J3366" s="59" t="n">
        <x:v>0.48427952224705795</x:v>
      </x:c>
      <x:c r="K3366" s="2" t="str">
        <x:v>C</x:v>
      </x:c>
      <x:c r="L3366" s="59" t="n">
        <x:v>0.11306621551513672</x:v>
      </x:c>
      <x:c r="M3366" s="59" t="n">
        <x:v>0.5975286668175231</x:v>
      </x:c>
      <x:c r="N3366" s="58" t="n">
        <x:v>8867060.236244308</x:v>
      </x:c>
      <x:c r="O3366" s="58" t="n">
        <x:v>10681155.120585373</x:v>
      </x:c>
      <x:c r="P3366" s="2" t="str">
        <x:v>approve</x:v>
      </x:c>
      <x:c r="Q3366" s="2" t="str">
        <x:v>eligibility and RAROC conditions are met</x:v>
      </x:c>
      <x:c r="R3366" s="2"/>
      <x:c r="S3366" s="2"/>
      <x:c r="T3366" s="2"/>
    </x:row>
    <x:row r="3367">
      <x:c r="A3367" s="2"/>
      <x:c r="B3367" s="2"/>
      <x:c r="C3367" s="2" t="str">
        <x:v>SYN-03362</x:v>
      </x:c>
      <x:c r="D3367" s="58" t="n">
        <x:v>115000000</x:v>
      </x:c>
      <x:c r="E3367" s="93" t="n">
        <x:v>12</x:v>
      </x:c>
      <x:c r="F3367" s="59" t="n">
        <x:v>0.06618997828148189</x:v>
      </x:c>
      <x:c r="G3367" s="59" t="n">
        <x:v>0.7153824841376947</x:v>
      </x:c>
      <x:c r="H3367" s="59" t="n">
        <x:v>0.1542546523058529</x:v>
      </x:c>
      <x:c r="I3367" s="58" t="n">
        <x:v>10402807.891420312</x:v>
      </x:c>
      <x:c r="J3367" s="59" t="n">
        <x:v>0.3980754037905012</x:v>
      </x:c>
      <x:c r="K3367" s="2" t="str">
        <x:v>C</x:v>
      </x:c>
      <x:c r="L3367" s="59" t="n">
        <x:v>0.1385611343383789</x:v>
      </x:c>
      <x:c r="M3367" s="59" t="n">
        <x:v>0.3108146189683555</x:v>
      </x:c>
      <x:c r="N3367" s="58" t="n">
        <x:v>3049267.6255586953</x:v>
      </x:c>
      <x:c r="O3367" s="58" t="n">
        <x:v>5203794.145538524</x:v>
      </x:c>
      <x:c r="P3367" s="2" t="str">
        <x:v>approve</x:v>
      </x:c>
      <x:c r="Q3367" s="2" t="str">
        <x:v>eligibility and RAROC conditions are met</x:v>
      </x:c>
      <x:c r="R3367" s="2"/>
      <x:c r="S3367" s="2"/>
      <x:c r="T3367" s="2"/>
    </x:row>
    <x:row r="3368">
      <x:c r="A3368" s="2"/>
      <x:c r="B3368" s="2"/>
      <x:c r="C3368" s="2" t="str">
        <x:v>SYN-03363</x:v>
      </x:c>
      <x:c r="D3368" s="58" t="n">
        <x:v>248000000</x:v>
      </x:c>
      <x:c r="E3368" s="93" t="n">
        <x:v>36</x:v>
      </x:c>
      <x:c r="F3368" s="59" t="n">
        <x:v>0.06063029341100708</x:v>
      </x:c>
      <x:c r="G3368" s="59" t="n">
        <x:v>0.7684660401557611</x:v>
      </x:c>
      <x:c r="H3368" s="59" t="n">
        <x:v>0.17193103707213447</x:v>
      </x:c>
      <x:c r="I3368" s="58" t="n">
        <x:v>8865728.743818412</x:v>
      </x:c>
      <x:c r="J3368" s="59" t="n">
        <x:v>0.48833081310405807</x:v>
      </x:c>
      <x:c r="K3368" s="2" t="str">
        <x:v>C</x:v>
      </x:c>
      <x:c r="L3368" s="59" t="n">
        <x:v>0.12126270294189455</x:v>
      </x:c>
      <x:c r="M3368" s="59" t="n">
        <x:v>0.6370610896805455</x:v>
      </x:c>
      <x:c r="N3368" s="58" t="n">
        <x:v>18642509.19204484</x:v>
      </x:c>
      <x:c r="O3368" s="58" t="n">
        <x:v>10982969.453258583</x:v>
      </x:c>
      <x:c r="P3368" s="2" t="str">
        <x:v>approve</x:v>
      </x:c>
      <x:c r="Q3368" s="2" t="str">
        <x:v>eligibility and RAROC conditions are met</x:v>
      </x:c>
      <x:c r="R3368" s="2"/>
      <x:c r="S3368" s="2"/>
      <x:c r="T3368" s="2"/>
    </x:row>
    <x:row r="3369">
      <x:c r="A3369" s="2"/>
      <x:c r="B3369" s="2"/>
      <x:c r="C3369" s="2" t="str">
        <x:v>SYN-03364</x:v>
      </x:c>
      <x:c r="D3369" s="58" t="n">
        <x:v>135000000</x:v>
      </x:c>
      <x:c r="E3369" s="93" t="n">
        <x:v>48</x:v>
      </x:c>
      <x:c r="F3369" s="59" t="n">
        <x:v>0.24936748862116426</x:v>
      </x:c>
      <x:c r="G3369" s="59" t="n">
        <x:v>0.7430376235997759</x:v>
      </x:c>
      <x:c r="H3369" s="59" t="n">
        <x:v>0.3</x:v>
      </x:c>
      <x:c r="I3369" s="58" t="n">
        <x:v>4860809.1617069505</x:v>
      </x:c>
      <x:c r="J3369" s="59" t="n">
        <x:v>0.20599561291280347</x:v>
      </x:c>
      <x:c r="K3369" s="2" t="str">
        <x:v>E</x:v>
      </x:c>
      <x:c r="L3369" s="59"/>
      <x:c r="M3369" s="59" t="n">
        <x:v>0.12842169906647066</x:v>
      </x:c>
      <x:c r="N3369" s="58" t="n">
        <x:v>47597278.42275988</x:v>
      </x:c>
      <x:c r="O3369" s="58" t="n">
        <x:v>9523790.31155102</x:v>
      </x:c>
      <x:c r="P3369" s="2" t="str">
        <x:v>decline</x:v>
      </x:c>
      <x:c r="Q3369" s="2" t="str">
        <x:v>PD exceeds policy maximum</x:v>
      </x:c>
      <x:c r="R3369" s="2"/>
      <x:c r="S3369" s="2"/>
      <x:c r="T3369" s="2"/>
    </x:row>
    <x:row r="3370">
      <x:c r="A3370" s="2"/>
      <x:c r="B3370" s="2"/>
      <x:c r="C3370" s="2" t="str">
        <x:v>SYN-03365</x:v>
      </x:c>
      <x:c r="D3370" s="58" t="n">
        <x:v>143000000</x:v>
      </x:c>
      <x:c r="E3370" s="93" t="n">
        <x:v>18</x:v>
      </x:c>
      <x:c r="F3370" s="59" t="n">
        <x:v>0.08315033980372394</x:v>
      </x:c>
      <x:c r="G3370" s="59" t="n">
        <x:v>0.7234931494056481</x:v>
      </x:c>
      <x:c r="H3370" s="59" t="n">
        <x:v>0.1761102407171541</x:v>
      </x:c>
      <x:c r="I3370" s="58" t="n">
        <x:v>9097733.105419707</x:v>
      </x:c>
      <x:c r="J3370" s="59" t="n">
        <x:v>0.465372112924353</x:v>
      </x:c>
      <x:c r="K3370" s="2" t="str">
        <x:v>C</x:v>
      </x:c>
      <x:c r="L3370" s="59" t="n">
        <x:v>0.14928096771240235</x:v>
      </x:c>
      <x:c r="M3370" s="59" t="n">
        <x:v>0.3816417175826955</x:v>
      </x:c>
      <x:c r="N3370" s="58" t="n">
        <x:v>7077144.834896924</x:v>
      </x:c>
      <x:c r="O3370" s="58" t="n">
        <x:v>7307687.401487875</x:v>
      </x:c>
      <x:c r="P3370" s="2" t="str">
        <x:v>approve</x:v>
      </x:c>
      <x:c r="Q3370" s="2" t="str">
        <x:v>eligibility and RAROC conditions are met</x:v>
      </x:c>
      <x:c r="R3370" s="2"/>
      <x:c r="S3370" s="2"/>
      <x:c r="T3370" s="2"/>
    </x:row>
    <x:row r="3371">
      <x:c r="A3371" s="2"/>
      <x:c r="B3371" s="2"/>
      <x:c r="C3371" s="2" t="str">
        <x:v>SYN-03366</x:v>
      </x:c>
      <x:c r="D3371" s="58" t="n">
        <x:v>185000000</x:v>
      </x:c>
      <x:c r="E3371" s="93" t="n">
        <x:v>36</x:v>
      </x:c>
      <x:c r="F3371" s="59" t="n">
        <x:v>0.045231014378921075</x:v>
      </x:c>
      <x:c r="G3371" s="59" t="n">
        <x:v>0.7012954410135244</x:v>
      </x:c>
      <x:c r="H3371" s="59" t="n">
        <x:v>0.13518248519151577</x:v>
      </x:c>
      <x:c r="I3371" s="58" t="n">
        <x:v>6279661.166879646</x:v>
      </x:c>
      <x:c r="J3371" s="59" t="n">
        <x:v>0.3788427854455091</x:v>
      </x:c>
      <x:c r="K3371" s="2" t="str">
        <x:v>B</x:v>
      </x:c>
      <x:c r="L3371" s="59" t="n">
        <x:v>0.10888198852539063</x:v>
      </x:c>
      <x:c r="M3371" s="59" t="n">
        <x:v>0.42692304783445173</x:v>
      </x:c>
      <x:c r="N3371" s="58" t="n">
        <x:v>9399819.373592168</x:v>
      </x:c>
      <x:c r="O3371" s="58" t="n">
        <x:v>7616171.113085506</x:v>
      </x:c>
      <x:c r="P3371" s="2" t="str">
        <x:v>approve</x:v>
      </x:c>
      <x:c r="Q3371" s="2" t="str">
        <x:v>eligibility and RAROC conditions are met</x:v>
      </x:c>
      <x:c r="R3371" s="2"/>
      <x:c r="S3371" s="2"/>
      <x:c r="T3371" s="2"/>
    </x:row>
    <x:row r="3372">
      <x:c r="A3372" s="2"/>
      <x:c r="B3372" s="2"/>
      <x:c r="C3372" s="2" t="str">
        <x:v>SYN-03367</x:v>
      </x:c>
      <x:c r="D3372" s="58" t="n">
        <x:v>115000000</x:v>
      </x:c>
      <x:c r="E3372" s="93" t="n">
        <x:v>36</x:v>
      </x:c>
      <x:c r="F3372" s="59" t="n">
        <x:v>0.04870365824275011</x:v>
      </x:c>
      <x:c r="G3372" s="59" t="n">
        <x:v>0.7155898165857463</x:v>
      </x:c>
      <x:c r="H3372" s="59" t="n">
        <x:v>0.1771653949574805</x:v>
      </x:c>
      <x:c r="I3372" s="58" t="n">
        <x:v>4141191.036275631</x:v>
      </x:c>
      <x:c r="J3372" s="59" t="n">
        <x:v>0.32063370825039433</x:v>
      </x:c>
      <x:c r="K3372" s="2" t="str">
        <x:v>B</x:v>
      </x:c>
      <x:c r="L3372" s="59" t="n">
        <x:v>0.11790935516357424</x:v>
      </x:c>
      <x:c r="M3372" s="59" t="n">
        <x:v>0.762868978165978</x:v>
      </x:c>
      <x:c r="N3372" s="58" t="n">
        <x:v>6524363.530405199</x:v>
      </x:c>
      <x:c r="O3372" s="58" t="n">
        <x:v>4803391.027213596</x:v>
      </x:c>
      <x:c r="P3372" s="2" t="str">
        <x:v>approve</x:v>
      </x:c>
      <x:c r="Q3372" s="2" t="str">
        <x:v>eligibility and RAROC conditions are met</x:v>
      </x:c>
      <x:c r="R3372" s="2"/>
      <x:c r="S3372" s="2"/>
      <x:c r="T3372" s="2"/>
    </x:row>
    <x:row r="3373">
      <x:c r="A3373" s="2"/>
      <x:c r="B3373" s="2"/>
      <x:c r="C3373" s="2" t="str">
        <x:v>SYN-03368</x:v>
      </x:c>
      <x:c r="D3373" s="58" t="n">
        <x:v>197000000</x:v>
      </x:c>
      <x:c r="E3373" s="93" t="n">
        <x:v>24</x:v>
      </x:c>
      <x:c r="F3373" s="59" t="n">
        <x:v>0.05663240037476291</x:v>
      </x:c>
      <x:c r="G3373" s="59" t="n">
        <x:v>0.7518724714086551</x:v>
      </x:c>
      <x:c r="H3373" s="59" t="n">
        <x:v>0.13825713652469632</x:v>
      </x:c>
      <x:c r="I3373" s="58" t="n">
        <x:v>9442326.047031788</x:v>
      </x:c>
      <x:c r="J3373" s="59" t="n">
        <x:v>0.4975969186263245</x:v>
      </x:c>
      <x:c r="K3373" s="2" t="str">
        <x:v>C</x:v>
      </x:c>
      <x:c r="L3373" s="59" t="n">
        <x:v>0.12364566802978516</x:v>
      </x:c>
      <x:c r="M3373" s="59" t="n">
        <x:v>0.3073515912668347</x:v>
      </x:c>
      <x:c r="N3373" s="58" t="n">
        <x:v>9019688.080950443</x:v>
      </x:c>
      <x:c r="O3373" s="58" t="n">
        <x:v>8184375.246550573</x:v>
      </x:c>
      <x:c r="P3373" s="2" t="str">
        <x:v>approve</x:v>
      </x:c>
      <x:c r="Q3373" s="2" t="str">
        <x:v>eligibility and RAROC conditions are met</x:v>
      </x:c>
      <x:c r="R3373" s="2"/>
      <x:c r="S3373" s="2"/>
      <x:c r="T3373" s="2"/>
    </x:row>
    <x:row r="3374">
      <x:c r="A3374" s="2"/>
      <x:c r="B3374" s="2"/>
      <x:c r="C3374" s="2" t="str">
        <x:v>SYN-03369</x:v>
      </x:c>
      <x:c r="D3374" s="58" t="n">
        <x:v>51000000</x:v>
      </x:c>
      <x:c r="E3374" s="93" t="n">
        <x:v>36</x:v>
      </x:c>
      <x:c r="F3374" s="59" t="n">
        <x:v>0.18683557087886904</x:v>
      </x:c>
      <x:c r="G3374" s="59" t="n">
        <x:v>0.7224513566635963</x:v>
      </x:c>
      <x:c r="H3374" s="59" t="n">
        <x:v>0.2722832965489136</x:v>
      </x:c>
      <x:c r="I3374" s="58" t="n">
        <x:v>2088338.2843559985</x:v>
      </x:c>
      <x:c r="J3374" s="59" t="n">
        <x:v>0.27030062761239343</x:v>
      </x:c>
      <x:c r="K3374" s="2" t="str">
        <x:v>E</x:v>
      </x:c>
      <x:c r="L3374" s="59" t="n">
        <x:v>0.25374275207519525</x:v>
      </x:c>
      <x:c r="M3374" s="59" t="n">
        <x:v>0.26113177424954664</x:v>
      </x:c>
      <x:c r="N3374" s="58" t="n">
        <x:v>10735164.415118938</x:v>
      </x:c>
      <x:c r="O3374" s="58" t="n">
        <x:v>3559870.024859371</x:v>
      </x:c>
      <x:c r="P3374" s="2" t="str">
        <x:v>approve</x:v>
      </x:c>
      <x:c r="Q3374" s="2" t="str">
        <x:v>eligibility and RAROC conditions are met</x:v>
      </x:c>
      <x:c r="R3374" s="2"/>
      <x:c r="S3374" s="2"/>
      <x:c r="T3374" s="2"/>
    </x:row>
    <x:row r="3375">
      <x:c r="A3375" s="2"/>
      <x:c r="B3375" s="2"/>
      <x:c r="C3375" s="2" t="str">
        <x:v>SYN-03370</x:v>
      </x:c>
      <x:c r="D3375" s="58" t="n">
        <x:v>99000000</x:v>
      </x:c>
      <x:c r="E3375" s="93" t="n">
        <x:v>48</x:v>
      </x:c>
      <x:c r="F3375" s="59" t="n">
        <x:v>0.10541963176146514</x:v>
      </x:c>
      <x:c r="G3375" s="59" t="n">
        <x:v>0.7225382647341287</x:v>
      </x:c>
      <x:c r="H3375" s="59" t="n">
        <x:v>0.17267681687062603</x:v>
      </x:c>
      <x:c r="I3375" s="58" t="n">
        <x:v>2870378.0323496396</x:v>
      </x:c>
      <x:c r="J3375" s="59" t="n">
        <x:v>0.07037050967908436</x:v>
      </x:c>
      <x:c r="K3375" s="2" t="str">
        <x:v>D</x:v>
      </x:c>
      <x:c r="L3375" s="59" t="n">
        <x:v>0.16640830993652347</x:v>
      </x:c>
      <x:c r="M3375" s="59" t="n">
        <x:v>0.20520830063472292</x:v>
      </x:c>
      <x:c r="N3375" s="58" t="n">
        <x:v>15518360.248611644</x:v>
      </x:c>
      <x:c r="O3375" s="58" t="n">
        <x:v>5375199.437432089</x:v>
      </x:c>
      <x:c r="P3375" s="2" t="str">
        <x:v>approve</x:v>
      </x:c>
      <x:c r="Q3375" s="2" t="str">
        <x:v>eligibility and RAROC conditions are met</x:v>
      </x:c>
      <x:c r="R3375" s="2"/>
      <x:c r="S3375" s="2"/>
      <x:c r="T3375" s="2"/>
    </x:row>
    <x:row r="3376">
      <x:c r="A3376" s="2"/>
      <x:c r="B3376" s="2"/>
      <x:c r="C3376" s="2" t="str">
        <x:v>SYN-03371</x:v>
      </x:c>
      <x:c r="D3376" s="58" t="n">
        <x:v>231000000</x:v>
      </x:c>
      <x:c r="E3376" s="93" t="n">
        <x:v>18</x:v>
      </x:c>
      <x:c r="F3376" s="59" t="n">
        <x:v>0.08401182200543608</x:v>
      </x:c>
      <x:c r="G3376" s="59" t="n">
        <x:v>0.7775770558823891</x:v>
      </x:c>
      <x:c r="H3376" s="59" t="n">
        <x:v>0.17973793417064918</x:v>
      </x:c>
      <x:c r="I3376" s="58" t="n">
        <x:v>14736249.965459649</x:v>
      </x:c>
      <x:c r="J3376" s="59" t="n">
        <x:v>0.4897499993719936</x:v>
      </x:c>
      <x:c r="K3376" s="2" t="str">
        <x:v>C</x:v>
      </x:c>
      <x:c r="L3376" s="59" t="n">
        <x:v>0.15219650268554685</x:v>
      </x:c>
      <x:c r="M3376" s="59" t="n">
        <x:v>0.3702241646475069</x:v>
      </x:c>
      <x:c r="N3376" s="58" t="n">
        <x:v>12423760.01287363</x:v>
      </x:c>
      <x:c r="O3376" s="58" t="n">
        <x:v>12769582.230356233</x:v>
      </x:c>
      <x:c r="P3376" s="2" t="str">
        <x:v>approve</x:v>
      </x:c>
      <x:c r="Q3376" s="2" t="str">
        <x:v>eligibility and RAROC conditions are met</x:v>
      </x:c>
      <x:c r="R3376" s="2"/>
      <x:c r="S3376" s="2"/>
      <x:c r="T3376" s="2"/>
    </x:row>
    <x:row r="3377">
      <x:c r="A3377" s="2"/>
      <x:c r="B3377" s="2"/>
      <x:c r="C3377" s="2" t="str">
        <x:v>SYN-03372</x:v>
      </x:c>
      <x:c r="D3377" s="58" t="n">
        <x:v>88000000</x:v>
      </x:c>
      <x:c r="E3377" s="93" t="n">
        <x:v>18</x:v>
      </x:c>
      <x:c r="F3377" s="59" t="n">
        <x:v>0.10908590980743545</x:v>
      </x:c>
      <x:c r="G3377" s="59" t="n">
        <x:v>0.6411565292671157</x:v>
      </x:c>
      <x:c r="H3377" s="59" t="n">
        <x:v>0.18137200024158875</x:v>
      </x:c>
      <x:c r="I3377" s="58" t="n">
        <x:v>5620665.898901374</x:v>
      </x:c>
      <x:c r="J3377" s="59" t="n">
        <x:v>0.2340221966300458</x:v>
      </x:c>
      <x:c r="K3377" s="2" t="str">
        <x:v>D</x:v>
      </x:c>
      <x:c r="L3377" s="59" t="n">
        <x:v>0.16145637512207034</x:v>
      </x:c>
      <x:c r="M3377" s="59" t="n">
        <x:v>0.31887925945523304</x:v>
      </x:c>
      <x:c r="N3377" s="58" t="n">
        <x:v>5066174.133280052</x:v>
      </x:c>
      <x:c r="O3377" s="58" t="n">
        <x:v>4600192.5330555</x:v>
      </x:c>
      <x:c r="P3377" s="2" t="str">
        <x:v>approve</x:v>
      </x:c>
      <x:c r="Q3377" s="2" t="str">
        <x:v>eligibility and RAROC conditions are met</x:v>
      </x:c>
      <x:c r="R3377" s="2"/>
      <x:c r="S3377" s="2"/>
      <x:c r="T3377" s="2"/>
    </x:row>
    <x:row r="3378">
      <x:c r="A3378" s="2"/>
      <x:c r="B3378" s="2"/>
      <x:c r="C3378" s="2" t="str">
        <x:v>SYN-03373</x:v>
      </x:c>
      <x:c r="D3378" s="58" t="n">
        <x:v>83000000</x:v>
      </x:c>
      <x:c r="E3378" s="93" t="n">
        <x:v>18</x:v>
      </x:c>
      <x:c r="F3378" s="59" t="n">
        <x:v>0.08005941808873662</x:v>
      </x:c>
      <x:c r="G3378" s="59" t="n">
        <x:v>0.6473736109653192</x:v>
      </x:c>
      <x:c r="H3378" s="59" t="n">
        <x:v>0.14752968235262273</x:v>
      </x:c>
      <x:c r="I3378" s="58" t="n">
        <x:v>5168292.893736453</x:v>
      </x:c>
      <x:c r="J3378" s="59" t="n">
        <x:v>0.16669470506442158</x:v>
      </x:c>
      <x:c r="K3378" s="2" t="str">
        <x:v>C</x:v>
      </x:c>
      <x:c r="L3378" s="59" t="n">
        <x:v>0.1331003189086914</x:v>
      </x:c>
      <x:c r="M3378" s="59" t="n">
        <x:v>0.296126504180972</x:v>
      </x:c>
      <x:c r="N3378" s="58" t="n">
        <x:v>3517109.8272047667</x:v>
      </x:c>
      <x:c r="O3378" s="58" t="n">
        <x:v>3692979.738606362</x:v>
      </x:c>
      <x:c r="P3378" s="2" t="str">
        <x:v>approve</x:v>
      </x:c>
      <x:c r="Q3378" s="2" t="str">
        <x:v>eligibility and RAROC conditions are met</x:v>
      </x:c>
      <x:c r="R3378" s="2"/>
      <x:c r="S3378" s="2"/>
      <x:c r="T3378" s="2"/>
    </x:row>
    <x:row r="3379">
      <x:c r="A3379" s="2"/>
      <x:c r="B3379" s="2"/>
      <x:c r="C3379" s="2" t="str">
        <x:v>SYN-03374</x:v>
      </x:c>
      <x:c r="D3379" s="58" t="n">
        <x:v>181000000</x:v>
      </x:c>
      <x:c r="E3379" s="93" t="n">
        <x:v>36</x:v>
      </x:c>
      <x:c r="F3379" s="59" t="n">
        <x:v>0.038136688455888204</x:v>
      </x:c>
      <x:c r="G3379" s="59" t="n">
        <x:v>0.7922581098764689</x:v>
      </x:c>
      <x:c r="H3379" s="59" t="n">
        <x:v>0.13838178992387573</x:v>
      </x:c>
      <x:c r="I3379" s="58" t="n">
        <x:v>6171934.828891988</x:v>
      </x:c>
      <x:c r="J3379" s="59" t="n">
        <x:v>0.3508772865213456</x:v>
      </x:c>
      <x:c r="K3379" s="2" t="str">
        <x:v>B</x:v>
      </x:c>
      <x:c r="L3379" s="59" t="n">
        <x:v>0.11054901123046874</x:v>
      </x:c>
      <x:c r="M3379" s="59" t="n">
        <x:v>0.4428809502818028</x:v>
      </x:c>
      <x:c r="N3379" s="58" t="n">
        <x:v>8806573.758744478</x:v>
      </x:c>
      <x:c r="O3379" s="58" t="n">
        <x:v>7516472.450593612</x:v>
      </x:c>
      <x:c r="P3379" s="2" t="str">
        <x:v>approve</x:v>
      </x:c>
      <x:c r="Q3379" s="2" t="str">
        <x:v>eligibility and RAROC conditions are met</x:v>
      </x:c>
      <x:c r="R3379" s="2"/>
      <x:c r="S3379" s="2"/>
      <x:c r="T3379" s="2"/>
    </x:row>
    <x:row r="3380">
      <x:c r="A3380" s="2"/>
      <x:c r="B3380" s="2"/>
      <x:c r="C3380" s="2" t="str">
        <x:v>SYN-03375</x:v>
      </x:c>
      <x:c r="D3380" s="58" t="n">
        <x:v>240000000</x:v>
      </x:c>
      <x:c r="E3380" s="93" t="n">
        <x:v>48</x:v>
      </x:c>
      <x:c r="F3380" s="59" t="n">
        <x:v>0.003</x:v>
      </x:c>
      <x:c r="G3380" s="59" t="n">
        <x:v>0.736288912955588</x:v>
      </x:c>
      <x:c r="H3380" s="59" t="n">
        <x:v>0.10558069019003655</x:v>
      </x:c>
      <x:c r="I3380" s="58" t="n">
        <x:v>6151543.846972596</x:v>
      </x:c>
      <x:c r="J3380" s="59" t="n">
        <x:v>0.6147966968807409</x:v>
      </x:c>
      <x:c r="K3380" s="2" t="str">
        <x:v>A</x:v>
      </x:c>
      <x:c r="L3380" s="59"/>
      <x:c r="M3380" s="59" t="n">
        <x:v>0.45685565750061996</x:v>
      </x:c>
      <x:c r="N3380" s="58" t="n">
        <x:v>1153300.6717011796</x:v>
      </x:c>
      <x:c r="O3380" s="58" t="n">
        <x:v>10265159.698949778</x:v>
      </x:c>
      <x:c r="P3380" s="2" t="str">
        <x:v>decline</x:v>
      </x:c>
      <x:c r="Q3380" s="2" t="str">
        <x:v>debt service to income exceeds policy maximum</x:v>
      </x:c>
      <x:c r="R3380" s="2"/>
      <x:c r="S3380" s="2"/>
      <x:c r="T3380" s="2"/>
    </x:row>
    <x:row r="3381">
      <x:c r="A3381" s="2"/>
      <x:c r="B3381" s="2"/>
      <x:c r="C3381" s="2" t="str">
        <x:v>SYN-03376</x:v>
      </x:c>
      <x:c r="D3381" s="58" t="n">
        <x:v>144000000</x:v>
      </x:c>
      <x:c r="E3381" s="93" t="n">
        <x:v>36</x:v>
      </x:c>
      <x:c r="F3381" s="59" t="n">
        <x:v>0.12351733926052626</x:v>
      </x:c>
      <x:c r="G3381" s="59" t="n">
        <x:v>0.6409461137294667</x:v>
      </x:c>
      <x:c r="H3381" s="59" t="n">
        <x:v>0.22323992105165424</x:v>
      </x:c>
      <x:c r="I3381" s="58" t="n">
        <x:v>5523590.563729192</x:v>
      </x:c>
      <x:c r="J3381" s="59" t="n">
        <x:v>0.39481148716850567</x:v>
      </x:c>
      <x:c r="K3381" s="2" t="str">
        <x:v>D</x:v>
      </x:c>
      <x:c r="L3381" s="59" t="n">
        <x:v>0.1639402389526367</x:v>
      </x:c>
      <x:c r="M3381" s="59" t="n">
        <x:v>0.6013106505217826</x:v>
      </x:c>
      <x:c r="N3381" s="58" t="n">
        <x:v>18117570.11862783</x:v>
      </x:c>
      <x:c r="O3381" s="58" t="n">
        <x:v>7711103.328765991</x:v>
      </x:c>
      <x:c r="P3381" s="2" t="str">
        <x:v>approve</x:v>
      </x:c>
      <x:c r="Q3381" s="2" t="str">
        <x:v>eligibility and RAROC conditions are met</x:v>
      </x:c>
      <x:c r="R3381" s="2"/>
      <x:c r="S3381" s="2"/>
      <x:c r="T3381" s="2"/>
    </x:row>
    <x:row r="3382">
      <x:c r="A3382" s="2"/>
      <x:c r="B3382" s="2"/>
      <x:c r="C3382" s="2" t="str">
        <x:v>SYN-03377</x:v>
      </x:c>
      <x:c r="D3382" s="58" t="n">
        <x:v>240000000</x:v>
      </x:c>
      <x:c r="E3382" s="93" t="n">
        <x:v>48</x:v>
      </x:c>
      <x:c r="F3382" s="59" t="n">
        <x:v>0.0837668512324608</x:v>
      </x:c>
      <x:c r="G3382" s="59" t="n">
        <x:v>0.8127616980752372</x:v>
      </x:c>
      <x:c r="H3382" s="59" t="n">
        <x:v>0.16761635460454027</x:v>
      </x:c>
      <x:c r="I3382" s="58" t="n">
        <x:v>6895648.443229986</x:v>
      </x:c>
      <x:c r="J3382" s="59" t="n">
        <x:v>0.1864190661399997</x:v>
      </x:c>
      <x:c r="K3382" s="2" t="str">
        <x:v>C</x:v>
      </x:c>
      <x:c r="L3382" s="59" t="n">
        <x:v>0.1532151412963867</x:v>
      </x:c>
      <x:c r="M3382" s="59" t="n">
        <x:v>0.2651994571322855</x:v>
      </x:c>
      <x:c r="N3382" s="58" t="n">
        <x:v>34214137.47925903</x:v>
      </x:c>
      <x:c r="O3382" s="58" t="n">
        <x:v>13204669.092638193</x:v>
      </x:c>
      <x:c r="P3382" s="2" t="str">
        <x:v>approve</x:v>
      </x:c>
      <x:c r="Q3382" s="2" t="str">
        <x:v>eligibility and RAROC conditions are met</x:v>
      </x:c>
      <x:c r="R3382" s="2"/>
      <x:c r="S3382" s="2"/>
      <x:c r="T3382" s="2"/>
    </x:row>
    <x:row r="3383">
      <x:c r="A3383" s="2"/>
      <x:c r="B3383" s="2"/>
      <x:c r="C3383" s="2" t="str">
        <x:v>SYN-03378</x:v>
      </x:c>
      <x:c r="D3383" s="58" t="n">
        <x:v>219000000</x:v>
      </x:c>
      <x:c r="E3383" s="93" t="n">
        <x:v>24</x:v>
      </x:c>
      <x:c r="F3383" s="59" t="n">
        <x:v>0.1515371666888381</x:v>
      </x:c>
      <x:c r="G3383" s="59" t="n">
        <x:v>0.6012085435837438</x:v>
      </x:c>
      <x:c r="H3383" s="59" t="n">
        <x:v>0.23548701758426827</x:v>
      </x:c>
      <x:c r="I3383" s="58" t="n">
        <x:v>11529499.975334525</x:v>
      </x:c>
      <x:c r="J3383" s="59" t="n">
        <x:v>0.9290606045657288</x:v>
      </x:c>
      <x:c r="K3383" s="2" t="str">
        <x:v>E</x:v>
      </x:c>
      <x:c r="L3383" s="59"/>
      <x:c r="M3383" s="59" t="n">
        <x:v>0.6010031201618287</x:v>
      </x:c>
      <x:c r="N3383" s="58" t="n">
        <x:v>21625172.127378758</x:v>
      </x:c>
      <x:c r="O3383" s="58" t="n">
        <x:v>12295521.55052358</x:v>
      </x:c>
      <x:c r="P3383" s="2" t="str">
        <x:v>decline</x:v>
      </x:c>
      <x:c r="Q3383" s="2" t="str">
        <x:v>debt service to income exceeds policy maximum</x:v>
      </x:c>
      <x:c r="R3383" s="2"/>
      <x:c r="S3383" s="2"/>
      <x:c r="T3383" s="2"/>
    </x:row>
    <x:row r="3384">
      <x:c r="A3384" s="2"/>
      <x:c r="B3384" s="2"/>
      <x:c r="C3384" s="2" t="str">
        <x:v>SYN-03379</x:v>
      </x:c>
      <x:c r="D3384" s="58" t="n">
        <x:v>219000000</x:v>
      </x:c>
      <x:c r="E3384" s="93" t="n">
        <x:v>36</x:v>
      </x:c>
      <x:c r="F3384" s="59" t="n">
        <x:v>0.02470365161492645</x:v>
      </x:c>
      <x:c r="G3384" s="59" t="n">
        <x:v>0.8673112243248562</x:v>
      </x:c>
      <x:c r="H3384" s="59" t="n">
        <x:v>0.12477143844959326</x:v>
      </x:c>
      <x:c r="I3384" s="58" t="n">
        <x:v>7323943.381652035</x:v>
      </x:c>
      <x:c r="J3384" s="59" t="n">
        <x:v>0.6913064401139334</x:v>
      </x:c>
      <x:c r="K3384" s="2" t="str">
        <x:v>B</x:v>
      </x:c>
      <x:c r="L3384" s="59"/>
      <x:c r="M3384" s="59" t="n">
        <x:v>0.4361626375776707</x:v>
      </x:c>
      <x:c r="N3384" s="58" t="n">
        <x:v>7566570.389081235</x:v>
      </x:c>
      <x:c r="O3384" s="58" t="n">
        <x:v>9164830.72344267</x:v>
      </x:c>
      <x:c r="P3384" s="2" t="str">
        <x:v>decline</x:v>
      </x:c>
      <x:c r="Q3384" s="2" t="str">
        <x:v>debt service to income exceeds policy maximum</x:v>
      </x:c>
      <x:c r="R3384" s="2"/>
      <x:c r="S3384" s="2"/>
      <x:c r="T3384" s="2"/>
    </x:row>
    <x:row r="3385">
      <x:c r="A3385" s="2"/>
      <x:c r="B3385" s="2"/>
      <x:c r="C3385" s="2" t="str">
        <x:v>SYN-03380</x:v>
      </x:c>
      <x:c r="D3385" s="58" t="n">
        <x:v>219000000</x:v>
      </x:c>
      <x:c r="E3385" s="93" t="n">
        <x:v>12</x:v>
      </x:c>
      <x:c r="F3385" s="59" t="n">
        <x:v>0.005279061266227399</x:v>
      </x:c>
      <x:c r="G3385" s="59" t="n">
        <x:v>0.6976868380700476</x:v>
      </x:c>
      <x:c r="H3385" s="59" t="n">
        <x:v>0.10008280707785006</x:v>
      </x:c>
      <x:c r="I3385" s="58" t="n">
        <x:v>19254422.744859055</x:v>
      </x:c>
      <x:c r="J3385" s="59" t="n">
        <x:v>0.5783853348086614</x:v>
      </x:c>
      <x:c r="K3385" s="2" t="str">
        <x:v>A</x:v>
      </x:c>
      <x:c r="L3385" s="59"/>
      <x:c r="M3385" s="59" t="n">
        <x:v>0.330335910089486</x:v>
      </x:c>
      <x:c r="N3385" s="58" t="n">
        <x:v>443915.01756968844</x:v>
      </x:c>
      <x:c r="O3385" s="58" t="n">
        <x:v>9468475.980107974</x:v>
      </x:c>
      <x:c r="P3385" s="2" t="str">
        <x:v>decline</x:v>
      </x:c>
      <x:c r="Q3385" s="2" t="str">
        <x:v>debt service to income exceeds policy maximum</x:v>
      </x:c>
      <x:c r="R3385" s="2"/>
      <x:c r="S3385" s="2"/>
      <x:c r="T3385" s="2"/>
    </x:row>
    <x:row r="3386">
      <x:c r="A3386" s="2"/>
      <x:c r="B3386" s="2"/>
      <x:c r="C3386" s="2" t="str">
        <x:v>SYN-03381</x:v>
      </x:c>
      <x:c r="D3386" s="58" t="n">
        <x:v>93000000</x:v>
      </x:c>
      <x:c r="E3386" s="93" t="n">
        <x:v>12</x:v>
      </x:c>
      <x:c r="F3386" s="59" t="n">
        <x:v>0.05666559566033248</x:v>
      </x:c>
      <x:c r="G3386" s="59" t="n">
        <x:v>0.6963306635209153</x:v>
      </x:c>
      <x:c r="H3386" s="59" t="n">
        <x:v>0.16206809348047171</x:v>
      </x:c>
      <x:c r="I3386" s="58" t="n">
        <x:v>8447074.034793189</x:v>
      </x:c>
      <x:c r="J3386" s="59" t="n">
        <x:v>0.5532032904352528</x:v>
      </x:c>
      <x:c r="K3386" s="2" t="str">
        <x:v>C</x:v>
      </x:c>
      <x:c r="L3386" s="59"/>
      <x:c r="M3386" s="59" t="n">
        <x:v>0.5406516991439065</x:v>
      </x:c>
      <x:c r="N3386" s="58" t="n">
        <x:v>2054146.7386069244</x:v>
      </x:c>
      <x:c r="O3386" s="58" t="n">
        <x:v>3992056.051155169</x:v>
      </x:c>
      <x:c r="P3386" s="2" t="str">
        <x:v>decline</x:v>
      </x:c>
      <x:c r="Q3386" s="2" t="str">
        <x:v>debt service to income exceeds policy maximum</x:v>
      </x:c>
      <x:c r="R3386" s="2"/>
      <x:c r="S3386" s="2"/>
      <x:c r="T3386" s="2"/>
    </x:row>
    <x:row r="3387">
      <x:c r="A3387" s="2"/>
      <x:c r="B3387" s="2"/>
      <x:c r="C3387" s="2" t="str">
        <x:v>SYN-03382</x:v>
      </x:c>
      <x:c r="D3387" s="58" t="n">
        <x:v>239000000</x:v>
      </x:c>
      <x:c r="E3387" s="93" t="n">
        <x:v>36</x:v>
      </x:c>
      <x:c r="F3387" s="59" t="n">
        <x:v>0.20018859132973443</x:v>
      </x:c>
      <x:c r="G3387" s="59" t="n">
        <x:v>0.7713640377225366</x:v>
      </x:c>
      <x:c r="H3387" s="59" t="n">
        <x:v>0.2770558368960074</x:v>
      </x:c>
      <x:c r="I3387" s="58" t="n">
        <x:v>9847921.127109876</x:v>
      </x:c>
      <x:c r="J3387" s="59" t="n">
        <x:v>0.45915581913447046</x:v>
      </x:c>
      <x:c r="K3387" s="2" t="str">
        <x:v>E</x:v>
      </x:c>
      <x:c r="L3387" s="59"/>
      <x:c r="M3387" s="59" t="n">
        <x:v>0.24941881804332725</x:v>
      </x:c>
      <x:c r="N3387" s="58" t="n">
        <x:v>57190064.51189689</x:v>
      </x:c>
      <x:c r="O3387" s="58" t="n">
        <x:v>18074213.561804965</x:v>
      </x:c>
      <x:c r="P3387" s="2" t="str">
        <x:v>decline</x:v>
      </x:c>
      <x:c r="Q3387" s="2" t="str">
        <x:v>PD exceeds policy maximum</x:v>
      </x:c>
      <x:c r="R3387" s="2"/>
      <x:c r="S3387" s="2"/>
      <x:c r="T3387" s="2"/>
    </x:row>
    <x:row r="3388">
      <x:c r="A3388" s="2"/>
      <x:c r="B3388" s="2"/>
      <x:c r="C3388" s="2" t="str">
        <x:v>SYN-03383</x:v>
      </x:c>
      <x:c r="D3388" s="58" t="n">
        <x:v>66000000</x:v>
      </x:c>
      <x:c r="E3388" s="93" t="n">
        <x:v>36</x:v>
      </x:c>
      <x:c r="F3388" s="59" t="n">
        <x:v>0.0972104522375045</x:v>
      </x:c>
      <x:c r="G3388" s="59" t="n">
        <x:v>0.7408145567101336</x:v>
      </x:c>
      <x:c r="H3388" s="59" t="n">
        <x:v>0.18034054628171525</x:v>
      </x:c>
      <x:c r="I3388" s="58" t="n">
        <x:v>2387185.766123191</x:v>
      </x:c>
      <x:c r="J3388" s="59" t="n">
        <x:v>0.33417084759686494</x:v>
      </x:c>
      <x:c r="K3388" s="2" t="str">
        <x:v>C</x:v>
      </x:c>
      <x:c r="L3388" s="59" t="n">
        <x:v>0.16562042236328128</x:v>
      </x:c>
      <x:c r="M3388" s="59" t="n">
        <x:v>0.2685555870694499</x:v>
      </x:c>
      <x:c r="N3388" s="58" t="n">
        <x:v>7537736.443312308</x:v>
      </x:c>
      <x:c r="O3388" s="58" t="n">
        <x:v>3621220.620696748</x:v>
      </x:c>
      <x:c r="P3388" s="2" t="str">
        <x:v>approve</x:v>
      </x:c>
      <x:c r="Q3388" s="2" t="str">
        <x:v>eligibility and RAROC conditions are met</x:v>
      </x:c>
      <x:c r="R3388" s="2"/>
      <x:c r="S3388" s="2"/>
      <x:c r="T3388" s="2"/>
    </x:row>
    <x:row r="3389">
      <x:c r="A3389" s="2"/>
      <x:c r="B3389" s="2"/>
      <x:c r="C3389" s="2" t="str">
        <x:v>SYN-03384</x:v>
      </x:c>
      <x:c r="D3389" s="58" t="n">
        <x:v>237000000</x:v>
      </x:c>
      <x:c r="E3389" s="93" t="n">
        <x:v>24</x:v>
      </x:c>
      <x:c r="F3389" s="59" t="n">
        <x:v>0.07218392913279657</x:v>
      </x:c>
      <x:c r="G3389" s="59" t="n">
        <x:v>0.6232296684349619</x:v>
      </x:c>
      <x:c r="H3389" s="59" t="n">
        <x:v>0.16285337201264213</x:v>
      </x:c>
      <x:c r="I3389" s="58" t="n">
        <x:v>11636594.953136584</x:v>
      </x:c>
      <x:c r="J3389" s="59" t="n">
        <x:v>0.7900966638264596</x:v>
      </x:c>
      <x:c r="K3389" s="2" t="str">
        <x:v>C</x:v>
      </x:c>
      <x:c r="L3389" s="59"/>
      <x:c r="M3389" s="59" t="n">
        <x:v>0.5895767596119058</x:v>
      </x:c>
      <x:c r="N3389" s="58" t="n">
        <x:v>11511323.069892736</x:v>
      </x:c>
      <x:c r="O3389" s="58" t="n">
        <x:v>9737438.716176653</x:v>
      </x:c>
      <x:c r="P3389" s="2" t="str">
        <x:v>decline</x:v>
      </x:c>
      <x:c r="Q3389" s="2" t="str">
        <x:v>debt service to income exceeds policy maximum</x:v>
      </x:c>
      <x:c r="R3389" s="2"/>
      <x:c r="S3389" s="2"/>
      <x:c r="T3389" s="2"/>
    </x:row>
    <x:row r="3390">
      <x:c r="A3390" s="2"/>
      <x:c r="B3390" s="2"/>
      <x:c r="C3390" s="2" t="str">
        <x:v>SYN-03385</x:v>
      </x:c>
      <x:c r="D3390" s="58" t="n">
        <x:v>128000000</x:v>
      </x:c>
      <x:c r="E3390" s="93" t="n">
        <x:v>24</x:v>
      </x:c>
      <x:c r="F3390" s="59" t="n">
        <x:v>0.2800863979937766</x:v>
      </x:c>
      <x:c r="G3390" s="59" t="n">
        <x:v>0.6085269461257162</x:v>
      </x:c>
      <x:c r="H3390" s="59" t="n">
        <x:v>0.3</x:v>
      </x:c>
      <x:c r="I3390" s="58" t="n">
        <x:v>7156841.006093145</x:v>
      </x:c>
      <x:c r="J3390" s="59" t="n">
        <x:v>0.4119460933066579</x:v>
      </x:c>
      <x:c r="K3390" s="2" t="str">
        <x:v>E</x:v>
      </x:c>
      <x:c r="L3390" s="59"/>
      <x:c r="M3390" s="59" t="n">
        <x:v>0.1963972829531232</x:v>
      </x:c>
      <x:c r="N3390" s="58" t="n">
        <x:v>23369260.93963107</x:v>
      </x:c>
      <x:c r="O3390" s="58" t="n">
        <x:v>8447191.867796775</x:v>
      </x:c>
      <x:c r="P3390" s="2" t="str">
        <x:v>decline</x:v>
      </x:c>
      <x:c r="Q3390" s="2" t="str">
        <x:v>PD exceeds policy maximum</x:v>
      </x:c>
      <x:c r="R3390" s="2"/>
      <x:c r="S3390" s="2"/>
      <x:c r="T3390" s="2"/>
    </x:row>
    <x:row r="3391">
      <x:c r="A3391" s="2"/>
      <x:c r="B3391" s="2"/>
      <x:c r="C3391" s="2" t="str">
        <x:v>SYN-03386</x:v>
      </x:c>
      <x:c r="D3391" s="58" t="n">
        <x:v>30000000</x:v>
      </x:c>
      <x:c r="E3391" s="93" t="n">
        <x:v>48</x:v>
      </x:c>
      <x:c r="F3391" s="59" t="n">
        <x:v>0.07402969357321672</x:v>
      </x:c>
      <x:c r="G3391" s="59" t="n">
        <x:v>0.7467902462184829</x:v>
      </x:c>
      <x:c r="H3391" s="59" t="n">
        <x:v>0.17303523731726594</x:v>
      </x:c>
      <x:c r="I3391" s="58" t="n">
        <x:v>870369.4217412283</x:v>
      </x:c>
      <x:c r="J3391" s="59" t="n">
        <x:v>0.10351847108706141</x:v>
      </x:c>
      <x:c r="K3391" s="2" t="str">
        <x:v>C</x:v>
      </x:c>
      <x:c r="L3391" s="59" t="n">
        <x:v>0.1537248992919922</x:v>
      </x:c>
      <x:c r="M3391" s="59" t="n">
        <x:v>0.32694277465402494</x:v>
      </x:c>
      <x:c r="N3391" s="58" t="n">
        <x:v>3514387.2502570217</x:v>
      </x:c>
      <x:c r="O3391" s="58" t="n">
        <x:v>1431323.9693855674</x:v>
      </x:c>
      <x:c r="P3391" s="2" t="str">
        <x:v>approve</x:v>
      </x:c>
      <x:c r="Q3391" s="2" t="str">
        <x:v>eligibility and RAROC conditions are met</x:v>
      </x:c>
      <x:c r="R3391" s="2"/>
      <x:c r="S3391" s="2"/>
      <x:c r="T3391" s="2"/>
    </x:row>
    <x:row r="3392">
      <x:c r="A3392" s="2"/>
      <x:c r="B3392" s="2"/>
      <x:c r="C3392" s="2" t="str">
        <x:v>SYN-03387</x:v>
      </x:c>
      <x:c r="D3392" s="58" t="n">
        <x:v>245000000</x:v>
      </x:c>
      <x:c r="E3392" s="93" t="n">
        <x:v>24</x:v>
      </x:c>
      <x:c r="F3392" s="59" t="n">
        <x:v>0.0958077157868948</x:v>
      </x:c>
      <x:c r="G3392" s="59" t="n">
        <x:v>0.654853958227301</x:v>
      </x:c>
      <x:c r="H3392" s="59" t="n">
        <x:v>0.1866469356650993</x:v>
      </x:c>
      <x:c r="I3392" s="58" t="n">
        <x:v>12310235.26110782</x:v>
      </x:c>
      <x:c r="J3392" s="59" t="n">
        <x:v>0.5335607835801737</x:v>
      </x:c>
      <x:c r="K3392" s="2" t="str">
        <x:v>C</x:v>
      </x:c>
      <x:c r="L3392" s="59"/>
      <x:c r="M3392" s="59" t="n">
        <x:v>0.5686188074713735</x:v>
      </x:c>
      <x:c r="N3392" s="58" t="n">
        <x:v>16629293.3164252</x:v>
      </x:c>
      <x:c r="O3392" s="58" t="n">
        <x:v>12066523.374707421</x:v>
      </x:c>
      <x:c r="P3392" s="2" t="str">
        <x:v>decline</x:v>
      </x:c>
      <x:c r="Q3392" s="2" t="str">
        <x:v>debt service to income exceeds policy maximum</x:v>
      </x:c>
      <x:c r="R3392" s="2"/>
      <x:c r="S3392" s="2"/>
      <x:c r="T3392" s="2"/>
    </x:row>
    <x:row r="3393">
      <x:c r="A3393" s="2"/>
      <x:c r="B3393" s="2"/>
      <x:c r="C3393" s="2" t="str">
        <x:v>SYN-03388</x:v>
      </x:c>
      <x:c r="D3393" s="58" t="n">
        <x:v>188000000</x:v>
      </x:c>
      <x:c r="E3393" s="93" t="n">
        <x:v>36</x:v>
      </x:c>
      <x:c r="F3393" s="59" t="n">
        <x:v>0.047837737739555714</x:v>
      </x:c>
      <x:c r="G3393" s="59" t="n">
        <x:v>0.5231606212486182</x:v>
      </x:c>
      <x:c r="H3393" s="59" t="n">
        <x:v>0.13786168789091022</x:v>
      </x:c>
      <x:c r="I3393" s="58" t="n">
        <x:v>6405886.784218319</x:v>
      </x:c>
      <x:c r="J3393" s="59" t="n">
        <x:v>0.4298888320059005</x:v>
      </x:c>
      <x:c r="K3393" s="2" t="str">
        <x:v>B</x:v>
      </x:c>
      <x:c r="L3393" s="59" t="n">
        <x:v>0.10199718475341797</x:v>
      </x:c>
      <x:c r="M3393" s="59" t="n">
        <x:v>0.5239726056600437</x:v>
      </x:c>
      <x:c r="N3393" s="58" t="n">
        <x:v>7534522.524543093</x:v>
      </x:c>
      <x:c r="O3393" s="58" t="n">
        <x:v>7727963.608380977</x:v>
      </x:c>
      <x:c r="P3393" s="2" t="str">
        <x:v>approve</x:v>
      </x:c>
      <x:c r="Q3393" s="2" t="str">
        <x:v>eligibility and RAROC conditions are met</x:v>
      </x:c>
      <x:c r="R3393" s="2"/>
      <x:c r="S3393" s="2"/>
      <x:c r="T3393" s="2"/>
    </x:row>
    <x:row r="3394">
      <x:c r="A3394" s="2"/>
      <x:c r="B3394" s="2"/>
      <x:c r="C3394" s="2" t="str">
        <x:v>SYN-03389</x:v>
      </x:c>
      <x:c r="D3394" s="58" t="n">
        <x:v>190000000</x:v>
      </x:c>
      <x:c r="E3394" s="93" t="n">
        <x:v>48</x:v>
      </x:c>
      <x:c r="F3394" s="59" t="n">
        <x:v>0.033278169122507195</x:v>
      </x:c>
      <x:c r="G3394" s="59" t="n">
        <x:v>0.796985087336389</x:v>
      </x:c>
      <x:c r="H3394" s="59" t="n">
        <x:v>0.13921697702479105</x:v>
      </x:c>
      <x:c r="I3394" s="58" t="n">
        <x:v>5184570.631145731</x:v>
      </x:c>
      <x:c r="J3394" s="59" t="n">
        <x:v>0.6334186642169469</x:v>
      </x:c>
      <x:c r="K3394" s="2" t="str">
        <x:v>B</x:v>
      </x:c>
      <x:c r="L3394" s="59"/>
      <x:c r="M3394" s="59" t="n">
        <x:v>0.5182426163864344</x:v>
      </x:c>
      <x:c r="N3394" s="58" t="n">
        <x:v>10879409.05432904</x:v>
      </x:c>
      <x:c r="O3394" s="58" t="n">
        <x:v>7951884.078734913</x:v>
      </x:c>
      <x:c r="P3394" s="2" t="str">
        <x:v>decline</x:v>
      </x:c>
      <x:c r="Q3394" s="2" t="str">
        <x:v>debt service to income exceeds policy maximum</x:v>
      </x:c>
      <x:c r="R3394" s="2"/>
      <x:c r="S3394" s="2"/>
      <x:c r="T3394" s="2"/>
    </x:row>
    <x:row r="3395">
      <x:c r="A3395" s="2"/>
      <x:c r="B3395" s="2"/>
      <x:c r="C3395" s="2" t="str">
        <x:v>SYN-03390</x:v>
      </x:c>
      <x:c r="D3395" s="58" t="n">
        <x:v>190000000</x:v>
      </x:c>
      <x:c r="E3395" s="93" t="n">
        <x:v>24</x:v>
      </x:c>
      <x:c r="F3395" s="59" t="n">
        <x:v>0.008040338869971395</x:v>
      </x:c>
      <x:c r="G3395" s="59" t="n">
        <x:v>0.7214107413132141</x:v>
      </x:c>
      <x:c r="H3395" s="59" t="n">
        <x:v>0.08892385150640131</x:v>
      </x:c>
      <x:c r="I3395" s="58" t="n">
        <x:v>8670722.663916769</x:v>
      </x:c>
      <x:c r="J3395" s="59" t="n">
        <x:v>0.4011225819669328</x:v>
      </x:c>
      <x:c r="K3395" s="2" t="str">
        <x:v>A</x:v>
      </x:c>
      <x:c r="L3395" s="59" t="n">
        <x:v>0.08580863952636719</x:v>
      </x:c>
      <x:c r="M3395" s="59" t="n">
        <x:v>0.19166603513569497</x:v>
      </x:c>
      <x:c r="N3395" s="58" t="n">
        <x:v>1178656.4690878075</x:v>
      </x:c>
      <x:c r="O3395" s="58" t="n">
        <x:v>7971592.930402619</x:v>
      </x:c>
      <x:c r="P3395" s="2" t="str">
        <x:v>approve</x:v>
      </x:c>
      <x:c r="Q3395" s="2" t="str">
        <x:v>eligibility and RAROC conditions are met</x:v>
      </x:c>
      <x:c r="R3395" s="2"/>
      <x:c r="S3395" s="2"/>
      <x:c r="T3395" s="2"/>
    </x:row>
    <x:row r="3396">
      <x:c r="A3396" s="2"/>
      <x:c r="B3396" s="2"/>
      <x:c r="C3396" s="2" t="str">
        <x:v>SYN-03391</x:v>
      </x:c>
      <x:c r="D3396" s="58" t="n">
        <x:v>194000000</x:v>
      </x:c>
      <x:c r="E3396" s="93" t="n">
        <x:v>24</x:v>
      </x:c>
      <x:c r="F3396" s="59" t="n">
        <x:v>0.02773088837088704</x:v>
      </x:c>
      <x:c r="G3396" s="59" t="n">
        <x:v>0.6910830863575634</x:v>
      </x:c>
      <x:c r="H3396" s="59" t="n">
        <x:v>0.13072806430908446</x:v>
      </x:c>
      <x:c r="I3396" s="58" t="n">
        <x:v>9229749.321114937</x:v>
      </x:c>
      <x:c r="J3396" s="59" t="n">
        <x:v>0.45847725215499807</x:v>
      </x:c>
      <x:c r="K3396" s="2" t="str">
        <x:v>B</x:v>
      </x:c>
      <x:c r="L3396" s="59" t="n">
        <x:v>0.0992860794067383</x:v>
      </x:c>
      <x:c r="M3396" s="59" t="n">
        <x:v>0.47952006774618433</x:v>
      </x:c>
      <x:c r="N3396" s="58" t="n">
        <x:v>4011618.159431008</x:v>
      </x:c>
      <x:c r="O3396" s="58" t="n">
        <x:v>8136965.250621544</x:v>
      </x:c>
      <x:c r="P3396" s="2" t="str">
        <x:v>approve</x:v>
      </x:c>
      <x:c r="Q3396" s="2" t="str">
        <x:v>eligibility and RAROC conditions are met</x:v>
      </x:c>
      <x:c r="R3396" s="2"/>
      <x:c r="S3396" s="2"/>
      <x:c r="T3396" s="2"/>
    </x:row>
    <x:row r="3397">
      <x:c r="A3397" s="2"/>
      <x:c r="B3397" s="2"/>
      <x:c r="C3397" s="2" t="str">
        <x:v>SYN-03392</x:v>
      </x:c>
      <x:c r="D3397" s="58" t="n">
        <x:v>59000000</x:v>
      </x:c>
      <x:c r="E3397" s="93" t="n">
        <x:v>36</x:v>
      </x:c>
      <x:c r="F3397" s="59" t="n">
        <x:v>0.06502560420250342</x:v>
      </x:c>
      <x:c r="G3397" s="59" t="n">
        <x:v>0.7274422227889051</x:v>
      </x:c>
      <x:c r="H3397" s="59" t="n">
        <x:v>0.1705091526868733</x:v>
      </x:c>
      <x:c r="I3397" s="58" t="n">
        <x:v>2105006.2712147576</x:v>
      </x:c>
      <x:c r="J3397" s="59" t="n">
        <x:v>0.06681837185499265</x:v>
      </x:c>
      <x:c r="K3397" s="2" t="str">
        <x:v>C</x:v>
      </x:c>
      <x:c r="L3397" s="59" t="n">
        <x:v>0.1385093688964844</x:v>
      </x:c>
      <x:c r="M3397" s="59" t="n">
        <x:v>0.46664991396720096</x:v>
      </x:c>
      <x:c r="N3397" s="58" t="n">
        <x:v>4488884.69963884</x:v>
      </x:c>
      <x:c r="O3397" s="58" t="n">
        <x:v>2571936.373683941</x:v>
      </x:c>
      <x:c r="P3397" s="2" t="str">
        <x:v>approve</x:v>
      </x:c>
      <x:c r="Q3397" s="2" t="str">
        <x:v>eligibility and RAROC conditions are met</x:v>
      </x:c>
      <x:c r="R3397" s="2"/>
      <x:c r="S3397" s="2"/>
      <x:c r="T3397" s="2"/>
    </x:row>
    <x:row r="3398">
      <x:c r="A3398" s="2"/>
      <x:c r="B3398" s="2"/>
      <x:c r="C3398" s="2" t="str">
        <x:v>SYN-03393</x:v>
      </x:c>
      <x:c r="D3398" s="58" t="n">
        <x:v>226000000</x:v>
      </x:c>
      <x:c r="E3398" s="93" t="n">
        <x:v>36</x:v>
      </x:c>
      <x:c r="F3398" s="59" t="n">
        <x:v>0.07433691173347007</x:v>
      </x:c>
      <x:c r="G3398" s="59" t="n">
        <x:v>0.8003261087437863</x:v>
      </x:c>
      <x:c r="H3398" s="59" t="n">
        <x:v>0.1678674245585599</x:v>
      </x:c>
      <x:c r="I3398" s="58" t="n">
        <x:v>8033550.365713552</x:v>
      </x:c>
      <x:c r="J3398" s="59" t="n">
        <x:v>0.7355700243809035</x:v>
      </x:c>
      <x:c r="K3398" s="2" t="str">
        <x:v>C</x:v>
      </x:c>
      <x:c r="L3398" s="59"/>
      <x:c r="M3398" s="59" t="n">
        <x:v>0.3953562184564962</x:v>
      </x:c>
      <x:c r="N3398" s="58" t="n">
        <x:v>21489385.966726538</x:v>
      </x:c>
      <x:c r="O3398" s="58" t="n">
        <x:v>11648960.141965872</x:v>
      </x:c>
      <x:c r="P3398" s="2" t="str">
        <x:v>decline</x:v>
      </x:c>
      <x:c r="Q3398" s="2" t="str">
        <x:v>debt service to income exceeds policy maximum</x:v>
      </x:c>
      <x:c r="R3398" s="2"/>
      <x:c r="S3398" s="2"/>
      <x:c r="T3398" s="2"/>
    </x:row>
    <x:row r="3399">
      <x:c r="A3399" s="2"/>
      <x:c r="B3399" s="2"/>
      <x:c r="C3399" s="2" t="str">
        <x:v>SYN-03394</x:v>
      </x:c>
      <x:c r="D3399" s="58" t="n">
        <x:v>224000000</x:v>
      </x:c>
      <x:c r="E3399" s="93" t="n">
        <x:v>18</x:v>
      </x:c>
      <x:c r="F3399" s="59" t="n">
        <x:v>0.02964360237051672</x:v>
      </x:c>
      <x:c r="G3399" s="59" t="n">
        <x:v>0.8792917693643935</x:v>
      </x:c>
      <x:c r="H3399" s="59" t="n">
        <x:v>0.10451912636117672</x:v>
      </x:c>
      <x:c r="I3399" s="58" t="n">
        <x:v>13499442.304297337</x:v>
      </x:c>
      <x:c r="J3399" s="59" t="n">
        <x:v>0.8975337709413335</x:v>
      </x:c>
      <x:c r="K3399" s="2" t="str">
        <x:v>B</x:v>
      </x:c>
      <x:c r="L3399" s="59"/>
      <x:c r="M3399" s="59" t="n">
        <x:v>0.21231316482771456</x:v>
      </x:c>
      <x:c r="N3399" s="58" t="n">
        <x:v>4732954.1389848115</x:v>
      </x:c>
      <x:c r="O3399" s="58" t="n">
        <x:v>9402731.86531597</x:v>
      </x:c>
      <x:c r="P3399" s="2" t="str">
        <x:v>decline</x:v>
      </x:c>
      <x:c r="Q3399" s="2" t="str">
        <x:v>debt service to income exceeds policy maximum</x:v>
      </x:c>
      <x:c r="R3399" s="2"/>
      <x:c r="S3399" s="2"/>
      <x:c r="T3399" s="2"/>
    </x:row>
    <x:row r="3400">
      <x:c r="A3400" s="2"/>
      <x:c r="B3400" s="2"/>
      <x:c r="C3400" s="2" t="str">
        <x:v>SYN-03395</x:v>
      </x:c>
      <x:c r="D3400" s="58" t="n">
        <x:v>164000000</x:v>
      </x:c>
      <x:c r="E3400" s="93" t="n">
        <x:v>24</x:v>
      </x:c>
      <x:c r="F3400" s="59" t="n">
        <x:v>0.061932913959667345</x:v>
      </x:c>
      <x:c r="G3400" s="59" t="n">
        <x:v>0.7645812656764042</x:v>
      </x:c>
      <x:c r="H3400" s="59" t="n">
        <x:v>0.17536827417283188</x:v>
      </x:c>
      <x:c r="I3400" s="58" t="n">
        <x:v>8150897.513161372</x:v>
      </x:c>
      <x:c r="J3400" s="59" t="n">
        <x:v>0.32410731530227305</x:v>
      </x:c>
      <x:c r="K3400" s="2" t="str">
        <x:v>C</x:v>
      </x:c>
      <x:c r="L3400" s="59" t="n">
        <x:v>0.12626201629638673</x:v>
      </x:c>
      <x:c r="M3400" s="59" t="n">
        <x:v>0.6194231914430707</x:v>
      </x:c>
      <x:c r="N3400" s="58" t="n">
        <x:v>8432466.056696264</x:v>
      </x:c>
      <x:c r="O3400" s="58" t="n">
        <x:v>7389614.462855633</x:v>
      </x:c>
      <x:c r="P3400" s="2" t="str">
        <x:v>approve</x:v>
      </x:c>
      <x:c r="Q3400" s="2" t="str">
        <x:v>eligibility and RAROC conditions are met</x:v>
      </x:c>
      <x:c r="R3400" s="2"/>
      <x:c r="S3400" s="2"/>
      <x:c r="T3400" s="2"/>
    </x:row>
    <x:row r="3401">
      <x:c r="A3401" s="2"/>
      <x:c r="B3401" s="2"/>
      <x:c r="C3401" s="2" t="str">
        <x:v>SYN-03396</x:v>
      </x:c>
      <x:c r="D3401" s="58" t="n">
        <x:v>125000000</x:v>
      </x:c>
      <x:c r="E3401" s="93" t="n">
        <x:v>24</x:v>
      </x:c>
      <x:c r="F3401" s="59" t="n">
        <x:v>0.23144904982222306</x:v>
      </x:c>
      <x:c r="G3401" s="59" t="n">
        <x:v>0.6394910273258466</x:v>
      </x:c>
      <x:c r="H3401" s="59" t="n">
        <x:v>0.3</x:v>
      </x:c>
      <x:c r="I3401" s="58" t="n">
        <x:v>6989102.545012837</x:v>
      </x:c>
      <x:c r="J3401" s="59" t="n">
        <x:v>0.30423190345155465</x:v>
      </x:c>
      <x:c r="K3401" s="2" t="str">
        <x:v>E</x:v>
      </x:c>
      <x:c r="L3401" s="59"/>
      <x:c r="M3401" s="59" t="n">
        <x:v>0.42994812420293105</x:v>
      </x:c>
      <x:c r="N3401" s="58" t="n">
        <x:v>20039139.64890618</x:v>
      </x:c>
      <x:c r="O3401" s="58" t="n">
        <x:v>8520098.73911976</x:v>
      </x:c>
      <x:c r="P3401" s="2" t="str">
        <x:v>decline</x:v>
      </x:c>
      <x:c r="Q3401" s="2" t="str">
        <x:v>PD exceeds policy maximum</x:v>
      </x:c>
      <x:c r="R3401" s="2"/>
      <x:c r="S3401" s="2"/>
      <x:c r="T3401" s="2"/>
    </x:row>
    <x:row r="3402">
      <x:c r="A3402" s="2"/>
      <x:c r="B3402" s="2"/>
      <x:c r="C3402" s="2" t="str">
        <x:v>SYN-03397</x:v>
      </x:c>
      <x:c r="D3402" s="58" t="n">
        <x:v>54000000</x:v>
      </x:c>
      <x:c r="E3402" s="93" t="n">
        <x:v>12</x:v>
      </x:c>
      <x:c r="F3402" s="59" t="n">
        <x:v>0.04824096938467561</x:v>
      </x:c>
      <x:c r="G3402" s="59" t="n">
        <x:v>0.6736810109675618</x:v>
      </x:c>
      <x:c r="H3402" s="59" t="n">
        <x:v>0.13227332438785996</x:v>
      </x:c>
      <x:c r="I3402" s="58" t="n">
        <x:v>4828894.223214235</x:v>
      </x:c>
      <x:c r="J3402" s="59" t="n">
        <x:v>0.3747764733302399</x:v>
      </x:c>
      <x:c r="K3402" s="2" t="str">
        <x:v>B</x:v>
      </x:c>
      <x:c r="L3402" s="59" t="n">
        <x:v>0.12527584075927733</x:v>
      </x:c>
      <x:c r="M3402" s="59" t="n">
        <x:v>0.2312281497904316</x:v>
      </x:c>
      <x:c r="N3402" s="58" t="n">
        <x:v>976834.1504371791</x:v>
      </x:c>
      <x:c r="O3402" s="58" t="n">
        <x:v>2314212.3395594102</x:v>
      </x:c>
      <x:c r="P3402" s="2" t="str">
        <x:v>approve</x:v>
      </x:c>
      <x:c r="Q3402" s="2" t="str">
        <x:v>eligibility and RAROC conditions are met</x:v>
      </x:c>
      <x:c r="R3402" s="2"/>
      <x:c r="S3402" s="2"/>
      <x:c r="T3402" s="2"/>
    </x:row>
    <x:row r="3403">
      <x:c r="A3403" s="2"/>
      <x:c r="B3403" s="2"/>
      <x:c r="C3403" s="2" t="str">
        <x:v>SYN-03398</x:v>
      </x:c>
      <x:c r="D3403" s="58" t="n">
        <x:v>126000000</x:v>
      </x:c>
      <x:c r="E3403" s="93" t="n">
        <x:v>36</x:v>
      </x:c>
      <x:c r="F3403" s="59" t="n">
        <x:v>0.02991295085918368</x:v>
      </x:c>
      <x:c r="G3403" s="59" t="n">
        <x:v>0.7202911660314318</x:v>
      </x:c>
      <x:c r="H3403" s="59" t="n">
        <x:v>0.1502249536376404</x:v>
      </x:c>
      <x:c r="I3403" s="58" t="n">
        <x:v>4369219.544644488</x:v>
      </x:c>
      <x:c r="J3403" s="59" t="n">
        <x:v>0.2548360305870196</x:v>
      </x:c>
      <x:c r="K3403" s="2" t="str">
        <x:v>B</x:v>
      </x:c>
      <x:c r="L3403" s="59" t="n">
        <x:v>0.09710140228271485</x:v>
      </x:c>
      <x:c r="M3403" s="59" t="n">
        <x:v>0.6988450200644313</x:v>
      </x:c>
      <x:c r="N3403" s="58" t="n">
        <x:v>4414472.161920154</x:v>
      </x:c>
      <x:c r="O3403" s="58" t="n">
        <x:v>5304106.372207178</x:v>
      </x:c>
      <x:c r="P3403" s="2" t="str">
        <x:v>approve</x:v>
      </x:c>
      <x:c r="Q3403" s="2" t="str">
        <x:v>eligibility and RAROC conditions are met</x:v>
      </x:c>
      <x:c r="R3403" s="2"/>
      <x:c r="S3403" s="2"/>
      <x:c r="T3403" s="2"/>
    </x:row>
    <x:row r="3404">
      <x:c r="A3404" s="2"/>
      <x:c r="B3404" s="2"/>
      <x:c r="C3404" s="2" t="str">
        <x:v>SYN-03399</x:v>
      </x:c>
      <x:c r="D3404" s="58" t="n">
        <x:v>246000000</x:v>
      </x:c>
      <x:c r="E3404" s="93" t="n">
        <x:v>24</x:v>
      </x:c>
      <x:c r="F3404" s="59" t="n">
        <x:v>0.20261807519936467</x:v>
      </x:c>
      <x:c r="G3404" s="59" t="n">
        <x:v>0.7887846417560687</x:v>
      </x:c>
      <x:c r="H3404" s="59" t="n">
        <x:v>0.3</x:v>
      </x:c>
      <x:c r="I3404" s="58" t="n">
        <x:v>13754553.808585262</x:v>
      </x:c>
      <x:c r="J3404" s="59" t="n">
        <x:v>0.26645782428595277</x:v>
      </x:c>
      <x:c r="K3404" s="2" t="str">
        <x:v>E</x:v>
      </x:c>
      <x:c r="L3404" s="59"/>
      <x:c r="M3404" s="59" t="n">
        <x:v>0.3384435238870358</x:v>
      </x:c>
      <x:c r="N3404" s="58" t="n">
        <x:v>42862561.94082614</x:v>
      </x:c>
      <x:c r="O3404" s="58" t="n">
        <x:v>20144598.05211898</x:v>
      </x:c>
      <x:c r="P3404" s="2" t="str">
        <x:v>decline</x:v>
      </x:c>
      <x:c r="Q3404" s="2" t="str">
        <x:v>PD exceeds policy maximum</x:v>
      </x:c>
      <x:c r="R3404" s="2"/>
      <x:c r="S3404" s="2"/>
      <x:c r="T3404" s="2"/>
    </x:row>
    <x:row r="3405">
      <x:c r="A3405" s="2"/>
      <x:c r="B3405" s="2"/>
      <x:c r="C3405" s="2" t="str">
        <x:v>SYN-03400</x:v>
      </x:c>
      <x:c r="D3405" s="58" t="n">
        <x:v>170000000</x:v>
      </x:c>
      <x:c r="E3405" s="93" t="n">
        <x:v>12</x:v>
      </x:c>
      <x:c r="F3405" s="59" t="n">
        <x:v>0.018467287980479412</x:v>
      </x:c>
      <x:c r="G3405" s="59" t="n">
        <x:v>0.6748759952720665</x:v>
      </x:c>
      <x:c r="H3405" s="59" t="n">
        <x:v>0.11768755678741019</x:v>
      </x:c>
      <x:c r="I3405" s="58" t="n">
        <x:v>15085909.956538742</x:v>
      </x:c>
      <x:c r="J3405" s="59" t="n">
        <x:v>0.5480578774708711</x:v>
      </x:c>
      <x:c r="K3405" s="2" t="str">
        <x:v>A</x:v>
      </x:c>
      <x:c r="L3405" s="59"/>
      <x:c r="M3405" s="59" t="n">
        <x:v>0.3897095797045618</x:v>
      </x:c>
      <x:c r="N3405" s="58" t="n">
        <x:v>1171427.4014090898</x:v>
      </x:c>
      <x:c r="O3405" s="58" t="n">
        <x:v>7338964.247529235</x:v>
      </x:c>
      <x:c r="P3405" s="2" t="str">
        <x:v>decline</x:v>
      </x:c>
      <x:c r="Q3405" s="2" t="str">
        <x:v>debt service to income exceeds policy maximum</x:v>
      </x:c>
      <x:c r="R3405" s="2"/>
      <x:c r="S3405" s="2"/>
      <x:c r="T3405" s="2"/>
    </x:row>
    <x:row r="3406">
      <x:c r="A3406" s="2"/>
      <x:c r="B3406" s="2"/>
      <x:c r="C3406" s="2" t="str">
        <x:v>SYN-03401</x:v>
      </x:c>
      <x:c r="D3406" s="58" t="n">
        <x:v>158000000</x:v>
      </x:c>
      <x:c r="E3406" s="93" t="n">
        <x:v>12</x:v>
      </x:c>
      <x:c r="F3406" s="59" t="n">
        <x:v>0.014257641900247402</x:v>
      </x:c>
      <x:c r="G3406" s="59" t="n">
        <x:v>0.6393165388240636</x:v>
      </x:c>
      <x:c r="H3406" s="59" t="n">
        <x:v>0.11412156947065948</x:v>
      </x:c>
      <x:c r="I3406" s="58" t="n">
        <x:v>13994695.943428995</x:v>
      </x:c>
      <x:c r="J3406" s="59" t="n">
        <x:v>0.634551997540391</x:v>
      </x:c>
      <x:c r="K3406" s="2" t="str">
        <x:v>A</x:v>
      </x:c>
      <x:c r="L3406" s="59"/>
      <x:c r="M3406" s="59" t="n">
        <x:v>0.37807184926093335</x:v>
      </x:c>
      <x:c r="N3406" s="58" t="n">
        <x:v>795341.7015685637</x:v>
      </x:c>
      <x:c r="O3406" s="58" t="n">
        <x:v>6826309.060941808</x:v>
      </x:c>
      <x:c r="P3406" s="2" t="str">
        <x:v>decline</x:v>
      </x:c>
      <x:c r="Q3406" s="2" t="str">
        <x:v>debt service to income exceeds policy maximum</x:v>
      </x:c>
      <x:c r="R3406" s="2"/>
      <x:c r="S3406" s="2"/>
      <x:c r="T3406" s="2"/>
    </x:row>
    <x:row r="3407">
      <x:c r="A3407" s="2"/>
      <x:c r="B3407" s="2"/>
      <x:c r="C3407" s="2" t="str">
        <x:v>SYN-03402</x:v>
      </x:c>
      <x:c r="D3407" s="58" t="n">
        <x:v>51000000</x:v>
      </x:c>
      <x:c r="E3407" s="93" t="n">
        <x:v>18</x:v>
      </x:c>
      <x:c r="F3407" s="59" t="n">
        <x:v>0.03258017022010903</x:v>
      </x:c>
      <x:c r="G3407" s="59" t="n">
        <x:v>0.7245528584855733</x:v>
      </x:c>
      <x:c r="H3407" s="59" t="n">
        <x:v>0.13060413962926962</x:v>
      </x:c>
      <x:c r="I3407" s="58" t="n">
        <x:v>3135264.9671697104</x:v>
      </x:c>
      <x:c r="J3407" s="59" t="n">
        <x:v>0.23155449561503424</x:v>
      </x:c>
      <x:c r="K3407" s="2" t="str">
        <x:v>B</x:v>
      </x:c>
      <x:c r="L3407" s="59" t="n">
        <x:v>0.11337856292724609</x:v>
      </x:c>
      <x:c r="M3407" s="59" t="n">
        <x:v>0.3354159892143103</x:v>
      </x:c>
      <x:c r="N3407" s="58" t="n">
        <x:v>981609.5878790629</x:v>
      </x:c>
      <x:c r="O3407" s="58" t="n">
        <x:v>2150310.8933594697</x:v>
      </x:c>
      <x:c r="P3407" s="2" t="str">
        <x:v>approve</x:v>
      </x:c>
      <x:c r="Q3407" s="2" t="str">
        <x:v>eligibility and RAROC conditions are met</x:v>
      </x:c>
      <x:c r="R3407" s="2"/>
      <x:c r="S3407" s="2"/>
      <x:c r="T3407" s="2"/>
    </x:row>
    <x:row r="3408">
      <x:c r="A3408" s="2"/>
      <x:c r="B3408" s="2"/>
      <x:c r="C3408" s="2" t="str">
        <x:v>SYN-03403</x:v>
      </x:c>
      <x:c r="D3408" s="58" t="n">
        <x:v>186000000</x:v>
      </x:c>
      <x:c r="E3408" s="93" t="n">
        <x:v>12</x:v>
      </x:c>
      <x:c r="F3408" s="59" t="n">
        <x:v>0.06600879356782276</x:v>
      </x:c>
      <x:c r="G3408" s="59" t="n">
        <x:v>0.6598181669469789</x:v>
      </x:c>
      <x:c r="H3408" s="59" t="n">
        <x:v>0.1530276910391497</x:v>
      </x:c>
      <x:c r="I3408" s="58" t="n">
        <x:v>16814631.020716738</x:v>
      </x:c>
      <x:c r="J3408" s="59" t="n">
        <x:v>0.6061323148776211</x:v>
      </x:c>
      <x:c r="K3408" s="2" t="str">
        <x:v>C</x:v>
      </x:c>
      <x:c r="L3408" s="59"/>
      <x:c r="M3408" s="59" t="n">
        <x:v>0.6181496166247824</x:v>
      </x:c>
      <x:c r="N3408" s="58" t="n">
        <x:v>4535408.312672527</x:v>
      </x:c>
      <x:c r="O3408" s="58" t="n">
        <x:v>7949353.252100857</x:v>
      </x:c>
      <x:c r="P3408" s="2" t="str">
        <x:v>decline</x:v>
      </x:c>
      <x:c r="Q3408" s="2" t="str">
        <x:v>debt service to income exceeds policy maximum</x:v>
      </x:c>
      <x:c r="R3408" s="2"/>
      <x:c r="S3408" s="2"/>
      <x:c r="T3408" s="2"/>
    </x:row>
    <x:row r="3409">
      <x:c r="A3409" s="2"/>
      <x:c r="B3409" s="2"/>
      <x:c r="C3409" s="2" t="str">
        <x:v>SYN-03404</x:v>
      </x:c>
      <x:c r="D3409" s="58" t="n">
        <x:v>57000000</x:v>
      </x:c>
      <x:c r="E3409" s="93" t="n">
        <x:v>48</x:v>
      </x:c>
      <x:c r="F3409" s="59" t="n">
        <x:v>0.0864854883873801</x:v>
      </x:c>
      <x:c r="G3409" s="59" t="n">
        <x:v>0.5417243110336348</x:v>
      </x:c>
      <x:c r="H3409" s="59" t="n">
        <x:v>0.17394854893560904</x:v>
      </x:c>
      <x:c r="I3409" s="58" t="n">
        <x:v>1656404.6741364351</x:v>
      </x:c>
      <x:c r="J3409" s="59" t="n">
        <x:v>0.15480010870084734</x:v>
      </x:c>
      <x:c r="K3409" s="2" t="str">
        <x:v>C</x:v>
      </x:c>
      <x:c r="L3409" s="59" t="n">
        <x:v>0.13571578979492194</x:v>
      </x:c>
      <x:c r="M3409" s="59" t="n">
        <x:v>0.5500874518647296</x:v>
      </x:c>
      <x:c r="N3409" s="58" t="n">
        <x:v>5596628.118022039</x:v>
      </x:c>
      <x:c r="O3409" s="58" t="n">
        <x:v>2257028.5871806857</x:v>
      </x:c>
      <x:c r="P3409" s="2" t="str">
        <x:v>approve</x:v>
      </x:c>
      <x:c r="Q3409" s="2" t="str">
        <x:v>eligibility and RAROC conditions are met</x:v>
      </x:c>
      <x:c r="R3409" s="2"/>
      <x:c r="S3409" s="2"/>
      <x:c r="T3409" s="2"/>
    </x:row>
    <x:row r="3410">
      <x:c r="A3410" s="2"/>
      <x:c r="B3410" s="2"/>
      <x:c r="C3410" s="2" t="str">
        <x:v>SYN-03405</x:v>
      </x:c>
      <x:c r="D3410" s="58" t="n">
        <x:v>171000000</x:v>
      </x:c>
      <x:c r="E3410" s="93" t="n">
        <x:v>36</x:v>
      </x:c>
      <x:c r="F3410" s="59" t="n">
        <x:v>0.1147786984084579</x:v>
      </x:c>
      <x:c r="G3410" s="59" t="n">
        <x:v>0.7337093893174282</x:v>
      </x:c>
      <x:c r="H3410" s="59" t="n">
        <x:v>0.2047268458373824</x:v>
      </x:c>
      <x:c r="I3410" s="58" t="n">
        <x:v>6396232.166093058</x:v>
      </x:c>
      <x:c r="J3410" s="59" t="n">
        <x:v>0.3155718594239291</x:v>
      </x:c>
      <x:c r="K3410" s="2" t="str">
        <x:v>D</x:v>
      </x:c>
      <x:c r="L3410" s="59" t="n">
        <x:v>0.1736089706420898</x:v>
      </x:c>
      <x:c r="M3410" s="59" t="n">
        <x:v>0.37059607544149686</x:v>
      </x:c>
      <x:c r="N3410" s="58" t="n">
        <x:v>22833998.50721608</x:v>
      </x:c>
      <x:c r="O3410" s="58" t="n">
        <x:v>10101212.96890165</x:v>
      </x:c>
      <x:c r="P3410" s="2" t="str">
        <x:v>approve</x:v>
      </x:c>
      <x:c r="Q3410" s="2" t="str">
        <x:v>eligibility and RAROC conditions are met</x:v>
      </x:c>
      <x:c r="R3410" s="2"/>
      <x:c r="S3410" s="2"/>
      <x:c r="T3410" s="2"/>
    </x:row>
    <x:row r="3411">
      <x:c r="A3411" s="2"/>
      <x:c r="B3411" s="2"/>
      <x:c r="C3411" s="2" t="str">
        <x:v>SYN-03406</x:v>
      </x:c>
      <x:c r="D3411" s="58" t="n">
        <x:v>47000000</x:v>
      </x:c>
      <x:c r="E3411" s="93" t="n">
        <x:v>12</x:v>
      </x:c>
      <x:c r="F3411" s="59" t="n">
        <x:v>0.0646644234463356</x:v>
      </x:c>
      <x:c r="G3411" s="59" t="n">
        <x:v>0.7068051974929498</x:v>
      </x:c>
      <x:c r="H3411" s="59" t="n">
        <x:v>0.16984076332801099</x:v>
      </x:c>
      <x:c r="I3411" s="58" t="n">
        <x:v>4286268.1832455965</x:v>
      </x:c>
      <x:c r="J3411" s="59" t="n">
        <x:v>0.19937582651116348</x:v>
      </x:c>
      <x:c r="K3411" s="2" t="str">
        <x:v>C</x:v>
      </x:c>
      <x:c r="L3411" s="59" t="n">
        <x:v>0.15495235443115235</x:v>
      </x:c>
      <x:c r="M3411" s="59" t="n">
        <x:v>0.30734942997749987</x:v>
      </x:c>
      <x:c r="N3411" s="58" t="n">
        <x:v>1205335.202966502</x:v>
      </x:c>
      <x:c r="O3411" s="58" t="n">
        <x:v>2076467.6335498926</x:v>
      </x:c>
      <x:c r="P3411" s="2" t="str">
        <x:v>approve</x:v>
      </x:c>
      <x:c r="Q3411" s="2" t="str">
        <x:v>eligibility and RAROC conditions are met</x:v>
      </x:c>
      <x:c r="R3411" s="2"/>
      <x:c r="S3411" s="2"/>
      <x:c r="T3411" s="2"/>
    </x:row>
    <x:row r="3412">
      <x:c r="A3412" s="2"/>
      <x:c r="B3412" s="2"/>
      <x:c r="C3412" s="2" t="str">
        <x:v>SYN-03407</x:v>
      </x:c>
      <x:c r="D3412" s="58" t="n">
        <x:v>156000000</x:v>
      </x:c>
      <x:c r="E3412" s="93" t="n">
        <x:v>36</x:v>
      </x:c>
      <x:c r="F3412" s="59" t="n">
        <x:v>0.10321598967168753</x:v>
      </x:c>
      <x:c r="G3412" s="59" t="n">
        <x:v>0.689415361730926</x:v>
      </x:c>
      <x:c r="H3412" s="59" t="n">
        <x:v>0.18784197286700025</x:v>
      </x:c>
      <x:c r="I3412" s="58" t="n">
        <x:v>5701332.404000529</x:v>
      </x:c>
      <x:c r="J3412" s="59" t="n">
        <x:v>0.4546060183636604</x:v>
      </x:c>
      <x:c r="K3412" s="2" t="str">
        <x:v>D</x:v>
      </x:c>
      <x:c r="L3412" s="59" t="n">
        <x:v>0.15378894805908205</x:v>
      </x:c>
      <x:c r="M3412" s="59" t="n">
        <x:v>0.41974572165126034</x:v>
      </x:c>
      <x:c r="N3412" s="58" t="n">
        <x:v>17598439.69127587</x:v>
      </x:c>
      <x:c r="O3412" s="58" t="n">
        <x:v>8212727.403225662</x:v>
      </x:c>
      <x:c r="P3412" s="2" t="str">
        <x:v>approve</x:v>
      </x:c>
      <x:c r="Q3412" s="2" t="str">
        <x:v>eligibility and RAROC conditions are met</x:v>
      </x:c>
      <x:c r="R3412" s="2"/>
      <x:c r="S3412" s="2"/>
      <x:c r="T3412" s="2"/>
    </x:row>
    <x:row r="3413">
      <x:c r="A3413" s="2"/>
      <x:c r="B3413" s="2"/>
      <x:c r="C3413" s="2" t="str">
        <x:v>SYN-03408</x:v>
      </x:c>
      <x:c r="D3413" s="58" t="n">
        <x:v>38000000</x:v>
      </x:c>
      <x:c r="E3413" s="93" t="n">
        <x:v>18</x:v>
      </x:c>
      <x:c r="F3413" s="59" t="n">
        <x:v>0.01910150595049304</x:v>
      </x:c>
      <x:c r="G3413" s="59" t="n">
        <x:v>0.7763388971890351</x:v>
      </x:c>
      <x:c r="H3413" s="59" t="n">
        <x:v>0.12300089527419991</x:v>
      </x:c>
      <x:c r="I3413" s="58" t="n">
        <x:v>2322618.4848796423</x:v>
      </x:c>
      <x:c r="J3413" s="59" t="n">
        <x:v>0.29907181304676755</x:v>
      </x:c>
      <x:c r="K3413" s="2" t="str">
        <x:v>A</x:v>
      </x:c>
      <x:c r="L3413" s="59" t="n">
        <x:v>0.11429454803466797</x:v>
      </x:c>
      <x:c r="M3413" s="59" t="n">
        <x:v>0.2488616437659067</x:v>
      </x:c>
      <x:c r="N3413" s="58" t="n">
        <x:v>458806.9909088953</x:v>
      </x:c>
      <x:c r="O3413" s="58" t="n">
        <x:v>1610045.2829008687</x:v>
      </x:c>
      <x:c r="P3413" s="2" t="str">
        <x:v>approve</x:v>
      </x:c>
      <x:c r="Q3413" s="2" t="str">
        <x:v>eligibility and RAROC conditions are met</x:v>
      </x:c>
      <x:c r="R3413" s="2"/>
      <x:c r="S3413" s="2"/>
      <x:c r="T3413" s="2"/>
    </x:row>
    <x:row r="3414">
      <x:c r="A3414" s="2"/>
      <x:c r="B3414" s="2"/>
      <x:c r="C3414" s="2" t="str">
        <x:v>SYN-03409</x:v>
      </x:c>
      <x:c r="D3414" s="58" t="n">
        <x:v>223000000</x:v>
      </x:c>
      <x:c r="E3414" s="93" t="n">
        <x:v>36</x:v>
      </x:c>
      <x:c r="F3414" s="59" t="n">
        <x:v>0.1667012406088348</x:v>
      </x:c>
      <x:c r="G3414" s="59" t="n">
        <x:v>0.7869384034097842</x:v>
      </x:c>
      <x:c r="H3414" s="59" t="n">
        <x:v>0.24422570810489241</x:v>
      </x:c>
      <x:c r="I3414" s="58" t="n">
        <x:v>8798480.290519554</x:v>
      </x:c>
      <x:c r="J3414" s="59" t="n">
        <x:v>0.2585551573842334</x:v>
      </x:c>
      <x:c r="K3414" s="2" t="str">
        <x:v>E</x:v>
      </x:c>
      <x:c r="L3414" s="59" t="n">
        <x:v>0.23274177551269531</x:v>
      </x:c>
      <x:c r="M3414" s="59" t="n">
        <x:v>0.2200914858828782</x:v>
      </x:c>
      <x:c r="N3414" s="58" t="n">
        <x:v>45694707.281890556</x:v>
      </x:c>
      <x:c r="O3414" s="58" t="n">
        <x:v>16331584.763330057</x:v>
      </x:c>
      <x:c r="P3414" s="2" t="str">
        <x:v>approve</x:v>
      </x:c>
      <x:c r="Q3414" s="2" t="str">
        <x:v>eligibility and RAROC conditions are met</x:v>
      </x:c>
      <x:c r="R3414" s="2"/>
      <x:c r="S3414" s="2"/>
      <x:c r="T3414" s="2"/>
    </x:row>
    <x:row r="3415">
      <x:c r="A3415" s="2"/>
      <x:c r="B3415" s="2"/>
      <x:c r="C3415" s="2" t="str">
        <x:v>SYN-03410</x:v>
      </x:c>
      <x:c r="D3415" s="58" t="n">
        <x:v>192000000</x:v>
      </x:c>
      <x:c r="E3415" s="93" t="n">
        <x:v>48</x:v>
      </x:c>
      <x:c r="F3415" s="59" t="n">
        <x:v>0.05958159044779554</x:v>
      </x:c>
      <x:c r="G3415" s="59" t="n">
        <x:v>0.7679425266234399</x:v>
      </x:c>
      <x:c r="H3415" s="59" t="n">
        <x:v>0.17643985911769108</x:v>
      </x:c>
      <x:c r="I3415" s="58" t="n">
        <x:v>5604344.449442189</x:v>
      </x:c>
      <x:c r="J3415" s="59" t="n">
        <x:v>0.3001059621815168</x:v>
      </x:c>
      <x:c r="K3415" s="2" t="str">
        <x:v>C</x:v>
      </x:c>
      <x:c r="L3415" s="59" t="n">
        <x:v>0.12249279022216795</x:v>
      </x:c>
      <x:c r="M3415" s="59" t="n">
        <x:v>0.6742086336085088</x:v>
      </x:c>
      <x:c r="N3415" s="58" t="n">
        <x:v>18900192.718339644</x:v>
      </x:c>
      <x:c r="O3415" s="58" t="n">
        <x:v>8408310.510636713</x:v>
      </x:c>
      <x:c r="P3415" s="2" t="str">
        <x:v>approve</x:v>
      </x:c>
      <x:c r="Q3415" s="2" t="str">
        <x:v>eligibility and RAROC conditions are met</x:v>
      </x:c>
      <x:c r="R3415" s="2"/>
      <x:c r="S3415" s="2"/>
      <x:c r="T3415" s="2"/>
    </x:row>
    <x:row r="3416">
      <x:c r="A3416" s="2"/>
      <x:c r="B3416" s="2"/>
      <x:c r="C3416" s="2" t="str">
        <x:v>SYN-03411</x:v>
      </x:c>
      <x:c r="D3416" s="58" t="n">
        <x:v>57000000</x:v>
      </x:c>
      <x:c r="E3416" s="93" t="n">
        <x:v>36</x:v>
      </x:c>
      <x:c r="F3416" s="59" t="n">
        <x:v>0.1789380247265187</x:v>
      </x:c>
      <x:c r="G3416" s="59" t="n">
        <x:v>0.7156151317743361</x:v>
      </x:c>
      <x:c r="H3416" s="59" t="n">
        <x:v>0.2530628387889994</x:v>
      </x:c>
      <x:c r="I3416" s="58" t="n">
        <x:v>2275553.7011709725</x:v>
      </x:c>
      <x:c r="J3416" s="59" t="n">
        <x:v>0.302041523596276</x:v>
      </x:c>
      <x:c r="K3416" s="2" t="str">
        <x:v>E</x:v>
      </x:c>
      <x:c r="L3416" s="59" t="n">
        <x:v>0.23587665557861326</x:v>
      </x:c>
      <x:c r="M3416" s="59" t="n">
        <x:v>0.2560945448893767</x:v>
      </x:c>
      <x:c r="N3416" s="58" t="n">
        <x:v>11355746.522453481</x:v>
      </x:c>
      <x:c r="O3416" s="58" t="n">
        <x:v>3876500.405933395</x:v>
      </x:c>
      <x:c r="P3416" s="2" t="str">
        <x:v>approve</x:v>
      </x:c>
      <x:c r="Q3416" s="2" t="str">
        <x:v>eligibility and RAROC conditions are met</x:v>
      </x:c>
      <x:c r="R3416" s="2"/>
      <x:c r="S3416" s="2"/>
      <x:c r="T3416" s="2"/>
    </x:row>
    <x:row r="3417">
      <x:c r="A3417" s="2"/>
      <x:c r="B3417" s="2"/>
      <x:c r="C3417" s="2" t="str">
        <x:v>SYN-03412</x:v>
      </x:c>
      <x:c r="D3417" s="58" t="n">
        <x:v>157000000</x:v>
      </x:c>
      <x:c r="E3417" s="93" t="n">
        <x:v>24</x:v>
      </x:c>
      <x:c r="F3417" s="59" t="n">
        <x:v>0.14092982967713766</x:v>
      </x:c>
      <x:c r="G3417" s="59" t="n">
        <x:v>0.7444704185211208</x:v>
      </x:c>
      <x:c r="H3417" s="59" t="n">
        <x:v>0.23166963384138545</x:v>
      </x:c>
      <x:c r="I3417" s="58" t="n">
        <x:v>8235628.984293208</x:v>
      </x:c>
      <x:c r="J3417" s="59" t="n">
        <x:v>0.4563473107620713</x:v>
      </x:c>
      <x:c r="K3417" s="2" t="str">
        <x:v>D</x:v>
      </x:c>
      <x:c r="L3417" s="59" t="n">
        <x:v>0.19471084594726562</x:v>
      </x:c>
      <x:c r="M3417" s="59" t="n">
        <x:v>0.38127683081180525</x:v>
      </x:c>
      <x:c r="N3417" s="58" t="n">
        <x:v>17875373.560586948</x:v>
      </x:c>
      <x:c r="O3417" s="58" t="n">
        <x:v>10605989.609861713</x:v>
      </x:c>
      <x:c r="P3417" s="2" t="str">
        <x:v>approve</x:v>
      </x:c>
      <x:c r="Q3417" s="2" t="str">
        <x:v>eligibility and RAROC conditions are met</x:v>
      </x:c>
      <x:c r="R3417" s="2"/>
      <x:c r="S3417" s="2"/>
      <x:c r="T3417" s="2"/>
    </x:row>
    <x:row r="3418">
      <x:c r="A3418" s="2"/>
      <x:c r="B3418" s="2"/>
      <x:c r="C3418" s="2" t="str">
        <x:v>SYN-03413</x:v>
      </x:c>
      <x:c r="D3418" s="58" t="n">
        <x:v>179000000</x:v>
      </x:c>
      <x:c r="E3418" s="93" t="n">
        <x:v>48</x:v>
      </x:c>
      <x:c r="F3418" s="59" t="n">
        <x:v>0.04769679190092492</x:v>
      </x:c>
      <x:c r="G3418" s="59" t="n">
        <x:v>0.7471427436061482</x:v>
      </x:c>
      <x:c r="H3418" s="59" t="n">
        <x:v>0.15214355078127317</x:v>
      </x:c>
      <x:c r="I3418" s="58" t="n">
        <x:v>5001175.376232548</x:v>
      </x:c>
      <x:c r="J3418" s="59" t="n">
        <x:v>0.1623995124006445</x:v>
      </x:c>
      <x:c r="K3418" s="2" t="str">
        <x:v>B</x:v>
      </x:c>
      <x:c r="L3418" s="59" t="n">
        <x:v>0.1111447525024414</x:v>
      </x:c>
      <x:c r="M3418" s="59" t="n">
        <x:v>0.5755535708752069</x:v>
      </x:c>
      <x:c r="N3418" s="58" t="n">
        <x:v>13691052.241493</x:v>
      </x:c>
      <x:c r="O3418" s="58" t="n">
        <x:v>7396896.713980064</x:v>
      </x:c>
      <x:c r="P3418" s="2" t="str">
        <x:v>approve</x:v>
      </x:c>
      <x:c r="Q3418" s="2" t="str">
        <x:v>eligibility and RAROC conditions are met</x:v>
      </x:c>
      <x:c r="R3418" s="2"/>
      <x:c r="S3418" s="2"/>
      <x:c r="T3418" s="2"/>
    </x:row>
    <x:row r="3419">
      <x:c r="A3419" s="2"/>
      <x:c r="B3419" s="2"/>
      <x:c r="C3419" s="2" t="str">
        <x:v>SYN-03414</x:v>
      </x:c>
      <x:c r="D3419" s="58" t="n">
        <x:v>47000000</x:v>
      </x:c>
      <x:c r="E3419" s="93" t="n">
        <x:v>48</x:v>
      </x:c>
      <x:c r="F3419" s="59" t="n">
        <x:v>0.12419770952087346</x:v>
      </x:c>
      <x:c r="G3419" s="59" t="n">
        <x:v>0.7499248593074422</x:v>
      </x:c>
      <x:c r="H3419" s="59" t="n">
        <x:v>0.22391577908747495</x:v>
      </x:c>
      <x:c r="I3419" s="58" t="n">
        <x:v>1490795.2220012054</x:v>
      </x:c>
      <x:c r="J3419" s="59" t="n">
        <x:v>0.27954367534376884</x:v>
      </x:c>
      <x:c r="K3419" s="2" t="str">
        <x:v>D</x:v>
      </x:c>
      <x:c r="L3419" s="59" t="n">
        <x:v>0.19773078918457032</x:v>
      </x:c>
      <x:c r="M3419" s="59" t="n">
        <x:v>0.3272459266357579</x:v>
      </x:c>
      <x:c r="N3419" s="58" t="n">
        <x:v>9084010.914361639</x:v>
      </x:c>
      <x:c r="O3419" s="58" t="n">
        <x:v>2891173.7986523993</x:v>
      </x:c>
      <x:c r="P3419" s="2" t="str">
        <x:v>approve</x:v>
      </x:c>
      <x:c r="Q3419" s="2" t="str">
        <x:v>eligibility and RAROC conditions are met</x:v>
      </x:c>
      <x:c r="R3419" s="2"/>
      <x:c r="S3419" s="2"/>
      <x:c r="T3419" s="2"/>
    </x:row>
    <x:row r="3420">
      <x:c r="A3420" s="2"/>
      <x:c r="B3420" s="2"/>
      <x:c r="C3420" s="2" t="str">
        <x:v>SYN-03415</x:v>
      </x:c>
      <x:c r="D3420" s="58" t="n">
        <x:v>246000000</x:v>
      </x:c>
      <x:c r="E3420" s="93" t="n">
        <x:v>12</x:v>
      </x:c>
      <x:c r="F3420" s="59" t="n">
        <x:v>0.003</x:v>
      </x:c>
      <x:c r="G3420" s="59" t="n">
        <x:v>0.6855006476724795</x:v>
      </x:c>
      <x:c r="H3420" s="59" t="n">
        <x:v>0.09828566262335832</x:v>
      </x:c>
      <x:c r="I3420" s="58" t="n">
        <x:v>21607699.026804507</x:v>
      </x:c>
      <x:c r="J3420" s="59" t="n">
        <x:v>0.9577744266725322</x:v>
      </x:c>
      <x:c r="K3420" s="2" t="str">
        <x:v>A</x:v>
      </x:c>
      <x:c r="L3420" s="59"/>
      <x:c r="M3420" s="59" t="n">
        <x:v>0.3397928340065081</x:v>
      </x:c>
      <x:c r="N3420" s="58" t="n">
        <x:v>278251.49856676336</x:v>
      </x:c>
      <x:c r="O3420" s="58" t="n">
        <x:v>10640476.08694058</x:v>
      </x:c>
      <x:c r="P3420" s="2" t="str">
        <x:v>decline</x:v>
      </x:c>
      <x:c r="Q3420" s="2" t="str">
        <x:v>debt service to income exceeds policy maximum</x:v>
      </x:c>
      <x:c r="R3420" s="2"/>
      <x:c r="S3420" s="2"/>
      <x:c r="T3420" s="2"/>
    </x:row>
    <x:row r="3421">
      <x:c r="A3421" s="2"/>
      <x:c r="B3421" s="2"/>
      <x:c r="C3421" s="2" t="str">
        <x:v>SYN-03416</x:v>
      </x:c>
      <x:c r="D3421" s="58" t="n">
        <x:v>34000000</x:v>
      </x:c>
      <x:c r="E3421" s="93" t="n">
        <x:v>12</x:v>
      </x:c>
      <x:c r="F3421" s="59" t="n">
        <x:v>0.09388374890499286</x:v>
      </x:c>
      <x:c r="G3421" s="59" t="n">
        <x:v>0.7803510323344467</x:v>
      </x:c>
      <x:c r="H3421" s="59" t="n">
        <x:v>0.1985625208052246</x:v>
      </x:c>
      <x:c r="I3421" s="58" t="n">
        <x:v>3147234.55681308</x:v>
      </x:c>
      <x:c r="J3421" s="59" t="n">
        <x:v>0.1592380129491414</x:v>
      </x:c>
      <x:c r="K3421" s="2" t="str">
        <x:v>C</x:v>
      </x:c>
      <x:c r="L3421" s="59" t="n">
        <x:v>0.2087357711791992</x:v>
      </x:c>
      <x:c r="M3421" s="59" t="n">
        <x:v>0.08702333852460699</x:v>
      </x:c>
      <x:c r="N3421" s="58" t="n">
        <x:v>1409949.6628499315</x:v>
      </x:c>
      <x:c r="O3421" s="58" t="n">
        <x:v>2065856.3768416236</x:v>
      </x:c>
      <x:c r="P3421" s="2" t="str">
        <x:v>reprice</x:v>
      </x:c>
      <x:c r="Q3421" s="2" t="str">
        <x:v>quoted APR is below the RAROC price floor</x:v>
      </x:c>
      <x:c r="R3421" s="2"/>
      <x:c r="S3421" s="2"/>
      <x:c r="T3421" s="2"/>
    </x:row>
    <x:row r="3422">
      <x:c r="A3422" s="2"/>
      <x:c r="B3422" s="2"/>
      <x:c r="C3422" s="2" t="str">
        <x:v>SYN-03417</x:v>
      </x:c>
      <x:c r="D3422" s="58" t="n">
        <x:v>78000000</x:v>
      </x:c>
      <x:c r="E3422" s="93" t="n">
        <x:v>48</x:v>
      </x:c>
      <x:c r="F3422" s="59" t="n">
        <x:v>0.13824674172285964</x:v>
      </x:c>
      <x:c r="G3422" s="59" t="n">
        <x:v>0.8494292385978017</x:v>
      </x:c>
      <x:c r="H3422" s="59" t="n">
        <x:v>0.22621708338004176</x:v>
      </x:c>
      <x:c r="I3422" s="58" t="n">
        <x:v>2483876.223079957</x:v>
      </x:c>
      <x:c r="J3422" s="59" t="n">
        <x:v>0.14758075464749912</x:v>
      </x:c>
      <x:c r="K3422" s="2" t="str">
        <x:v>D</x:v>
      </x:c>
      <x:c r="L3422" s="59" t="n">
        <x:v>0.22155868530273437</x:v>
      </x:c>
      <x:c r="M3422" s="59" t="n">
        <x:v>0.18476513760032395</x:v>
      </x:c>
      <x:c r="N3422" s="58" t="n">
        <x:v>18777013.31152639</x:v>
      </x:c>
      <x:c r="O3422" s="58" t="n">
        <x:v>5632107.992334281</x:v>
      </x:c>
      <x:c r="P3422" s="2" t="str">
        <x:v>approve</x:v>
      </x:c>
      <x:c r="Q3422" s="2" t="str">
        <x:v>eligibility and RAROC conditions are met</x:v>
      </x:c>
      <x:c r="R3422" s="2"/>
      <x:c r="S3422" s="2"/>
      <x:c r="T3422" s="2"/>
    </x:row>
    <x:row r="3423">
      <x:c r="A3423" s="2"/>
      <x:c r="B3423" s="2"/>
      <x:c r="C3423" s="2" t="str">
        <x:v>SYN-03418</x:v>
      </x:c>
      <x:c r="D3423" s="58" t="n">
        <x:v>219000000</x:v>
      </x:c>
      <x:c r="E3423" s="93" t="n">
        <x:v>48</x:v>
      </x:c>
      <x:c r="F3423" s="59" t="n">
        <x:v>0.07189418902265539</x:v>
      </x:c>
      <x:c r="G3423" s="59" t="n">
        <x:v>0.7750195870177424</x:v>
      </x:c>
      <x:c r="H3423" s="59" t="n">
        <x:v>0.16142244200422914</x:v>
      </x:c>
      <x:c r="I3423" s="58" t="n">
        <x:v>6222487.38446367</x:v>
      </x:c>
      <x:c r="J3423" s="59" t="n">
        <x:v>0.23204145640772783</x:v>
      </x:c>
      <x:c r="K3423" s="2" t="str">
        <x:v>C</x:v>
      </x:c>
      <x:c r="L3423" s="59" t="n">
        <x:v>0.13741439819335938</x:v>
      </x:c>
      <x:c r="M3423" s="59" t="n">
        <x:v>0.36177153580193716</x:v>
      </x:c>
      <x:c r="N3423" s="58" t="n">
        <x:v>25746214.991432708</x:v>
      </x:c>
      <x:c r="O3423" s="58" t="n">
        <x:v>10616092.740268797</x:v>
      </x:c>
      <x:c r="P3423" s="2" t="str">
        <x:v>approve</x:v>
      </x:c>
      <x:c r="Q3423" s="2" t="str">
        <x:v>eligibility and RAROC conditions are met</x:v>
      </x:c>
      <x:c r="R3423" s="2"/>
      <x:c r="S3423" s="2"/>
      <x:c r="T3423" s="2"/>
    </x:row>
    <x:row r="3424">
      <x:c r="A3424" s="2"/>
      <x:c r="B3424" s="2"/>
      <x:c r="C3424" s="2" t="str">
        <x:v>SYN-03419</x:v>
      </x:c>
      <x:c r="D3424" s="58" t="n">
        <x:v>52000000</x:v>
      </x:c>
      <x:c r="E3424" s="93" t="n">
        <x:v>48</x:v>
      </x:c>
      <x:c r="F3424" s="59" t="n">
        <x:v>0.09636106028716038</x:v>
      </x:c>
      <x:c r="G3424" s="59" t="n">
        <x:v>0.7551894964188528</x:v>
      </x:c>
      <x:c r="H3424" s="59" t="n">
        <x:v>0.18471130172359332</x:v>
      </x:c>
      <x:c r="I3424" s="58" t="n">
        <x:v>1540331.4145242171</x:v>
      </x:c>
      <x:c r="J3424" s="59" t="n">
        <x:v>0.2065270425360101</x:v>
      </x:c>
      <x:c r="K3424" s="2" t="str">
        <x:v>C</x:v>
      </x:c>
      <x:c r="L3424" s="59" t="n">
        <x:v>0.1703863525390625</x:v>
      </x:c>
      <x:c r="M3424" s="59" t="n">
        <x:v>0.2644192613110113</x:v>
      </x:c>
      <x:c r="N3424" s="58" t="n">
        <x:v>7902495.750301582</x:v>
      </x:c>
      <x:c r="O3424" s="58" t="n">
        <x:v>2859270.0377154583</x:v>
      </x:c>
      <x:c r="P3424" s="2" t="str">
        <x:v>approve</x:v>
      </x:c>
      <x:c r="Q3424" s="2" t="str">
        <x:v>eligibility and RAROC conditions are met</x:v>
      </x:c>
      <x:c r="R3424" s="2"/>
      <x:c r="S3424" s="2"/>
      <x:c r="T3424" s="2"/>
    </x:row>
    <x:row r="3425">
      <x:c r="A3425" s="2"/>
      <x:c r="B3425" s="2"/>
      <x:c r="C3425" s="2" t="str">
        <x:v>SYN-03420</x:v>
      </x:c>
      <x:c r="D3425" s="58" t="n">
        <x:v>197000000</x:v>
      </x:c>
      <x:c r="E3425" s="93" t="n">
        <x:v>36</x:v>
      </x:c>
      <x:c r="F3425" s="59" t="n">
        <x:v>0.09398526323420302</x:v>
      </x:c>
      <x:c r="G3425" s="59" t="n">
        <x:v>0.7184993071652128</x:v>
      </x:c>
      <x:c r="H3425" s="59" t="n">
        <x:v>0.16728045016139248</x:v>
      </x:c>
      <x:c r="I3425" s="58" t="n">
        <x:v>6996952.793240532</x:v>
      </x:c>
      <x:c r="J3425" s="59" t="n">
        <x:v>0.4050500716215521</x:v>
      </x:c>
      <x:c r="K3425" s="2" t="str">
        <x:v>C</x:v>
      </x:c>
      <x:c r="L3425" s="59" t="n">
        <x:v>0.14836761474609372</x:v>
      </x:c>
      <x:c r="M3425" s="59" t="n">
        <x:v>0.3059292253444167</x:v>
      </x:c>
      <x:c r="N3425" s="58" t="n">
        <x:v>21022123.941201866</x:v>
      </x:c>
      <x:c r="O3425" s="58" t="n">
        <x:v>10261983.2038487</x:v>
      </x:c>
      <x:c r="P3425" s="2" t="str">
        <x:v>approve</x:v>
      </x:c>
      <x:c r="Q3425" s="2" t="str">
        <x:v>eligibility and RAROC conditions are met</x:v>
      </x:c>
      <x:c r="R3425" s="2"/>
      <x:c r="S3425" s="2"/>
      <x:c r="T3425" s="2"/>
    </x:row>
    <x:row r="3426">
      <x:c r="A3426" s="2"/>
      <x:c r="B3426" s="2"/>
      <x:c r="C3426" s="2" t="str">
        <x:v>SYN-03421</x:v>
      </x:c>
      <x:c r="D3426" s="58" t="n">
        <x:v>163000000</x:v>
      </x:c>
      <x:c r="E3426" s="93" t="n">
        <x:v>24</x:v>
      </x:c>
      <x:c r="F3426" s="59" t="n">
        <x:v>0.03147740935197868</x:v>
      </x:c>
      <x:c r="G3426" s="59" t="n">
        <x:v>0.8210505339147908</x:v>
      </x:c>
      <x:c r="H3426" s="59" t="n">
        <x:v>0.1435818232236978</x:v>
      </x:c>
      <x:c r="I3426" s="58" t="n">
        <x:v>7853709.5123283565</x:v>
      </x:c>
      <x:c r="J3426" s="59" t="n">
        <x:v>0.2213427378082089</x:v>
      </x:c>
      <x:c r="K3426" s="2" t="str">
        <x:v>B</x:v>
      </x:c>
      <x:c r="L3426" s="59" t="n">
        <x:v>0.10721408843994142</x:v>
      </x:c>
      <x:c r="M3426" s="59" t="n">
        <x:v>0.5297001195352009</x:v>
      </x:c>
      <x:c r="N3426" s="58" t="n">
        <x:v>4559573.836640979</x:v>
      </x:c>
      <x:c r="O3426" s="58" t="n">
        <x:v>6845859.311570366</x:v>
      </x:c>
      <x:c r="P3426" s="2" t="str">
        <x:v>approve</x:v>
      </x:c>
      <x:c r="Q3426" s="2" t="str">
        <x:v>eligibility and RAROC conditions are met</x:v>
      </x:c>
      <x:c r="R3426" s="2"/>
      <x:c r="S3426" s="2"/>
      <x:c r="T3426" s="2"/>
    </x:row>
    <x:row r="3427">
      <x:c r="A3427" s="2"/>
      <x:c r="B3427" s="2"/>
      <x:c r="C3427" s="2" t="str">
        <x:v>SYN-03422</x:v>
      </x:c>
      <x:c r="D3427" s="58" t="n">
        <x:v>144000000</x:v>
      </x:c>
      <x:c r="E3427" s="93" t="n">
        <x:v>48</x:v>
      </x:c>
      <x:c r="F3427" s="59" t="n">
        <x:v>0.07801349886425125</x:v>
      </x:c>
      <x:c r="G3427" s="59" t="n">
        <x:v>0.6540815161152269</x:v>
      </x:c>
      <x:c r="H3427" s="59" t="n">
        <x:v>0.16212933307125826</x:v>
      </x:c>
      <x:c r="I3427" s="58" t="n">
        <x:v>4096721.3197006052</x:v>
      </x:c>
      <x:c r="J3427" s="59" t="n">
        <x:v>0.25054990682786343</x:v>
      </x:c>
      <x:c r="K3427" s="2" t="str">
        <x:v>C</x:v>
      </x:c>
      <x:c r="L3427" s="59" t="n">
        <x:v>0.12946094512939454</x:v>
      </x:c>
      <x:c r="M3427" s="59" t="n">
        <x:v>0.46930948847761755</x:v>
      </x:c>
      <x:c r="N3427" s="58" t="n">
        <x:v>15422242.899004567</x:v>
      </x:c>
      <x:c r="O3427" s="58" t="n">
        <x:v>6141452.870395332</x:v>
      </x:c>
      <x:c r="P3427" s="2" t="str">
        <x:v>approve</x:v>
      </x:c>
      <x:c r="Q3427" s="2" t="str">
        <x:v>eligibility and RAROC conditions are met</x:v>
      </x:c>
      <x:c r="R3427" s="2"/>
      <x:c r="S3427" s="2"/>
      <x:c r="T3427" s="2"/>
    </x:row>
    <x:row r="3428">
      <x:c r="A3428" s="2"/>
      <x:c r="B3428" s="2"/>
      <x:c r="C3428" s="2" t="str">
        <x:v>SYN-03423</x:v>
      </x:c>
      <x:c r="D3428" s="58" t="n">
        <x:v>224000000</x:v>
      </x:c>
      <x:c r="E3428" s="93" t="n">
        <x:v>36</x:v>
      </x:c>
      <x:c r="F3428" s="59" t="n">
        <x:v>0.06509952713749811</x:v>
      </x:c>
      <x:c r="G3428" s="59" t="n">
        <x:v>0.7091899284823149</x:v>
      </x:c>
      <x:c r="H3428" s="59" t="n">
        <x:v>0.16418163135233965</x:v>
      </x:c>
      <x:c r="I3428" s="58" t="n">
        <x:v>7921497.863172109</x:v>
      </x:c>
      <x:c r="J3428" s="59" t="n">
        <x:v>0.3848094559737178</x:v>
      </x:c>
      <x:c r="K3428" s="2" t="str">
        <x:v>C</x:v>
      </x:c>
      <x:c r="L3428" s="59" t="n">
        <x:v>0.12719730377197264</x:v>
      </x:c>
      <x:c r="M3428" s="59" t="n">
        <x:v>0.5217869417716088</x:v>
      </x:c>
      <x:c r="N3428" s="58" t="n">
        <x:v>16588703.59324974</x:v>
      </x:c>
      <x:c r="O3428" s="58" t="n">
        <x:v>9500254.039851552</x:v>
      </x:c>
      <x:c r="P3428" s="2" t="str">
        <x:v>approve</x:v>
      </x:c>
      <x:c r="Q3428" s="2" t="str">
        <x:v>eligibility and RAROC conditions are met</x:v>
      </x:c>
      <x:c r="R3428" s="2"/>
      <x:c r="S3428" s="2"/>
      <x:c r="T3428" s="2"/>
    </x:row>
    <x:row r="3429">
      <x:c r="A3429" s="2"/>
      <x:c r="B3429" s="2"/>
      <x:c r="C3429" s="2" t="str">
        <x:v>SYN-03424</x:v>
      </x:c>
      <x:c r="D3429" s="58" t="n">
        <x:v>101000000</x:v>
      </x:c>
      <x:c r="E3429" s="93" t="n">
        <x:v>24</x:v>
      </x:c>
      <x:c r="F3429" s="59" t="n">
        <x:v>0.18073995550277872</x:v>
      </x:c>
      <x:c r="G3429" s="59" t="n">
        <x:v>0.6999524804192981</x:v>
      </x:c>
      <x:c r="H3429" s="59" t="n">
        <x:v>0.2709483190800946</x:v>
      </x:c>
      <x:c r="I3429" s="58" t="n">
        <x:v>5497260.04232475</x:v>
      </x:c>
      <x:c r="J3429" s="59" t="n">
        <x:v>0.23589040169299</x:v>
      </x:c>
      <x:c r="K3429" s="2" t="str">
        <x:v>E</x:v>
      </x:c>
      <x:c r="L3429" s="59" t="n">
        <x:v>0.2314546585083008</x:v>
      </x:c>
      <x:c r="M3429" s="59" t="n">
        <x:v>0.3845419607073359</x:v>
      </x:c>
      <x:c r="N3429" s="58" t="n">
        <x:v>13892470.10213711</x:v>
      </x:c>
      <x:c r="O3429" s="58" t="n">
        <x:v>7066475.324975551</x:v>
      </x:c>
      <x:c r="P3429" s="2" t="str">
        <x:v>approve</x:v>
      </x:c>
      <x:c r="Q3429" s="2" t="str">
        <x:v>eligibility and RAROC conditions are met</x:v>
      </x:c>
      <x:c r="R3429" s="2"/>
      <x:c r="S3429" s="2"/>
      <x:c r="T3429" s="2"/>
    </x:row>
    <x:row r="3430">
      <x:c r="A3430" s="2"/>
      <x:c r="B3430" s="2"/>
      <x:c r="C3430" s="2" t="str">
        <x:v>SYN-03425</x:v>
      </x:c>
      <x:c r="D3430" s="58" t="n">
        <x:v>229000000</x:v>
      </x:c>
      <x:c r="E3430" s="93" t="n">
        <x:v>12</x:v>
      </x:c>
      <x:c r="F3430" s="59" t="n">
        <x:v>0.0488997454499397</x:v>
      </x:c>
      <x:c r="G3430" s="59" t="n">
        <x:v>0.6846504024561825</x:v>
      </x:c>
      <x:c r="H3430" s="59" t="n">
        <x:v>0.14525807712438324</x:v>
      </x:c>
      <x:c r="I3430" s="58" t="n">
        <x:v>20617947.88295194</x:v>
      </x:c>
      <x:c r="J3430" s="59" t="n">
        <x:v>0.6517704358657513</x:v>
      </x:c>
      <x:c r="K3430" s="2" t="str">
        <x:v>B</x:v>
      </x:c>
      <x:c r="L3430" s="59"/>
      <x:c r="M3430" s="59" t="n">
        <x:v>0.48318573191839104</x:v>
      </x:c>
      <x:c r="N3430" s="58" t="n">
        <x:v>4275996.4084936585</x:v>
      </x:c>
      <x:c r="O3430" s="58" t="n">
        <x:v>9830553.767050996</x:v>
      </x:c>
      <x:c r="P3430" s="2" t="str">
        <x:v>decline</x:v>
      </x:c>
      <x:c r="Q3430" s="2" t="str">
        <x:v>debt service to income exceeds policy maximum</x:v>
      </x:c>
      <x:c r="R3430" s="2"/>
      <x:c r="S3430" s="2"/>
      <x:c r="T3430" s="2"/>
    </x:row>
    <x:row r="3431">
      <x:c r="A3431" s="2"/>
      <x:c r="B3431" s="2"/>
      <x:c r="C3431" s="2" t="str">
        <x:v>SYN-03426</x:v>
      </x:c>
      <x:c r="D3431" s="58" t="n">
        <x:v>158000000</x:v>
      </x:c>
      <x:c r="E3431" s="93" t="n">
        <x:v>48</x:v>
      </x:c>
      <x:c r="F3431" s="59" t="n">
        <x:v>0.04631854246531794</x:v>
      </x:c>
      <x:c r="G3431" s="59" t="n">
        <x:v>0.6756513902365395</x:v>
      </x:c>
      <x:c r="H3431" s="59" t="n">
        <x:v>0.12485665208544948</x:v>
      </x:c>
      <x:c r="I3431" s="58" t="n">
        <x:v>4198521.818774875</x:v>
      </x:c>
      <x:c r="J3431" s="59" t="n">
        <x:v>0.24806384351328797</x:v>
      </x:c>
      <x:c r="K3431" s="2" t="str">
        <x:v>B</x:v>
      </x:c>
      <x:c r="L3431" s="59" t="n">
        <x:v>0.10711757659912109</x:v>
      </x:c>
      <x:c r="M3431" s="59" t="n">
        <x:v>0.3398354508364999</x:v>
      </x:c>
      <x:c r="N3431" s="58" t="n">
        <x:v>10463773.25239756</x:v>
      </x:c>
      <x:c r="O3431" s="58" t="n">
        <x:v>6441716.5687745195</x:v>
      </x:c>
      <x:c r="P3431" s="2" t="str">
        <x:v>approve</x:v>
      </x:c>
      <x:c r="Q3431" s="2" t="str">
        <x:v>eligibility and RAROC conditions are met</x:v>
      </x:c>
      <x:c r="R3431" s="2"/>
      <x:c r="S3431" s="2"/>
      <x:c r="T3431" s="2"/>
    </x:row>
    <x:row r="3432">
      <x:c r="A3432" s="2"/>
      <x:c r="B3432" s="2"/>
      <x:c r="C3432" s="2" t="str">
        <x:v>SYN-03427</x:v>
      </x:c>
      <x:c r="D3432" s="58" t="n">
        <x:v>128000000</x:v>
      </x:c>
      <x:c r="E3432" s="93" t="n">
        <x:v>36</x:v>
      </x:c>
      <x:c r="F3432" s="59" t="n">
        <x:v>0.18093583724197246</x:v>
      </x:c>
      <x:c r="G3432" s="59" t="n">
        <x:v>0.6432325028042017</x:v>
      </x:c>
      <x:c r="H3432" s="59" t="n">
        <x:v>0.26338650986482737</x:v>
      </x:c>
      <x:c r="I3432" s="58" t="n">
        <x:v>5180318.346273679</x:v>
      </x:c>
      <x:c r="J3432" s="59" t="n">
        <x:v>0.32901591731368396</x:v>
      </x:c>
      <x:c r="K3432" s="2" t="str">
        <x:v>E</x:v>
      </x:c>
      <x:c r="L3432" s="59" t="n">
        <x:v>0.21576358795166017</x:v>
      </x:c>
      <x:c r="M3432" s="59" t="n">
        <x:v>0.45430072652170356</x:v>
      </x:c>
      <x:c r="N3432" s="58" t="n">
        <x:v>23237950.84978913</x:v>
      </x:c>
      <x:c r="O3432" s="58" t="n">
        <x:v>7874376.967114859</x:v>
      </x:c>
      <x:c r="P3432" s="2" t="str">
        <x:v>approve</x:v>
      </x:c>
      <x:c r="Q3432" s="2" t="str">
        <x:v>eligibility and RAROC conditions are met</x:v>
      </x:c>
      <x:c r="R3432" s="2"/>
      <x:c r="S3432" s="2"/>
      <x:c r="T3432" s="2"/>
    </x:row>
    <x:row r="3433">
      <x:c r="A3433" s="2"/>
      <x:c r="B3433" s="2"/>
      <x:c r="C3433" s="2" t="str">
        <x:v>SYN-03428</x:v>
      </x:c>
      <x:c r="D3433" s="58" t="n">
        <x:v>48000000</x:v>
      </x:c>
      <x:c r="E3433" s="93" t="n">
        <x:v>18</x:v>
      </x:c>
      <x:c r="F3433" s="59" t="n">
        <x:v>0.09532055201895732</x:v>
      </x:c>
      <x:c r="G3433" s="59" t="n">
        <x:v>0.7333899093119296</x:v>
      </x:c>
      <x:c r="H3433" s="59" t="n">
        <x:v>0.1846238105372115</x:v>
      </x:c>
      <x:c r="I3433" s="58" t="n">
        <x:v>3073267.7901167297</x:v>
      </x:c>
      <x:c r="J3433" s="59" t="n">
        <x:v>0.11768925653727133</x:v>
      </x:c>
      <x:c r="K3433" s="2" t="str">
        <x:v>C</x:v>
      </x:c>
      <x:c r="L3433" s="59" t="n">
        <x:v>0.1701889419555664</x:v>
      </x:c>
      <x:c r="M3433" s="59" t="n">
        <x:v>0.268801842408694</x:v>
      </x:c>
      <x:c r="N3433" s="58" t="n">
        <x:v>2764818.8984045624</x:v>
      </x:c>
      <x:c r="O3433" s="58" t="n">
        <x:v>2681404.4581966684</x:v>
      </x:c>
      <x:c r="P3433" s="2" t="str">
        <x:v>approve</x:v>
      </x:c>
      <x:c r="Q3433" s="2" t="str">
        <x:v>eligibility and RAROC conditions are met</x:v>
      </x:c>
      <x:c r="R3433" s="2"/>
      <x:c r="S3433" s="2"/>
      <x:c r="T3433" s="2"/>
    </x:row>
    <x:row r="3434">
      <x:c r="A3434" s="2"/>
      <x:c r="B3434" s="2"/>
      <x:c r="C3434" s="2" t="str">
        <x:v>SYN-03429</x:v>
      </x:c>
      <x:c r="D3434" s="58" t="n">
        <x:v>72000000</x:v>
      </x:c>
      <x:c r="E3434" s="93" t="n">
        <x:v>36</x:v>
      </x:c>
      <x:c r="F3434" s="59" t="n">
        <x:v>0.03388831732355904</x:v>
      </x:c>
      <x:c r="G3434" s="59" t="n">
        <x:v>0.8054299064364372</x:v>
      </x:c>
      <x:c r="H3434" s="59" t="n">
        <x:v>0.16968800295760603</x:v>
      </x:c>
      <x:c r="I3434" s="58" t="n">
        <x:v>2565878.534348498</x:v>
      </x:c>
      <x:c r="J3434" s="59" t="n">
        <x:v>0.24893370419839056</x:v>
      </x:c>
      <x:c r="K3434" s="2" t="str">
        <x:v>B</x:v>
      </x:c>
      <x:c r="L3434" s="59" t="n">
        <x:v>0.11390060424804688</x:v>
      </x:c>
      <x:c r="M3434" s="59" t="n">
        <x:v>0.7285481843058595</x:v>
      </x:c>
      <x:c r="N3434" s="58" t="n">
        <x:v>3215499.687287389</x:v>
      </x:c>
      <x:c r="O3434" s="58" t="n">
        <x:v>3044099.9609777993</x:v>
      </x:c>
      <x:c r="P3434" s="2" t="str">
        <x:v>approve</x:v>
      </x:c>
      <x:c r="Q3434" s="2" t="str">
        <x:v>eligibility and RAROC conditions are met</x:v>
      </x:c>
      <x:c r="R3434" s="2"/>
      <x:c r="S3434" s="2"/>
      <x:c r="T3434" s="2"/>
    </x:row>
    <x:row r="3435">
      <x:c r="A3435" s="2"/>
      <x:c r="B3435" s="2"/>
      <x:c r="C3435" s="2" t="str">
        <x:v>SYN-03430</x:v>
      </x:c>
      <x:c r="D3435" s="58" t="n">
        <x:v>189000000</x:v>
      </x:c>
      <x:c r="E3435" s="93" t="n">
        <x:v>12</x:v>
      </x:c>
      <x:c r="F3435" s="59" t="n">
        <x:v>0.16221578381682406</x:v>
      </x:c>
      <x:c r="G3435" s="59" t="n">
        <x:v>0.732189959922239</x:v>
      </x:c>
      <x:c r="H3435" s="59" t="n">
        <x:v>0.25027681555633535</x:v>
      </x:c>
      <x:c r="I3435" s="58" t="n">
        <x:v>17965893.363700617</x:v>
      </x:c>
      <x:c r="J3435" s="59" t="n">
        <x:v>0.38943155606167695</x:v>
      </x:c>
      <x:c r="K3435" s="2" t="str">
        <x:v>E</x:v>
      </x:c>
      <x:c r="L3435" s="59" t="n">
        <x:v>0.22225093841552734</x:v>
      </x:c>
      <x:c r="M3435" s="59" t="n">
        <x:v>0.31983938423343633</x:v>
      </x:c>
      <x:c r="N3435" s="58" t="n">
        <x:v>12943723.050299104</x:v>
      </x:c>
      <x:c r="O3435" s="58" t="n">
        <x:v>14118648.03006829</x:v>
      </x:c>
      <x:c r="P3435" s="2" t="str">
        <x:v>approve</x:v>
      </x:c>
      <x:c r="Q3435" s="2" t="str">
        <x:v>eligibility and RAROC conditions are met</x:v>
      </x:c>
      <x:c r="R3435" s="2"/>
      <x:c r="S3435" s="2"/>
      <x:c r="T3435" s="2"/>
    </x:row>
    <x:row r="3436">
      <x:c r="A3436" s="2"/>
      <x:c r="B3436" s="2"/>
      <x:c r="C3436" s="2" t="str">
        <x:v>SYN-03431</x:v>
      </x:c>
      <x:c r="D3436" s="58" t="n">
        <x:v>75000000</x:v>
      </x:c>
      <x:c r="E3436" s="93" t="n">
        <x:v>48</x:v>
      </x:c>
      <x:c r="F3436" s="59" t="n">
        <x:v>0.17167503194971273</x:v>
      </x:c>
      <x:c r="G3436" s="59" t="n">
        <x:v>0.7446816164205651</x:v>
      </x:c>
      <x:c r="H3436" s="59" t="n">
        <x:v>0.23781991670236566</x:v>
      </x:c>
      <x:c r="I3436" s="58" t="n">
        <x:v>2436107.2523842077</x:v>
      </x:c>
      <x:c r="J3436" s="59" t="n">
        <x:v>0.19887907460323173</x:v>
      </x:c>
      <x:c r="K3436" s="2" t="str">
        <x:v>E</x:v>
      </x:c>
      <x:c r="L3436" s="59" t="n">
        <x:v>0.23199951171875</x:v>
      </x:c>
      <x:c r="M3436" s="59" t="n">
        <x:v>0.1918071394891575</x:v>
      </x:c>
      <x:c r="N3436" s="58" t="n">
        <x:v>19145243.359217126</x:v>
      </x:c>
      <x:c r="O3436" s="58" t="n">
        <x:v>5036339.972386659</x:v>
      </x:c>
      <x:c r="P3436" s="2" t="str">
        <x:v>approve</x:v>
      </x:c>
      <x:c r="Q3436" s="2" t="str">
        <x:v>eligibility and RAROC conditions are met</x:v>
      </x:c>
      <x:c r="R3436" s="2"/>
      <x:c r="S3436" s="2"/>
      <x:c r="T3436" s="2"/>
    </x:row>
    <x:row r="3437">
      <x:c r="A3437" s="2"/>
      <x:c r="B3437" s="2"/>
      <x:c r="C3437" s="2" t="str">
        <x:v>SYN-03432</x:v>
      </x:c>
      <x:c r="D3437" s="58" t="n">
        <x:v>33000000</x:v>
      </x:c>
      <x:c r="E3437" s="93" t="n">
        <x:v>18</x:v>
      </x:c>
      <x:c r="F3437" s="59" t="n">
        <x:v>0.023062913195355285</x:v>
      </x:c>
      <x:c r="G3437" s="59" t="n">
        <x:v>0.7666570676462007</x:v>
      </x:c>
      <x:c r="H3437" s="59" t="n">
        <x:v>0.11206154000262622</x:v>
      </x:c>
      <x:c r="I3437" s="58" t="n">
        <x:v>2000259.6512521803</x:v>
      </x:c>
      <x:c r="J3437" s="59" t="n">
        <x:v>0.11945165697922723</x:v>
      </x:c>
      <x:c r="K3437" s="2" t="str">
        <x:v>B</x:v>
      </x:c>
      <x:c r="L3437" s="59" t="n">
        <x:v>0.13544994354248047</x:v>
      </x:c>
      <x:c r="M3437" s="59" t="n">
        <x:v>-0.09959939608519323</x:v>
      </x:c>
      <x:c r="N3437" s="58" t="n">
        <x:v>473857.6564342846</x:v>
      </x:c>
      <x:c r="O3437" s="58" t="n">
        <x:v>1392057.5956545218</x:v>
      </x:c>
      <x:c r="P3437" s="2" t="str">
        <x:v>reprice</x:v>
      </x:c>
      <x:c r="Q3437" s="2" t="str">
        <x:v>quoted APR is below the RAROC price floor</x:v>
      </x:c>
      <x:c r="R3437" s="2"/>
      <x:c r="S3437" s="2"/>
      <x:c r="T3437" s="2"/>
    </x:row>
    <x:row r="3438">
      <x:c r="A3438" s="2"/>
      <x:c r="B3438" s="2"/>
      <x:c r="C3438" s="2" t="str">
        <x:v>SYN-03433</x:v>
      </x:c>
      <x:c r="D3438" s="58" t="n">
        <x:v>80000000</x:v>
      </x:c>
      <x:c r="E3438" s="93" t="n">
        <x:v>48</x:v>
      </x:c>
      <x:c r="F3438" s="59" t="n">
        <x:v>0.08038847955746535</x:v>
      </x:c>
      <x:c r="G3438" s="59" t="n">
        <x:v>0.5744325075869864</x:v>
      </x:c>
      <x:c r="H3438" s="59" t="n">
        <x:v>0.17177032567685452</x:v>
      </x:c>
      <x:c r="I3438" s="58" t="n">
        <x:v>2315737.1327195205</x:v>
      </x:c>
      <x:c r="J3438" s="59" t="n">
        <x:v>0.1673347862416396</x:v>
      </x:c>
      <x:c r="K3438" s="2" t="str">
        <x:v>C</x:v>
      </x:c>
      <x:c r="L3438" s="59" t="n">
        <x:v>0.13176582336425782</x:v>
      </x:c>
      <x:c r="M3438" s="59" t="n">
        <x:v>0.5675013346068294</x:v>
      </x:c>
      <x:c r="N3438" s="58" t="n">
        <x:v>7776775.386566127</x:v>
      </x:c>
      <x:c r="O3438" s="58" t="n">
        <x:v>3191553.913921838</x:v>
      </x:c>
      <x:c r="P3438" s="2" t="str">
        <x:v>approve</x:v>
      </x:c>
      <x:c r="Q3438" s="2" t="str">
        <x:v>eligibility and RAROC conditions are met</x:v>
      </x:c>
      <x:c r="R3438" s="2"/>
      <x:c r="S3438" s="2"/>
      <x:c r="T3438" s="2"/>
    </x:row>
    <x:row r="3439">
      <x:c r="A3439" s="2"/>
      <x:c r="B3439" s="2"/>
      <x:c r="C3439" s="2" t="str">
        <x:v>SYN-03434</x:v>
      </x:c>
      <x:c r="D3439" s="58" t="n">
        <x:v>190000000</x:v>
      </x:c>
      <x:c r="E3439" s="93" t="n">
        <x:v>24</x:v>
      </x:c>
      <x:c r="F3439" s="59" t="n">
        <x:v>0.14128493971421588</x:v>
      </x:c>
      <x:c r="G3439" s="59" t="n">
        <x:v>0.7593931877529243</x:v>
      </x:c>
      <x:c r="H3439" s="59" t="n">
        <x:v>0.22888247689744265</x:v>
      </x:c>
      <x:c r="I3439" s="58" t="n">
        <x:v>9940389.705036014</x:v>
      </x:c>
      <x:c r="J3439" s="59" t="n">
        <x:v>0.7171706932168581</x:v>
      </x:c>
      <x:c r="K3439" s="2" t="str">
        <x:v>D</x:v>
      </x:c>
      <x:c r="L3439" s="59"/>
      <x:c r="M3439" s="59" t="n">
        <x:v>0.3496408006391391</x:v>
      </x:c>
      <x:c r="N3439" s="58" t="n">
        <x:v>22103314.982295837</x:v>
      </x:c>
      <x:c r="O3439" s="58" t="n">
        <x:v>13095561.738405166</x:v>
      </x:c>
      <x:c r="P3439" s="2" t="str">
        <x:v>decline</x:v>
      </x:c>
      <x:c r="Q3439" s="2" t="str">
        <x:v>debt service to income exceeds policy maximum</x:v>
      </x:c>
      <x:c r="R3439" s="2"/>
      <x:c r="S3439" s="2"/>
      <x:c r="T3439" s="2"/>
    </x:row>
    <x:row r="3440">
      <x:c r="A3440" s="2"/>
      <x:c r="B3440" s="2"/>
      <x:c r="C3440" s="2" t="str">
        <x:v>SYN-03435</x:v>
      </x:c>
      <x:c r="D3440" s="58" t="n">
        <x:v>190000000</x:v>
      </x:c>
      <x:c r="E3440" s="93" t="n">
        <x:v>18</x:v>
      </x:c>
      <x:c r="F3440" s="59" t="n">
        <x:v>0.21599093885598958</x:v>
      </x:c>
      <x:c r="G3440" s="59" t="n">
        <x:v>0.6517796211890783</x:v>
      </x:c>
      <x:c r="H3440" s="59" t="n">
        <x:v>0.2938472834764125</x:v>
      </x:c>
      <x:c r="I3440" s="58" t="n">
        <x:v>13178867.410566457</x:v>
      </x:c>
      <x:c r="J3440" s="59" t="n">
        <x:v>0.6828679058387802</x:v>
      </x:c>
      <x:c r="K3440" s="2" t="str">
        <x:v>E</x:v>
      </x:c>
      <x:c r="L3440" s="59"/>
      <x:c r="M3440" s="59" t="n">
        <x:v>0.44732392326691783</x:v>
      </x:c>
      <x:c r="N3440" s="58" t="n">
        <x:v>22478256.089064796</x:v>
      </x:c>
      <x:c r="O3440" s="58" t="n">
        <x:v>13439653.505348394</x:v>
      </x:c>
      <x:c r="P3440" s="2" t="str">
        <x:v>decline</x:v>
      </x:c>
      <x:c r="Q3440" s="2" t="str">
        <x:v>PD exceeds policy maximum</x:v>
      </x:c>
      <x:c r="R3440" s="2"/>
      <x:c r="S3440" s="2"/>
      <x:c r="T3440" s="2"/>
    </x:row>
    <x:row r="3441">
      <x:c r="A3441" s="2"/>
      <x:c r="B3441" s="2"/>
      <x:c r="C3441" s="2" t="str">
        <x:v>SYN-03436</x:v>
      </x:c>
      <x:c r="D3441" s="58" t="n">
        <x:v>142000000</x:v>
      </x:c>
      <x:c r="E3441" s="93" t="n">
        <x:v>12</x:v>
      </x:c>
      <x:c r="F3441" s="59" t="n">
        <x:v>0.10556739918503688</x:v>
      </x:c>
      <x:c r="G3441" s="59" t="n">
        <x:v>0.6211801076716498</x:v>
      </x:c>
      <x:c r="H3441" s="59" t="n">
        <x:v>0.18944642575882598</x:v>
      </x:c>
      <x:c r="I3441" s="58" t="n">
        <x:v>13082482.801231505</x:v>
      </x:c>
      <x:c r="J3441" s="59" t="n">
        <x:v>0.4484996178051445</x:v>
      </x:c>
      <x:c r="K3441" s="2" t="str">
        <x:v>D</x:v>
      </x:c>
      <x:c r="L3441" s="59" t="n">
        <x:v>0.1575213241577148</x:v>
      </x:c>
      <x:c r="M3441" s="59" t="n">
        <x:v>0.4276606976159429</x:v>
      </x:c>
      <x:c r="N3441" s="58" t="n">
        <x:v>5273880.049666981</x:v>
      </x:c>
      <x:c r="O3441" s="58" t="n">
        <x:v>7301923.794799245</x:v>
      </x:c>
      <x:c r="P3441" s="2" t="str">
        <x:v>approve</x:v>
      </x:c>
      <x:c r="Q3441" s="2" t="str">
        <x:v>eligibility and RAROC conditions are met</x:v>
      </x:c>
      <x:c r="R3441" s="2"/>
      <x:c r="S3441" s="2"/>
      <x:c r="T3441" s="2"/>
    </x:row>
    <x:row r="3442">
      <x:c r="A3442" s="2"/>
      <x:c r="B3442" s="2"/>
      <x:c r="C3442" s="2" t="str">
        <x:v>SYN-03437</x:v>
      </x:c>
      <x:c r="D3442" s="58" t="n">
        <x:v>236000000</x:v>
      </x:c>
      <x:c r="E3442" s="93" t="n">
        <x:v>24</x:v>
      </x:c>
      <x:c r="F3442" s="59" t="n">
        <x:v>0.2371684599640553</x:v>
      </x:c>
      <x:c r="G3442" s="59" t="n">
        <x:v>0.7280335437558743</x:v>
      </x:c>
      <x:c r="H3442" s="59" t="n">
        <x:v>0.3</x:v>
      </x:c>
      <x:c r="I3442" s="58" t="n">
        <x:v>13195425.604984235</x:v>
      </x:c>
      <x:c r="J3442" s="59" t="n">
        <x:v>0.4812784000844786</x:v>
      </x:c>
      <x:c r="K3442" s="2" t="str">
        <x:v>E</x:v>
      </x:c>
      <x:c r="L3442" s="59"/>
      <x:c r="M3442" s="59" t="n">
        <x:v>0.23254415179731308</x:v>
      </x:c>
      <x:c r="N3442" s="58" t="n">
        <x:v>44079455.43437169</x:v>
      </x:c>
      <x:c r="O3442" s="58" t="n">
        <x:v>18380294.59566131</x:v>
      </x:c>
      <x:c r="P3442" s="2" t="str">
        <x:v>decline</x:v>
      </x:c>
      <x:c r="Q3442" s="2" t="str">
        <x:v>PD exceeds policy maximum</x:v>
      </x:c>
      <x:c r="R3442" s="2"/>
      <x:c r="S3442" s="2"/>
      <x:c r="T3442" s="2"/>
    </x:row>
    <x:row r="3443">
      <x:c r="A3443" s="2"/>
      <x:c r="B3443" s="2"/>
      <x:c r="C3443" s="2" t="str">
        <x:v>SYN-03438</x:v>
      </x:c>
      <x:c r="D3443" s="58" t="n">
        <x:v>93000000</x:v>
      </x:c>
      <x:c r="E3443" s="93" t="n">
        <x:v>36</x:v>
      </x:c>
      <x:c r="F3443" s="59" t="n">
        <x:v>0.13443207003456323</x:v>
      </x:c>
      <x:c r="G3443" s="59" t="n">
        <x:v>0.7839187407034499</x:v>
      </x:c>
      <x:c r="H3443" s="59" t="n">
        <x:v>0.2233162477410299</x:v>
      </x:c>
      <x:c r="I3443" s="58" t="n">
        <x:v>3567687.029302803</x:v>
      </x:c>
      <x:c r="J3443" s="59" t="n">
        <x:v>0.3248299309140186</x:v>
      </x:c>
      <x:c r="K3443" s="2" t="str">
        <x:v>D</x:v>
      </x:c>
      <x:c r="L3443" s="59" t="n">
        <x:v>0.20489723205566404</x:v>
      </x:c>
      <x:c r="M3443" s="59" t="n">
        <x:v>0.2675450343202779</x:v>
      </x:c>
      <x:c r="N3443" s="58" t="n">
        <x:v>15477324.732098661</x:v>
      </x:c>
      <x:c r="O3443" s="58" t="n">
        <x:v>6288482.422052452</x:v>
      </x:c>
      <x:c r="P3443" s="2" t="str">
        <x:v>approve</x:v>
      </x:c>
      <x:c r="Q3443" s="2" t="str">
        <x:v>eligibility and RAROC conditions are met</x:v>
      </x:c>
      <x:c r="R3443" s="2"/>
      <x:c r="S3443" s="2"/>
      <x:c r="T3443" s="2"/>
    </x:row>
    <x:row r="3444">
      <x:c r="A3444" s="2"/>
      <x:c r="B3444" s="2"/>
      <x:c r="C3444" s="2" t="str">
        <x:v>SYN-03439</x:v>
      </x:c>
      <x:c r="D3444" s="58" t="n">
        <x:v>197000000</x:v>
      </x:c>
      <x:c r="E3444" s="93" t="n">
        <x:v>48</x:v>
      </x:c>
      <x:c r="F3444" s="59" t="n">
        <x:v>0.05404813148999053</x:v>
      </x:c>
      <x:c r="G3444" s="59" t="n">
        <x:v>0.7425758200522233</x:v>
      </x:c>
      <x:c r="H3444" s="59" t="n">
        <x:v>0.17110594553625366</x:v>
      </x:c>
      <x:c r="I3444" s="58" t="n">
        <x:v>5695721.490813154</x:v>
      </x:c>
      <x:c r="J3444" s="59" t="n">
        <x:v>0.32635597921686343</x:v>
      </x:c>
      <x:c r="K3444" s="2" t="str">
        <x:v>C</x:v>
      </x:c>
      <x:c r="L3444" s="59" t="n">
        <x:v>0.11554393768310546</x:v>
      </x:c>
      <x:c r="M3444" s="59" t="n">
        <x:v>0.7230861748369479</x:v>
      </x:c>
      <x:c r="N3444" s="58" t="n">
        <x:v>17048173.385443322</x:v>
      </x:c>
      <x:c r="O3444" s="58" t="n">
        <x:v>8153468.3664776385</x:v>
      </x:c>
      <x:c r="P3444" s="2" t="str">
        <x:v>approve</x:v>
      </x:c>
      <x:c r="Q3444" s="2" t="str">
        <x:v>eligibility and RAROC conditions are met</x:v>
      </x:c>
      <x:c r="R3444" s="2"/>
      <x:c r="S3444" s="2"/>
      <x:c r="T3444" s="2"/>
    </x:row>
    <x:row r="3445">
      <x:c r="A3445" s="2"/>
      <x:c r="B3445" s="2"/>
      <x:c r="C3445" s="2" t="str">
        <x:v>SYN-03440</x:v>
      </x:c>
      <x:c r="D3445" s="58" t="n">
        <x:v>236000000</x:v>
      </x:c>
      <x:c r="E3445" s="93" t="n">
        <x:v>36</x:v>
      </x:c>
      <x:c r="F3445" s="59" t="n">
        <x:v>0.07559584840341714</x:v>
      </x:c>
      <x:c r="G3445" s="59" t="n">
        <x:v>0.8509289855603679</x:v>
      </x:c>
      <x:c r="H3445" s="59" t="n">
        <x:v>0.19232451503861786</x:v>
      </x:c>
      <x:c r="I3445" s="58" t="n">
        <x:v>8678582.146243008</x:v>
      </x:c>
      <x:c r="J3445" s="59" t="n">
        <x:v>0.41896990643419696</x:v>
      </x:c>
      <x:c r="K3445" s="2" t="str">
        <x:v>C</x:v>
      </x:c>
      <x:c r="L3445" s="59" t="n">
        <x:v>0.14798244476318356</x:v>
      </x:c>
      <x:c r="M3445" s="59" t="n">
        <x:v>0.4890998400122097</x:v>
      </x:c>
      <x:c r="N3445" s="58" t="n">
        <x:v>24494181.422974344</x:v>
      </x:c>
      <x:c r="O3445" s="58" t="n">
        <x:v>13183024.673401475</x:v>
      </x:c>
      <x:c r="P3445" s="2" t="str">
        <x:v>approve</x:v>
      </x:c>
      <x:c r="Q3445" s="2" t="str">
        <x:v>eligibility and RAROC conditions are met</x:v>
      </x:c>
      <x:c r="R3445" s="2"/>
      <x:c r="S3445" s="2"/>
      <x:c r="T3445" s="2"/>
    </x:row>
    <x:row r="3446">
      <x:c r="A3446" s="2"/>
      <x:c r="B3446" s="2"/>
      <x:c r="C3446" s="2" t="str">
        <x:v>SYN-03441</x:v>
      </x:c>
      <x:c r="D3446" s="58" t="n">
        <x:v>41000000</x:v>
      </x:c>
      <x:c r="E3446" s="93" t="n">
        <x:v>36</x:v>
      </x:c>
      <x:c r="F3446" s="59" t="n">
        <x:v>0.29476332271375794</x:v>
      </x:c>
      <x:c r="G3446" s="59" t="n">
        <x:v>0.7113035870083753</x:v>
      </x:c>
      <x:c r="H3446" s="59" t="n">
        <x:v>0.3</x:v>
      </x:c>
      <x:c r="I3446" s="58" t="n">
        <x:v>1740514.64648279</x:v>
      </x:c>
      <x:c r="J3446" s="59" t="n">
        <x:v>0.07094554135129359</x:v>
      </x:c>
      <x:c r="K3446" s="2" t="str">
        <x:v>E</x:v>
      </x:c>
      <x:c r="L3446" s="59"/>
      <x:c r="M3446" s="59" t="n">
        <x:v>-0.11337076354663868</x:v>
      </x:c>
      <x:c r="N3446" s="58" t="n">
        <x:v>12671113.444198882</x:v>
      </x:c>
      <x:c r="O3446" s="58" t="n">
        <x:v>2910485.129150599</x:v>
      </x:c>
      <x:c r="P3446" s="2" t="str">
        <x:v>decline</x:v>
      </x:c>
      <x:c r="Q3446" s="2" t="str">
        <x:v>PD exceeds policy maximum</x:v>
      </x:c>
      <x:c r="R3446" s="2"/>
      <x:c r="S3446" s="2"/>
      <x:c r="T3446" s="2"/>
    </x:row>
    <x:row r="3447">
      <x:c r="A3447" s="2"/>
      <x:c r="B3447" s="2"/>
      <x:c r="C3447" s="2" t="str">
        <x:v>SYN-03442</x:v>
      </x:c>
      <x:c r="D3447" s="58" t="n">
        <x:v>93000000</x:v>
      </x:c>
      <x:c r="E3447" s="93" t="n">
        <x:v>36</x:v>
      </x:c>
      <x:c r="F3447" s="59" t="n">
        <x:v>0.031957862138105815</x:v>
      </x:c>
      <x:c r="G3447" s="59" t="n">
        <x:v>0.6599355805167366</x:v>
      </x:c>
      <x:c r="H3447" s="59" t="n">
        <x:v>0.13202749944069686</x:v>
      </x:c>
      <x:c r="I3447" s="58" t="n">
        <x:v>3142627.350862722</x:v>
      </x:c>
      <x:c r="J3447" s="59" t="n">
        <x:v>0.15569964885058485</x:v>
      </x:c>
      <x:c r="K3447" s="2" t="str">
        <x:v>B</x:v>
      </x:c>
      <x:c r="L3447" s="59" t="n">
        <x:v>0.10200946807861329</x:v>
      </x:c>
      <x:c r="M3447" s="59" t="n">
        <x:v>0.465201782436881</x:v>
      </x:c>
      <x:c r="N3447" s="58" t="n">
        <x:v>3160440.8795712017</x:v>
      </x:c>
      <x:c r="O3447" s="58" t="n">
        <x:v>3875712.399564512</x:v>
      </x:c>
      <x:c r="P3447" s="2" t="str">
        <x:v>approve</x:v>
      </x:c>
      <x:c r="Q3447" s="2" t="str">
        <x:v>eligibility and RAROC conditions are met</x:v>
      </x:c>
      <x:c r="R3447" s="2"/>
      <x:c r="S3447" s="2"/>
      <x:c r="T3447" s="2"/>
    </x:row>
    <x:row r="3448">
      <x:c r="A3448" s="2"/>
      <x:c r="B3448" s="2"/>
      <x:c r="C3448" s="2" t="str">
        <x:v>SYN-03443</x:v>
      </x:c>
      <x:c r="D3448" s="58" t="n">
        <x:v>188000000</x:v>
      </x:c>
      <x:c r="E3448" s="93" t="n">
        <x:v>24</x:v>
      </x:c>
      <x:c r="F3448" s="59" t="n">
        <x:v>0.019061498034794455</x:v>
      </x:c>
      <x:c r="G3448" s="59" t="n">
        <x:v>0.7218497385924387</x:v>
      </x:c>
      <x:c r="H3448" s="59" t="n">
        <x:v>0.1265971646166505</x:v>
      </x:c>
      <x:c r="I3448" s="58" t="n">
        <x:v>8907843.474836862</x:v>
      </x:c>
      <x:c r="J3448" s="59" t="n">
        <x:v>0.37754586249736877</x:v>
      </x:c>
      <x:c r="K3448" s="2" t="str">
        <x:v>A</x:v>
      </x:c>
      <x:c r="L3448" s="59" t="n">
        <x:v>0.08921287536621095</x:v>
      </x:c>
      <x:c r="M3448" s="59" t="n">
        <x:v>0.539390004399866</x:v>
      </x:c>
      <x:c r="N3448" s="58" t="n">
        <x:v>2792449.7709065434</x:v>
      </x:c>
      <x:c r="O3448" s="58" t="n">
        <x:v>7920961.640154869</x:v>
      </x:c>
      <x:c r="P3448" s="2" t="str">
        <x:v>approve</x:v>
      </x:c>
      <x:c r="Q3448" s="2" t="str">
        <x:v>eligibility and RAROC conditions are met</x:v>
      </x:c>
      <x:c r="R3448" s="2"/>
      <x:c r="S3448" s="2"/>
      <x:c r="T3448" s="2"/>
    </x:row>
    <x:row r="3449">
      <x:c r="A3449" s="2"/>
      <x:c r="B3449" s="2"/>
      <x:c r="C3449" s="2" t="str">
        <x:v>SYN-03444</x:v>
      </x:c>
      <x:c r="D3449" s="58" t="n">
        <x:v>75000000</x:v>
      </x:c>
      <x:c r="E3449" s="93" t="n">
        <x:v>24</x:v>
      </x:c>
      <x:c r="F3449" s="59" t="n">
        <x:v>0.22935136884492732</x:v>
      </x:c>
      <x:c r="G3449" s="59" t="n">
        <x:v>0.6418099056475967</x:v>
      </x:c>
      <x:c r="H3449" s="59" t="n">
        <x:v>0.3</x:v>
      </x:c>
      <x:c r="I3449" s="58" t="n">
        <x:v>4193461.5270077023</x:v>
      </x:c>
      <x:c r="J3449" s="59" t="n">
        <x:v>0.23006531183033402</x:v>
      </x:c>
      <x:c r="K3449" s="2" t="str">
        <x:v>E</x:v>
      </x:c>
      <x:c r="L3449" s="59"/>
      <x:c r="M3449" s="59" t="n">
        <x:v>0.3691838607873297</x:v>
      </x:c>
      <x:c r="N3449" s="58" t="n">
        <x:v>11963399.75664212</x:v>
      </x:c>
      <x:c r="O3449" s="58" t="n">
        <x:v>5123096.021583345</x:v>
      </x:c>
      <x:c r="P3449" s="2" t="str">
        <x:v>decline</x:v>
      </x:c>
      <x:c r="Q3449" s="2" t="str">
        <x:v>PD exceeds policy maximum</x:v>
      </x:c>
      <x:c r="R3449" s="2"/>
      <x:c r="S3449" s="2"/>
      <x:c r="T3449" s="2"/>
    </x:row>
    <x:row r="3450">
      <x:c r="A3450" s="2"/>
      <x:c r="B3450" s="2"/>
      <x:c r="C3450" s="2" t="str">
        <x:v>SYN-03445</x:v>
      </x:c>
      <x:c r="D3450" s="58" t="n">
        <x:v>34000000</x:v>
      </x:c>
      <x:c r="E3450" s="93" t="n">
        <x:v>36</x:v>
      </x:c>
      <x:c r="F3450" s="59" t="n">
        <x:v>0.09428336516207222</x:v>
      </x:c>
      <x:c r="G3450" s="59" t="n">
        <x:v>0.6728985572057578</x:v>
      </x:c>
      <x:c r="H3450" s="59" t="n">
        <x:v>0.17776624358143306</x:v>
      </x:c>
      <x:c r="I3450" s="58" t="n">
        <x:v>1225374.89467482</x:v>
      </x:c>
      <x:c r="J3450" s="59" t="n">
        <x:v>0.14812735451603093</x:v>
      </x:c>
      <x:c r="K3450" s="2" t="str">
        <x:v>C</x:v>
      </x:c>
      <x:c r="L3450" s="59" t="n">
        <x:v>0.1688140869140625</x:v>
      </x:c>
      <x:c r="M3450" s="59" t="n">
        <x:v>0.23442005345019112</x:v>
      </x:c>
      <x:c r="N3450" s="58" t="n">
        <x:v>3422945.29999338</x:v>
      </x:c>
      <x:c r="O3450" s="58" t="n">
        <x:v>1668429.071714242</x:v>
      </x:c>
      <x:c r="P3450" s="2" t="str">
        <x:v>approve</x:v>
      </x:c>
      <x:c r="Q3450" s="2" t="str">
        <x:v>eligibility and RAROC conditions are met</x:v>
      </x:c>
      <x:c r="R3450" s="2"/>
      <x:c r="S3450" s="2"/>
      <x:c r="T3450" s="2"/>
    </x:row>
    <x:row r="3451">
      <x:c r="A3451" s="2"/>
      <x:c r="B3451" s="2"/>
      <x:c r="C3451" s="2" t="str">
        <x:v>SYN-03446</x:v>
      </x:c>
      <x:c r="D3451" s="58" t="n">
        <x:v>68000000</x:v>
      </x:c>
      <x:c r="E3451" s="93" t="n">
        <x:v>48</x:v>
      </x:c>
      <x:c r="F3451" s="59" t="n">
        <x:v>0.005800972409645048</x:v>
      </x:c>
      <x:c r="G3451" s="59" t="n">
        <x:v>0.7134893083020778</x:v>
      </x:c>
      <x:c r="H3451" s="59" t="n">
        <x:v>0.10453571824151338</x:v>
      </x:c>
      <x:c r="I3451" s="58" t="n">
        <x:v>1739505.5197085722</x:v>
      </x:c>
      <x:c r="J3451" s="59" t="n">
        <x:v>0.2724793966545238</x:v>
      </x:c>
      <x:c r="K3451" s="2" t="str">
        <x:v>A</x:v>
      </x:c>
      <x:c r="L3451" s="59" t="n">
        <x:v>0.08647457122802735</x:v>
      </x:c>
      <x:c r="M3451" s="59" t="n">
        <x:v>0.34387564503966006</x:v>
      </x:c>
      <x:c r="N3451" s="58" t="n">
        <x:v>610380.1586314009</x:v>
      </x:c>
      <x:c r="O3451" s="58" t="n">
        <x:v>2895644.634818559</x:v>
      </x:c>
      <x:c r="P3451" s="2" t="str">
        <x:v>approve</x:v>
      </x:c>
      <x:c r="Q3451" s="2" t="str">
        <x:v>eligibility and RAROC conditions are met</x:v>
      </x:c>
      <x:c r="R3451" s="2"/>
      <x:c r="S3451" s="2"/>
      <x:c r="T3451" s="2"/>
    </x:row>
    <x:row r="3452">
      <x:c r="A3452" s="2"/>
      <x:c r="B3452" s="2"/>
      <x:c r="C3452" s="2" t="str">
        <x:v>SYN-03447</x:v>
      </x:c>
      <x:c r="D3452" s="58" t="n">
        <x:v>145000000</x:v>
      </x:c>
      <x:c r="E3452" s="93" t="n">
        <x:v>24</x:v>
      </x:c>
      <x:c r="F3452" s="59" t="n">
        <x:v>0.1681852032883633</x:v>
      </x:c>
      <x:c r="G3452" s="59" t="n">
        <x:v>0.6128959035344403</x:v>
      </x:c>
      <x:c r="H3452" s="59" t="n">
        <x:v>0.23479803521034126</x:v>
      </x:c>
      <x:c r="I3452" s="58" t="n">
        <x:v>7628713.76365857</x:v>
      </x:c>
      <x:c r="J3452" s="59" t="n">
        <x:v>0.39780657734334063</x:v>
      </x:c>
      <x:c r="K3452" s="2" t="str">
        <x:v>E</x:v>
      </x:c>
      <x:c r="L3452" s="59" t="n">
        <x:v>0.1971306610107422</x:v>
      </x:c>
      <x:c r="M3452" s="59" t="n">
        <x:v>0.4122288562529971</x:v>
      </x:c>
      <x:c r="N3452" s="58" t="n">
        <x:v>16139106.174809646</x:v>
      </x:c>
      <x:c r="O3452" s="58" t="n">
        <x:v>8603712.704582442</x:v>
      </x:c>
      <x:c r="P3452" s="2" t="str">
        <x:v>approve</x:v>
      </x:c>
      <x:c r="Q3452" s="2" t="str">
        <x:v>eligibility and RAROC conditions are met</x:v>
      </x:c>
      <x:c r="R3452" s="2"/>
      <x:c r="S3452" s="2"/>
      <x:c r="T3452" s="2"/>
    </x:row>
    <x:row r="3453">
      <x:c r="A3453" s="2"/>
      <x:c r="B3453" s="2"/>
      <x:c r="C3453" s="2" t="str">
        <x:v>SYN-03448</x:v>
      </x:c>
      <x:c r="D3453" s="58" t="n">
        <x:v>53000000</x:v>
      </x:c>
      <x:c r="E3453" s="93" t="n">
        <x:v>48</x:v>
      </x:c>
      <x:c r="F3453" s="59" t="n">
        <x:v>0.08041428944513113</x:v>
      </x:c>
      <x:c r="G3453" s="59" t="n">
        <x:v>0.6685827751063353</x:v>
      </x:c>
      <x:c r="H3453" s="59" t="n">
        <x:v>0.16137221654889555</x:v>
      </x:c>
      <x:c r="I3453" s="58" t="n">
        <x:v>1505762.2466186206</x:v>
      </x:c>
      <x:c r="J3453" s="59" t="n">
        <x:v>0.2346502226657931</x:v>
      </x:c>
      <x:c r="K3453" s="2" t="str">
        <x:v>C</x:v>
      </x:c>
      <x:c r="L3453" s="59" t="n">
        <x:v>0.14275062561035154</x:v>
      </x:c>
      <x:c r="M3453" s="59" t="n">
        <x:v>0.3302582790822997</x:v>
      </x:c>
      <x:c r="N3453" s="58" t="n">
        <x:v>5965008.530006837</x:v>
      </x:c>
      <x:c r="O3453" s="58" t="n">
        <x:v>2344178.177010206</x:v>
      </x:c>
      <x:c r="P3453" s="2" t="str">
        <x:v>approve</x:v>
      </x:c>
      <x:c r="Q3453" s="2" t="str">
        <x:v>eligibility and RAROC conditions are met</x:v>
      </x:c>
      <x:c r="R3453" s="2"/>
      <x:c r="S3453" s="2"/>
      <x:c r="T3453" s="2"/>
    </x:row>
    <x:row r="3454">
      <x:c r="A3454" s="2"/>
      <x:c r="B3454" s="2"/>
      <x:c r="C3454" s="2" t="str">
        <x:v>SYN-03449</x:v>
      </x:c>
      <x:c r="D3454" s="58" t="n">
        <x:v>203000000</x:v>
      </x:c>
      <x:c r="E3454" s="93" t="n">
        <x:v>36</x:v>
      </x:c>
      <x:c r="F3454" s="59" t="n">
        <x:v>0.12144014742081319</x:v>
      </x:c>
      <x:c r="G3454" s="59" t="n">
        <x:v>0.6472860288736211</x:v>
      </x:c>
      <x:c r="H3454" s="59" t="n">
        <x:v>0.1969663269731716</x:v>
      </x:c>
      <x:c r="I3454" s="58" t="n">
        <x:v>7512865.591734432</x:v>
      </x:c>
      <x:c r="J3454" s="59" t="n">
        <x:v>0.3680868855666863</x:v>
      </x:c>
      <x:c r="K3454" s="2" t="str">
        <x:v>D</x:v>
      </x:c>
      <x:c r="L3454" s="59" t="n">
        <x:v>0.16162570953369143</x:v>
      </x:c>
      <x:c r="M3454" s="59" t="n">
        <x:v>0.4225917340483312</x:v>
      </x:c>
      <x:c r="N3454" s="58" t="n">
        <x:v>25126972.481561646</x:v>
      </x:c>
      <x:c r="O3454" s="58" t="n">
        <x:v>10791700.024948187</x:v>
      </x:c>
      <x:c r="P3454" s="2" t="str">
        <x:v>approve</x:v>
      </x:c>
      <x:c r="Q3454" s="2" t="str">
        <x:v>eligibility and RAROC conditions are met</x:v>
      </x:c>
      <x:c r="R3454" s="2"/>
      <x:c r="S3454" s="2"/>
      <x:c r="T3454" s="2"/>
    </x:row>
    <x:row r="3455">
      <x:c r="A3455" s="2"/>
      <x:c r="B3455" s="2"/>
      <x:c r="C3455" s="2" t="str">
        <x:v>SYN-03450</x:v>
      </x:c>
      <x:c r="D3455" s="58" t="n">
        <x:v>205000000</x:v>
      </x:c>
      <x:c r="E3455" s="93" t="n">
        <x:v>18</x:v>
      </x:c>
      <x:c r="F3455" s="59" t="n">
        <x:v>0.029781025679920376</x:v>
      </x:c>
      <x:c r="G3455" s="59" t="n">
        <x:v>0.8410909663315784</x:v>
      </x:c>
      <x:c r="H3455" s="59" t="n">
        <x:v>0.1280515955358056</x:v>
      </x:c>
      <x:c r="I3455" s="58" t="n">
        <x:v>12578128.864367438</x:v>
      </x:c>
      <x:c r="J3455" s="59" t="n">
        <x:v>0.47710467070137635</x:v>
      </x:c>
      <x:c r="K3455" s="2" t="str">
        <x:v>B</x:v>
      </x:c>
      <x:c r="L3455" s="59" t="n">
        <x:v>0.09895442962646486</x:v>
      </x:c>
      <x:c r="M3455" s="59" t="n">
        <x:v>0.45524558384701846</x:v>
      </x:c>
      <x:c r="N3455" s="58" t="n">
        <x:v>4184647.9281897144</x:v>
      </x:c>
      <x:c r="O3455" s="58" t="n">
        <x:v>8650356.5644306</x:v>
      </x:c>
      <x:c r="P3455" s="2" t="str">
        <x:v>approve</x:v>
      </x:c>
      <x:c r="Q3455" s="2" t="str">
        <x:v>eligibility and RAROC conditions are met</x:v>
      </x:c>
      <x:c r="R3455" s="2"/>
      <x:c r="S3455" s="2"/>
      <x:c r="T3455" s="2"/>
    </x:row>
    <x:row r="3456">
      <x:c r="A3456" s="2"/>
      <x:c r="B3456" s="2"/>
      <x:c r="C3456" s="2" t="str">
        <x:v>SYN-03451</x:v>
      </x:c>
      <x:c r="D3456" s="58" t="n">
        <x:v>168000000</x:v>
      </x:c>
      <x:c r="E3456" s="93" t="n">
        <x:v>18</x:v>
      </x:c>
      <x:c r="F3456" s="59" t="n">
        <x:v>0.02714841935140902</x:v>
      </x:c>
      <x:c r="G3456" s="59" t="n">
        <x:v>0.7928191867588236</x:v>
      </x:c>
      <x:c r="H3456" s="59" t="n">
        <x:v>0.11863797344190138</x:v>
      </x:c>
      <x:c r="I3456" s="58" t="n">
        <x:v>10234357.921653407</x:v>
      </x:c>
      <x:c r="J3456" s="59" t="n">
        <x:v>0.23613245670111263</x:v>
      </x:c>
      <x:c r="K3456" s="2" t="str">
        <x:v>B</x:v>
      </x:c>
      <x:c r="L3456" s="59" t="n">
        <x:v>0.09070091247558595</x:v>
      </x:c>
      <x:c r="M3456" s="59" t="n">
        <x:v>0.44317783119706666</x:v>
      </x:c>
      <x:c r="N3456" s="58" t="n">
        <x:v>2940728.1355606844</x:v>
      </x:c>
      <x:c r="O3456" s="58" t="n">
        <x:v>7083215.348811931</x:v>
      </x:c>
      <x:c r="P3456" s="2" t="str">
        <x:v>approve</x:v>
      </x:c>
      <x:c r="Q3456" s="2" t="str">
        <x:v>eligibility and RAROC conditions are met</x:v>
      </x:c>
      <x:c r="R3456" s="2"/>
      <x:c r="S3456" s="2"/>
      <x:c r="T3456" s="2"/>
    </x:row>
    <x:row r="3457">
      <x:c r="A3457" s="2"/>
      <x:c r="B3457" s="2"/>
      <x:c r="C3457" s="2" t="str">
        <x:v>SYN-03452</x:v>
      </x:c>
      <x:c r="D3457" s="58" t="n">
        <x:v>51000000</x:v>
      </x:c>
      <x:c r="E3457" s="93" t="n">
        <x:v>48</x:v>
      </x:c>
      <x:c r="F3457" s="59" t="n">
        <x:v>0.07963152673109879</x:v>
      </x:c>
      <x:c r="G3457" s="59" t="n">
        <x:v>0.7446594628686097</x:v>
      </x:c>
      <x:c r="H3457" s="59" t="n">
        <x:v>0.16749643514822463</x:v>
      </x:c>
      <x:c r="I3457" s="58" t="n">
        <x:v>1465009.656436175</x:v>
      </x:c>
      <x:c r="J3457" s="59" t="n">
        <x:v>0.315588803319775</x:v>
      </x:c>
      <x:c r="K3457" s="2" t="str">
        <x:v>C</x:v>
      </x:c>
      <x:c r="L3457" s="59" t="n">
        <x:v>0.15076900482177735</x:v>
      </x:c>
      <x:c r="M3457" s="59" t="n">
        <x:v>0.2981577874129072</x:v>
      </x:c>
      <x:c r="N3457" s="58" t="n">
        <x:v>6356254.384315636</x:v>
      </x:c>
      <x:c r="O3457" s="58" t="n">
        <x:v>2508664.1998860906</x:v>
      </x:c>
      <x:c r="P3457" s="2" t="str">
        <x:v>approve</x:v>
      </x:c>
      <x:c r="Q3457" s="2" t="str">
        <x:v>eligibility and RAROC conditions are met</x:v>
      </x:c>
      <x:c r="R3457" s="2"/>
      <x:c r="S3457" s="2"/>
      <x:c r="T3457" s="2"/>
    </x:row>
    <x:row r="3458">
      <x:c r="A3458" s="2"/>
      <x:c r="B3458" s="2"/>
      <x:c r="C3458" s="2" t="str">
        <x:v>SYN-03453</x:v>
      </x:c>
      <x:c r="D3458" s="58" t="n">
        <x:v>165000000</x:v>
      </x:c>
      <x:c r="E3458" s="93" t="n">
        <x:v>12</x:v>
      </x:c>
      <x:c r="F3458" s="59" t="n">
        <x:v>0.05894464632307657</x:v>
      </x:c>
      <x:c r="G3458" s="59" t="n">
        <x:v>0.6684834945977141</x:v>
      </x:c>
      <x:c r="H3458" s="59" t="n">
        <x:v>0.15834932316996259</x:v>
      </x:c>
      <x:c r="I3458" s="58" t="n">
        <x:v>14957705.873680634</x:v>
      </x:c>
      <x:c r="J3458" s="59" t="n">
        <x:v>0.5448098227899153</x:v>
      </x:c>
      <x:c r="K3458" s="2" t="str">
        <x:v>C</x:v>
      </x:c>
      <x:c r="L3458" s="59"/>
      <x:c r="M3458" s="59" t="n">
        <x:v>0.7012963713359216</x:v>
      </x:c>
      <x:c r="N3458" s="58" t="n">
        <x:v>3638748.3158178595</x:v>
      </x:c>
      <x:c r="O3458" s="58" t="n">
        <x:v>7073604.962086474</x:v>
      </x:c>
      <x:c r="P3458" s="2" t="str">
        <x:v>decline</x:v>
      </x:c>
      <x:c r="Q3458" s="2" t="str">
        <x:v>debt service to income exceeds policy maximum</x:v>
      </x:c>
      <x:c r="R3458" s="2"/>
      <x:c r="S3458" s="2"/>
      <x:c r="T3458" s="2"/>
    </x:row>
    <x:row r="3459">
      <x:c r="A3459" s="2"/>
      <x:c r="B3459" s="2"/>
      <x:c r="C3459" s="2" t="str">
        <x:v>SYN-03454</x:v>
      </x:c>
      <x:c r="D3459" s="58" t="n">
        <x:v>115000000</x:v>
      </x:c>
      <x:c r="E3459" s="93" t="n">
        <x:v>24</x:v>
      </x:c>
      <x:c r="F3459" s="59" t="n">
        <x:v>0.039889082699679196</x:v>
      </x:c>
      <x:c r="G3459" s="59" t="n">
        <x:v>0.7865819898724851</x:v>
      </x:c>
      <x:c r="H3459" s="59" t="n">
        <x:v>0.16698011037127777</x:v>
      </x:c>
      <x:c r="I3459" s="58" t="n">
        <x:v>5669187.403207089</x:v>
      </x:c>
      <x:c r="J3459" s="59" t="n">
        <x:v>0.38909335197992634</x:v>
      </x:c>
      <x:c r="K3459" s="2" t="str">
        <x:v>B</x:v>
      </x:c>
      <x:c r="L3459" s="59" t="n">
        <x:v>0.10636302947998046</x:v>
      </x:c>
      <x:c r="M3459" s="59" t="n">
        <x:v>0.7750094271922741</x:v>
      </x:c>
      <x:c r="N3459" s="58" t="n">
        <x:v>3925855.935303437</x:v>
      </x:c>
      <x:c r="O3459" s="58" t="n">
        <x:v>4835974.0955630625</x:v>
      </x:c>
      <x:c r="P3459" s="2" t="str">
        <x:v>approve</x:v>
      </x:c>
      <x:c r="Q3459" s="2" t="str">
        <x:v>eligibility and RAROC conditions are met</x:v>
      </x:c>
      <x:c r="R3459" s="2"/>
      <x:c r="S3459" s="2"/>
      <x:c r="T3459" s="2"/>
    </x:row>
    <x:row r="3460">
      <x:c r="A3460" s="2"/>
      <x:c r="B3460" s="2"/>
      <x:c r="C3460" s="2" t="str">
        <x:v>SYN-03455</x:v>
      </x:c>
      <x:c r="D3460" s="58" t="n">
        <x:v>100000000</x:v>
      </x:c>
      <x:c r="E3460" s="93" t="n">
        <x:v>18</x:v>
      </x:c>
      <x:c r="F3460" s="59" t="n">
        <x:v>0.02277465806907633</x:v>
      </x:c>
      <x:c r="G3460" s="59" t="n">
        <x:v>0.6679751597655957</x:v>
      </x:c>
      <x:c r="H3460" s="59" t="n">
        <x:v>0.11973554040180676</x:v>
      </x:c>
      <x:c r="I3460" s="58" t="n">
        <x:v>6096976.377502249</x:v>
      </x:c>
      <x:c r="J3460" s="59" t="n">
        <x:v>0.18526562160554583</x:v>
      </x:c>
      <x:c r="K3460" s="2" t="str">
        <x:v>B</x:v>
      </x:c>
      <x:c r="L3460" s="59" t="n">
        <x:v>0.09037277221679688</x:v>
      </x:c>
      <x:c r="M3460" s="59" t="n">
        <x:v>0.45803864300081976</x:v>
      </x:c>
      <x:c r="N3460" s="58" t="n">
        <x:v>1237616.5917300729</x:v>
      </x:c>
      <x:c r="O3460" s="58" t="n">
        <x:v>4226267.995921651</x:v>
      </x:c>
      <x:c r="P3460" s="2" t="str">
        <x:v>approve</x:v>
      </x:c>
      <x:c r="Q3460" s="2" t="str">
        <x:v>eligibility and RAROC conditions are met</x:v>
      </x:c>
      <x:c r="R3460" s="2"/>
      <x:c r="S3460" s="2"/>
      <x:c r="T3460" s="2"/>
    </x:row>
    <x:row r="3461">
      <x:c r="A3461" s="2"/>
      <x:c r="B3461" s="2"/>
      <x:c r="C3461" s="2" t="str">
        <x:v>SYN-03456</x:v>
      </x:c>
      <x:c r="D3461" s="58" t="n">
        <x:v>185000000</x:v>
      </x:c>
      <x:c r="E3461" s="93" t="n">
        <x:v>48</x:v>
      </x:c>
      <x:c r="F3461" s="59" t="n">
        <x:v>0.10275576315280888</x:v>
      </x:c>
      <x:c r="G3461" s="59" t="n">
        <x:v>0.8086598609670698</x:v>
      </x:c>
      <x:c r="H3461" s="59" t="n">
        <x:v>0.17931447194124622</x:v>
      </x:c>
      <x:c r="I3461" s="58" t="n">
        <x:v>5427750.130318738</x:v>
      </x:c>
      <x:c r="J3461" s="59" t="n">
        <x:v>0.23807333680849968</x:v>
      </x:c>
      <x:c r="K3461" s="2" t="str">
        <x:v>D</x:v>
      </x:c>
      <x:c r="L3461" s="59" t="n">
        <x:v>0.17553569793701168</x:v>
      </x:c>
      <x:c r="M3461" s="59" t="n">
        <x:v>0.1846946433310133</x:v>
      </x:c>
      <x:c r="N3461" s="58" t="n">
        <x:v>31823429.549339313</x:v>
      </x:c>
      <x:c r="O3461" s="58" t="n">
        <x:v>11162798.509084333</x:v>
      </x:c>
      <x:c r="P3461" s="2" t="str">
        <x:v>approve</x:v>
      </x:c>
      <x:c r="Q3461" s="2" t="str">
        <x:v>eligibility and RAROC conditions are met</x:v>
      </x:c>
      <x:c r="R3461" s="2"/>
      <x:c r="S3461" s="2"/>
      <x:c r="T3461" s="2"/>
    </x:row>
    <x:row r="3462">
      <x:c r="A3462" s="2"/>
      <x:c r="B3462" s="2"/>
      <x:c r="C3462" s="2" t="str">
        <x:v>SYN-03457</x:v>
      </x:c>
      <x:c r="D3462" s="58" t="n">
        <x:v>185000000</x:v>
      </x:c>
      <x:c r="E3462" s="93" t="n">
        <x:v>24</x:v>
      </x:c>
      <x:c r="F3462" s="59" t="n">
        <x:v>0.08113423688949348</x:v>
      </x:c>
      <x:c r="G3462" s="59" t="n">
        <x:v>0.6421386059823901</x:v>
      </x:c>
      <x:c r="H3462" s="59" t="n">
        <x:v>0.15675692967457233</x:v>
      </x:c>
      <x:c r="I3462" s="58" t="n">
        <x:v>9029534.61424516</x:v>
      </x:c>
      <x:c r="J3462" s="59" t="n">
        <x:v>0.513801258699824</x:v>
      </x:c>
      <x:c r="K3462" s="2" t="str">
        <x:v>C</x:v>
      </x:c>
      <x:c r="L3462" s="59"/>
      <x:c r="M3462" s="59" t="n">
        <x:v>0.3602571410482365</x:v>
      </x:c>
      <x:c r="N3462" s="58" t="n">
        <x:v>10369078.98170754</x:v>
      </x:c>
      <x:c r="O3462" s="58" t="n">
        <x:v>8117955.338521898</x:v>
      </x:c>
      <x:c r="P3462" s="2" t="str">
        <x:v>decline</x:v>
      </x:c>
      <x:c r="Q3462" s="2" t="str">
        <x:v>debt service to income exceeds policy maximum</x:v>
      </x:c>
      <x:c r="R3462" s="2"/>
      <x:c r="S3462" s="2"/>
      <x:c r="T3462" s="2"/>
    </x:row>
    <x:row r="3463">
      <x:c r="A3463" s="2"/>
      <x:c r="B3463" s="2"/>
      <x:c r="C3463" s="2" t="str">
        <x:v>SYN-03458</x:v>
      </x:c>
      <x:c r="D3463" s="58" t="n">
        <x:v>206000000</x:v>
      </x:c>
      <x:c r="E3463" s="93" t="n">
        <x:v>36</x:v>
      </x:c>
      <x:c r="F3463" s="59" t="n">
        <x:v>0.07015369204809949</x:v>
      </x:c>
      <x:c r="G3463" s="59" t="n">
        <x:v>0.6853051537434831</x:v>
      </x:c>
      <x:c r="H3463" s="59" t="n">
        <x:v>0.1793363777940711</x:v>
      </x:c>
      <x:c r="I3463" s="58" t="n">
        <x:v>7440537.421823007</x:v>
      </x:c>
      <x:c r="J3463" s="59" t="n">
        <x:v>0.43867860937384456</x:v>
      </x:c>
      <x:c r="K3463" s="2" t="str">
        <x:v>C</x:v>
      </x:c>
      <x:c r="L3463" s="59" t="n">
        <x:v>0.1265155792236328</x:v>
      </x:c>
      <x:c r="M3463" s="59" t="n">
        <x:v>0.6697109044464739</x:v>
      </x:c>
      <x:c r="N3463" s="58" t="n">
        <x:v>15942580.229883239</x:v>
      </x:c>
      <x:c r="O3463" s="58" t="n">
        <x:v>8855042.616330178</x:v>
      </x:c>
      <x:c r="P3463" s="2" t="str">
        <x:v>approve</x:v>
      </x:c>
      <x:c r="Q3463" s="2" t="str">
        <x:v>eligibility and RAROC conditions are met</x:v>
      </x:c>
      <x:c r="R3463" s="2"/>
      <x:c r="S3463" s="2"/>
      <x:c r="T3463" s="2"/>
    </x:row>
    <x:row r="3464">
      <x:c r="A3464" s="2"/>
      <x:c r="B3464" s="2"/>
      <x:c r="C3464" s="2" t="str">
        <x:v>SYN-03459</x:v>
      </x:c>
      <x:c r="D3464" s="58" t="n">
        <x:v>82000000</x:v>
      </x:c>
      <x:c r="E3464" s="93" t="n">
        <x:v>24</x:v>
      </x:c>
      <x:c r="F3464" s="59" t="n">
        <x:v>0.07377027662154619</x:v>
      </x:c>
      <x:c r="G3464" s="59" t="n">
        <x:v>0.5894367703637482</x:v>
      </x:c>
      <x:c r="H3464" s="59" t="n">
        <x:v>0.16748751493390823</x:v>
      </x:c>
      <x:c r="I3464" s="58" t="n">
        <x:v>4044373.2260175506</x:v>
      </x:c>
      <x:c r="J3464" s="59" t="n">
        <x:v>0.12956564789860256</x:v>
      </x:c>
      <x:c r="K3464" s="2" t="str">
        <x:v>C</x:v>
      </x:c>
      <x:c r="L3464" s="59" t="n">
        <x:v>0.12826770782470703</x:v>
      </x:c>
      <x:c r="M3464" s="59" t="n">
        <x:v>0.5589445160017942</x:v>
      </x:c>
      <x:c r="N3464" s="58" t="n">
        <x:v>3853579.6511389962</x:v>
      </x:c>
      <x:c r="O3464" s="58" t="n">
        <x:v>3369906.66620534</x:v>
      </x:c>
      <x:c r="P3464" s="2" t="str">
        <x:v>approve</x:v>
      </x:c>
      <x:c r="Q3464" s="2" t="str">
        <x:v>eligibility and RAROC conditions are met</x:v>
      </x:c>
      <x:c r="R3464" s="2"/>
      <x:c r="S3464" s="2"/>
      <x:c r="T3464" s="2"/>
    </x:row>
    <x:row r="3465">
      <x:c r="A3465" s="2"/>
      <x:c r="B3465" s="2"/>
      <x:c r="C3465" s="2" t="str">
        <x:v>SYN-03460</x:v>
      </x:c>
      <x:c r="D3465" s="58" t="n">
        <x:v>195000000</x:v>
      </x:c>
      <x:c r="E3465" s="93" t="n">
        <x:v>18</x:v>
      </x:c>
      <x:c r="F3465" s="59" t="n">
        <x:v>0.18314280948399556</x:v>
      </x:c>
      <x:c r="G3465" s="59" t="n">
        <x:v>0.6425870595000014</x:v>
      </x:c>
      <x:c r="H3465" s="59" t="n">
        <x:v>0.27638196690292927</x:v>
      </x:c>
      <x:c r="I3465" s="58" t="n">
        <x:v>13356192.534772722</x:v>
      </x:c>
      <x:c r="J3465" s="59" t="n">
        <x:v>0.5248699491705716</x:v>
      </x:c>
      <x:c r="K3465" s="2" t="str">
        <x:v>E</x:v>
      </x:c>
      <x:c r="L3465" s="59"/>
      <x:c r="M3465" s="59" t="n">
        <x:v>0.5107001578155649</x:v>
      </x:c>
      <x:c r="N3465" s="58" t="n">
        <x:v>19234218.972674556</x:v>
      </x:c>
      <x:c r="O3465" s="58" t="n">
        <x:v>12929939.948845431</x:v>
      </x:c>
      <x:c r="P3465" s="2" t="str">
        <x:v>decline</x:v>
      </x:c>
      <x:c r="Q3465" s="2" t="str">
        <x:v>debt service to income exceeds policy maximum</x:v>
      </x:c>
      <x:c r="R3465" s="2"/>
      <x:c r="S3465" s="2"/>
      <x:c r="T3465" s="2"/>
    </x:row>
    <x:row r="3466">
      <x:c r="A3466" s="2"/>
      <x:c r="B3466" s="2"/>
      <x:c r="C3466" s="2" t="str">
        <x:v>SYN-03461</x:v>
      </x:c>
      <x:c r="D3466" s="58" t="n">
        <x:v>32000000</x:v>
      </x:c>
      <x:c r="E3466" s="93" t="n">
        <x:v>24</x:v>
      </x:c>
      <x:c r="F3466" s="59" t="n">
        <x:v>0.012404271692146153</x:v>
      </x:c>
      <x:c r="G3466" s="59" t="n">
        <x:v>0.8015983839632919</x:v>
      </x:c>
      <x:c r="H3466" s="59" t="n">
        <x:v>0.10596999814035324</x:v>
      </x:c>
      <x:c r="I3466" s="58" t="n">
        <x:v>1485470.6190512588</x:v>
      </x:c>
      <x:c r="J3466" s="59" t="n">
        <x:v>0.18570588341556066</x:v>
      </x:c>
      <x:c r="K3466" s="2" t="str">
        <x:v>A</x:v>
      </x:c>
      <x:c r="L3466" s="59" t="n">
        <x:v>0.10979270935058594</x:v>
      </x:c>
      <x:c r="M3466" s="59" t="n">
        <x:v>0.12092383887364555</x:v>
      </x:c>
      <x:c r="N3466" s="58" t="n">
        <x:v>341785.33341440745</x:v>
      </x:c>
      <x:c r="O3466" s="58" t="n">
        <x:v>1345749.2728346686</x:v>
      </x:c>
      <x:c r="P3466" s="2" t="str">
        <x:v>reprice</x:v>
      </x:c>
      <x:c r="Q3466" s="2" t="str">
        <x:v>quoted APR is below the RAROC price floor</x:v>
      </x:c>
      <x:c r="R3466" s="2"/>
      <x:c r="S3466" s="2"/>
      <x:c r="T3466" s="2"/>
    </x:row>
    <x:row r="3467">
      <x:c r="A3467" s="2"/>
      <x:c r="B3467" s="2"/>
      <x:c r="C3467" s="2" t="str">
        <x:v>SYN-03462</x:v>
      </x:c>
      <x:c r="D3467" s="58" t="n">
        <x:v>80000000</x:v>
      </x:c>
      <x:c r="E3467" s="93" t="n">
        <x:v>24</x:v>
      </x:c>
      <x:c r="F3467" s="59" t="n">
        <x:v>0.2124494971544953</x:v>
      </x:c>
      <x:c r="G3467" s="59" t="n">
        <x:v>0.6915926435485147</x:v>
      </x:c>
      <x:c r="H3467" s="59" t="n">
        <x:v>0.2943259568302206</x:v>
      </x:c>
      <x:c r="I3467" s="58" t="n">
        <x:v>4449693.27699218</x:v>
      </x:c>
      <x:c r="J3467" s="59" t="n">
        <x:v>0.42185582981201125</x:v>
      </x:c>
      <x:c r="K3467" s="2" t="str">
        <x:v>E</x:v>
      </x:c>
      <x:c r="L3467" s="59"/>
      <x:c r="M3467" s="59" t="n">
        <x:v>0.30999938270135113</x:v>
      </x:c>
      <x:c r="N3467" s="58" t="n">
        <x:v>12767583.792845849</x:v>
      </x:c>
      <x:c r="O3467" s="58" t="n">
        <x:v>5796393.061780379</x:v>
      </x:c>
      <x:c r="P3467" s="2" t="str">
        <x:v>decline</x:v>
      </x:c>
      <x:c r="Q3467" s="2" t="str">
        <x:v>PD exceeds policy maximum</x:v>
      </x:c>
      <x:c r="R3467" s="2"/>
      <x:c r="S3467" s="2"/>
      <x:c r="T3467" s="2"/>
    </x:row>
    <x:row r="3468">
      <x:c r="A3468" s="2"/>
      <x:c r="B3468" s="2"/>
      <x:c r="C3468" s="2" t="str">
        <x:v>SYN-03463</x:v>
      </x:c>
      <x:c r="D3468" s="58" t="n">
        <x:v>179000000</x:v>
      </x:c>
      <x:c r="E3468" s="93" t="n">
        <x:v>12</x:v>
      </x:c>
      <x:c r="F3468" s="59" t="n">
        <x:v>0.08820909905584866</x:v>
      </x:c>
      <x:c r="G3468" s="59" t="n">
        <x:v>0.6672003988522373</x:v>
      </x:c>
      <x:c r="H3468" s="59" t="n">
        <x:v>0.17956896122535682</x:v>
      </x:c>
      <x:c r="I3468" s="58" t="n">
        <x:v>16407046.998968473</x:v>
      </x:c>
      <x:c r="J3468" s="59" t="n">
        <x:v>0.4581781774027173</x:v>
      </x:c>
      <x:c r="K3468" s="2" t="str">
        <x:v>C</x:v>
      </x:c>
      <x:c r="L3468" s="59" t="n">
        <x:v>0.1460548400878906</x:v>
      </x:c>
      <x:c r="M3468" s="59" t="n">
        <x:v>0.44978758450673256</x:v>
      </x:c>
      <x:c r="N3468" s="58" t="n">
        <x:v>5941441.961773322</x:v>
      </x:c>
      <x:c r="O3468" s="58" t="n">
        <x:v>8960530.96733913</x:v>
      </x:c>
      <x:c r="P3468" s="2" t="str">
        <x:v>approve</x:v>
      </x:c>
      <x:c r="Q3468" s="2" t="str">
        <x:v>eligibility and RAROC conditions are met</x:v>
      </x:c>
      <x:c r="R3468" s="2"/>
      <x:c r="S3468" s="2"/>
      <x:c r="T3468" s="2"/>
    </x:row>
    <x:row r="3469">
      <x:c r="A3469" s="2"/>
      <x:c r="B3469" s="2"/>
      <x:c r="C3469" s="2" t="str">
        <x:v>SYN-03464</x:v>
      </x:c>
      <x:c r="D3469" s="58" t="n">
        <x:v>45000000</x:v>
      </x:c>
      <x:c r="E3469" s="93" t="n">
        <x:v>48</x:v>
      </x:c>
      <x:c r="F3469" s="59" t="n">
        <x:v>0.03924685052927322</x:v>
      </x:c>
      <x:c r="G3469" s="59" t="n">
        <x:v>0.7811864220521603</x:v>
      </x:c>
      <x:c r="H3469" s="59" t="n">
        <x:v>0.15093305272942592</x:v>
      </x:c>
      <x:c r="I3469" s="58" t="n">
        <x:v>1254513.073061573</x:v>
      </x:c>
      <x:c r="J3469" s="59" t="n">
        <x:v>0.2847859810828892</x:v>
      </x:c>
      <x:c r="K3469" s="2" t="str">
        <x:v>B</x:v>
      </x:c>
      <x:c r="L3469" s="59" t="n">
        <x:v>0.11797691345214845</x:v>
      </x:c>
      <x:c r="M3469" s="59" t="n">
        <x:v>0.4963068859644126</x:v>
      </x:c>
      <x:c r="N3469" s="58" t="n">
        <x:v>2982125.7612862005</x:v>
      </x:c>
      <x:c r="O3469" s="58" t="n">
        <x:v>1880252.8255622564</x:v>
      </x:c>
      <x:c r="P3469" s="2" t="str">
        <x:v>approve</x:v>
      </x:c>
      <x:c r="Q3469" s="2" t="str">
        <x:v>eligibility and RAROC conditions are met</x:v>
      </x:c>
      <x:c r="R3469" s="2"/>
      <x:c r="S3469" s="2"/>
      <x:c r="T3469" s="2"/>
    </x:row>
    <x:row r="3470">
      <x:c r="A3470" s="2"/>
      <x:c r="B3470" s="2"/>
      <x:c r="C3470" s="2" t="str">
        <x:v>SYN-03465</x:v>
      </x:c>
      <x:c r="D3470" s="58" t="n">
        <x:v>38000000</x:v>
      </x:c>
      <x:c r="E3470" s="93" t="n">
        <x:v>24</x:v>
      </x:c>
      <x:c r="F3470" s="59" t="n">
        <x:v>0.06243521566119903</x:v>
      </x:c>
      <x:c r="G3470" s="59" t="n">
        <x:v>0.5689663586770086</x:v>
      </x:c>
      <x:c r="H3470" s="59" t="n">
        <x:v>0.17568811309208313</x:v>
      </x:c>
      <x:c r="I3470" s="58" t="n">
        <x:v>1889208.386885535</x:v>
      </x:c>
      <x:c r="J3470" s="59" t="n">
        <x:v>0.06730164470100099</x:v>
      </x:c>
      <x:c r="K3470" s="2" t="str">
        <x:v>C</x:v>
      </x:c>
      <x:c r="L3470" s="59" t="n">
        <x:v>0.14079845428466797</x:v>
      </x:c>
      <x:c r="M3470" s="59" t="n">
        <x:v>0.5170567595446727</x:v>
      </x:c>
      <x:c r="N3470" s="58" t="n">
        <x:v>1465754.750290647</x:v>
      </x:c>
      <x:c r="O3470" s="58" t="n">
        <x:v>1577638.9308778534</x:v>
      </x:c>
      <x:c r="P3470" s="2" t="str">
        <x:v>approve</x:v>
      </x:c>
      <x:c r="Q3470" s="2" t="str">
        <x:v>eligibility and RAROC conditions are met</x:v>
      </x:c>
      <x:c r="R3470" s="2"/>
      <x:c r="S3470" s="2"/>
      <x:c r="T3470" s="2"/>
    </x:row>
    <x:row r="3471">
      <x:c r="A3471" s="2"/>
      <x:c r="B3471" s="2"/>
      <x:c r="C3471" s="2" t="str">
        <x:v>SYN-03466</x:v>
      </x:c>
      <x:c r="D3471" s="58" t="n">
        <x:v>45000000</x:v>
      </x:c>
      <x:c r="E3471" s="93" t="n">
        <x:v>12</x:v>
      </x:c>
      <x:c r="F3471" s="59" t="n">
        <x:v>0.08835685628821502</x:v>
      </x:c>
      <x:c r="G3471" s="59" t="n">
        <x:v>0.5941297084096109</x:v>
      </x:c>
      <x:c r="H3471" s="59" t="n">
        <x:v>0.18015380779988696</x:v>
      </x:c>
      <x:c r="I3471" s="58" t="n">
        <x:v>4125929.0843246044</x:v>
      </x:c>
      <x:c r="J3471" s="59" t="n">
        <x:v>0.17218734121367177</x:v>
      </x:c>
      <x:c r="K3471" s="2" t="str">
        <x:v>C</x:v>
      </x:c>
      <x:c r="L3471" s="59" t="n">
        <x:v>0.17434684753417967</x:v>
      </x:c>
      <x:c r="M3471" s="59" t="n">
        <x:v>0.2166296646159145</x:v>
      </x:c>
      <x:c r="N3471" s="58" t="n">
        <x:v>1332446.897655062</x:v>
      </x:c>
      <x:c r="O3471" s="58" t="n">
        <x:v>2007980.6810941796</x:v>
      </x:c>
      <x:c r="P3471" s="2" t="str">
        <x:v>approve</x:v>
      </x:c>
      <x:c r="Q3471" s="2" t="str">
        <x:v>eligibility and RAROC conditions are met</x:v>
      </x:c>
      <x:c r="R3471" s="2"/>
      <x:c r="S3471" s="2"/>
      <x:c r="T3471" s="2"/>
    </x:row>
    <x:row r="3472">
      <x:c r="A3472" s="2"/>
      <x:c r="B3472" s="2"/>
      <x:c r="C3472" s="2" t="str">
        <x:v>SYN-03467</x:v>
      </x:c>
      <x:c r="D3472" s="58" t="n">
        <x:v>180000000</x:v>
      </x:c>
      <x:c r="E3472" s="93" t="n">
        <x:v>48</x:v>
      </x:c>
      <x:c r="F3472" s="59" t="n">
        <x:v>0.013841870014161105</x:v>
      </x:c>
      <x:c r="G3472" s="59" t="n">
        <x:v>0.8284609109897295</x:v>
      </x:c>
      <x:c r="H3472" s="59" t="n">
        <x:v>0.11444331071914689</x:v>
      </x:c>
      <x:c r="I3472" s="58" t="n">
        <x:v>4691129.994338507</x:v>
      </x:c>
      <x:c r="J3472" s="59" t="n">
        <x:v>0.40264144911126104</x:v>
      </x:c>
      <x:c r="K3472" s="2" t="str">
        <x:v>A</x:v>
      </x:c>
      <x:c r="L3472" s="59" t="n">
        <x:v>0.08635349273681643</x:v>
      </x:c>
      <x:c r="M3472" s="59" t="n">
        <x:v>0.4446949234541453</x:v>
      </x:c>
      <x:c r="N3472" s="58" t="n">
        <x:v>4470661.166613496</x:v>
      </x:c>
      <x:c r="O3472" s="58" t="n">
        <x:v>7626487.028394213</x:v>
      </x:c>
      <x:c r="P3472" s="2" t="str">
        <x:v>approve</x:v>
      </x:c>
      <x:c r="Q3472" s="2" t="str">
        <x:v>eligibility and RAROC conditions are met</x:v>
      </x:c>
      <x:c r="R3472" s="2"/>
      <x:c r="S3472" s="2"/>
      <x:c r="T3472" s="2"/>
    </x:row>
    <x:row r="3473">
      <x:c r="A3473" s="2"/>
      <x:c r="B3473" s="2"/>
      <x:c r="C3473" s="2" t="str">
        <x:v>SYN-03468</x:v>
      </x:c>
      <x:c r="D3473" s="58" t="n">
        <x:v>209000000</x:v>
      </x:c>
      <x:c r="E3473" s="93" t="n">
        <x:v>12</x:v>
      </x:c>
      <x:c r="F3473" s="59" t="n">
        <x:v>0.03714925486424322</x:v>
      </x:c>
      <x:c r="G3473" s="59" t="n">
        <x:v>0.5555561973743028</x:v>
      </x:c>
      <x:c r="H3473" s="59" t="n">
        <x:v>0.11210503391128468</x:v>
      </x:c>
      <x:c r="I3473" s="58" t="n">
        <x:v>18492294.534180645</x:v>
      </x:c>
      <x:c r="J3473" s="59" t="n">
        <x:v>0.4651009375616978</x:v>
      </x:c>
      <x:c r="K3473" s="2" t="str">
        <x:v>B</x:v>
      </x:c>
      <x:c r="L3473" s="59" t="n">
        <x:v>0.09190467834472657</x:v>
      </x:c>
      <x:c r="M3473" s="59" t="n">
        <x:v>0.36497261116609314</x:v>
      </x:c>
      <x:c r="N3473" s="58" t="n">
        <x:v>2389719.2268654234</x:v>
      </x:c>
      <x:c r="O3473" s="58" t="n">
        <x:v>8962096.541958822</x:v>
      </x:c>
      <x:c r="P3473" s="2" t="str">
        <x:v>approve</x:v>
      </x:c>
      <x:c r="Q3473" s="2" t="str">
        <x:v>eligibility and RAROC conditions are met</x:v>
      </x:c>
      <x:c r="R3473" s="2"/>
      <x:c r="S3473" s="2"/>
      <x:c r="T3473" s="2"/>
    </x:row>
    <x:row r="3474">
      <x:c r="A3474" s="2"/>
      <x:c r="B3474" s="2"/>
      <x:c r="C3474" s="2" t="str">
        <x:v>SYN-03469</x:v>
      </x:c>
      <x:c r="D3474" s="58" t="n">
        <x:v>110000000</x:v>
      </x:c>
      <x:c r="E3474" s="93" t="n">
        <x:v>48</x:v>
      </x:c>
      <x:c r="F3474" s="59" t="n">
        <x:v>0.11149887361309223</x:v>
      </x:c>
      <x:c r="G3474" s="59" t="n">
        <x:v>0.8381235945220218</x:v>
      </x:c>
      <x:c r="H3474" s="59" t="n">
        <x:v>0.21714418151821802</x:v>
      </x:c>
      <x:c r="I3474" s="58" t="n">
        <x:v>3448636.5523547917</x:v>
      </x:c>
      <x:c r="J3474" s="59" t="n">
        <x:v>0.10391148821986294</x:v>
      </x:c>
      <x:c r="K3474" s="2" t="str">
        <x:v>D</x:v>
      </x:c>
      <x:c r="L3474" s="59" t="n">
        <x:v>0.18606338500976566</x:v>
      </x:c>
      <x:c r="M3474" s="59" t="n">
        <x:v>0.34702242821560264</x:v>
      </x:c>
      <x:c r="N3474" s="58" t="n">
        <x:v>21517098.766650345</x:v>
      </x:c>
      <x:c r="O3474" s="58" t="n">
        <x:v>7245967.413751656</x:v>
      </x:c>
      <x:c r="P3474" s="2" t="str">
        <x:v>approve</x:v>
      </x:c>
      <x:c r="Q3474" s="2" t="str">
        <x:v>eligibility and RAROC conditions are met</x:v>
      </x:c>
      <x:c r="R3474" s="2"/>
      <x:c r="S3474" s="2"/>
      <x:c r="T3474" s="2"/>
    </x:row>
    <x:row r="3475">
      <x:c r="A3475" s="2"/>
      <x:c r="B3475" s="2"/>
      <x:c r="C3475" s="2" t="str">
        <x:v>SYN-03470</x:v>
      </x:c>
      <x:c r="D3475" s="58" t="n">
        <x:v>61000000</x:v>
      </x:c>
      <x:c r="E3475" s="93" t="n">
        <x:v>24</x:v>
      </x:c>
      <x:c r="F3475" s="59" t="n">
        <x:v>0.19764827996561177</x:v>
      </x:c>
      <x:c r="G3475" s="59" t="n">
        <x:v>0.6141736307828659</x:v>
      </x:c>
      <x:c r="H3475" s="59" t="n">
        <x:v>0.274403308649578</x:v>
      </x:c>
      <x:c r="I3475" s="58" t="n">
        <x:v>3330826.5909597315</x:v>
      </x:c>
      <x:c r="J3475" s="59" t="n">
        <x:v>0.4187315909112927</x:v>
      </x:c>
      <x:c r="K3475" s="2" t="str">
        <x:v>E</x:v>
      </x:c>
      <x:c r="L3475" s="59" t="n">
        <x:v>0.2377410888671875</x:v>
      </x:c>
      <x:c r="M3475" s="59" t="n">
        <x:v>0.38965894772343346</x:v>
      </x:c>
      <x:c r="N3475" s="58" t="n">
        <x:v>8028250.396072365</x:v>
      </x:c>
      <x:c r="O3475" s="58" t="n">
        <x:v>3840497.7299977196</x:v>
      </x:c>
      <x:c r="P3475" s="2" t="str">
        <x:v>approve</x:v>
      </x:c>
      <x:c r="Q3475" s="2" t="str">
        <x:v>eligibility and RAROC conditions are met</x:v>
      </x:c>
      <x:c r="R3475" s="2"/>
      <x:c r="S3475" s="2"/>
      <x:c r="T3475" s="2"/>
    </x:row>
    <x:row r="3476">
      <x:c r="A3476" s="2"/>
      <x:c r="B3476" s="2"/>
      <x:c r="C3476" s="2" t="str">
        <x:v>SYN-03471</x:v>
      </x:c>
      <x:c r="D3476" s="58" t="n">
        <x:v>104000000</x:v>
      </x:c>
      <x:c r="E3476" s="93" t="n">
        <x:v>36</x:v>
      </x:c>
      <x:c r="F3476" s="59" t="n">
        <x:v>0.20522456438518738</x:v>
      </x:c>
      <x:c r="G3476" s="59" t="n">
        <x:v>0.6964588844230443</x:v>
      </x:c>
      <x:c r="H3476" s="59" t="n">
        <x:v>0.2857778438266332</x:v>
      </x:c>
      <x:c r="I3476" s="58" t="n">
        <x:v>4334341.879384814</x:v>
      </x:c>
      <x:c r="J3476" s="59" t="n">
        <x:v>0.09968993820563987</x:v>
      </x:c>
      <x:c r="K3476" s="2" t="str">
        <x:v>E</x:v>
      </x:c>
      <x:c r="L3476" s="59"/>
      <x:c r="M3476" s="59" t="n">
        <x:v>0.36213965012149185</x:v>
      </x:c>
      <x:c r="N3476" s="58" t="n">
        <x:v>23036197.169904836</x:v>
      </x:c>
      <x:c r="O3476" s="58" t="n">
        <x:v>7151434.910625669</x:v>
      </x:c>
      <x:c r="P3476" s="2" t="str">
        <x:v>decline</x:v>
      </x:c>
      <x:c r="Q3476" s="2" t="str">
        <x:v>PD exceeds policy maximum</x:v>
      </x:c>
      <x:c r="R3476" s="2"/>
      <x:c r="S3476" s="2"/>
      <x:c r="T3476" s="2"/>
    </x:row>
    <x:row r="3477">
      <x:c r="A3477" s="2"/>
      <x:c r="B3477" s="2"/>
      <x:c r="C3477" s="2" t="str">
        <x:v>SYN-03472</x:v>
      </x:c>
      <x:c r="D3477" s="58" t="n">
        <x:v>234000000</x:v>
      </x:c>
      <x:c r="E3477" s="93" t="n">
        <x:v>48</x:v>
      </x:c>
      <x:c r="F3477" s="59" t="n">
        <x:v>0.03314915180686417</x:v>
      </x:c>
      <x:c r="G3477" s="59" t="n">
        <x:v>0.6130568321280851</x:v>
      </x:c>
      <x:c r="H3477" s="59" t="n">
        <x:v>0.13126558853608744</x:v>
      </x:c>
      <x:c r="I3477" s="58" t="n">
        <x:v>6292342.565757493</x:v>
      </x:c>
      <x:c r="J3477" s="59" t="n">
        <x:v>0.5442994872936202</x:v>
      </x:c>
      <x:c r="K3477" s="2" t="str">
        <x:v>B</x:v>
      </x:c>
      <x:c r="L3477" s="59"/>
      <x:c r="M3477" s="59" t="n">
        <x:v>0.48322271860779653</x:v>
      </x:c>
      <x:c r="N3477" s="58" t="n">
        <x:v>10221371.39198975</x:v>
      </x:c>
      <x:c r="O3477" s="58" t="n">
        <x:v>9750721.825178728</x:v>
      </x:c>
      <x:c r="P3477" s="2" t="str">
        <x:v>decline</x:v>
      </x:c>
      <x:c r="Q3477" s="2" t="str">
        <x:v>debt service to income exceeds policy maximum</x:v>
      </x:c>
      <x:c r="R3477" s="2"/>
      <x:c r="S3477" s="2"/>
      <x:c r="T3477" s="2"/>
    </x:row>
    <x:row r="3478">
      <x:c r="A3478" s="2"/>
      <x:c r="B3478" s="2"/>
      <x:c r="C3478" s="2" t="str">
        <x:v>SYN-03473</x:v>
      </x:c>
      <x:c r="D3478" s="58" t="n">
        <x:v>150000000</x:v>
      </x:c>
      <x:c r="E3478" s="93" t="n">
        <x:v>18</x:v>
      </x:c>
      <x:c r="F3478" s="59" t="n">
        <x:v>0.0808999212292136</x:v>
      </x:c>
      <x:c r="G3478" s="59" t="n">
        <x:v>0.8412908467076543</x:v>
      </x:c>
      <x:c r="H3478" s="59" t="n">
        <x:v>0.16927300901440098</x:v>
      </x:c>
      <x:c r="I3478" s="58" t="n">
        <x:v>9494338.770118123</x:v>
      </x:c>
      <x:c r="J3478" s="59" t="n">
        <x:v>0.8052410427843402</x:v>
      </x:c>
      <x:c r="K3478" s="2" t="str">
        <x:v>C</x:v>
      </x:c>
      <x:c r="L3478" s="59"/>
      <x:c r="M3478" s="59" t="n">
        <x:v>0.22911949947769977</x:v>
      </x:c>
      <x:c r="N3478" s="58" t="n">
        <x:v>8386577.232323071</x:v>
      </x:c>
      <x:c r="O3478" s="58" t="n">
        <x:v>8765633.024372699</x:v>
      </x:c>
      <x:c r="P3478" s="2" t="str">
        <x:v>decline</x:v>
      </x:c>
      <x:c r="Q3478" s="2" t="str">
        <x:v>debt service to income exceeds policy maximum</x:v>
      </x:c>
      <x:c r="R3478" s="2"/>
      <x:c r="S3478" s="2"/>
      <x:c r="T3478" s="2"/>
    </x:row>
    <x:row r="3479">
      <x:c r="A3479" s="2"/>
      <x:c r="B3479" s="2"/>
      <x:c r="C3479" s="2" t="str">
        <x:v>SYN-03474</x:v>
      </x:c>
      <x:c r="D3479" s="58" t="n">
        <x:v>109000000</x:v>
      </x:c>
      <x:c r="E3479" s="93" t="n">
        <x:v>18</x:v>
      </x:c>
      <x:c r="F3479" s="59" t="n">
        <x:v>0.0820217733621371</x:v>
      </x:c>
      <x:c r="G3479" s="59" t="n">
        <x:v>0.6522964490093188</x:v>
      </x:c>
      <x:c r="H3479" s="59" t="n">
        <x:v>0.17382413139925576</x:v>
      </x:c>
      <x:c r="I3479" s="58" t="n">
        <x:v>6922782.442022946</x:v>
      </x:c>
      <x:c r="J3479" s="59" t="n">
        <x:v>0.2359641894712631</x:v>
      </x:c>
      <x:c r="K3479" s="2" t="str">
        <x:v>C</x:v>
      </x:c>
      <x:c r="L3479" s="59" t="n">
        <x:v>0.130869140625</x:v>
      </x:c>
      <x:c r="M3479" s="59" t="n">
        <x:v>0.5560043829262334</x:v>
      </x:c>
      <x:c r="N3479" s="58" t="n">
        <x:v>4795340.511863388</x:v>
      </x:c>
      <x:c r="O3479" s="58" t="n">
        <x:v>4981694.793063416</x:v>
      </x:c>
      <x:c r="P3479" s="2" t="str">
        <x:v>approve</x:v>
      </x:c>
      <x:c r="Q3479" s="2" t="str">
        <x:v>eligibility and RAROC conditions are met</x:v>
      </x:c>
      <x:c r="R3479" s="2"/>
      <x:c r="S3479" s="2"/>
      <x:c r="T3479" s="2"/>
    </x:row>
    <x:row r="3480">
      <x:c r="A3480" s="2"/>
      <x:c r="B3480" s="2"/>
      <x:c r="C3480" s="2" t="str">
        <x:v>SYN-03475</x:v>
      </x:c>
      <x:c r="D3480" s="58" t="n">
        <x:v>241000000</x:v>
      </x:c>
      <x:c r="E3480" s="93" t="n">
        <x:v>12</x:v>
      </x:c>
      <x:c r="F3480" s="59" t="n">
        <x:v>0.07110842275963364</x:v>
      </x:c>
      <x:c r="G3480" s="59" t="n">
        <x:v>0.736283375766818</x:v>
      </x:c>
      <x:c r="H3480" s="59" t="n">
        <x:v>0.1458632666271789</x:v>
      </x:c>
      <x:c r="I3480" s="58" t="n">
        <x:v>21705237.87930341</x:v>
      </x:c>
      <x:c r="J3480" s="59" t="n">
        <x:v>0.5780777592532735</x:v>
      </x:c>
      <x:c r="K3480" s="2" t="str">
        <x:v>C</x:v>
      </x:c>
      <x:c r="L3480" s="59"/>
      <x:c r="M3480" s="59" t="n">
        <x:v>0.42119369810924456</x:v>
      </x:c>
      <x:c r="N3480" s="58" t="n">
        <x:v>7062479.336385798</x:v>
      </x:c>
      <x:c r="O3480" s="58" t="n">
        <x:v>11702153.23369977</x:v>
      </x:c>
      <x:c r="P3480" s="2" t="str">
        <x:v>decline</x:v>
      </x:c>
      <x:c r="Q3480" s="2" t="str">
        <x:v>debt service to income exceeds policy maximum</x:v>
      </x:c>
      <x:c r="R3480" s="2"/>
      <x:c r="S3480" s="2"/>
      <x:c r="T3480" s="2"/>
    </x:row>
    <x:row r="3481">
      <x:c r="A3481" s="2"/>
      <x:c r="B3481" s="2"/>
      <x:c r="C3481" s="2" t="str">
        <x:v>SYN-03476</x:v>
      </x:c>
      <x:c r="D3481" s="58" t="n">
        <x:v>144000000</x:v>
      </x:c>
      <x:c r="E3481" s="93" t="n">
        <x:v>12</x:v>
      </x:c>
      <x:c r="F3481" s="59" t="n">
        <x:v>0.05149237284408571</x:v>
      </x:c>
      <x:c r="G3481" s="59" t="n">
        <x:v>0.757133905507904</x:v>
      </x:c>
      <x:c r="H3481" s="59" t="n">
        <x:v>0.14713141795180976</x:v>
      </x:c>
      <x:c r="I3481" s="58" t="n">
        <x:v>12977713.154051777</x:v>
      </x:c>
      <x:c r="J3481" s="59" t="n">
        <x:v>0.37375367506985824</x:v>
      </x:c>
      <x:c r="K3481" s="2" t="str">
        <x:v>C</x:v>
      </x:c>
      <x:c r="L3481" s="59" t="n">
        <x:v>0.12482662200927733</x:v>
      </x:c>
      <x:c r="M3481" s="59" t="n">
        <x:v>0.3867928358268597</x:v>
      </x:c>
      <x:c r="N3481" s="58" t="n">
        <x:v>3133270.7862284747</x:v>
      </x:c>
      <x:c r="O3481" s="58" t="n">
        <x:v>6178174.322625966</x:v>
      </x:c>
      <x:c r="P3481" s="2" t="str">
        <x:v>approve</x:v>
      </x:c>
      <x:c r="Q3481" s="2" t="str">
        <x:v>eligibility and RAROC conditions are met</x:v>
      </x:c>
      <x:c r="R3481" s="2"/>
      <x:c r="S3481" s="2"/>
      <x:c r="T3481" s="2"/>
    </x:row>
    <x:row r="3482">
      <x:c r="A3482" s="2"/>
      <x:c r="B3482" s="2"/>
      <x:c r="C3482" s="2" t="str">
        <x:v>SYN-03477</x:v>
      </x:c>
      <x:c r="D3482" s="58" t="n">
        <x:v>229000000</x:v>
      </x:c>
      <x:c r="E3482" s="93" t="n">
        <x:v>18</x:v>
      </x:c>
      <x:c r="F3482" s="59" t="n">
        <x:v>0.15079038676802337</x:v>
      </x:c>
      <x:c r="G3482" s="59" t="n">
        <x:v>0.6370263752431258</x:v>
      </x:c>
      <x:c r="H3482" s="59" t="n">
        <x:v>0.2338039959133266</x:v>
      </x:c>
      <x:c r="I3482" s="58" t="n">
        <x:v>15205525.38266508</x:v>
      </x:c>
      <x:c r="J3482" s="59" t="n">
        <x:v>0.4000877044867473</x:v>
      </x:c>
      <x:c r="K3482" s="2" t="str">
        <x:v>E</x:v>
      </x:c>
      <x:c r="L3482" s="59" t="n">
        <x:v>0.19031955718994142</x:v>
      </x:c>
      <x:c r="M3482" s="59" t="n">
        <x:v>0.4549660479062071</x:v>
      </x:c>
      <x:c r="N3482" s="58" t="n">
        <x:v>18290847.505653996</x:v>
      </x:c>
      <x:c r="O3482" s="58" t="n">
        <x:v>13907344.918102382</x:v>
      </x:c>
      <x:c r="P3482" s="2" t="str">
        <x:v>approve</x:v>
      </x:c>
      <x:c r="Q3482" s="2" t="str">
        <x:v>eligibility and RAROC conditions are met</x:v>
      </x:c>
      <x:c r="R3482" s="2"/>
      <x:c r="S3482" s="2"/>
      <x:c r="T3482" s="2"/>
    </x:row>
    <x:row r="3483">
      <x:c r="A3483" s="2"/>
      <x:c r="B3483" s="2"/>
      <x:c r="C3483" s="2" t="str">
        <x:v>SYN-03478</x:v>
      </x:c>
      <x:c r="D3483" s="58" t="n">
        <x:v>173000000</x:v>
      </x:c>
      <x:c r="E3483" s="93" t="n">
        <x:v>18</x:v>
      </x:c>
      <x:c r="F3483" s="59" t="n">
        <x:v>0.22646156550653807</x:v>
      </x:c>
      <x:c r="G3483" s="59" t="n">
        <x:v>0.7126790991237467</x:v>
      </x:c>
      <x:c r="H3483" s="59" t="n">
        <x:v>0.28878352476843483</x:v>
      </x:c>
      <x:c r="I3483" s="58" t="n">
        <x:v>11956002.808944905</x:v>
      </x:c>
      <x:c r="J3483" s="59" t="n">
        <x:v>0.8368781858021904</x:v>
      </x:c>
      <x:c r="K3483" s="2" t="str">
        <x:v>E</x:v>
      </x:c>
      <x:c r="L3483" s="59"/>
      <x:c r="M3483" s="59" t="n">
        <x:v>0.28352347873157074</x:v>
      </x:c>
      <x:c r="N3483" s="58" t="n">
        <x:v>23434331.08930061</x:v>
      </x:c>
      <x:c r="O3483" s="58" t="n">
        <x:v>13513540.523546696</x:v>
      </x:c>
      <x:c r="P3483" s="2" t="str">
        <x:v>decline</x:v>
      </x:c>
      <x:c r="Q3483" s="2" t="str">
        <x:v>PD exceeds policy maximum</x:v>
      </x:c>
      <x:c r="R3483" s="2"/>
      <x:c r="S3483" s="2"/>
      <x:c r="T3483" s="2"/>
    </x:row>
    <x:row r="3484">
      <x:c r="A3484" s="2"/>
      <x:c r="B3484" s="2"/>
      <x:c r="C3484" s="2" t="str">
        <x:v>SYN-03479</x:v>
      </x:c>
      <x:c r="D3484" s="58" t="n">
        <x:v>165000000</x:v>
      </x:c>
      <x:c r="E3484" s="93" t="n">
        <x:v>24</x:v>
      </x:c>
      <x:c r="F3484" s="59" t="n">
        <x:v>0.12210734355867456</x:v>
      </x:c>
      <x:c r="G3484" s="59" t="n">
        <x:v>0.6464104959053953</x:v>
      </x:c>
      <x:c r="H3484" s="59" t="n">
        <x:v>0.20380886527624076</x:v>
      </x:c>
      <x:c r="I3484" s="58" t="n">
        <x:v>8428540.840756642</x:v>
      </x:c>
      <x:c r="J3484" s="59" t="n">
        <x:v>0.1986124435098377</x:v>
      </x:c>
      <x:c r="K3484" s="2" t="str">
        <x:v>D</x:v>
      </x:c>
      <x:c r="L3484" s="59" t="n">
        <x:v>0.16553619384765628</x:v>
      </x:c>
      <x:c r="M3484" s="59" t="n">
        <x:v>0.4444345389705647</x:v>
      </x:c>
      <x:c r="N3484" s="58" t="n">
        <x:v>14080736.009422112</x:v>
      </x:c>
      <x:c r="O3484" s="58" t="n">
        <x:v>9044809.98224631</x:v>
      </x:c>
      <x:c r="P3484" s="2" t="str">
        <x:v>approve</x:v>
      </x:c>
      <x:c r="Q3484" s="2" t="str">
        <x:v>eligibility and RAROC conditions are met</x:v>
      </x:c>
      <x:c r="R3484" s="2"/>
      <x:c r="S3484" s="2"/>
      <x:c r="T3484" s="2"/>
    </x:row>
    <x:row r="3485">
      <x:c r="A3485" s="2"/>
      <x:c r="B3485" s="2"/>
      <x:c r="C3485" s="2" t="str">
        <x:v>SYN-03480</x:v>
      </x:c>
      <x:c r="D3485" s="58" t="n">
        <x:v>50000000</x:v>
      </x:c>
      <x:c r="E3485" s="93" t="n">
        <x:v>24</x:v>
      </x:c>
      <x:c r="F3485" s="59" t="n">
        <x:v>0.02650183200965306</x:v>
      </x:c>
      <x:c r="G3485" s="59" t="n">
        <x:v>0.6118364408487906</x:v>
      </x:c>
      <x:c r="H3485" s="59" t="n">
        <x:v>0.1325554315794606</x:v>
      </x:c>
      <x:c r="I3485" s="58" t="n">
        <x:v>2383097.0680013006</x:v>
      </x:c>
      <x:c r="J3485" s="59" t="n">
        <x:v>0.33017046458950106</x:v>
      </x:c>
      <x:c r="K3485" s="2" t="str">
        <x:v>B</x:v>
      </x:c>
      <x:c r="L3485" s="59" t="n">
        <x:v>0.10367649078369141</x:v>
      </x:c>
      <x:c r="M3485" s="59" t="n">
        <x:v>0.4541243711447883</x:v>
      </x:c>
      <x:c r="N3485" s="58" t="n">
        <x:v>875482.494958329</x:v>
      </x:c>
      <x:c r="O3485" s="58" t="n">
        <x:v>2100019.6868905635</x:v>
      </x:c>
      <x:c r="P3485" s="2" t="str">
        <x:v>approve</x:v>
      </x:c>
      <x:c r="Q3485" s="2" t="str">
        <x:v>eligibility and RAROC conditions are met</x:v>
      </x:c>
      <x:c r="R3485" s="2"/>
      <x:c r="S3485" s="2"/>
      <x:c r="T3485" s="2"/>
    </x:row>
    <x:row r="3486">
      <x:c r="A3486" s="2"/>
      <x:c r="B3486" s="2"/>
      <x:c r="C3486" s="2" t="str">
        <x:v>SYN-03481</x:v>
      </x:c>
      <x:c r="D3486" s="58" t="n">
        <x:v>87000000</x:v>
      </x:c>
      <x:c r="E3486" s="93" t="n">
        <x:v>36</x:v>
      </x:c>
      <x:c r="F3486" s="59" t="n">
        <x:v>0.13698091296092385</x:v>
      </x:c>
      <x:c r="G3486" s="59" t="n">
        <x:v>0.7885102189672561</x:v>
      </x:c>
      <x:c r="H3486" s="59" t="n">
        <x:v>0.22375696944256027</x:v>
      </x:c>
      <x:c r="I3486" s="58" t="n">
        <x:v>3339502.5216640113</x:v>
      </x:c>
      <x:c r="J3486" s="59" t="n">
        <x:v>0.19271722265987903</x:v>
      </x:c>
      <x:c r="K3486" s="2" t="str">
        <x:v>D</x:v>
      </x:c>
      <x:c r="L3486" s="59" t="n">
        <x:v>0.2122874069213867</x:v>
      </x:c>
      <x:c r="M3486" s="59" t="n">
        <x:v>0.22605295125249963</x:v>
      </x:c>
      <x:c r="N3486" s="58" t="n">
        <x:v>14820208.95011516</x:v>
      </x:c>
      <x:c r="O3486" s="58" t="n">
        <x:v>5958081.294453168</x:v>
      </x:c>
      <x:c r="P3486" s="2" t="str">
        <x:v>approve</x:v>
      </x:c>
      <x:c r="Q3486" s="2" t="str">
        <x:v>eligibility and RAROC conditions are met</x:v>
      </x:c>
      <x:c r="R3486" s="2"/>
      <x:c r="S3486" s="2"/>
      <x:c r="T3486" s="2"/>
    </x:row>
    <x:row r="3487">
      <x:c r="A3487" s="2"/>
      <x:c r="B3487" s="2"/>
      <x:c r="C3487" s="2" t="str">
        <x:v>SYN-03482</x:v>
      </x:c>
      <x:c r="D3487" s="58" t="n">
        <x:v>96000000</x:v>
      </x:c>
      <x:c r="E3487" s="93" t="n">
        <x:v>48</x:v>
      </x:c>
      <x:c r="F3487" s="59" t="n">
        <x:v>0.05190522150568189</x:v>
      </x:c>
      <x:c r="G3487" s="59" t="n">
        <x:v>0.7591998802558508</x:v>
      </x:c>
      <x:c r="H3487" s="59" t="n">
        <x:v>0.14267198525682306</x:v>
      </x:c>
      <x:c r="I3487" s="58" t="n">
        <x:v>2636227.2370601236</x:v>
      </x:c>
      <x:c r="J3487" s="59" t="n">
        <x:v>0.3176961703715855</x:v>
      </x:c>
      <x:c r="K3487" s="2" t="str">
        <x:v>C</x:v>
      </x:c>
      <x:c r="L3487" s="59" t="n">
        <x:v>0.12034671783447265</x:v>
      </x:c>
      <x:c r="M3487" s="59" t="n">
        <x:v>0.38695976841446594</x:v>
      </x:c>
      <x:c r="N3487" s="58" t="n">
        <x:v>8045708.837432774</x:v>
      </x:c>
      <x:c r="O3487" s="58" t="n">
        <x:v>3923097.8645028663</x:v>
      </x:c>
      <x:c r="P3487" s="2" t="str">
        <x:v>approve</x:v>
      </x:c>
      <x:c r="Q3487" s="2" t="str">
        <x:v>eligibility and RAROC conditions are met</x:v>
      </x:c>
      <x:c r="R3487" s="2"/>
      <x:c r="S3487" s="2"/>
      <x:c r="T3487" s="2"/>
    </x:row>
    <x:row r="3488">
      <x:c r="A3488" s="2"/>
      <x:c r="B3488" s="2"/>
      <x:c r="C3488" s="2" t="str">
        <x:v>SYN-03483</x:v>
      </x:c>
      <x:c r="D3488" s="58" t="n">
        <x:v>112000000</x:v>
      </x:c>
      <x:c r="E3488" s="93" t="n">
        <x:v>24</x:v>
      </x:c>
      <x:c r="F3488" s="59" t="n">
        <x:v>0.06507931102741714</x:v>
      </x:c>
      <x:c r="G3488" s="59" t="n">
        <x:v>0.6931734253493271</x:v>
      </x:c>
      <x:c r="H3488" s="59" t="n">
        <x:v>0.15190716334501353</x:v>
      </x:c>
      <x:c r="I3488" s="58" t="n">
        <x:v>5440658.634489315</x:v>
      </x:c>
      <x:c r="J3488" s="59" t="n">
        <x:v>0.30633312196024515</x:v>
      </x:c>
      <x:c r="K3488" s="2" t="str">
        <x:v>C</x:v>
      </x:c>
      <x:c r="L3488" s="59" t="n">
        <x:v>0.1213644790649414</x:v>
      </x:c>
      <x:c r="M3488" s="59" t="n">
        <x:v>0.46533962157488434</x:v>
      </x:c>
      <x:c r="N3488" s="58" t="n">
        <x:v>5445376.9519686345</x:v>
      </x:c>
      <x:c r="O3488" s="58" t="n">
        <x:v>4678389.612861091</x:v>
      </x:c>
      <x:c r="P3488" s="2" t="str">
        <x:v>approve</x:v>
      </x:c>
      <x:c r="Q3488" s="2" t="str">
        <x:v>eligibility and RAROC conditions are met</x:v>
      </x:c>
      <x:c r="R3488" s="2"/>
      <x:c r="S3488" s="2"/>
      <x:c r="T3488" s="2"/>
    </x:row>
    <x:row r="3489">
      <x:c r="A3489" s="2"/>
      <x:c r="B3489" s="2"/>
      <x:c r="C3489" s="2" t="str">
        <x:v>SYN-03484</x:v>
      </x:c>
      <x:c r="D3489" s="58" t="n">
        <x:v>91000000</x:v>
      </x:c>
      <x:c r="E3489" s="93" t="n">
        <x:v>18</x:v>
      </x:c>
      <x:c r="F3489" s="59" t="n">
        <x:v>0.07046974163822807</x:v>
      </x:c>
      <x:c r="G3489" s="59" t="n">
        <x:v>0.7194007579652432</x:v>
      </x:c>
      <x:c r="H3489" s="59" t="n">
        <x:v>0.16486157057488976</x:v>
      </x:c>
      <x:c r="I3489" s="58" t="n">
        <x:v>5740867.170280996</x:v>
      </x:c>
      <x:c r="J3489" s="59" t="n">
        <x:v>0.4179403773832103</x:v>
      </x:c>
      <x:c r="K3489" s="2" t="str">
        <x:v>C</x:v>
      </x:c>
      <x:c r="L3489" s="59" t="n">
        <x:v>0.14320510864257813</x:v>
      </x:c>
      <x:c r="M3489" s="59" t="n">
        <x:v>0.35920638593841425</x:v>
      </x:c>
      <x:c r="N3489" s="58" t="n">
        <x:v>3787013.6156959897</x:v>
      </x:c>
      <x:c r="O3489" s="58" t="n">
        <x:v>4199014.888905021</x:v>
      </x:c>
      <x:c r="P3489" s="2" t="str">
        <x:v>approve</x:v>
      </x:c>
      <x:c r="Q3489" s="2" t="str">
        <x:v>eligibility and RAROC conditions are met</x:v>
      </x:c>
      <x:c r="R3489" s="2"/>
      <x:c r="S3489" s="2"/>
      <x:c r="T3489" s="2"/>
    </x:row>
    <x:row r="3490">
      <x:c r="A3490" s="2"/>
      <x:c r="B3490" s="2"/>
      <x:c r="C3490" s="2" t="str">
        <x:v>SYN-03485</x:v>
      </x:c>
      <x:c r="D3490" s="58" t="n">
        <x:v>92000000</x:v>
      </x:c>
      <x:c r="E3490" s="93" t="n">
        <x:v>36</x:v>
      </x:c>
      <x:c r="F3490" s="59" t="n">
        <x:v>0.07461533991588852</x:v>
      </x:c>
      <x:c r="G3490" s="59" t="n">
        <x:v>0.6554221161689887</x:v>
      </x:c>
      <x:c r="H3490" s="59" t="n">
        <x:v>0.17168574899007047</x:v>
      </x:c>
      <x:c r="I3490" s="58" t="n">
        <x:v>3287774.6528830933</x:v>
      </x:c>
      <x:c r="J3490" s="59" t="n">
        <x:v>0.3271943663220773</x:v>
      </x:c>
      <x:c r="K3490" s="2" t="str">
        <x:v>C</x:v>
      </x:c>
      <x:c r="L3490" s="59" t="n">
        <x:v>0.13539993286132812</x:v>
      </x:c>
      <x:c r="M3490" s="59" t="n">
        <x:v>0.5136948113480416</x:v>
      </x:c>
      <x:c r="N3490" s="58" t="n">
        <x:v>7201266.231477985</x:v>
      </x:c>
      <x:c r="O3490" s="58" t="n">
        <x:v>3897456.8140592184</x:v>
      </x:c>
      <x:c r="P3490" s="2" t="str">
        <x:v>approve</x:v>
      </x:c>
      <x:c r="Q3490" s="2" t="str">
        <x:v>eligibility and RAROC conditions are met</x:v>
      </x:c>
      <x:c r="R3490" s="2"/>
      <x:c r="S3490" s="2"/>
      <x:c r="T3490" s="2"/>
    </x:row>
    <x:row r="3491">
      <x:c r="A3491" s="2"/>
      <x:c r="B3491" s="2"/>
      <x:c r="C3491" s="2" t="str">
        <x:v>SYN-03486</x:v>
      </x:c>
      <x:c r="D3491" s="58" t="n">
        <x:v>205000000</x:v>
      </x:c>
      <x:c r="E3491" s="93" t="n">
        <x:v>36</x:v>
      </x:c>
      <x:c r="F3491" s="59" t="n">
        <x:v>0.04722393463361424</x:v>
      </x:c>
      <x:c r="G3491" s="59" t="n">
        <x:v>0.6838021753156779</x:v>
      </x:c>
      <x:c r="H3491" s="59" t="n">
        <x:v>0.14623820967437484</x:v>
      </x:c>
      <x:c r="I3491" s="58" t="n">
        <x:v>7068686.100853675</x:v>
      </x:c>
      <x:c r="J3491" s="59" t="n">
        <x:v>0.39866749365334786</x:v>
      </x:c>
      <x:c r="K3491" s="2" t="str">
        <x:v>B</x:v>
      </x:c>
      <x:c r="L3491" s="59" t="n">
        <x:v>0.11231430053710936</x:v>
      </x:c>
      <x:c r="M3491" s="59" t="n">
        <x:v>0.504714051774357</x:v>
      </x:c>
      <x:c r="N3491" s="58" t="n">
        <x:v>10643041.297026621</x:v>
      </x:c>
      <x:c r="O3491" s="58" t="n">
        <x:v>8462823.064958759</x:v>
      </x:c>
      <x:c r="P3491" s="2" t="str">
        <x:v>approve</x:v>
      </x:c>
      <x:c r="Q3491" s="2" t="str">
        <x:v>eligibility and RAROC conditions are met</x:v>
      </x:c>
      <x:c r="R3491" s="2"/>
      <x:c r="S3491" s="2"/>
      <x:c r="T3491" s="2"/>
    </x:row>
    <x:row r="3492">
      <x:c r="A3492" s="2"/>
      <x:c r="B3492" s="2"/>
      <x:c r="C3492" s="2" t="str">
        <x:v>SYN-03487</x:v>
      </x:c>
      <x:c r="D3492" s="58" t="n">
        <x:v>102000000</x:v>
      </x:c>
      <x:c r="E3492" s="93" t="n">
        <x:v>24</x:v>
      </x:c>
      <x:c r="F3492" s="59" t="n">
        <x:v>0.043188777763392715</x:v>
      </x:c>
      <x:c r="G3492" s="59" t="n">
        <x:v>0.7023554747519927</x:v>
      </x:c>
      <x:c r="H3492" s="59" t="n">
        <x:v>0.13782846404765497</x:v>
      </x:c>
      <x:c r="I3492" s="58" t="n">
        <x:v>4886856.789900583</x:v>
      </x:c>
      <x:c r="J3492" s="59" t="n">
        <x:v>0.282785699579191</x:v>
      </x:c>
      <x:c r="K3492" s="2" t="str">
        <x:v>B</x:v>
      </x:c>
      <x:c r="L3492" s="59" t="n">
        <x:v>0.10661045074462891</x:v>
      </x:c>
      <x:c r="M3492" s="59" t="n">
        <x:v>0.4768439729136351</x:v>
      </x:c>
      <x:c r="N3492" s="58" t="n">
        <x:v>3335390.89927335</x:v>
      </x:c>
      <x:c r="O3492" s="58" t="n">
        <x:v>4243131.409066885</x:v>
      </x:c>
      <x:c r="P3492" s="2" t="str">
        <x:v>approve</x:v>
      </x:c>
      <x:c r="Q3492" s="2" t="str">
        <x:v>eligibility and RAROC conditions are met</x:v>
      </x:c>
      <x:c r="R3492" s="2"/>
      <x:c r="S3492" s="2"/>
      <x:c r="T3492" s="2"/>
    </x:row>
    <x:row r="3493">
      <x:c r="A3493" s="2"/>
      <x:c r="B3493" s="2"/>
      <x:c r="C3493" s="2" t="str">
        <x:v>SYN-03488</x:v>
      </x:c>
      <x:c r="D3493" s="58" t="n">
        <x:v>160000000</x:v>
      </x:c>
      <x:c r="E3493" s="93" t="n">
        <x:v>18</x:v>
      </x:c>
      <x:c r="F3493" s="59" t="n">
        <x:v>0.20057146091573894</x:v>
      </x:c>
      <x:c r="G3493" s="59" t="n">
        <x:v>0.826812642467145</x:v>
      </x:c>
      <x:c r="H3493" s="59" t="n">
        <x:v>0.2734055383176897</x:v>
      </x:c>
      <x:c r="I3493" s="58" t="n">
        <x:v>10935323.558262227</x:v>
      </x:c>
      <x:c r="J3493" s="59" t="n">
        <x:v>0.4145107852754076</x:v>
      </x:c>
      <x:c r="K3493" s="2" t="str">
        <x:v>E</x:v>
      </x:c>
      <x:c r="L3493" s="59"/>
      <x:c r="M3493" s="59" t="n">
        <x:v>0.1701982618709831</x:v>
      </x:c>
      <x:c r="N3493" s="58" t="n">
        <x:v>22215614.951476425</x:v>
      </x:c>
      <x:c r="O3493" s="58" t="n">
        <x:v>14022817.266858168</x:v>
      </x:c>
      <x:c r="P3493" s="2" t="str">
        <x:v>decline</x:v>
      </x:c>
      <x:c r="Q3493" s="2" t="str">
        <x:v>PD exceeds policy maximum</x:v>
      </x:c>
      <x:c r="R3493" s="2"/>
      <x:c r="S3493" s="2"/>
      <x:c r="T3493" s="2"/>
    </x:row>
    <x:row r="3494">
      <x:c r="A3494" s="2"/>
      <x:c r="B3494" s="2"/>
      <x:c r="C3494" s="2" t="str">
        <x:v>SYN-03489</x:v>
      </x:c>
      <x:c r="D3494" s="58" t="n">
        <x:v>49000000</x:v>
      </x:c>
      <x:c r="E3494" s="93" t="n">
        <x:v>12</x:v>
      </x:c>
      <x:c r="F3494" s="59" t="n">
        <x:v>0.017925166631192632</x:v>
      </x:c>
      <x:c r="G3494" s="59" t="n">
        <x:v>0.9</x:v>
      </x:c>
      <x:c r="H3494" s="59" t="n">
        <x:v>0.11269733128662666</x:v>
      </x:c>
      <x:c r="I3494" s="58" t="n">
        <x:v>4336868.737252993</x:v>
      </x:c>
      <x:c r="J3494" s="59" t="n">
        <x:v>0.11592171843132482</x:v>
      </x:c>
      <x:c r="K3494" s="2" t="str">
        <x:v>A</x:v>
      </x:c>
      <x:c r="L3494" s="59" t="n">
        <x:v>0.12143028259277344</x:v>
      </x:c>
      <x:c r="M3494" s="59" t="n">
        <x:v>0.07094595805673966</x:v>
      </x:c>
      <x:c r="N3494" s="58" t="n">
        <x:v>436701.2871064191</x:v>
      </x:c>
      <x:c r="O3494" s="58" t="n">
        <x:v>2114145.1572064557</x:v>
      </x:c>
      <x:c r="P3494" s="2" t="str">
        <x:v>reprice</x:v>
      </x:c>
      <x:c r="Q3494" s="2" t="str">
        <x:v>quoted APR is below the RAROC price floor</x:v>
      </x:c>
      <x:c r="R3494" s="2"/>
      <x:c r="S3494" s="2"/>
      <x:c r="T3494" s="2"/>
    </x:row>
    <x:row r="3495">
      <x:c r="A3495" s="2"/>
      <x:c r="B3495" s="2"/>
      <x:c r="C3495" s="2" t="str">
        <x:v>SYN-03490</x:v>
      </x:c>
      <x:c r="D3495" s="58" t="n">
        <x:v>46000000</x:v>
      </x:c>
      <x:c r="E3495" s="93" t="n">
        <x:v>24</x:v>
      </x:c>
      <x:c r="F3495" s="59" t="n">
        <x:v>0.09048130269223503</x:v>
      </x:c>
      <x:c r="G3495" s="59" t="n">
        <x:v>0.7999758524050592</x:v>
      </x:c>
      <x:c r="H3495" s="59" t="n">
        <x:v>0.1835106863398042</x:v>
      </x:c>
      <x:c r="I3495" s="58" t="n">
        <x:v>2304319.1910541253</x:v>
      </x:c>
      <x:c r="J3495" s="59" t="n">
        <x:v>0.23938506631584805</x:v>
      </x:c>
      <x:c r="K3495" s="2" t="str">
        <x:v>C</x:v>
      </x:c>
      <x:c r="L3495" s="59" t="n">
        <x:v>0.17665260314941408</x:v>
      </x:c>
      <x:c r="M3495" s="59" t="n">
        <x:v>0.2089258559140044</x:v>
      </x:c>
      <x:c r="N3495" s="58" t="n">
        <x:v>3602832.6337107164</x:v>
      </x:c>
      <x:c r="O3495" s="58" t="n">
        <x:v>2685223.002998518</x:v>
      </x:c>
      <x:c r="P3495" s="2" t="str">
        <x:v>approve</x:v>
      </x:c>
      <x:c r="Q3495" s="2" t="str">
        <x:v>eligibility and RAROC conditions are met</x:v>
      </x:c>
      <x:c r="R3495" s="2"/>
      <x:c r="S3495" s="2"/>
      <x:c r="T3495" s="2"/>
    </x:row>
    <x:row r="3496">
      <x:c r="A3496" s="2"/>
      <x:c r="B3496" s="2"/>
      <x:c r="C3496" s="2" t="str">
        <x:v>SYN-03491</x:v>
      </x:c>
      <x:c r="D3496" s="58" t="n">
        <x:v>181000000</x:v>
      </x:c>
      <x:c r="E3496" s="93" t="n">
        <x:v>18</x:v>
      </x:c>
      <x:c r="F3496" s="59" t="n">
        <x:v>0.06042803098919071</x:v>
      </x:c>
      <x:c r="G3496" s="59" t="n">
        <x:v>0.7091575019575833</x:v>
      </x:c>
      <x:c r="H3496" s="59" t="n">
        <x:v>0.15319139856294756</x:v>
      </x:c>
      <x:c r="I3496" s="58" t="n">
        <x:v>11318850.696123978</x:v>
      </x:c>
      <x:c r="J3496" s="59" t="n">
        <x:v>0.5329253717218022</x:v>
      </x:c>
      <x:c r="K3496" s="2" t="str">
        <x:v>C</x:v>
      </x:c>
      <x:c r="L3496" s="59"/>
      <x:c r="M3496" s="59" t="n">
        <x:v>0.5113634576011065</x:v>
      </x:c>
      <x:c r="N3496" s="58" t="n">
        <x:v>6352201.143772545</x:v>
      </x:c>
      <x:c r="O3496" s="58" t="n">
        <x:v>7564237.460958878</x:v>
      </x:c>
      <x:c r="P3496" s="2" t="str">
        <x:v>decline</x:v>
      </x:c>
      <x:c r="Q3496" s="2" t="str">
        <x:v>debt service to income exceeds policy maximum</x:v>
      </x:c>
      <x:c r="R3496" s="2"/>
      <x:c r="S3496" s="2"/>
      <x:c r="T3496" s="2"/>
    </x:row>
    <x:row r="3497">
      <x:c r="A3497" s="2"/>
      <x:c r="B3497" s="2"/>
      <x:c r="C3497" s="2" t="str">
        <x:v>SYN-03492</x:v>
      </x:c>
      <x:c r="D3497" s="58" t="n">
        <x:v>56000000</x:v>
      </x:c>
      <x:c r="E3497" s="93" t="n">
        <x:v>36</x:v>
      </x:c>
      <x:c r="F3497" s="59" t="n">
        <x:v>0.007258343032498538</x:v>
      </x:c>
      <x:c r="G3497" s="59" t="n">
        <x:v>0.6255815020686138</x:v>
      </x:c>
      <x:c r="H3497" s="59" t="n">
        <x:v>0.08</x:v>
      </x:c>
      <x:c r="I3497" s="58" t="n">
        <x:v>1754836.4658401434</x:v>
      </x:c>
      <x:c r="J3497" s="59" t="n">
        <x:v>0.21119378574085718</x:v>
      </x:c>
      <x:c r="K3497" s="2" t="str">
        <x:v>A</x:v>
      </x:c>
      <x:c r="L3497" s="59" t="n">
        <x:v>0.08733615875244143</x:v>
      </x:c>
      <x:c r="M3497" s="59" t="n">
        <x:v>0.08533978767276862</x:v>
      </x:c>
      <x:c r="N3497" s="58" t="n">
        <x:v>405616.0907757487</x:v>
      </x:c>
      <x:c r="O3497" s="58" t="n">
        <x:v>2337082.2378855078</x:v>
      </x:c>
      <x:c r="P3497" s="2" t="str">
        <x:v>reprice</x:v>
      </x:c>
      <x:c r="Q3497" s="2" t="str">
        <x:v>quoted APR is below the RAROC price floor</x:v>
      </x:c>
      <x:c r="R3497" s="2"/>
      <x:c r="S3497" s="2"/>
      <x:c r="T3497" s="2"/>
    </x:row>
    <x:row r="3498">
      <x:c r="A3498" s="2"/>
      <x:c r="B3498" s="2"/>
      <x:c r="C3498" s="2" t="str">
        <x:v>SYN-03493</x:v>
      </x:c>
      <x:c r="D3498" s="58" t="n">
        <x:v>30000000</x:v>
      </x:c>
      <x:c r="E3498" s="93" t="n">
        <x:v>48</x:v>
      </x:c>
      <x:c r="F3498" s="59" t="n">
        <x:v>0.05907175378255207</x:v>
      </x:c>
      <x:c r="G3498" s="59" t="n">
        <x:v>0.7316022925740446</x:v>
      </x:c>
      <x:c r="H3498" s="59" t="n">
        <x:v>0.15768517400551038</x:v>
      </x:c>
      <x:c r="I3498" s="58" t="n">
        <x:v>846655.9977788079</x:v>
      </x:c>
      <x:c r="J3498" s="59" t="n">
        <x:v>0.13197899996529389</x:v>
      </x:c>
      <x:c r="K3498" s="2" t="str">
        <x:v>C</x:v>
      </x:c>
      <x:c r="L3498" s="59" t="n">
        <x:v>0.13793731689453126</x:v>
      </x:c>
      <x:c r="M3498" s="59" t="n">
        <x:v>0.3607475042170229</x:v>
      </x:c>
      <x:c r="N3498" s="58" t="n">
        <x:v>2762297.5755637623</x:v>
      </x:c>
      <x:c r="O3498" s="58" t="n">
        <x:v>1233010.336050696</x:v>
      </x:c>
      <x:c r="P3498" s="2" t="str">
        <x:v>approve</x:v>
      </x:c>
      <x:c r="Q3498" s="2" t="str">
        <x:v>eligibility and RAROC conditions are met</x:v>
      </x:c>
      <x:c r="R3498" s="2"/>
      <x:c r="S3498" s="2"/>
      <x:c r="T3498" s="2"/>
    </x:row>
    <x:row r="3499">
      <x:c r="A3499" s="2"/>
      <x:c r="B3499" s="2"/>
      <x:c r="C3499" s="2" t="str">
        <x:v>SYN-03494</x:v>
      </x:c>
      <x:c r="D3499" s="58" t="n">
        <x:v>109000000</x:v>
      </x:c>
      <x:c r="E3499" s="93" t="n">
        <x:v>24</x:v>
      </x:c>
      <x:c r="F3499" s="59" t="n">
        <x:v>0.018917299593239574</x:v>
      </x:c>
      <x:c r="G3499" s="59" t="n">
        <x:v>0.6975361068780419</x:v>
      </x:c>
      <x:c r="H3499" s="59" t="n">
        <x:v>0.13285850573368466</x:v>
      </x:c>
      <x:c r="I3499" s="58" t="n">
        <x:v>5196705.710663871</x:v>
      </x:c>
      <x:c r="J3499" s="59" t="n">
        <x:v>0.19207410567974598</x:v>
      </x:c>
      <x:c r="K3499" s="2" t="str">
        <x:v>A</x:v>
      </x:c>
      <x:c r="L3499" s="59" t="n">
        <x:v>0.09301456451416015</x:v>
      </x:c>
      <x:c r="M3499" s="59" t="n">
        <x:v>0.56488570078519</x:v>
      </x:c>
      <x:c r="N3499" s="58" t="n">
        <x:v>1555626.0632481028</x:v>
      </x:c>
      <x:c r="O3499" s="58" t="n">
        <x:v>4601558.052542095</x:v>
      </x:c>
      <x:c r="P3499" s="2" t="str">
        <x:v>approve</x:v>
      </x:c>
      <x:c r="Q3499" s="2" t="str">
        <x:v>eligibility and RAROC conditions are met</x:v>
      </x:c>
      <x:c r="R3499" s="2"/>
      <x:c r="S3499" s="2"/>
      <x:c r="T3499" s="2"/>
    </x:row>
    <x:row r="3500">
      <x:c r="A3500" s="2"/>
      <x:c r="B3500" s="2"/>
      <x:c r="C3500" s="2" t="str">
        <x:v>SYN-03495</x:v>
      </x:c>
      <x:c r="D3500" s="58" t="n">
        <x:v>30000000</x:v>
      </x:c>
      <x:c r="E3500" s="93" t="n">
        <x:v>48</x:v>
      </x:c>
      <x:c r="F3500" s="59" t="n">
        <x:v>0.039802745349248596</x:v>
      </x:c>
      <x:c r="G3500" s="59" t="n">
        <x:v>0.7489445998883322</x:v>
      </x:c>
      <x:c r="H3500" s="59" t="n">
        <x:v>0.13869174192444197</x:v>
      </x:c>
      <x:c r="I3500" s="58" t="n">
        <x:v>817826.8646700407</x:v>
      </x:c>
      <x:c r="J3500" s="59" t="n">
        <x:v>0.06071307458680162</x:v>
      </x:c>
      <x:c r="K3500" s="2" t="str">
        <x:v>B</x:v>
      </x:c>
      <x:c r="L3500" s="59" t="n">
        <x:v>0.12348686218261717</x:v>
      </x:c>
      <x:c r="M3500" s="59" t="n">
        <x:v>0.31572685772010894</x:v>
      </x:c>
      <x:c r="N3500" s="58" t="n">
        <x:v>1918758.9405396057</x:v>
      </x:c>
      <x:c r="O3500" s="58" t="n">
        <x:v>1243921.9209669232</x:v>
      </x:c>
      <x:c r="P3500" s="2" t="str">
        <x:v>approve</x:v>
      </x:c>
      <x:c r="Q3500" s="2" t="str">
        <x:v>eligibility and RAROC conditions are met</x:v>
      </x:c>
      <x:c r="R3500" s="2"/>
      <x:c r="S3500" s="2"/>
      <x:c r="T3500" s="2"/>
    </x:row>
    <x:row r="3501">
      <x:c r="A3501" s="2"/>
      <x:c r="B3501" s="2"/>
      <x:c r="C3501" s="2" t="str">
        <x:v>SYN-03496</x:v>
      </x:c>
      <x:c r="D3501" s="58" t="n">
        <x:v>93000000</x:v>
      </x:c>
      <x:c r="E3501" s="93" t="n">
        <x:v>48</x:v>
      </x:c>
      <x:c r="F3501" s="59" t="n">
        <x:v>0.03256124773649822</x:v>
      </x:c>
      <x:c r="G3501" s="59" t="n">
        <x:v>0.6958567835008556</x:v>
      </x:c>
      <x:c r="H3501" s="59" t="n">
        <x:v>0.12092827041038981</x:v>
      </x:c>
      <x:c r="I3501" s="58" t="n">
        <x:v>2453287.5219511054</x:v>
      </x:c>
      <x:c r="J3501" s="59" t="n">
        <x:v>0.1955143185809292</x:v>
      </x:c>
      <x:c r="K3501" s="2" t="str">
        <x:v>B</x:v>
      </x:c>
      <x:c r="L3501" s="59" t="n">
        <x:v>0.1031465530395508</x:v>
      </x:c>
      <x:c r="M3501" s="59" t="n">
        <x:v>0.34078683317446773</x:v>
      </x:c>
      <x:c r="N3501" s="58" t="n">
        <x:v>4504728.413515528</x:v>
      </x:c>
      <x:c r="O3501" s="58" t="n">
        <x:v>3855393.6994977184</x:v>
      </x:c>
      <x:c r="P3501" s="2" t="str">
        <x:v>approve</x:v>
      </x:c>
      <x:c r="Q3501" s="2" t="str">
        <x:v>eligibility and RAROC conditions are met</x:v>
      </x:c>
      <x:c r="R3501" s="2"/>
      <x:c r="S3501" s="2"/>
      <x:c r="T3501" s="2"/>
    </x:row>
    <x:row r="3502">
      <x:c r="A3502" s="2"/>
      <x:c r="B3502" s="2"/>
      <x:c r="C3502" s="2" t="str">
        <x:v>SYN-03497</x:v>
      </x:c>
      <x:c r="D3502" s="58" t="n">
        <x:v>37000000</x:v>
      </x:c>
      <x:c r="E3502" s="93" t="n">
        <x:v>18</x:v>
      </x:c>
      <x:c r="F3502" s="59" t="n">
        <x:v>0.09732927272618914</x:v>
      </x:c>
      <x:c r="G3502" s="59" t="n">
        <x:v>0.6780594302835512</x:v>
      </x:c>
      <x:c r="H3502" s="59" t="n">
        <x:v>0.17904093693768064</x:v>
      </x:c>
      <x:c r="I3502" s="58" t="n">
        <x:v>2359122.6980931326</x:v>
      </x:c>
      <x:c r="J3502" s="59" t="n">
        <x:v>0.11331794207180935</x:v>
      </x:c>
      <x:c r="K3502" s="2" t="str">
        <x:v>C</x:v>
      </x:c>
      <x:c r="L3502" s="59" t="n">
        <x:v>0.1806008148193359</x:v>
      </x:c>
      <x:c r="M3502" s="59" t="n">
        <x:v>0.14739760715260955</x:v>
      </x:c>
      <x:c r="N3502" s="58" t="n">
        <x:v>2009432.0534449467</x:v>
      </x:c>
      <x:c r="O3502" s="58" t="n">
        <x:v>1929585.6516665653</x:v>
      </x:c>
      <x:c r="P3502" s="2" t="str">
        <x:v>reprice</x:v>
      </x:c>
      <x:c r="Q3502" s="2" t="str">
        <x:v>quoted APR is below the RAROC price floor</x:v>
      </x:c>
      <x:c r="R3502" s="2"/>
      <x:c r="S3502" s="2"/>
      <x:c r="T3502" s="2"/>
    </x:row>
    <x:row r="3503">
      <x:c r="A3503" s="2"/>
      <x:c r="B3503" s="2"/>
      <x:c r="C3503" s="2" t="str">
        <x:v>SYN-03498</x:v>
      </x:c>
      <x:c r="D3503" s="58" t="n">
        <x:v>161000000</x:v>
      </x:c>
      <x:c r="E3503" s="93" t="n">
        <x:v>36</x:v>
      </x:c>
      <x:c r="F3503" s="59" t="n">
        <x:v>0.12233568048152946</x:v>
      </x:c>
      <x:c r="G3503" s="59" t="n">
        <x:v>0.690276717600454</x:v>
      </x:c>
      <x:c r="H3503" s="59" t="n">
        <x:v>0.20403277985530222</x:v>
      </x:c>
      <x:c r="I3503" s="58" t="n">
        <x:v>6016470.645374672</x:v>
      </x:c>
      <x:c r="J3503" s="59" t="n">
        <x:v>0.40074866569884865</x:v>
      </x:c>
      <x:c r="K3503" s="2" t="str">
        <x:v>D</x:v>
      </x:c>
      <x:c r="L3503" s="59" t="n">
        <x:v>0.1704416275024414</x:v>
      </x:c>
      <x:c r="M3503" s="59" t="n">
        <x:v>0.3932455359205812</x:v>
      </x:c>
      <x:c r="N3503" s="58" t="n">
        <x:v>21457999.70628156</x:v>
      </x:c>
      <x:c r="O3503" s="58" t="n">
        <x:v>9179928.051719692</x:v>
      </x:c>
      <x:c r="P3503" s="2" t="str">
        <x:v>approve</x:v>
      </x:c>
      <x:c r="Q3503" s="2" t="str">
        <x:v>eligibility and RAROC conditions are met</x:v>
      </x:c>
      <x:c r="R3503" s="2"/>
      <x:c r="S3503" s="2"/>
      <x:c r="T3503" s="2"/>
    </x:row>
    <x:row r="3504">
      <x:c r="A3504" s="2"/>
      <x:c r="B3504" s="2"/>
      <x:c r="C3504" s="2" t="str">
        <x:v>SYN-03499</x:v>
      </x:c>
      <x:c r="D3504" s="58" t="n">
        <x:v>249000000</x:v>
      </x:c>
      <x:c r="E3504" s="93" t="n">
        <x:v>48</x:v>
      </x:c>
      <x:c r="F3504" s="59" t="n">
        <x:v>0.03569143093639043</x:v>
      </x:c>
      <x:c r="G3504" s="59" t="n">
        <x:v>0.8285555218234756</x:v>
      </x:c>
      <x:c r="H3504" s="59" t="n">
        <x:v>0.13982333779468412</x:v>
      </x:c>
      <x:c r="I3504" s="58" t="n">
        <x:v>6802086.233232351</x:v>
      </x:c>
      <x:c r="J3504" s="59" t="n">
        <x:v>0.22226085617096947</x:v>
      </x:c>
      <x:c r="K3504" s="2" t="str">
        <x:v>B</x:v>
      </x:c>
      <x:c r="L3504" s="59" t="n">
        <x:v>0.10632617950439453</x:v>
      </x:c>
      <x:c r="M3504" s="59" t="n">
        <x:v>0.4998121730359118</x:v>
      </x:c>
      <x:c r="N3504" s="58" t="n">
        <x:v>15868057.25505474</x:v>
      </x:c>
      <x:c r="O3504" s="58" t="n">
        <x:v>10390062.703362284</x:v>
      </x:c>
      <x:c r="P3504" s="2" t="str">
        <x:v>approve</x:v>
      </x:c>
      <x:c r="Q3504" s="2" t="str">
        <x:v>eligibility and RAROC conditions are met</x:v>
      </x:c>
      <x:c r="R3504" s="2"/>
      <x:c r="S3504" s="2"/>
      <x:c r="T3504" s="2"/>
    </x:row>
    <x:row r="3505">
      <x:c r="A3505" s="2"/>
      <x:c r="B3505" s="2"/>
      <x:c r="C3505" s="2" t="str">
        <x:v>SYN-03500</x:v>
      </x:c>
      <x:c r="D3505" s="58" t="n">
        <x:v>49000000</x:v>
      </x:c>
      <x:c r="E3505" s="93" t="n">
        <x:v>18</x:v>
      </x:c>
      <x:c r="F3505" s="59" t="n">
        <x:v>0.04933017282848066</x:v>
      </x:c>
      <x:c r="G3505" s="59" t="n">
        <x:v>0.6936235722219826</x:v>
      </x:c>
      <x:c r="H3505" s="59" t="n">
        <x:v>0.15173613528860244</x:v>
      </x:c>
      <x:c r="I3505" s="58" t="n">
        <x:v>3060859.7364315838</x:v>
      </x:c>
      <x:c r="J3505" s="59" t="n">
        <x:v>0.1980429868215792</x:v>
      </x:c>
      <x:c r="K3505" s="2" t="str">
        <x:v>B</x:v>
      </x:c>
      <x:c r="L3505" s="59" t="n">
        <x:v>0.1319527053833008</x:v>
      </x:c>
      <x:c r="M3505" s="59" t="n">
        <x:v>0.36178591704624163</x:v>
      </x:c>
      <x:c r="N3505" s="58" t="n">
        <x:v>1372978.721123995</x:v>
      </x:c>
      <x:c r="O3505" s="58" t="n">
        <x:v>2058557.0170378431</x:v>
      </x:c>
      <x:c r="P3505" s="2" t="str">
        <x:v>approve</x:v>
      </x:c>
      <x:c r="Q3505" s="2" t="str">
        <x:v>eligibility and RAROC conditions are met</x:v>
      </x:c>
      <x:c r="R3505" s="2"/>
      <x:c r="S3505" s="2"/>
      <x:c r="T3505" s="2"/>
    </x:row>
    <x:row r="3506">
      <x:c r="A3506" s="2"/>
      <x:c r="B3506" s="2"/>
      <x:c r="C3506" s="2" t="str">
        <x:v>SYN-03501</x:v>
      </x:c>
      <x:c r="D3506" s="58" t="n">
        <x:v>117000000</x:v>
      </x:c>
      <x:c r="E3506" s="93" t="n">
        <x:v>36</x:v>
      </x:c>
      <x:c r="F3506" s="59" t="n">
        <x:v>0.10667829562385078</x:v>
      </x:c>
      <x:c r="G3506" s="59" t="n">
        <x:v>0.7576002892121017</x:v>
      </x:c>
      <x:c r="H3506" s="59" t="n">
        <x:v>0.21734466787772375</x:v>
      </x:c>
      <x:c r="I3506" s="58" t="n">
        <x:v>4452226.941082021</x:v>
      </x:c>
      <x:c r="J3506" s="59" t="n">
        <x:v>0.35093262394789326</x:v>
      </x:c>
      <x:c r="K3506" s="2" t="str">
        <x:v>D</x:v>
      </x:c>
      <x:c r="L3506" s="59" t="n">
        <x:v>0.17166820526123044</x:v>
      </x:c>
      <x:c r="M3506" s="59" t="n">
        <x:v>0.4719112088130037</x:v>
      </x:c>
      <x:c r="N3506" s="58" t="n">
        <x:v>15139864.110546434</x:v>
      </x:c>
      <x:c r="O3506" s="58" t="n">
        <x:v>6950990.255817125</x:v>
      </x:c>
      <x:c r="P3506" s="2" t="str">
        <x:v>approve</x:v>
      </x:c>
      <x:c r="Q3506" s="2" t="str">
        <x:v>eligibility and RAROC conditions are met</x:v>
      </x:c>
      <x:c r="R3506" s="2"/>
      <x:c r="S3506" s="2"/>
      <x:c r="T3506" s="2"/>
    </x:row>
    <x:row r="3507">
      <x:c r="A3507" s="2"/>
      <x:c r="B3507" s="2"/>
      <x:c r="C3507" s="2" t="str">
        <x:v>SYN-03502</x:v>
      </x:c>
      <x:c r="D3507" s="58" t="n">
        <x:v>66000000</x:v>
      </x:c>
      <x:c r="E3507" s="93" t="n">
        <x:v>12</x:v>
      </x:c>
      <x:c r="F3507" s="59" t="n">
        <x:v>0.05706481846631344</x:v>
      </x:c>
      <x:c r="G3507" s="59" t="n">
        <x:v>0.7792625261402769</x:v>
      </x:c>
      <x:c r="H3507" s="59" t="n">
        <x:v>0.1589656437704375</x:v>
      </x:c>
      <x:c r="I3507" s="58" t="n">
        <x:v>5985006.538288487</x:v>
      </x:c>
      <x:c r="J3507" s="59" t="n">
        <x:v>0.5603230024702249</x:v>
      </x:c>
      <x:c r="K3507" s="2" t="str">
        <x:v>C</x:v>
      </x:c>
      <x:c r="L3507" s="59"/>
      <x:c r="M3507" s="59" t="n">
        <x:v>0.2525606969811949</x:v>
      </x:c>
      <x:c r="N3507" s="58" t="n">
        <x:v>1642256.1021898987</x:v>
      </x:c>
      <x:c r="O3507" s="58" t="n">
        <x:v>2971653.0616072514</x:v>
      </x:c>
      <x:c r="P3507" s="2" t="str">
        <x:v>decline</x:v>
      </x:c>
      <x:c r="Q3507" s="2" t="str">
        <x:v>debt service to income exceeds policy maximum</x:v>
      </x:c>
      <x:c r="R3507" s="2"/>
      <x:c r="S3507" s="2"/>
      <x:c r="T3507" s="2"/>
    </x:row>
    <x:row r="3508">
      <x:c r="A3508" s="2"/>
      <x:c r="B3508" s="2"/>
      <x:c r="C3508" s="2" t="str">
        <x:v>SYN-03503</x:v>
      </x:c>
      <x:c r="D3508" s="58" t="n">
        <x:v>84000000</x:v>
      </x:c>
      <x:c r="E3508" s="93" t="n">
        <x:v>48</x:v>
      </x:c>
      <x:c r="F3508" s="59" t="n">
        <x:v>0.18723935768103034</x:v>
      </x:c>
      <x:c r="G3508" s="59" t="n">
        <x:v>0.7355036323772851</x:v>
      </x:c>
      <x:c r="H3508" s="59" t="n">
        <x:v>0.24987768382834175</x:v>
      </x:c>
      <x:c r="I3508" s="58" t="n">
        <x:v>2784625.7447831044</x:v>
      </x:c>
      <x:c r="J3508" s="59" t="n">
        <x:v>0.24222607967623624</x:v>
      </x:c>
      <x:c r="K3508" s="2" t="str">
        <x:v>E</x:v>
      </x:c>
      <x:c r="L3508" s="59" t="n">
        <x:v>0.2493628692626953</x:v>
      </x:c>
      <x:c r="M3508" s="59" t="n">
        <x:v>0.16275223993582658</x:v>
      </x:c>
      <x:c r="N3508" s="58" t="n">
        <x:v>22882981.398099396</x:v>
      </x:c>
      <x:c r="O3508" s="58" t="n">
        <x:v>5682773.473658884</x:v>
      </x:c>
      <x:c r="P3508" s="2" t="str">
        <x:v>approve</x:v>
      </x:c>
      <x:c r="Q3508" s="2" t="str">
        <x:v>eligibility and RAROC conditions are met</x:v>
      </x:c>
      <x:c r="R3508" s="2"/>
      <x:c r="S3508" s="2"/>
      <x:c r="T3508" s="2"/>
    </x:row>
    <x:row r="3509">
      <x:c r="A3509" s="2"/>
      <x:c r="B3509" s="2"/>
      <x:c r="C3509" s="2" t="str">
        <x:v>SYN-03504</x:v>
      </x:c>
      <x:c r="D3509" s="58" t="n">
        <x:v>239000000</x:v>
      </x:c>
      <x:c r="E3509" s="93" t="n">
        <x:v>12</x:v>
      </x:c>
      <x:c r="F3509" s="59" t="n">
        <x:v>0.23889630797057998</x:v>
      </x:c>
      <x:c r="G3509" s="59" t="n">
        <x:v>0.7631502534273413</x:v>
      </x:c>
      <x:c r="H3509" s="59" t="n">
        <x:v>0.3</x:v>
      </x:c>
      <x:c r="I3509" s="58" t="n">
        <x:v>23299423.350212835</x:v>
      </x:c>
      <x:c r="J3509" s="59" t="n">
        <x:v>0.8349023285781852</x:v>
      </x:c>
      <x:c r="K3509" s="2" t="str">
        <x:v>E</x:v>
      </x:c>
      <x:c r="L3509" s="59"/>
      <x:c r="M3509" s="59" t="n">
        <x:v>0.23509102804540488</x:v>
      </x:c>
      <x:c r="N3509" s="58" t="n">
        <x:v>25637262.674877744</x:v>
      </x:c>
      <x:c r="O3509" s="58" t="n">
        <x:v>21255700.038100053</x:v>
      </x:c>
      <x:c r="P3509" s="2" t="str">
        <x:v>decline</x:v>
      </x:c>
      <x:c r="Q3509" s="2" t="str">
        <x:v>PD exceeds policy maximum</x:v>
      </x:c>
      <x:c r="R3509" s="2"/>
      <x:c r="S3509" s="2"/>
      <x:c r="T3509" s="2"/>
    </x:row>
    <x:row r="3510">
      <x:c r="A3510" s="2"/>
      <x:c r="B3510" s="2"/>
      <x:c r="C3510" s="2" t="str">
        <x:v>SYN-03505</x:v>
      </x:c>
      <x:c r="D3510" s="58" t="n">
        <x:v>39000000</x:v>
      </x:c>
      <x:c r="E3510" s="93" t="n">
        <x:v>18</x:v>
      </x:c>
      <x:c r="F3510" s="59" t="n">
        <x:v>0.1029543997224787</x:v>
      </x:c>
      <x:c r="G3510" s="59" t="n">
        <x:v>0.8986218638348462</x:v>
      </x:c>
      <x:c r="H3510" s="59" t="n">
        <x:v>0.1956731747570947</x:v>
      </x:c>
      <x:c r="I3510" s="58" t="n">
        <x:v>2517660.183384747</x:v>
      </x:c>
      <x:c r="J3510" s="59" t="n">
        <x:v>0.12577563969790448</x:v>
      </x:c>
      <x:c r="K3510" s="2" t="str">
        <x:v>D</x:v>
      </x:c>
      <x:c r="L3510" s="59" t="n">
        <x:v>0.20745304107666018</x:v>
      </x:c>
      <x:c r="M3510" s="59" t="n">
        <x:v>0.09053449712277879</x:v>
      </x:c>
      <x:c r="N3510" s="58" t="n">
        <x:v>2979521.985399581</x:v>
      </x:c>
      <x:c r="O3510" s="58" t="n">
        <x:v>2784392.4052545778</x:v>
      </x:c>
      <x:c r="P3510" s="2" t="str">
        <x:v>reprice</x:v>
      </x:c>
      <x:c r="Q3510" s="2" t="str">
        <x:v>quoted APR is below the RAROC price floor</x:v>
      </x:c>
      <x:c r="R3510" s="2"/>
      <x:c r="S3510" s="2"/>
      <x:c r="T3510" s="2"/>
    </x:row>
    <x:row r="3511">
      <x:c r="A3511" s="2"/>
      <x:c r="B3511" s="2"/>
      <x:c r="C3511" s="2" t="str">
        <x:v>SYN-03506</x:v>
      </x:c>
      <x:c r="D3511" s="58" t="n">
        <x:v>55000000</x:v>
      </x:c>
      <x:c r="E3511" s="93" t="n">
        <x:v>12</x:v>
      </x:c>
      <x:c r="F3511" s="59" t="n">
        <x:v>0.02440417575452025</x:v>
      </x:c>
      <x:c r="G3511" s="59" t="n">
        <x:v>0.9</x:v>
      </x:c>
      <x:c r="H3511" s="59" t="n">
        <x:v>0.125808815428662</x:v>
      </x:c>
      <x:c r="I3511" s="58" t="n">
        <x:v>4901641.750842306</x:v>
      </x:c>
      <x:c r="J3511" s="59" t="n">
        <x:v>0.28049751151361624</x:v>
      </x:c>
      <x:c r="K3511" s="2" t="str">
        <x:v>B</x:v>
      </x:c>
      <x:c r="L3511" s="59" t="n">
        <x:v>0.13163684844970702</x:v>
      </x:c>
      <x:c r="M3511" s="59" t="n">
        <x:v>0.10052895928283485</x:v>
      </x:c>
      <x:c r="N3511" s="58" t="n">
        <x:v>669301.328624315</x:v>
      </x:c>
      <x:c r="O3511" s="58" t="n">
        <x:v>2372786.2552127186</x:v>
      </x:c>
      <x:c r="P3511" s="2" t="str">
        <x:v>reprice</x:v>
      </x:c>
      <x:c r="Q3511" s="2" t="str">
        <x:v>quoted APR is below the RAROC price floor</x:v>
      </x:c>
      <x:c r="R3511" s="2"/>
      <x:c r="S3511" s="2"/>
      <x:c r="T3511" s="2"/>
    </x:row>
    <x:row r="3512">
      <x:c r="A3512" s="2"/>
      <x:c r="B3512" s="2"/>
      <x:c r="C3512" s="2" t="str">
        <x:v>SYN-03507</x:v>
      </x:c>
      <x:c r="D3512" s="58" t="n">
        <x:v>118000000</x:v>
      </x:c>
      <x:c r="E3512" s="93" t="n">
        <x:v>36</x:v>
      </x:c>
      <x:c r="F3512" s="59" t="n">
        <x:v>0.1087066819382955</x:v>
      </x:c>
      <x:c r="G3512" s="59" t="n">
        <x:v>0.5641050774445959</x:v>
      </x:c>
      <x:c r="H3512" s="59" t="n">
        <x:v>0.18796651134226885</x:v>
      </x:c>
      <x:c r="I3512" s="58" t="n">
        <x:v>4313288.093849066</x:v>
      </x:c>
      <x:c r="J3512" s="59" t="n">
        <x:v>0.14282691193482017</x:v>
      </x:c>
      <x:c r="K3512" s="2" t="str">
        <x:v>D</x:v>
      </x:c>
      <x:c r="L3512" s="59" t="n">
        <x:v>0.14874137878417965</x:v>
      </x:c>
      <x:c r="M3512" s="59" t="n">
        <x:v>0.516491461395016</x:v>
      </x:c>
      <x:c r="N3512" s="58" t="n">
        <x:v>11436136.02699802</x:v>
      </x:c>
      <x:c r="O3512" s="58" t="n">
        <x:v>5201239.191509851</x:v>
      </x:c>
      <x:c r="P3512" s="2" t="str">
        <x:v>approve</x:v>
      </x:c>
      <x:c r="Q3512" s="2" t="str">
        <x:v>eligibility and RAROC conditions are met</x:v>
      </x:c>
      <x:c r="R3512" s="2"/>
      <x:c r="S3512" s="2"/>
      <x:c r="T3512" s="2"/>
    </x:row>
    <x:row r="3513">
      <x:c r="A3513" s="2"/>
      <x:c r="B3513" s="2"/>
      <x:c r="C3513" s="2" t="str">
        <x:v>SYN-03508</x:v>
      </x:c>
      <x:c r="D3513" s="58" t="n">
        <x:v>162000000</x:v>
      </x:c>
      <x:c r="E3513" s="93" t="n">
        <x:v>18</x:v>
      </x:c>
      <x:c r="F3513" s="59" t="n">
        <x:v>0.046170927624061955</x:v>
      </x:c>
      <x:c r="G3513" s="59" t="n">
        <x:v>0.6379803124721289</x:v>
      </x:c>
      <x:c r="H3513" s="59" t="n">
        <x:v>0.14300758874677713</x:v>
      </x:c>
      <x:c r="I3513" s="58" t="n">
        <x:v>10053104.539001001</x:v>
      </x:c>
      <x:c r="J3513" s="59" t="n">
        <x:v>0.4767356564222445</x:v>
      </x:c>
      <x:c r="K3513" s="2" t="str">
        <x:v>B</x:v>
      </x:c>
      <x:c r="L3513" s="59" t="n">
        <x:v>0.09926414489746097</x:v>
      </x:c>
      <x:c r="M3513" s="59" t="n">
        <x:v>0.6034353067596833</x:v>
      </x:c>
      <x:c r="N3513" s="58" t="n">
        <x:v>3900419.151369657</x:v>
      </x:c>
      <x:c r="O3513" s="58" t="n">
        <x:v>6803392.569662055</x:v>
      </x:c>
      <x:c r="P3513" s="2" t="str">
        <x:v>approve</x:v>
      </x:c>
      <x:c r="Q3513" s="2" t="str">
        <x:v>eligibility and RAROC conditions are met</x:v>
      </x:c>
      <x:c r="R3513" s="2"/>
      <x:c r="S3513" s="2"/>
      <x:c r="T3513" s="2"/>
    </x:row>
    <x:row r="3514">
      <x:c r="A3514" s="2"/>
      <x:c r="B3514" s="2"/>
      <x:c r="C3514" s="2" t="str">
        <x:v>SYN-03509</x:v>
      </x:c>
      <x:c r="D3514" s="58" t="n">
        <x:v>179000000</x:v>
      </x:c>
      <x:c r="E3514" s="93" t="n">
        <x:v>24</x:v>
      </x:c>
      <x:c r="F3514" s="59" t="n">
        <x:v>0.04418462814041549</x:v>
      </x:c>
      <x:c r="G3514" s="59" t="n">
        <x:v>0.700658146766519</x:v>
      </x:c>
      <x:c r="H3514" s="59" t="n">
        <x:v>0.1427996927080395</x:v>
      </x:c>
      <x:c r="I3514" s="58" t="n">
        <x:v>8617999.851156225</x:v>
      </x:c>
      <x:c r="J3514" s="59" t="n">
        <x:v>0.16772092792490273</x:v>
      </x:c>
      <x:c r="K3514" s="2" t="str">
        <x:v>B</x:v>
      </x:c>
      <x:c r="L3514" s="59" t="n">
        <x:v>0.11198001861572265</x:v>
      </x:c>
      <x:c r="M3514" s="59" t="n">
        <x:v>0.47324067730887115</x:v>
      </x:c>
      <x:c r="N3514" s="58" t="n">
        <x:v>5981401.625053529</x:v>
      </x:c>
      <x:c r="O3514" s="58" t="n">
        <x:v>7452253.214037028</x:v>
      </x:c>
      <x:c r="P3514" s="2" t="str">
        <x:v>approve</x:v>
      </x:c>
      <x:c r="Q3514" s="2" t="str">
        <x:v>eligibility and RAROC conditions are met</x:v>
      </x:c>
      <x:c r="R3514" s="2"/>
      <x:c r="S3514" s="2"/>
      <x:c r="T3514" s="2"/>
    </x:row>
    <x:row r="3515">
      <x:c r="A3515" s="2"/>
      <x:c r="B3515" s="2"/>
      <x:c r="C3515" s="2" t="str">
        <x:v>SYN-03510</x:v>
      </x:c>
      <x:c r="D3515" s="58" t="n">
        <x:v>187000000</x:v>
      </x:c>
      <x:c r="E3515" s="93" t="n">
        <x:v>12</x:v>
      </x:c>
      <x:c r="F3515" s="59" t="n">
        <x:v>0.025026219060231794</x:v>
      </x:c>
      <x:c r="G3515" s="59" t="n">
        <x:v>0.6436841919753666</x:v>
      </x:c>
      <x:c r="H3515" s="59" t="n">
        <x:v>0.1154638192629166</x:v>
      </x:c>
      <x:c r="I3515" s="58" t="n">
        <x:v>16575066.962853475</x:v>
      </x:c>
      <x:c r="J3515" s="59" t="n">
        <x:v>0.5474043366974929</x:v>
      </x:c>
      <x:c r="K3515" s="2" t="str">
        <x:v>B</x:v>
      </x:c>
      <x:c r="L3515" s="59"/>
      <x:c r="M3515" s="59" t="n">
        <x:v>0.3410876165218746</x:v>
      </x:c>
      <x:c r="N3515" s="58" t="n">
        <x:v>1666631.6147651915</x:v>
      </x:c>
      <x:c r="O3515" s="58" t="n">
        <x:v>8053575.455037892</x:v>
      </x:c>
      <x:c r="P3515" s="2" t="str">
        <x:v>decline</x:v>
      </x:c>
      <x:c r="Q3515" s="2" t="str">
        <x:v>debt service to income exceeds policy maximum</x:v>
      </x:c>
      <x:c r="R3515" s="2"/>
      <x:c r="S3515" s="2"/>
      <x:c r="T3515" s="2"/>
    </x:row>
    <x:row r="3516">
      <x:c r="A3516" s="2"/>
      <x:c r="B3516" s="2"/>
      <x:c r="C3516" s="2" t="str">
        <x:v>SYN-03511</x:v>
      </x:c>
      <x:c r="D3516" s="58" t="n">
        <x:v>169000000</x:v>
      </x:c>
      <x:c r="E3516" s="93" t="n">
        <x:v>36</x:v>
      </x:c>
      <x:c r="F3516" s="59" t="n">
        <x:v>0.053029898328069244</x:v>
      </x:c>
      <x:c r="G3516" s="59" t="n">
        <x:v>0.6695435870054295</x:v>
      </x:c>
      <x:c r="H3516" s="59" t="n">
        <x:v>0.15987704374800082</x:v>
      </x:c>
      <x:c r="I3516" s="58" t="n">
        <x:v>5940512.740366127</x:v>
      </x:c>
      <x:c r="J3516" s="59" t="n">
        <x:v>0.12662224787978155</x:v>
      </x:c>
      <x:c r="K3516" s="2" t="str">
        <x:v>C</x:v>
      </x:c>
      <x:c r="L3516" s="59" t="n">
        <x:v>0.11651081085205077</x:v>
      </x:c>
      <x:c r="M3516" s="59" t="n">
        <x:v>0.6008068811665962</x:v>
      </x:c>
      <x:c r="N3516" s="58" t="n">
        <x:v>9672761.162962018</x:v>
      </x:c>
      <x:c r="O3516" s="58" t="n">
        <x:v>6975696.798041298</x:v>
      </x:c>
      <x:c r="P3516" s="2" t="str">
        <x:v>approve</x:v>
      </x:c>
      <x:c r="Q3516" s="2" t="str">
        <x:v>eligibility and RAROC conditions are met</x:v>
      </x:c>
      <x:c r="R3516" s="2"/>
      <x:c r="S3516" s="2"/>
      <x:c r="T3516" s="2"/>
    </x:row>
    <x:row r="3517">
      <x:c r="A3517" s="2"/>
      <x:c r="B3517" s="2"/>
      <x:c r="C3517" s="2" t="str">
        <x:v>SYN-03512</x:v>
      </x:c>
      <x:c r="D3517" s="58" t="n">
        <x:v>95000000</x:v>
      </x:c>
      <x:c r="E3517" s="93" t="n">
        <x:v>12</x:v>
      </x:c>
      <x:c r="F3517" s="59" t="n">
        <x:v>0.10240135029337218</x:v>
      </x:c>
      <x:c r="G3517" s="59" t="n">
        <x:v>0.783080498330767</x:v>
      </x:c>
      <x:c r="H3517" s="59" t="n">
        <x:v>0.19426222171075036</x:v>
      </x:c>
      <x:c r="I3517" s="58" t="n">
        <x:v>8774211.170045905</x:v>
      </x:c>
      <x:c r="J3517" s="59" t="n">
        <x:v>0.5839324969828643</x:v>
      </x:c>
      <x:c r="K3517" s="2" t="str">
        <x:v>D</x:v>
      </x:c>
      <x:c r="L3517" s="59"/>
      <x:c r="M3517" s="59" t="n">
        <x:v>0.28497950256253346</x:v>
      </x:c>
      <x:c r="N3517" s="58" t="n">
        <x:v>4315258.408514704</x:v>
      </x:c>
      <x:c r="O3517" s="58" t="n">
        <x:v>6064950.349839395</x:v>
      </x:c>
      <x:c r="P3517" s="2" t="str">
        <x:v>decline</x:v>
      </x:c>
      <x:c r="Q3517" s="2" t="str">
        <x:v>debt service to income exceeds policy maximum</x:v>
      </x:c>
      <x:c r="R3517" s="2"/>
      <x:c r="S3517" s="2"/>
      <x:c r="T3517" s="2"/>
    </x:row>
    <x:row r="3518">
      <x:c r="A3518" s="2"/>
      <x:c r="B3518" s="2"/>
      <x:c r="C3518" s="2" t="str">
        <x:v>SYN-03513</x:v>
      </x:c>
      <x:c r="D3518" s="58" t="n">
        <x:v>230000000</x:v>
      </x:c>
      <x:c r="E3518" s="93" t="n">
        <x:v>24</x:v>
      </x:c>
      <x:c r="F3518" s="59" t="n">
        <x:v>0.1875365946262559</x:v>
      </x:c>
      <x:c r="G3518" s="59" t="n">
        <x:v>0.6975633144453325</x:v>
      </x:c>
      <x:c r="H3518" s="59" t="n">
        <x:v>0.2823022853093303</x:v>
      </x:c>
      <x:c r="I3518" s="58" t="n">
        <x:v>12651353.274696833</x:v>
      </x:c>
      <x:c r="J3518" s="59" t="n">
        <x:v>0.4266165385999199</x:v>
      </x:c>
      <x:c r="K3518" s="2" t="str">
        <x:v>E</x:v>
      </x:c>
      <x:c r="L3518" s="59" t="n">
        <x:v>0.22511646270751956</x:v>
      </x:c>
      <x:c r="M3518" s="59" t="n">
        <x:v>0.4801580460047493</x:v>
      </x:c>
      <x:c r="N3518" s="58" t="n">
        <x:v>32762299.841560677</x:v>
      </x:c>
      <x:c r="O3518" s="58" t="n">
        <x:v>16254816.24347116</x:v>
      </x:c>
      <x:c r="P3518" s="2" t="str">
        <x:v>approve</x:v>
      </x:c>
      <x:c r="Q3518" s="2" t="str">
        <x:v>eligibility and RAROC conditions are met</x:v>
      </x:c>
      <x:c r="R3518" s="2"/>
      <x:c r="S3518" s="2"/>
      <x:c r="T3518" s="2"/>
    </x:row>
    <x:row r="3519">
      <x:c r="A3519" s="2"/>
      <x:c r="B3519" s="2"/>
      <x:c r="C3519" s="2" t="str">
        <x:v>SYN-03514</x:v>
      </x:c>
      <x:c r="D3519" s="58" t="n">
        <x:v>227000000</x:v>
      </x:c>
      <x:c r="E3519" s="93" t="n">
        <x:v>36</x:v>
      </x:c>
      <x:c r="F3519" s="59" t="n">
        <x:v>0.03877701633188549</x:v>
      </x:c>
      <x:c r="G3519" s="59" t="n">
        <x:v>0.9</x:v>
      </x:c>
      <x:c r="H3519" s="59" t="n">
        <x:v>0.1519097959610644</x:v>
      </x:c>
      <x:c r="I3519" s="58" t="n">
        <x:v>7890275.987311593</x:v>
      </x:c>
      <x:c r="J3519" s="59" t="n">
        <x:v>0.14746469821129515</x:v>
      </x:c>
      <x:c r="K3519" s="2" t="str">
        <x:v>B</x:v>
      </x:c>
      <x:c r="L3519" s="59" t="n">
        <x:v>0.11126846313476563</x:v>
      </x:c>
      <x:c r="M3519" s="59" t="n">
        <x:v>0.5723267328333955</x:v>
      </x:c>
      <x:c r="N3519" s="58" t="n">
        <x:v>12828207.375873426</x:v>
      </x:c>
      <x:c r="O3519" s="58" t="n">
        <x:v>9476200.066251488</x:v>
      </x:c>
      <x:c r="P3519" s="2" t="str">
        <x:v>approve</x:v>
      </x:c>
      <x:c r="Q3519" s="2" t="str">
        <x:v>eligibility and RAROC conditions are met</x:v>
      </x:c>
      <x:c r="R3519" s="2"/>
      <x:c r="S3519" s="2"/>
      <x:c r="T3519" s="2"/>
    </x:row>
    <x:row r="3520">
      <x:c r="A3520" s="2"/>
      <x:c r="B3520" s="2"/>
      <x:c r="C3520" s="2" t="str">
        <x:v>SYN-03515</x:v>
      </x:c>
      <x:c r="D3520" s="58" t="n">
        <x:v>165000000</x:v>
      </x:c>
      <x:c r="E3520" s="93" t="n">
        <x:v>12</x:v>
      </x:c>
      <x:c r="F3520" s="59" t="n">
        <x:v>0.1600557031085141</x:v>
      </x:c>
      <x:c r="G3520" s="59" t="n">
        <x:v>0.5996491440580934</x:v>
      </x:c>
      <x:c r="H3520" s="59" t="n">
        <x:v>0.24147501058953125</x:v>
      </x:c>
      <x:c r="I3520" s="58" t="n">
        <x:v>15614113.839159692</x:v>
      </x:c>
      <x:c r="J3520" s="59" t="n">
        <x:v>0.44138753433742794</x:v>
      </x:c>
      <x:c r="K3520" s="2" t="str">
        <x:v>E</x:v>
      </x:c>
      <x:c r="L3520" s="59" t="n">
        <x:v>0.18450954437255862</x:v>
      </x:c>
      <x:c r="M3520" s="59" t="n">
        <x:v>0.5587483923280553</x:v>
      </x:c>
      <x:c r="N3520" s="58" t="n">
        <x:v>9116811.383274019</x:v>
      </x:c>
      <x:c r="O3520" s="58" t="n">
        <x:v>10027535.74964912</x:v>
      </x:c>
      <x:c r="P3520" s="2" t="str">
        <x:v>approve</x:v>
      </x:c>
      <x:c r="Q3520" s="2" t="str">
        <x:v>eligibility and RAROC conditions are met</x:v>
      </x:c>
      <x:c r="R3520" s="2"/>
      <x:c r="S3520" s="2"/>
      <x:c r="T3520" s="2"/>
    </x:row>
    <x:row r="3521">
      <x:c r="A3521" s="2"/>
      <x:c r="B3521" s="2"/>
      <x:c r="C3521" s="2" t="str">
        <x:v>SYN-03516</x:v>
      </x:c>
      <x:c r="D3521" s="58" t="n">
        <x:v>104000000</x:v>
      </x:c>
      <x:c r="E3521" s="93" t="n">
        <x:v>24</x:v>
      </x:c>
      <x:c r="F3521" s="59" t="n">
        <x:v>0.15222462062265157</x:v>
      </x:c>
      <x:c r="G3521" s="59" t="n">
        <x:v>0.8486979069232906</x:v>
      </x:c>
      <x:c r="H3521" s="59" t="n">
        <x:v>0.2282662311842471</x:v>
      </x:c>
      <x:c r="I3521" s="58" t="n">
        <x:v>5437875.959103593</x:v>
      </x:c>
      <x:c r="J3521" s="59" t="n">
        <x:v>0.39556256850739946</x:v>
      </x:c>
      <x:c r="K3521" s="2" t="str">
        <x:v>E</x:v>
      </x:c>
      <x:c r="L3521" s="59" t="n">
        <x:v>0.23529495239257808</x:v>
      </x:c>
      <x:c r="M3521" s="59" t="n">
        <x:v>0.12436795664967228</x:v>
      </x:c>
      <x:c r="N3521" s="58" t="n">
        <x:v>14532014.642993381</x:v>
      </x:c>
      <x:c r="O3521" s="58" t="n">
        <x:v>8240116.219538023</x:v>
      </x:c>
      <x:c r="P3521" s="2" t="str">
        <x:v>reprice</x:v>
      </x:c>
      <x:c r="Q3521" s="2" t="str">
        <x:v>quoted APR is below the RAROC price floor</x:v>
      </x:c>
      <x:c r="R3521" s="2"/>
      <x:c r="S3521" s="2"/>
      <x:c r="T3521" s="2"/>
    </x:row>
    <x:row r="3522">
      <x:c r="A3522" s="2"/>
      <x:c r="B3522" s="2"/>
      <x:c r="C3522" s="2" t="str">
        <x:v>SYN-03517</x:v>
      </x:c>
      <x:c r="D3522" s="58" t="n">
        <x:v>239000000</x:v>
      </x:c>
      <x:c r="E3522" s="93" t="n">
        <x:v>48</x:v>
      </x:c>
      <x:c r="F3522" s="59" t="n">
        <x:v>0.12107372411514782</x:v>
      </x:c>
      <x:c r="G3522" s="59" t="n">
        <x:v>0.7214486322068296</x:v>
      </x:c>
      <x:c r="H3522" s="59" t="n">
        <x:v>0.21240606351479155</x:v>
      </x:c>
      <x:c r="I3522" s="58" t="n">
        <x:v>7431765.851325505</x:v>
      </x:c>
      <x:c r="J3522" s="59" t="n">
        <x:v>0.19503270095047232</x:v>
      </x:c>
      <x:c r="K3522" s="2" t="str">
        <x:v>D</x:v>
      </x:c>
      <x:c r="L3522" s="59" t="n">
        <x:v>0.17429859161376954</x:v>
      </x:c>
      <x:c r="M3522" s="59" t="n">
        <x:v>0.4144254122649428</x:v>
      </x:c>
      <x:c r="N3522" s="58" t="n">
        <x:v>43203527.39065313</x:v>
      </x:c>
      <x:c r="O3522" s="58" t="n">
        <x:v>13938863.955537112</x:v>
      </x:c>
      <x:c r="P3522" s="2" t="str">
        <x:v>approve</x:v>
      </x:c>
      <x:c r="Q3522" s="2" t="str">
        <x:v>eligibility and RAROC conditions are met</x:v>
      </x:c>
      <x:c r="R3522" s="2"/>
      <x:c r="S3522" s="2"/>
      <x:c r="T3522" s="2"/>
    </x:row>
    <x:row r="3523">
      <x:c r="A3523" s="2"/>
      <x:c r="B3523" s="2"/>
      <x:c r="C3523" s="2" t="str">
        <x:v>SYN-03518</x:v>
      </x:c>
      <x:c r="D3523" s="58" t="n">
        <x:v>228000000</x:v>
      </x:c>
      <x:c r="E3523" s="93" t="n">
        <x:v>18</x:v>
      </x:c>
      <x:c r="F3523" s="59" t="n">
        <x:v>0.07681099512004455</x:v>
      </x:c>
      <x:c r="G3523" s="59" t="n">
        <x:v>0.8651746544261669</x:v>
      </x:c>
      <x:c r="H3523" s="59" t="n">
        <x:v>0.15584956502719977</x:v>
      </x:c>
      <x:c r="I3523" s="58" t="n">
        <x:v>14286578.29678422</x:v>
      </x:c>
      <x:c r="J3523" s="59" t="n">
        <x:v>0.5456056602153722</x:v>
      </x:c>
      <x:c r="K3523" s="2" t="str">
        <x:v>C</x:v>
      </x:c>
      <x:c r="L3523" s="59"/>
      <x:c r="M3523" s="59" t="n">
        <x:v>0.17083893003182674</x:v>
      </x:c>
      <x:c r="N3523" s="58" t="n">
        <x:v>12411536.589476997</x:v>
      </x:c>
      <x:c r="O3523" s="58" t="n">
        <x:v>13268864.480471231</x:v>
      </x:c>
      <x:c r="P3523" s="2" t="str">
        <x:v>decline</x:v>
      </x:c>
      <x:c r="Q3523" s="2" t="str">
        <x:v>debt service to income exceeds policy maximum</x:v>
      </x:c>
      <x:c r="R3523" s="2"/>
      <x:c r="S3523" s="2"/>
      <x:c r="T3523" s="2"/>
    </x:row>
    <x:row r="3524">
      <x:c r="A3524" s="2"/>
      <x:c r="B3524" s="2"/>
      <x:c r="C3524" s="2" t="str">
        <x:v>SYN-03519</x:v>
      </x:c>
      <x:c r="D3524" s="58" t="n">
        <x:v>115000000</x:v>
      </x:c>
      <x:c r="E3524" s="93" t="n">
        <x:v>12</x:v>
      </x:c>
      <x:c r="F3524" s="59" t="n">
        <x:v>0.04305510184635788</x:v>
      </x:c>
      <x:c r="G3524" s="59" t="n">
        <x:v>0.6419129698240841</x:v>
      </x:c>
      <x:c r="H3524" s="59" t="n">
        <x:v>0.13889220622668588</x:v>
      </x:c>
      <x:c r="I3524" s="58" t="n">
        <x:v>10319525.247141486</x:v>
      </x:c>
      <x:c r="J3524" s="59" t="n">
        <x:v>0.3910191634979717</x:v>
      </x:c>
      <x:c r="K3524" s="2" t="str">
        <x:v>B</x:v>
      </x:c>
      <x:c r="L3524" s="59" t="n">
        <x:v>0.09853240966796875</x:v>
      </x:c>
      <x:c r="M3524" s="59" t="n">
        <x:v>0.569503102838442</x:v>
      </x:c>
      <x:c r="N3524" s="58" t="n">
        <x:v>1769407.8821813555</x:v>
      </x:c>
      <x:c r="O3524" s="58" t="n">
        <x:v>4941427.140665859</x:v>
      </x:c>
      <x:c r="P3524" s="2" t="str">
        <x:v>approve</x:v>
      </x:c>
      <x:c r="Q3524" s="2" t="str">
        <x:v>eligibility and RAROC conditions are met</x:v>
      </x:c>
      <x:c r="R3524" s="2"/>
      <x:c r="S3524" s="2"/>
      <x:c r="T3524" s="2"/>
    </x:row>
    <x:row r="3525">
      <x:c r="A3525" s="2"/>
      <x:c r="B3525" s="2"/>
      <x:c r="C3525" s="2" t="str">
        <x:v>SYN-03520</x:v>
      </x:c>
      <x:c r="D3525" s="58" t="n">
        <x:v>122000000</x:v>
      </x:c>
      <x:c r="E3525" s="93" t="n">
        <x:v>48</x:v>
      </x:c>
      <x:c r="F3525" s="59" t="n">
        <x:v>0.10389066602661766</x:v>
      </x:c>
      <x:c r="G3525" s="59" t="n">
        <x:v>0.847911868122381</x:v>
      </x:c>
      <x:c r="H3525" s="59" t="n">
        <x:v>0.18688862489628577</x:v>
      </x:c>
      <x:c r="I3525" s="58" t="n">
        <x:v>3627814.342875905</x:v>
      </x:c>
      <x:c r="J3525" s="59" t="n">
        <x:v>0.19344130946688928</x:v>
      </x:c>
      <x:c r="K3525" s="2" t="str">
        <x:v>D</x:v>
      </x:c>
      <x:c r="L3525" s="59" t="n">
        <x:v>0.1838804626464844</x:v>
      </x:c>
      <x:c r="M3525" s="59" t="n">
        <x:v>0.17865337179699112</x:v>
      </x:c>
      <x:c r="N3525" s="58" t="n">
        <x:v>22311875.296262298</x:v>
      </x:c>
      <x:c r="O3525" s="58" t="n">
        <x:v>7784300.781493137</x:v>
      </x:c>
      <x:c r="P3525" s="2" t="str">
        <x:v>approve</x:v>
      </x:c>
      <x:c r="Q3525" s="2" t="str">
        <x:v>eligibility and RAROC conditions are met</x:v>
      </x:c>
      <x:c r="R3525" s="2"/>
      <x:c r="S3525" s="2"/>
      <x:c r="T3525" s="2"/>
    </x:row>
    <x:row r="3526">
      <x:c r="A3526" s="2"/>
      <x:c r="B3526" s="2"/>
      <x:c r="C3526" s="2" t="str">
        <x:v>SYN-03521</x:v>
      </x:c>
      <x:c r="D3526" s="58" t="n">
        <x:v>79000000</x:v>
      </x:c>
      <x:c r="E3526" s="93" t="n">
        <x:v>24</x:v>
      </x:c>
      <x:c r="F3526" s="59" t="n">
        <x:v>0.01910212387179425</x:v>
      </x:c>
      <x:c r="G3526" s="59" t="n">
        <x:v>0.7632134673669999</x:v>
      </x:c>
      <x:c r="H3526" s="59" t="n">
        <x:v>0.10297235181115517</x:v>
      </x:c>
      <x:c r="I3526" s="58" t="n">
        <x:v>3656296.5948701208</x:v>
      </x:c>
      <x:c r="J3526" s="59" t="n">
        <x:v>0.13870594204506315</x:v>
      </x:c>
      <x:c r="K3526" s="2" t="str">
        <x:v>A</x:v>
      </x:c>
      <x:c r="L3526" s="59" t="n">
        <x:v>0.09835079193115234</x:v>
      </x:c>
      <x:c r="M3526" s="59" t="n">
        <x:v>0.20702535091226243</x:v>
      </x:c>
      <x:c r="N3526" s="58" t="n">
        <x:v>1234447.8303007311</x:v>
      </x:c>
      <x:c r="O3526" s="58" t="n">
        <x:v>3304708.94161449</x:v>
      </x:c>
      <x:c r="P3526" s="2" t="str">
        <x:v>approve</x:v>
      </x:c>
      <x:c r="Q3526" s="2" t="str">
        <x:v>eligibility and RAROC conditions are met</x:v>
      </x:c>
      <x:c r="R3526" s="2"/>
      <x:c r="S3526" s="2"/>
      <x:c r="T3526" s="2"/>
    </x:row>
    <x:row r="3527">
      <x:c r="A3527" s="2"/>
      <x:c r="B3527" s="2"/>
      <x:c r="C3527" s="2" t="str">
        <x:v>SYN-03522</x:v>
      </x:c>
      <x:c r="D3527" s="58" t="n">
        <x:v>120000000</x:v>
      </x:c>
      <x:c r="E3527" s="93" t="n">
        <x:v>36</x:v>
      </x:c>
      <x:c r="F3527" s="59" t="n">
        <x:v>0.03712749467998389</x:v>
      </x:c>
      <x:c r="G3527" s="59" t="n">
        <x:v>0.6748688657656152</x:v>
      </x:c>
      <x:c r="H3527" s="59" t="n">
        <x:v>0.12997873631096457</x:v>
      </x:c>
      <x:c r="I3527" s="58" t="n">
        <x:v>4043151.3384691016</x:v>
      </x:c>
      <x:c r="J3527" s="59" t="n">
        <x:v>0.10868924193076669</x:v>
      </x:c>
      <x:c r="K3527" s="2" t="str">
        <x:v>B</x:v>
      </x:c>
      <x:c r="L3527" s="59" t="n">
        <x:v>0.10424327850341798</x:v>
      </x:c>
      <x:c r="M3527" s="59" t="n">
        <x:v>0.4214427928020083</x:v>
      </x:c>
      <x:c r="N3527" s="58" t="n">
        <x:v>4826753.4467732115</x:v>
      </x:c>
      <x:c r="O3527" s="58" t="n">
        <x:v>4970088.645921243</x:v>
      </x:c>
      <x:c r="P3527" s="2" t="str">
        <x:v>approve</x:v>
      </x:c>
      <x:c r="Q3527" s="2" t="str">
        <x:v>eligibility and RAROC conditions are met</x:v>
      </x:c>
      <x:c r="R3527" s="2"/>
      <x:c r="S3527" s="2"/>
      <x:c r="T3527" s="2"/>
    </x:row>
    <x:row r="3528">
      <x:c r="A3528" s="2"/>
      <x:c r="B3528" s="2"/>
      <x:c r="C3528" s="2" t="str">
        <x:v>SYN-03523</x:v>
      </x:c>
      <x:c r="D3528" s="58" t="n">
        <x:v>77000000</x:v>
      </x:c>
      <x:c r="E3528" s="93" t="n">
        <x:v>18</x:v>
      </x:c>
      <x:c r="F3528" s="59" t="n">
        <x:v>0.15771292248002655</x:v>
      </x:c>
      <x:c r="G3528" s="59" t="n">
        <x:v>0.6417646623216606</x:v>
      </x:c>
      <x:c r="H3528" s="59" t="n">
        <x:v>0.2513700813319049</x:v>
      </x:c>
      <x:c r="I3528" s="58" t="n">
        <x:v>5178947.999935184</x:v>
      </x:c>
      <x:c r="J3528" s="59" t="n">
        <x:v>0.37915791999740733</x:v>
      </x:c>
      <x:c r="K3528" s="2" t="str">
        <x:v>E</x:v>
      </x:c>
      <x:c r="L3528" s="59" t="n">
        <x:v>0.1974079132080078</x:v>
      </x:c>
      <x:c r="M3528" s="59" t="n">
        <x:v>0.5156918475701928</x:v>
      </x:c>
      <x:c r="N3528" s="58" t="n">
        <x:v>6502945.204044272</x:v>
      </x:c>
      <x:c r="O3528" s="58" t="n">
        <x:v>4811893.358770794</x:v>
      </x:c>
      <x:c r="P3528" s="2" t="str">
        <x:v>approve</x:v>
      </x:c>
      <x:c r="Q3528" s="2" t="str">
        <x:v>eligibility and RAROC conditions are met</x:v>
      </x:c>
      <x:c r="R3528" s="2"/>
      <x:c r="S3528" s="2"/>
      <x:c r="T3528" s="2"/>
    </x:row>
    <x:row r="3529">
      <x:c r="A3529" s="2"/>
      <x:c r="B3529" s="2"/>
      <x:c r="C3529" s="2" t="str">
        <x:v>SYN-03524</x:v>
      </x:c>
      <x:c r="D3529" s="58" t="n">
        <x:v>247000000</x:v>
      </x:c>
      <x:c r="E3529" s="93" t="n">
        <x:v>36</x:v>
      </x:c>
      <x:c r="F3529" s="59" t="n">
        <x:v>0.1453599609448774</x:v>
      </x:c>
      <x:c r="G3529" s="59" t="n">
        <x:v>0.7550156828136259</x:v>
      </x:c>
      <x:c r="H3529" s="59" t="n">
        <x:v>0.23465701100828476</x:v>
      </x:c>
      <x:c r="I3529" s="58" t="n">
        <x:v>9621357.636474961</x:v>
      </x:c>
      <x:c r="J3529" s="59" t="n">
        <x:v>0.23959473122771655</x:v>
      </x:c>
      <x:c r="K3529" s="2" t="str">
        <x:v>D</x:v>
      </x:c>
      <x:c r="L3529" s="59" t="n">
        <x:v>0.20128856658935546</x:v>
      </x:c>
      <x:c r="M3529" s="59" t="n">
        <x:v>0.35387152526327037</x:v>
      </x:c>
      <x:c r="N3529" s="58" t="n">
        <x:v>42723318.70342003</x:v>
      </x:c>
      <x:c r="O3529" s="58" t="n">
        <x:v>16598469.97595552</x:v>
      </x:c>
      <x:c r="P3529" s="2" t="str">
        <x:v>approve</x:v>
      </x:c>
      <x:c r="Q3529" s="2" t="str">
        <x:v>eligibility and RAROC conditions are met</x:v>
      </x:c>
      <x:c r="R3529" s="2"/>
      <x:c r="S3529" s="2"/>
      <x:c r="T3529" s="2"/>
    </x:row>
    <x:row r="3530">
      <x:c r="A3530" s="2"/>
      <x:c r="B3530" s="2"/>
      <x:c r="C3530" s="2" t="str">
        <x:v>SYN-03525</x:v>
      </x:c>
      <x:c r="D3530" s="58" t="n">
        <x:v>52000000</x:v>
      </x:c>
      <x:c r="E3530" s="93" t="n">
        <x:v>12</x:v>
      </x:c>
      <x:c r="F3530" s="59" t="n">
        <x:v>0.01792218502465904</x:v>
      </x:c>
      <x:c r="G3530" s="59" t="n">
        <x:v>0.606368109181317</x:v>
      </x:c>
      <x:c r="H3530" s="59" t="n">
        <x:v>0.12857687849562044</x:v>
      </x:c>
      <x:c r="I3530" s="58" t="n">
        <x:v>4641027.122187854</x:v>
      </x:c>
      <x:c r="J3530" s="59" t="n">
        <x:v>0.2627414104243914</x:v>
      </x:c>
      <x:c r="K3530" s="2" t="str">
        <x:v>A</x:v>
      </x:c>
      <x:c r="L3530" s="59" t="n">
        <x:v>0.10446788787841797</x:v>
      </x:c>
      <x:c r="M3530" s="59" t="n">
        <x:v>0.405452014869812</x:v>
      </x:c>
      <x:c r="N3530" s="58" t="n">
        <x:v>312919.87063122797</x:v>
      </x:c>
      <x:c r="O3530" s="58" t="n">
        <x:v>2248860.297141144</x:v>
      </x:c>
      <x:c r="P3530" s="2" t="str">
        <x:v>approve</x:v>
      </x:c>
      <x:c r="Q3530" s="2" t="str">
        <x:v>eligibility and RAROC conditions are met</x:v>
      </x:c>
      <x:c r="R3530" s="2"/>
      <x:c r="S3530" s="2"/>
      <x:c r="T3530" s="2"/>
    </x:row>
    <x:row r="3531">
      <x:c r="A3531" s="2"/>
      <x:c r="B3531" s="2"/>
      <x:c r="C3531" s="2" t="str">
        <x:v>SYN-03526</x:v>
      </x:c>
      <x:c r="D3531" s="58" t="n">
        <x:v>243000000</x:v>
      </x:c>
      <x:c r="E3531" s="93" t="n">
        <x:v>12</x:v>
      </x:c>
      <x:c r="F3531" s="59" t="n">
        <x:v>0.04579538666773507</x:v>
      </x:c>
      <x:c r="G3531" s="59" t="n">
        <x:v>0.7610456330514258</x:v>
      </x:c>
      <x:c r="H3531" s="59" t="n">
        <x:v>0.12889666503590083</x:v>
      </x:c>
      <x:c r="I3531" s="58" t="n">
        <x:v>21691521.205883905</x:v>
      </x:c>
      <x:c r="J3531" s="59" t="n">
        <x:v>0.9085741531142325</x:v>
      </x:c>
      <x:c r="K3531" s="2" t="str">
        <x:v>B</x:v>
      </x:c>
      <x:c r="L3531" s="59"/>
      <x:c r="M3531" s="59" t="n">
        <x:v>0.4954842741166113</x:v>
      </x:c>
      <x:c r="N3531" s="58" t="n">
        <x:v>4709942.044029176</x:v>
      </x:c>
      <x:c r="O3531" s="58" t="n">
        <x:v>10416989.130058404</x:v>
      </x:c>
      <x:c r="P3531" s="2" t="str">
        <x:v>decline</x:v>
      </x:c>
      <x:c r="Q3531" s="2" t="str">
        <x:v>debt service to income exceeds policy maximum</x:v>
      </x:c>
      <x:c r="R3531" s="2"/>
      <x:c r="S3531" s="2"/>
      <x:c r="T3531" s="2"/>
    </x:row>
    <x:row r="3532">
      <x:c r="A3532" s="2"/>
      <x:c r="B3532" s="2"/>
      <x:c r="C3532" s="2" t="str">
        <x:v>SYN-03527</x:v>
      </x:c>
      <x:c r="D3532" s="58" t="n">
        <x:v>186000000</x:v>
      </x:c>
      <x:c r="E3532" s="93" t="n">
        <x:v>12</x:v>
      </x:c>
      <x:c r="F3532" s="59" t="n">
        <x:v>0.05829819453746422</x:v>
      </x:c>
      <x:c r="G3532" s="59" t="n">
        <x:v>0.7798029358842039</x:v>
      </x:c>
      <x:c r="H3532" s="59" t="n">
        <x:v>0.17023327121595888</x:v>
      </x:c>
      <x:c r="I3532" s="58" t="n">
        <x:v>16966143.030992616</x:v>
      </x:c>
      <x:c r="J3532" s="59" t="n">
        <x:v>1.1466367446281496</x:v>
      </x:c>
      <x:c r="K3532" s="2" t="str">
        <x:v>C</x:v>
      </x:c>
      <x:c r="L3532" s="59"/>
      <x:c r="M3532" s="59" t="n">
        <x:v>0.6393786558454085</x:v>
      </x:c>
      <x:c r="N3532" s="58" t="n">
        <x:v>4740140.909577704</x:v>
      </x:c>
      <x:c r="O3532" s="58" t="n">
        <x:v>8506843.239096237</x:v>
      </x:c>
      <x:c r="P3532" s="2" t="str">
        <x:v>decline</x:v>
      </x:c>
      <x:c r="Q3532" s="2" t="str">
        <x:v>debt service to income exceeds policy maximum</x:v>
      </x:c>
      <x:c r="R3532" s="2"/>
      <x:c r="S3532" s="2"/>
      <x:c r="T3532" s="2"/>
    </x:row>
    <x:row r="3533">
      <x:c r="A3533" s="2"/>
      <x:c r="B3533" s="2"/>
      <x:c r="C3533" s="2" t="str">
        <x:v>SYN-03528</x:v>
      </x:c>
      <x:c r="D3533" s="58" t="n">
        <x:v>97000000</x:v>
      </x:c>
      <x:c r="E3533" s="93" t="n">
        <x:v>36</x:v>
      </x:c>
      <x:c r="F3533" s="59" t="n">
        <x:v>0.13385018627956727</x:v>
      </x:c>
      <x:c r="G3533" s="59" t="n">
        <x:v>0.7763028272567334</x:v>
      </x:c>
      <x:c r="H3533" s="59" t="n">
        <x:v>0.21345531367246984</x:v>
      </x:c>
      <x:c r="I3533" s="58" t="n">
        <x:v>3671712.7823808705</x:v>
      </x:c>
      <x:c r="J3533" s="59" t="n">
        <x:v>0.17435562377064778</x:v>
      </x:c>
      <x:c r="K3533" s="2" t="str">
        <x:v>D</x:v>
      </x:c>
      <x:c r="L3533" s="59" t="n">
        <x:v>0.2026011276245117</x:v>
      </x:c>
      <x:c r="M3533" s="59" t="n">
        <x:v>0.22413323820264822</x:v>
      </x:c>
      <x:c r="N3533" s="58" t="n">
        <x:v>15861055.20751187</x:v>
      </x:c>
      <x:c r="O3533" s="58" t="n">
        <x:v>6460071.10792905</x:v>
      </x:c>
      <x:c r="P3533" s="2" t="str">
        <x:v>approve</x:v>
      </x:c>
      <x:c r="Q3533" s="2" t="str">
        <x:v>eligibility and RAROC conditions are met</x:v>
      </x:c>
      <x:c r="R3533" s="2"/>
      <x:c r="S3533" s="2"/>
      <x:c r="T3533" s="2"/>
    </x:row>
    <x:row r="3534">
      <x:c r="A3534" s="2"/>
      <x:c r="B3534" s="2"/>
      <x:c r="C3534" s="2" t="str">
        <x:v>SYN-03529</x:v>
      </x:c>
      <x:c r="D3534" s="58" t="n">
        <x:v>206000000</x:v>
      </x:c>
      <x:c r="E3534" s="93" t="n">
        <x:v>18</x:v>
      </x:c>
      <x:c r="F3534" s="59" t="n">
        <x:v>0.16434037037913923</x:v>
      </x:c>
      <x:c r="G3534" s="59" t="n">
        <x:v>0.7371943840679678</x:v>
      </x:c>
      <x:c r="H3534" s="59" t="n">
        <x:v>0.24814177716146082</x:v>
      </x:c>
      <x:c r="I3534" s="58" t="n">
        <x:v>13822737.073780913</x:v>
      </x:c>
      <x:c r="J3534" s="59" t="n">
        <x:v>0.5392729886341576</x:v>
      </x:c>
      <x:c r="K3534" s="2" t="str">
        <x:v>E</x:v>
      </x:c>
      <x:c r="L3534" s="59"/>
      <x:c r="M3534" s="59" t="n">
        <x:v>0.3332509401953588</x:v>
      </x:c>
      <x:c r="N3534" s="58" t="n">
        <x:v>20806932.660766654</x:v>
      </x:c>
      <x:c r="O3534" s="58" t="n">
        <x:v>15007616.104467485</x:v>
      </x:c>
      <x:c r="P3534" s="2" t="str">
        <x:v>decline</x:v>
      </x:c>
      <x:c r="Q3534" s="2" t="str">
        <x:v>debt service to income exceeds policy maximum</x:v>
      </x:c>
      <x:c r="R3534" s="2"/>
      <x:c r="S3534" s="2"/>
      <x:c r="T3534" s="2"/>
    </x:row>
    <x:row r="3535">
      <x:c r="A3535" s="2"/>
      <x:c r="B3535" s="2"/>
      <x:c r="C3535" s="2" t="str">
        <x:v>SYN-03530</x:v>
      </x:c>
      <x:c r="D3535" s="58" t="n">
        <x:v>234000000</x:v>
      </x:c>
      <x:c r="E3535" s="93" t="n">
        <x:v>48</x:v>
      </x:c>
      <x:c r="F3535" s="59" t="n">
        <x:v>0.07751638728270585</x:v>
      </x:c>
      <x:c r="G3535" s="59" t="n">
        <x:v>0.7889687322606505</x:v>
      </x:c>
      <x:c r="H3535" s="59" t="n">
        <x:v>0.164397191067042</x:v>
      </x:c>
      <x:c r="I3535" s="58" t="n">
        <x:v>6684441.445292326</x:v>
      </x:c>
      <x:c r="J3535" s="59" t="n">
        <x:v>0.4035813872872296</x:v>
      </x:c>
      <x:c r="K3535" s="2" t="str">
        <x:v>C</x:v>
      </x:c>
      <x:c r="L3535" s="59" t="n">
        <x:v>0.14677692413330076</x:v>
      </x:c>
      <x:c r="M3535" s="59" t="n">
        <x:v>0.2991027165461277</x:v>
      </x:c>
      <x:c r="N3535" s="58" t="n">
        <x:v>30087203.072306108</x:v>
      </x:c>
      <x:c r="O3535" s="58" t="n">
        <x:v>12014552.675673446</x:v>
      </x:c>
      <x:c r="P3535" s="2" t="str">
        <x:v>approve</x:v>
      </x:c>
      <x:c r="Q3535" s="2" t="str">
        <x:v>eligibility and RAROC conditions are met</x:v>
      </x:c>
      <x:c r="R3535" s="2"/>
      <x:c r="S3535" s="2"/>
      <x:c r="T3535" s="2"/>
    </x:row>
    <x:row r="3536">
      <x:c r="A3536" s="2"/>
      <x:c r="B3536" s="2"/>
      <x:c r="C3536" s="2" t="str">
        <x:v>SYN-03531</x:v>
      </x:c>
      <x:c r="D3536" s="58" t="n">
        <x:v>100000000</x:v>
      </x:c>
      <x:c r="E3536" s="93" t="n">
        <x:v>48</x:v>
      </x:c>
      <x:c r="F3536" s="59" t="n">
        <x:v>0.10443791353191394</x:v>
      </x:c>
      <x:c r="G3536" s="59" t="n">
        <x:v>0.6968201428063876</x:v>
      </x:c>
      <x:c r="H3536" s="59" t="n">
        <x:v>0.20485341423548292</x:v>
      </x:c>
      <x:c r="I3536" s="58" t="n">
        <x:v>3068954.826249706</x:v>
      </x:c>
      <x:c r="J3536" s="59" t="n">
        <x:v>0.08543726985536704</x:v>
      </x:c>
      <x:c r="K3536" s="2" t="str">
        <x:v>D</x:v>
      </x:c>
      <x:c r="L3536" s="59" t="n">
        <x:v>0.1643982315063477</x:v>
      </x:c>
      <x:c r="M3536" s="59" t="n">
        <x:v>0.4644631368146472</x:v>
      </x:c>
      <x:c r="N3536" s="58" t="n">
        <x:v>15240400.060550546</x:v>
      </x:c>
      <x:c r="O3536" s="58" t="n">
        <x:v>5303409.185317882</x:v>
      </x:c>
      <x:c r="P3536" s="2" t="str">
        <x:v>approve</x:v>
      </x:c>
      <x:c r="Q3536" s="2" t="str">
        <x:v>eligibility and RAROC conditions are met</x:v>
      </x:c>
      <x:c r="R3536" s="2"/>
      <x:c r="S3536" s="2"/>
      <x:c r="T3536" s="2"/>
    </x:row>
    <x:row r="3537">
      <x:c r="A3537" s="2"/>
      <x:c r="B3537" s="2"/>
      <x:c r="C3537" s="2" t="str">
        <x:v>SYN-03532</x:v>
      </x:c>
      <x:c r="D3537" s="58" t="n">
        <x:v>190000000</x:v>
      </x:c>
      <x:c r="E3537" s="93" t="n">
        <x:v>18</x:v>
      </x:c>
      <x:c r="F3537" s="59" t="n">
        <x:v>0.08710286520739025</x:v>
      </x:c>
      <x:c r="G3537" s="59" t="n">
        <x:v>0.7774082759845109</x:v>
      </x:c>
      <x:c r="H3537" s="59" t="n">
        <x:v>0.20396968429575152</x:v>
      </x:c>
      <x:c r="I3537" s="58" t="n">
        <x:v>12341296.029063107</x:v>
      </x:c>
      <x:c r="J3537" s="59" t="n">
        <x:v>0.4352981704767155</x:v>
      </x:c>
      <x:c r="K3537" s="2" t="str">
        <x:v>C</x:v>
      </x:c>
      <x:c r="L3537" s="59" t="n">
        <x:v>0.1439087677001953</x:v>
      </x:c>
      <x:c r="M3537" s="59" t="n">
        <x:v>0.6077465635218325</x:v>
      </x:c>
      <x:c r="N3537" s="58" t="n">
        <x:v>10647163.378351368</x:v>
      </x:c>
      <x:c r="O3537" s="58" t="n">
        <x:v>10766688.811905062</x:v>
      </x:c>
      <x:c r="P3537" s="2" t="str">
        <x:v>approve</x:v>
      </x:c>
      <x:c r="Q3537" s="2" t="str">
        <x:v>eligibility and RAROC conditions are met</x:v>
      </x:c>
      <x:c r="R3537" s="2"/>
      <x:c r="S3537" s="2"/>
      <x:c r="T3537" s="2"/>
    </x:row>
    <x:row r="3538">
      <x:c r="A3538" s="2"/>
      <x:c r="B3538" s="2"/>
      <x:c r="C3538" s="2" t="str">
        <x:v>SYN-03533</x:v>
      </x:c>
      <x:c r="D3538" s="58" t="n">
        <x:v>112000000</x:v>
      </x:c>
      <x:c r="E3538" s="93" t="n">
        <x:v>36</x:v>
      </x:c>
      <x:c r="F3538" s="59" t="n">
        <x:v>0.01222437992834335</x:v>
      </x:c>
      <x:c r="G3538" s="59" t="n">
        <x:v>0.7466300965053785</x:v>
      </x:c>
      <x:c r="H3538" s="59" t="n">
        <x:v>0.11987904317953481</x:v>
      </x:c>
      <x:c r="I3538" s="58" t="n">
        <x:v>3719355.692968141</x:v>
      </x:c>
      <x:c r="J3538" s="59" t="n">
        <x:v>0.3289359908348699</x:v>
      </x:c>
      <x:c r="K3538" s="2" t="str">
        <x:v>A</x:v>
      </x:c>
      <x:c r="L3538" s="59" t="n">
        <x:v>0.08522693634033206</x:v>
      </x:c>
      <x:c r="M3538" s="59" t="n">
        <x:v>0.5116014281361371</x:v>
      </x:c>
      <x:c r="N3538" s="58" t="n">
        <x:v>1656074.4794052655</x:v>
      </x:c>
      <x:c r="O3538" s="58" t="n">
        <x:v>4736213.612132606</x:v>
      </x:c>
      <x:c r="P3538" s="2" t="str">
        <x:v>approve</x:v>
      </x:c>
      <x:c r="Q3538" s="2" t="str">
        <x:v>eligibility and RAROC conditions are met</x:v>
      </x:c>
      <x:c r="R3538" s="2"/>
      <x:c r="S3538" s="2"/>
      <x:c r="T3538" s="2"/>
    </x:row>
    <x:row r="3539">
      <x:c r="A3539" s="2"/>
      <x:c r="B3539" s="2"/>
      <x:c r="C3539" s="2" t="str">
        <x:v>SYN-03534</x:v>
      </x:c>
      <x:c r="D3539" s="58" t="n">
        <x:v>105000000</x:v>
      </x:c>
      <x:c r="E3539" s="93" t="n">
        <x:v>24</x:v>
      </x:c>
      <x:c r="F3539" s="59" t="n">
        <x:v>0.10012035671544187</x:v>
      </x:c>
      <x:c r="G3539" s="59" t="n">
        <x:v>0.7774295116078545</x:v>
      </x:c>
      <x:c r="H3539" s="59" t="n">
        <x:v>0.19452248278259765</x:v>
      </x:c>
      <x:c r="I3539" s="58" t="n">
        <x:v>5316004.646857097</x:v>
      </x:c>
      <x:c r="J3539" s="59" t="n">
        <x:v>0.5127061556974764</x:v>
      </x:c>
      <x:c r="K3539" s="2" t="str">
        <x:v>D</x:v>
      </x:c>
      <x:c r="L3539" s="59"/>
      <x:c r="M3539" s="59" t="n">
        <x:v>0.36767879976305595</x:v>
      </x:c>
      <x:c r="N3539" s="58" t="n">
        <x:v>8853571.393135825</x:v>
      </x:c>
      <x:c r="O3539" s="58" t="n">
        <x:v>6290248.619021112</x:v>
      </x:c>
      <x:c r="P3539" s="2" t="str">
        <x:v>decline</x:v>
      </x:c>
      <x:c r="Q3539" s="2" t="str">
        <x:v>debt service to income exceeds policy maximum</x:v>
      </x:c>
      <x:c r="R3539" s="2"/>
      <x:c r="S3539" s="2"/>
      <x:c r="T3539" s="2"/>
    </x:row>
    <x:row r="3540">
      <x:c r="A3540" s="2"/>
      <x:c r="B3540" s="2"/>
      <x:c r="C3540" s="2" t="str">
        <x:v>SYN-03535</x:v>
      </x:c>
      <x:c r="D3540" s="58" t="n">
        <x:v>30000000</x:v>
      </x:c>
      <x:c r="E3540" s="93" t="n">
        <x:v>36</x:v>
      </x:c>
      <x:c r="F3540" s="59" t="n">
        <x:v>0.06307114308270269</x:v>
      </x:c>
      <x:c r="G3540" s="59" t="n">
        <x:v>0.8182823850940283</x:v>
      </x:c>
      <x:c r="H3540" s="59" t="n">
        <x:v>0.1481221421766932</x:v>
      </x:c>
      <x:c r="I3540" s="58" t="n">
        <x:v>1037203.189803143</x:v>
      </x:c>
      <x:c r="J3540" s="59" t="n">
        <x:v>0.10946025611268238</x:v>
      </x:c>
      <x:c r="K3540" s="2" t="str">
        <x:v>C</x:v>
      </x:c>
      <x:c r="L3540" s="59" t="n">
        <x:v>0.15399425506591796</x:v>
      </x:c>
      <x:c r="M3540" s="59" t="n">
        <x:v>0.10879893074474585</x:v>
      </x:c>
      <x:c r="N3540" s="58" t="n">
        <x:v>2469449.3826292334</x:v>
      </x:c>
      <x:c r="O3540" s="58" t="n">
        <x:v>1432302.5808859773</x:v>
      </x:c>
      <x:c r="P3540" s="2" t="str">
        <x:v>reprice</x:v>
      </x:c>
      <x:c r="Q3540" s="2" t="str">
        <x:v>quoted APR is below the RAROC price floor</x:v>
      </x:c>
      <x:c r="R3540" s="2"/>
      <x:c r="S3540" s="2"/>
      <x:c r="T3540" s="2"/>
    </x:row>
    <x:row r="3541">
      <x:c r="A3541" s="2"/>
      <x:c r="B3541" s="2"/>
      <x:c r="C3541" s="2" t="str">
        <x:v>SYN-03536</x:v>
      </x:c>
      <x:c r="D3541" s="58" t="n">
        <x:v>121000000</x:v>
      </x:c>
      <x:c r="E3541" s="93" t="n">
        <x:v>24</x:v>
      </x:c>
      <x:c r="F3541" s="59" t="n">
        <x:v>0.01830436912157331</x:v>
      </x:c>
      <x:c r="G3541" s="59" t="n">
        <x:v>0.7554712007924305</x:v>
      </x:c>
      <x:c r="H3541" s="59" t="n">
        <x:v>0.12423192996364005</x:v>
      </x:c>
      <x:c r="I3541" s="58" t="n">
        <x:v>5719832.579469386</x:v>
      </x:c>
      <x:c r="J3541" s="59" t="n">
        <x:v>0.39581005998766017</x:v>
      </x:c>
      <x:c r="K3541" s="2" t="str">
        <x:v>A</x:v>
      </x:c>
      <x:c r="L3541" s="59" t="n">
        <x:v>0.09733039855957032</x:v>
      </x:c>
      <x:c r="M3541" s="59" t="n">
        <x:v>0.43367265946965755</x:v>
      </x:c>
      <x:c r="N3541" s="58" t="n">
        <x:v>1805247.754613353</x:v>
      </x:c>
      <x:c r="O3541" s="58" t="n">
        <x:v>5096987.416883118</x:v>
      </x:c>
      <x:c r="P3541" s="2" t="str">
        <x:v>approve</x:v>
      </x:c>
      <x:c r="Q3541" s="2" t="str">
        <x:v>eligibility and RAROC conditions are met</x:v>
      </x:c>
      <x:c r="R3541" s="2"/>
      <x:c r="S3541" s="2"/>
      <x:c r="T3541" s="2"/>
    </x:row>
    <x:row r="3542">
      <x:c r="A3542" s="2"/>
      <x:c r="B3542" s="2"/>
      <x:c r="C3542" s="2" t="str">
        <x:v>SYN-03537</x:v>
      </x:c>
      <x:c r="D3542" s="58" t="n">
        <x:v>175000000</x:v>
      </x:c>
      <x:c r="E3542" s="93" t="n">
        <x:v>12</x:v>
      </x:c>
      <x:c r="F3542" s="59" t="n">
        <x:v>0.10364989686801111</x:v>
      </x:c>
      <x:c r="G3542" s="59" t="n">
        <x:v>0.8451284172438291</x:v>
      </x:c>
      <x:c r="H3542" s="59" t="n">
        <x:v>0.1804595480892257</x:v>
      </x:c>
      <x:c r="I3542" s="58" t="n">
        <x:v>16047826.346392134</x:v>
      </x:c>
      <x:c r="J3542" s="59" t="n">
        <x:v>0.5118381454731116</x:v>
      </x:c>
      <x:c r="K3542" s="2" t="str">
        <x:v>D</x:v>
      </x:c>
      <x:c r="L3542" s="59"/>
      <x:c r="M3542" s="59" t="n">
        <x:v>0.25213524921226177</x:v>
      </x:c>
      <x:c r="N3542" s="58" t="n">
        <x:v>8668249.203502297</x:v>
      </x:c>
      <x:c r="O3542" s="58" t="n">
        <x:v>12110742.147845836</x:v>
      </x:c>
      <x:c r="P3542" s="2" t="str">
        <x:v>decline</x:v>
      </x:c>
      <x:c r="Q3542" s="2" t="str">
        <x:v>debt service to income exceeds policy maximum</x:v>
      </x:c>
      <x:c r="R3542" s="2"/>
      <x:c r="S3542" s="2"/>
      <x:c r="T3542" s="2"/>
    </x:row>
    <x:row r="3543">
      <x:c r="A3543" s="2"/>
      <x:c r="B3543" s="2"/>
      <x:c r="C3543" s="2" t="str">
        <x:v>SYN-03538</x:v>
      </x:c>
      <x:c r="D3543" s="58" t="n">
        <x:v>140000000</x:v>
      </x:c>
      <x:c r="E3543" s="93" t="n">
        <x:v>12</x:v>
      </x:c>
      <x:c r="F3543" s="59" t="n">
        <x:v>0.09804948470794914</x:v>
      </x:c>
      <x:c r="G3543" s="59" t="n">
        <x:v>0.6751451442033423</x:v>
      </x:c>
      <x:c r="H3543" s="59" t="n">
        <x:v>0.19583281583659404</x:v>
      </x:c>
      <x:c r="I3543" s="58" t="n">
        <x:v>12940925.428708697</x:v>
      </x:c>
      <x:c r="J3543" s="59" t="n">
        <x:v>0.3902952818569918</x:v>
      </x:c>
      <x:c r="K3543" s="2" t="str">
        <x:v>C</x:v>
      </x:c>
      <x:c r="L3543" s="59" t="n">
        <x:v>0.14962665557861327</x:v>
      </x:c>
      <x:c r="M3543" s="59" t="n">
        <x:v>0.5310959042355963</x:v>
      </x:c>
      <x:c r="N3543" s="58" t="n">
        <x:v>5247290.192377617</x:v>
      </x:c>
      <x:c r="O3543" s="58" t="n">
        <x:v>7531566.608848901</x:v>
      </x:c>
      <x:c r="P3543" s="2" t="str">
        <x:v>approve</x:v>
      </x:c>
      <x:c r="Q3543" s="2" t="str">
        <x:v>eligibility and RAROC conditions are met</x:v>
      </x:c>
      <x:c r="R3543" s="2"/>
      <x:c r="S3543" s="2"/>
      <x:c r="T3543" s="2"/>
    </x:row>
    <x:row r="3544">
      <x:c r="A3544" s="2"/>
      <x:c r="B3544" s="2"/>
      <x:c r="C3544" s="2" t="str">
        <x:v>SYN-03539</x:v>
      </x:c>
      <x:c r="D3544" s="58" t="n">
        <x:v>73000000</x:v>
      </x:c>
      <x:c r="E3544" s="93" t="n">
        <x:v>18</x:v>
      </x:c>
      <x:c r="F3544" s="59" t="n">
        <x:v>0.04627982990565768</x:v>
      </x:c>
      <x:c r="G3544" s="59" t="n">
        <x:v>0.667226179788374</x:v>
      </x:c>
      <x:c r="H3544" s="59" t="n">
        <x:v>0.131065576405802</x:v>
      </x:c>
      <x:c r="I3544" s="58" t="n">
        <x:v>4489304.394790704</x:v>
      </x:c>
      <x:c r="J3544" s="59" t="n">
        <x:v>0.27438145052775215</x:v>
      </x:c>
      <x:c r="K3544" s="2" t="str">
        <x:v>B</x:v>
      </x:c>
      <x:c r="L3544" s="59" t="n">
        <x:v>0.1121151351928711</x:v>
      </x:c>
      <x:c r="M3544" s="59" t="n">
        <x:v>0.3525935723728723</x:v>
      </x:c>
      <x:c r="N3544" s="58" t="n">
        <x:v>1837603.865615302</x:v>
      </x:c>
      <x:c r="O3544" s="58" t="n">
        <x:v>3057416.873519568</x:v>
      </x:c>
      <x:c r="P3544" s="2" t="str">
        <x:v>approve</x:v>
      </x:c>
      <x:c r="Q3544" s="2" t="str">
        <x:v>eligibility and RAROC conditions are met</x:v>
      </x:c>
      <x:c r="R3544" s="2"/>
      <x:c r="S3544" s="2"/>
      <x:c r="T3544" s="2"/>
    </x:row>
    <x:row r="3545">
      <x:c r="A3545" s="2"/>
      <x:c r="B3545" s="2"/>
      <x:c r="C3545" s="2" t="str">
        <x:v>SYN-03540</x:v>
      </x:c>
      <x:c r="D3545" s="58" t="n">
        <x:v>32000000</x:v>
      </x:c>
      <x:c r="E3545" s="93" t="n">
        <x:v>12</x:v>
      </x:c>
      <x:c r="F3545" s="59" t="n">
        <x:v>0.1114046215978975</x:v>
      </x:c>
      <x:c r="G3545" s="59" t="n">
        <x:v>0.7260777047405984</x:v>
      </x:c>
      <x:c r="H3545" s="59" t="n">
        <x:v>0.21161163914342118</x:v>
      </x:c>
      <x:c r="I3545" s="58" t="n">
        <x:v>2982116.47044978</x:v>
      </x:c>
      <x:c r="J3545" s="59" t="n">
        <x:v>0.3839275565557607</x:v>
      </x:c>
      <x:c r="K3545" s="2" t="str">
        <x:v>D</x:v>
      </x:c>
      <x:c r="L3545" s="59" t="n">
        <x:v>0.22227989196777345</x:v>
      </x:c>
      <x:c r="M3545" s="59" t="n">
        <x:v>0.08525437097977731</x:v>
      </x:c>
      <x:c r="N3545" s="58" t="n">
        <x:v>1472011.286005172</x:v>
      </x:c>
      <x:c r="O3545" s="58" t="n">
        <x:v>1983676.4885273005</x:v>
      </x:c>
      <x:c r="P3545" s="2" t="str">
        <x:v>reprice</x:v>
      </x:c>
      <x:c r="Q3545" s="2" t="str">
        <x:v>quoted APR is below the RAROC price floor</x:v>
      </x:c>
      <x:c r="R3545" s="2"/>
      <x:c r="S3545" s="2"/>
      <x:c r="T3545" s="2"/>
    </x:row>
    <x:row r="3546">
      <x:c r="A3546" s="2"/>
      <x:c r="B3546" s="2"/>
      <x:c r="C3546" s="2" t="str">
        <x:v>SYN-03541</x:v>
      </x:c>
      <x:c r="D3546" s="58" t="n">
        <x:v>178000000</x:v>
      </x:c>
      <x:c r="E3546" s="93" t="n">
        <x:v>12</x:v>
      </x:c>
      <x:c r="F3546" s="59" t="n">
        <x:v>0.023626752435233347</x:v>
      </x:c>
      <x:c r="G3546" s="59" t="n">
        <x:v>0.6955107176826693</x:v>
      </x:c>
      <x:c r="H3546" s="59" t="n">
        <x:v>0.13811009582431794</x:v>
      </x:c>
      <x:c r="I3546" s="58" t="n">
        <x:v>15966282.84958364</x:v>
      </x:c>
      <x:c r="J3546" s="59" t="n">
        <x:v>0.5193577685634979</x:v>
      </x:c>
      <x:c r="K3546" s="2" t="str">
        <x:v>B</x:v>
      </x:c>
      <x:c r="L3546" s="59"/>
      <x:c r="M3546" s="59" t="n">
        <x:v>0.5620240933990784</x:v>
      </x:c>
      <x:c r="N3546" s="58" t="n">
        <x:v>1623363.9999808376</x:v>
      </x:c>
      <x:c r="O3546" s="58" t="n">
        <x:v>7695015.462590219</x:v>
      </x:c>
      <x:c r="P3546" s="2" t="str">
        <x:v>decline</x:v>
      </x:c>
      <x:c r="Q3546" s="2" t="str">
        <x:v>debt service to income exceeds policy maximum</x:v>
      </x:c>
      <x:c r="R3546" s="2"/>
      <x:c r="S3546" s="2"/>
      <x:c r="T3546" s="2"/>
    </x:row>
    <x:row r="3547">
      <x:c r="A3547" s="2"/>
      <x:c r="B3547" s="2"/>
      <x:c r="C3547" s="2" t="str">
        <x:v>SYN-03542</x:v>
      </x:c>
      <x:c r="D3547" s="58" t="n">
        <x:v>133000000</x:v>
      </x:c>
      <x:c r="E3547" s="93" t="n">
        <x:v>24</x:v>
      </x:c>
      <x:c r="F3547" s="59" t="n">
        <x:v>0.18695395927197334</x:v>
      </x:c>
      <x:c r="G3547" s="59" t="n">
        <x:v>0.6167972992907594</x:v>
      </x:c>
      <x:c r="H3547" s="59" t="n">
        <x:v>0.26414185479271596</x:v>
      </x:c>
      <x:c r="I3547" s="58" t="n">
        <x:v>7193130.504367839</x:v>
      </x:c>
      <x:c r="J3547" s="59" t="n">
        <x:v>0.213109595113518</x:v>
      </x:c>
      <x:c r="K3547" s="2" t="str">
        <x:v>E</x:v>
      </x:c>
      <x:c r="L3547" s="59" t="n">
        <x:v>0.21373069763183591</x:v>
      </x:c>
      <x:c r="M3547" s="59" t="n">
        <x:v>0.48036434493942326</x:v>
      </x:c>
      <x:c r="N3547" s="58" t="n">
        <x:v>16622302.36672653</x:v>
      </x:c>
      <x:c r="O3547" s="58" t="n">
        <x:v>8264574.248891281</x:v>
      </x:c>
      <x:c r="P3547" s="2" t="str">
        <x:v>approve</x:v>
      </x:c>
      <x:c r="Q3547" s="2" t="str">
        <x:v>eligibility and RAROC conditions are met</x:v>
      </x:c>
      <x:c r="R3547" s="2"/>
      <x:c r="S3547" s="2"/>
      <x:c r="T3547" s="2"/>
    </x:row>
    <x:row r="3548">
      <x:c r="A3548" s="2"/>
      <x:c r="B3548" s="2"/>
      <x:c r="C3548" s="2" t="str">
        <x:v>SYN-03543</x:v>
      </x:c>
      <x:c r="D3548" s="58" t="n">
        <x:v>161000000</x:v>
      </x:c>
      <x:c r="E3548" s="93" t="n">
        <x:v>36</x:v>
      </x:c>
      <x:c r="F3548" s="59" t="n">
        <x:v>0.13408846940930913</x:v>
      </x:c>
      <x:c r="G3548" s="59" t="n">
        <x:v>0.6211060909114694</x:v>
      </x:c>
      <x:c r="H3548" s="59" t="n">
        <x:v>0.22705345393220444</x:v>
      </x:c>
      <x:c r="I3548" s="58" t="n">
        <x:v>6207566.62481501</x:v>
      </x:c>
      <x:c r="J3548" s="59" t="n">
        <x:v>0.2303792710052943</x:v>
      </x:c>
      <x:c r="K3548" s="2" t="str">
        <x:v>D</x:v>
      </x:c>
      <x:c r="L3548" s="59" t="n">
        <x:v>0.171832275390625</x:v>
      </x:c>
      <x:c r="M3548" s="59" t="n">
        <x:v>0.5668756752312014</x:v>
      </x:c>
      <x:c r="N3548" s="58" t="n">
        <x:v>21210029.655965783</x:v>
      </x:c>
      <x:c r="O3548" s="58" t="n">
        <x:v>8630065.811398985</x:v>
      </x:c>
      <x:c r="P3548" s="2" t="str">
        <x:v>approve</x:v>
      </x:c>
      <x:c r="Q3548" s="2" t="str">
        <x:v>eligibility and RAROC conditions are met</x:v>
      </x:c>
      <x:c r="R3548" s="2"/>
      <x:c r="S3548" s="2"/>
      <x:c r="T3548" s="2"/>
    </x:row>
    <x:row r="3549">
      <x:c r="A3549" s="2"/>
      <x:c r="B3549" s="2"/>
      <x:c r="C3549" s="2" t="str">
        <x:v>SYN-03544</x:v>
      </x:c>
      <x:c r="D3549" s="58" t="n">
        <x:v>250000000</x:v>
      </x:c>
      <x:c r="E3549" s="93" t="n">
        <x:v>36</x:v>
      </x:c>
      <x:c r="F3549" s="59" t="n">
        <x:v>0.043407293992314605</x:v>
      </x:c>
      <x:c r="G3549" s="59" t="n">
        <x:v>0.668102778593264</x:v>
      </x:c>
      <x:c r="H3549" s="59" t="n">
        <x:v>0.13481628640157298</x:v>
      </x:c>
      <x:c r="I3549" s="58" t="n">
        <x:v>8481600.545392036</x:v>
      </x:c>
      <x:c r="J3549" s="59" t="n">
        <x:v>0.21756405719982105</x:v>
      </x:c>
      <x:c r="K3549" s="2" t="str">
        <x:v>B</x:v>
      </x:c>
      <x:c r="L3549" s="59" t="n">
        <x:v>0.10499080657958984</x:v>
      </x:c>
      <x:c r="M3549" s="59" t="n">
        <x:v>0.46254959771056803</x:v>
      </x:c>
      <x:c r="N3549" s="58" t="n">
        <x:v>11623156.455989443</x:v>
      </x:c>
      <x:c r="O3549" s="58" t="n">
        <x:v>10309779.124060962</x:v>
      </x:c>
      <x:c r="P3549" s="2" t="str">
        <x:v>approve</x:v>
      </x:c>
      <x:c r="Q3549" s="2" t="str">
        <x:v>eligibility and RAROC conditions are met</x:v>
      </x:c>
      <x:c r="R3549" s="2"/>
      <x:c r="S3549" s="2"/>
      <x:c r="T3549" s="2"/>
    </x:row>
    <x:row r="3550">
      <x:c r="A3550" s="2"/>
      <x:c r="B3550" s="2"/>
      <x:c r="C3550" s="2" t="str">
        <x:v>SYN-03545</x:v>
      </x:c>
      <x:c r="D3550" s="58" t="n">
        <x:v>216000000</x:v>
      </x:c>
      <x:c r="E3550" s="93" t="n">
        <x:v>48</x:v>
      </x:c>
      <x:c r="F3550" s="59" t="n">
        <x:v>0.11168318707543258</x:v>
      </x:c>
      <x:c r="G3550" s="59" t="n">
        <x:v>0.6692731951641828</x:v>
      </x:c>
      <x:c r="H3550" s="59" t="n">
        <x:v>0.19390489143053974</x:v>
      </x:c>
      <x:c r="I3550" s="58" t="n">
        <x:v>6503018.007400524</x:v>
      </x:c>
      <x:c r="J3550" s="59" t="n">
        <x:v>0.22970414833087713</x:v>
      </x:c>
      <x:c r="K3550" s="2" t="str">
        <x:v>D</x:v>
      </x:c>
      <x:c r="L3550" s="59" t="n">
        <x:v>0.16338836669921875</x:v>
      </x:c>
      <x:c r="M3550" s="59" t="n">
        <x:v>0.39002533074949</x:v>
      </x:c>
      <x:c r="N3550" s="58" t="n">
        <x:v>33396293.7478419</x:v>
      </x:c>
      <x:c r="O3550" s="58" t="n">
        <x:v>11236870.657144101</x:v>
      </x:c>
      <x:c r="P3550" s="2" t="str">
        <x:v>approve</x:v>
      </x:c>
      <x:c r="Q3550" s="2" t="str">
        <x:v>eligibility and RAROC conditions are met</x:v>
      </x:c>
      <x:c r="R3550" s="2"/>
      <x:c r="S3550" s="2"/>
      <x:c r="T3550" s="2"/>
    </x:row>
    <x:row r="3551">
      <x:c r="A3551" s="2"/>
      <x:c r="B3551" s="2"/>
      <x:c r="C3551" s="2" t="str">
        <x:v>SYN-03546</x:v>
      </x:c>
      <x:c r="D3551" s="58" t="n">
        <x:v>170000000</x:v>
      </x:c>
      <x:c r="E3551" s="93" t="n">
        <x:v>24</x:v>
      </x:c>
      <x:c r="F3551" s="59" t="n">
        <x:v>0.10614648455493629</x:v>
      </x:c>
      <x:c r="G3551" s="59" t="n">
        <x:v>0.8064994824547652</x:v>
      </x:c>
      <x:c r="H3551" s="59" t="n">
        <x:v>0.19476361446494944</x:v>
      </x:c>
      <x:c r="I3551" s="58" t="n">
        <x:v>8608861.366746437</x:v>
      </x:c>
      <x:c r="J3551" s="59" t="n">
        <x:v>0.2461854423444983</x:v>
      </x:c>
      <x:c r="K3551" s="2" t="str">
        <x:v>D</x:v>
      </x:c>
      <x:c r="L3551" s="59" t="n">
        <x:v>0.17507858276367189</x:v>
      </x:c>
      <x:c r="M3551" s="59" t="n">
        <x:v>0.2865157193590795</x:v>
      </x:c>
      <x:c r="N3551" s="58" t="n">
        <x:v>15746776.429296162</x:v>
      </x:c>
      <x:c r="O3551" s="58" t="n">
        <x:v>10871476.17920946</x:v>
      </x:c>
      <x:c r="P3551" s="2" t="str">
        <x:v>approve</x:v>
      </x:c>
      <x:c r="Q3551" s="2" t="str">
        <x:v>eligibility and RAROC conditions are met</x:v>
      </x:c>
      <x:c r="R3551" s="2"/>
      <x:c r="S3551" s="2"/>
      <x:c r="T3551" s="2"/>
    </x:row>
    <x:row r="3552">
      <x:c r="A3552" s="2"/>
      <x:c r="B3552" s="2"/>
      <x:c r="C3552" s="2" t="str">
        <x:v>SYN-03547</x:v>
      </x:c>
      <x:c r="D3552" s="58" t="n">
        <x:v>222000000</x:v>
      </x:c>
      <x:c r="E3552" s="93" t="n">
        <x:v>24</x:v>
      </x:c>
      <x:c r="F3552" s="59" t="n">
        <x:v>0.0802274838996365</x:v>
      </x:c>
      <x:c r="G3552" s="59" t="n">
        <x:v>0.7074956474791146</x:v>
      </x:c>
      <x:c r="H3552" s="59" t="n">
        <x:v>0.16566756303492525</x:v>
      </x:c>
      <x:c r="I3552" s="58" t="n">
        <x:v>10930024.337417688</x:v>
      </x:c>
      <x:c r="J3552" s="59" t="n">
        <x:v>0.5130243877868692</x:v>
      </x:c>
      <x:c r="K3552" s="2" t="str">
        <x:v>C</x:v>
      </x:c>
      <x:c r="L3552" s="59"/>
      <x:c r="M3552" s="59" t="n">
        <x:v>0.3734957810365207</x:v>
      </x:c>
      <x:c r="N3552" s="58" t="n">
        <x:v>13593607.451294675</x:v>
      </x:c>
      <x:c r="O3552" s="58" t="n">
        <x:v>10695167.91819196</x:v>
      </x:c>
      <x:c r="P3552" s="2" t="str">
        <x:v>decline</x:v>
      </x:c>
      <x:c r="Q3552" s="2" t="str">
        <x:v>debt service to income exceeds policy maximum</x:v>
      </x:c>
      <x:c r="R3552" s="2"/>
      <x:c r="S3552" s="2"/>
      <x:c r="T3552" s="2"/>
    </x:row>
    <x:row r="3553">
      <x:c r="A3553" s="2"/>
      <x:c r="B3553" s="2"/>
      <x:c r="C3553" s="2" t="str">
        <x:v>SYN-03548</x:v>
      </x:c>
      <x:c r="D3553" s="58" t="n">
        <x:v>219000000</x:v>
      </x:c>
      <x:c r="E3553" s="93" t="n">
        <x:v>36</x:v>
      </x:c>
      <x:c r="F3553" s="59" t="n">
        <x:v>0.17650197361519712</x:v>
      </x:c>
      <x:c r="G3553" s="59" t="n">
        <x:v>0.6584305143133962</x:v>
      </x:c>
      <x:c r="H3553" s="59" t="n">
        <x:v>0.24553751613863412</x:v>
      </x:c>
      <x:c r="I3553" s="58" t="n">
        <x:v>8655797.940649176</x:v>
      </x:c>
      <x:c r="J3553" s="59" t="n">
        <x:v>0.39457949512833346</x:v>
      </x:c>
      <x:c r="K3553" s="2" t="str">
        <x:v>E</x:v>
      </x:c>
      <x:c r="L3553" s="59" t="n">
        <x:v>0.21638916015624998</x:v>
      </x:c>
      <x:c r="M3553" s="59" t="n">
        <x:v>0.33793056230358226</x:v>
      </x:c>
      <x:c r="N3553" s="58" t="n">
        <x:v>39543538.46227674</x:v>
      </x:c>
      <x:c r="O3553" s="58" t="n">
        <x:v>13621552.625965491</x:v>
      </x:c>
      <x:c r="P3553" s="2" t="str">
        <x:v>approve</x:v>
      </x:c>
      <x:c r="Q3553" s="2" t="str">
        <x:v>eligibility and RAROC conditions are met</x:v>
      </x:c>
      <x:c r="R3553" s="2"/>
      <x:c r="S3553" s="2"/>
      <x:c r="T3553" s="2"/>
    </x:row>
    <x:row r="3554">
      <x:c r="A3554" s="2"/>
      <x:c r="B3554" s="2"/>
      <x:c r="C3554" s="2" t="str">
        <x:v>SYN-03549</x:v>
      </x:c>
      <x:c r="D3554" s="58" t="n">
        <x:v>120000000</x:v>
      </x:c>
      <x:c r="E3554" s="93" t="n">
        <x:v>36</x:v>
      </x:c>
      <x:c r="F3554" s="59" t="n">
        <x:v>0.16822403177644255</x:v>
      </x:c>
      <x:c r="G3554" s="59" t="n">
        <x:v>0.7849433673886446</x:v>
      </x:c>
      <x:c r="H3554" s="59" t="n">
        <x:v>0.25991721436438364</x:v>
      </x:c>
      <x:c r="I3554" s="58" t="n">
        <x:v>4834345.284072462</x:v>
      </x:c>
      <x:c r="J3554" s="59" t="n">
        <x:v>0.2562488346695083</x:v>
      </x:c>
      <x:c r="K3554" s="2" t="str">
        <x:v>E</x:v>
      </x:c>
      <x:c r="L3554" s="59" t="n">
        <x:v>0.2370672607421875</x:v>
      </x:c>
      <x:c r="M3554" s="59" t="n">
        <x:v>0.2795178412429682</x:v>
      </x:c>
      <x:c r="N3554" s="58" t="n">
        <x:v>24873888.391916346</x:v>
      </x:c>
      <x:c r="O3554" s="58" t="n">
        <x:v>8838832.905109245</x:v>
      </x:c>
      <x:c r="P3554" s="2" t="str">
        <x:v>approve</x:v>
      </x:c>
      <x:c r="Q3554" s="2" t="str">
        <x:v>eligibility and RAROC conditions are met</x:v>
      </x:c>
      <x:c r="R3554" s="2"/>
      <x:c r="S3554" s="2"/>
      <x:c r="T3554" s="2"/>
    </x:row>
    <x:row r="3555">
      <x:c r="A3555" s="2"/>
      <x:c r="B3555" s="2"/>
      <x:c r="C3555" s="2" t="str">
        <x:v>SYN-03550</x:v>
      </x:c>
      <x:c r="D3555" s="58" t="n">
        <x:v>31000000</x:v>
      </x:c>
      <x:c r="E3555" s="93" t="n">
        <x:v>36</x:v>
      </x:c>
      <x:c r="F3555" s="59" t="n">
        <x:v>0.02324546217125078</x:v>
      </x:c>
      <x:c r="G3555" s="59" t="n">
        <x:v>0.818212972517278</x:v>
      </x:c>
      <x:c r="H3555" s="59" t="n">
        <x:v>0.11648792871997551</x:v>
      </x:c>
      <x:c r="I3555" s="58" t="n">
        <x:v>1024451.3025874089</x:v>
      </x:c>
      <x:c r="J3555" s="59" t="n">
        <x:v>0.3008732608066932</x:v>
      </x:c>
      <x:c r="K3555" s="2" t="str">
        <x:v>B</x:v>
      </x:c>
      <x:c r="L3555" s="59" t="n">
        <x:v>0.11290477752685547</x:v>
      </x:c>
      <x:c r="M3555" s="59" t="n">
        <x:v>0.19664570359236716</x:v>
      </x:c>
      <x:c r="N3555" s="58" t="n">
        <x:v>948039.5665143164</x:v>
      </x:c>
      <x:c r="O3555" s="58" t="n">
        <x:v>1294432.745477063</x:v>
      </x:c>
      <x:c r="P3555" s="2" t="str">
        <x:v>approve</x:v>
      </x:c>
      <x:c r="Q3555" s="2" t="str">
        <x:v>eligibility and RAROC conditions are met</x:v>
      </x:c>
      <x:c r="R3555" s="2"/>
      <x:c r="S3555" s="2"/>
      <x:c r="T3555" s="2"/>
    </x:row>
    <x:row r="3556">
      <x:c r="A3556" s="2"/>
      <x:c r="B3556" s="2"/>
      <x:c r="C3556" s="2" t="str">
        <x:v>SYN-03551</x:v>
      </x:c>
      <x:c r="D3556" s="58" t="n">
        <x:v>193000000</x:v>
      </x:c>
      <x:c r="E3556" s="93" t="n">
        <x:v>48</x:v>
      </x:c>
      <x:c r="F3556" s="59" t="n">
        <x:v>0.05321955236035309</x:v>
      </x:c>
      <x:c r="G3556" s="59" t="n">
        <x:v>0.6064220371756717</x:v>
      </x:c>
      <x:c r="H3556" s="59" t="n">
        <x:v>0.13957124926145958</x:v>
      </x:c>
      <x:c r="I3556" s="58" t="n">
        <x:v>5269859.960168278</x:v>
      </x:c>
      <x:c r="J3556" s="59" t="n">
        <x:v>0.27203291964899606</x:v>
      </x:c>
      <x:c r="K3556" s="2" t="str">
        <x:v>C</x:v>
      </x:c>
      <x:c r="L3556" s="59" t="n">
        <x:v>0.10997959136962891</x:v>
      </x:c>
      <x:c r="M3556" s="59" t="n">
        <x:v>0.4603060652359862</x:v>
      </x:c>
      <x:c r="N3556" s="58" t="n">
        <x:v>13208553.170852877</x:v>
      </x:c>
      <x:c r="O3556" s="58" t="n">
        <x:v>7859006.06652743</x:v>
      </x:c>
      <x:c r="P3556" s="2" t="str">
        <x:v>approve</x:v>
      </x:c>
      <x:c r="Q3556" s="2" t="str">
        <x:v>eligibility and RAROC conditions are met</x:v>
      </x:c>
      <x:c r="R3556" s="2"/>
      <x:c r="S3556" s="2"/>
      <x:c r="T3556" s="2"/>
    </x:row>
    <x:row r="3557">
      <x:c r="A3557" s="2"/>
      <x:c r="B3557" s="2"/>
      <x:c r="C3557" s="2" t="str">
        <x:v>SYN-03552</x:v>
      </x:c>
      <x:c r="D3557" s="58" t="n">
        <x:v>193000000</x:v>
      </x:c>
      <x:c r="E3557" s="93" t="n">
        <x:v>48</x:v>
      </x:c>
      <x:c r="F3557" s="59" t="n">
        <x:v>0.018676987199811382</x:v>
      </x:c>
      <x:c r="G3557" s="59" t="n">
        <x:v>0.7139319338654567</x:v>
      </x:c>
      <x:c r="H3557" s="59" t="n">
        <x:v>0.14476557889963015</x:v>
      </x:c>
      <x:c r="I3557" s="58" t="n">
        <x:v>5320263.683907003</x:v>
      </x:c>
      <x:c r="J3557" s="59" t="n">
        <x:v>0.3910650278566353</x:v>
      </x:c>
      <x:c r="K3557" s="2" t="str">
        <x:v>A</x:v>
      </x:c>
      <x:c r="L3557" s="59" t="n">
        <x:v>0.08802753448486329</x:v>
      </x:c>
      <x:c r="M3557" s="59" t="n">
        <x:v>0.7350058731834523</x:v>
      </x:c>
      <x:c r="N3557" s="58" t="n">
        <x:v>5648184.092288079</x:v>
      </x:c>
      <x:c r="O3557" s="58" t="n">
        <x:v>8267787.994431379</x:v>
      </x:c>
      <x:c r="P3557" s="2" t="str">
        <x:v>approve</x:v>
      </x:c>
      <x:c r="Q3557" s="2" t="str">
        <x:v>eligibility and RAROC conditions are met</x:v>
      </x:c>
      <x:c r="R3557" s="2"/>
      <x:c r="S3557" s="2"/>
      <x:c r="T3557" s="2"/>
    </x:row>
    <x:row r="3558">
      <x:c r="A3558" s="2"/>
      <x:c r="B3558" s="2"/>
      <x:c r="C3558" s="2" t="str">
        <x:v>SYN-03553</x:v>
      </x:c>
      <x:c r="D3558" s="58" t="n">
        <x:v>247000000</x:v>
      </x:c>
      <x:c r="E3558" s="93" t="n">
        <x:v>36</x:v>
      </x:c>
      <x:c r="F3558" s="59" t="n">
        <x:v>0.2200862176952674</x:v>
      </x:c>
      <x:c r="G3558" s="59" t="n">
        <x:v>0.614180810122612</x:v>
      </x:c>
      <x:c r="H3558" s="59" t="n">
        <x:v>0.28601788945022466</x:v>
      </x:c>
      <x:c r="I3558" s="58" t="n">
        <x:v>10297278.308614684</x:v>
      </x:c>
      <x:c r="J3558" s="59" t="n">
        <x:v>0.8373298942884178</x:v>
      </x:c>
      <x:c r="K3558" s="2" t="str">
        <x:v>E</x:v>
      </x:c>
      <x:c r="L3558" s="59"/>
      <x:c r="M3558" s="59" t="n">
        <x:v>0.4748578153943281</x:v>
      </x:c>
      <x:c r="N3558" s="58" t="n">
        <x:v>51280620.61475457</x:v>
      </x:c>
      <x:c r="O3558" s="58" t="n">
        <x:v>15114007.408586714</x:v>
      </x:c>
      <x:c r="P3558" s="2" t="str">
        <x:v>decline</x:v>
      </x:c>
      <x:c r="Q3558" s="2" t="str">
        <x:v>PD exceeds policy maximum</x:v>
      </x:c>
      <x:c r="R3558" s="2"/>
      <x:c r="S3558" s="2"/>
      <x:c r="T3558" s="2"/>
    </x:row>
    <x:row r="3559">
      <x:c r="A3559" s="2"/>
      <x:c r="B3559" s="2"/>
      <x:c r="C3559" s="2" t="str">
        <x:v>SYN-03554</x:v>
      </x:c>
      <x:c r="D3559" s="58" t="n">
        <x:v>99000000</x:v>
      </x:c>
      <x:c r="E3559" s="93" t="n">
        <x:v>24</x:v>
      </x:c>
      <x:c r="F3559" s="59" t="n">
        <x:v>0.09994829871018421</x:v>
      </x:c>
      <x:c r="G3559" s="59" t="n">
        <x:v>0.6823808679390413</x:v>
      </x:c>
      <x:c r="H3559" s="59" t="n">
        <x:v>0.18100804692140093</x:v>
      </x:c>
      <x:c r="I3559" s="58" t="n">
        <x:v>4947309.393278646</x:v>
      </x:c>
      <x:c r="J3559" s="59" t="n">
        <x:v>0.5145476113693321</x:v>
      </x:c>
      <x:c r="K3559" s="2" t="str">
        <x:v>C</x:v>
      </x:c>
      <x:c r="L3559" s="59"/>
      <x:c r="M3559" s="59" t="n">
        <x:v>0.38735874511547425</x:v>
      </x:c>
      <x:c r="N3559" s="58" t="n">
        <x:v>7286748.202763476</x:v>
      </x:c>
      <x:c r="O3559" s="58" t="n">
        <x:v>5181367.3004714</x:v>
      </x:c>
      <x:c r="P3559" s="2" t="str">
        <x:v>decline</x:v>
      </x:c>
      <x:c r="Q3559" s="2" t="str">
        <x:v>debt service to income exceeds policy maximum</x:v>
      </x:c>
      <x:c r="R3559" s="2"/>
      <x:c r="S3559" s="2"/>
      <x:c r="T3559" s="2"/>
    </x:row>
    <x:row r="3560">
      <x:c r="A3560" s="2"/>
      <x:c r="B3560" s="2"/>
      <x:c r="C3560" s="2" t="str">
        <x:v>SYN-03555</x:v>
      </x:c>
      <x:c r="D3560" s="58" t="n">
        <x:v>67000000</x:v>
      </x:c>
      <x:c r="E3560" s="93" t="n">
        <x:v>36</x:v>
      </x:c>
      <x:c r="F3560" s="59" t="n">
        <x:v>0.09840152514298052</x:v>
      </x:c>
      <x:c r="G3560" s="59" t="n">
        <x:v>0.805543671915412</x:v>
      </x:c>
      <x:c r="H3560" s="59" t="n">
        <x:v>0.19071838343741</x:v>
      </x:c>
      <x:c r="I3560" s="58" t="n">
        <x:v>2458387.5458168215</x:v>
      </x:c>
      <x:c r="J3560" s="59" t="n">
        <x:v>0.19220604986505876</x:v>
      </x:c>
      <x:c r="K3560" s="2" t="str">
        <x:v>C</x:v>
      </x:c>
      <x:c r="L3560" s="59" t="n">
        <x:v>0.17182525634765627</x:v>
      </x:c>
      <x:c r="M3560" s="59" t="n">
        <x:v>0.28706297959894156</x:v>
      </x:c>
      <x:c r="N3560" s="58" t="n">
        <x:v>8452612.372932477</x:v>
      </x:c>
      <x:c r="O3560" s="58" t="n">
        <x:v>4037136.3824174367</x:v>
      </x:c>
      <x:c r="P3560" s="2" t="str">
        <x:v>approve</x:v>
      </x:c>
      <x:c r="Q3560" s="2" t="str">
        <x:v>eligibility and RAROC conditions are met</x:v>
      </x:c>
      <x:c r="R3560" s="2"/>
      <x:c r="S3560" s="2"/>
      <x:c r="T3560" s="2"/>
    </x:row>
    <x:row r="3561">
      <x:c r="A3561" s="2"/>
      <x:c r="B3561" s="2"/>
      <x:c r="C3561" s="2" t="str">
        <x:v>SYN-03556</x:v>
      </x:c>
      <x:c r="D3561" s="58" t="n">
        <x:v>140000000</x:v>
      </x:c>
      <x:c r="E3561" s="93" t="n">
        <x:v>36</x:v>
      </x:c>
      <x:c r="F3561" s="59" t="n">
        <x:v>0.19923973260039393</x:v>
      </x:c>
      <x:c r="G3561" s="59" t="n">
        <x:v>0.7595475858151991</x:v>
      </x:c>
      <x:c r="H3561" s="59" t="n">
        <x:v>0.24409326270749737</x:v>
      </x:c>
      <x:c r="I3561" s="58" t="n">
        <x:v>5522733.062517342</x:v>
      </x:c>
      <x:c r="J3561" s="59" t="n">
        <x:v>0.40146664919466724</x:v>
      </x:c>
      <x:c r="K3561" s="2" t="str">
        <x:v>E</x:v>
      </x:c>
      <x:c r="L3561" s="59" t="n">
        <x:v>0.26458541870117186</x:v>
      </x:c>
      <x:c r="M3561" s="59" t="n">
        <x:v>0.05684699647343992</x:v>
      </x:c>
      <x:c r="N3561" s="58" t="n">
        <x:v>32458417.850121368</x:v>
      </x:c>
      <x:c r="O3561" s="58" t="n">
        <x:v>10292825.631386794</x:v>
      </x:c>
      <x:c r="P3561" s="2" t="str">
        <x:v>reprice</x:v>
      </x:c>
      <x:c r="Q3561" s="2" t="str">
        <x:v>quoted APR is below the RAROC price floor</x:v>
      </x:c>
      <x:c r="R3561" s="2"/>
      <x:c r="S3561" s="2"/>
      <x:c r="T3561" s="2"/>
    </x:row>
    <x:row r="3562">
      <x:c r="A3562" s="2"/>
      <x:c r="B3562" s="2"/>
      <x:c r="C3562" s="2" t="str">
        <x:v>SYN-03557</x:v>
      </x:c>
      <x:c r="D3562" s="58" t="n">
        <x:v>73000000</x:v>
      </x:c>
      <x:c r="E3562" s="93" t="n">
        <x:v>12</x:v>
      </x:c>
      <x:c r="F3562" s="59" t="n">
        <x:v>0.04917180209322731</x:v>
      </x:c>
      <x:c r="G3562" s="59" t="n">
        <x:v>0.7692082960741862</x:v>
      </x:c>
      <x:c r="H3562" s="59" t="n">
        <x:v>0.1630449292378373</x:v>
      </x:c>
      <x:c r="I3562" s="58" t="n">
        <x:v>6633875.918291185</x:v>
      </x:c>
      <x:c r="J3562" s="59" t="n">
        <x:v>0.6017372265790352</x:v>
      </x:c>
      <x:c r="K3562" s="2" t="str">
        <x:v>B</x:v>
      </x:c>
      <x:c r="L3562" s="59"/>
      <x:c r="M3562" s="59" t="n">
        <x:v>0.5034668121667571</x:v>
      </x:c>
      <x:c r="N3562" s="58" t="n">
        <x:v>1544022.8529050627</x:v>
      </x:c>
      <x:c r="O3562" s="58" t="n">
        <x:v>3141617.6482176967</x:v>
      </x:c>
      <x:c r="P3562" s="2" t="str">
        <x:v>decline</x:v>
      </x:c>
      <x:c r="Q3562" s="2" t="str">
        <x:v>debt service to income exceeds policy maximum</x:v>
      </x:c>
      <x:c r="R3562" s="2"/>
      <x:c r="S3562" s="2"/>
      <x:c r="T3562" s="2"/>
    </x:row>
    <x:row r="3563">
      <x:c r="A3563" s="2"/>
      <x:c r="B3563" s="2"/>
      <x:c r="C3563" s="2" t="str">
        <x:v>SYN-03558</x:v>
      </x:c>
      <x:c r="D3563" s="58" t="n">
        <x:v>113000000</x:v>
      </x:c>
      <x:c r="E3563" s="93" t="n">
        <x:v>36</x:v>
      </x:c>
      <x:c r="F3563" s="59" t="n">
        <x:v>0.04113895035699756</x:v>
      </x:c>
      <x:c r="G3563" s="59" t="n">
        <x:v>0.5616255276699601</x:v>
      </x:c>
      <x:c r="H3563" s="59" t="n">
        <x:v>0.15093487457313176</x:v>
      </x:c>
      <x:c r="I3563" s="58" t="n">
        <x:v>3922357.3747624555</x:v>
      </x:c>
      <x:c r="J3563" s="59" t="n">
        <x:v>0.16758487940617542</x:v>
      </x:c>
      <x:c r="K3563" s="2" t="str">
        <x:v>B</x:v>
      </x:c>
      <x:c r="L3563" s="59" t="n">
        <x:v>0.10591732025146486</x:v>
      </x:c>
      <x:c r="M3563" s="59" t="n">
        <x:v>0.6180474792052353</x:v>
      </x:c>
      <x:c r="N3563" s="58" t="n">
        <x:v>4220349.675742302</x:v>
      </x:c>
      <x:c r="O3563" s="58" t="n">
        <x:v>4703784.625210285</x:v>
      </x:c>
      <x:c r="P3563" s="2" t="str">
        <x:v>approve</x:v>
      </x:c>
      <x:c r="Q3563" s="2" t="str">
        <x:v>eligibility and RAROC conditions are met</x:v>
      </x:c>
      <x:c r="R3563" s="2"/>
      <x:c r="S3563" s="2"/>
      <x:c r="T3563" s="2"/>
    </x:row>
    <x:row r="3564">
      <x:c r="A3564" s="2"/>
      <x:c r="B3564" s="2"/>
      <x:c r="C3564" s="2" t="str">
        <x:v>SYN-03559</x:v>
      </x:c>
      <x:c r="D3564" s="58" t="n">
        <x:v>203000000</x:v>
      </x:c>
      <x:c r="E3564" s="93" t="n">
        <x:v>36</x:v>
      </x:c>
      <x:c r="F3564" s="59" t="n">
        <x:v>0.08071851832962189</x:v>
      </x:c>
      <x:c r="G3564" s="59" t="n">
        <x:v>0.788315048694196</x:v>
      </x:c>
      <x:c r="H3564" s="59" t="n">
        <x:v>0.16576702812903785</x:v>
      </x:c>
      <x:c r="I3564" s="58" t="n">
        <x:v>7194810.341704915</x:v>
      </x:c>
      <x:c r="J3564" s="59" t="n">
        <x:v>0.31828448267644516</x:v>
      </x:c>
      <x:c r="K3564" s="2" t="str">
        <x:v>C</x:v>
      </x:c>
      <x:c r="L3564" s="59" t="n">
        <x:v>0.14717525482177735</x:v>
      </x:c>
      <x:c r="M3564" s="59" t="n">
        <x:v>0.30318722027080436</x:v>
      </x:c>
      <x:c r="N3564" s="58" t="n">
        <x:v>20552722.0465093</x:v>
      </x:c>
      <x:c r="O3564" s="58" t="n">
        <x:v>10751446.439435344</x:v>
      </x:c>
      <x:c r="P3564" s="2" t="str">
        <x:v>approve</x:v>
      </x:c>
      <x:c r="Q3564" s="2" t="str">
        <x:v>eligibility and RAROC conditions are met</x:v>
      </x:c>
      <x:c r="R3564" s="2"/>
      <x:c r="S3564" s="2"/>
      <x:c r="T3564" s="2"/>
    </x:row>
    <x:row r="3565">
      <x:c r="A3565" s="2"/>
      <x:c r="B3565" s="2"/>
      <x:c r="C3565" s="2" t="str">
        <x:v>SYN-03560</x:v>
      </x:c>
      <x:c r="D3565" s="58" t="n">
        <x:v>126000000</x:v>
      </x:c>
      <x:c r="E3565" s="93" t="n">
        <x:v>18</x:v>
      </x:c>
      <x:c r="F3565" s="59" t="n">
        <x:v>0.04934139174320861</x:v>
      </x:c>
      <x:c r="G3565" s="59" t="n">
        <x:v>0.8447838620510388</x:v>
      </x:c>
      <x:c r="H3565" s="59" t="n">
        <x:v>0.1416229704324618</x:v>
      </x:c>
      <x:c r="I3565" s="58" t="n">
        <x:v>7810897.855277362</x:v>
      </x:c>
      <x:c r="J3565" s="59" t="n">
        <x:v>0.3985968166185411</x:v>
      </x:c>
      <x:c r="K3565" s="2" t="str">
        <x:v>B</x:v>
      </x:c>
      <x:c r="L3565" s="59" t="n">
        <x:v>0.1276412582397461</x:v>
      </x:c>
      <x:c r="M3565" s="59" t="n">
        <x:v>0.2974187870820038</x:v>
      </x:c>
      <x:c r="N3565" s="58" t="n">
        <x:v>4291256.861777558</x:v>
      </x:c>
      <x:c r="O3565" s="58" t="n">
        <x:v>5466190.732560886</x:v>
      </x:c>
      <x:c r="P3565" s="2" t="str">
        <x:v>approve</x:v>
      </x:c>
      <x:c r="Q3565" s="2" t="str">
        <x:v>eligibility and RAROC conditions are met</x:v>
      </x:c>
      <x:c r="R3565" s="2"/>
      <x:c r="S3565" s="2"/>
      <x:c r="T3565" s="2"/>
    </x:row>
    <x:row r="3566">
      <x:c r="A3566" s="2"/>
      <x:c r="B3566" s="2"/>
      <x:c r="C3566" s="2" t="str">
        <x:v>SYN-03561</x:v>
      </x:c>
      <x:c r="D3566" s="58" t="n">
        <x:v>112000000</x:v>
      </x:c>
      <x:c r="E3566" s="93" t="n">
        <x:v>24</x:v>
      </x:c>
      <x:c r="F3566" s="59" t="n">
        <x:v>0.12607958299135724</x:v>
      </x:c>
      <x:c r="G3566" s="59" t="n">
        <x:v>0.6603685892607312</x:v>
      </x:c>
      <x:c r="H3566" s="59" t="n">
        <x:v>0.19426713463232598</x:v>
      </x:c>
      <x:c r="I3566" s="58" t="n">
        <x:v>5669012.116053878</x:v>
      </x:c>
      <x:c r="J3566" s="59" t="n">
        <x:v>0.37066122230599796</x:v>
      </x:c>
      <x:c r="K3566" s="2" t="str">
        <x:v>D</x:v>
      </x:c>
      <x:c r="L3566" s="59" t="n">
        <x:v>0.16959056854248045</x:v>
      </x:c>
      <x:c r="M3566" s="59" t="n">
        <x:v>0.33644057553081286</x:v>
      </x:c>
      <x:c r="N3566" s="58" t="n">
        <x:v>10046677.885627575</x:v>
      </x:c>
      <x:c r="O3566" s="58" t="n">
        <x:v>6343406.778876578</x:v>
      </x:c>
      <x:c r="P3566" s="2" t="str">
        <x:v>approve</x:v>
      </x:c>
      <x:c r="Q3566" s="2" t="str">
        <x:v>eligibility and RAROC conditions are met</x:v>
      </x:c>
      <x:c r="R3566" s="2"/>
      <x:c r="S3566" s="2"/>
      <x:c r="T3566" s="2"/>
    </x:row>
    <x:row r="3567">
      <x:c r="A3567" s="2"/>
      <x:c r="B3567" s="2"/>
      <x:c r="C3567" s="2" t="str">
        <x:v>SYN-03562</x:v>
      </x:c>
      <x:c r="D3567" s="58" t="n">
        <x:v>143000000</x:v>
      </x:c>
      <x:c r="E3567" s="93" t="n">
        <x:v>18</x:v>
      </x:c>
      <x:c r="F3567" s="59" t="n">
        <x:v>0.004635588966651356</x:v>
      </x:c>
      <x:c r="G3567" s="59" t="n">
        <x:v>0.7626180986745505</x:v>
      </x:c>
      <x:c r="H3567" s="59" t="n">
        <x:v>0.11526415411006295</x:v>
      </x:c>
      <x:c r="I3567" s="58" t="n">
        <x:v>8689006.664795384</x:v>
      </x:c>
      <x:c r="J3567" s="59" t="n">
        <x:v>0.3071345273073249</x:v>
      </x:c>
      <x:c r="K3567" s="2" t="str">
        <x:v>A</x:v>
      </x:c>
      <x:c r="L3567" s="59" t="n">
        <x:v>0.07407016754150393</x:v>
      </x:c>
      <x:c r="M3567" s="59" t="n">
        <x:v>0.5776962650994745</x:v>
      </x:c>
      <x:c r="N3567" s="58" t="n">
        <x:v>411006.29083268886</x:v>
      </x:c>
      <x:c r="O3567" s="58" t="n">
        <x:v>6090756.891877462</x:v>
      </x:c>
      <x:c r="P3567" s="2" t="str">
        <x:v>approve</x:v>
      </x:c>
      <x:c r="Q3567" s="2" t="str">
        <x:v>eligibility and RAROC conditions are met</x:v>
      </x:c>
      <x:c r="R3567" s="2"/>
      <x:c r="S3567" s="2"/>
      <x:c r="T3567" s="2"/>
    </x:row>
    <x:row r="3568">
      <x:c r="A3568" s="2"/>
      <x:c r="B3568" s="2"/>
      <x:c r="C3568" s="2" t="str">
        <x:v>SYN-03563</x:v>
      </x:c>
      <x:c r="D3568" s="58" t="n">
        <x:v>247000000</x:v>
      </x:c>
      <x:c r="E3568" s="93" t="n">
        <x:v>24</x:v>
      </x:c>
      <x:c r="F3568" s="59" t="n">
        <x:v>0.003407071353378891</x:v>
      </x:c>
      <x:c r="G3568" s="59" t="n">
        <x:v>0.8048755036364341</x:v>
      </x:c>
      <x:c r="H3568" s="59" t="n">
        <x:v>0.10326799717038326</x:v>
      </x:c>
      <x:c r="I3568" s="58" t="n">
        <x:v>11435088.78489923</x:v>
      </x:c>
      <x:c r="J3568" s="59" t="n">
        <x:v>0.4954191329138674</x:v>
      </x:c>
      <x:c r="K3568" s="2" t="str">
        <x:v>A</x:v>
      </x:c>
      <x:c r="L3568" s="59" t="n">
        <x:v>0.08136383056640624</x:v>
      </x:c>
      <x:c r="M3568" s="59" t="n">
        <x:v>0.3825111267767619</x:v>
      </x:c>
      <x:c r="N3568" s="58" t="n">
        <x:v>728244.8920001333</x:v>
      </x:c>
      <x:c r="O3568" s="58" t="n">
        <x:v>10440203.00298238</x:v>
      </x:c>
      <x:c r="P3568" s="2" t="str">
        <x:v>approve</x:v>
      </x:c>
      <x:c r="Q3568" s="2" t="str">
        <x:v>eligibility and RAROC conditions are met</x:v>
      </x:c>
      <x:c r="R3568" s="2"/>
      <x:c r="S3568" s="2"/>
      <x:c r="T3568" s="2"/>
    </x:row>
    <x:row r="3569">
      <x:c r="A3569" s="2"/>
      <x:c r="B3569" s="2"/>
      <x:c r="C3569" s="2" t="str">
        <x:v>SYN-03564</x:v>
      </x:c>
      <x:c r="D3569" s="58" t="n">
        <x:v>71000000</x:v>
      </x:c>
      <x:c r="E3569" s="93" t="n">
        <x:v>36</x:v>
      </x:c>
      <x:c r="F3569" s="59" t="n">
        <x:v>0.09034979254809342</x:v>
      </x:c>
      <x:c r="G3569" s="59" t="n">
        <x:v>0.6638316213744156</x:v>
      </x:c>
      <x:c r="H3569" s="59" t="n">
        <x:v>0.17910399165272733</x:v>
      </x:c>
      <x:c r="I3569" s="58" t="n">
        <x:v>2563629.8899409696</x:v>
      </x:c>
      <x:c r="J3569" s="59" t="n">
        <x:v>0.2778728260355083</x:v>
      </x:c>
      <x:c r="K3569" s="2" t="str">
        <x:v>C</x:v>
      </x:c>
      <x:c r="L3569" s="59" t="n">
        <x:v>0.14887912750244137</x:v>
      </x:c>
      <x:c r="M3569" s="59" t="n">
        <x:v>0.41938994206727703</x:v>
      </x:c>
      <x:c r="N3569" s="58" t="n">
        <x:v>6776248.546524959</x:v>
      </x:c>
      <x:c r="O3569" s="58" t="n">
        <x:v>3369195.0425417656</x:v>
      </x:c>
      <x:c r="P3569" s="2" t="str">
        <x:v>approve</x:v>
      </x:c>
      <x:c r="Q3569" s="2" t="str">
        <x:v>eligibility and RAROC conditions are met</x:v>
      </x:c>
      <x:c r="R3569" s="2"/>
      <x:c r="S3569" s="2"/>
      <x:c r="T3569" s="2"/>
    </x:row>
    <x:row r="3570">
      <x:c r="A3570" s="2"/>
      <x:c r="B3570" s="2"/>
      <x:c r="C3570" s="2" t="str">
        <x:v>SYN-03565</x:v>
      </x:c>
      <x:c r="D3570" s="58" t="n">
        <x:v>117000000</x:v>
      </x:c>
      <x:c r="E3570" s="93" t="n">
        <x:v>36</x:v>
      </x:c>
      <x:c r="F3570" s="59" t="n">
        <x:v>0.03089503564187249</x:v>
      </x:c>
      <x:c r="G3570" s="59" t="n">
        <x:v>0.6286379133822241</x:v>
      </x:c>
      <x:c r="H3570" s="59" t="n">
        <x:v>0.12091732535980677</x:v>
      </x:c>
      <x:c r="I3570" s="58" t="n">
        <x:v>3891202.3936418933</x:v>
      </x:c>
      <x:c r="J3570" s="59" t="n">
        <x:v>0.16521578572664397</x:v>
      </x:c>
      <x:c r="K3570" s="2" t="str">
        <x:v>B</x:v>
      </x:c>
      <x:c r="L3570" s="59" t="n">
        <x:v>0.10180503845214844</x:v>
      </x:c>
      <x:c r="M3570" s="59" t="n">
        <x:v>0.35445147283792433</x:v>
      </x:c>
      <x:c r="N3570" s="58" t="n">
        <x:v>3645679.5544690276</x:v>
      </x:c>
      <x:c r="O3570" s="58" t="n">
        <x:v>4857239.512159716</x:v>
      </x:c>
      <x:c r="P3570" s="2" t="str">
        <x:v>approve</x:v>
      </x:c>
      <x:c r="Q3570" s="2" t="str">
        <x:v>eligibility and RAROC conditions are met</x:v>
      </x:c>
      <x:c r="R3570" s="2"/>
      <x:c r="S3570" s="2"/>
      <x:c r="T3570" s="2"/>
    </x:row>
    <x:row r="3571">
      <x:c r="A3571" s="2"/>
      <x:c r="B3571" s="2"/>
      <x:c r="C3571" s="2" t="str">
        <x:v>SYN-03566</x:v>
      </x:c>
      <x:c r="D3571" s="58" t="n">
        <x:v>228000000</x:v>
      </x:c>
      <x:c r="E3571" s="93" t="n">
        <x:v>48</x:v>
      </x:c>
      <x:c r="F3571" s="59" t="n">
        <x:v>0.02373147951109894</x:v>
      </x:c>
      <x:c r="G3571" s="59" t="n">
        <x:v>0.718950162141854</x:v>
      </x:c>
      <x:c r="H3571" s="59" t="n">
        <x:v>0.14220660650946165</x:v>
      </x:c>
      <x:c r="I3571" s="58" t="n">
        <x:v>6255703.377186814</x:v>
      </x:c>
      <x:c r="J3571" s="59" t="n">
        <x:v>0.21441106323487505</x:v>
      </x:c>
      <x:c r="K3571" s="2" t="str">
        <x:v>B</x:v>
      </x:c>
      <x:c r="L3571" s="59" t="n">
        <x:v>0.0913519287109375</x:v>
      </x:c>
      <x:c r="M3571" s="59" t="n">
        <x:v>0.6752416013897395</x:v>
      </x:c>
      <x:c r="N3571" s="58" t="n">
        <x:v>8486178.852579666</x:v>
      </x:c>
      <x:c r="O3571" s="58" t="n">
        <x:v>9685204.004996132</x:v>
      </x:c>
      <x:c r="P3571" s="2" t="str">
        <x:v>approve</x:v>
      </x:c>
      <x:c r="Q3571" s="2" t="str">
        <x:v>eligibility and RAROC conditions are met</x:v>
      </x:c>
      <x:c r="R3571" s="2"/>
      <x:c r="S3571" s="2"/>
      <x:c r="T3571" s="2"/>
    </x:row>
    <x:row r="3572">
      <x:c r="A3572" s="2"/>
      <x:c r="B3572" s="2"/>
      <x:c r="C3572" s="2" t="str">
        <x:v>SYN-03567</x:v>
      </x:c>
      <x:c r="D3572" s="58" t="n">
        <x:v>126000000</x:v>
      </x:c>
      <x:c r="E3572" s="93" t="n">
        <x:v>36</x:v>
      </x:c>
      <x:c r="F3572" s="59" t="n">
        <x:v>0.009279230921786669</x:v>
      </x:c>
      <x:c r="G3572" s="59" t="n">
        <x:v>0.7368552767804879</x:v>
      </x:c>
      <x:c r="H3572" s="59" t="n">
        <x:v>0.11103633595420866</x:v>
      </x:c>
      <x:c r="I3572" s="58" t="n">
        <x:v>4131264.818096866</x:v>
      </x:c>
      <x:c r="J3572" s="59" t="n">
        <x:v>0.286743322308901</x:v>
      </x:c>
      <x:c r="K3572" s="2" t="str">
        <x:v>A</x:v>
      </x:c>
      <x:c r="L3572" s="59" t="n">
        <x:v>0.08531818389892577</x:v>
      </x:c>
      <x:c r="M3572" s="59" t="n">
        <x:v>0.421237127723795</x:v>
      </x:c>
      <x:c r="N3572" s="58" t="n">
        <x:v>1392382.950831951</x:v>
      </x:c>
      <x:c r="O3572" s="58" t="n">
        <x:v>5322794.711525749</x:v>
      </x:c>
      <x:c r="P3572" s="2" t="str">
        <x:v>approve</x:v>
      </x:c>
      <x:c r="Q3572" s="2" t="str">
        <x:v>eligibility and RAROC conditions are met</x:v>
      </x:c>
      <x:c r="R3572" s="2"/>
      <x:c r="S3572" s="2"/>
      <x:c r="T3572" s="2"/>
    </x:row>
    <x:row r="3573">
      <x:c r="A3573" s="2"/>
      <x:c r="B3573" s="2"/>
      <x:c r="C3573" s="2" t="str">
        <x:v>SYN-03568</x:v>
      </x:c>
      <x:c r="D3573" s="58" t="n">
        <x:v>249000000</x:v>
      </x:c>
      <x:c r="E3573" s="93" t="n">
        <x:v>24</x:v>
      </x:c>
      <x:c r="F3573" s="59" t="n">
        <x:v>0.05330954024514466</x:v>
      </x:c>
      <x:c r="G3573" s="59" t="n">
        <x:v>0.7649327954743621</x:v>
      </x:c>
      <x:c r="H3573" s="59" t="n">
        <x:v>0.1725291058853929</x:v>
      </x:c>
      <x:c r="I3573" s="58" t="n">
        <x:v>12341404.293206794</x:v>
      </x:c>
      <x:c r="J3573" s="59" t="n">
        <x:v>0.5532789941748393</x:v>
      </x:c>
      <x:c r="K3573" s="2" t="str">
        <x:v>C</x:v>
      </x:c>
      <x:c r="L3573" s="59"/>
      <x:c r="M3573" s="59" t="n">
        <x:v>0.6896732642956429</x:v>
      </x:c>
      <x:c r="N3573" s="58" t="n">
        <x:v>11035558.096832793</x:v>
      </x:c>
      <x:c r="O3573" s="58" t="n">
        <x:v>10392880.01590226</x:v>
      </x:c>
      <x:c r="P3573" s="2" t="str">
        <x:v>decline</x:v>
      </x:c>
      <x:c r="Q3573" s="2" t="str">
        <x:v>debt service to income exceeds policy maximum</x:v>
      </x:c>
      <x:c r="R3573" s="2"/>
      <x:c r="S3573" s="2"/>
      <x:c r="T3573" s="2"/>
    </x:row>
    <x:row r="3574">
      <x:c r="A3574" s="2"/>
      <x:c r="B3574" s="2"/>
      <x:c r="C3574" s="2" t="str">
        <x:v>SYN-03569</x:v>
      </x:c>
      <x:c r="D3574" s="58" t="n">
        <x:v>238000000</x:v>
      </x:c>
      <x:c r="E3574" s="93" t="n">
        <x:v>36</x:v>
      </x:c>
      <x:c r="F3574" s="59" t="n">
        <x:v>0.04383409793558875</x:v>
      </x:c>
      <x:c r="G3574" s="59" t="n">
        <x:v>0.7817834136754378</x:v>
      </x:c>
      <x:c r="H3574" s="59" t="n">
        <x:v>0.13791420610357283</x:v>
      </x:c>
      <x:c r="I3574" s="58" t="n">
        <x:v>8110186.097051808</x:v>
      </x:c>
      <x:c r="J3574" s="59" t="n">
        <x:v>0.3322969926064552</x:v>
      </x:c>
      <x:c r="K3574" s="2" t="str">
        <x:v>B</x:v>
      </x:c>
      <x:c r="L3574" s="59" t="n">
        <x:v>0.10730884552001953</x:v>
      </x:c>
      <x:c r="M3574" s="59" t="n">
        <x:v>0.4700425418525765</x:v>
      </x:c>
      <x:c r="N3574" s="58" t="n">
        <x:v>13089974.052206375</x:v>
      </x:c>
      <x:c r="O3574" s="58" t="n">
        <x:v>9823888.222714147</x:v>
      </x:c>
      <x:c r="P3574" s="2" t="str">
        <x:v>approve</x:v>
      </x:c>
      <x:c r="Q3574" s="2" t="str">
        <x:v>eligibility and RAROC conditions are met</x:v>
      </x:c>
      <x:c r="R3574" s="2"/>
      <x:c r="S3574" s="2"/>
      <x:c r="T3574" s="2"/>
    </x:row>
    <x:row r="3575">
      <x:c r="A3575" s="2"/>
      <x:c r="B3575" s="2"/>
      <x:c r="C3575" s="2" t="str">
        <x:v>SYN-03570</x:v>
      </x:c>
      <x:c r="D3575" s="58" t="n">
        <x:v>78000000</x:v>
      </x:c>
      <x:c r="E3575" s="93" t="n">
        <x:v>48</x:v>
      </x:c>
      <x:c r="F3575" s="59" t="n">
        <x:v>0.07043944073347866</x:v>
      </x:c>
      <x:c r="G3575" s="59" t="n">
        <x:v>0.6199349774213053</x:v>
      </x:c>
      <x:c r="H3575" s="59" t="n">
        <x:v>0.16793077568458117</x:v>
      </x:c>
      <x:c r="I3575" s="58" t="n">
        <x:v>2242351.7345802584</x:v>
      </x:c>
      <x:c r="J3575" s="59" t="n">
        <x:v>0.11403919557633763</x:v>
      </x:c>
      <x:c r="K3575" s="2" t="str">
        <x:v>C</x:v>
      </x:c>
      <x:c r="L3575" s="59" t="n">
        <x:v>0.12658050537109372</x:v>
      </x:c>
      <x:c r="M3575" s="59" t="n">
        <x:v>0.5806793267472041</x:v>
      </x:c>
      <x:c r="N3575" s="58" t="n">
        <x:v>7221535.533711934</x:v>
      </x:c>
      <x:c r="O3575" s="58" t="n">
        <x:v>3149303.8389174375</x:v>
      </x:c>
      <x:c r="P3575" s="2" t="str">
        <x:v>approve</x:v>
      </x:c>
      <x:c r="Q3575" s="2" t="str">
        <x:v>eligibility and RAROC conditions are met</x:v>
      </x:c>
      <x:c r="R3575" s="2"/>
      <x:c r="S3575" s="2"/>
      <x:c r="T3575" s="2"/>
    </x:row>
    <x:row r="3576">
      <x:c r="A3576" s="2"/>
      <x:c r="B3576" s="2"/>
      <x:c r="C3576" s="2" t="str">
        <x:v>SYN-03571</x:v>
      </x:c>
      <x:c r="D3576" s="58" t="n">
        <x:v>50000000</x:v>
      </x:c>
      <x:c r="E3576" s="93" t="n">
        <x:v>48</x:v>
      </x:c>
      <x:c r="F3576" s="59" t="n">
        <x:v>0.14669524570300088</x:v>
      </x:c>
      <x:c r="G3576" s="59" t="n">
        <x:v>0.6982591552813326</x:v>
      </x:c>
      <x:c r="H3576" s="59" t="n">
        <x:v>0.22962563856849436</x:v>
      </x:c>
      <x:c r="I3576" s="58" t="n">
        <x:v>1601548.214977259</x:v>
      </x:c>
      <x:c r="J3576" s="59" t="n">
        <x:v>0.21515276282933052</x:v>
      </x:c>
      <x:c r="K3576" s="2" t="str">
        <x:v>D</x:v>
      </x:c>
      <x:c r="L3576" s="59" t="n">
        <x:v>0.2086787414550781</x:v>
      </x:c>
      <x:c r="M3576" s="59" t="n">
        <x:v>0.291998029760573</x:v>
      </x:c>
      <x:c r="N3576" s="58" t="n">
        <x:v>10432286.781702021</x:v>
      </x:c>
      <x:c r="O3576" s="58" t="n">
        <x:v>3023520.788389681</x:v>
      </x:c>
      <x:c r="P3576" s="2" t="str">
        <x:v>approve</x:v>
      </x:c>
      <x:c r="Q3576" s="2" t="str">
        <x:v>eligibility and RAROC conditions are met</x:v>
      </x:c>
      <x:c r="R3576" s="2"/>
      <x:c r="S3576" s="2"/>
      <x:c r="T3576" s="2"/>
    </x:row>
    <x:row r="3577">
      <x:c r="A3577" s="2"/>
      <x:c r="B3577" s="2"/>
      <x:c r="C3577" s="2" t="str">
        <x:v>SYN-03572</x:v>
      </x:c>
      <x:c r="D3577" s="58" t="n">
        <x:v>136000000</x:v>
      </x:c>
      <x:c r="E3577" s="93" t="n">
        <x:v>36</x:v>
      </x:c>
      <x:c r="F3577" s="59" t="n">
        <x:v>0.21462499995297943</x:v>
      </x:c>
      <x:c r="G3577" s="59" t="n">
        <x:v>0.5928703861541297</x:v>
      </x:c>
      <x:c r="H3577" s="59" t="n">
        <x:v>0.29628502391838035</x:v>
      </x:c>
      <x:c r="I3577" s="58" t="n">
        <x:v>5745776.472591417</x:v>
      </x:c>
      <x:c r="J3577" s="59" t="n">
        <x:v>0.2765477429112287</x:v>
      </x:c>
      <x:c r="K3577" s="2" t="str">
        <x:v>E</x:v>
      </x:c>
      <x:c r="L3577" s="59"/>
      <x:c r="M3577" s="59" t="n">
        <x:v>0.6006179595019066</x:v>
      </x:c>
      <x:c r="N3577" s="58" t="n">
        <x:v>26764333.945523802</x:v>
      </x:c>
      <x:c r="O3577" s="58" t="n">
        <x:v>8039278.59912125</x:v>
      </x:c>
      <x:c r="P3577" s="2" t="str">
        <x:v>decline</x:v>
      </x:c>
      <x:c r="Q3577" s="2" t="str">
        <x:v>PD exceeds policy maximum</x:v>
      </x:c>
      <x:c r="R3577" s="2"/>
      <x:c r="S3577" s="2"/>
      <x:c r="T3577" s="2"/>
    </x:row>
    <x:row r="3578">
      <x:c r="A3578" s="2"/>
      <x:c r="B3578" s="2"/>
      <x:c r="C3578" s="2" t="str">
        <x:v>SYN-03573</x:v>
      </x:c>
      <x:c r="D3578" s="58" t="n">
        <x:v>176000000</x:v>
      </x:c>
      <x:c r="E3578" s="93" t="n">
        <x:v>36</x:v>
      </x:c>
      <x:c r="F3578" s="59" t="n">
        <x:v>0.025533567811958945</x:v>
      </x:c>
      <x:c r="G3578" s="59" t="n">
        <x:v>0.8622148461998154</x:v>
      </x:c>
      <x:c r="H3578" s="59" t="n">
        <x:v>0.13264601356352906</x:v>
      </x:c>
      <x:c r="I3578" s="58" t="n">
        <x:v>5952591.347015869</x:v>
      </x:c>
      <x:c r="J3578" s="59" t="n">
        <x:v>0.1675893218774714</x:v>
      </x:c>
      <x:c r="K3578" s="2" t="str">
        <x:v>B</x:v>
      </x:c>
      <x:c r="L3578" s="59" t="n">
        <x:v>0.09900707244873046</x:v>
      </x:c>
      <x:c r="M3578" s="59" t="n">
        <x:v>0.5014270015862337</x:v>
      </x:c>
      <x:c r="N3578" s="58" t="n">
        <x:v>6267254.797490653</x:v>
      </x:c>
      <x:c r="O3578" s="58" t="n">
        <x:v>7384875.358733237</x:v>
      </x:c>
      <x:c r="P3578" s="2" t="str">
        <x:v>approve</x:v>
      </x:c>
      <x:c r="Q3578" s="2" t="str">
        <x:v>eligibility and RAROC conditions are met</x:v>
      </x:c>
      <x:c r="R3578" s="2"/>
      <x:c r="S3578" s="2"/>
      <x:c r="T3578" s="2"/>
    </x:row>
    <x:row r="3579">
      <x:c r="A3579" s="2"/>
      <x:c r="B3579" s="2"/>
      <x:c r="C3579" s="2" t="str">
        <x:v>SYN-03574</x:v>
      </x:c>
      <x:c r="D3579" s="58" t="n">
        <x:v>159000000</x:v>
      </x:c>
      <x:c r="E3579" s="93" t="n">
        <x:v>24</x:v>
      </x:c>
      <x:c r="F3579" s="59" t="n">
        <x:v>0.08989753038093008</x:v>
      </x:c>
      <x:c r="G3579" s="59" t="n">
        <x:v>0.8086529224619273</x:v>
      </x:c>
      <x:c r="H3579" s="59" t="n">
        <x:v>0.19788873190926828</x:v>
      </x:c>
      <x:c r="I3579" s="58" t="n">
        <x:v>8076042.914546296</x:v>
      </x:c>
      <x:c r="J3579" s="59" t="n">
        <x:v>0.5336566522257343</x:v>
      </x:c>
      <x:c r="K3579" s="2" t="str">
        <x:v>C</x:v>
      </x:c>
      <x:c r="L3579" s="59"/>
      <x:c r="M3579" s="59" t="n">
        <x:v>0.4666598369124594</x:v>
      </x:c>
      <x:c r="N3579" s="58" t="n">
        <x:v>12559890.752461746</x:v>
      </x:c>
      <x:c r="O3579" s="58" t="n">
        <x:v>9388999.161974031</x:v>
      </x:c>
      <x:c r="P3579" s="2" t="str">
        <x:v>decline</x:v>
      </x:c>
      <x:c r="Q3579" s="2" t="str">
        <x:v>debt service to income exceeds policy maximum</x:v>
      </x:c>
      <x:c r="R3579" s="2"/>
      <x:c r="S3579" s="2"/>
      <x:c r="T3579" s="2"/>
    </x:row>
    <x:row r="3580">
      <x:c r="A3580" s="2"/>
      <x:c r="B3580" s="2"/>
      <x:c r="C3580" s="2" t="str">
        <x:v>SYN-03575</x:v>
      </x:c>
      <x:c r="D3580" s="58" t="n">
        <x:v>52000000</x:v>
      </x:c>
      <x:c r="E3580" s="93" t="n">
        <x:v>24</x:v>
      </x:c>
      <x:c r="F3580" s="59" t="n">
        <x:v>0.09863579569399823</x:v>
      </x:c>
      <x:c r="G3580" s="59" t="n">
        <x:v>0.7510084533149647</x:v>
      </x:c>
      <x:c r="H3580" s="59" t="n">
        <x:v>0.19524549085785514</x:v>
      </x:c>
      <x:c r="I3580" s="58" t="n">
        <x:v>2634519.5432519712</x:v>
      </x:c>
      <x:c r="J3580" s="59" t="n">
        <x:v>0.20401550875379018</x:v>
      </x:c>
      <x:c r="K3580" s="2" t="str">
        <x:v>C</x:v>
      </x:c>
      <x:c r="L3580" s="59" t="n">
        <x:v>0.17559974670410153</x:v>
      </x:c>
      <x:c r="M3580" s="59" t="n">
        <x:v>0.301930309273086</x:v>
      </x:c>
      <x:c r="N3580" s="58" t="n">
        <x:v>4174945.5612142775</x:v>
      </x:c>
      <x:c r="O3580" s="58" t="n">
        <x:v>2987642.0275730505</x:v>
      </x:c>
      <x:c r="P3580" s="2" t="str">
        <x:v>approve</x:v>
      </x:c>
      <x:c r="Q3580" s="2" t="str">
        <x:v>eligibility and RAROC conditions are met</x:v>
      </x:c>
      <x:c r="R3580" s="2"/>
      <x:c r="S3580" s="2"/>
      <x:c r="T3580" s="2"/>
    </x:row>
    <x:row r="3581">
      <x:c r="A3581" s="2"/>
      <x:c r="B3581" s="2"/>
      <x:c r="C3581" s="2" t="str">
        <x:v>SYN-03576</x:v>
      </x:c>
      <x:c r="D3581" s="58" t="n">
        <x:v>177000000</x:v>
      </x:c>
      <x:c r="E3581" s="93" t="n">
        <x:v>12</x:v>
      </x:c>
      <x:c r="F3581" s="59" t="n">
        <x:v>0.19744485611917206</x:v>
      </x:c>
      <x:c r="G3581" s="59" t="n">
        <x:v>0.7198056366107111</x:v>
      </x:c>
      <x:c r="H3581" s="59" t="n">
        <x:v>0.28586837878087085</x:v>
      </x:c>
      <x:c r="I3581" s="58" t="n">
        <x:v>17132418.663187325</x:v>
      </x:c>
      <x:c r="J3581" s="59" t="n">
        <x:v>0.731531164351662</x:v>
      </x:c>
      <x:c r="K3581" s="2" t="str">
        <x:v>E</x:v>
      </x:c>
      <x:c r="L3581" s="59"/>
      <x:c r="M3581" s="59" t="n">
        <x:v>0.38392052912580577</x:v>
      </x:c>
      <x:c r="N3581" s="58" t="n">
        <x:v>14664373.083003944</x:v>
      </x:c>
      <x:c r="O3581" s="58" t="n">
        <x:v>14040289.01518236</x:v>
      </x:c>
      <x:c r="P3581" s="2" t="str">
        <x:v>decline</x:v>
      </x:c>
      <x:c r="Q3581" s="2" t="str">
        <x:v>debt service to income exceeds policy maximum</x:v>
      </x:c>
      <x:c r="R3581" s="2"/>
      <x:c r="S3581" s="2"/>
      <x:c r="T3581" s="2"/>
    </x:row>
    <x:row r="3582">
      <x:c r="A3582" s="2"/>
      <x:c r="B3582" s="2"/>
      <x:c r="C3582" s="2" t="str">
        <x:v>SYN-03577</x:v>
      </x:c>
      <x:c r="D3582" s="58" t="n">
        <x:v>107000000</x:v>
      </x:c>
      <x:c r="E3582" s="93" t="n">
        <x:v>36</x:v>
      </x:c>
      <x:c r="F3582" s="59" t="n">
        <x:v>0.06613242389165955</x:v>
      </x:c>
      <x:c r="G3582" s="59" t="n">
        <x:v>0.7583863372430856</x:v>
      </x:c>
      <x:c r="H3582" s="59" t="n">
        <x:v>0.16373810273099784</x:v>
      </x:c>
      <x:c r="I3582" s="58" t="n">
        <x:v>3781579.3003414636</x:v>
      </x:c>
      <x:c r="J3582" s="59" t="n">
        <x:v>0.4560902457337979</x:v>
      </x:c>
      <x:c r="K3582" s="2" t="str">
        <x:v>C</x:v>
      </x:c>
      <x:c r="L3582" s="59" t="n">
        <x:v>0.13645542144775397</x:v>
      </x:c>
      <x:c r="M3582" s="59" t="n">
        <x:v>0.40751965235829696</x:v>
      </x:c>
      <x:c r="N3582" s="58" t="n">
        <x:v>8601603.584765853</x:v>
      </x:c>
      <x:c r="O3582" s="58" t="n">
        <x:v>4894812.752834244</x:v>
      </x:c>
      <x:c r="P3582" s="2" t="str">
        <x:v>approve</x:v>
      </x:c>
      <x:c r="Q3582" s="2" t="str">
        <x:v>eligibility and RAROC conditions are met</x:v>
      </x:c>
      <x:c r="R3582" s="2"/>
      <x:c r="S3582" s="2"/>
      <x:c r="T3582" s="2"/>
    </x:row>
    <x:row r="3583">
      <x:c r="A3583" s="2"/>
      <x:c r="B3583" s="2"/>
      <x:c r="C3583" s="2" t="str">
        <x:v>SYN-03578</x:v>
      </x:c>
      <x:c r="D3583" s="58" t="n">
        <x:v>107000000</x:v>
      </x:c>
      <x:c r="E3583" s="93" t="n">
        <x:v>12</x:v>
      </x:c>
      <x:c r="F3583" s="59" t="n">
        <x:v>0.015030461748089015</x:v>
      </x:c>
      <x:c r="G3583" s="59" t="n">
        <x:v>0.5831169545919254</x:v>
      </x:c>
      <x:c r="H3583" s="59" t="n">
        <x:v>0.12087318868851137</x:v>
      </x:c>
      <x:c r="I3583" s="58" t="n">
        <x:v>9511191.736521369</x:v>
      </x:c>
      <x:c r="J3583" s="59" t="n">
        <x:v>0.27245700397514905</x:v>
      </x:c>
      <x:c r="K3583" s="2" t="str">
        <x:v>A</x:v>
      </x:c>
      <x:c r="L3583" s="59" t="n">
        <x:v>0.09893249511718752</x:v>
      </x:c>
      <x:c r="M3583" s="59" t="n">
        <x:v>0.3832698843904457</x:v>
      </x:c>
      <x:c r="N3583" s="58" t="n">
        <x:v>518477.4117918061</x:v>
      </x:c>
      <x:c r="O3583" s="58" t="n">
        <x:v>4626387.250853408</x:v>
      </x:c>
      <x:c r="P3583" s="2" t="str">
        <x:v>approve</x:v>
      </x:c>
      <x:c r="Q3583" s="2" t="str">
        <x:v>eligibility and RAROC conditions are met</x:v>
      </x:c>
      <x:c r="R3583" s="2"/>
      <x:c r="S3583" s="2"/>
      <x:c r="T3583" s="2"/>
    </x:row>
    <x:row r="3584">
      <x:c r="A3584" s="2"/>
      <x:c r="B3584" s="2"/>
      <x:c r="C3584" s="2" t="str">
        <x:v>SYN-03579</x:v>
      </x:c>
      <x:c r="D3584" s="58" t="n">
        <x:v>163000000</x:v>
      </x:c>
      <x:c r="E3584" s="93" t="n">
        <x:v>48</x:v>
      </x:c>
      <x:c r="F3584" s="59" t="n">
        <x:v>0.08205644355398331</x:v>
      </x:c>
      <x:c r="G3584" s="59" t="n">
        <x:v>0.7693987607100845</x:v>
      </x:c>
      <x:c r="H3584" s="59" t="n">
        <x:v>0.18105556268349657</x:v>
      </x:c>
      <x:c r="I3584" s="58" t="n">
        <x:v>4797120.339279435</x:v>
      </x:c>
      <x:c r="J3584" s="59" t="n">
        <x:v>0.22271740389072253</x:v>
      </x:c>
      <x:c r="K3584" s="2" t="str">
        <x:v>C</x:v>
      </x:c>
      <x:c r="L3584" s="59" t="n">
        <x:v>0.14777362823486329</x:v>
      </x:c>
      <x:c r="M3584" s="59" t="n">
        <x:v>0.42017220672683503</x:v>
      </x:c>
      <x:c r="N3584" s="58" t="n">
        <x:v>21736874.434034027</x:v>
      </x:c>
      <x:c r="O3584" s="58" t="n">
        <x:v>8466516.277326005</x:v>
      </x:c>
      <x:c r="P3584" s="2" t="str">
        <x:v>approve</x:v>
      </x:c>
      <x:c r="Q3584" s="2" t="str">
        <x:v>eligibility and RAROC conditions are met</x:v>
      </x:c>
      <x:c r="R3584" s="2"/>
      <x:c r="S3584" s="2"/>
      <x:c r="T3584" s="2"/>
    </x:row>
    <x:row r="3585">
      <x:c r="A3585" s="2"/>
      <x:c r="B3585" s="2"/>
      <x:c r="C3585" s="2" t="str">
        <x:v>SYN-03580</x:v>
      </x:c>
      <x:c r="D3585" s="58" t="n">
        <x:v>200000000</x:v>
      </x:c>
      <x:c r="E3585" s="93" t="n">
        <x:v>48</x:v>
      </x:c>
      <x:c r="F3585" s="59" t="n">
        <x:v>0.19187397081483862</x:v>
      </x:c>
      <x:c r="G3585" s="59" t="n">
        <x:v>0.732934913732953</x:v>
      </x:c>
      <x:c r="H3585" s="59" t="n">
        <x:v>0.26445824638923526</x:v>
      </x:c>
      <x:c r="I3585" s="58" t="n">
        <x:v>6793722.321093168</x:v>
      </x:c>
      <x:c r="J3585" s="59" t="n">
        <x:v>0.3342204039702678</x:v>
      </x:c>
      <x:c r="K3585" s="2" t="str">
        <x:v>E</x:v>
      </x:c>
      <x:c r="L3585" s="59" t="n">
        <x:v>0.24855918884277342</x:v>
      </x:c>
      <x:c r="M3585" s="59" t="n">
        <x:v>0.2441594428157356</x:v>
      </x:c>
      <x:c r="N3585" s="58" t="n">
        <x:v>55751612.16481398</x:v>
      </x:c>
      <x:c r="O3585" s="58" t="n">
        <x:v>13614612.270003268</x:v>
      </x:c>
      <x:c r="P3585" s="2" t="str">
        <x:v>approve</x:v>
      </x:c>
      <x:c r="Q3585" s="2" t="str">
        <x:v>eligibility and RAROC conditions are met</x:v>
      </x:c>
      <x:c r="R3585" s="2"/>
      <x:c r="S3585" s="2"/>
      <x:c r="T3585" s="2"/>
    </x:row>
    <x:row r="3586">
      <x:c r="A3586" s="2"/>
      <x:c r="B3586" s="2"/>
      <x:c r="C3586" s="2" t="str">
        <x:v>SYN-03581</x:v>
      </x:c>
      <x:c r="D3586" s="58" t="n">
        <x:v>146000000</x:v>
      </x:c>
      <x:c r="E3586" s="93" t="n">
        <x:v>18</x:v>
      </x:c>
      <x:c r="F3586" s="59" t="n">
        <x:v>0.17887770584973514</x:v>
      </x:c>
      <x:c r="G3586" s="59" t="n">
        <x:v>0.6483678107427734</x:v>
      </x:c>
      <x:c r="H3586" s="59" t="n">
        <x:v>0.24949342732422722</x:v>
      </x:c>
      <x:c r="I3586" s="58" t="n">
        <x:v>9806376.173888953</x:v>
      </x:c>
      <x:c r="J3586" s="59" t="n">
        <x:v>0.487503554194055</x:v>
      </x:c>
      <x:c r="K3586" s="2" t="str">
        <x:v>E</x:v>
      </x:c>
      <x:c r="L3586" s="59" t="n">
        <x:v>0.20673622131347655</x:v>
      </x:c>
      <x:c r="M3586" s="59" t="n">
        <x:v>0.42299540136630714</x:v>
      </x:c>
      <x:c r="N3586" s="58" t="n">
        <x:v>14115970.131075008</x:v>
      </x:c>
      <x:c r="O3586" s="58" t="n">
        <x:v>9639663.295020657</x:v>
      </x:c>
      <x:c r="P3586" s="2" t="str">
        <x:v>approve</x:v>
      </x:c>
      <x:c r="Q3586" s="2" t="str">
        <x:v>eligibility and RAROC conditions are met</x:v>
      </x:c>
      <x:c r="R3586" s="2"/>
      <x:c r="S3586" s="2"/>
      <x:c r="T3586" s="2"/>
    </x:row>
    <x:row r="3587">
      <x:c r="A3587" s="2"/>
      <x:c r="B3587" s="2"/>
      <x:c r="C3587" s="2" t="str">
        <x:v>SYN-03582</x:v>
      </x:c>
      <x:c r="D3587" s="58" t="n">
        <x:v>134000000</x:v>
      </x:c>
      <x:c r="E3587" s="93" t="n">
        <x:v>36</x:v>
      </x:c>
      <x:c r="F3587" s="59" t="n">
        <x:v>0.04138221031884743</x:v>
      </x:c>
      <x:c r="G3587" s="59" t="n">
        <x:v>0.6592879023005219</x:v>
      </x:c>
      <x:c r="H3587" s="59" t="n">
        <x:v>0.13479237444223666</x:v>
      </x:c>
      <x:c r="I3587" s="58" t="n">
        <x:v>4545982.937243585</x:v>
      </x:c>
      <x:c r="J3587" s="59" t="n">
        <x:v>0.25811016318019914</x:v>
      </x:c>
      <x:c r="K3587" s="2" t="str">
        <x:v>B</x:v>
      </x:c>
      <x:c r="L3587" s="59" t="n">
        <x:v>0.10910572052001953</x:v>
      </x:c>
      <x:c r="M3587" s="59" t="n">
        <x:v>0.42123768530173455</x:v>
      </x:c>
      <x:c r="N3587" s="58" t="n">
        <x:v>5867489.474320211</x:v>
      </x:c>
      <x:c r="O3587" s="58" t="n">
        <x:v>5537483.519824133</x:v>
      </x:c>
      <x:c r="P3587" s="2" t="str">
        <x:v>approve</x:v>
      </x:c>
      <x:c r="Q3587" s="2" t="str">
        <x:v>eligibility and RAROC conditions are met</x:v>
      </x:c>
      <x:c r="R3587" s="2"/>
      <x:c r="S3587" s="2"/>
      <x:c r="T3587" s="2"/>
    </x:row>
    <x:row r="3588">
      <x:c r="A3588" s="2"/>
      <x:c r="B3588" s="2"/>
      <x:c r="C3588" s="2" t="str">
        <x:v>SYN-03583</x:v>
      </x:c>
      <x:c r="D3588" s="58" t="n">
        <x:v>235000000</x:v>
      </x:c>
      <x:c r="E3588" s="93" t="n">
        <x:v>12</x:v>
      </x:c>
      <x:c r="F3588" s="59" t="n">
        <x:v>0.05007939165884997</x:v>
      </x:c>
      <x:c r="G3588" s="59" t="n">
        <x:v>0.6418651927349927</x:v>
      </x:c>
      <x:c r="H3588" s="59" t="n">
        <x:v>0.1620662842943864</x:v>
      </x:c>
      <x:c r="I3588" s="58" t="n">
        <x:v>21344736.838416297</x:v>
      </x:c>
      <x:c r="J3588" s="59" t="n">
        <x:v>0.912531328203692</x:v>
      </x:c>
      <x:c r="K3588" s="2" t="str">
        <x:v>C</x:v>
      </x:c>
      <x:c r="L3588" s="59"/>
      <x:c r="M3588" s="59" t="n">
        <x:v>0.7631069203486995</x:v>
      </x:c>
      <x:c r="N3588" s="58" t="n">
        <x:v>4224162.339626558</x:v>
      </x:c>
      <x:c r="O3588" s="58" t="n">
        <x:v>10109020.453374298</x:v>
      </x:c>
      <x:c r="P3588" s="2" t="str">
        <x:v>decline</x:v>
      </x:c>
      <x:c r="Q3588" s="2" t="str">
        <x:v>debt service to income exceeds policy maximum</x:v>
      </x:c>
      <x:c r="R3588" s="2"/>
      <x:c r="S3588" s="2"/>
      <x:c r="T3588" s="2"/>
    </x:row>
    <x:row r="3589">
      <x:c r="A3589" s="2"/>
      <x:c r="B3589" s="2"/>
      <x:c r="C3589" s="2" t="str">
        <x:v>SYN-03584</x:v>
      </x:c>
      <x:c r="D3589" s="58" t="n">
        <x:v>120000000</x:v>
      </x:c>
      <x:c r="E3589" s="93" t="n">
        <x:v>18</x:v>
      </x:c>
      <x:c r="F3589" s="59" t="n">
        <x:v>0.017530163822679756</x:v>
      </x:c>
      <x:c r="G3589" s="59" t="n">
        <x:v>0.7445126127635352</x:v>
      </x:c>
      <x:c r="H3589" s="59" t="n">
        <x:v>0.09779177504854313</x:v>
      </x:c>
      <x:c r="I3589" s="58" t="n">
        <x:v>7194654.538830474</x:v>
      </x:c>
      <x:c r="J3589" s="59" t="n">
        <x:v>0.4582758311624621</x:v>
      </x:c>
      <x:c r="K3589" s="2" t="str">
        <x:v>A</x:v>
      </x:c>
      <x:c r="L3589" s="59" t="n">
        <x:v>0.09190818786621094</x:v>
      </x:c>
      <x:c r="M3589" s="59" t="n">
        <x:v>0.21977695019443172</x:v>
      </x:c>
      <x:c r="N3589" s="58" t="n">
        <x:v>1267944.6010300848</x:v>
      </x:c>
      <x:c r="O3589" s="58" t="n">
        <x:v>5059257.843863886</x:v>
      </x:c>
      <x:c r="P3589" s="2" t="str">
        <x:v>approve</x:v>
      </x:c>
      <x:c r="Q3589" s="2" t="str">
        <x:v>eligibility and RAROC conditions are met</x:v>
      </x:c>
      <x:c r="R3589" s="2"/>
      <x:c r="S3589" s="2"/>
      <x:c r="T3589" s="2"/>
    </x:row>
    <x:row r="3590">
      <x:c r="A3590" s="2"/>
      <x:c r="B3590" s="2"/>
      <x:c r="C3590" s="2" t="str">
        <x:v>SYN-03585</x:v>
      </x:c>
      <x:c r="D3590" s="58" t="n">
        <x:v>134000000</x:v>
      </x:c>
      <x:c r="E3590" s="93" t="n">
        <x:v>18</x:v>
      </x:c>
      <x:c r="F3590" s="59" t="n">
        <x:v>0.04419998164942662</x:v>
      </x:c>
      <x:c r="G3590" s="59" t="n">
        <x:v>0.743858240830799</x:v>
      </x:c>
      <x:c r="H3590" s="59" t="n">
        <x:v>0.15226667924302656</x:v>
      </x:c>
      <x:c r="I3590" s="58" t="n">
        <x:v>8373863.097871239</x:v>
      </x:c>
      <x:c r="J3590" s="59" t="n">
        <x:v>0.6292983955596192</x:v>
      </x:c>
      <x:c r="K3590" s="2" t="str">
        <x:v>B</x:v>
      </x:c>
      <x:c r="L3590" s="59"/>
      <x:c r="M3590" s="59" t="n">
        <x:v>0.5790962177432587</x:v>
      </x:c>
      <x:c r="N3590" s="58" t="n">
        <x:v>3608685.577112296</x:v>
      </x:c>
      <x:c r="O3590" s="58" t="n">
        <x:v>5644615.452831741</x:v>
      </x:c>
      <x:c r="P3590" s="2" t="str">
        <x:v>decline</x:v>
      </x:c>
      <x:c r="Q3590" s="2" t="str">
        <x:v>debt service to income exceeds policy maximum</x:v>
      </x:c>
      <x:c r="R3590" s="2"/>
      <x:c r="S3590" s="2"/>
      <x:c r="T3590" s="2"/>
    </x:row>
    <x:row r="3591">
      <x:c r="A3591" s="2"/>
      <x:c r="B3591" s="2"/>
      <x:c r="C3591" s="2" t="str">
        <x:v>SYN-03586</x:v>
      </x:c>
      <x:c r="D3591" s="58" t="n">
        <x:v>225000000</x:v>
      </x:c>
      <x:c r="E3591" s="93" t="n">
        <x:v>24</x:v>
      </x:c>
      <x:c r="F3591" s="59" t="n">
        <x:v>0.09760671522780553</x:v>
      </x:c>
      <x:c r="G3591" s="59" t="n">
        <x:v>0.7346123748428335</x:v>
      </x:c>
      <x:c r="H3591" s="59" t="n">
        <x:v>0.18096093913816622</x:v>
      </x:c>
      <x:c r="I3591" s="58" t="n">
        <x:v>11243372.573159568</x:v>
      </x:c>
      <x:c r="J3591" s="59" t="n">
        <x:v>0.4076443547096477</x:v>
      </x:c>
      <x:c r="K3591" s="2" t="str">
        <x:v>C</x:v>
      </x:c>
      <x:c r="L3591" s="59" t="n">
        <x:v>0.15517784118652342</x:v>
      </x:c>
      <x:c r="M3591" s="59" t="n">
        <x:v>0.3506291472687331</x:v>
      </x:c>
      <x:c r="N3591" s="58" t="n">
        <x:v>17418865.245892845</x:v>
      </x:c>
      <x:c r="O3591" s="58" t="n">
        <x:v>12527980.470498374</x:v>
      </x:c>
      <x:c r="P3591" s="2" t="str">
        <x:v>approve</x:v>
      </x:c>
      <x:c r="Q3591" s="2" t="str">
        <x:v>eligibility and RAROC conditions are met</x:v>
      </x:c>
      <x:c r="R3591" s="2"/>
      <x:c r="S3591" s="2"/>
      <x:c r="T3591" s="2"/>
    </x:row>
    <x:row r="3592">
      <x:c r="A3592" s="2"/>
      <x:c r="B3592" s="2"/>
      <x:c r="C3592" s="2" t="str">
        <x:v>SYN-03587</x:v>
      </x:c>
      <x:c r="D3592" s="58" t="n">
        <x:v>73000000</x:v>
      </x:c>
      <x:c r="E3592" s="93" t="n">
        <x:v>36</x:v>
      </x:c>
      <x:c r="F3592" s="59" t="n">
        <x:v>0.18685416929487136</x:v>
      </x:c>
      <x:c r="G3592" s="59" t="n">
        <x:v>0.727836186542655</x:v>
      </x:c>
      <x:c r="H3592" s="59" t="n">
        <x:v>0.26621497196822064</x:v>
      </x:c>
      <x:c r="I3592" s="58" t="n">
        <x:v>2965436.9525547</x:v>
      </x:c>
      <x:c r="J3592" s="59" t="n">
        <x:v>0.25689320635644586</x:v>
      </x:c>
      <x:c r="K3592" s="2" t="str">
        <x:v>E</x:v>
      </x:c>
      <x:c r="L3592" s="59" t="n">
        <x:v>0.25007091522216796</x:v>
      </x:c>
      <x:c r="M3592" s="59" t="n">
        <x:v>0.24724700551587703</x:v>
      </x:c>
      <x:c r="N3592" s="58" t="n">
        <x:v>15447726.412186323</x:v>
      </x:c>
      <x:c r="O3592" s="58" t="n">
        <x:v>5122247.616856345</x:v>
      </x:c>
      <x:c r="P3592" s="2" t="str">
        <x:v>approve</x:v>
      </x:c>
      <x:c r="Q3592" s="2" t="str">
        <x:v>eligibility and RAROC conditions are met</x:v>
      </x:c>
      <x:c r="R3592" s="2"/>
      <x:c r="S3592" s="2"/>
      <x:c r="T3592" s="2"/>
    </x:row>
    <x:row r="3593">
      <x:c r="A3593" s="2"/>
      <x:c r="B3593" s="2"/>
      <x:c r="C3593" s="2" t="str">
        <x:v>SYN-03588</x:v>
      </x:c>
      <x:c r="D3593" s="58" t="n">
        <x:v>164000000</x:v>
      </x:c>
      <x:c r="E3593" s="93" t="n">
        <x:v>48</x:v>
      </x:c>
      <x:c r="F3593" s="59" t="n">
        <x:v>0.025662612475031467</x:v>
      </x:c>
      <x:c r="G3593" s="59" t="n">
        <x:v>0.6731131686158768</x:v>
      </x:c>
      <x:c r="H3593" s="59" t="n">
        <x:v>0.14458478541907108</x:v>
      </x:c>
      <x:c r="I3593" s="58" t="n">
        <x:v>4519351.156711782</x:v>
      </x:c>
      <x:c r="J3593" s="59" t="n">
        <x:v>0.15413051601736055</x:v>
      </x:c>
      <x:c r="K3593" s="2" t="str">
        <x:v>B</x:v>
      </x:c>
      <x:c r="L3593" s="59" t="n">
        <x:v>0.09733566284179687</x:v>
      </x:c>
      <x:c r="M3593" s="59" t="n">
        <x:v>0.6402955125835271</x:v>
      </x:c>
      <x:c r="N3593" s="58" t="n">
        <x:v>6177494.930636978</x:v>
      </x:c>
      <x:c r="O3593" s="58" t="n">
        <x:v>6957469.132320043</x:v>
      </x:c>
      <x:c r="P3593" s="2" t="str">
        <x:v>approve</x:v>
      </x:c>
      <x:c r="Q3593" s="2" t="str">
        <x:v>eligibility and RAROC conditions are met</x:v>
      </x:c>
      <x:c r="R3593" s="2"/>
      <x:c r="S3593" s="2"/>
      <x:c r="T3593" s="2"/>
    </x:row>
    <x:row r="3594">
      <x:c r="A3594" s="2"/>
      <x:c r="B3594" s="2"/>
      <x:c r="C3594" s="2" t="str">
        <x:v>SYN-03589</x:v>
      </x:c>
      <x:c r="D3594" s="58" t="n">
        <x:v>61000000</x:v>
      </x:c>
      <x:c r="E3594" s="93" t="n">
        <x:v>48</x:v>
      </x:c>
      <x:c r="F3594" s="59" t="n">
        <x:v>0.1068361531957736</x:v>
      </x:c>
      <x:c r="G3594" s="59" t="n">
        <x:v>0.8527651089651817</x:v>
      </x:c>
      <x:c r="H3594" s="59" t="n">
        <x:v>0.1800762088699071</x:v>
      </x:c>
      <x:c r="I3594" s="58" t="n">
        <x:v>1792117.9023277084</x:v>
      </x:c>
      <x:c r="J3594" s="59" t="n">
        <x:v>0.32780091806808764</x:v>
      </x:c>
      <x:c r="K3594" s="2" t="str">
        <x:v>D</x:v>
      </x:c>
      <x:c r="L3594" s="59" t="n">
        <x:v>0.19020462036132812</x:v>
      </x:c>
      <x:c r="M3594" s="59" t="n">
        <x:v>0.09845693741747916</x:v>
      </x:c>
      <x:c r="N3594" s="58" t="n">
        <x:v>11465868.796345768</x:v>
      </x:c>
      <x:c r="O3594" s="58" t="n">
        <x:v>3945232.7664503246</x:v>
      </x:c>
      <x:c r="P3594" s="2" t="str">
        <x:v>reprice</x:v>
      </x:c>
      <x:c r="Q3594" s="2" t="str">
        <x:v>quoted APR is below the RAROC price floor</x:v>
      </x:c>
      <x:c r="R3594" s="2"/>
      <x:c r="S3594" s="2"/>
      <x:c r="T3594" s="2"/>
    </x:row>
    <x:row r="3595">
      <x:c r="A3595" s="2"/>
      <x:c r="B3595" s="2"/>
      <x:c r="C3595" s="2" t="str">
        <x:v>SYN-03590</x:v>
      </x:c>
      <x:c r="D3595" s="58" t="n">
        <x:v>95000000</x:v>
      </x:c>
      <x:c r="E3595" s="93" t="n">
        <x:v>48</x:v>
      </x:c>
      <x:c r="F3595" s="59" t="n">
        <x:v>0.0651828521706638</x:v>
      </x:c>
      <x:c r="G3595" s="59" t="n">
        <x:v>0.7920143479008321</x:v>
      </x:c>
      <x:c r="H3595" s="59" t="n">
        <x:v>0.16768367065303422</x:v>
      </x:c>
      <x:c r="I3595" s="58" t="n">
        <x:v>2729857.5835467703</x:v>
      </x:c>
      <x:c r="J3595" s="59" t="n">
        <x:v>0.18144235141076556</x:v>
      </x:c>
      <x:c r="K3595" s="2" t="str">
        <x:v>C</x:v>
      </x:c>
      <x:c r="L3595" s="59" t="n">
        <x:v>0.1382733535766602</x:v>
      </x:c>
      <x:c r="M3595" s="59" t="n">
        <x:v>0.41790425936430003</x:v>
      </x:c>
      <x:c r="N3595" s="58" t="n">
        <x:v>10447459.775089506</x:v>
      </x:c>
      <x:c r="O3595" s="58" t="n">
        <x:v>4485084.19621044</x:v>
      </x:c>
      <x:c r="P3595" s="2" t="str">
        <x:v>approve</x:v>
      </x:c>
      <x:c r="Q3595" s="2" t="str">
        <x:v>eligibility and RAROC conditions are met</x:v>
      </x:c>
      <x:c r="R3595" s="2"/>
      <x:c r="S3595" s="2"/>
      <x:c r="T3595" s="2"/>
    </x:row>
    <x:row r="3596">
      <x:c r="A3596" s="2"/>
      <x:c r="B3596" s="2"/>
      <x:c r="C3596" s="2" t="str">
        <x:v>SYN-03591</x:v>
      </x:c>
      <x:c r="D3596" s="58" t="n">
        <x:v>108000000</x:v>
      </x:c>
      <x:c r="E3596" s="93" t="n">
        <x:v>24</x:v>
      </x:c>
      <x:c r="F3596" s="59" t="n">
        <x:v>0.1318305706394376</x:v>
      </x:c>
      <x:c r="G3596" s="59" t="n">
        <x:v>0.7272559605757594</x:v>
      </x:c>
      <x:c r="H3596" s="59" t="n">
        <x:v>0.2363810190134511</x:v>
      </x:c>
      <x:c r="I3596" s="58" t="n">
        <x:v>5690589.471183495</x:v>
      </x:c>
      <x:c r="J3596" s="59" t="n">
        <x:v>0.36243053782820867</x:v>
      </x:c>
      <x:c r="K3596" s="2" t="str">
        <x:v>D</x:v>
      </x:c>
      <x:c r="L3596" s="59" t="n">
        <x:v>0.19644805908203128</x:v>
      </x:c>
      <x:c r="M3596" s="59" t="n">
        <x:v>0.41407226672226344</x:v>
      </x:c>
      <x:c r="N3596" s="58" t="n">
        <x:v>11272896.774467101</x:v>
      </x:c>
      <x:c r="O3596" s="58" t="n">
        <x:v>6945623.647056124</x:v>
      </x:c>
      <x:c r="P3596" s="2" t="str">
        <x:v>approve</x:v>
      </x:c>
      <x:c r="Q3596" s="2" t="str">
        <x:v>eligibility and RAROC conditions are met</x:v>
      </x:c>
      <x:c r="R3596" s="2"/>
      <x:c r="S3596" s="2"/>
      <x:c r="T3596" s="2"/>
    </x:row>
    <x:row r="3597">
      <x:c r="A3597" s="2"/>
      <x:c r="B3597" s="2"/>
      <x:c r="C3597" s="2" t="str">
        <x:v>SYN-03592</x:v>
      </x:c>
      <x:c r="D3597" s="58" t="n">
        <x:v>47000000</x:v>
      </x:c>
      <x:c r="E3597" s="93" t="n">
        <x:v>36</x:v>
      </x:c>
      <x:c r="F3597" s="59" t="n">
        <x:v>0.00785818767870509</x:v>
      </x:c>
      <x:c r="G3597" s="59" t="n">
        <x:v>0.6236312172335547</x:v>
      </x:c>
      <x:c r="H3597" s="59" t="n">
        <x:v>0.09631925353262212</x:v>
      </x:c>
      <x:c r="I3597" s="58" t="n">
        <x:v>1508448.7579392802</x:v>
      </x:c>
      <x:c r="J3597" s="59" t="n">
        <x:v>0.3218999512917365</x:v>
      </x:c>
      <x:c r="K3597" s="2" t="str">
        <x:v>A</x:v>
      </x:c>
      <x:c r="L3597" s="59" t="n">
        <x:v>0.09338394165039063</x:v>
      </x:c>
      <x:c r="M3597" s="59" t="n">
        <x:v>0.18995452862052925</x:v>
      </x:c>
      <x:c r="N3597" s="58" t="n">
        <x:v>370057.92555331084</x:v>
      </x:c>
      <x:c r="O3597" s="58" t="n">
        <x:v>1975056.524217477</x:v>
      </x:c>
      <x:c r="P3597" s="2" t="str">
        <x:v>approve</x:v>
      </x:c>
      <x:c r="Q3597" s="2" t="str">
        <x:v>eligibility and RAROC conditions are met</x:v>
      </x:c>
      <x:c r="R3597" s="2"/>
      <x:c r="S3597" s="2"/>
      <x:c r="T3597" s="2"/>
    </x:row>
    <x:row r="3598">
      <x:c r="A3598" s="2"/>
      <x:c r="B3598" s="2"/>
      <x:c r="C3598" s="2" t="str">
        <x:v>SYN-03593</x:v>
      </x:c>
      <x:c r="D3598" s="58" t="n">
        <x:v>119000000</x:v>
      </x:c>
      <x:c r="E3598" s="93" t="n">
        <x:v>48</x:v>
      </x:c>
      <x:c r="F3598" s="59" t="n">
        <x:v>0.06533477974579838</x:v>
      </x:c>
      <x:c r="G3598" s="59" t="n">
        <x:v>0.5877976583607658</x:v>
      </x:c>
      <x:c r="H3598" s="59" t="n">
        <x:v>0.16783410715924232</x:v>
      </x:c>
      <x:c r="I3598" s="58" t="n">
        <x:v>3420429.9130627015</x:v>
      </x:c>
      <x:c r="J3598" s="59" t="n">
        <x:v>0.31870262010041644</x:v>
      </x:c>
      <x:c r="K3598" s="2" t="str">
        <x:v>C</x:v>
      </x:c>
      <x:c r="L3598" s="59" t="n">
        <x:v>0.11839630126953125</x:v>
      </x:c>
      <x:c r="M3598" s="59" t="n">
        <x:v>0.6622413019549883</x:v>
      </x:c>
      <x:c r="N3598" s="58" t="n">
        <x:v>9734518.290986406</x:v>
      </x:c>
      <x:c r="O3598" s="58" t="n">
        <x:v>4839109.982647125</x:v>
      </x:c>
      <x:c r="P3598" s="2" t="str">
        <x:v>approve</x:v>
      </x:c>
      <x:c r="Q3598" s="2" t="str">
        <x:v>eligibility and RAROC conditions are met</x:v>
      </x:c>
      <x:c r="R3598" s="2"/>
      <x:c r="S3598" s="2"/>
      <x:c r="T3598" s="2"/>
    </x:row>
    <x:row r="3599">
      <x:c r="A3599" s="2"/>
      <x:c r="B3599" s="2"/>
      <x:c r="C3599" s="2" t="str">
        <x:v>SYN-03594</x:v>
      </x:c>
      <x:c r="D3599" s="58" t="n">
        <x:v>190000000</x:v>
      </x:c>
      <x:c r="E3599" s="93" t="n">
        <x:v>36</x:v>
      </x:c>
      <x:c r="F3599" s="59" t="n">
        <x:v>0.12886686634207856</x:v>
      </x:c>
      <x:c r="G3599" s="59" t="n">
        <x:v>0.820757087758679</x:v>
      </x:c>
      <x:c r="H3599" s="59" t="n">
        <x:v>0.20424831541972294</x:v>
      </x:c>
      <x:c r="I3599" s="58" t="n">
        <x:v>7102275.9922330575</x:v>
      </x:c>
      <x:c r="J3599" s="59" t="n">
        <x:v>0.5823233774325803</x:v>
      </x:c>
      <x:c r="K3599" s="2" t="str">
        <x:v>D</x:v>
      </x:c>
      <x:c r="L3599" s="59"/>
      <x:c r="M3599" s="59" t="n">
        <x:v>0.19670888527747515</x:v>
      </x:c>
      <x:c r="N3599" s="58" t="n">
        <x:v>31600612.203170966</x:v>
      </x:c>
      <x:c r="O3599" s="58" t="n">
        <x:v>13143986.771773841</x:v>
      </x:c>
      <x:c r="P3599" s="2" t="str">
        <x:v>decline</x:v>
      </x:c>
      <x:c r="Q3599" s="2" t="str">
        <x:v>debt service to income exceeds policy maximum</x:v>
      </x:c>
      <x:c r="R3599" s="2"/>
      <x:c r="S3599" s="2"/>
      <x:c r="T3599" s="2"/>
    </x:row>
    <x:row r="3600">
      <x:c r="A3600" s="2"/>
      <x:c r="B3600" s="2"/>
      <x:c r="C3600" s="2" t="str">
        <x:v>SYN-03595</x:v>
      </x:c>
      <x:c r="D3600" s="58" t="n">
        <x:v>65000000</x:v>
      </x:c>
      <x:c r="E3600" s="93" t="n">
        <x:v>36</x:v>
      </x:c>
      <x:c r="F3600" s="59" t="n">
        <x:v>0.1701024004531722</x:v>
      </x:c>
      <x:c r="G3600" s="59" t="n">
        <x:v>0.6893019398375332</x:v>
      </x:c>
      <x:c r="H3600" s="59" t="n">
        <x:v>0.24227050540805994</x:v>
      </x:c>
      <x:c r="I3600" s="58" t="n">
        <x:v>2557890.7742877076</x:v>
      </x:c>
      <x:c r="J3600" s="59" t="n">
        <x:v>0.32123384650260056</x:v>
      </x:c>
      <x:c r="K3600" s="2" t="str">
        <x:v>E</x:v>
      </x:c>
      <x:c r="L3600" s="59" t="n">
        <x:v>0.22698089599609372</x:v>
      </x:c>
      <x:c r="M3600" s="59" t="n">
        <x:v>0.2509379443022438</x:v>
      </x:c>
      <x:c r="N3600" s="58" t="n">
        <x:v>11871922.517556243</x:v>
      </x:c>
      <x:c r="O3600" s="58" t="n">
        <x:v>4188774.1821770063</x:v>
      </x:c>
      <x:c r="P3600" s="2" t="str">
        <x:v>approve</x:v>
      </x:c>
      <x:c r="Q3600" s="2" t="str">
        <x:v>eligibility and RAROC conditions are met</x:v>
      </x:c>
      <x:c r="R3600" s="2"/>
      <x:c r="S3600" s="2"/>
      <x:c r="T3600" s="2"/>
    </x:row>
    <x:row r="3601">
      <x:c r="A3601" s="2"/>
      <x:c r="B3601" s="2"/>
      <x:c r="C3601" s="2" t="str">
        <x:v>SYN-03596</x:v>
      </x:c>
      <x:c r="D3601" s="58" t="n">
        <x:v>167000000</x:v>
      </x:c>
      <x:c r="E3601" s="93" t="n">
        <x:v>48</x:v>
      </x:c>
      <x:c r="F3601" s="59" t="n">
        <x:v>0.02893340010280569</x:v>
      </x:c>
      <x:c r="G3601" s="59" t="n">
        <x:v>0.7556001487972153</x:v>
      </x:c>
      <x:c r="H3601" s="59" t="n">
        <x:v>0.14235540433118432</x:v>
      </x:c>
      <x:c r="I3601" s="58" t="n">
        <x:v>4583277.863133357</x:v>
      </x:c>
      <x:c r="J3601" s="59" t="n">
        <x:v>0.1583321274594208</x:v>
      </x:c>
      <x:c r="K3601" s="2" t="str">
        <x:v>B</x:v>
      </x:c>
      <x:c r="L3601" s="59" t="n">
        <x:v>0.10195243835449219</x:v>
      </x:c>
      <x:c r="M3601" s="59" t="n">
        <x:v>0.5706947724512151</x:v>
      </x:c>
      <x:c r="N3601" s="58" t="n">
        <x:v>7927615.252034928</x:v>
      </x:c>
      <x:c r="O3601" s="58" t="n">
        <x:v>7043895.720214719</x:v>
      </x:c>
      <x:c r="P3601" s="2" t="str">
        <x:v>approve</x:v>
      </x:c>
      <x:c r="Q3601" s="2" t="str">
        <x:v>eligibility and RAROC conditions are met</x:v>
      </x:c>
      <x:c r="R3601" s="2"/>
      <x:c r="S3601" s="2"/>
      <x:c r="T3601" s="2"/>
    </x:row>
    <x:row r="3602">
      <x:c r="A3602" s="2"/>
      <x:c r="B3602" s="2"/>
      <x:c r="C3602" s="2" t="str">
        <x:v>SYN-03597</x:v>
      </x:c>
      <x:c r="D3602" s="58" t="n">
        <x:v>209000000</x:v>
      </x:c>
      <x:c r="E3602" s="93" t="n">
        <x:v>36</x:v>
      </x:c>
      <x:c r="F3602" s="59" t="n">
        <x:v>0.06086043024626494</x:v>
      </x:c>
      <x:c r="G3602" s="59" t="n">
        <x:v>0.6196929804747443</x:v>
      </x:c>
      <x:c r="H3602" s="59" t="n">
        <x:v>0.15514953260156011</x:v>
      </x:c>
      <x:c r="I3602" s="58" t="n">
        <x:v>7297869.119462646</x:v>
      </x:c>
      <x:c r="J3602" s="59" t="n">
        <x:v>0.2671659059114023</x:v>
      </x:c>
      <x:c r="K3602" s="2" t="str">
        <x:v>C</x:v>
      </x:c>
      <x:c r="L3602" s="59" t="n">
        <x:v>0.11804447174072266</x:v>
      </x:c>
      <x:c r="M3602" s="59" t="n">
        <x:v>0.5370255070771284</x:v>
      </x:c>
      <x:c r="N3602" s="58" t="n">
        <x:v>12625374.167665634</x:v>
      </x:c>
      <x:c r="O3602" s="58" t="n">
        <x:v>8539533.229573682</x:v>
      </x:c>
      <x:c r="P3602" s="2" t="str">
        <x:v>approve</x:v>
      </x:c>
      <x:c r="Q3602" s="2" t="str">
        <x:v>eligibility and RAROC conditions are met</x:v>
      </x:c>
      <x:c r="R3602" s="2"/>
      <x:c r="S3602" s="2"/>
      <x:c r="T3602" s="2"/>
    </x:row>
    <x:row r="3603">
      <x:c r="A3603" s="2"/>
      <x:c r="B3603" s="2"/>
      <x:c r="C3603" s="2" t="str">
        <x:v>SYN-03598</x:v>
      </x:c>
      <x:c r="D3603" s="58" t="n">
        <x:v>124000000</x:v>
      </x:c>
      <x:c r="E3603" s="93" t="n">
        <x:v>24</x:v>
      </x:c>
      <x:c r="F3603" s="59" t="n">
        <x:v>0.037385878205073976</x:v>
      </x:c>
      <x:c r="G3603" s="59" t="n">
        <x:v>0.6563480068380059</x:v>
      </x:c>
      <x:c r="H3603" s="59" t="n">
        <x:v>0.11688802246798202</x:v>
      </x:c>
      <x:c r="I3603" s="58" t="n">
        <x:v>5819106.292793852</x:v>
      </x:c>
      <x:c r="J3603" s="59" t="n">
        <x:v>0.3904792785680975</x:v>
      </x:c>
      <x:c r="K3603" s="2" t="str">
        <x:v>B</x:v>
      </x:c>
      <x:c r="L3603" s="59" t="n">
        <x:v>0.10816867828369141</x:v>
      </x:c>
      <x:c r="M3603" s="59" t="n">
        <x:v>0.24869920789188601</x:v>
      </x:c>
      <x:c r="N3603" s="58" t="n">
        <x:v>3263356.9539310243</x:v>
      </x:c>
      <x:c r="O3603" s="58" t="n">
        <x:v>5146181.310876797</x:v>
      </x:c>
      <x:c r="P3603" s="2" t="str">
        <x:v>approve</x:v>
      </x:c>
      <x:c r="Q3603" s="2" t="str">
        <x:v>eligibility and RAROC conditions are met</x:v>
      </x:c>
      <x:c r="R3603" s="2"/>
      <x:c r="S3603" s="2"/>
      <x:c r="T3603" s="2"/>
    </x:row>
    <x:row r="3604">
      <x:c r="A3604" s="2"/>
      <x:c r="B3604" s="2"/>
      <x:c r="C3604" s="2" t="str">
        <x:v>SYN-03599</x:v>
      </x:c>
      <x:c r="D3604" s="58" t="n">
        <x:v>176000000</x:v>
      </x:c>
      <x:c r="E3604" s="93" t="n">
        <x:v>24</x:v>
      </x:c>
      <x:c r="F3604" s="59" t="n">
        <x:v>0.0673816245444596</x:v>
      </x:c>
      <x:c r="G3604" s="59" t="n">
        <x:v>0.7299082154798774</x:v>
      </x:c>
      <x:c r="H3604" s="59" t="n">
        <x:v>0.16023116174481505</x:v>
      </x:c>
      <x:c r="I3604" s="58" t="n">
        <x:v>8619451.518640991</x:v>
      </x:c>
      <x:c r="J3604" s="59" t="n">
        <x:v>0.2534289299787655</x:v>
      </x:c>
      <x:c r="K3604" s="2" t="str">
        <x:v>C</x:v>
      </x:c>
      <x:c r="L3604" s="59" t="n">
        <x:v>0.12790271759033206</x:v>
      </x:c>
      <x:c r="M3604" s="59" t="n">
        <x:v>0.4604076176821016</x:v>
      </x:c>
      <x:c r="N3604" s="58" t="n">
        <x:v>9347613.84535262</x:v>
      </x:c>
      <x:c r="O3604" s="58" t="n">
        <x:v>7918418.861078427</x:v>
      </x:c>
      <x:c r="P3604" s="2" t="str">
        <x:v>approve</x:v>
      </x:c>
      <x:c r="Q3604" s="2" t="str">
        <x:v>eligibility and RAROC conditions are met</x:v>
      </x:c>
      <x:c r="R3604" s="2"/>
      <x:c r="S3604" s="2"/>
      <x:c r="T3604" s="2"/>
    </x:row>
    <x:row r="3605">
      <x:c r="A3605" s="2"/>
      <x:c r="B3605" s="2"/>
      <x:c r="C3605" s="2" t="str">
        <x:v>SYN-03600</x:v>
      </x:c>
      <x:c r="D3605" s="58" t="n">
        <x:v>188000000</x:v>
      </x:c>
      <x:c r="E3605" s="93" t="n">
        <x:v>12</x:v>
      </x:c>
      <x:c r="F3605" s="59" t="n">
        <x:v>0.021384525776030852</x:v>
      </x:c>
      <x:c r="G3605" s="59" t="n">
        <x:v>0.715505415060006</x:v>
      </x:c>
      <x:c r="H3605" s="59" t="n">
        <x:v>0.12372795273551354</x:v>
      </x:c>
      <x:c r="I3605" s="58" t="n">
        <x:v>16736376.62222433</x:v>
      </x:c>
      <x:c r="J3605" s="59" t="n">
        <x:v>0.46614442452110916</x:v>
      </x:c>
      <x:c r="K3605" s="2" t="str">
        <x:v>B</x:v>
      </x:c>
      <x:c r="L3605" s="59" t="n">
        <x:v>0.07837810516357423</x:v>
      </x:c>
      <x:c r="M3605" s="59" t="n">
        <x:v>0.6196258470438402</x:v>
      </x:c>
      <x:c r="N3605" s="58" t="n">
        <x:v>1592538.407489127</x:v>
      </x:c>
      <x:c r="O3605" s="58" t="n">
        <x:v>8115840.969563964</x:v>
      </x:c>
      <x:c r="P3605" s="2" t="str">
        <x:v>approve</x:v>
      </x:c>
      <x:c r="Q3605" s="2" t="str">
        <x:v>eligibility and RAROC conditions are met</x:v>
      </x:c>
      <x:c r="R3605" s="2"/>
      <x:c r="S3605" s="2"/>
      <x:c r="T3605" s="2"/>
    </x:row>
    <x:row r="3606">
      <x:c r="A3606" s="2"/>
      <x:c r="B3606" s="2"/>
      <x:c r="C3606" s="2" t="str">
        <x:v>SYN-03601</x:v>
      </x:c>
      <x:c r="D3606" s="58" t="n">
        <x:v>184000000</x:v>
      </x:c>
      <x:c r="E3606" s="93" t="n">
        <x:v>48</x:v>
      </x:c>
      <x:c r="F3606" s="59" t="n">
        <x:v>0.020413925143507254</x:v>
      </x:c>
      <x:c r="G3606" s="59" t="n">
        <x:v>0.7412252165263463</x:v>
      </x:c>
      <x:c r="H3606" s="59" t="n">
        <x:v>0.11683792301234852</x:v>
      </x:c>
      <x:c r="I3606" s="58" t="n">
        <x:v>4816907.987944057</x:v>
      </x:c>
      <x:c r="J3606" s="59" t="n">
        <x:v>0.1965777194008235</x:v>
      </x:c>
      <x:c r="K3606" s="2" t="str">
        <x:v>B</x:v>
      </x:c>
      <x:c r="L3606" s="59" t="n">
        <x:v>0.09237319946289063</x:v>
      </x:c>
      <x:c r="M3606" s="59" t="n">
        <x:v>0.4082959336705767</x:v>
      </x:c>
      <x:c r="N3606" s="58" t="n">
        <x:v>6003078.162328649</x:v>
      </x:c>
      <x:c r="O3606" s="58" t="n">
        <x:v>7737310.69206034</x:v>
      </x:c>
      <x:c r="P3606" s="2" t="str">
        <x:v>approve</x:v>
      </x:c>
      <x:c r="Q3606" s="2" t="str">
        <x:v>eligibility and RAROC conditions are met</x:v>
      </x:c>
      <x:c r="R3606" s="2"/>
      <x:c r="S3606" s="2"/>
      <x:c r="T3606" s="2"/>
    </x:row>
    <x:row r="3607">
      <x:c r="A3607" s="2"/>
      <x:c r="B3607" s="2"/>
      <x:c r="C3607" s="2" t="str">
        <x:v>SYN-03602</x:v>
      </x:c>
      <x:c r="D3607" s="58" t="n">
        <x:v>224000000</x:v>
      </x:c>
      <x:c r="E3607" s="93" t="n">
        <x:v>36</x:v>
      </x:c>
      <x:c r="F3607" s="59" t="n">
        <x:v>0.060373432508970364</x:v>
      </x:c>
      <x:c r="G3607" s="59" t="n">
        <x:v>0.8867810157837727</x:v>
      </x:c>
      <x:c r="H3607" s="59" t="n">
        <x:v>0.15631655972058897</x:v>
      </x:c>
      <x:c r="I3607" s="58" t="n">
        <x:v>7834501.156161922</x:v>
      </x:c>
      <x:c r="J3607" s="59" t="n">
        <x:v>0.25466395337970366</x:v>
      </x:c>
      <x:c r="K3607" s="2" t="str">
        <x:v>C</x:v>
      </x:c>
      <x:c r="L3607" s="59" t="n">
        <x:v>0.13781272888183596</x:v>
      </x:c>
      <x:c r="M3607" s="59" t="n">
        <x:v>0.3118299585944615</x:v>
      </x:c>
      <x:c r="N3607" s="58" t="n">
        <x:v>19223446.451008253</x:v>
      </x:c>
      <x:c r="O3607" s="58" t="n">
        <x:v>11344101.164424937</x:v>
      </x:c>
      <x:c r="P3607" s="2" t="str">
        <x:v>approve</x:v>
      </x:c>
      <x:c r="Q3607" s="2" t="str">
        <x:v>eligibility and RAROC conditions are met</x:v>
      </x:c>
      <x:c r="R3607" s="2"/>
      <x:c r="S3607" s="2"/>
      <x:c r="T3607" s="2"/>
    </x:row>
    <x:row r="3608">
      <x:c r="A3608" s="2"/>
      <x:c r="B3608" s="2"/>
      <x:c r="C3608" s="2" t="str">
        <x:v>SYN-03603</x:v>
      </x:c>
      <x:c r="D3608" s="58" t="n">
        <x:v>72000000</x:v>
      </x:c>
      <x:c r="E3608" s="93" t="n">
        <x:v>24</x:v>
      </x:c>
      <x:c r="F3608" s="59" t="n">
        <x:v>0.015612200329201166</x:v>
      </x:c>
      <x:c r="G3608" s="59" t="n">
        <x:v>0.8145408816544395</x:v>
      </x:c>
      <x:c r="H3608" s="59" t="n">
        <x:v>0.14305058324319253</x:v>
      </x:c>
      <x:c r="I3608" s="58" t="n">
        <x:v>3467312.842908114</x:v>
      </x:c>
      <x:c r="J3608" s="59" t="n">
        <x:v>0.3093778166945644</x:v>
      </x:c>
      <x:c r="K3608" s="2" t="str">
        <x:v>A</x:v>
      </x:c>
      <x:c r="L3608" s="59" t="n">
        <x:v>0.09312862396240235</x:v>
      </x:c>
      <x:c r="M3608" s="59" t="n">
        <x:v>0.6673830327582368</x:v>
      </x:c>
      <x:c r="N3608" s="58" t="n">
        <x:v>993964.1890571193</x:v>
      </x:c>
      <x:c r="O3608" s="58" t="n">
        <x:v>3055530.366659657</x:v>
      </x:c>
      <x:c r="P3608" s="2" t="str">
        <x:v>approve</x:v>
      </x:c>
      <x:c r="Q3608" s="2" t="str">
        <x:v>eligibility and RAROC conditions are met</x:v>
      </x:c>
      <x:c r="R3608" s="2"/>
      <x:c r="S3608" s="2"/>
      <x:c r="T3608" s="2"/>
    </x:row>
    <x:row r="3609">
      <x:c r="A3609" s="2"/>
      <x:c r="B3609" s="2"/>
      <x:c r="C3609" s="2" t="str">
        <x:v>SYN-03604</x:v>
      </x:c>
      <x:c r="D3609" s="58" t="n">
        <x:v>188000000</x:v>
      </x:c>
      <x:c r="E3609" s="93" t="n">
        <x:v>36</x:v>
      </x:c>
      <x:c r="F3609" s="59" t="n">
        <x:v>0.036635831799675445</x:v>
      </x:c>
      <x:c r="G3609" s="59" t="n">
        <x:v>0.6837494705430918</x:v>
      </x:c>
      <x:c r="H3609" s="59" t="n">
        <x:v>0.14296652478032496</x:v>
      </x:c>
      <x:c r="I3609" s="58" t="n">
        <x:v>6452514.940932284</x:v>
      </x:c>
      <x:c r="J3609" s="59" t="n">
        <x:v>0.37302145587217855</x:v>
      </x:c>
      <x:c r="K3609" s="2" t="str">
        <x:v>B</x:v>
      </x:c>
      <x:c r="L3609" s="59" t="n">
        <x:v>0.09869560241699218</x:v>
      </x:c>
      <x:c r="M3609" s="59" t="n">
        <x:v>0.6086472619536581</x:v>
      </x:c>
      <x:c r="N3609" s="58" t="n">
        <x:v>7605188.609733529</x:v>
      </x:c>
      <x:c r="O3609" s="58" t="n">
        <x:v>7834872.097234421</x:v>
      </x:c>
      <x:c r="P3609" s="2" t="str">
        <x:v>approve</x:v>
      </x:c>
      <x:c r="Q3609" s="2" t="str">
        <x:v>eligibility and RAROC conditions are met</x:v>
      </x:c>
      <x:c r="R3609" s="2"/>
      <x:c r="S3609" s="2"/>
      <x:c r="T3609" s="2"/>
    </x:row>
    <x:row r="3610">
      <x:c r="A3610" s="2"/>
      <x:c r="B3610" s="2"/>
      <x:c r="C3610" s="2" t="str">
        <x:v>SYN-03605</x:v>
      </x:c>
      <x:c r="D3610" s="58" t="n">
        <x:v>103000000</x:v>
      </x:c>
      <x:c r="E3610" s="93" t="n">
        <x:v>24</x:v>
      </x:c>
      <x:c r="F3610" s="59" t="n">
        <x:v>0.05553829072290742</x:v>
      </x:c>
      <x:c r="G3610" s="59" t="n">
        <x:v>0.5619011540500704</x:v>
      </x:c>
      <x:c r="H3610" s="59" t="n">
        <x:v>0.15058851846440802</x:v>
      </x:c>
      <x:c r="I3610" s="58" t="n">
        <x:v>4997005.251927512</x:v>
      </x:c>
      <x:c r="J3610" s="59" t="n">
        <x:v>0.2666179715760571</x:v>
      </x:c>
      <x:c r="K3610" s="2" t="str">
        <x:v>C</x:v>
      </x:c>
      <x:c r="L3610" s="59" t="n">
        <x:v>0.11716796875000002</x:v>
      </x:c>
      <x:c r="M3610" s="59" t="n">
        <x:v>0.5001537329980705</x:v>
      </x:c>
      <x:c r="N3610" s="58" t="n">
        <x:v>3469578.1887934776</x:v>
      </x:c>
      <x:c r="O3610" s="58" t="n">
        <x:v>4265104.193935719</x:v>
      </x:c>
      <x:c r="P3610" s="2" t="str">
        <x:v>approve</x:v>
      </x:c>
      <x:c r="Q3610" s="2" t="str">
        <x:v>eligibility and RAROC conditions are met</x:v>
      </x:c>
      <x:c r="R3610" s="2"/>
      <x:c r="S3610" s="2"/>
      <x:c r="T3610" s="2"/>
    </x:row>
    <x:row r="3611">
      <x:c r="A3611" s="2"/>
      <x:c r="B3611" s="2"/>
      <x:c r="C3611" s="2" t="str">
        <x:v>SYN-03606</x:v>
      </x:c>
      <x:c r="D3611" s="58" t="n">
        <x:v>171000000</x:v>
      </x:c>
      <x:c r="E3611" s="93" t="n">
        <x:v>24</x:v>
      </x:c>
      <x:c r="F3611" s="59" t="n">
        <x:v>0.1924170882979903</x:v>
      </x:c>
      <x:c r="G3611" s="59" t="n">
        <x:v>0.6423566220489718</x:v>
      </x:c>
      <x:c r="H3611" s="59" t="n">
        <x:v>0.2547224205678157</x:v>
      </x:c>
      <x:c r="I3611" s="58" t="n">
        <x:v>9167096.874786112</x:v>
      </x:c>
      <x:c r="J3611" s="59" t="n">
        <x:v>0.4738248883852183</x:v>
      </x:c>
      <x:c r="K3611" s="2" t="str">
        <x:v>E</x:v>
      </x:c>
      <x:c r="L3611" s="59" t="n">
        <x:v>0.22766349792480467</x:v>
      </x:c>
      <x:c r="M3611" s="59" t="n">
        <x:v>0.32328450790130075</x:v>
      </x:c>
      <x:c r="N3611" s="58" t="n">
        <x:v>22823293.315801095</x:v>
      </x:c>
      <x:c r="O3611" s="58" t="n">
        <x:v>11125120.117707789</x:v>
      </x:c>
      <x:c r="P3611" s="2" t="str">
        <x:v>approve</x:v>
      </x:c>
      <x:c r="Q3611" s="2" t="str">
        <x:v>eligibility and RAROC conditions are met</x:v>
      </x:c>
      <x:c r="R3611" s="2"/>
      <x:c r="S3611" s="2"/>
      <x:c r="T3611" s="2"/>
    </x:row>
    <x:row r="3612">
      <x:c r="A3612" s="2"/>
      <x:c r="B3612" s="2"/>
      <x:c r="C3612" s="2" t="str">
        <x:v>SYN-03607</x:v>
      </x:c>
      <x:c r="D3612" s="58" t="n">
        <x:v>71000000</x:v>
      </x:c>
      <x:c r="E3612" s="93" t="n">
        <x:v>48</x:v>
      </x:c>
      <x:c r="F3612" s="59" t="n">
        <x:v>0.011110507364670971</x:v>
      </x:c>
      <x:c r="G3612" s="59" t="n">
        <x:v>0.804634671549699</x:v>
      </x:c>
      <x:c r="H3612" s="59" t="n">
        <x:v>0.13373714908409254</x:v>
      </x:c>
      <x:c r="I3612" s="58" t="n">
        <x:v>1917947.942965511</x:v>
      </x:c>
      <x:c r="J3612" s="59" t="n">
        <x:v>0.32941968270961874</x:v>
      </x:c>
      <x:c r="K3612" s="2" t="str">
        <x:v>A</x:v>
      </x:c>
      <x:c r="L3612" s="59" t="n">
        <x:v>0.08863029479980469</x:v>
      </x:c>
      <x:c r="M3612" s="59" t="n">
        <x:v>0.6184742767364194</x:v>
      </x:c>
      <x:c r="N3612" s="58" t="n">
        <x:v>1393799.921863499</x:v>
      </x:c>
      <x:c r="O3612" s="58" t="n">
        <x:v>3053772.4588851947</x:v>
      </x:c>
      <x:c r="P3612" s="2" t="str">
        <x:v>approve</x:v>
      </x:c>
      <x:c r="Q3612" s="2" t="str">
        <x:v>eligibility and RAROC conditions are met</x:v>
      </x:c>
      <x:c r="R3612" s="2"/>
      <x:c r="S3612" s="2"/>
      <x:c r="T3612" s="2"/>
    </x:row>
    <x:row r="3613">
      <x:c r="A3613" s="2"/>
      <x:c r="B3613" s="2"/>
      <x:c r="C3613" s="2" t="str">
        <x:v>SYN-03608</x:v>
      </x:c>
      <x:c r="D3613" s="58" t="n">
        <x:v>94000000</x:v>
      </x:c>
      <x:c r="E3613" s="93" t="n">
        <x:v>48</x:v>
      </x:c>
      <x:c r="F3613" s="59" t="n">
        <x:v>0.10206834897229251</x:v>
      </x:c>
      <x:c r="G3613" s="59" t="n">
        <x:v>0.8489378240133189</x:v>
      </x:c>
      <x:c r="H3613" s="59" t="n">
        <x:v>0.19637939442599972</x:v>
      </x:c>
      <x:c r="I3613" s="58" t="n">
        <x:v>2842352.4704910754</x:v>
      </x:c>
      <x:c r="J3613" s="59" t="n">
        <x:v>0.1725286355971708</x:v>
      </x:c>
      <x:c r="K3613" s="2" t="str">
        <x:v>D</x:v>
      </x:c>
      <x:c r="L3613" s="59" t="n">
        <x:v>0.1784731674194336</x:v>
      </x:c>
      <x:c r="M3613" s="59" t="n">
        <x:v>0.27177406815066296</x:v>
      </x:c>
      <x:c r="N3613" s="58" t="n">
        <x:v>17021642.547442835</x:v>
      </x:c>
      <x:c r="O3613" s="58" t="n">
        <x:v>5990362.801729881</x:v>
      </x:c>
      <x:c r="P3613" s="2" t="str">
        <x:v>approve</x:v>
      </x:c>
      <x:c r="Q3613" s="2" t="str">
        <x:v>eligibility and RAROC conditions are met</x:v>
      </x:c>
      <x:c r="R3613" s="2"/>
      <x:c r="S3613" s="2"/>
      <x:c r="T3613" s="2"/>
    </x:row>
    <x:row r="3614">
      <x:c r="A3614" s="2"/>
      <x:c r="B3614" s="2"/>
      <x:c r="C3614" s="2" t="str">
        <x:v>SYN-03609</x:v>
      </x:c>
      <x:c r="D3614" s="58" t="n">
        <x:v>196000000</x:v>
      </x:c>
      <x:c r="E3614" s="93" t="n">
        <x:v>24</x:v>
      </x:c>
      <x:c r="F3614" s="59" t="n">
        <x:v>0.11738892358622359</x:v>
      </x:c>
      <x:c r="G3614" s="59" t="n">
        <x:v>0.670611495926603</x:v>
      </x:c>
      <x:c r="H3614" s="59" t="n">
        <x:v>0.21107846752985862</x:v>
      </x:c>
      <x:c r="I3614" s="58" t="n">
        <x:v>10081973.101555075</x:v>
      </x:c>
      <x:c r="J3614" s="59" t="n">
        <x:v>0.6067397445020398</x:v>
      </x:c>
      <x:c r="K3614" s="2" t="str">
        <x:v>D</x:v>
      </x:c>
      <x:c r="L3614" s="59"/>
      <x:c r="M3614" s="59" t="n">
        <x:v>0.5376346026885088</x:v>
      </x:c>
      <x:c r="N3614" s="58" t="n">
        <x:v>16732279.709620684</x:v>
      </x:c>
      <x:c r="O3614" s="58" t="n">
        <x:v>10973951.106297778</x:v>
      </x:c>
      <x:c r="P3614" s="2" t="str">
        <x:v>decline</x:v>
      </x:c>
      <x:c r="Q3614" s="2" t="str">
        <x:v>debt service to income exceeds policy maximum</x:v>
      </x:c>
      <x:c r="R3614" s="2"/>
      <x:c r="S3614" s="2"/>
      <x:c r="T3614" s="2"/>
    </x:row>
    <x:row r="3615">
      <x:c r="A3615" s="2"/>
      <x:c r="B3615" s="2"/>
      <x:c r="C3615" s="2" t="str">
        <x:v>SYN-03610</x:v>
      </x:c>
      <x:c r="D3615" s="58" t="n">
        <x:v>99000000</x:v>
      </x:c>
      <x:c r="E3615" s="93" t="n">
        <x:v>36</x:v>
      </x:c>
      <x:c r="F3615" s="59" t="n">
        <x:v>0.18896547965320845</x:v>
      </x:c>
      <x:c r="G3615" s="59" t="n">
        <x:v>0.7437887043791326</x:v>
      </x:c>
      <x:c r="H3615" s="59" t="n">
        <x:v>0.2687722354406865</x:v>
      </x:c>
      <x:c r="I3615" s="58" t="n">
        <x:v>4035178.1830738178</x:v>
      </x:c>
      <x:c r="J3615" s="59" t="n">
        <x:v>0.3671127273029836</x:v>
      </x:c>
      <x:c r="K3615" s="2" t="str">
        <x:v>E</x:v>
      </x:c>
      <x:c r="L3615" s="59" t="n">
        <x:v>0.24587001800537106</x:v>
      </x:c>
      <x:c r="M3615" s="59" t="n">
        <x:v>0.28009822391504585</x:v>
      </x:c>
      <x:c r="N3615" s="58" t="n">
        <x:v>21643475.53022347</x:v>
      </x:c>
      <x:c r="O3615" s="58" t="n">
        <x:v>7121761.576533133</x:v>
      </x:c>
      <x:c r="P3615" s="2" t="str">
        <x:v>approve</x:v>
      </x:c>
      <x:c r="Q3615" s="2" t="str">
        <x:v>eligibility and RAROC conditions are met</x:v>
      </x:c>
      <x:c r="R3615" s="2"/>
      <x:c r="S3615" s="2"/>
      <x:c r="T3615" s="2"/>
    </x:row>
    <x:row r="3616">
      <x:c r="A3616" s="2"/>
      <x:c r="B3616" s="2"/>
      <x:c r="C3616" s="2" t="str">
        <x:v>SYN-03611</x:v>
      </x:c>
      <x:c r="D3616" s="58" t="n">
        <x:v>152000000</x:v>
      </x:c>
      <x:c r="E3616" s="93" t="n">
        <x:v>48</x:v>
      </x:c>
      <x:c r="F3616" s="59" t="n">
        <x:v>0.0407427728002292</x:v>
      </x:c>
      <x:c r="G3616" s="59" t="n">
        <x:v>0.6497646592208811</x:v>
      </x:c>
      <x:c r="H3616" s="59" t="n">
        <x:v>0.1295431665119375</x:v>
      </x:c>
      <x:c r="I3616" s="58" t="n">
        <x:v>4074333.802317672</x:v>
      </x:c>
      <x:c r="J3616" s="59" t="n">
        <x:v>0.2367138726073924</x:v>
      </x:c>
      <x:c r="K3616" s="2" t="str">
        <x:v>B</x:v>
      </x:c>
      <x:c r="L3616" s="59" t="n">
        <x:v>0.10228145599365235</x:v>
      </x:c>
      <x:c r="M3616" s="59" t="n">
        <x:v>0.43639858235522017</x:v>
      </x:c>
      <x:c r="N3616" s="58" t="n">
        <x:v>8581359.464977238</x:v>
      </x:c>
      <x:c r="O3616" s="58" t="n">
        <x:v>6261686.695667639</x:v>
      </x:c>
      <x:c r="P3616" s="2" t="str">
        <x:v>approve</x:v>
      </x:c>
      <x:c r="Q3616" s="2" t="str">
        <x:v>eligibility and RAROC conditions are met</x:v>
      </x:c>
      <x:c r="R3616" s="2"/>
      <x:c r="S3616" s="2"/>
      <x:c r="T3616" s="2"/>
    </x:row>
    <x:row r="3617">
      <x:c r="A3617" s="2"/>
      <x:c r="B3617" s="2"/>
      <x:c r="C3617" s="2" t="str">
        <x:v>SYN-03612</x:v>
      </x:c>
      <x:c r="D3617" s="58" t="n">
        <x:v>227000000</x:v>
      </x:c>
      <x:c r="E3617" s="93" t="n">
        <x:v>36</x:v>
      </x:c>
      <x:c r="F3617" s="59" t="n">
        <x:v>0.034956897740142406</x:v>
      </x:c>
      <x:c r="G3617" s="59" t="n">
        <x:v>0.6312507872607295</x:v>
      </x:c>
      <x:c r="H3617" s="59" t="n">
        <x:v>0.13386619684625234</x:v>
      </x:c>
      <x:c r="I3617" s="58" t="n">
        <x:v>7690867.512216318</x:v>
      </x:c>
      <x:c r="J3617" s="59" t="n">
        <x:v>0.25969558374054397</x:v>
      </x:c>
      <x:c r="K3617" s="2" t="str">
        <x:v>B</x:v>
      </x:c>
      <x:c r="L3617" s="59" t="n">
        <x:v>0.09493953704833984</x:v>
      </x:c>
      <x:c r="M3617" s="59" t="n">
        <x:v>0.5543645862438809</x:v>
      </x:c>
      <x:c r="N3617" s="58" t="n">
        <x:v>8064563.780003375</x:v>
      </x:c>
      <x:c r="O3617" s="58" t="n">
        <x:v>9438769.18759145</x:v>
      </x:c>
      <x:c r="P3617" s="2" t="str">
        <x:v>approve</x:v>
      </x:c>
      <x:c r="Q3617" s="2" t="str">
        <x:v>eligibility and RAROC conditions are met</x:v>
      </x:c>
      <x:c r="R3617" s="2"/>
      <x:c r="S3617" s="2"/>
      <x:c r="T3617" s="2"/>
    </x:row>
    <x:row r="3618">
      <x:c r="A3618" s="2"/>
      <x:c r="B3618" s="2"/>
      <x:c r="C3618" s="2" t="str">
        <x:v>SYN-03613</x:v>
      </x:c>
      <x:c r="D3618" s="58" t="n">
        <x:v>94000000</x:v>
      </x:c>
      <x:c r="E3618" s="93" t="n">
        <x:v>36</x:v>
      </x:c>
      <x:c r="F3618" s="59" t="n">
        <x:v>0.06434330950477135</x:v>
      </x:c>
      <x:c r="G3618" s="59" t="n">
        <x:v>0.723898065966969</x:v>
      </x:c>
      <x:c r="H3618" s="59" t="n">
        <x:v>0.15821514385269847</x:v>
      </x:c>
      <x:c r="I3618" s="58" t="n">
        <x:v>3296483.9193987926</x:v>
      </x:c>
      <x:c r="J3618" s="59" t="n">
        <x:v>0.21638785692703041</x:v>
      </x:c>
      <x:c r="K3618" s="2" t="str">
        <x:v>C</x:v>
      </x:c>
      <x:c r="L3618" s="59" t="n">
        <x:v>0.13264232635498047</x:v>
      </x:c>
      <x:c r="M3618" s="59" t="n">
        <x:v>0.407391056255326</x:v>
      </x:c>
      <x:c r="N3618" s="58" t="n">
        <x:v>7008367.149124893</x:v>
      </x:c>
      <x:c r="O3618" s="58" t="n">
        <x:v>4032570.398748005</x:v>
      </x:c>
      <x:c r="P3618" s="2" t="str">
        <x:v>approve</x:v>
      </x:c>
      <x:c r="Q3618" s="2" t="str">
        <x:v>eligibility and RAROC conditions are met</x:v>
      </x:c>
      <x:c r="R3618" s="2"/>
      <x:c r="S3618" s="2"/>
      <x:c r="T3618" s="2"/>
    </x:row>
    <x:row r="3619">
      <x:c r="A3619" s="2"/>
      <x:c r="B3619" s="2"/>
      <x:c r="C3619" s="2" t="str">
        <x:v>SYN-03614</x:v>
      </x:c>
      <x:c r="D3619" s="58" t="n">
        <x:v>246000000</x:v>
      </x:c>
      <x:c r="E3619" s="93" t="n">
        <x:v>18</x:v>
      </x:c>
      <x:c r="F3619" s="59" t="n">
        <x:v>0.15409062310146043</x:v>
      </x:c>
      <x:c r="G3619" s="59" t="n">
        <x:v>0.7160133357311489</x:v>
      </x:c>
      <x:c r="H3619" s="59" t="n">
        <x:v>0.24120753533752534</x:v>
      </x:c>
      <x:c r="I3619" s="58" t="n">
        <x:v>16423238.267917996</x:v>
      </x:c>
      <x:c r="J3619" s="59" t="n">
        <x:v>0.38046476535835994</x:v>
      </x:c>
      <x:c r="K3619" s="2" t="str">
        <x:v>E</x:v>
      </x:c>
      <x:c r="L3619" s="59" t="n">
        <x:v>0.2086199569702148</x:v>
      </x:c>
      <x:c r="M3619" s="59" t="n">
        <x:v>0.35461691698934195</x:v>
      </x:c>
      <x:c r="N3619" s="58" t="n">
        <x:v>22601309.674013067</x:v>
      </x:c>
      <x:c r="O3619" s="58" t="n">
        <x:v>16962449.503354445</x:v>
      </x:c>
      <x:c r="P3619" s="2" t="str">
        <x:v>approve</x:v>
      </x:c>
      <x:c r="Q3619" s="2" t="str">
        <x:v>eligibility and RAROC conditions are met</x:v>
      </x:c>
      <x:c r="R3619" s="2"/>
      <x:c r="S3619" s="2"/>
      <x:c r="T3619" s="2"/>
    </x:row>
    <x:row r="3620">
      <x:c r="A3620" s="2"/>
      <x:c r="B3620" s="2"/>
      <x:c r="C3620" s="2" t="str">
        <x:v>SYN-03615</x:v>
      </x:c>
      <x:c r="D3620" s="58" t="n">
        <x:v>197000000</x:v>
      </x:c>
      <x:c r="E3620" s="93" t="n">
        <x:v>12</x:v>
      </x:c>
      <x:c r="F3620" s="59" t="n">
        <x:v>0.07611533610078869</x:v>
      </x:c>
      <x:c r="G3620" s="59" t="n">
        <x:v>0.7592465084836052</x:v>
      </x:c>
      <x:c r="H3620" s="59" t="n">
        <x:v>0.1673083608694238</x:v>
      </x:c>
      <x:c r="I3620" s="58" t="n">
        <x:v>17942181.670940075</x:v>
      </x:c>
      <x:c r="J3620" s="59" t="n">
        <x:v>0.6738683334806922</x:v>
      </x:c>
      <x:c r="K3620" s="2" t="str">
        <x:v>C</x:v>
      </x:c>
      <x:c r="L3620" s="59"/>
      <x:c r="M3620" s="59" t="n">
        <x:v>0.35155974838982346</x:v>
      </x:c>
      <x:c r="N3620" s="58" t="n">
        <x:v>6397186.919260524</x:v>
      </x:c>
      <x:c r="O3620" s="58" t="n">
        <x:v>10298823.762065304</x:v>
      </x:c>
      <x:c r="P3620" s="2" t="str">
        <x:v>decline</x:v>
      </x:c>
      <x:c r="Q3620" s="2" t="str">
        <x:v>debt service to income exceeds policy maximum</x:v>
      </x:c>
      <x:c r="R3620" s="2"/>
      <x:c r="S3620" s="2"/>
      <x:c r="T3620" s="2"/>
    </x:row>
    <x:row r="3621">
      <x:c r="A3621" s="2"/>
      <x:c r="B3621" s="2"/>
      <x:c r="C3621" s="2" t="str">
        <x:v>SYN-03616</x:v>
      </x:c>
      <x:c r="D3621" s="58" t="n">
        <x:v>90000000</x:v>
      </x:c>
      <x:c r="E3621" s="93" t="n">
        <x:v>12</x:v>
      </x:c>
      <x:c r="F3621" s="59" t="n">
        <x:v>0.08047484040282658</x:v>
      </x:c>
      <x:c r="G3621" s="59" t="n">
        <x:v>0.7318250840396306</x:v>
      </x:c>
      <x:c r="H3621" s="59" t="n">
        <x:v>0.18726137573356708</x:v>
      </x:c>
      <x:c r="I3621" s="58" t="n">
        <x:v>8282333.326615332</x:v>
      </x:c>
      <x:c r="J3621" s="59" t="n">
        <x:v>0.3918104573846144</x:v>
      </x:c>
      <x:c r="K3621" s="2" t="str">
        <x:v>C</x:v>
      </x:c>
      <x:c r="L3621" s="59" t="n">
        <x:v>0.14958892822265624</x:v>
      </x:c>
      <x:c r="M3621" s="59" t="n">
        <x:v>0.47373978305383097</x:v>
      </x:c>
      <x:c r="N3621" s="58" t="n">
        <x:v>2988997.7595607447</x:v>
      </x:c>
      <x:c r="O3621" s="58" t="n">
        <x:v>4697010.762601625</x:v>
      </x:c>
      <x:c r="P3621" s="2" t="str">
        <x:v>approve</x:v>
      </x:c>
      <x:c r="Q3621" s="2" t="str">
        <x:v>eligibility and RAROC conditions are met</x:v>
      </x:c>
      <x:c r="R3621" s="2"/>
      <x:c r="S3621" s="2"/>
      <x:c r="T3621" s="2"/>
    </x:row>
    <x:row r="3622">
      <x:c r="A3622" s="2"/>
      <x:c r="B3622" s="2"/>
      <x:c r="C3622" s="2" t="str">
        <x:v>SYN-03617</x:v>
      </x:c>
      <x:c r="D3622" s="58" t="n">
        <x:v>54000000</x:v>
      </x:c>
      <x:c r="E3622" s="93" t="n">
        <x:v>48</x:v>
      </x:c>
      <x:c r="F3622" s="59" t="n">
        <x:v>0.1594918529059604</x:v>
      </x:c>
      <x:c r="G3622" s="59" t="n">
        <x:v>0.47561857693726517</x:v>
      </x:c>
      <x:c r="H3622" s="59" t="n">
        <x:v>0.2396505014249951</x:v>
      </x:c>
      <x:c r="I3622" s="58" t="n">
        <x:v>1759455.920193269</x:v>
      </x:c>
      <x:c r="J3622" s="59" t="n">
        <x:v>0.2910601821597929</x:v>
      </x:c>
      <x:c r="K3622" s="2" t="str">
        <x:v>E</x:v>
      </x:c>
      <x:c r="L3622" s="59" t="n">
        <x:v>0.16713214874267582</x:v>
      </x:c>
      <x:c r="M3622" s="59" t="n">
        <x:v>0.8027329337971676</x:v>
      </x:c>
      <x:c r="N3622" s="58" t="n">
        <x:v>8281945.822544371</x:v>
      </x:c>
      <x:c r="O3622" s="58" t="n">
        <x:v>2282291.700162583</x:v>
      </x:c>
      <x:c r="P3622" s="2" t="str">
        <x:v>approve</x:v>
      </x:c>
      <x:c r="Q3622" s="2" t="str">
        <x:v>eligibility and RAROC conditions are met</x:v>
      </x:c>
      <x:c r="R3622" s="2"/>
      <x:c r="S3622" s="2"/>
      <x:c r="T3622" s="2"/>
    </x:row>
    <x:row r="3623">
      <x:c r="A3623" s="2"/>
      <x:c r="B3623" s="2"/>
      <x:c r="C3623" s="2" t="str">
        <x:v>SYN-03618</x:v>
      </x:c>
      <x:c r="D3623" s="58" t="n">
        <x:v>236000000</x:v>
      </x:c>
      <x:c r="E3623" s="93" t="n">
        <x:v>24</x:v>
      </x:c>
      <x:c r="F3623" s="59" t="n">
        <x:v>0.05414620716181484</x:v>
      </x:c>
      <x:c r="G3623" s="59" t="n">
        <x:v>0.800584964654325</x:v>
      </x:c>
      <x:c r="H3623" s="59" t="n">
        <x:v>0.15864801693234873</x:v>
      </x:c>
      <x:c r="I3623" s="58" t="n">
        <x:v>11540054.52652673</x:v>
      </x:c>
      <x:c r="J3623" s="59" t="n">
        <x:v>0.6764305188045261</x:v>
      </x:c>
      <x:c r="K3623" s="2" t="str">
        <x:v>C</x:v>
      </x:c>
      <x:c r="L3623" s="59"/>
      <x:c r="M3623" s="59" t="n">
        <x:v>0.544289567865913</x:v>
      </x:c>
      <x:c r="N3623" s="58" t="n">
        <x:v>11071887.4045183</x:v>
      </x:c>
      <x:c r="O3623" s="58" t="n">
        <x:v>10219316.160064528</x:v>
      </x:c>
      <x:c r="P3623" s="2" t="str">
        <x:v>decline</x:v>
      </x:c>
      <x:c r="Q3623" s="2" t="str">
        <x:v>debt service to income exceeds policy maximum</x:v>
      </x:c>
      <x:c r="R3623" s="2"/>
      <x:c r="S3623" s="2"/>
      <x:c r="T3623" s="2"/>
    </x:row>
    <x:row r="3624">
      <x:c r="A3624" s="2"/>
      <x:c r="B3624" s="2"/>
      <x:c r="C3624" s="2" t="str">
        <x:v>SYN-03619</x:v>
      </x:c>
      <x:c r="D3624" s="58" t="n">
        <x:v>216000000</x:v>
      </x:c>
      <x:c r="E3624" s="93" t="n">
        <x:v>48</x:v>
      </x:c>
      <x:c r="F3624" s="59" t="n">
        <x:v>0.20358807132417073</x:v>
      </x:c>
      <x:c r="G3624" s="59" t="n">
        <x:v>0.7296012067692523</x:v>
      </x:c>
      <x:c r="H3624" s="59" t="n">
        <x:v>0.27457550128354724</x:v>
      </x:c>
      <x:c r="I3624" s="58" t="n">
        <x:v>7461170.452027806</x:v>
      </x:c>
      <x:c r="J3624" s="59" t="n">
        <x:v>0.34973658003862484</x:v>
      </x:c>
      <x:c r="K3624" s="2" t="str">
        <x:v>E</x:v>
      </x:c>
      <x:c r="L3624" s="59"/>
      <x:c r="M3624" s="59" t="n">
        <x:v>0.25724687550831693</x:v>
      </x:c>
      <x:c r="N3624" s="58" t="n">
        <x:v>63159973.83918777</x:v>
      </x:c>
      <x:c r="O3624" s="58" t="n">
        <x:v>14791063.437277786</x:v>
      </x:c>
      <x:c r="P3624" s="2" t="str">
        <x:v>decline</x:v>
      </x:c>
      <x:c r="Q3624" s="2" t="str">
        <x:v>PD exceeds policy maximum</x:v>
      </x:c>
      <x:c r="R3624" s="2"/>
      <x:c r="S3624" s="2"/>
      <x:c r="T3624" s="2"/>
    </x:row>
    <x:row r="3625">
      <x:c r="A3625" s="2"/>
      <x:c r="B3625" s="2"/>
      <x:c r="C3625" s="2" t="str">
        <x:v>SYN-03620</x:v>
      </x:c>
      <x:c r="D3625" s="58" t="n">
        <x:v>81000000</x:v>
      </x:c>
      <x:c r="E3625" s="93" t="n">
        <x:v>48</x:v>
      </x:c>
      <x:c r="F3625" s="59" t="n">
        <x:v>0.03923892253322758</x:v>
      </x:c>
      <x:c r="G3625" s="59" t="n">
        <x:v>0.6984916619741489</x:v>
      </x:c>
      <x:c r="H3625" s="59" t="n">
        <x:v>0.13673261684584442</x:v>
      </x:c>
      <x:c r="I3625" s="58" t="n">
        <x:v>2200191.4168769275</x:v>
      </x:c>
      <x:c r="J3625" s="59" t="n">
        <x:v>0.154389323103104</x:v>
      </x:c>
      <x:c r="K3625" s="2" t="str">
        <x:v>B</x:v>
      </x:c>
      <x:c r="L3625" s="59" t="n">
        <x:v>0.10898815155029294</x:v>
      </x:c>
      <x:c r="M3625" s="59" t="n">
        <x:v>0.44223023422176483</x:v>
      </x:c>
      <x:c r="N3625" s="58" t="n">
        <x:v>4760356.976595949</x:v>
      </x:c>
      <x:c r="O3625" s="58" t="n">
        <x:v>3357473.900796212</x:v>
      </x:c>
      <x:c r="P3625" s="2" t="str">
        <x:v>approve</x:v>
      </x:c>
      <x:c r="Q3625" s="2" t="str">
        <x:v>eligibility and RAROC conditions are met</x:v>
      </x:c>
      <x:c r="R3625" s="2"/>
      <x:c r="S3625" s="2"/>
      <x:c r="T3625" s="2"/>
    </x:row>
    <x:row r="3626">
      <x:c r="A3626" s="2"/>
      <x:c r="B3626" s="2"/>
      <x:c r="C3626" s="2" t="str">
        <x:v>SYN-03621</x:v>
      </x:c>
      <x:c r="D3626" s="58" t="n">
        <x:v>41000000</x:v>
      </x:c>
      <x:c r="E3626" s="93" t="n">
        <x:v>48</x:v>
      </x:c>
      <x:c r="F3626" s="59" t="n">
        <x:v>0.041679621607145355</x:v>
      </x:c>
      <x:c r="G3626" s="59" t="n">
        <x:v>0.7603777876597494</x:v>
      </x:c>
      <x:c r="H3626" s="59" t="n">
        <x:v>0.13308914689926463</x:v>
      </x:c>
      <x:c r="I3626" s="58" t="n">
        <x:v>1106223.942297376</x:v>
      </x:c>
      <x:c r="J3626" s="59" t="n">
        <x:v>0.040165971794596696</x:v>
      </x:c>
      <x:c r="K3626" s="2" t="str">
        <x:v>B</x:v>
      </x:c>
      <x:c r="L3626" s="59" t="n">
        <x:v>0.11793830871582034</x:v>
      </x:c>
      <x:c r="M3626" s="59" t="n">
        <x:v>0.31452331477559203</x:v>
      </x:c>
      <x:c r="N3626" s="58" t="n">
        <x:v>2774289.9112392324</x:v>
      </x:c>
      <x:c r="O3626" s="58" t="n">
        <x:v>1690236.7582205427</x:v>
      </x:c>
      <x:c r="P3626" s="2" t="str">
        <x:v>approve</x:v>
      </x:c>
      <x:c r="Q3626" s="2" t="str">
        <x:v>eligibility and RAROC conditions are met</x:v>
      </x:c>
      <x:c r="R3626" s="2"/>
      <x:c r="S3626" s="2"/>
      <x:c r="T3626" s="2"/>
    </x:row>
    <x:row r="3627">
      <x:c r="A3627" s="2"/>
      <x:c r="B3627" s="2"/>
      <x:c r="C3627" s="2" t="str">
        <x:v>SYN-03622</x:v>
      </x:c>
      <x:c r="D3627" s="58" t="n">
        <x:v>243000000</x:v>
      </x:c>
      <x:c r="E3627" s="93" t="n">
        <x:v>24</x:v>
      </x:c>
      <x:c r="F3627" s="59" t="n">
        <x:v>0.13608689868142354</x:v>
      </x:c>
      <x:c r="G3627" s="59" t="n">
        <x:v>0.8641399020576676</x:v>
      </x:c>
      <x:c r="H3627" s="59" t="n">
        <x:v>0.20649058757975847</x:v>
      </x:c>
      <x:c r="I3627" s="58" t="n">
        <x:v>12444865.96173119</x:v>
      </x:c>
      <x:c r="J3627" s="59" t="n">
        <x:v>0.35538853065204984</x:v>
      </x:c>
      <x:c r="K3627" s="2" t="str">
        <x:v>D</x:v>
      </x:c>
      <x:c r="L3627" s="59" t="n">
        <x:v>0.21900024414062502</x:v>
      </x:c>
      <x:c r="M3627" s="59" t="n">
        <x:v>0.09420430184274738</x:v>
      </x:c>
      <x:c r="N3627" s="58" t="n">
        <x:v>30828220.98139691</x:v>
      </x:c>
      <x:c r="O3627" s="58" t="n">
        <x:v>18659501.329902068</x:v>
      </x:c>
      <x:c r="P3627" s="2" t="str">
        <x:v>reprice</x:v>
      </x:c>
      <x:c r="Q3627" s="2" t="str">
        <x:v>quoted APR is below the RAROC price floor</x:v>
      </x:c>
      <x:c r="R3627" s="2"/>
      <x:c r="S3627" s="2"/>
      <x:c r="T3627" s="2"/>
    </x:row>
    <x:row r="3628">
      <x:c r="A3628" s="2"/>
      <x:c r="B3628" s="2"/>
      <x:c r="C3628" s="2" t="str">
        <x:v>SYN-03623</x:v>
      </x:c>
      <x:c r="D3628" s="58" t="n">
        <x:v>141000000</x:v>
      </x:c>
      <x:c r="E3628" s="93" t="n">
        <x:v>24</x:v>
      </x:c>
      <x:c r="F3628" s="59" t="n">
        <x:v>0.16490046438575542</x:v>
      </x:c>
      <x:c r="G3628" s="59" t="n">
        <x:v>0.6372202260668738</x:v>
      </x:c>
      <x:c r="H3628" s="59" t="n">
        <x:v>0.25290463812971903</x:v>
      </x:c>
      <x:c r="I3628" s="58" t="n">
        <x:v>7545948.7693628855</x:v>
      </x:c>
      <x:c r="J3628" s="59" t="n">
        <x:v>0.5788813381099016</x:v>
      </x:c>
      <x:c r="K3628" s="2" t="str">
        <x:v>E</x:v>
      </x:c>
      <x:c r="L3628" s="59"/>
      <x:c r="M3628" s="59" t="n">
        <x:v>0.5033644274810686</x:v>
      </x:c>
      <x:c r="N3628" s="58" t="n">
        <x:v>16087506.58587427</x:v>
      </x:c>
      <x:c r="O3628" s="58" t="n">
        <x:v>8684078.522723017</x:v>
      </x:c>
      <x:c r="P3628" s="2" t="str">
        <x:v>decline</x:v>
      </x:c>
      <x:c r="Q3628" s="2" t="str">
        <x:v>debt service to income exceeds policy maximum</x:v>
      </x:c>
      <x:c r="R3628" s="2"/>
      <x:c r="S3628" s="2"/>
      <x:c r="T3628" s="2"/>
    </x:row>
    <x:row r="3629">
      <x:c r="A3629" s="2"/>
      <x:c r="B3629" s="2"/>
      <x:c r="C3629" s="2" t="str">
        <x:v>SYN-03624</x:v>
      </x:c>
      <x:c r="D3629" s="58" t="n">
        <x:v>214000000</x:v>
      </x:c>
      <x:c r="E3629" s="93" t="n">
        <x:v>12</x:v>
      </x:c>
      <x:c r="F3629" s="59" t="n">
        <x:v>0.031112635275242218</x:v>
      </x:c>
      <x:c r="G3629" s="59" t="n">
        <x:v>0.9</x:v>
      </x:c>
      <x:c r="H3629" s="59" t="n">
        <x:v>0.1189521116310148</x:v>
      </x:c>
      <x:c r="I3629" s="58" t="n">
        <x:v>19003151.844644547</x:v>
      </x:c>
      <x:c r="J3629" s="59" t="n">
        <x:v>0.6474513643327512</x:v>
      </x:c>
      <x:c r="K3629" s="2" t="str">
        <x:v>B</x:v>
      </x:c>
      <x:c r="L3629" s="59"/>
      <x:c r="M3629" s="59" t="n">
        <x:v>0.45452291961223046</x:v>
      </x:c>
      <x:c r="N3629" s="58" t="n">
        <x:v>3320100.1089065173</x:v>
      </x:c>
      <x:c r="O3629" s="58" t="n">
        <x:v>9203414.416130366</x:v>
      </x:c>
      <x:c r="P3629" s="2" t="str">
        <x:v>decline</x:v>
      </x:c>
      <x:c r="Q3629" s="2" t="str">
        <x:v>debt service to income exceeds policy maximum</x:v>
      </x:c>
      <x:c r="R3629" s="2"/>
      <x:c r="S3629" s="2"/>
      <x:c r="T3629" s="2"/>
    </x:row>
    <x:row r="3630">
      <x:c r="A3630" s="2"/>
      <x:c r="B3630" s="2"/>
      <x:c r="C3630" s="2" t="str">
        <x:v>SYN-03625</x:v>
      </x:c>
      <x:c r="D3630" s="58" t="n">
        <x:v>145000000</x:v>
      </x:c>
      <x:c r="E3630" s="93" t="n">
        <x:v>18</x:v>
      </x:c>
      <x:c r="F3630" s="59" t="n">
        <x:v>0.055580519290059104</x:v>
      </x:c>
      <x:c r="G3630" s="59" t="n">
        <x:v>0.8345345232760979</x:v>
      </x:c>
      <x:c r="H3630" s="59" t="n">
        <x:v>0.16698259105984564</x:v>
      </x:c>
      <x:c r="I3630" s="58" t="n">
        <x:v>9162108.847388243</x:v>
      </x:c>
      <x:c r="J3630" s="59" t="n">
        <x:v>0.2976225663342801</x:v>
      </x:c>
      <x:c r="K3630" s="2" t="str">
        <x:v>C</x:v>
      </x:c>
      <x:c r="L3630" s="59" t="n">
        <x:v>0.12583999633789061</x:v>
      </x:c>
      <x:c r="M3630" s="59" t="n">
        <x:v>0.5380559689234449</x:v>
      </x:c>
      <x:c r="N3630" s="58" t="n">
        <x:v>5525426.020999088</x:v>
      </x:c>
      <x:c r="O3630" s="58" t="n">
        <x:v>6732960.104975867</x:v>
      </x:c>
      <x:c r="P3630" s="2" t="str">
        <x:v>approve</x:v>
      </x:c>
      <x:c r="Q3630" s="2" t="str">
        <x:v>eligibility and RAROC conditions are met</x:v>
      </x:c>
      <x:c r="R3630" s="2"/>
      <x:c r="S3630" s="2"/>
      <x:c r="T3630" s="2"/>
    </x:row>
    <x:row r="3631">
      <x:c r="A3631" s="2"/>
      <x:c r="B3631" s="2"/>
      <x:c r="C3631" s="2" t="str">
        <x:v>SYN-03626</x:v>
      </x:c>
      <x:c r="D3631" s="58" t="n">
        <x:v>120000000</x:v>
      </x:c>
      <x:c r="E3631" s="93" t="n">
        <x:v>18</x:v>
      </x:c>
      <x:c r="F3631" s="59" t="n">
        <x:v>0.07688236771407622</x:v>
      </x:c>
      <x:c r="G3631" s="59" t="n">
        <x:v>0.7339492003793169</x:v>
      </x:c>
      <x:c r="H3631" s="59" t="n">
        <x:v>0.1603191938497399</x:v>
      </x:c>
      <x:c r="I3631" s="58" t="n">
        <x:v>7544582.013348103</x:v>
      </x:c>
      <x:c r="J3631" s="59" t="n">
        <x:v>0.224578400314073</x:v>
      </x:c>
      <x:c r="K3631" s="2" t="str">
        <x:v>C</x:v>
      </x:c>
      <x:c r="L3631" s="59" t="n">
        <x:v>0.1339206695556641</x:v>
      </x:c>
      <x:c r="M3631" s="59" t="n">
        <x:v>0.384827325501861</x:v>
      </x:c>
      <x:c r="N3631" s="58" t="n">
        <x:v>5552162.976568236</x:v>
      </x:c>
      <x:c r="O3631" s="58" t="n">
        <x:v>5933303.996579477</x:v>
      </x:c>
      <x:c r="P3631" s="2" t="str">
        <x:v>approve</x:v>
      </x:c>
      <x:c r="Q3631" s="2" t="str">
        <x:v>eligibility and RAROC conditions are met</x:v>
      </x:c>
      <x:c r="R3631" s="2"/>
      <x:c r="S3631" s="2"/>
      <x:c r="T3631" s="2"/>
    </x:row>
    <x:row r="3632">
      <x:c r="A3632" s="2"/>
      <x:c r="B3632" s="2"/>
      <x:c r="C3632" s="2" t="str">
        <x:v>SYN-03627</x:v>
      </x:c>
      <x:c r="D3632" s="58" t="n">
        <x:v>230000000</x:v>
      </x:c>
      <x:c r="E3632" s="93" t="n">
        <x:v>12</x:v>
      </x:c>
      <x:c r="F3632" s="59" t="n">
        <x:v>0.04457197997122907</x:v>
      </x:c>
      <x:c r="G3632" s="59" t="n">
        <x:v>0.5784390666589341</x:v>
      </x:c>
      <x:c r="H3632" s="59" t="n">
        <x:v>0.14399149211666853</x:v>
      </x:c>
      <x:c r="I3632" s="58" t="n">
        <x:v>20694257.476794984</x:v>
      </x:c>
      <x:c r="J3632" s="59" t="n">
        <x:v>0.5498751625390214</x:v>
      </x:c>
      <x:c r="K3632" s="2" t="str">
        <x:v>B</x:v>
      </x:c>
      <x:c r="L3632" s="59"/>
      <x:c r="M3632" s="59" t="n">
        <x:v>0.5513021000698599</x:v>
      </x:c>
      <x:c r="N3632" s="58" t="n">
        <x:v>3304476.1439984324</x:v>
      </x:c>
      <x:c r="O3632" s="58" t="n">
        <x:v>9885418.725341361</x:v>
      </x:c>
      <x:c r="P3632" s="2" t="str">
        <x:v>decline</x:v>
      </x:c>
      <x:c r="Q3632" s="2" t="str">
        <x:v>debt service to income exceeds policy maximum</x:v>
      </x:c>
      <x:c r="R3632" s="2"/>
      <x:c r="S3632" s="2"/>
      <x:c r="T3632" s="2"/>
    </x:row>
    <x:row r="3633">
      <x:c r="A3633" s="2"/>
      <x:c r="B3633" s="2"/>
      <x:c r="C3633" s="2" t="str">
        <x:v>SYN-03628</x:v>
      </x:c>
      <x:c r="D3633" s="58" t="n">
        <x:v>150000000</x:v>
      </x:c>
      <x:c r="E3633" s="93" t="n">
        <x:v>12</x:v>
      </x:c>
      <x:c r="F3633" s="59" t="n">
        <x:v>0.07318490796679712</x:v>
      </x:c>
      <x:c r="G3633" s="59" t="n">
        <x:v>0.6485709977440343</x:v>
      </x:c>
      <x:c r="H3633" s="59" t="n">
        <x:v>0.16096564318544743</x:v>
      </x:c>
      <x:c r="I3633" s="58" t="n">
        <x:v>13616484.050179193</x:v>
      </x:c>
      <x:c r="J3633" s="59" t="n">
        <x:v>0.5207084281588192</x:v>
      </x:c>
      <x:c r="K3633" s="2" t="str">
        <x:v>C</x:v>
      </x:c>
      <x:c r="L3633" s="59"/>
      <x:c r="M3633" s="59" t="n">
        <x:v>0.5223281260117536</x:v>
      </x:c>
      <x:c r="N3633" s="58" t="n">
        <x:v>3995200.872433205</x:v>
      </x:c>
      <x:c r="O3633" s="58" t="n">
        <x:v>6540294.577305461</x:v>
      </x:c>
      <x:c r="P3633" s="2" t="str">
        <x:v>decline</x:v>
      </x:c>
      <x:c r="Q3633" s="2" t="str">
        <x:v>debt service to income exceeds policy maximum</x:v>
      </x:c>
      <x:c r="R3633" s="2"/>
      <x:c r="S3633" s="2"/>
      <x:c r="T3633" s="2"/>
    </x:row>
    <x:row r="3634">
      <x:c r="A3634" s="2"/>
      <x:c r="B3634" s="2"/>
      <x:c r="C3634" s="2" t="str">
        <x:v>SYN-03629</x:v>
      </x:c>
      <x:c r="D3634" s="58" t="n">
        <x:v>224000000</x:v>
      </x:c>
      <x:c r="E3634" s="93" t="n">
        <x:v>12</x:v>
      </x:c>
      <x:c r="F3634" s="59" t="n">
        <x:v>0.031419395022712994</x:v>
      </x:c>
      <x:c r="G3634" s="59" t="n">
        <x:v>0.615397214116111</x:v>
      </x:c>
      <x:c r="H3634" s="59" t="n">
        <x:v>0.1049794267659663</x:v>
      </x:c>
      <x:c r="I3634" s="58" t="n">
        <x:v>19745072.402669847</x:v>
      </x:c>
      <x:c r="J3634" s="59" t="n">
        <x:v>0.5887672198190086</x:v>
      </x:c>
      <x:c r="K3634" s="2" t="str">
        <x:v>B</x:v>
      </x:c>
      <x:c r="L3634" s="59"/>
      <x:c r="M3634" s="59" t="n">
        <x:v>0.3137002005074471</x:v>
      </x:c>
      <x:c r="N3634" s="58" t="n">
        <x:v>2394875.3017934514</x:v>
      </x:c>
      <x:c r="O3634" s="58" t="n">
        <x:v>9612669.19598246</x:v>
      </x:c>
      <x:c r="P3634" s="2" t="str">
        <x:v>decline</x:v>
      </x:c>
      <x:c r="Q3634" s="2" t="str">
        <x:v>debt service to income exceeds policy maximum</x:v>
      </x:c>
      <x:c r="R3634" s="2"/>
      <x:c r="S3634" s="2"/>
      <x:c r="T3634" s="2"/>
    </x:row>
    <x:row r="3635">
      <x:c r="A3635" s="2"/>
      <x:c r="B3635" s="2"/>
      <x:c r="C3635" s="2" t="str">
        <x:v>SYN-03630</x:v>
      </x:c>
      <x:c r="D3635" s="58" t="n">
        <x:v>188000000</x:v>
      </x:c>
      <x:c r="E3635" s="93" t="n">
        <x:v>12</x:v>
      </x:c>
      <x:c r="F3635" s="59" t="n">
        <x:v>0.07537000102260277</x:v>
      </x:c>
      <x:c r="G3635" s="59" t="n">
        <x:v>0.664485336160023</x:v>
      </x:c>
      <x:c r="H3635" s="59" t="n">
        <x:v>0.161696430964606</x:v>
      </x:c>
      <x:c r="I3635" s="58" t="n">
        <x:v>17072497.291722152</x:v>
      </x:c>
      <x:c r="J3635" s="59" t="n">
        <x:v>0.45886898313624175</x:v>
      </x:c>
      <x:c r="K3635" s="2" t="str">
        <x:v>C</x:v>
      </x:c>
      <x:c r="L3635" s="59" t="n">
        <x:v>0.13424530029296877</x:v>
      </x:c>
      <x:c r="M3635" s="59" t="n">
        <x:v>0.421826332476263</x:v>
      </x:c>
      <x:c r="N3635" s="58" t="n">
        <x:v>5285742.364503592</x:v>
      </x:c>
      <x:c r="O3635" s="58" t="n">
        <x:v>8545455.443624431</x:v>
      </x:c>
      <x:c r="P3635" s="2" t="str">
        <x:v>approve</x:v>
      </x:c>
      <x:c r="Q3635" s="2" t="str">
        <x:v>eligibility and RAROC conditions are met</x:v>
      </x:c>
      <x:c r="R3635" s="2"/>
      <x:c r="S3635" s="2"/>
      <x:c r="T3635" s="2"/>
    </x:row>
    <x:row r="3636">
      <x:c r="A3636" s="2"/>
      <x:c r="B3636" s="2"/>
      <x:c r="C3636" s="2" t="str">
        <x:v>SYN-03631</x:v>
      </x:c>
      <x:c r="D3636" s="58" t="n">
        <x:v>138000000</x:v>
      </x:c>
      <x:c r="E3636" s="93" t="n">
        <x:v>18</x:v>
      </x:c>
      <x:c r="F3636" s="59" t="n">
        <x:v>0.05239901156530122</x:v>
      </x:c>
      <x:c r="G3636" s="59" t="n">
        <x:v>0.6595436581063077</x:v>
      </x:c>
      <x:c r="H3636" s="59" t="n">
        <x:v>0.15482471674220927</x:v>
      </x:c>
      <x:c r="I3636" s="58" t="n">
        <x:v>8640468.143413454</x:v>
      </x:c>
      <x:c r="J3636" s="59" t="n">
        <x:v>0.723182533863866</x:v>
      </x:c>
      <x:c r="K3636" s="2" t="str">
        <x:v>C</x:v>
      </x:c>
      <x:c r="L3636" s="59"/>
      <x:c r="M3636" s="59" t="n">
        <x:v>0.6531192619383474</x:v>
      </x:c>
      <x:c r="N3636" s="58" t="n">
        <x:v>3907905.2711344305</x:v>
      </x:c>
      <x:c r="O3636" s="58" t="n">
        <x:v>5792625.227069066</x:v>
      </x:c>
      <x:c r="P3636" s="2" t="str">
        <x:v>decline</x:v>
      </x:c>
      <x:c r="Q3636" s="2" t="str">
        <x:v>debt service to income exceeds policy maximum</x:v>
      </x:c>
      <x:c r="R3636" s="2"/>
      <x:c r="S3636" s="2"/>
      <x:c r="T3636" s="2"/>
    </x:row>
    <x:row r="3637">
      <x:c r="A3637" s="2"/>
      <x:c r="B3637" s="2"/>
      <x:c r="C3637" s="2" t="str">
        <x:v>SYN-03632</x:v>
      </x:c>
      <x:c r="D3637" s="58" t="n">
        <x:v>34000000</x:v>
      </x:c>
      <x:c r="E3637" s="93" t="n">
        <x:v>18</x:v>
      </x:c>
      <x:c r="F3637" s="59" t="n">
        <x:v>0.008818287152790628</x:v>
      </x:c>
      <x:c r="G3637" s="59" t="n">
        <x:v>0.7462220133828864</x:v>
      </x:c>
      <x:c r="H3637" s="59" t="n">
        <x:v>0.1023569317134103</x:v>
      </x:c>
      <x:c r="I3637" s="58" t="n">
        <x:v>2045632.417064503</x:v>
      </x:c>
      <x:c r="J3637" s="59" t="n">
        <x:v>0.12617439226392935</x:v>
      </x:c>
      <x:c r="K3637" s="2" t="str">
        <x:v>A</x:v>
      </x:c>
      <x:c r="L3637" s="59" t="n">
        <x:v>0.11658889770507813</x:v>
      </x:c>
      <x:c r="M3637" s="59" t="n">
        <x:v>0.014399111119683625</x:v>
      </x:c>
      <x:c r="N3637" s="58" t="n">
        <x:v>181350.65811034793</x:v>
      </x:c>
      <x:c r="O3637" s="58" t="n">
        <x:v>1441001.6438132674</x:v>
      </x:c>
      <x:c r="P3637" s="2" t="str">
        <x:v>reprice</x:v>
      </x:c>
      <x:c r="Q3637" s="2" t="str">
        <x:v>quoted APR is below the RAROC price floor</x:v>
      </x:c>
      <x:c r="R3637" s="2"/>
      <x:c r="S3637" s="2"/>
      <x:c r="T3637" s="2"/>
    </x:row>
    <x:row r="3638">
      <x:c r="A3638" s="2"/>
      <x:c r="B3638" s="2"/>
      <x:c r="C3638" s="2" t="str">
        <x:v>SYN-03633</x:v>
      </x:c>
      <x:c r="D3638" s="58" t="n">
        <x:v>149000000</x:v>
      </x:c>
      <x:c r="E3638" s="93" t="n">
        <x:v>48</x:v>
      </x:c>
      <x:c r="F3638" s="59" t="n">
        <x:v>0.24866055420613262</x:v>
      </x:c>
      <x:c r="G3638" s="59" t="n">
        <x:v>0.7382011292335123</x:v>
      </x:c>
      <x:c r="H3638" s="59" t="n">
        <x:v>0.3</x:v>
      </x:c>
      <x:c r="I3638" s="58" t="n">
        <x:v>5364893.074772857</x:v>
      </x:c>
      <x:c r="J3638" s="59" t="n">
        <x:v>0.27465148533699507</x:v>
      </x:c>
      <x:c r="K3638" s="2" t="str">
        <x:v>E</x:v>
      </x:c>
      <x:c r="L3638" s="59"/>
      <x:c r="M3638" s="59" t="n">
        <x:v>0.12728990243486016</x:v>
      </x:c>
      <x:c r="N3638" s="58" t="n">
        <x:v>52079432.29366522</x:v>
      </x:c>
      <x:c r="O3638" s="58" t="n">
        <x:v>10445356.410508255</x:v>
      </x:c>
      <x:c r="P3638" s="2" t="str">
        <x:v>decline</x:v>
      </x:c>
      <x:c r="Q3638" s="2" t="str">
        <x:v>PD exceeds policy maximum</x:v>
      </x:c>
      <x:c r="R3638" s="2"/>
      <x:c r="S3638" s="2"/>
      <x:c r="T3638" s="2"/>
    </x:row>
    <x:row r="3639">
      <x:c r="A3639" s="2"/>
      <x:c r="B3639" s="2"/>
      <x:c r="C3639" s="2" t="str">
        <x:v>SYN-03634</x:v>
      </x:c>
      <x:c r="D3639" s="58" t="n">
        <x:v>190000000</x:v>
      </x:c>
      <x:c r="E3639" s="93" t="n">
        <x:v>36</x:v>
      </x:c>
      <x:c r="F3639" s="59" t="n">
        <x:v>0.028381081010562456</x:v>
      </x:c>
      <x:c r="G3639" s="59" t="n">
        <x:v>0.7005604934356678</x:v>
      </x:c>
      <x:c r="H3639" s="59" t="n">
        <x:v>0.1323709917127225</x:v>
      </x:c>
      <x:c r="I3639" s="58" t="n">
        <x:v>6423570.758178711</x:v>
      </x:c>
      <x:c r="J3639" s="59" t="n">
        <x:v>0.40081278476478316</x:v>
      </x:c>
      <x:c r="K3639" s="2" t="str">
        <x:v>B</x:v>
      </x:c>
      <x:c r="L3639" s="59" t="n">
        <x:v>0.09335147857666015</x:v>
      </x:c>
      <x:c r="M3639" s="59" t="n">
        <x:v>0.5554205517886762</x:v>
      </x:c>
      <x:c r="N3639" s="58" t="n">
        <x:v>6100051.298856722</x:v>
      </x:c>
      <x:c r="O3639" s="58" t="n">
        <x:v>7948260.604437572</x:v>
      </x:c>
      <x:c r="P3639" s="2" t="str">
        <x:v>approve</x:v>
      </x:c>
      <x:c r="Q3639" s="2" t="str">
        <x:v>eligibility and RAROC conditions are met</x:v>
      </x:c>
      <x:c r="R3639" s="2"/>
      <x:c r="S3639" s="2"/>
      <x:c r="T3639" s="2"/>
    </x:row>
    <x:row r="3640">
      <x:c r="A3640" s="2"/>
      <x:c r="B3640" s="2"/>
      <x:c r="C3640" s="2" t="str">
        <x:v>SYN-03635</x:v>
      </x:c>
      <x:c r="D3640" s="58" t="n">
        <x:v>93000000</x:v>
      </x:c>
      <x:c r="E3640" s="93" t="n">
        <x:v>24</x:v>
      </x:c>
      <x:c r="F3640" s="59" t="n">
        <x:v>0.15260943136564933</x:v>
      </x:c>
      <x:c r="G3640" s="59" t="n">
        <x:v>0.6488550355688444</x:v>
      </x:c>
      <x:c r="H3640" s="59" t="n">
        <x:v>0.21017818411518593</x:v>
      </x:c>
      <x:c r="I3640" s="58" t="n">
        <x:v>4779679.514273578</x:v>
      </x:c>
      <x:c r="J3640" s="59" t="n">
        <x:v>0.4252034571423295</x:v>
      </x:c>
      <x:c r="K3640" s="2" t="str">
        <x:v>E</x:v>
      </x:c>
      <x:c r="L3640" s="59" t="n">
        <x:v>0.19679286956787106</x:v>
      </x:c>
      <x:c r="M3640" s="59" t="n">
        <x:v>0.24869696687350332</x:v>
      </x:c>
      <x:c r="N3640" s="58" t="n">
        <x:v>9910204.736029299</x:v>
      </x:c>
      <x:c r="O3640" s="58" t="n">
        <x:v>5610876.071182706</x:v>
      </x:c>
      <x:c r="P3640" s="2" t="str">
        <x:v>approve</x:v>
      </x:c>
      <x:c r="Q3640" s="2" t="str">
        <x:v>eligibility and RAROC conditions are met</x:v>
      </x:c>
      <x:c r="R3640" s="2"/>
      <x:c r="S3640" s="2"/>
      <x:c r="T3640" s="2"/>
    </x:row>
    <x:row r="3641">
      <x:c r="A3641" s="2"/>
      <x:c r="B3641" s="2"/>
      <x:c r="C3641" s="2" t="str">
        <x:v>SYN-03636</x:v>
      </x:c>
      <x:c r="D3641" s="58" t="n">
        <x:v>215000000</x:v>
      </x:c>
      <x:c r="E3641" s="93" t="n">
        <x:v>48</x:v>
      </x:c>
      <x:c r="F3641" s="59" t="n">
        <x:v>0.07702877527661951</x:v>
      </x:c>
      <x:c r="G3641" s="59" t="n">
        <x:v>0.7588872534036094</x:v>
      </x:c>
      <x:c r="H3641" s="59" t="n">
        <x:v>0.15998623048357916</x:v>
      </x:c>
      <x:c r="I3641" s="58" t="n">
        <x:v>6093008.754131538</x:v>
      </x:c>
      <x:c r="J3641" s="59" t="n">
        <x:v>0.1602859066842096</x:v>
      </x:c>
      <x:c r="K3641" s="2" t="str">
        <x:v>C</x:v>
      </x:c>
      <x:c r="L3641" s="59" t="n">
        <x:v>0.14084232330322266</x:v>
      </x:c>
      <x:c r="M3641" s="59" t="n">
        <x:v>0.31753517192605196</x:v>
      </x:c>
      <x:c r="N3641" s="58" t="n">
        <x:v>26372006.685757704</x:v>
      </x:c>
      <x:c r="O3641" s="58" t="n">
        <x:v>10559724.618448965</x:v>
      </x:c>
      <x:c r="P3641" s="2" t="str">
        <x:v>approve</x:v>
      </x:c>
      <x:c r="Q3641" s="2" t="str">
        <x:v>eligibility and RAROC conditions are met</x:v>
      </x:c>
      <x:c r="R3641" s="2"/>
      <x:c r="S3641" s="2"/>
      <x:c r="T3641" s="2"/>
    </x:row>
    <x:row r="3642">
      <x:c r="A3642" s="2"/>
      <x:c r="B3642" s="2"/>
      <x:c r="C3642" s="2" t="str">
        <x:v>SYN-03637</x:v>
      </x:c>
      <x:c r="D3642" s="58" t="n">
        <x:v>130000000</x:v>
      </x:c>
      <x:c r="E3642" s="93" t="n">
        <x:v>48</x:v>
      </x:c>
      <x:c r="F3642" s="59" t="n">
        <x:v>0.05965046038164488</x:v>
      </x:c>
      <x:c r="G3642" s="59" t="n">
        <x:v>0.7368518001861717</x:v>
      </x:c>
      <x:c r="H3642" s="59" t="n">
        <x:v>0.15019217725590472</x:v>
      </x:c>
      <x:c r="I3642" s="58" t="n">
        <x:v>3619263.8097296213</x:v>
      </x:c>
      <x:c r="J3642" s="59" t="n">
        <x:v>0.2744388864532191</x:v>
      </x:c>
      <x:c r="K3642" s="2" t="str">
        <x:v>C</x:v>
      </x:c>
      <x:c r="L3642" s="59" t="n">
        <x:v>0.12144081115722655</x:v>
      </x:c>
      <x:c r="M3642" s="59" t="n">
        <x:v>0.4456211477319332</x:v>
      </x:c>
      <x:c r="N3642" s="58" t="n">
        <x:v>12117374.413998669</x:v>
      </x:c>
      <x:c r="O3642" s="58" t="n">
        <x:v>5388343.362962408</x:v>
      </x:c>
      <x:c r="P3642" s="2" t="str">
        <x:v>approve</x:v>
      </x:c>
      <x:c r="Q3642" s="2" t="str">
        <x:v>eligibility and RAROC conditions are met</x:v>
      </x:c>
      <x:c r="R3642" s="2"/>
      <x:c r="S3642" s="2"/>
      <x:c r="T3642" s="2"/>
    </x:row>
    <x:row r="3643">
      <x:c r="A3643" s="2"/>
      <x:c r="B3643" s="2"/>
      <x:c r="C3643" s="2" t="str">
        <x:v>SYN-03638</x:v>
      </x:c>
      <x:c r="D3643" s="58" t="n">
        <x:v>100000000</x:v>
      </x:c>
      <x:c r="E3643" s="93" t="n">
        <x:v>24</x:v>
      </x:c>
      <x:c r="F3643" s="59" t="n">
        <x:v>0.028374061089277522</x:v>
      </x:c>
      <x:c r="G3643" s="59" t="n">
        <x:v>0.6584731853933306</x:v>
      </x:c>
      <x:c r="H3643" s="59" t="n">
        <x:v>0.13015547619104417</x:v>
      </x:c>
      <x:c r="I3643" s="58" t="n">
        <x:v>4754912.573444492</x:v>
      </x:c>
      <x:c r="J3643" s="59" t="n">
        <x:v>0.371883493337528</x:v>
      </x:c>
      <x:c r="K3643" s="2" t="str">
        <x:v>B</x:v>
      </x:c>
      <x:c r="L3643" s="59" t="n">
        <x:v>0.09957736968994142</x:v>
      </x:c>
      <x:c r="M3643" s="59" t="n">
        <x:v>0.4708142305358677</x:v>
      </x:c>
      <x:c r="N3643" s="58" t="n">
        <x:v>2015366.7884694927</x:v>
      </x:c>
      <x:c r="O3643" s="58" t="n">
        <x:v>4191798.331250819</x:v>
      </x:c>
      <x:c r="P3643" s="2" t="str">
        <x:v>approve</x:v>
      </x:c>
      <x:c r="Q3643" s="2" t="str">
        <x:v>eligibility and RAROC conditions are met</x:v>
      </x:c>
      <x:c r="R3643" s="2"/>
      <x:c r="S3643" s="2"/>
      <x:c r="T3643" s="2"/>
    </x:row>
    <x:row r="3644">
      <x:c r="A3644" s="2"/>
      <x:c r="B3644" s="2"/>
      <x:c r="C3644" s="2" t="str">
        <x:v>SYN-03639</x:v>
      </x:c>
      <x:c r="D3644" s="58" t="n">
        <x:v>192000000</x:v>
      </x:c>
      <x:c r="E3644" s="93" t="n">
        <x:v>24</x:v>
      </x:c>
      <x:c r="F3644" s="59" t="n">
        <x:v>0.01041096552354745</x:v>
      </x:c>
      <x:c r="G3644" s="59" t="n">
        <x:v>0.9</x:v>
      </x:c>
      <x:c r="H3644" s="59" t="n">
        <x:v>0.11774596501826494</x:v>
      </x:c>
      <x:c r="I3644" s="58" t="n">
        <x:v>9017909.633638693</x:v>
      </x:c>
      <x:c r="J3644" s="59" t="n">
        <x:v>0.26549179840093234</x:v>
      </x:c>
      <x:c r="K3644" s="2" t="str">
        <x:v>A</x:v>
      </x:c>
      <x:c r="L3644" s="59"/>
      <x:c r="M3644" s="59" t="n">
        <x:v>0.44867490585301684</x:v>
      </x:c>
      <x:c r="N3644" s="58" t="n">
        <x:v>1940128.3704578325</x:v>
      </x:c>
      <x:c r="O3644" s="58" t="n">
        <x:v>8114024.244647047</x:v>
      </x:c>
      <x:c r="P3644" s="2" t="str">
        <x:v>manual_review</x:v>
      </x:c>
      <x:c r="Q3644" s="2" t="str">
        <x:v>data quality flag</x:v>
      </x:c>
      <x:c r="R3644" s="2"/>
      <x:c r="S3644" s="2"/>
      <x:c r="T3644" s="2"/>
    </x:row>
    <x:row r="3645">
      <x:c r="A3645" s="2"/>
      <x:c r="B3645" s="2"/>
      <x:c r="C3645" s="2" t="str">
        <x:v>SYN-03640</x:v>
      </x:c>
      <x:c r="D3645" s="58" t="n">
        <x:v>171000000</x:v>
      </x:c>
      <x:c r="E3645" s="93" t="n">
        <x:v>24</x:v>
      </x:c>
      <x:c r="F3645" s="59" t="n">
        <x:v>0.07666234310453349</x:v>
      </x:c>
      <x:c r="G3645" s="59" t="n">
        <x:v>0.6147326974851148</x:v>
      </x:c>
      <x:c r="H3645" s="59" t="n">
        <x:v>0.1747019153430575</x:v>
      </x:c>
      <x:c r="I3645" s="58" t="n">
        <x:v>8493311.149331968</x:v>
      </x:c>
      <x:c r="J3645" s="59" t="n">
        <x:v>0.4751509389436875</x:v>
      </x:c>
      <x:c r="K3645" s="2" t="str">
        <x:v>C</x:v>
      </x:c>
      <x:c r="L3645" s="59" t="n">
        <x:v>0.11984836578369142</x:v>
      </x:c>
      <x:c r="M3645" s="59" t="n">
        <x:v>0.71599454100806</x:v>
      </x:c>
      <x:c r="N3645" s="58" t="n">
        <x:v>8722593.271244314</x:v>
      </x:c>
      <x:c r="O3645" s="58" t="n">
        <x:v>7028063.617533798</x:v>
      </x:c>
      <x:c r="P3645" s="2" t="str">
        <x:v>approve</x:v>
      </x:c>
      <x:c r="Q3645" s="2" t="str">
        <x:v>eligibility and RAROC conditions are met</x:v>
      </x:c>
      <x:c r="R3645" s="2"/>
      <x:c r="S3645" s="2"/>
      <x:c r="T3645" s="2"/>
    </x:row>
    <x:row r="3646">
      <x:c r="A3646" s="2"/>
      <x:c r="B3646" s="2"/>
      <x:c r="C3646" s="2" t="str">
        <x:v>SYN-03641</x:v>
      </x:c>
      <x:c r="D3646" s="58" t="n">
        <x:v>191000000</x:v>
      </x:c>
      <x:c r="E3646" s="93" t="n">
        <x:v>24</x:v>
      </x:c>
      <x:c r="F3646" s="59" t="n">
        <x:v>0.10039033600887934</x:v>
      </x:c>
      <x:c r="G3646" s="59" t="n">
        <x:v>0.6848957346882479</x:v>
      </x:c>
      <x:c r="H3646" s="59" t="n">
        <x:v>0.1892562763898926</x:v>
      </x:c>
      <x:c r="I3646" s="58" t="n">
        <x:v>9621145.716711683</x:v>
      </x:c>
      <x:c r="J3646" s="59" t="n">
        <x:v>0.23859870754075435</x:v>
      </x:c>
      <x:c r="K3646" s="2" t="str">
        <x:v>D</x:v>
      </x:c>
      <x:c r="L3646" s="59" t="n">
        <x:v>0.15687030792236328</x:v>
      </x:c>
      <x:c r="M3646" s="59" t="n">
        <x:v>0.41317315097325946</x:v>
      </x:c>
      <x:c r="N3646" s="58" t="n">
        <x:v>14204429.302865319</x:v>
      </x:c>
      <x:c r="O3646" s="58" t="n">
        <x:v>10078754.176711837</x:v>
      </x:c>
      <x:c r="P3646" s="2" t="str">
        <x:v>approve</x:v>
      </x:c>
      <x:c r="Q3646" s="2" t="str">
        <x:v>eligibility and RAROC conditions are met</x:v>
      </x:c>
      <x:c r="R3646" s="2"/>
      <x:c r="S3646" s="2"/>
      <x:c r="T3646" s="2"/>
    </x:row>
    <x:row r="3647">
      <x:c r="A3647" s="2"/>
      <x:c r="B3647" s="2"/>
      <x:c r="C3647" s="2" t="str">
        <x:v>SYN-03642</x:v>
      </x:c>
      <x:c r="D3647" s="58" t="n">
        <x:v>146000000</x:v>
      </x:c>
      <x:c r="E3647" s="93" t="n">
        <x:v>12</x:v>
      </x:c>
      <x:c r="F3647" s="59" t="n">
        <x:v>0.04340733478205639</x:v>
      </x:c>
      <x:c r="G3647" s="59" t="n">
        <x:v>0.7587596994406534</x:v>
      </x:c>
      <x:c r="H3647" s="59" t="n">
        <x:v>0.14701046885578078</x:v>
      </x:c>
      <x:c r="I3647" s="58" t="n">
        <x:v>13157126.613225266</x:v>
      </x:c>
      <x:c r="J3647" s="59" t="n">
        <x:v>0.3285711485038839</x:v>
      </x:c>
      <x:c r="K3647" s="2" t="str">
        <x:v>B</x:v>
      </x:c>
      <x:c r="L3647" s="59" t="n">
        <x:v>0.0998598861694336</x:v>
      </x:c>
      <x:c r="M3647" s="59" t="n">
        <x:v>0.6381175792925639</x:v>
      </x:c>
      <x:c r="N3647" s="58" t="n">
        <x:v>2680335.627536255</x:v>
      </x:c>
      <x:c r="O3647" s="58" t="n">
        <x:v>6280212.179277942</x:v>
      </x:c>
      <x:c r="P3647" s="2" t="str">
        <x:v>approve</x:v>
      </x:c>
      <x:c r="Q3647" s="2" t="str">
        <x:v>eligibility and RAROC conditions are met</x:v>
      </x:c>
      <x:c r="R3647" s="2"/>
      <x:c r="S3647" s="2"/>
      <x:c r="T3647" s="2"/>
    </x:row>
    <x:row r="3648">
      <x:c r="A3648" s="2"/>
      <x:c r="B3648" s="2"/>
      <x:c r="C3648" s="2" t="str">
        <x:v>SYN-03643</x:v>
      </x:c>
      <x:c r="D3648" s="58" t="n">
        <x:v>108000000</x:v>
      </x:c>
      <x:c r="E3648" s="93" t="n">
        <x:v>24</x:v>
      </x:c>
      <x:c r="F3648" s="59" t="n">
        <x:v>0.043425318131031856</x:v>
      </x:c>
      <x:c r="G3648" s="59" t="n">
        <x:v>0.7377490759706689</x:v>
      </x:c>
      <x:c r="H3648" s="59" t="n">
        <x:v>0.13814208870218597</x:v>
      </x:c>
      <x:c r="I3648" s="58" t="n">
        <x:v>5175917.242822896</x:v>
      </x:c>
      <x:c r="J3648" s="59" t="n">
        <x:v>0.19765881590231882</x:v>
      </x:c>
      <x:c r="K3648" s="2" t="str">
        <x:v>B</x:v>
      </x:c>
      <x:c r="L3648" s="59" t="n">
        <x:v>0.11250293731689455</x:v>
      </x:c>
      <x:c r="M3648" s="59" t="n">
        <x:v>0.4205452147884662</x:v>
      </x:c>
      <x:c r="N3648" s="58" t="n">
        <x:v>3730045.947721751</x:v>
      </x:c>
      <x:c r="O3648" s="58" t="n">
        <x:v>4492429.860430837</x:v>
      </x:c>
      <x:c r="P3648" s="2" t="str">
        <x:v>approve</x:v>
      </x:c>
      <x:c r="Q3648" s="2" t="str">
        <x:v>eligibility and RAROC conditions are met</x:v>
      </x:c>
      <x:c r="R3648" s="2"/>
      <x:c r="S3648" s="2"/>
      <x:c r="T3648" s="2"/>
    </x:row>
    <x:row r="3649">
      <x:c r="A3649" s="2"/>
      <x:c r="B3649" s="2"/>
      <x:c r="C3649" s="2" t="str">
        <x:v>SYN-03644</x:v>
      </x:c>
      <x:c r="D3649" s="58" t="n">
        <x:v>250000000</x:v>
      </x:c>
      <x:c r="E3649" s="93" t="n">
        <x:v>12</x:v>
      </x:c>
      <x:c r="F3649" s="59" t="n">
        <x:v>0.05614823660026078</x:v>
      </x:c>
      <x:c r="G3649" s="59" t="n">
        <x:v>0.6517710502866738</x:v>
      </x:c>
      <x:c r="H3649" s="59" t="n">
        <x:v>0.13412573022084165</x:v>
      </x:c>
      <x:c r="I3649" s="58" t="n">
        <x:v>22377738.934829533</x:v>
      </x:c>
      <x:c r="J3649" s="59" t="n">
        <x:v>0.6201446529874679</x:v>
      </x:c>
      <x:c r="K3649" s="2" t="str">
        <x:v>C</x:v>
      </x:c>
      <x:c r="L3649" s="59"/>
      <x:c r="M3649" s="59" t="n">
        <x:v>0.4381467973761164</x:v>
      </x:c>
      <x:c r="N3649" s="58" t="n">
        <x:v>5100123.499689343</x:v>
      </x:c>
      <x:c r="O3649" s="58" t="n">
        <x:v>10689506.180863133</x:v>
      </x:c>
      <x:c r="P3649" s="2" t="str">
        <x:v>decline</x:v>
      </x:c>
      <x:c r="Q3649" s="2" t="str">
        <x:v>debt service to income exceeds policy maximum</x:v>
      </x:c>
      <x:c r="R3649" s="2"/>
      <x:c r="S3649" s="2"/>
      <x:c r="T3649" s="2"/>
    </x:row>
    <x:row r="3650">
      <x:c r="A3650" s="2"/>
      <x:c r="B3650" s="2"/>
      <x:c r="C3650" s="2" t="str">
        <x:v>SYN-03645</x:v>
      </x:c>
      <x:c r="D3650" s="58" t="n">
        <x:v>111000000</x:v>
      </x:c>
      <x:c r="E3650" s="93" t="n">
        <x:v>18</x:v>
      </x:c>
      <x:c r="F3650" s="59" t="n">
        <x:v>0.0765926188064642</x:v>
      </x:c>
      <x:c r="G3650" s="59" t="n">
        <x:v>0.6769579346643237</x:v>
      </x:c>
      <x:c r="H3650" s="59" t="n">
        <x:v>0.17477919014005572</x:v>
      </x:c>
      <x:c r="I3650" s="58" t="n">
        <x:v>7054847.307457303</x:v>
      </x:c>
      <x:c r="J3650" s="59" t="n">
        <x:v>0.35988798494472396</x:v>
      </x:c>
      <x:c r="K3650" s="2" t="str">
        <x:v>C</x:v>
      </x:c>
      <x:c r="L3650" s="59" t="n">
        <x:v>0.13506038665771486</x:v>
      </x:c>
      <x:c r="M3650" s="59" t="n">
        <x:v>0.5281778371614334</x:v>
      </x:c>
      <x:c r="N3650" s="58" t="n">
        <x:v>4734065.839410273</x:v>
      </x:c>
      <x:c r="O3650" s="58" t="n">
        <x:v>5067279.940951919</x:v>
      </x:c>
      <x:c r="P3650" s="2" t="str">
        <x:v>approve</x:v>
      </x:c>
      <x:c r="Q3650" s="2" t="str">
        <x:v>eligibility and RAROC conditions are met</x:v>
      </x:c>
      <x:c r="R3650" s="2"/>
      <x:c r="S3650" s="2"/>
      <x:c r="T3650" s="2"/>
    </x:row>
    <x:row r="3651">
      <x:c r="A3651" s="2"/>
      <x:c r="B3651" s="2"/>
      <x:c r="C3651" s="2" t="str">
        <x:v>SYN-03646</x:v>
      </x:c>
      <x:c r="D3651" s="58" t="n">
        <x:v>238000000</x:v>
      </x:c>
      <x:c r="E3651" s="93" t="n">
        <x:v>48</x:v>
      </x:c>
      <x:c r="F3651" s="59" t="n">
        <x:v>0.14849984218200588</x:v>
      </x:c>
      <x:c r="G3651" s="59" t="n">
        <x:v>0.6864754027746993</x:v>
      </x:c>
      <x:c r="H3651" s="59" t="n">
        <x:v>0.23470448872992583</x:v>
      </x:c>
      <x:c r="I3651" s="58" t="n">
        <x:v>7689725.990432588</x:v>
      </x:c>
      <x:c r="J3651" s="59" t="n">
        <x:v>0.2110050784366874</x:v>
      </x:c>
      <x:c r="K3651" s="2" t="str">
        <x:v>D</x:v>
      </x:c>
      <x:c r="L3651" s="59" t="n">
        <x:v>0.19249107360839848</x:v>
      </x:c>
      <x:c r="M3651" s="59" t="n">
        <x:v>0.42698458580000326</x:v>
      </x:c>
      <x:c r="N3651" s="58" t="n">
        <x:v>49454890.32432919</x:v>
      </x:c>
      <x:c r="O3651" s="58" t="n">
        <x:v>14230074.489185374</x:v>
      </x:c>
      <x:c r="P3651" s="2" t="str">
        <x:v>approve</x:v>
      </x:c>
      <x:c r="Q3651" s="2" t="str">
        <x:v>eligibility and RAROC conditions are met</x:v>
      </x:c>
      <x:c r="R3651" s="2"/>
      <x:c r="S3651" s="2"/>
      <x:c r="T3651" s="2"/>
    </x:row>
    <x:row r="3652">
      <x:c r="A3652" s="2"/>
      <x:c r="B3652" s="2"/>
      <x:c r="C3652" s="2" t="str">
        <x:v>SYN-03647</x:v>
      </x:c>
      <x:c r="D3652" s="58" t="n">
        <x:v>212000000</x:v>
      </x:c>
      <x:c r="E3652" s="93" t="n">
        <x:v>24</x:v>
      </x:c>
      <x:c r="F3652" s="59" t="n">
        <x:v>0.2126889403442501</x:v>
      </x:c>
      <x:c r="G3652" s="59" t="n">
        <x:v>0.839485138924875</x:v>
      </x:c>
      <x:c r="H3652" s="59" t="n">
        <x:v>0.28530238644089745</x:v>
      </x:c>
      <x:c r="I3652" s="58" t="n">
        <x:v>11693719.847894099</x:v>
      </x:c>
      <x:c r="J3652" s="59" t="n">
        <x:v>0.980239990186716</x:v>
      </x:c>
      <x:c r="K3652" s="2" t="str">
        <x:v>E</x:v>
      </x:c>
      <x:c r="L3652" s="59"/>
      <x:c r="M3652" s="59" t="n">
        <x:v>0.12422196463100797</x:v>
      </x:c>
      <x:c r="N3652" s="58" t="n">
        <x:v>41018006.74030938</x:v>
      </x:c>
      <x:c r="O3652" s="58" t="n">
        <x:v>18606310.736050002</x:v>
      </x:c>
      <x:c r="P3652" s="2" t="str">
        <x:v>decline</x:v>
      </x:c>
      <x:c r="Q3652" s="2" t="str">
        <x:v>PD exceeds policy maximum</x:v>
      </x:c>
      <x:c r="R3652" s="2"/>
      <x:c r="S3652" s="2"/>
      <x:c r="T3652" s="2"/>
    </x:row>
    <x:row r="3653">
      <x:c r="A3653" s="2"/>
      <x:c r="B3653" s="2"/>
      <x:c r="C3653" s="2" t="str">
        <x:v>SYN-03648</x:v>
      </x:c>
      <x:c r="D3653" s="58" t="n">
        <x:v>178000000</x:v>
      </x:c>
      <x:c r="E3653" s="93" t="n">
        <x:v>48</x:v>
      </x:c>
      <x:c r="F3653" s="59" t="n">
        <x:v>0.017929194845598143</x:v>
      </x:c>
      <x:c r="G3653" s="59" t="n">
        <x:v>0.7750070532981475</x:v>
      </x:c>
      <x:c r="H3653" s="59" t="n">
        <x:v>0.13085864692108784</x:v>
      </x:c>
      <x:c r="I3653" s="58" t="n">
        <x:v>4782883.552434186</x:v>
      </x:c>
      <x:c r="J3653" s="59" t="n">
        <x:v>0.18435205465283366</x:v>
      </x:c>
      <x:c r="K3653" s="2" t="str">
        <x:v>A</x:v>
      </x:c>
      <x:c r="L3653" s="59" t="n">
        <x:v>0.09358486175537109</x:v>
      </x:c>
      <x:c r="M3653" s="59" t="n">
        <x:v>0.5388381993723232</x:v>
      </x:c>
      <x:c r="N3653" s="58" t="n">
        <x:v>5388761.546203762</x:v>
      </x:c>
      <x:c r="O3653" s="58" t="n">
        <x:v>7572124.762269265</x:v>
      </x:c>
      <x:c r="P3653" s="2" t="str">
        <x:v>approve</x:v>
      </x:c>
      <x:c r="Q3653" s="2" t="str">
        <x:v>eligibility and RAROC conditions are met</x:v>
      </x:c>
      <x:c r="R3653" s="2"/>
      <x:c r="S3653" s="2"/>
      <x:c r="T3653" s="2"/>
    </x:row>
    <x:row r="3654">
      <x:c r="A3654" s="2"/>
      <x:c r="B3654" s="2"/>
      <x:c r="C3654" s="2" t="str">
        <x:v>SYN-03649</x:v>
      </x:c>
      <x:c r="D3654" s="58" t="n">
        <x:v>211000000</x:v>
      </x:c>
      <x:c r="E3654" s="93" t="n">
        <x:v>36</x:v>
      </x:c>
      <x:c r="F3654" s="59" t="n">
        <x:v>0.06985036229237186</x:v>
      </x:c>
      <x:c r="G3654" s="59" t="n">
        <x:v>0.7461523315310494</x:v>
      </x:c>
      <x:c r="H3654" s="59" t="n">
        <x:v>0.15563440214109509</x:v>
      </x:c>
      <x:c r="I3654" s="58" t="n">
        <x:v>7372737.302251577</x:v>
      </x:c>
      <x:c r="J3654" s="59" t="n">
        <x:v>0.3097074119025691</x:v>
      </x:c>
      <x:c r="K3654" s="2" t="str">
        <x:v>C</x:v>
      </x:c>
      <x:c r="L3654" s="59" t="n">
        <x:v>0.13529991149902346</x:v>
      </x:c>
      <x:c r="M3654" s="59" t="n">
        <x:v>0.3409553191626396</x:v>
      </x:c>
      <x:c r="N3654" s="58" t="n">
        <x:v>17529592.10600219</x:v>
      </x:c>
      <x:c r="O3654" s="58" t="n">
        <x:v>9754045.230665354</x:v>
      </x:c>
      <x:c r="P3654" s="2" t="str">
        <x:v>approve</x:v>
      </x:c>
      <x:c r="Q3654" s="2" t="str">
        <x:v>eligibility and RAROC conditions are met</x:v>
      </x:c>
      <x:c r="R3654" s="2"/>
      <x:c r="S3654" s="2"/>
      <x:c r="T3654" s="2"/>
    </x:row>
    <x:row r="3655">
      <x:c r="A3655" s="2"/>
      <x:c r="B3655" s="2"/>
      <x:c r="C3655" s="2" t="str">
        <x:v>SYN-03650</x:v>
      </x:c>
      <x:c r="D3655" s="58" t="n">
        <x:v>149000000</x:v>
      </x:c>
      <x:c r="E3655" s="93" t="n">
        <x:v>24</x:v>
      </x:c>
      <x:c r="F3655" s="59" t="n">
        <x:v>0.20425560721879538</x:v>
      </x:c>
      <x:c r="G3655" s="59" t="n">
        <x:v>0.7543866365024143</x:v>
      </x:c>
      <x:c r="H3655" s="59" t="n">
        <x:v>0.2706255129036198</x:v>
      </x:c>
      <x:c r="I3655" s="58" t="n">
        <x:v>8107379.869075887</x:v>
      </x:c>
      <x:c r="J3655" s="59" t="n">
        <x:v>0.48590597062534774</x:v>
      </x:c>
      <x:c r="K3655" s="2" t="str">
        <x:v>E</x:v>
      </x:c>
      <x:c r="L3655" s="59"/>
      <x:c r="M3655" s="59" t="n">
        <x:v>0.22067920757672654</x:v>
      </x:c>
      <x:c r="N3655" s="58" t="n">
        <x:v>24831178.889187027</x:v>
      </x:c>
      <x:c r="O3655" s="58" t="n">
        <x:v>11602688.45781833</x:v>
      </x:c>
      <x:c r="P3655" s="2" t="str">
        <x:v>decline</x:v>
      </x:c>
      <x:c r="Q3655" s="2" t="str">
        <x:v>PD exceeds policy maximum</x:v>
      </x:c>
      <x:c r="R3655" s="2"/>
      <x:c r="S3655" s="2"/>
      <x:c r="T3655" s="2"/>
    </x:row>
    <x:row r="3656">
      <x:c r="A3656" s="2"/>
      <x:c r="B3656" s="2"/>
      <x:c r="C3656" s="2" t="str">
        <x:v>SYN-03651</x:v>
      </x:c>
      <x:c r="D3656" s="58" t="n">
        <x:v>196000000</x:v>
      </x:c>
      <x:c r="E3656" s="93" t="n">
        <x:v>24</x:v>
      </x:c>
      <x:c r="F3656" s="59" t="n">
        <x:v>0.09308464648378062</x:v>
      </x:c>
      <x:c r="G3656" s="59" t="n">
        <x:v>0.8173302948211485</x:v>
      </x:c>
      <x:c r="H3656" s="59" t="n">
        <x:v>0.179534530601644</x:v>
      </x:c>
      <x:c r="I3656" s="58" t="n">
        <x:v>9780716.427310588</x:v>
      </x:c>
      <x:c r="J3656" s="59" t="n">
        <x:v>0.22161432854621177</x:v>
      </x:c>
      <x:c r="K3656" s="2" t="str">
        <x:v>C</x:v>
      </x:c>
      <x:c r="L3656" s="59" t="n">
        <x:v>0.15728881835937503</x:v>
      </x:c>
      <x:c r="M3656" s="59" t="n">
        <x:v>0.3117343003236276</x:v>
      </x:c>
      <x:c r="N3656" s="58" t="n">
        <x:v>16108586.209053911</x:v>
      </x:c>
      <x:c r="O3656" s="58" t="n">
        <x:v>11848536.38399361</x:v>
      </x:c>
      <x:c r="P3656" s="2" t="str">
        <x:v>approve</x:v>
      </x:c>
      <x:c r="Q3656" s="2" t="str">
        <x:v>eligibility and RAROC conditions are met</x:v>
      </x:c>
      <x:c r="R3656" s="2"/>
      <x:c r="S3656" s="2"/>
      <x:c r="T3656" s="2"/>
    </x:row>
    <x:row r="3657">
      <x:c r="A3657" s="2"/>
      <x:c r="B3657" s="2"/>
      <x:c r="C3657" s="2" t="str">
        <x:v>SYN-03652</x:v>
      </x:c>
      <x:c r="D3657" s="58" t="n">
        <x:v>31000000</x:v>
      </x:c>
      <x:c r="E3657" s="93" t="n">
        <x:v>48</x:v>
      </x:c>
      <x:c r="F3657" s="59" t="n">
        <x:v>0.09699321163796688</x:v>
      </x:c>
      <x:c r="G3657" s="59" t="n">
        <x:v>0.816353687025062</x:v>
      </x:c>
      <x:c r="H3657" s="59" t="n">
        <x:v>0.18219855247243552</x:v>
      </x:c>
      <x:c r="I3657" s="58" t="n">
        <x:v>914190.2568784123</x:v>
      </x:c>
      <x:c r="J3657" s="59" t="n">
        <x:v>0.07772452165329918</x:v>
      </x:c>
      <x:c r="K3657" s="2" t="str">
        <x:v>C</x:v>
      </x:c>
      <x:c r="L3657" s="59" t="n">
        <x:v>0.18178440093994142</x:v>
      </x:c>
      <x:c r="M3657" s="59" t="n">
        <x:v>0.16278937068125157</x:v>
      </x:c>
      <x:c r="N3657" s="58" t="n">
        <x:v>5116362.441521416</x:v>
      </x:c>
      <x:c r="O3657" s="58" t="n">
        <x:v>1845440.8941573258</x:v>
      </x:c>
      <x:c r="P3657" s="2" t="str">
        <x:v>approve</x:v>
      </x:c>
      <x:c r="Q3657" s="2" t="str">
        <x:v>eligibility and RAROC conditions are met</x:v>
      </x:c>
      <x:c r="R3657" s="2"/>
      <x:c r="S3657" s="2"/>
      <x:c r="T3657" s="2"/>
    </x:row>
    <x:row r="3658">
      <x:c r="A3658" s="2"/>
      <x:c r="B3658" s="2"/>
      <x:c r="C3658" s="2" t="str">
        <x:v>SYN-03653</x:v>
      </x:c>
      <x:c r="D3658" s="58" t="n">
        <x:v>196000000</x:v>
      </x:c>
      <x:c r="E3658" s="93" t="n">
        <x:v>36</x:v>
      </x:c>
      <x:c r="F3658" s="59" t="n">
        <x:v>0.06660354369166353</x:v>
      </x:c>
      <x:c r="G3658" s="59" t="n">
        <x:v>0.7015813134437676</x:v>
      </x:c>
      <x:c r="H3658" s="59" t="n">
        <x:v>0.16360439326403298</x:v>
      </x:c>
      <x:c r="I3658" s="58" t="n">
        <x:v>6925707.389396115</x:v>
      </x:c>
      <x:c r="J3658" s="59" t="n">
        <x:v>0.359735322025854</x:v>
      </x:c>
      <x:c r="K3658" s="2" t="str">
        <x:v>C</x:v>
      </x:c>
      <x:c r="L3658" s="59" t="n">
        <x:v>0.1218136978149414</x:v>
      </x:c>
      <x:c r="M3658" s="59" t="n">
        <x:v>0.5663138194805379</x:v>
      </x:c>
      <x:c r="N3658" s="58" t="n">
        <x:v>14675155.37437055</x:v>
      </x:c>
      <x:c r="O3658" s="58" t="n">
        <x:v>8326960.539361774</x:v>
      </x:c>
      <x:c r="P3658" s="2" t="str">
        <x:v>approve</x:v>
      </x:c>
      <x:c r="Q3658" s="2" t="str">
        <x:v>eligibility and RAROC conditions are met</x:v>
      </x:c>
      <x:c r="R3658" s="2"/>
      <x:c r="S3658" s="2"/>
      <x:c r="T3658" s="2"/>
    </x:row>
    <x:row r="3659">
      <x:c r="A3659" s="2"/>
      <x:c r="B3659" s="2"/>
      <x:c r="C3659" s="2" t="str">
        <x:v>SYN-03654</x:v>
      </x:c>
      <x:c r="D3659" s="58" t="n">
        <x:v>48000000</x:v>
      </x:c>
      <x:c r="E3659" s="93" t="n">
        <x:v>36</x:v>
      </x:c>
      <x:c r="F3659" s="59" t="n">
        <x:v>0.12034428932381909</x:v>
      </x:c>
      <x:c r="G3659" s="59" t="n">
        <x:v>0.6898959181191544</x:v>
      </x:c>
      <x:c r="H3659" s="59" t="n">
        <x:v>0.23445918399894344</x:v>
      </x:c>
      <x:c r="I3659" s="58" t="n">
        <x:v>1869240.9279149172</x:v>
      </x:c>
      <x:c r="J3659" s="59" t="n">
        <x:v>0.30218790693421865</x:v>
      </x:c>
      <x:c r="K3659" s="2" t="str">
        <x:v>D</x:v>
      </x:c>
      <x:c r="L3659" s="59" t="n">
        <x:v>0.18727943420410156</x:v>
      </x:c>
      <x:c r="M3659" s="59" t="n">
        <x:v>0.4930807406943733</x:v>
      </x:c>
      <x:c r="N3659" s="58" t="n">
        <x:v>6373080.237639565</x:v>
      </x:c>
      <x:c r="O3659" s="58" t="n">
        <x:v>2750345.8124381006</x:v>
      </x:c>
      <x:c r="P3659" s="2" t="str">
        <x:v>approve</x:v>
      </x:c>
      <x:c r="Q3659" s="2" t="str">
        <x:v>eligibility and RAROC conditions are met</x:v>
      </x:c>
      <x:c r="R3659" s="2"/>
      <x:c r="S3659" s="2"/>
      <x:c r="T3659" s="2"/>
    </x:row>
    <x:row r="3660">
      <x:c r="A3660" s="2"/>
      <x:c r="B3660" s="2"/>
      <x:c r="C3660" s="2" t="str">
        <x:v>SYN-03655</x:v>
      </x:c>
      <x:c r="D3660" s="58" t="n">
        <x:v>67000000</x:v>
      </x:c>
      <x:c r="E3660" s="93" t="n">
        <x:v>18</x:v>
      </x:c>
      <x:c r="F3660" s="59" t="n">
        <x:v>0.010598730339992753</x:v>
      </x:c>
      <x:c r="G3660" s="59" t="n">
        <x:v>0.8519739068843625</x:v>
      </x:c>
      <x:c r="H3660" s="59" t="n">
        <x:v>0.09533391259784638</x:v>
      </x:c>
      <x:c r="I3660" s="58" t="n">
        <x:v>4009444.6670720275</x:v>
      </x:c>
      <x:c r="J3660" s="59" t="n">
        <x:v>0.1487018745954857</x:v>
      </x:c>
      <x:c r="K3660" s="2" t="str">
        <x:v>A</x:v>
      </x:c>
      <x:c r="L3660" s="59" t="n">
        <x:v>0.09764186859130859</x:v>
      </x:c>
      <x:c r="M3660" s="59" t="n">
        <x:v>0.1365021953031674</x:v>
      </x:c>
      <x:c r="N3660" s="58" t="n">
        <x:v>489589.4095653091</x:v>
      </x:c>
      <x:c r="O3660" s="58" t="n">
        <x:v>2832645.765734674</x:v>
      </x:c>
      <x:c r="P3660" s="2" t="str">
        <x:v>reprice</x:v>
      </x:c>
      <x:c r="Q3660" s="2" t="str">
        <x:v>quoted APR is below the RAROC price floor</x:v>
      </x:c>
      <x:c r="R3660" s="2"/>
      <x:c r="S3660" s="2"/>
      <x:c r="T3660" s="2"/>
    </x:row>
    <x:row r="3661">
      <x:c r="A3661" s="2"/>
      <x:c r="B3661" s="2"/>
      <x:c r="C3661" s="2" t="str">
        <x:v>SYN-03656</x:v>
      </x:c>
      <x:c r="D3661" s="58" t="n">
        <x:v>72000000</x:v>
      </x:c>
      <x:c r="E3661" s="93" t="n">
        <x:v>36</x:v>
      </x:c>
      <x:c r="F3661" s="59" t="n">
        <x:v>0.12145886306688007</x:v>
      </x:c>
      <x:c r="G3661" s="59" t="n">
        <x:v>0.7320922841417024</x:v>
      </x:c>
      <x:c r="H3661" s="59" t="n">
        <x:v>0.19206874342905297</x:v>
      </x:c>
      <x:c r="I3661" s="58" t="n">
        <x:v>2646770.3503033277</x:v>
      </x:c>
      <x:c r="J3661" s="59" t="n">
        <x:v>0.21823552450217665</x:v>
      </x:c>
      <x:c r="K3661" s="2" t="str">
        <x:v>D</x:v>
      </x:c>
      <x:c r="L3661" s="59" t="n">
        <x:v>0.18271617889404296</x:v>
      </x:c>
      <x:c r="M3661" s="59" t="n">
        <x:v>0.2216221010652601</x:v>
      </x:c>
      <x:c r="N3661" s="58" t="n">
        <x:v>10061329.013308115</x:v>
      </x:c>
      <x:c r="O3661" s="58" t="n">
        <x:v>4320852.769973246</x:v>
      </x:c>
      <x:c r="P3661" s="2" t="str">
        <x:v>approve</x:v>
      </x:c>
      <x:c r="Q3661" s="2" t="str">
        <x:v>eligibility and RAROC conditions are met</x:v>
      </x:c>
      <x:c r="R3661" s="2"/>
      <x:c r="S3661" s="2"/>
      <x:c r="T3661" s="2"/>
    </x:row>
    <x:row r="3662">
      <x:c r="A3662" s="2"/>
      <x:c r="B3662" s="2"/>
      <x:c r="C3662" s="2" t="str">
        <x:v>SYN-03657</x:v>
      </x:c>
      <x:c r="D3662" s="58" t="n">
        <x:v>168000000</x:v>
      </x:c>
      <x:c r="E3662" s="93" t="n">
        <x:v>24</x:v>
      </x:c>
      <x:c r="F3662" s="59" t="n">
        <x:v>0.22632664197119612</x:v>
      </x:c>
      <x:c r="G3662" s="59" t="n">
        <x:v>0.8124756848963284</x:v>
      </x:c>
      <x:c r="H3662" s="59" t="n">
        <x:v>0.2999761664769878</x:v>
      </x:c>
      <x:c r="I3662" s="58" t="n">
        <x:v>9393147.715137998</x:v>
      </x:c>
      <x:c r="J3662" s="59" t="n">
        <x:v>0.321961004529221</x:v>
      </x:c>
      <x:c r="K3662" s="2" t="str">
        <x:v>E</x:v>
      </x:c>
      <x:c r="L3662" s="59"/>
      <x:c r="M3662" s="59" t="n">
        <x:v>0.17403062079667903</x:v>
      </x:c>
      <x:c r="N3662" s="58" t="n">
        <x:v>33499299.146667153</x:v>
      </x:c>
      <x:c r="O3662" s="58" t="n">
        <x:v>14494882.30385953</x:v>
      </x:c>
      <x:c r="P3662" s="2" t="str">
        <x:v>decline</x:v>
      </x:c>
      <x:c r="Q3662" s="2" t="str">
        <x:v>PD exceeds policy maximum</x:v>
      </x:c>
      <x:c r="R3662" s="2"/>
      <x:c r="S3662" s="2"/>
      <x:c r="T3662" s="2"/>
    </x:row>
    <x:row r="3663">
      <x:c r="A3663" s="2"/>
      <x:c r="B3663" s="2"/>
      <x:c r="C3663" s="2" t="str">
        <x:v>SYN-03658</x:v>
      </x:c>
      <x:c r="D3663" s="58" t="n">
        <x:v>133000000</x:v>
      </x:c>
      <x:c r="E3663" s="93" t="n">
        <x:v>12</x:v>
      </x:c>
      <x:c r="F3663" s="59" t="n">
        <x:v>0.14192555812557656</x:v>
      </x:c>
      <x:c r="G3663" s="59" t="n">
        <x:v>0.706312312937856</x:v>
      </x:c>
      <x:c r="H3663" s="59" t="n">
        <x:v>0.23347571427635633</x:v>
      </x:c>
      <x:c r="I3663" s="58" t="n">
        <x:v>12534471.008930987</x:v>
      </x:c>
      <x:c r="J3663" s="59" t="n">
        <x:v>0.36797629471210835</x:v>
      </x:c>
      <x:c r="K3663" s="2" t="str">
        <x:v>D</x:v>
      </x:c>
      <x:c r="L3663" s="59" t="n">
        <x:v>0.20336795806884767</x:v>
      </x:c>
      <x:c r="M3663" s="59" t="n">
        <x:v>0.34991760742163547</x:v>
      </x:c>
      <x:c r="N3663" s="58" t="n">
        <x:v>7643569.785855768</x:v>
      </x:c>
      <x:c r="O3663" s="58" t="n">
        <x:v>9033569.405245863</x:v>
      </x:c>
      <x:c r="P3663" s="2" t="str">
        <x:v>approve</x:v>
      </x:c>
      <x:c r="Q3663" s="2" t="str">
        <x:v>eligibility and RAROC conditions are met</x:v>
      </x:c>
      <x:c r="R3663" s="2"/>
      <x:c r="S3663" s="2"/>
      <x:c r="T3663" s="2"/>
    </x:row>
    <x:row r="3664">
      <x:c r="A3664" s="2"/>
      <x:c r="B3664" s="2"/>
      <x:c r="C3664" s="2" t="str">
        <x:v>SYN-03659</x:v>
      </x:c>
      <x:c r="D3664" s="58" t="n">
        <x:v>59000000</x:v>
      </x:c>
      <x:c r="E3664" s="93" t="n">
        <x:v>24</x:v>
      </x:c>
      <x:c r="F3664" s="59" t="n">
        <x:v>0.07782088280534208</x:v>
      </x:c>
      <x:c r="G3664" s="59" t="n">
        <x:v>0.5643907320749589</x:v>
      </x:c>
      <x:c r="H3664" s="59" t="n">
        <x:v>0.16263262732559516</x:v>
      </x:c>
      <x:c r="I3664" s="58" t="n">
        <x:v>2896250.5924473363</x:v>
      </x:c>
      <x:c r="J3664" s="59" t="n">
        <x:v>0.3296930032437662</x:v>
      </x:c>
      <x:c r="K3664" s="2" t="str">
        <x:v>C</x:v>
      </x:c>
      <x:c r="L3664" s="59" t="n">
        <x:v>0.1343505859375</x:v>
      </x:c>
      <x:c r="M3664" s="59" t="n">
        <x:v>0.44814634222517963</x:v>
      </x:c>
      <x:c r="N3664" s="58" t="n">
        <x:v>2794431.485332993</x:v>
      </x:c>
      <x:c r="O3664" s="58" t="n">
        <x:v>2414513.388193509</x:v>
      </x:c>
      <x:c r="P3664" s="2" t="str">
        <x:v>approve</x:v>
      </x:c>
      <x:c r="Q3664" s="2" t="str">
        <x:v>eligibility and RAROC conditions are met</x:v>
      </x:c>
      <x:c r="R3664" s="2"/>
      <x:c r="S3664" s="2"/>
      <x:c r="T3664" s="2"/>
    </x:row>
    <x:row r="3665">
      <x:c r="A3665" s="2"/>
      <x:c r="B3665" s="2"/>
      <x:c r="C3665" s="2" t="str">
        <x:v>SYN-03660</x:v>
      </x:c>
      <x:c r="D3665" s="58" t="n">
        <x:v>33000000</x:v>
      </x:c>
      <x:c r="E3665" s="93" t="n">
        <x:v>36</x:v>
      </x:c>
      <x:c r="F3665" s="59" t="n">
        <x:v>0.12547832491897085</x:v>
      </x:c>
      <x:c r="G3665" s="59" t="n">
        <x:v>0.7457132702401467</x:v>
      </x:c>
      <x:c r="H3665" s="59" t="n">
        <x:v>0.21867972970824226</x:v>
      </x:c>
      <x:c r="I3665" s="58" t="n">
        <x:v>1258032.1192471397</x:v>
      </x:c>
      <x:c r="J3665" s="59" t="n">
        <x:v>0.22810223930927356</x:v>
      </x:c>
      <x:c r="K3665" s="2" t="str">
        <x:v>D</x:v>
      </x:c>
      <x:c r="L3665" s="59" t="n">
        <x:v>0.20871910095214843</x:v>
      </x:c>
      <x:c r="M3665" s="59" t="n">
        <x:v>0.22383353365001496</x:v>
      </x:c>
      <x:c r="N3665" s="58" t="n">
        <x:v>4892928.606078766</x:v>
      </x:c>
      <x:c r="O3665" s="58" t="n">
        <x:v>2064912.4451757758</x:v>
      </x:c>
      <x:c r="P3665" s="2" t="str">
        <x:v>approve</x:v>
      </x:c>
      <x:c r="Q3665" s="2" t="str">
        <x:v>eligibility and RAROC conditions are met</x:v>
      </x:c>
      <x:c r="R3665" s="2"/>
      <x:c r="S3665" s="2"/>
      <x:c r="T3665" s="2"/>
    </x:row>
    <x:row r="3666">
      <x:c r="A3666" s="2"/>
      <x:c r="B3666" s="2"/>
      <x:c r="C3666" s="2" t="str">
        <x:v>SYN-03661</x:v>
      </x:c>
      <x:c r="D3666" s="58" t="n">
        <x:v>137000000</x:v>
      </x:c>
      <x:c r="E3666" s="93" t="n">
        <x:v>48</x:v>
      </x:c>
      <x:c r="F3666" s="59" t="n">
        <x:v>0.15707783000571598</x:v>
      </x:c>
      <x:c r="G3666" s="59" t="n">
        <x:v>0.779831788127008</x:v>
      </x:c>
      <x:c r="H3666" s="59" t="n">
        <x:v>0.22386216428518121</x:v>
      </x:c>
      <x:c r="I3666" s="58" t="n">
        <x:v>4345109.279017954</x:v>
      </x:c>
      <x:c r="J3666" s="59" t="n">
        <x:v>0.3586317364320767</x:v>
      </x:c>
      <x:c r="K3666" s="2" t="str">
        <x:v>E</x:v>
      </x:c>
      <x:c r="L3666" s="59" t="n">
        <x:v>0.22409255981445314</x:v>
      </x:c>
      <x:c r="M3666" s="59" t="n">
        <x:v>0.15875042192701097</x:v>
      </x:c>
      <x:c r="N3666" s="58" t="n">
        <x:v>33755131.04187247</x:v>
      </x:c>
      <x:c r="O3666" s="58" t="n">
        <x:v>9389679.996094264</x:v>
      </x:c>
      <x:c r="P3666" s="2" t="str">
        <x:v>reprice</x:v>
      </x:c>
      <x:c r="Q3666" s="2" t="str">
        <x:v>quoted APR is below the RAROC price floor</x:v>
      </x:c>
      <x:c r="R3666" s="2"/>
      <x:c r="S3666" s="2"/>
      <x:c r="T3666" s="2"/>
    </x:row>
    <x:row r="3667">
      <x:c r="A3667" s="2"/>
      <x:c r="B3667" s="2"/>
      <x:c r="C3667" s="2" t="str">
        <x:v>SYN-03662</x:v>
      </x:c>
      <x:c r="D3667" s="58" t="n">
        <x:v>71000000</x:v>
      </x:c>
      <x:c r="E3667" s="93" t="n">
        <x:v>18</x:v>
      </x:c>
      <x:c r="F3667" s="59" t="n">
        <x:v>0.11634808858333726</x:v>
      </x:c>
      <x:c r="G3667" s="59" t="n">
        <x:v>0.6939673516141704</x:v>
      </x:c>
      <x:c r="H3667" s="59" t="n">
        <x:v>0.21313391954774882</x:v>
      </x:c>
      <x:c r="I3667" s="58" t="n">
        <x:v>4643137.685337132</x:v>
      </x:c>
      <x:c r="J3667" s="59" t="n">
        <x:v>0.2746950816588525</x:v>
      </x:c>
      <x:c r="K3667" s="2" t="str">
        <x:v>D</x:v>
      </x:c>
      <x:c r="L3667" s="59" t="n">
        <x:v>0.18618446350097653</x:v>
      </x:c>
      <x:c r="M3667" s="59" t="n">
        <x:v>0.35220056274227446</x:v>
      </x:c>
      <x:c r="N3667" s="58" t="n">
        <x:v>4750040.430467635</x:v>
      </x:c>
      <x:c r="O3667" s="58" t="n">
        <x:v>4173118.8757595397</x:v>
      </x:c>
      <x:c r="P3667" s="2" t="str">
        <x:v>approve</x:v>
      </x:c>
      <x:c r="Q3667" s="2" t="str">
        <x:v>eligibility and RAROC conditions are met</x:v>
      </x:c>
      <x:c r="R3667" s="2"/>
      <x:c r="S3667" s="2"/>
      <x:c r="T3667" s="2"/>
    </x:row>
    <x:row r="3668">
      <x:c r="A3668" s="2"/>
      <x:c r="B3668" s="2"/>
      <x:c r="C3668" s="2" t="str">
        <x:v>SYN-03663</x:v>
      </x:c>
      <x:c r="D3668" s="58" t="n">
        <x:v>202000000</x:v>
      </x:c>
      <x:c r="E3668" s="93" t="n">
        <x:v>48</x:v>
      </x:c>
      <x:c r="F3668" s="59" t="n">
        <x:v>0.05692761898600197</x:v>
      </x:c>
      <x:c r="G3668" s="59" t="n">
        <x:v>0.7842411880371394</x:v>
      </x:c>
      <x:c r="H3668" s="59" t="n">
        <x:v>0.17729748240510118</x:v>
      </x:c>
      <x:c r="I3668" s="58" t="n">
        <x:v>5905261.904386455</x:v>
      </x:c>
      <x:c r="J3668" s="59" t="n">
        <x:v>0.2586921596845749</x:v>
      </x:c>
      <x:c r="K3668" s="2" t="str">
        <x:v>C</x:v>
      </x:c>
      <x:c r="L3668" s="59" t="n">
        <x:v>0.1259251022338867</x:v>
      </x:c>
      <x:c r="M3668" s="59" t="n">
        <x:v>0.6549906594253669</x:v>
      </x:c>
      <x:c r="N3668" s="58" t="n">
        <x:v>19458816.5473745</x:v>
      </x:c>
      <x:c r="O3668" s="58" t="n">
        <x:v>8810791.433678268</x:v>
      </x:c>
      <x:c r="P3668" s="2" t="str">
        <x:v>approve</x:v>
      </x:c>
      <x:c r="Q3668" s="2" t="str">
        <x:v>eligibility and RAROC conditions are met</x:v>
      </x:c>
      <x:c r="R3668" s="2"/>
      <x:c r="S3668" s="2"/>
      <x:c r="T3668" s="2"/>
    </x:row>
    <x:row r="3669">
      <x:c r="A3669" s="2"/>
      <x:c r="B3669" s="2"/>
      <x:c r="C3669" s="2" t="str">
        <x:v>SYN-03664</x:v>
      </x:c>
      <x:c r="D3669" s="58" t="n">
        <x:v>197000000</x:v>
      </x:c>
      <x:c r="E3669" s="93" t="n">
        <x:v>36</x:v>
      </x:c>
      <x:c r="F3669" s="59" t="n">
        <x:v>0.11063853425379287</x:v>
      </x:c>
      <x:c r="G3669" s="59" t="n">
        <x:v>0.8099726864360568</x:v>
      </x:c>
      <x:c r="H3669" s="59" t="n">
        <x:v>0.18655021476097164</x:v>
      </x:c>
      <x:c r="I3669" s="58" t="n">
        <x:v>7186921.388310496</x:v>
      </x:c>
      <x:c r="J3669" s="59" t="n">
        <x:v>0.2921064828970846</x:v>
      </x:c>
      <x:c r="K3669" s="2" t="str">
        <x:v>D</x:v>
      </x:c>
      <x:c r="L3669" s="59" t="n">
        <x:v>0.1804507827758789</x:v>
      </x:c>
      <x:c r="M3669" s="59" t="n">
        <x:v>0.198141862104903</x:v>
      </x:c>
      <x:c r="N3669" s="58" t="n">
        <x:v>27854457.80974378</x:v>
      </x:c>
      <x:c r="O3669" s="58" t="n">
        <x:v>12556151.163434748</x:v>
      </x:c>
      <x:c r="P3669" s="2" t="str">
        <x:v>approve</x:v>
      </x:c>
      <x:c r="Q3669" s="2" t="str">
        <x:v>eligibility and RAROC conditions are met</x:v>
      </x:c>
      <x:c r="R3669" s="2"/>
      <x:c r="S3669" s="2"/>
      <x:c r="T3669" s="2"/>
    </x:row>
    <x:row r="3670">
      <x:c r="A3670" s="2"/>
      <x:c r="B3670" s="2"/>
      <x:c r="C3670" s="2" t="str">
        <x:v>SYN-03665</x:v>
      </x:c>
      <x:c r="D3670" s="58" t="n">
        <x:v>83000000</x:v>
      </x:c>
      <x:c r="E3670" s="93" t="n">
        <x:v>36</x:v>
      </x:c>
      <x:c r="F3670" s="59" t="n">
        <x:v>0.06341359701416177</x:v>
      </x:c>
      <x:c r="G3670" s="59" t="n">
        <x:v>0.6692607619154224</x:v>
      </x:c>
      <x:c r="H3670" s="59" t="n">
        <x:v>0.1627700961062645</x:v>
      </x:c>
      <x:c r="I3670" s="58" t="n">
        <x:v>2929397.544452915</x:v>
      </x:c>
      <x:c r="J3670" s="59" t="n">
        <x:v>0.277432637980106</x:v>
      </x:c>
      <x:c r="K3670" s="2" t="str">
        <x:v>C</x:v>
      </x:c>
      <x:c r="L3670" s="59" t="n">
        <x:v>0.1221225357055664</x:v>
      </x:c>
      <x:c r="M3670" s="59" t="n">
        <x:v>0.572871778359974</x:v>
      </x:c>
      <x:c r="N3670" s="58" t="n">
        <x:v>5652371.886753677</x:v>
      </x:c>
      <x:c r="O3670" s="58" t="n">
        <x:v>3393273.2903889474</x:v>
      </x:c>
      <x:c r="P3670" s="2" t="str">
        <x:v>approve</x:v>
      </x:c>
      <x:c r="Q3670" s="2" t="str">
        <x:v>eligibility and RAROC conditions are met</x:v>
      </x:c>
      <x:c r="R3670" s="2"/>
      <x:c r="S3670" s="2"/>
      <x:c r="T3670" s="2"/>
    </x:row>
    <x:row r="3671">
      <x:c r="A3671" s="2"/>
      <x:c r="B3671" s="2"/>
      <x:c r="C3671" s="2" t="str">
        <x:v>SYN-03666</x:v>
      </x:c>
      <x:c r="D3671" s="58" t="n">
        <x:v>247000000</x:v>
      </x:c>
      <x:c r="E3671" s="93" t="n">
        <x:v>24</x:v>
      </x:c>
      <x:c r="F3671" s="59" t="n">
        <x:v>0.08779601871170715</x:v>
      </x:c>
      <x:c r="G3671" s="59" t="n">
        <x:v>0.6412180602399075</x:v>
      </x:c>
      <x:c r="H3671" s="59" t="n">
        <x:v>0.19646681146657</x:v>
      </x:c>
      <x:c r="I3671" s="58" t="n">
        <x:v>12528671.463259155</x:v>
      </x:c>
      <x:c r="J3671" s="59" t="n">
        <x:v>0.47075147502410014</x:v>
      </x:c>
      <x:c r="K3671" s="2" t="str">
        <x:v>C</x:v>
      </x:c>
      <x:c r="L3671" s="59" t="n">
        <x:v>0.1344181442260742</x:v>
      </x:c>
      <x:c r="M3671" s="59" t="n">
        <x:v>0.718738263142436</x:v>
      </x:c>
      <x:c r="N3671" s="58" t="n">
        <x:v>15110188.493221909</x:v>
      </x:c>
      <x:c r="O3671" s="58" t="n">
        <x:v>11418586.303651033</x:v>
      </x:c>
      <x:c r="P3671" s="2" t="str">
        <x:v>approve</x:v>
      </x:c>
      <x:c r="Q3671" s="2" t="str">
        <x:v>eligibility and RAROC conditions are met</x:v>
      </x:c>
      <x:c r="R3671" s="2"/>
      <x:c r="S3671" s="2"/>
      <x:c r="T3671" s="2"/>
    </x:row>
    <x:row r="3672">
      <x:c r="A3672" s="2"/>
      <x:c r="B3672" s="2"/>
      <x:c r="C3672" s="2" t="str">
        <x:v>SYN-03667</x:v>
      </x:c>
      <x:c r="D3672" s="58" t="n">
        <x:v>133000000</x:v>
      </x:c>
      <x:c r="E3672" s="93" t="n">
        <x:v>48</x:v>
      </x:c>
      <x:c r="F3672" s="59" t="n">
        <x:v>0.015768029648514904</x:v>
      </x:c>
      <x:c r="G3672" s="59" t="n">
        <x:v>0.5385408833933892</x:v>
      </x:c>
      <x:c r="H3672" s="59" t="n">
        <x:v>0.12498601269899881</x:v>
      </x:c>
      <x:c r="I3672" s="58" t="n">
        <x:v>3535048.016886002</x:v>
      </x:c>
      <x:c r="J3672" s="59" t="n">
        <x:v>0.20567877994722036</x:v>
      </x:c>
      <x:c r="K3672" s="2" t="str">
        <x:v>A</x:v>
      </x:c>
      <x:c r="L3672" s="59" t="n">
        <x:v>0.0892067337036133</x:v>
      </x:c>
      <x:c r="M3672" s="59" t="n">
        <x:v>0.5238836419500436</x:v>
      </x:c>
      <x:c r="N3672" s="58" t="n">
        <x:v>2457052.3319221395</x:v>
      </x:c>
      <x:c r="O3672" s="58" t="n">
        <x:v>5655223.197841768</x:v>
      </x:c>
      <x:c r="P3672" s="2" t="str">
        <x:v>approve</x:v>
      </x:c>
      <x:c r="Q3672" s="2" t="str">
        <x:v>eligibility and RAROC conditions are met</x:v>
      </x:c>
      <x:c r="R3672" s="2"/>
      <x:c r="S3672" s="2"/>
      <x:c r="T3672" s="2"/>
    </x:row>
    <x:row r="3673">
      <x:c r="A3673" s="2"/>
      <x:c r="B3673" s="2"/>
      <x:c r="C3673" s="2" t="str">
        <x:v>SYN-03668</x:v>
      </x:c>
      <x:c r="D3673" s="58" t="n">
        <x:v>159000000</x:v>
      </x:c>
      <x:c r="E3673" s="93" t="n">
        <x:v>36</x:v>
      </x:c>
      <x:c r="F3673" s="59" t="n">
        <x:v>0.13079698380345042</x:v>
      </x:c>
      <x:c r="G3673" s="59" t="n">
        <x:v>0.6955689391190807</x:v>
      </x:c>
      <x:c r="H3673" s="59" t="n">
        <x:v>0.21376256573027216</x:v>
      </x:c>
      <x:c r="I3673" s="58" t="n">
        <x:v>6021095.922704452</x:v>
      </x:c>
      <x:c r="J3673" s="59" t="n">
        <x:v>0.2310846099459871</x:v>
      </x:c>
      <x:c r="K3673" s="2" t="str">
        <x:v>D</x:v>
      </x:c>
      <x:c r="L3673" s="59" t="n">
        <x:v>0.18225292205810545</x:v>
      </x:c>
      <x:c r="M3673" s="59" t="n">
        <x:v>0.3699715474814857</x:v>
      </x:c>
      <x:c r="N3673" s="58" t="n">
        <x:v>22806970.638097536</x:v>
      </x:c>
      <x:c r="O3673" s="58" t="n">
        <x:v>9409036.59367058</x:v>
      </x:c>
      <x:c r="P3673" s="2" t="str">
        <x:v>approve</x:v>
      </x:c>
      <x:c r="Q3673" s="2" t="str">
        <x:v>eligibility and RAROC conditions are met</x:v>
      </x:c>
      <x:c r="R3673" s="2"/>
      <x:c r="S3673" s="2"/>
      <x:c r="T3673" s="2"/>
    </x:row>
    <x:row r="3674">
      <x:c r="A3674" s="2"/>
      <x:c r="B3674" s="2"/>
      <x:c r="C3674" s="2" t="str">
        <x:v>SYN-03669</x:v>
      </x:c>
      <x:c r="D3674" s="58" t="n">
        <x:v>85000000</x:v>
      </x:c>
      <x:c r="E3674" s="93" t="n">
        <x:v>48</x:v>
      </x:c>
      <x:c r="F3674" s="59" t="n">
        <x:v>0.14927147150002273</x:v>
      </x:c>
      <x:c r="G3674" s="59" t="n">
        <x:v>0.7926233096983144</x:v>
      </x:c>
      <x:c r="H3674" s="59" t="n">
        <x:v>0.22895019868529987</x:v>
      </x:c>
      <x:c r="I3674" s="58" t="n">
        <x:v>2719488.45533352</x:v>
      </x:c>
      <x:c r="J3674" s="59" t="n">
        <x:v>0.3144302348703755</x:v>
      </x:c>
      <x:c r="K3674" s="2" t="str">
        <x:v>D</x:v>
      </x:c>
      <x:c r="L3674" s="59" t="n">
        <x:v>0.2190169143676758</x:v>
      </x:c>
      <x:c r="M3674" s="59" t="n">
        <x:v>0.21440251044268127</x:v>
      </x:c>
      <x:c r="N3674" s="58" t="n">
        <x:v>20428493.545352597</x:v>
      </x:c>
      <x:c r="O3674" s="58" t="n">
        <x:v>5860013.1504099965</x:v>
      </x:c>
      <x:c r="P3674" s="2" t="str">
        <x:v>approve</x:v>
      </x:c>
      <x:c r="Q3674" s="2" t="str">
        <x:v>eligibility and RAROC conditions are met</x:v>
      </x:c>
      <x:c r="R3674" s="2"/>
      <x:c r="S3674" s="2"/>
      <x:c r="T3674" s="2"/>
    </x:row>
    <x:row r="3675">
      <x:c r="A3675" s="2"/>
      <x:c r="B3675" s="2"/>
      <x:c r="C3675" s="2" t="str">
        <x:v>SYN-03670</x:v>
      </x:c>
      <x:c r="D3675" s="58" t="n">
        <x:v>207000000</x:v>
      </x:c>
      <x:c r="E3675" s="93" t="n">
        <x:v>48</x:v>
      </x:c>
      <x:c r="F3675" s="59" t="n">
        <x:v>0.09716054905895406</x:v>
      </x:c>
      <x:c r="G3675" s="59" t="n">
        <x:v>0.6778407514433467</x:v>
      </x:c>
      <x:c r="H3675" s="59" t="n">
        <x:v>0.18555340184538854</x:v>
      </x:c>
      <x:c r="I3675" s="58" t="n">
        <x:v>6140858.7031211285</x:v>
      </x:c>
      <x:c r="J3675" s="59" t="n">
        <x:v>0.5181794745637734</x:v>
      </x:c>
      <x:c r="K3675" s="2" t="str">
        <x:v>C</x:v>
      </x:c>
      <x:c r="L3675" s="59"/>
      <x:c r="M3675" s="59" t="n">
        <x:v>0.4276620555201664</x:v>
      </x:c>
      <x:c r="N3675" s="58" t="n">
        <x:v>28461539.98604862</x:v>
      </x:c>
      <x:c r="O3675" s="58" t="n">
        <x:v>10257466.951279344</x:v>
      </x:c>
      <x:c r="P3675" s="2" t="str">
        <x:v>decline</x:v>
      </x:c>
      <x:c r="Q3675" s="2" t="str">
        <x:v>debt service to income exceeds policy maximum</x:v>
      </x:c>
      <x:c r="R3675" s="2"/>
      <x:c r="S3675" s="2"/>
      <x:c r="T3675" s="2"/>
    </x:row>
    <x:row r="3676">
      <x:c r="A3676" s="2"/>
      <x:c r="B3676" s="2"/>
      <x:c r="C3676" s="2" t="str">
        <x:v>SYN-03671</x:v>
      </x:c>
      <x:c r="D3676" s="58" t="n">
        <x:v>146000000</x:v>
      </x:c>
      <x:c r="E3676" s="93" t="n">
        <x:v>36</x:v>
      </x:c>
      <x:c r="F3676" s="59" t="n">
        <x:v>0.016522139799784286</x:v>
      </x:c>
      <x:c r="G3676" s="59" t="n">
        <x:v>0.6611236458042633</x:v>
      </x:c>
      <x:c r="H3676" s="59" t="n">
        <x:v>0.10824418126104908</x:v>
      </x:c>
      <x:c r="I3676" s="58" t="n">
        <x:v>4767722.066729733</x:v>
      </x:c>
      <x:c r="J3676" s="59" t="n">
        <x:v>0.3255212372567568</x:v>
      </x:c>
      <x:c r="K3676" s="2" t="str">
        <x:v>A</x:v>
      </x:c>
      <x:c r="L3676" s="59" t="n">
        <x:v>0.08546295166015626</x:v>
      </x:c>
      <x:c r="M3676" s="59" t="n">
        <x:v>0.3909796848154951</x:v>
      </x:c>
      <x:c r="N3676" s="58" t="n">
        <x:v>2564137.094634929</x:v>
      </x:c>
      <x:c r="O3676" s="58" t="n">
        <x:v>6115195.183828595</x:v>
      </x:c>
      <x:c r="P3676" s="2" t="str">
        <x:v>approve</x:v>
      </x:c>
      <x:c r="Q3676" s="2" t="str">
        <x:v>eligibility and RAROC conditions are met</x:v>
      </x:c>
      <x:c r="R3676" s="2"/>
      <x:c r="S3676" s="2"/>
      <x:c r="T3676" s="2"/>
    </x:row>
    <x:row r="3677">
      <x:c r="A3677" s="2"/>
      <x:c r="B3677" s="2"/>
      <x:c r="C3677" s="2" t="str">
        <x:v>SYN-03672</x:v>
      </x:c>
      <x:c r="D3677" s="58" t="n">
        <x:v>199000000</x:v>
      </x:c>
      <x:c r="E3677" s="93" t="n">
        <x:v>36</x:v>
      </x:c>
      <x:c r="F3677" s="59" t="n">
        <x:v>0.21115015993003416</x:v>
      </x:c>
      <x:c r="G3677" s="59" t="n">
        <x:v>0.6513934469104313</x:v>
      </x:c>
      <x:c r="H3677" s="59" t="n">
        <x:v>0.26771020082416336</x:v>
      </x:c>
      <x:c r="I3677" s="58" t="n">
        <x:v>8099791.408601808</x:v>
      </x:c>
      <x:c r="J3677" s="59" t="n">
        <x:v>0.5090814276637186</x:v>
      </x:c>
      <x:c r="K3677" s="2" t="str">
        <x:v>E</x:v>
      </x:c>
      <x:c r="L3677" s="59"/>
      <x:c r="M3677" s="59" t="n">
        <x:v>0.3338626312543506</x:v>
      </x:c>
      <x:c r="N3677" s="58" t="n">
        <x:v>41993558.082241654</x:v>
      </x:c>
      <x:c r="O3677" s="58" t="n">
        <x:v>12767757.642854024</x:v>
      </x:c>
      <x:c r="P3677" s="2" t="str">
        <x:v>decline</x:v>
      </x:c>
      <x:c r="Q3677" s="2" t="str">
        <x:v>PD exceeds policy maximum</x:v>
      </x:c>
      <x:c r="R3677" s="2"/>
      <x:c r="S3677" s="2"/>
      <x:c r="T3677" s="2"/>
    </x:row>
    <x:row r="3678">
      <x:c r="A3678" s="2"/>
      <x:c r="B3678" s="2"/>
      <x:c r="C3678" s="2" t="str">
        <x:v>SYN-03673</x:v>
      </x:c>
      <x:c r="D3678" s="58" t="n">
        <x:v>55000000</x:v>
      </x:c>
      <x:c r="E3678" s="93" t="n">
        <x:v>48</x:v>
      </x:c>
      <x:c r="F3678" s="59" t="n">
        <x:v>0.06554839508720636</x:v>
      </x:c>
      <x:c r="G3678" s="59" t="n">
        <x:v>0.7227949578323828</x:v>
      </x:c>
      <x:c r="H3678" s="59" t="n">
        <x:v>0.17277116022503441</x:v>
      </x:c>
      <x:c r="I3678" s="58" t="n">
        <x:v>1594923.6509203026</x:v>
      </x:c>
      <x:c r="J3678" s="59" t="n">
        <x:v>0.31134321734308856</x:v>
      </x:c>
      <x:c r="K3678" s="2" t="str">
        <x:v>C</x:v>
      </x:c>
      <x:c r="L3678" s="59" t="n">
        <x:v>0.13197639465332034</x:v>
      </x:c>
      <x:c r="M3678" s="59" t="n">
        <x:v>0.5505409932675409</x:v>
      </x:c>
      <x:c r="N3678" s="58" t="n">
        <x:v>5564264.017389026</x:v>
      </x:c>
      <x:c r="O3678" s="58" t="n">
        <x:v>2383342.1748222215</x:v>
      </x:c>
      <x:c r="P3678" s="2" t="str">
        <x:v>approve</x:v>
      </x:c>
      <x:c r="Q3678" s="2" t="str">
        <x:v>eligibility and RAROC conditions are met</x:v>
      </x:c>
      <x:c r="R3678" s="2"/>
      <x:c r="S3678" s="2"/>
      <x:c r="T3678" s="2"/>
    </x:row>
    <x:row r="3679">
      <x:c r="A3679" s="2"/>
      <x:c r="B3679" s="2"/>
      <x:c r="C3679" s="2" t="str">
        <x:v>SYN-03674</x:v>
      </x:c>
      <x:c r="D3679" s="58" t="n">
        <x:v>157000000</x:v>
      </x:c>
      <x:c r="E3679" s="93" t="n">
        <x:v>36</x:v>
      </x:c>
      <x:c r="F3679" s="59" t="n">
        <x:v>0.06954969359426848</x:v>
      </x:c>
      <x:c r="G3679" s="59" t="n">
        <x:v>0.6413359092026073</x:v>
      </x:c>
      <x:c r="H3679" s="59" t="n">
        <x:v>0.1708107417509928</x:v>
      </x:c>
      <x:c r="I3679" s="58" t="n">
        <x:v>5603815.115469293</x:v>
      </x:c>
      <x:c r="J3679" s="59" t="n">
        <x:v>0.4557675064149607</x:v>
      </x:c>
      <x:c r="K3679" s="2" t="str">
        <x:v>C</x:v>
      </x:c>
      <x:c r="L3679" s="59" t="n">
        <x:v>0.12000190734863281</x:v>
      </x:c>
      <x:c r="M3679" s="59" t="n">
        <x:v>0.6751033951377334</x:v>
      </x:c>
      <x:c r="N3679" s="58" t="n">
        <x:v>11236546.55625813</x:v>
      </x:c>
      <x:c r="O3679" s="58" t="n">
        <x:v>6399201.765996459</x:v>
      </x:c>
      <x:c r="P3679" s="2" t="str">
        <x:v>approve</x:v>
      </x:c>
      <x:c r="Q3679" s="2" t="str">
        <x:v>eligibility and RAROC conditions are met</x:v>
      </x:c>
      <x:c r="R3679" s="2"/>
      <x:c r="S3679" s="2"/>
      <x:c r="T3679" s="2"/>
    </x:row>
    <x:row r="3680">
      <x:c r="A3680" s="2"/>
      <x:c r="B3680" s="2"/>
      <x:c r="C3680" s="2" t="str">
        <x:v>SYN-03675</x:v>
      </x:c>
      <x:c r="D3680" s="58" t="n">
        <x:v>114000000</x:v>
      </x:c>
      <x:c r="E3680" s="93" t="n">
        <x:v>12</x:v>
      </x:c>
      <x:c r="F3680" s="59" t="n">
        <x:v>0.05583698389339524</x:v>
      </x:c>
      <x:c r="G3680" s="59" t="n">
        <x:v>0.6809795628435378</x:v>
      </x:c>
      <x:c r="H3680" s="59" t="n">
        <x:v>0.151072319209669</x:v>
      </x:c>
      <x:c r="I3680" s="58" t="n">
        <x:v>10295216.844383031</x:v>
      </x:c>
      <x:c r="J3680" s="59" t="n">
        <x:v>0.5529755263869697</x:v>
      </x:c>
      <x:c r="K3680" s="2" t="str">
        <x:v>C</x:v>
      </x:c>
      <x:c r="L3680" s="59"/>
      <x:c r="M3680" s="59" t="n">
        <x:v>0.5816628793199048</x:v>
      </x:c>
      <x:c r="N3680" s="58" t="n">
        <x:v>2422276.399032378</x:v>
      </x:c>
      <x:c r="O3680" s="58" t="n">
        <x:v>4886982.157231172</x:v>
      </x:c>
      <x:c r="P3680" s="2" t="str">
        <x:v>decline</x:v>
      </x:c>
      <x:c r="Q3680" s="2" t="str">
        <x:v>debt service to income exceeds policy maximum</x:v>
      </x:c>
      <x:c r="R3680" s="2"/>
      <x:c r="S3680" s="2"/>
      <x:c r="T3680" s="2"/>
    </x:row>
    <x:row r="3681">
      <x:c r="A3681" s="2"/>
      <x:c r="B3681" s="2"/>
      <x:c r="C3681" s="2" t="str">
        <x:v>SYN-03676</x:v>
      </x:c>
      <x:c r="D3681" s="58" t="n">
        <x:v>235000000</x:v>
      </x:c>
      <x:c r="E3681" s="93" t="n">
        <x:v>12</x:v>
      </x:c>
      <x:c r="F3681" s="59" t="n">
        <x:v>0.10432663321346844</x:v>
      </x:c>
      <x:c r="G3681" s="59" t="n">
        <x:v>0.7589696853691418</x:v>
      </x:c>
      <x:c r="H3681" s="59" t="n">
        <x:v>0.2019223032369416</x:v>
      </x:c>
      <x:c r="I3681" s="58" t="n">
        <x:v>21790734.956499796</x:v>
      </x:c>
      <x:c r="J3681" s="59" t="n">
        <x:v>0.5046148405793619</x:v>
      </x:c>
      <x:c r="K3681" s="2" t="str">
        <x:v>D</x:v>
      </x:c>
      <x:c r="L3681" s="59"/>
      <x:c r="M3681" s="59" t="n">
        <x:v>0.38290000329624224</x:v>
      </x:c>
      <x:c r="N3681" s="58" t="n">
        <x:v>10555227.987416089</x:v>
      </x:c>
      <x:c r="O3681" s="58" t="n">
        <x:v>14699915.671613466</x:v>
      </x:c>
      <x:c r="P3681" s="2" t="str">
        <x:v>decline</x:v>
      </x:c>
      <x:c r="Q3681" s="2" t="str">
        <x:v>debt service to income exceeds policy maximum</x:v>
      </x:c>
      <x:c r="R3681" s="2"/>
      <x:c r="S3681" s="2"/>
      <x:c r="T3681" s="2"/>
    </x:row>
    <x:row r="3682">
      <x:c r="A3682" s="2"/>
      <x:c r="B3682" s="2"/>
      <x:c r="C3682" s="2" t="str">
        <x:v>SYN-03677</x:v>
      </x:c>
      <x:c r="D3682" s="58" t="n">
        <x:v>225000000</x:v>
      </x:c>
      <x:c r="E3682" s="93" t="n">
        <x:v>24</x:v>
      </x:c>
      <x:c r="F3682" s="59" t="n">
        <x:v>0.05919841640362813</x:v>
      </x:c>
      <x:c r="G3682" s="59" t="n">
        <x:v>0.8194631308737825</x:v>
      </x:c>
      <x:c r="H3682" s="59" t="n">
        <x:v>0.1362872946813703</x:v>
      </x:c>
      <x:c r="I3682" s="58" t="n">
        <x:v>10763477.18466318</x:v>
      </x:c>
      <x:c r="J3682" s="59" t="n">
        <x:v>0.23722011314430205</x:v>
      </x:c>
      <x:c r="K3682" s="2" t="str">
        <x:v>C</x:v>
      </x:c>
      <x:c r="L3682" s="59" t="n">
        <x:v>0.1309963607788086</x:v>
      </x:c>
      <x:c r="M3682" s="59" t="n">
        <x:v>0.20757823858549726</x:v>
      </x:c>
      <x:c r="N3682" s="58" t="n">
        <x:v>11723695.163709214</x:v>
      </x:c>
      <x:c r="O3682" s="58" t="n">
        <x:v>10457523.915878374</x:v>
      </x:c>
      <x:c r="P3682" s="2" t="str">
        <x:v>approve</x:v>
      </x:c>
      <x:c r="Q3682" s="2" t="str">
        <x:v>eligibility and RAROC conditions are met</x:v>
      </x:c>
      <x:c r="R3682" s="2"/>
      <x:c r="S3682" s="2"/>
      <x:c r="T3682" s="2"/>
    </x:row>
    <x:row r="3683">
      <x:c r="A3683" s="2"/>
      <x:c r="B3683" s="2"/>
      <x:c r="C3683" s="2" t="str">
        <x:v>SYN-03678</x:v>
      </x:c>
      <x:c r="D3683" s="58" t="n">
        <x:v>97000000</x:v>
      </x:c>
      <x:c r="E3683" s="93" t="n">
        <x:v>18</x:v>
      </x:c>
      <x:c r="F3683" s="59" t="n">
        <x:v>0.12725338809705672</x:v>
      </x:c>
      <x:c r="G3683" s="59" t="n">
        <x:v>0.7178636931266837</x:v>
      </x:c>
      <x:c r="H3683" s="59" t="n">
        <x:v>0.22323460008290408</x:v>
      </x:c>
      <x:c r="I3683" s="58" t="n">
        <x:v>6390898.059770741</x:v>
      </x:c>
      <x:c r="J3683" s="59" t="n">
        <x:v>0.31554994894133526</x:v>
      </x:c>
      <x:c r="K3683" s="2" t="str">
        <x:v>D</x:v>
      </x:c>
      <x:c r="L3683" s="59" t="n">
        <x:v>0.18117286682128905</x:v>
      </x:c>
      <x:c r="M3683" s="59" t="n">
        <x:v>0.43545735379135836</x:v>
      </x:c>
      <x:c r="N3683" s="58" t="n">
        <x:v>7355921.379065965</x:v>
      </x:c>
      <x:c r="O3683" s="58" t="n">
        <x:v>6161536.927082513</x:v>
      </x:c>
      <x:c r="P3683" s="2" t="str">
        <x:v>approve</x:v>
      </x:c>
      <x:c r="Q3683" s="2" t="str">
        <x:v>eligibility and RAROC conditions are met</x:v>
      </x:c>
      <x:c r="R3683" s="2"/>
      <x:c r="S3683" s="2"/>
      <x:c r="T3683" s="2"/>
    </x:row>
    <x:row r="3684">
      <x:c r="A3684" s="2"/>
      <x:c r="B3684" s="2"/>
      <x:c r="C3684" s="2" t="str">
        <x:v>SYN-03679</x:v>
      </x:c>
      <x:c r="D3684" s="58" t="n">
        <x:v>221000000</x:v>
      </x:c>
      <x:c r="E3684" s="93" t="n">
        <x:v>12</x:v>
      </x:c>
      <x:c r="F3684" s="59" t="n">
        <x:v>0.06857197442255358</x:v>
      </x:c>
      <x:c r="G3684" s="59" t="n">
        <x:v>0.5785538814375644</x:v>
      </x:c>
      <x:c r="H3684" s="59" t="n">
        <x:v>0.1531248115318717</x:v>
      </x:c>
      <x:c r="I3684" s="58" t="n">
        <x:v>19979688.18929582</x:v>
      </x:c>
      <x:c r="J3684" s="59" t="n">
        <x:v>0.4723169331170873</x:v>
      </x:c>
      <x:c r="K3684" s="2" t="str">
        <x:v>C</x:v>
      </x:c>
      <x:c r="L3684" s="59" t="n">
        <x:v>0.10194629669189455</x:v>
      </x:c>
      <x:c r="M3684" s="59" t="n">
        <x:v>0.6785665329317295</x:v>
      </x:c>
      <x:c r="N3684" s="58" t="n">
        <x:v>4910676.675947096</x:v>
      </x:c>
      <x:c r="O3684" s="58" t="n">
        <x:v>9437396.65578423</x:v>
      </x:c>
      <x:c r="P3684" s="2" t="str">
        <x:v>approve</x:v>
      </x:c>
      <x:c r="Q3684" s="2" t="str">
        <x:v>eligibility and RAROC conditions are met</x:v>
      </x:c>
      <x:c r="R3684" s="2"/>
      <x:c r="S3684" s="2"/>
      <x:c r="T3684" s="2"/>
    </x:row>
    <x:row r="3685">
      <x:c r="A3685" s="2"/>
      <x:c r="B3685" s="2"/>
      <x:c r="C3685" s="2" t="str">
        <x:v>SYN-03680</x:v>
      </x:c>
      <x:c r="D3685" s="58" t="n">
        <x:v>226000000</x:v>
      </x:c>
      <x:c r="E3685" s="93" t="n">
        <x:v>18</x:v>
      </x:c>
      <x:c r="F3685" s="59" t="n">
        <x:v>0.027932545996763074</x:v>
      </x:c>
      <x:c r="G3685" s="59" t="n">
        <x:v>0.6423614687018809</x:v>
      </x:c>
      <x:c r="H3685" s="59" t="n">
        <x:v>0.14125877298152742</x:v>
      </x:c>
      <x:c r="I3685" s="58" t="n">
        <x:v>14006163.763732191</x:v>
      </x:c>
      <x:c r="J3685" s="59" t="n">
        <x:v>0.34720931840879654</x:v>
      </x:c>
      <x:c r="K3685" s="2" t="str">
        <x:v>B</x:v>
      </x:c>
      <x:c r="L3685" s="59" t="n">
        <x:v>0.09104835510253906</x:v>
      </x:c>
      <x:c r="M3685" s="59" t="n">
        <x:v>0.6694099731119779</x:v>
      </x:c>
      <x:c r="N3685" s="58" t="n">
        <x:v>3314540.92107917</x:v>
      </x:c>
      <x:c r="O3685" s="58" t="n">
        <x:v>9573438.6218155</x:v>
      </x:c>
      <x:c r="P3685" s="2" t="str">
        <x:v>approve</x:v>
      </x:c>
      <x:c r="Q3685" s="2" t="str">
        <x:v>eligibility and RAROC conditions are met</x:v>
      </x:c>
      <x:c r="R3685" s="2"/>
      <x:c r="S3685" s="2"/>
      <x:c r="T3685" s="2"/>
    </x:row>
    <x:row r="3686">
      <x:c r="A3686" s="2"/>
      <x:c r="B3686" s="2"/>
      <x:c r="C3686" s="2" t="str">
        <x:v>SYN-03681</x:v>
      </x:c>
      <x:c r="D3686" s="58" t="n">
        <x:v>224000000</x:v>
      </x:c>
      <x:c r="E3686" s="93" t="n">
        <x:v>48</x:v>
      </x:c>
      <x:c r="F3686" s="59" t="n">
        <x:v>0.05864592031025127</x:v>
      </x:c>
      <x:c r="G3686" s="59" t="n">
        <x:v>0.7750488627814749</x:v>
      </x:c>
      <x:c r="H3686" s="59" t="n">
        <x:v>0.13448919693273742</x:v>
      </x:c>
      <x:c r="I3686" s="58" t="n">
        <x:v>6059388.548082317</x:v>
      </x:c>
      <x:c r="J3686" s="59" t="n">
        <x:v>0.2825812694089318</x:v>
      </x:c>
      <x:c r="K3686" s="2" t="str">
        <x:v>C</x:v>
      </x:c>
      <x:c r="L3686" s="59" t="n">
        <x:v>0.12417385101318358</x:v>
      </x:c>
      <x:c r="M3686" s="59" t="n">
        <x:v>0.25852229202905824</x:v>
      </x:c>
      <x:c r="N3686" s="58" t="n">
        <x:v>21423315.357755426</x:v>
      </x:c>
      <x:c r="O3686" s="58" t="n">
        <x:v>9589660.593236385</x:v>
      </x:c>
      <x:c r="P3686" s="2" t="str">
        <x:v>approve</x:v>
      </x:c>
      <x:c r="Q3686" s="2" t="str">
        <x:v>eligibility and RAROC conditions are met</x:v>
      </x:c>
      <x:c r="R3686" s="2"/>
      <x:c r="S3686" s="2"/>
      <x:c r="T3686" s="2"/>
    </x:row>
    <x:row r="3687">
      <x:c r="A3687" s="2"/>
      <x:c r="B3687" s="2"/>
      <x:c r="C3687" s="2" t="str">
        <x:v>SYN-03682</x:v>
      </x:c>
      <x:c r="D3687" s="58" t="n">
        <x:v>150000000</x:v>
      </x:c>
      <x:c r="E3687" s="93" t="n">
        <x:v>48</x:v>
      </x:c>
      <x:c r="F3687" s="59" t="n">
        <x:v>0.064425847887518</x:v>
      </x:c>
      <x:c r="G3687" s="59" t="n">
        <x:v>0.7392348909367031</x:v>
      </x:c>
      <x:c r="H3687" s="59" t="n">
        <x:v>0.15304272554150178</x:v>
      </x:c>
      <x:c r="I3687" s="58" t="n">
        <x:v>4197784.44628872</x:v>
      </x:c>
      <x:c r="J3687" s="59" t="n">
        <x:v>0.15231061734249904</x:v>
      </x:c>
      <x:c r="K3687" s="2" t="str">
        <x:v>C</x:v>
      </x:c>
      <x:c r="L3687" s="59" t="n">
        <x:v>0.1280448532104492</x:v>
      </x:c>
      <x:c r="M3687" s="59" t="n">
        <x:v>0.39598478978050994</x:v>
      </x:c>
      <x:c r="N3687" s="58" t="n">
        <x:v>15107362.017254036</x:v>
      </x:c>
      <x:c r="O3687" s="58" t="n">
        <x:v>6516154.612512736</x:v>
      </x:c>
      <x:c r="P3687" s="2" t="str">
        <x:v>approve</x:v>
      </x:c>
      <x:c r="Q3687" s="2" t="str">
        <x:v>eligibility and RAROC conditions are met</x:v>
      </x:c>
      <x:c r="R3687" s="2"/>
      <x:c r="S3687" s="2"/>
      <x:c r="T3687" s="2"/>
    </x:row>
    <x:row r="3688">
      <x:c r="A3688" s="2"/>
      <x:c r="B3688" s="2"/>
      <x:c r="C3688" s="2" t="str">
        <x:v>SYN-03683</x:v>
      </x:c>
      <x:c r="D3688" s="58" t="n">
        <x:v>186000000</x:v>
      </x:c>
      <x:c r="E3688" s="93" t="n">
        <x:v>18</x:v>
      </x:c>
      <x:c r="F3688" s="59" t="n">
        <x:v>0.2988637831872384</x:v>
      </x:c>
      <x:c r="G3688" s="59" t="n">
        <x:v>0.6485560882094941</x:v>
      </x:c>
      <x:c r="H3688" s="59" t="n">
        <x:v>0.3</x:v>
      </x:c>
      <x:c r="I3688" s="58" t="n">
        <x:v>12958634.982147388</x:v>
      </x:c>
      <x:c r="J3688" s="59" t="n">
        <x:v>0.45648626955789506</x:v>
      </x:c>
      <x:c r="K3688" s="2" t="str">
        <x:v>E</x:v>
      </x:c>
      <x:c r="L3688" s="59"/>
      <x:c r="M3688" s="59" t="n">
        <x:v>0.07803065514012891</x:v>
      </x:c>
      <x:c r="N3688" s="58" t="n">
        <x:v>30272824.676999938</x:v>
      </x:c>
      <x:c r="O3688" s="58" t="n">
        <x:v>13722687.870991796</x:v>
      </x:c>
      <x:c r="P3688" s="2" t="str">
        <x:v>decline</x:v>
      </x:c>
      <x:c r="Q3688" s="2" t="str">
        <x:v>PD exceeds policy maximum</x:v>
      </x:c>
      <x:c r="R3688" s="2"/>
      <x:c r="S3688" s="2"/>
      <x:c r="T3688" s="2"/>
    </x:row>
    <x:row r="3689">
      <x:c r="A3689" s="2"/>
      <x:c r="B3689" s="2"/>
      <x:c r="C3689" s="2" t="str">
        <x:v>SYN-03684</x:v>
      </x:c>
      <x:c r="D3689" s="58" t="n">
        <x:v>236000000</x:v>
      </x:c>
      <x:c r="E3689" s="93" t="n">
        <x:v>12</x:v>
      </x:c>
      <x:c r="F3689" s="59" t="n">
        <x:v>0.11084573681929624</x:v>
      </x:c>
      <x:c r="G3689" s="59" t="n">
        <x:v>0.5824091663678794</x:v>
      </x:c>
      <x:c r="H3689" s="59" t="n">
        <x:v>0.20065299575756787</x:v>
      </x:c>
      <x:c r="I3689" s="58" t="n">
        <x:v>21869119.59816202</x:v>
      </x:c>
      <x:c r="J3689" s="59" t="n">
        <x:v>0.38670591357059236</x:v>
      </x:c>
      <x:c r="K3689" s="2" t="str">
        <x:v>D</x:v>
      </x:c>
      <x:c r="L3689" s="59" t="n">
        <x:v>0.1308840560913086</x:v>
      </x:c>
      <x:c r="M3689" s="59" t="n">
        <x:v>0.7651222757020909</x:v>
      </x:c>
      <x:c r="N3689" s="58" t="n">
        <x:v>8650052.189150479</x:v>
      </x:c>
      <x:c r="O3689" s="58" t="n">
        <x:v>11686628.89533446</x:v>
      </x:c>
      <x:c r="P3689" s="2" t="str">
        <x:v>approve</x:v>
      </x:c>
      <x:c r="Q3689" s="2" t="str">
        <x:v>eligibility and RAROC conditions are met</x:v>
      </x:c>
      <x:c r="R3689" s="2"/>
      <x:c r="S3689" s="2"/>
      <x:c r="T3689" s="2"/>
    </x:row>
    <x:row r="3690">
      <x:c r="A3690" s="2"/>
      <x:c r="B3690" s="2"/>
      <x:c r="C3690" s="2" t="str">
        <x:v>SYN-03685</x:v>
      </x:c>
      <x:c r="D3690" s="58" t="n">
        <x:v>182000000</x:v>
      </x:c>
      <x:c r="E3690" s="93" t="n">
        <x:v>12</x:v>
      </x:c>
      <x:c r="F3690" s="59" t="n">
        <x:v>0.06483035864412078</x:v>
      </x:c>
      <x:c r="G3690" s="59" t="n">
        <x:v>0.862359145975825</x:v>
      </x:c>
      <x:c r="H3690" s="59" t="n">
        <x:v>0.14521587396142943</x:v>
      </x:c>
      <x:c r="I3690" s="58" t="n">
        <x:v>16385954.7098676</x:v>
      </x:c>
      <x:c r="J3690" s="59" t="n">
        <x:v>0.766761989449731</x:v>
      </x:c>
      <x:c r="K3690" s="2" t="str">
        <x:v>C</x:v>
      </x:c>
      <x:c r="L3690" s="59"/>
      <x:c r="M3690" s="59" t="n">
        <x:v>0.24885580919353972</x:v>
      </x:c>
      <x:c r="N3690" s="58" t="n">
        <x:v>5689072.0709018465</x:v>
      </x:c>
      <x:c r="O3690" s="58" t="n">
        <x:v>9790632.02279785</x:v>
      </x:c>
      <x:c r="P3690" s="2" t="str">
        <x:v>decline</x:v>
      </x:c>
      <x:c r="Q3690" s="2" t="str">
        <x:v>debt service to income exceeds policy maximum</x:v>
      </x:c>
      <x:c r="R3690" s="2"/>
      <x:c r="S3690" s="2"/>
      <x:c r="T3690" s="2"/>
    </x:row>
    <x:row r="3691">
      <x:c r="A3691" s="2"/>
      <x:c r="B3691" s="2"/>
      <x:c r="C3691" s="2" t="str">
        <x:v>SYN-03686</x:v>
      </x:c>
      <x:c r="D3691" s="58" t="n">
        <x:v>182000000</x:v>
      </x:c>
      <x:c r="E3691" s="93" t="n">
        <x:v>48</x:v>
      </x:c>
      <x:c r="F3691" s="59" t="n">
        <x:v>0.11228293657774543</x:v>
      </x:c>
      <x:c r="G3691" s="59" t="n">
        <x:v>0.7193983469866482</x:v>
      </x:c>
      <x:c r="H3691" s="59" t="n">
        <x:v>0.1942463427708185</x:v>
      </x:c>
      <x:c r="I3691" s="58" t="n">
        <x:v>5482687.034012444</x:v>
      </x:c>
      <x:c r="J3691" s="59" t="n">
        <x:v>0.35379968756656494</x:v>
      </x:c>
      <x:c r="K3691" s="2" t="str">
        <x:v>D</x:v>
      </x:c>
      <x:c r="L3691" s="59" t="n">
        <x:v>0.17196826934814452</x:v>
      </x:c>
      <x:c r="M3691" s="59" t="n">
        <x:v>0.31581371886758586</x:v>
      </x:c>
      <x:c r="N3691" s="58" t="n">
        <x:v>30397642.476112295</x:v>
      </x:c>
      <x:c r="O3691" s="58" t="n">
        <x:v>10199987.367874099</x:v>
      </x:c>
      <x:c r="P3691" s="2" t="str">
        <x:v>approve</x:v>
      </x:c>
      <x:c r="Q3691" s="2" t="str">
        <x:v>eligibility and RAROC conditions are met</x:v>
      </x:c>
      <x:c r="R3691" s="2"/>
      <x:c r="S3691" s="2"/>
      <x:c r="T3691" s="2"/>
    </x:row>
    <x:row r="3692">
      <x:c r="A3692" s="2"/>
      <x:c r="B3692" s="2"/>
      <x:c r="C3692" s="2" t="str">
        <x:v>SYN-03687</x:v>
      </x:c>
      <x:c r="D3692" s="58" t="n">
        <x:v>241000000</x:v>
      </x:c>
      <x:c r="E3692" s="93" t="n">
        <x:v>36</x:v>
      </x:c>
      <x:c r="F3692" s="59" t="n">
        <x:v>0.019191719074436005</x:v>
      </x:c>
      <x:c r="G3692" s="59" t="n">
        <x:v>0.7655801887130383</x:v>
      </x:c>
      <x:c r="H3692" s="59" t="n">
        <x:v>0.12390922256116</x:v>
      </x:c>
      <x:c r="I3692" s="58" t="n">
        <x:v>8049720.838027444</x:v>
      </x:c>
      <x:c r="J3692" s="59" t="n">
        <x:v>0.3717696909359265</x:v>
      </x:c>
      <x:c r="K3692" s="2" t="str">
        <x:v>A</x:v>
      </x:c>
      <x:c r="L3692" s="59" t="n">
        <x:v>0.09356117248535156</x:v>
      </x:c>
      <x:c r="M3692" s="59" t="n">
        <x:v>0.4683024333254996</x:v>
      </x:c>
      <x:c r="N3692" s="58" t="n">
        <x:v>5725100.8644248145</x:v>
      </x:c>
      <x:c r="O3692" s="58" t="n">
        <x:v>10138118.36296702</x:v>
      </x:c>
      <x:c r="P3692" s="2" t="str">
        <x:v>approve</x:v>
      </x:c>
      <x:c r="Q3692" s="2" t="str">
        <x:v>eligibility and RAROC conditions are met</x:v>
      </x:c>
      <x:c r="R3692" s="2"/>
      <x:c r="S3692" s="2"/>
      <x:c r="T3692" s="2"/>
    </x:row>
    <x:row r="3693">
      <x:c r="A3693" s="2"/>
      <x:c r="B3693" s="2"/>
      <x:c r="C3693" s="2" t="str">
        <x:v>SYN-03688</x:v>
      </x:c>
      <x:c r="D3693" s="58" t="n">
        <x:v>91000000</x:v>
      </x:c>
      <x:c r="E3693" s="93" t="n">
        <x:v>12</x:v>
      </x:c>
      <x:c r="F3693" s="59" t="n">
        <x:v>0.024513731407718703</x:v>
      </x:c>
      <x:c r="G3693" s="59" t="n">
        <x:v>0.8690480131456645</x:v>
      </x:c>
      <x:c r="H3693" s="59" t="n">
        <x:v>0.11583195629431663</x:v>
      </x:c>
      <x:c r="I3693" s="58" t="n">
        <x:v>8067506.88006792</x:v>
      </x:c>
      <x:c r="J3693" s="59" t="n">
        <x:v>0.30841474601736457</x:v>
      </x:c>
      <x:c r="K3693" s="2" t="str">
        <x:v>B</x:v>
      </x:c>
      <x:c r="L3693" s="59" t="n">
        <x:v>0.10613140106201173</x:v>
      </x:c>
      <x:c r="M3693" s="59" t="n">
        <x:v>0.25863345616987404</x:v>
      </x:c>
      <x:c r="N3693" s="58" t="n">
        <x:v>1072541.713600095</x:v>
      </x:c>
      <x:c r="O3693" s="58" t="n">
        <x:v>3919966.2500482397</x:v>
      </x:c>
      <x:c r="P3693" s="2" t="str">
        <x:v>approve</x:v>
      </x:c>
      <x:c r="Q3693" s="2" t="str">
        <x:v>eligibility and RAROC conditions are met</x:v>
      </x:c>
      <x:c r="R3693" s="2"/>
      <x:c r="S3693" s="2"/>
      <x:c r="T3693" s="2"/>
    </x:row>
    <x:row r="3694">
      <x:c r="A3694" s="2"/>
      <x:c r="B3694" s="2"/>
      <x:c r="C3694" s="2" t="str">
        <x:v>SYN-03689</x:v>
      </x:c>
      <x:c r="D3694" s="58" t="n">
        <x:v>187000000</x:v>
      </x:c>
      <x:c r="E3694" s="93" t="n">
        <x:v>36</x:v>
      </x:c>
      <x:c r="F3694" s="59" t="n">
        <x:v>0.04065913614989872</x:v>
      </x:c>
      <x:c r="G3694" s="59" t="n">
        <x:v>0.7672568642048342</x:v>
      </x:c>
      <x:c r="H3694" s="59" t="n">
        <x:v>0.1425713306623244</x:v>
      </x:c>
      <x:c r="I3694" s="58" t="n">
        <x:v>6414595.511379947</x:v>
      </x:c>
      <x:c r="J3694" s="59" t="n">
        <x:v>0.4007889465610782</x:v>
      </x:c>
      <x:c r="K3694" s="2" t="str">
        <x:v>B</x:v>
      </x:c>
      <x:c r="L3694" s="59" t="n">
        <x:v>0.11145183563232423</x:v>
      </x:c>
      <x:c r="M3694" s="59" t="n">
        <x:v>0.47626117984545174</x:v>
      </x:c>
      <x:c r="N3694" s="58" t="n">
        <x:v>9398273.701082326</x:v>
      </x:c>
      <x:c r="O3694" s="58" t="n">
        <x:v>7759737.451912381</x:v>
      </x:c>
      <x:c r="P3694" s="2" t="str">
        <x:v>approve</x:v>
      </x:c>
      <x:c r="Q3694" s="2" t="str">
        <x:v>eligibility and RAROC conditions are met</x:v>
      </x:c>
      <x:c r="R3694" s="2"/>
      <x:c r="S3694" s="2"/>
      <x:c r="T3694" s="2"/>
    </x:row>
    <x:row r="3695">
      <x:c r="A3695" s="2"/>
      <x:c r="B3695" s="2"/>
      <x:c r="C3695" s="2" t="str">
        <x:v>SYN-03690</x:v>
      </x:c>
      <x:c r="D3695" s="58" t="n">
        <x:v>86000000</x:v>
      </x:c>
      <x:c r="E3695" s="93" t="n">
        <x:v>24</x:v>
      </x:c>
      <x:c r="F3695" s="59" t="n">
        <x:v>0.054696291651342197</x:v>
      </x:c>
      <x:c r="G3695" s="59" t="n">
        <x:v>0.8283610581723676</x:v>
      </x:c>
      <x:c r="H3695" s="59" t="n">
        <x:v>0.17676808461026994</x:v>
      </x:c>
      <x:c r="I3695" s="58" t="n">
        <x:v>4280055.127879895</x:v>
      </x:c>
      <x:c r="J3695" s="59" t="n">
        <x:v>0.17000102088666472</x:v>
      </x:c>
      <x:c r="K3695" s="2" t="str">
        <x:v>C</x:v>
      </x:c>
      <x:c r="L3695" s="59" t="n">
        <x:v>0.13036289215087893</x:v>
      </x:c>
      <x:c r="M3695" s="59" t="n">
        <x:v>0.5947619344907105</x:v>
      </x:c>
      <x:c r="N3695" s="58" t="n">
        <x:v>4238925.16364652</x:v>
      </x:c>
      <x:c r="O3695" s="58" t="n">
        <x:v>3897613.5032213447</x:v>
      </x:c>
      <x:c r="P3695" s="2" t="str">
        <x:v>approve</x:v>
      </x:c>
      <x:c r="Q3695" s="2" t="str">
        <x:v>eligibility and RAROC conditions are met</x:v>
      </x:c>
      <x:c r="R3695" s="2"/>
      <x:c r="S3695" s="2"/>
      <x:c r="T3695" s="2"/>
    </x:row>
    <x:row r="3696">
      <x:c r="A3696" s="2"/>
      <x:c r="B3696" s="2"/>
      <x:c r="C3696" s="2" t="str">
        <x:v>SYN-03691</x:v>
      </x:c>
      <x:c r="D3696" s="58" t="n">
        <x:v>222000000</x:v>
      </x:c>
      <x:c r="E3696" s="93" t="n">
        <x:v>24</x:v>
      </x:c>
      <x:c r="F3696" s="59" t="n">
        <x:v>0.11278149645206764</x:v>
      </x:c>
      <x:c r="G3696" s="59" t="n">
        <x:v>0.7886346298018789</x:v>
      </x:c>
      <x:c r="H3696" s="59" t="n">
        <x:v>0.21850823209174378</x:v>
      </x:c>
      <x:c r="I3696" s="58" t="n">
        <x:v>11500602.62140941</x:v>
      </x:c>
      <x:c r="J3696" s="59" t="n">
        <x:v>0.48334588794602934</x:v>
      </x:c>
      <x:c r="K3696" s="2" t="str">
        <x:v>D</x:v>
      </x:c>
      <x:c r="L3696" s="59" t="n">
        <x:v>0.1726192855834961</x:v>
      </x:c>
      <x:c r="M3696" s="59" t="n">
        <x:v>0.45116901097141865</x:v>
      </x:c>
      <x:c r="N3696" s="58" t="n">
        <x:v>21477640.85746834</x:v>
      </x:c>
      <x:c r="O3696" s="58" t="n">
        <x:v>14381086.86406752</x:v>
      </x:c>
      <x:c r="P3696" s="2" t="str">
        <x:v>approve</x:v>
      </x:c>
      <x:c r="Q3696" s="2" t="str">
        <x:v>eligibility and RAROC conditions are met</x:v>
      </x:c>
      <x:c r="R3696" s="2"/>
      <x:c r="S3696" s="2"/>
      <x:c r="T3696" s="2"/>
    </x:row>
    <x:row r="3697">
      <x:c r="A3697" s="2"/>
      <x:c r="B3697" s="2"/>
      <x:c r="C3697" s="2" t="str">
        <x:v>SYN-03692</x:v>
      </x:c>
      <x:c r="D3697" s="58" t="n">
        <x:v>222000000</x:v>
      </x:c>
      <x:c r="E3697" s="93" t="n">
        <x:v>36</x:v>
      </x:c>
      <x:c r="F3697" s="59" t="n">
        <x:v>0.1561918272845981</x:v>
      </x:c>
      <x:c r="G3697" s="59" t="n">
        <x:v>0.8004643836239999</x:v>
      </x:c>
      <x:c r="H3697" s="59" t="n">
        <x:v>0.22832003192707595</x:v>
      </x:c>
      <x:c r="I3697" s="58" t="n">
        <x:v>8574131.869691936</x:v>
      </x:c>
      <x:c r="J3697" s="59" t="n">
        <x:v>0.31524488146719865</x:v>
      </x:c>
      <x:c r="K3697" s="2" t="str">
        <x:v>E</x:v>
      </x:c>
      <x:c r="L3697" s="59" t="n">
        <x:v>0.22840927124023436</x:v>
      </x:c>
      <x:c r="M3697" s="59" t="n">
        <x:v>0.15952851689257078</x:v>
      </x:c>
      <x:c r="N3697" s="58" t="n">
        <x:v>43361366.16135838</x:v>
      </x:c>
      <x:c r="O3697" s="58" t="n">
        <x:v>16138150.717152705</x:v>
      </x:c>
      <x:c r="P3697" s="2" t="str">
        <x:v>reprice</x:v>
      </x:c>
      <x:c r="Q3697" s="2" t="str">
        <x:v>quoted APR is below the RAROC price floor</x:v>
      </x:c>
      <x:c r="R3697" s="2"/>
      <x:c r="S3697" s="2"/>
      <x:c r="T3697" s="2"/>
    </x:row>
    <x:row r="3698">
      <x:c r="A3698" s="2"/>
      <x:c r="B3698" s="2"/>
      <x:c r="C3698" s="2" t="str">
        <x:v>SYN-03693</x:v>
      </x:c>
      <x:c r="D3698" s="58" t="n">
        <x:v>168000000</x:v>
      </x:c>
      <x:c r="E3698" s="93" t="n">
        <x:v>18</x:v>
      </x:c>
      <x:c r="F3698" s="59" t="n">
        <x:v>0.07277420330418467</x:v>
      </x:c>
      <x:c r="G3698" s="59" t="n">
        <x:v>0.665228721108015</x:v>
      </x:c>
      <x:c r="H3698" s="59" t="n">
        <x:v>0.17716465799634118</x:v>
      </x:c>
      <x:c r="I3698" s="58" t="n">
        <x:v>10696678.157465806</x:v>
      </x:c>
      <x:c r="J3698" s="59" t="n">
        <x:v>0.3382779692910968</x:v>
      </x:c>
      <x:c r="K3698" s="2" t="str">
        <x:v>C</x:v>
      </x:c>
      <x:c r="L3698" s="59" t="n">
        <x:v>0.1322711944580078</x:v>
      </x:c>
      <x:c r="M3698" s="59" t="n">
        <x:v>0.5970779722323729</x:v>
      </x:c>
      <x:c r="N3698" s="58" t="n">
        <x:v>6693979.180221964</x:v>
      </x:c>
      <x:c r="O3698" s="58" t="n">
        <x:v>7322898.580543697</x:v>
      </x:c>
      <x:c r="P3698" s="2" t="str">
        <x:v>approve</x:v>
      </x:c>
      <x:c r="Q3698" s="2" t="str">
        <x:v>eligibility and RAROC conditions are met</x:v>
      </x:c>
      <x:c r="R3698" s="2"/>
      <x:c r="S3698" s="2"/>
      <x:c r="T3698" s="2"/>
    </x:row>
    <x:row r="3699">
      <x:c r="A3699" s="2"/>
      <x:c r="B3699" s="2"/>
      <x:c r="C3699" s="2" t="str">
        <x:v>SYN-03694</x:v>
      </x:c>
      <x:c r="D3699" s="58" t="n">
        <x:v>117000000</x:v>
      </x:c>
      <x:c r="E3699" s="93" t="n">
        <x:v>24</x:v>
      </x:c>
      <x:c r="F3699" s="59" t="n">
        <x:v>0.14842375883819256</x:v>
      </x:c>
      <x:c r="G3699" s="59" t="n">
        <x:v>0.6912871573368479</x:v>
      </x:c>
      <x:c r="H3699" s="59" t="n">
        <x:v>0.2590037179397386</x:v>
      </x:c>
      <x:c r="I3699" s="58" t="n">
        <x:v>6297446.831251795</x:v>
      </x:c>
      <x:c r="J3699" s="59" t="n">
        <x:v>0.4211679502660339</x:v>
      </x:c>
      <x:c r="K3699" s="2" t="str">
        <x:v>D</x:v>
      </x:c>
      <x:c r="L3699" s="59" t="n">
        <x:v>0.20398738861083981</x:v>
      </x:c>
      <x:c r="M3699" s="59" t="n">
        <x:v>0.5070053813405346</x:v>
      </x:c>
      <x:c r="N3699" s="58" t="n">
        <x:v>13102992.313759275</x:v>
      </x:c>
      <x:c r="O3699" s="58" t="n">
        <x:v>7542759.7294498375</x:v>
      </x:c>
      <x:c r="P3699" s="2" t="str">
        <x:v>approve</x:v>
      </x:c>
      <x:c r="Q3699" s="2" t="str">
        <x:v>eligibility and RAROC conditions are met</x:v>
      </x:c>
      <x:c r="R3699" s="2"/>
      <x:c r="S3699" s="2"/>
      <x:c r="T3699" s="2"/>
    </x:row>
    <x:row r="3700">
      <x:c r="A3700" s="2"/>
      <x:c r="B3700" s="2"/>
      <x:c r="C3700" s="2" t="str">
        <x:v>SYN-03695</x:v>
      </x:c>
      <x:c r="D3700" s="58" t="n">
        <x:v>205000000</x:v>
      </x:c>
      <x:c r="E3700" s="93" t="n">
        <x:v>48</x:v>
      </x:c>
      <x:c r="F3700" s="59" t="n">
        <x:v>0.12495455490799459</x:v>
      </x:c>
      <x:c r="G3700" s="59" t="n">
        <x:v>0.7065164962448384</x:v>
      </x:c>
      <x:c r="H3700" s="59" t="n">
        <x:v>0.20020132032436605</x:v>
      </x:c>
      <x:c r="I3700" s="58" t="n">
        <x:v>6240423.370906224</x:v>
      </x:c>
      <x:c r="J3700" s="59" t="n">
        <x:v>0.4613474456968741</x:v>
      </x:c>
      <x:c r="K3700" s="2" t="str">
        <x:v>D</x:v>
      </x:c>
      <x:c r="L3700" s="59" t="n">
        <x:v>0.17578399658203125</x:v>
      </x:c>
      <x:c r="M3700" s="59" t="n">
        <x:v>0.32375120811886227</x:v>
      </x:c>
      <x:c r="N3700" s="58" t="n">
        <x:v>37090862.37101858</x:v>
      </x:c>
      <x:c r="O3700" s="58" t="n">
        <x:v>11766360.608632052</x:v>
      </x:c>
      <x:c r="P3700" s="2" t="str">
        <x:v>approve</x:v>
      </x:c>
      <x:c r="Q3700" s="2" t="str">
        <x:v>eligibility and RAROC conditions are met</x:v>
      </x:c>
      <x:c r="R3700" s="2"/>
      <x:c r="S3700" s="2"/>
      <x:c r="T3700" s="2"/>
    </x:row>
    <x:row r="3701">
      <x:c r="A3701" s="2"/>
      <x:c r="B3701" s="2"/>
      <x:c r="C3701" s="2" t="str">
        <x:v>SYN-03696</x:v>
      </x:c>
      <x:c r="D3701" s="58" t="n">
        <x:v>132000000</x:v>
      </x:c>
      <x:c r="E3701" s="93" t="n">
        <x:v>12</x:v>
      </x:c>
      <x:c r="F3701" s="59" t="n">
        <x:v>0.07666899559829168</x:v>
      </x:c>
      <x:c r="G3701" s="59" t="n">
        <x:v>0.7144465945210222</x:v>
      </x:c>
      <x:c r="H3701" s="59" t="n">
        <x:v>0.19768722254925933</x:v>
      </x:c>
      <x:c r="I3701" s="58" t="n">
        <x:v>12213148.54957767</x:v>
      </x:c>
      <x:c r="J3701" s="59" t="n">
        <x:v>0.3938595007869471</x:v>
      </x:c>
      <x:c r="K3701" s="2" t="str">
        <x:v>C</x:v>
      </x:c>
      <x:c r="L3701" s="59" t="n">
        <x:v>0.1363475036621094</x:v>
      </x:c>
      <x:c r="M3701" s="59" t="n">
        <x:v>0.6981820024332456</x:v>
      </x:c>
      <x:c r="N3701" s="58" t="n">
        <x:v>4081016.4547700654</x:v>
      </x:c>
      <x:c r="O3701" s="58" t="n">
        <x:v>6549586.802466448</x:v>
      </x:c>
      <x:c r="P3701" s="2" t="str">
        <x:v>approve</x:v>
      </x:c>
      <x:c r="Q3701" s="2" t="str">
        <x:v>eligibility and RAROC conditions are met</x:v>
      </x:c>
      <x:c r="R3701" s="2"/>
      <x:c r="S3701" s="2"/>
      <x:c r="T3701" s="2"/>
    </x:row>
    <x:row r="3702">
      <x:c r="A3702" s="2"/>
      <x:c r="B3702" s="2"/>
      <x:c r="C3702" s="2" t="str">
        <x:v>SYN-03697</x:v>
      </x:c>
      <x:c r="D3702" s="58" t="n">
        <x:v>161000000</x:v>
      </x:c>
      <x:c r="E3702" s="93" t="n">
        <x:v>48</x:v>
      </x:c>
      <x:c r="F3702" s="59" t="n">
        <x:v>0.021115618739808623</x:v>
      </x:c>
      <x:c r="G3702" s="59" t="n">
        <x:v>0.6759858917732505</x:v>
      </x:c>
      <x:c r="H3702" s="59" t="n">
        <x:v>0.1321417396380135</x:v>
      </x:c>
      <x:c r="I3702" s="58" t="n">
        <x:v>4336360.767823956</x:v>
      </x:c>
      <x:c r="J3702" s="59" t="n">
        <x:v>0.27234836532599815</x:v>
      </x:c>
      <x:c r="K3702" s="2" t="str">
        <x:v>B</x:v>
      </x:c>
      <x:c r="L3702" s="59" t="n">
        <x:v>0.09195293426513672</x:v>
      </x:c>
      <x:c r="M3702" s="59" t="n">
        <x:v>0.5679815406446097</x:v>
      </x:c>
      <x:c r="N3702" s="58" t="n">
        <x:v>4996198.547120538</x:v>
      </x:c>
      <x:c r="O3702" s="58" t="n">
        <x:v>6824155.147501203</x:v>
      </x:c>
      <x:c r="P3702" s="2" t="str">
        <x:v>approve</x:v>
      </x:c>
      <x:c r="Q3702" s="2" t="str">
        <x:v>eligibility and RAROC conditions are met</x:v>
      </x:c>
      <x:c r="R3702" s="2"/>
      <x:c r="S3702" s="2"/>
      <x:c r="T3702" s="2"/>
    </x:row>
    <x:row r="3703">
      <x:c r="A3703" s="2"/>
      <x:c r="B3703" s="2"/>
      <x:c r="C3703" s="2" t="str">
        <x:v>SYN-03698</x:v>
      </x:c>
      <x:c r="D3703" s="58" t="n">
        <x:v>139000000</x:v>
      </x:c>
      <x:c r="E3703" s="93" t="n">
        <x:v>24</x:v>
      </x:c>
      <x:c r="F3703" s="59" t="n">
        <x:v>0.22529990607301603</x:v>
      </x:c>
      <x:c r="G3703" s="59" t="n">
        <x:v>0.5533095274775108</x:v>
      </x:c>
      <x:c r="H3703" s="59" t="n">
        <x:v>0.3</x:v>
      </x:c>
      <x:c r="I3703" s="58" t="n">
        <x:v>7771882.030054275</x:v>
      </x:c>
      <x:c r="J3703" s="59" t="n">
        <x:v>0.3993536098863052</x:v>
      </x:c>
      <x:c r="K3703" s="2" t="str">
        <x:v>E</x:v>
      </x:c>
      <x:c r="L3703" s="59"/>
      <x:c r="M3703" s="59" t="n">
        <x:v>0.6843462507505406</x:v>
      </x:c>
      <x:c r="N3703" s="58" t="n">
        <x:v>18794374.942716867</x:v>
      </x:c>
      <x:c r="O3703" s="58" t="n">
        <x:v>8160906.772485492</x:v>
      </x:c>
      <x:c r="P3703" s="2" t="str">
        <x:v>decline</x:v>
      </x:c>
      <x:c r="Q3703" s="2" t="str">
        <x:v>PD exceeds policy maximum</x:v>
      </x:c>
      <x:c r="R3703" s="2"/>
      <x:c r="S3703" s="2"/>
      <x:c r="T3703" s="2"/>
    </x:row>
    <x:row r="3704">
      <x:c r="A3704" s="2"/>
      <x:c r="B3704" s="2"/>
      <x:c r="C3704" s="2" t="str">
        <x:v>SYN-03699</x:v>
      </x:c>
      <x:c r="D3704" s="58" t="n">
        <x:v>183000000</x:v>
      </x:c>
      <x:c r="E3704" s="93" t="n">
        <x:v>12</x:v>
      </x:c>
      <x:c r="F3704" s="59" t="n">
        <x:v>0.06343097266982392</x:v>
      </x:c>
      <x:c r="G3704" s="59" t="n">
        <x:v>0.8206262037862513</x:v>
      </x:c>
      <x:c r="H3704" s="59" t="n">
        <x:v>0.17156241760244934</x:v>
      </x:c>
      <x:c r="I3704" s="58" t="n">
        <x:v>16704041.597533176</x:v>
      </x:c>
      <x:c r="J3704" s="59" t="n">
        <x:v>0.5000673599588862</x:v>
      </x:c>
      <x:c r="K3704" s="2" t="str">
        <x:v>C</x:v>
      </x:c>
      <x:c r="L3704" s="59"/>
      <x:c r="M3704" s="59" t="n">
        <x:v>0.6051785257139806</x:v>
      </x:c>
      <x:c r="N3704" s="58" t="n">
        <x:v>5345239.597941327</x:v>
      </x:c>
      <x:c r="O3704" s="58" t="n">
        <x:v>9279773.218065025</x:v>
      </x:c>
      <x:c r="P3704" s="2" t="str">
        <x:v>decline</x:v>
      </x:c>
      <x:c r="Q3704" s="2" t="str">
        <x:v>debt service to income exceeds policy maximum</x:v>
      </x:c>
      <x:c r="R3704" s="2"/>
      <x:c r="S3704" s="2"/>
      <x:c r="T3704" s="2"/>
    </x:row>
    <x:row r="3705">
      <x:c r="A3705" s="2"/>
      <x:c r="B3705" s="2"/>
      <x:c r="C3705" s="2" t="str">
        <x:v>SYN-03700</x:v>
      </x:c>
      <x:c r="D3705" s="58" t="n">
        <x:v>109000000</x:v>
      </x:c>
      <x:c r="E3705" s="93" t="n">
        <x:v>18</x:v>
      </x:c>
      <x:c r="F3705" s="59" t="n">
        <x:v>0.14619725637696768</x:v>
      </x:c>
      <x:c r="G3705" s="59" t="n">
        <x:v>0.670718292648922</x:v>
      </x:c>
      <x:c r="H3705" s="59" t="n">
        <x:v>0.23096715018002936</x:v>
      </x:c>
      <x:c r="I3705" s="58" t="n">
        <x:v>7222499.423258715</x:v>
      </x:c>
      <x:c r="J3705" s="59" t="n">
        <x:v>0.5256896153971528</x:v>
      </x:c>
      <x:c r="K3705" s="2" t="str">
        <x:v>D</x:v>
      </x:c>
      <x:c r="L3705" s="59"/>
      <x:c r="M3705" s="59" t="n">
        <x:v>0.4434291014947537</x:v>
      </x:c>
      <x:c r="N3705" s="58" t="n">
        <x:v>8883098.229477864</x:v>
      </x:c>
      <x:c r="O3705" s="58" t="n">
        <x:v>6879151.114519683</x:v>
      </x:c>
      <x:c r="P3705" s="2" t="str">
        <x:v>decline</x:v>
      </x:c>
      <x:c r="Q3705" s="2" t="str">
        <x:v>debt service to income exceeds policy maximum</x:v>
      </x:c>
      <x:c r="R3705" s="2"/>
      <x:c r="S3705" s="2"/>
      <x:c r="T3705" s="2"/>
    </x:row>
    <x:row r="3706">
      <x:c r="A3706" s="2"/>
      <x:c r="B3706" s="2"/>
      <x:c r="C3706" s="2" t="str">
        <x:v>SYN-03701</x:v>
      </x:c>
      <x:c r="D3706" s="58" t="n">
        <x:v>230000000</x:v>
      </x:c>
      <x:c r="E3706" s="93" t="n">
        <x:v>24</x:v>
      </x:c>
      <x:c r="F3706" s="59" t="n">
        <x:v>0.03494927107362515</x:v>
      </x:c>
      <x:c r="G3706" s="59" t="n">
        <x:v>0.7910702285860142</x:v>
      </x:c>
      <x:c r="H3706" s="59" t="n">
        <x:v>0.13594911491023992</x:v>
      </x:c>
      <x:c r="I3706" s="58" t="n">
        <x:v>10998999.23675694</x:v>
      </x:c>
      <x:c r="J3706" s="59" t="n">
        <x:v>0.8473157493029968</x:v>
      </x:c>
      <x:c r="K3706" s="2" t="str">
        <x:v>B</x:v>
      </x:c>
      <x:c r="L3706" s="59"/>
      <x:c r="M3706" s="59" t="n">
        <x:v>0.5013658735925314</x:v>
      </x:c>
      <x:c r="N3706" s="58" t="n">
        <x:v>6862216.619467165</x:v>
      </x:c>
      <x:c r="O3706" s="58" t="n">
        <x:v>9615533.48742683</x:v>
      </x:c>
      <x:c r="P3706" s="2" t="str">
        <x:v>decline</x:v>
      </x:c>
      <x:c r="Q3706" s="2" t="str">
        <x:v>debt service to income exceeds policy maximum</x:v>
      </x:c>
      <x:c r="R3706" s="2"/>
      <x:c r="S3706" s="2"/>
      <x:c r="T3706" s="2"/>
    </x:row>
    <x:row r="3707">
      <x:c r="A3707" s="2"/>
      <x:c r="B3707" s="2"/>
      <x:c r="C3707" s="2" t="str">
        <x:v>SYN-03702</x:v>
      </x:c>
      <x:c r="D3707" s="58" t="n">
        <x:v>87000000</x:v>
      </x:c>
      <x:c r="E3707" s="93" t="n">
        <x:v>18</x:v>
      </x:c>
      <x:c r="F3707" s="59" t="n">
        <x:v>0.0419962692556274</x:v>
      </x:c>
      <x:c r="G3707" s="59" t="n">
        <x:v>0.7436456892927392</x:v>
      </x:c>
      <x:c r="H3707" s="59" t="n">
        <x:v>0.13192310455223263</x:v>
      </x:c>
      <x:c r="I3707" s="58" t="n">
        <x:v>5353749.94686314</x:v>
      </x:c>
      <x:c r="J3707" s="59" t="n">
        <x:v>0.1576369848455655</x:v>
      </x:c>
      <x:c r="K3707" s="2" t="str">
        <x:v>B</x:v>
      </x:c>
      <x:c r="L3707" s="59" t="n">
        <x:v>0.12162067413330079</x:v>
      </x:c>
      <x:c r="M3707" s="59" t="n">
        <x:v>0.2649222406828365</x:v>
      </x:c>
      <x:c r="N3707" s="58" t="n">
        <x:v>2215554.9864191674</x:v>
      </x:c>
      <x:c r="O3707" s="58" t="n">
        <x:v>3652229.869640876</x:v>
      </x:c>
      <x:c r="P3707" s="2" t="str">
        <x:v>approve</x:v>
      </x:c>
      <x:c r="Q3707" s="2" t="str">
        <x:v>eligibility and RAROC conditions are met</x:v>
      </x:c>
      <x:c r="R3707" s="2"/>
      <x:c r="S3707" s="2"/>
      <x:c r="T3707" s="2"/>
    </x:row>
    <x:row r="3708">
      <x:c r="A3708" s="2"/>
      <x:c r="B3708" s="2"/>
      <x:c r="C3708" s="2" t="str">
        <x:v>SYN-03703</x:v>
      </x:c>
      <x:c r="D3708" s="58" t="n">
        <x:v>68000000</x:v>
      </x:c>
      <x:c r="E3708" s="93" t="n">
        <x:v>18</x:v>
      </x:c>
      <x:c r="F3708" s="59" t="n">
        <x:v>0.2509302990833047</x:v>
      </x:c>
      <x:c r="G3708" s="59" t="n">
        <x:v>0.6619500968226821</x:v>
      </x:c>
      <x:c r="H3708" s="59" t="n">
        <x:v>0.3</x:v>
      </x:c>
      <x:c r="I3708" s="58" t="n">
        <x:v>4737565.477344206</x:v>
      </x:c>
      <x:c r="J3708" s="59" t="n">
        <x:v>0.3175026190937682</x:v>
      </x:c>
      <x:c r="K3708" s="2" t="str">
        <x:v>E</x:v>
      </x:c>
      <x:c r="L3708" s="59"/>
      <x:c r="M3708" s="59" t="n">
        <x:v>0.20036610947710165</x:v>
      </x:c>
      <x:c r="N3708" s="58" t="n">
        <x:v>9495145.980057942</x:v>
      </x:c>
      <x:c r="O3708" s="58" t="n">
        <x:v>5039934.163934841</x:v>
      </x:c>
      <x:c r="P3708" s="2" t="str">
        <x:v>decline</x:v>
      </x:c>
      <x:c r="Q3708" s="2" t="str">
        <x:v>PD exceeds policy maximum</x:v>
      </x:c>
      <x:c r="R3708" s="2"/>
      <x:c r="S3708" s="2"/>
      <x:c r="T3708" s="2"/>
    </x:row>
    <x:row r="3709">
      <x:c r="A3709" s="2"/>
      <x:c r="B3709" s="2"/>
      <x:c r="C3709" s="2" t="str">
        <x:v>SYN-03704</x:v>
      </x:c>
      <x:c r="D3709" s="58" t="n">
        <x:v>183000000</x:v>
      </x:c>
      <x:c r="E3709" s="93" t="n">
        <x:v>18</x:v>
      </x:c>
      <x:c r="F3709" s="59" t="n">
        <x:v>0.017678122870398546</x:v>
      </x:c>
      <x:c r="G3709" s="59" t="n">
        <x:v>0.6506379025688978</x:v>
      </x:c>
      <x:c r="H3709" s="59" t="n">
        <x:v>0.1367214941503203</x:v>
      </x:c>
      <x:c r="I3709" s="58" t="n">
        <x:v>11302382.538290905</x:v>
      </x:c>
      <x:c r="J3709" s="59" t="n">
        <x:v>0.4209977626341124</x:v>
      </x:c>
      <x:c r="K3709" s="2" t="str">
        <x:v>A</x:v>
      </x:c>
      <x:c r="L3709" s="59" t="n">
        <x:v>0.08604816436767578</x:v>
      </x:c>
      <x:c r="M3709" s="59" t="n">
        <x:v>0.6742838280499105</x:v>
      </x:c>
      <x:c r="N3709" s="58" t="n">
        <x:v>1719129.9104083544</x:v>
      </x:c>
      <x:c r="O3709" s="58" t="n">
        <x:v>7783015.136846592</x:v>
      </x:c>
      <x:c r="P3709" s="2" t="str">
        <x:v>approve</x:v>
      </x:c>
      <x:c r="Q3709" s="2" t="str">
        <x:v>eligibility and RAROC conditions are met</x:v>
      </x:c>
      <x:c r="R3709" s="2"/>
      <x:c r="S3709" s="2"/>
      <x:c r="T3709" s="2"/>
    </x:row>
    <x:row r="3710">
      <x:c r="A3710" s="2"/>
      <x:c r="B3710" s="2"/>
      <x:c r="C3710" s="2" t="str">
        <x:v>SYN-03705</x:v>
      </x:c>
      <x:c r="D3710" s="58" t="n">
        <x:v>215000000</x:v>
      </x:c>
      <x:c r="E3710" s="93" t="n">
        <x:v>48</x:v>
      </x:c>
      <x:c r="F3710" s="59" t="n">
        <x:v>0.06186308318006173</x:v>
      </x:c>
      <x:c r="G3710" s="59" t="n">
        <x:v>0.5694525012376523</x:v>
      </x:c>
      <x:c r="H3710" s="59" t="n">
        <x:v>0.1546125538835899</x:v>
      </x:c>
      <x:c r="I3710" s="58" t="n">
        <x:v>6034001.045221597</x:v>
      </x:c>
      <x:c r="J3710" s="59" t="n">
        <x:v>0.2586060922794423</x:v>
      </x:c>
      <x:c r="K3710" s="2" t="str">
        <x:v>C</x:v>
      </x:c>
      <x:c r="L3710" s="59" t="n">
        <x:v>0.11282405853271485</x:v>
      </x:c>
      <x:c r="M3710" s="59" t="n">
        <x:v>0.5840102078474267</x:v>
      </x:c>
      <x:c r="N3710" s="58" t="n">
        <x:v>16068553.53615893</x:v>
      </x:c>
      <x:c r="O3710" s="58" t="n">
        <x:v>8722485.491658373</x:v>
      </x:c>
      <x:c r="P3710" s="2" t="str">
        <x:v>approve</x:v>
      </x:c>
      <x:c r="Q3710" s="2" t="str">
        <x:v>eligibility and RAROC conditions are met</x:v>
      </x:c>
      <x:c r="R3710" s="2"/>
      <x:c r="S3710" s="2"/>
      <x:c r="T3710" s="2"/>
    </x:row>
    <x:row r="3711">
      <x:c r="A3711" s="2"/>
      <x:c r="B3711" s="2"/>
      <x:c r="C3711" s="2" t="str">
        <x:v>SYN-03706</x:v>
      </x:c>
      <x:c r="D3711" s="58" t="n">
        <x:v>223000000</x:v>
      </x:c>
      <x:c r="E3711" s="93" t="n">
        <x:v>24</x:v>
      </x:c>
      <x:c r="F3711" s="59" t="n">
        <x:v>0.11995002710254238</x:v>
      </x:c>
      <x:c r="G3711" s="59" t="n">
        <x:v>0.6557876552844125</x:v>
      </x:c>
      <x:c r="H3711" s="59" t="n">
        <x:v>0.21920568089106993</x:v>
      </x:c>
      <x:c r="I3711" s="58" t="n">
        <x:v>11560083.00308018</x:v>
      </x:c>
      <x:c r="J3711" s="59" t="n">
        <x:v>0.4728591191209567</x:v>
      </x:c>
      <x:c r="K3711" s="2" t="str">
        <x:v>D</x:v>
      </x:c>
      <x:c r="L3711" s="59" t="n">
        <x:v>0.16834732055664064</x:v>
      </x:c>
      <x:c r="M3711" s="59" t="n">
        <x:v>0.5364333147886121</x:v>
      </x:c>
      <x:c r="N3711" s="58" t="n">
        <x:v>19055333.990437753</x:v>
      </x:c>
      <x:c r="O3711" s="58" t="n">
        <x:v>12356609.090631349</x:v>
      </x:c>
      <x:c r="P3711" s="2" t="str">
        <x:v>approve</x:v>
      </x:c>
      <x:c r="Q3711" s="2" t="str">
        <x:v>eligibility and RAROC conditions are met</x:v>
      </x:c>
      <x:c r="R3711" s="2"/>
      <x:c r="S3711" s="2"/>
      <x:c r="T3711" s="2"/>
    </x:row>
    <x:row r="3712">
      <x:c r="A3712" s="2"/>
      <x:c r="B3712" s="2"/>
      <x:c r="C3712" s="2" t="str">
        <x:v>SYN-03707</x:v>
      </x:c>
      <x:c r="D3712" s="58" t="n">
        <x:v>32000000</x:v>
      </x:c>
      <x:c r="E3712" s="93" t="n">
        <x:v>36</x:v>
      </x:c>
      <x:c r="F3712" s="59" t="n">
        <x:v>0.08710990912934699</x:v>
      </x:c>
      <x:c r="G3712" s="59" t="n">
        <x:v>0.7880920132522506</x:v>
      </x:c>
      <x:c r="H3712" s="59" t="n">
        <x:v>0.16490755782341093</x:v>
      </x:c>
      <x:c r="I3712" s="58" t="n">
        <x:v>1132793.6129941538</x:v>
      </x:c>
      <x:c r="J3712" s="59" t="n">
        <x:v>0.13620841795626756</x:v>
      </x:c>
      <x:c r="K3712" s="2" t="str">
        <x:v>C</x:v>
      </x:c>
      <x:c r="L3712" s="59" t="n">
        <x:v>0.17427665710449217</x:v>
      </x:c>
      <x:c r="M3712" s="59" t="n">
        <x:v>0.09042064793031948</x:v>
      </x:c>
      <x:c r="N3712" s="58" t="n">
        <x:v>3481564.4196406826</x:v>
      </x:c>
      <x:c r="O3712" s="58" t="n">
        <x:v>1760259.6039159994</x:v>
      </x:c>
      <x:c r="P3712" s="2" t="str">
        <x:v>reprice</x:v>
      </x:c>
      <x:c r="Q3712" s="2" t="str">
        <x:v>quoted APR is below the RAROC price floor</x:v>
      </x:c>
      <x:c r="R3712" s="2"/>
      <x:c r="S3712" s="2"/>
      <x:c r="T3712" s="2"/>
    </x:row>
    <x:row r="3713">
      <x:c r="A3713" s="2"/>
      <x:c r="B3713" s="2"/>
      <x:c r="C3713" s="2" t="str">
        <x:v>SYN-03708</x:v>
      </x:c>
      <x:c r="D3713" s="58" t="n">
        <x:v>159000000</x:v>
      </x:c>
      <x:c r="E3713" s="93" t="n">
        <x:v>36</x:v>
      </x:c>
      <x:c r="F3713" s="59" t="n">
        <x:v>0.11800579111937735</x:v>
      </x:c>
      <x:c r="G3713" s="59" t="n">
        <x:v>0.7024107051838262</x:v>
      </x:c>
      <x:c r="H3713" s="59" t="n">
        <x:v>0.2128028149081015</x:v>
      </x:c>
      <x:c r="I3713" s="58" t="n">
        <x:v>6013241.307581905</x:v>
      </x:c>
      <x:c r="J3713" s="59" t="n">
        <x:v>0.2646009835138549</x:v>
      </x:c>
      <x:c r="K3713" s="2" t="str">
        <x:v>D</x:v>
      </x:c>
      <x:c r="L3713" s="59" t="n">
        <x:v>0.17542163848876952</x:v>
      </x:c>
      <x:c r="M3713" s="59" t="n">
        <x:v>0.4207340377318323</x:v>
      </x:c>
      <x:c r="N3713" s="58" t="n">
        <x:v>20925686.24199385</x:v>
      </x:c>
      <x:c r="O3713" s="58" t="n">
        <x:v>9124419.787813544</x:v>
      </x:c>
      <x:c r="P3713" s="2" t="str">
        <x:v>approve</x:v>
      </x:c>
      <x:c r="Q3713" s="2" t="str">
        <x:v>eligibility and RAROC conditions are met</x:v>
      </x:c>
      <x:c r="R3713" s="2"/>
      <x:c r="S3713" s="2"/>
      <x:c r="T3713" s="2"/>
    </x:row>
    <x:row r="3714">
      <x:c r="A3714" s="2"/>
      <x:c r="B3714" s="2"/>
      <x:c r="C3714" s="2" t="str">
        <x:v>SYN-03709</x:v>
      </x:c>
      <x:c r="D3714" s="58" t="n">
        <x:v>112000000</x:v>
      </x:c>
      <x:c r="E3714" s="93" t="n">
        <x:v>24</x:v>
      </x:c>
      <x:c r="F3714" s="59" t="n">
        <x:v>0.050489268317528736</x:v>
      </x:c>
      <x:c r="G3714" s="59" t="n">
        <x:v>0.7285191066115027</x:v>
      </x:c>
      <x:c r="H3714" s="59" t="n">
        <x:v>0.16193295070104188</x:v>
      </x:c>
      <x:c r="I3714" s="58" t="n">
        <x:v>5494218.120563663</x:v>
      </x:c>
      <x:c r="J3714" s="59" t="n">
        <x:v>0.19071959854245255</x:v>
      </x:c>
      <x:c r="K3714" s="2" t="str">
        <x:v>C</x:v>
      </x:c>
      <x:c r="L3714" s="59" t="n">
        <x:v>0.11709602355957033</x:v>
      </x:c>
      <x:c r="M3714" s="59" t="n">
        <x:v>0.6155808204714043</x:v>
      </x:c>
      <x:c r="N3714" s="58" t="n">
        <x:v>4466104.255589625</x:v>
      </x:c>
      <x:c r="O3714" s="58" t="n">
        <x:v>4669227.95027508</x:v>
      </x:c>
      <x:c r="P3714" s="2" t="str">
        <x:v>approve</x:v>
      </x:c>
      <x:c r="Q3714" s="2" t="str">
        <x:v>eligibility and RAROC conditions are met</x:v>
      </x:c>
      <x:c r="R3714" s="2"/>
      <x:c r="S3714" s="2"/>
      <x:c r="T3714" s="2"/>
    </x:row>
    <x:row r="3715">
      <x:c r="A3715" s="2"/>
      <x:c r="B3715" s="2"/>
      <x:c r="C3715" s="2" t="str">
        <x:v>SYN-03710</x:v>
      </x:c>
      <x:c r="D3715" s="58" t="n">
        <x:v>217000000</x:v>
      </x:c>
      <x:c r="E3715" s="93" t="n">
        <x:v>24</x:v>
      </x:c>
      <x:c r="F3715" s="59" t="n">
        <x:v>0.06389353187278067</x:v>
      </x:c>
      <x:c r="G3715" s="59" t="n">
        <x:v>0.7457807758982883</x:v>
      </x:c>
      <x:c r="H3715" s="59" t="n">
        <x:v>0.15301929508110115</x:v>
      </x:c>
      <x:c r="I3715" s="58" t="n">
        <x:v>10552758.20234692</x:v>
      </x:c>
      <x:c r="J3715" s="59" t="n">
        <x:v>0.4078390711632649</x:v>
      </x:c>
      <x:c r="K3715" s="2" t="str">
        <x:v>C</x:v>
      </x:c>
      <x:c r="L3715" s="59" t="n">
        <x:v>0.1296171188354492</x:v>
      </x:c>
      <x:c r="M3715" s="59" t="n">
        <x:v>0.3802832538736118</x:v>
      </x:c>
      <x:c r="N3715" s="58" t="n">
        <x:v>11150577.48967696</x:v>
      </x:c>
      <x:c r="O3715" s="58" t="n">
        <x:v>9651070.733567154</x:v>
      </x:c>
      <x:c r="P3715" s="2" t="str">
        <x:v>approve</x:v>
      </x:c>
      <x:c r="Q3715" s="2" t="str">
        <x:v>eligibility and RAROC conditions are met</x:v>
      </x:c>
      <x:c r="R3715" s="2"/>
      <x:c r="S3715" s="2"/>
      <x:c r="T3715" s="2"/>
    </x:row>
    <x:row r="3716">
      <x:c r="A3716" s="2"/>
      <x:c r="B3716" s="2"/>
      <x:c r="C3716" s="2" t="str">
        <x:v>SYN-03711</x:v>
      </x:c>
      <x:c r="D3716" s="58" t="n">
        <x:v>135000000</x:v>
      </x:c>
      <x:c r="E3716" s="93" t="n">
        <x:v>12</x:v>
      </x:c>
      <x:c r="F3716" s="59" t="n">
        <x:v>0.13489279017623074</x:v>
      </x:c>
      <x:c r="G3716" s="59" t="n">
        <x:v>0.6638971994802998</x:v>
      </x:c>
      <x:c r="H3716" s="59" t="n">
        <x:v>0.2237614292770938</x:v>
      </x:c>
      <x:c r="I3716" s="58" t="n">
        <x:v>12659692.768657088</x:v>
      </x:c>
      <x:c r="J3716" s="59" t="n">
        <x:v>0.3885041014607891</x:v>
      </x:c>
      <x:c r="K3716" s="2" t="str">
        <x:v>D</x:v>
      </x:c>
      <x:c r="L3716" s="59" t="n">
        <x:v>0.17980064392089842</x:v>
      </x:c>
      <x:c r="M3716" s="59" t="n">
        <x:v>0.4622331305704032</x:v>
      </x:c>
      <x:c r="N3716" s="58" t="n">
        <x:v>6913728.753089362</x:v>
      </x:c>
      <x:c r="O3716" s="58" t="n">
        <x:v>8411036.36957582</x:v>
      </x:c>
      <x:c r="P3716" s="2" t="str">
        <x:v>approve</x:v>
      </x:c>
      <x:c r="Q3716" s="2" t="str">
        <x:v>eligibility and RAROC conditions are met</x:v>
      </x:c>
      <x:c r="R3716" s="2"/>
      <x:c r="S3716" s="2"/>
      <x:c r="T3716" s="2"/>
    </x:row>
    <x:row r="3717">
      <x:c r="A3717" s="2"/>
      <x:c r="B3717" s="2"/>
      <x:c r="C3717" s="2" t="str">
        <x:v>SYN-03712</x:v>
      </x:c>
      <x:c r="D3717" s="58" t="n">
        <x:v>150000000</x:v>
      </x:c>
      <x:c r="E3717" s="93" t="n">
        <x:v>12</x:v>
      </x:c>
      <x:c r="F3717" s="59" t="n">
        <x:v>0.06612531119192232</x:v>
      </x:c>
      <x:c r="G3717" s="59" t="n">
        <x:v>0.7182306225061297</x:v>
      </x:c>
      <x:c r="H3717" s="59" t="n">
        <x:v>0.1506127331781274</x:v>
      </x:c>
      <x:c r="I3717" s="58" t="n">
        <x:v>13543084.192489428</x:v>
      </x:c>
      <x:c r="J3717" s="59" t="n">
        <x:v>0.8127939048678646</x:v>
      </x:c>
      <x:c r="K3717" s="2" t="str">
        <x:v>C</x:v>
      </x:c>
      <x:c r="L3717" s="59"/>
      <x:c r="M3717" s="59" t="n">
        <x:v>0.4927187181338081</x:v>
      </x:c>
      <x:c r="N3717" s="58" t="n">
        <x:v>3987087.793605868</x:v>
      </x:c>
      <x:c r="O3717" s="58" t="n">
        <x:v>6806951.706844944</x:v>
      </x:c>
      <x:c r="P3717" s="2" t="str">
        <x:v>decline</x:v>
      </x:c>
      <x:c r="Q3717" s="2" t="str">
        <x:v>debt service to income exceeds policy maximum</x:v>
      </x:c>
      <x:c r="R3717" s="2"/>
      <x:c r="S3717" s="2"/>
      <x:c r="T3717" s="2"/>
    </x:row>
    <x:row r="3718">
      <x:c r="A3718" s="2"/>
      <x:c r="B3718" s="2"/>
      <x:c r="C3718" s="2" t="str">
        <x:v>SYN-03713</x:v>
      </x:c>
      <x:c r="D3718" s="58" t="n">
        <x:v>219000000</x:v>
      </x:c>
      <x:c r="E3718" s="93" t="n">
        <x:v>18</x:v>
      </x:c>
      <x:c r="F3718" s="59" t="n">
        <x:v>0.01651205256269413</x:v>
      </x:c>
      <x:c r="G3718" s="59" t="n">
        <x:v>0.6213070601591859</x:v>
      </x:c>
      <x:c r="H3718" s="59" t="n">
        <x:v>0.1254482632140756</x:v>
      </x:c>
      <x:c r="I3718" s="58" t="n">
        <x:v>13410560.582830265</x:v>
      </x:c>
      <x:c r="J3718" s="59" t="n">
        <x:v>0.4131585293116716</x:v>
      </x:c>
      <x:c r="K3718" s="2" t="str">
        <x:v>A</x:v>
      </x:c>
      <x:c r="L3718" s="59" t="n">
        <x:v>0.08968578338623047</x:v>
      </x:c>
      <x:c r="M3718" s="59" t="n">
        <x:v>0.5233546870390727</x:v>
      </x:c>
      <x:c r="N3718" s="58" t="n">
        <x:v>1830386.0919730174</x:v>
      </x:c>
      <x:c r="O3718" s="58" t="n">
        <x:v>9295771.761683423</x:v>
      </x:c>
      <x:c r="P3718" s="2" t="str">
        <x:v>approve</x:v>
      </x:c>
      <x:c r="Q3718" s="2" t="str">
        <x:v>eligibility and RAROC conditions are met</x:v>
      </x:c>
      <x:c r="R3718" s="2"/>
      <x:c r="S3718" s="2"/>
      <x:c r="T3718" s="2"/>
    </x:row>
    <x:row r="3719">
      <x:c r="A3719" s="2"/>
      <x:c r="B3719" s="2"/>
      <x:c r="C3719" s="2" t="str">
        <x:v>SYN-03714</x:v>
      </x:c>
      <x:c r="D3719" s="58" t="n">
        <x:v>111000000</x:v>
      </x:c>
      <x:c r="E3719" s="93" t="n">
        <x:v>48</x:v>
      </x:c>
      <x:c r="F3719" s="59" t="n">
        <x:v>0.3261264071444104</x:v>
      </x:c>
      <x:c r="G3719" s="59" t="n">
        <x:v>0.6839778182865118</x:v>
      </x:c>
      <x:c r="H3719" s="59" t="n">
        <x:v>0.3</x:v>
      </x:c>
      <x:c r="I3719" s="58" t="n">
        <x:v>3996665.3107368266</x:v>
      </x:c>
      <x:c r="J3719" s="59" t="n">
        <x:v>0.35133953851844535</x:v>
      </x:c>
      <x:c r="K3719" s="2" t="str">
        <x:v>E</x:v>
      </x:c>
      <x:c r="L3719" s="59"/>
      <x:c r="M3719" s="59" t="n">
        <x:v>-0.1761994137121043</x:v>
      </x:c>
      <x:c r="N3719" s="58" t="n">
        <x:v>43706452.616324246</x:v>
      </x:c>
      <x:c r="O3719" s="58" t="n">
        <x:v>6801720.398566655</x:v>
      </x:c>
      <x:c r="P3719" s="2" t="str">
        <x:v>decline</x:v>
      </x:c>
      <x:c r="Q3719" s="2" t="str">
        <x:v>PD exceeds policy maximum</x:v>
      </x:c>
      <x:c r="R3719" s="2"/>
      <x:c r="S3719" s="2"/>
      <x:c r="T3719" s="2"/>
    </x:row>
    <x:row r="3720">
      <x:c r="A3720" s="2"/>
      <x:c r="B3720" s="2"/>
      <x:c r="C3720" s="2" t="str">
        <x:v>SYN-03715</x:v>
      </x:c>
      <x:c r="D3720" s="58" t="n">
        <x:v>53000000</x:v>
      </x:c>
      <x:c r="E3720" s="93" t="n">
        <x:v>48</x:v>
      </x:c>
      <x:c r="F3720" s="59" t="n">
        <x:v>0.21462467369854535</x:v>
      </x:c>
      <x:c r="G3720" s="59" t="n">
        <x:v>0.7517944197327107</x:v>
      </x:c>
      <x:c r="H3720" s="59" t="n">
        <x:v>0.2747710971748523</x:v>
      </x:c>
      <x:c r="I3720" s="58" t="n">
        <x:v>1831340.7046291002</x:v>
      </x:c>
      <x:c r="J3720" s="59" t="n">
        <x:v>0.33105423900832903</x:v>
      </x:c>
      <x:c r="K3720" s="2" t="str">
        <x:v>E</x:v>
      </x:c>
      <x:c r="L3720" s="59"/>
      <x:c r="M3720" s="59" t="n">
        <x:v>0.12207849784663874</x:v>
      </x:c>
      <x:c r="N3720" s="58" t="n">
        <x:v>16656949.406196442</x:v>
      </x:c>
      <x:c r="O3720" s="58" t="n">
        <x:v>3752475.4790160125</x:v>
      </x:c>
      <x:c r="P3720" s="2" t="str">
        <x:v>decline</x:v>
      </x:c>
      <x:c r="Q3720" s="2" t="str">
        <x:v>PD exceeds policy maximum</x:v>
      </x:c>
      <x:c r="R3720" s="2"/>
      <x:c r="S3720" s="2"/>
      <x:c r="T3720" s="2"/>
    </x:row>
    <x:row r="3721">
      <x:c r="A3721" s="2"/>
      <x:c r="B3721" s="2"/>
      <x:c r="C3721" s="2" t="str">
        <x:v>SYN-03716</x:v>
      </x:c>
      <x:c r="D3721" s="58" t="n">
        <x:v>118000000</x:v>
      </x:c>
      <x:c r="E3721" s="93" t="n">
        <x:v>48</x:v>
      </x:c>
      <x:c r="F3721" s="59" t="n">
        <x:v>0.1313361025092683</x:v>
      </x:c>
      <x:c r="G3721" s="59" t="n">
        <x:v>0.705761360521816</x:v>
      </x:c>
      <x:c r="H3721" s="59" t="n">
        <x:v>0.21602198754236296</x:v>
      </x:c>
      <x:c r="I3721" s="58" t="n">
        <x:v>3692280.2325207232</x:v>
      </x:c>
      <x:c r="J3721" s="59" t="n">
        <x:v>0.3380858574393613</x:v>
      </x:c>
      <x:c r="K3721" s="2" t="str">
        <x:v>D</x:v>
      </x:c>
      <x:c r="L3721" s="59" t="n">
        <x:v>0.18890785217285158</x:v>
      </x:c>
      <x:c r="M3721" s="59" t="n">
        <x:v>0.3380539888045981</x:v>
      </x:c>
      <x:c r="N3721" s="58" t="n">
        <x:v>22457426.828134026</x:v>
      </x:c>
      <x:c r="O3721" s="58" t="n">
        <x:v>6932829.2301107645</x:v>
      </x:c>
      <x:c r="P3721" s="2" t="str">
        <x:v>approve</x:v>
      </x:c>
      <x:c r="Q3721" s="2" t="str">
        <x:v>eligibility and RAROC conditions are met</x:v>
      </x:c>
      <x:c r="R3721" s="2"/>
      <x:c r="S3721" s="2"/>
      <x:c r="T3721" s="2"/>
    </x:row>
    <x:row r="3722">
      <x:c r="A3722" s="2"/>
      <x:c r="B3722" s="2"/>
      <x:c r="C3722" s="2" t="str">
        <x:v>SYN-03717</x:v>
      </x:c>
      <x:c r="D3722" s="58" t="n">
        <x:v>82000000</x:v>
      </x:c>
      <x:c r="E3722" s="93" t="n">
        <x:v>18</x:v>
      </x:c>
      <x:c r="F3722" s="59" t="n">
        <x:v>0.12989833210396826</x:v>
      </x:c>
      <x:c r="G3722" s="59" t="n">
        <x:v>0.7761652481182197</x:v>
      </x:c>
      <x:c r="H3722" s="59" t="n">
        <x:v>0.22165123850874968</x:v>
      </x:c>
      <x:c r="I3722" s="58" t="n">
        <x:v>5396315.0126973605</x:v>
      </x:c>
      <x:c r="J3722" s="59" t="n">
        <x:v>0.3182921431162727</x:v>
      </x:c>
      <x:c r="K3722" s="2" t="str">
        <x:v>D</x:v>
      </x:c>
      <x:c r="L3722" s="59" t="n">
        <x:v>0.19658405303955082</x:v>
      </x:c>
      <x:c r="M3722" s="59" t="n">
        <x:v>0.3103127252881454</x:v>
      </x:c>
      <x:c r="N3722" s="58" t="n">
        <x:v>6860451.506038533</x:v>
      </x:c>
      <x:c r="O3722" s="58" t="n">
        <x:v>5682139.69226405</x:v>
      </x:c>
      <x:c r="P3722" s="2" t="str">
        <x:v>approve</x:v>
      </x:c>
      <x:c r="Q3722" s="2" t="str">
        <x:v>eligibility and RAROC conditions are met</x:v>
      </x:c>
      <x:c r="R3722" s="2"/>
      <x:c r="S3722" s="2"/>
      <x:c r="T3722" s="2"/>
    </x:row>
    <x:row r="3723">
      <x:c r="A3723" s="2"/>
      <x:c r="B3723" s="2"/>
      <x:c r="C3723" s="2" t="str">
        <x:v>SYN-03718</x:v>
      </x:c>
      <x:c r="D3723" s="58" t="n">
        <x:v>222000000</x:v>
      </x:c>
      <x:c r="E3723" s="93" t="n">
        <x:v>12</x:v>
      </x:c>
      <x:c r="F3723" s="59" t="n">
        <x:v>0.025443667431559635</x:v>
      </x:c>
      <x:c r="G3723" s="59" t="n">
        <x:v>0.7886452359324457</x:v>
      </x:c>
      <x:c r="H3723" s="59" t="n">
        <x:v>0.11955260749964985</x:v>
      </x:c>
      <x:c r="I3723" s="58" t="n">
        <x:v>19719785.05669064</x:v>
      </x:c>
      <x:c r="J3723" s="59" t="n">
        <x:v>0.792322878265497</x:v>
      </x:c>
      <x:c r="K3723" s="2" t="str">
        <x:v>B</x:v>
      </x:c>
      <x:c r="L3723" s="59"/>
      <x:c r="M3723" s="59" t="n">
        <x:v>0.5463819086420808</x:v>
      </x:c>
      <x:c r="N3723" s="58" t="n">
        <x:v>2466234.75420454</x:v>
      </x:c>
      <x:c r="O3723" s="58" t="n">
        <x:v>9565449.185134277</x:v>
      </x:c>
      <x:c r="P3723" s="2" t="str">
        <x:v>decline</x:v>
      </x:c>
      <x:c r="Q3723" s="2" t="str">
        <x:v>debt service to income exceeds policy maximum</x:v>
      </x:c>
      <x:c r="R3723" s="2"/>
      <x:c r="S3723" s="2"/>
      <x:c r="T3723" s="2"/>
    </x:row>
    <x:row r="3724">
      <x:c r="A3724" s="2"/>
      <x:c r="B3724" s="2"/>
      <x:c r="C3724" s="2" t="str">
        <x:v>SYN-03719</x:v>
      </x:c>
      <x:c r="D3724" s="58" t="n">
        <x:v>81000000</x:v>
      </x:c>
      <x:c r="E3724" s="93" t="n">
        <x:v>48</x:v>
      </x:c>
      <x:c r="F3724" s="59" t="n">
        <x:v>0.27309813239906844</x:v>
      </x:c>
      <x:c r="G3724" s="59" t="n">
        <x:v>0.7700283829194966</x:v>
      </x:c>
      <x:c r="H3724" s="59" t="n">
        <x:v>0.3</x:v>
      </x:c>
      <x:c r="I3724" s="58" t="n">
        <x:v>2916485.4970241706</x:v>
      </x:c>
      <x:c r="J3724" s="59" t="n">
        <x:v>0.2671900157785451</x:v>
      </x:c>
      <x:c r="K3724" s="2" t="str">
        <x:v>E</x:v>
      </x:c>
      <x:c r="L3724" s="59"/>
      <x:c r="M3724" s="59" t="n">
        <x:v>-0.046631620986609</x:v>
      </x:c>
      <x:c r="N3724" s="58" t="n">
        <x:v>31667849.93221421</x:v>
      </x:c>
      <x:c r="O3724" s="58" t="n">
        <x:v>5856362.768643086</x:v>
      </x:c>
      <x:c r="P3724" s="2" t="str">
        <x:v>decline</x:v>
      </x:c>
      <x:c r="Q3724" s="2" t="str">
        <x:v>PD exceeds policy maximum</x:v>
      </x:c>
      <x:c r="R3724" s="2"/>
      <x:c r="S3724" s="2"/>
      <x:c r="T3724" s="2"/>
    </x:row>
    <x:row r="3725">
      <x:c r="A3725" s="2"/>
      <x:c r="B3725" s="2"/>
      <x:c r="C3725" s="2" t="str">
        <x:v>SYN-03720</x:v>
      </x:c>
      <x:c r="D3725" s="58" t="n">
        <x:v>234000000</x:v>
      </x:c>
      <x:c r="E3725" s="93" t="n">
        <x:v>36</x:v>
      </x:c>
      <x:c r="F3725" s="59" t="n">
        <x:v>0.033910195964668696</x:v>
      </x:c>
      <x:c r="G3725" s="59" t="n">
        <x:v>0.6520862406843225</x:v>
      </x:c>
      <x:c r="H3725" s="59" t="n">
        <x:v>0.10790900751899493</x:v>
      </x:c>
      <x:c r="I3725" s="58" t="n">
        <x:v>7637709.500493279</x:v>
      </x:c>
      <x:c r="J3725" s="59" t="n">
        <x:v>0.4012164354997832</x:v>
      </x:c>
      <x:c r="K3725" s="2" t="str">
        <x:v>B</x:v>
      </x:c>
      <x:c r="L3725" s="59" t="n">
        <x:v>0.09809284210205078</x:v>
      </x:c>
      <x:c r="M3725" s="59" t="n">
        <x:v>0.25958810282608147</x:v>
      </x:c>
      <x:c r="N3725" s="58" t="n">
        <x:v>8239898.565560707</x:v>
      </x:c>
      <x:c r="O3725" s="58" t="n">
        <x:v>9628757.386901287</x:v>
      </x:c>
      <x:c r="P3725" s="2" t="str">
        <x:v>approve</x:v>
      </x:c>
      <x:c r="Q3725" s="2" t="str">
        <x:v>eligibility and RAROC conditions are met</x:v>
      </x:c>
      <x:c r="R3725" s="2"/>
      <x:c r="S3725" s="2"/>
      <x:c r="T3725" s="2"/>
    </x:row>
    <x:row r="3726">
      <x:c r="A3726" s="2"/>
      <x:c r="B3726" s="2"/>
      <x:c r="C3726" s="2" t="str">
        <x:v>SYN-03721</x:v>
      </x:c>
      <x:c r="D3726" s="58" t="n">
        <x:v>194000000</x:v>
      </x:c>
      <x:c r="E3726" s="93" t="n">
        <x:v>48</x:v>
      </x:c>
      <x:c r="F3726" s="59" t="n">
        <x:v>0.031607994657687016</x:v>
      </x:c>
      <x:c r="G3726" s="59" t="n">
        <x:v>0.644377651328575</x:v>
      </x:c>
      <x:c r="H3726" s="59" t="n">
        <x:v>0.14018733064958788</x:v>
      </x:c>
      <x:c r="I3726" s="58" t="n">
        <x:v>5303159.655344609</x:v>
      </x:c>
      <x:c r="J3726" s="59" t="n">
        <x:v>0.3282861450088361</x:v>
      </x:c>
      <x:c r="K3726" s="2" t="str">
        <x:v>B</x:v>
      </x:c>
      <x:c r="L3726" s="59" t="n">
        <x:v>0.0999879837036133</x:v>
      </x:c>
      <x:c r="M3726" s="59" t="n">
        <x:v>0.568508689799891</x:v>
      </x:c>
      <x:c r="N3726" s="58" t="n">
        <x:v>8548318.591846325</x:v>
      </x:c>
      <x:c r="O3726" s="58" t="n">
        <x:v>8142526.7374942135</x:v>
      </x:c>
      <x:c r="P3726" s="2" t="str">
        <x:v>approve</x:v>
      </x:c>
      <x:c r="Q3726" s="2" t="str">
        <x:v>eligibility and RAROC conditions are met</x:v>
      </x:c>
      <x:c r="R3726" s="2"/>
      <x:c r="S3726" s="2"/>
      <x:c r="T3726" s="2"/>
    </x:row>
    <x:row r="3727">
      <x:c r="A3727" s="2"/>
      <x:c r="B3727" s="2"/>
      <x:c r="C3727" s="2" t="str">
        <x:v>SYN-03722</x:v>
      </x:c>
      <x:c r="D3727" s="58" t="n">
        <x:v>143000000</x:v>
      </x:c>
      <x:c r="E3727" s="93" t="n">
        <x:v>48</x:v>
      </x:c>
      <x:c r="F3727" s="59" t="n">
        <x:v>0.05801243433000759</x:v>
      </x:c>
      <x:c r="G3727" s="59" t="n">
        <x:v>0.70108804074307</x:v>
      </x:c>
      <x:c r="H3727" s="59" t="n">
        <x:v>0.14773396684011447</x:v>
      </x:c>
      <x:c r="I3727" s="58" t="n">
        <x:v>3963390.3613967034</x:v>
      </x:c>
      <x:c r="J3727" s="59" t="n">
        <x:v>0.333099311528336</x:v>
      </x:c>
      <x:c r="K3727" s="2" t="str">
        <x:v>C</x:v>
      </x:c>
      <x:c r="L3727" s="59" t="n">
        <x:v>0.11728816986083986</x:v>
      </x:c>
      <x:c r="M3727" s="59" t="n">
        <x:v>0.46873073314164093</x:v>
      </x:c>
      <x:c r="N3727" s="58" t="n">
        <x:v>12335598.25638724</x:v>
      </x:c>
      <x:c r="O3727" s="58" t="n">
        <x:v>5810658.549793194</x:v>
      </x:c>
      <x:c r="P3727" s="2" t="str">
        <x:v>approve</x:v>
      </x:c>
      <x:c r="Q3727" s="2" t="str">
        <x:v>eligibility and RAROC conditions are met</x:v>
      </x:c>
      <x:c r="R3727" s="2"/>
      <x:c r="S3727" s="2"/>
      <x:c r="T3727" s="2"/>
    </x:row>
    <x:row r="3728">
      <x:c r="A3728" s="2"/>
      <x:c r="B3728" s="2"/>
      <x:c r="C3728" s="2" t="str">
        <x:v>SYN-03723</x:v>
      </x:c>
      <x:c r="D3728" s="58" t="n">
        <x:v>187000000</x:v>
      </x:c>
      <x:c r="E3728" s="93" t="n">
        <x:v>36</x:v>
      </x:c>
      <x:c r="F3728" s="59" t="n">
        <x:v>0.10890628810622793</x:v>
      </x:c>
      <x:c r="G3728" s="59" t="n">
        <x:v>0.743959911744724</x:v>
      </x:c>
      <x:c r="H3728" s="59" t="n">
        <x:v>0.19279173446890668</x:v>
      </x:c>
      <x:c r="I3728" s="58" t="n">
        <x:v>6881099.341517545</x:v>
      </x:c>
      <x:c r="J3728" s="59" t="n">
        <x:v>0.2753611522624766</x:v>
      </x:c>
      <x:c r="K3728" s="2" t="str">
        <x:v>D</x:v>
      </x:c>
      <x:c r="L3728" s="59" t="n">
        <x:v>0.1658731079101563</x:v>
      </x:c>
      <x:c r="M3728" s="59" t="n">
        <x:v>0.3446173427323873</x:v>
      </x:c>
      <x:c r="N3728" s="58" t="n">
        <x:v>23989713.772035796</x:v>
      </x:c>
      <x:c r="O3728" s="58" t="n">
        <x:v>10900628.405823829</x:v>
      </x:c>
      <x:c r="P3728" s="2" t="str">
        <x:v>approve</x:v>
      </x:c>
      <x:c r="Q3728" s="2" t="str">
        <x:v>eligibility and RAROC conditions are met</x:v>
      </x:c>
      <x:c r="R3728" s="2"/>
      <x:c r="S3728" s="2"/>
      <x:c r="T3728" s="2"/>
    </x:row>
    <x:row r="3729">
      <x:c r="A3729" s="2"/>
      <x:c r="B3729" s="2"/>
      <x:c r="C3729" s="2" t="str">
        <x:v>SYN-03724</x:v>
      </x:c>
      <x:c r="D3729" s="58" t="n">
        <x:v>123000000</x:v>
      </x:c>
      <x:c r="E3729" s="93" t="n">
        <x:v>24</x:v>
      </x:c>
      <x:c r="F3729" s="59" t="n">
        <x:v>0.14800678463630768</x:v>
      </x:c>
      <x:c r="G3729" s="59" t="n">
        <x:v>0.6687369224921761</x:v>
      </x:c>
      <x:c r="H3729" s="59" t="n">
        <x:v>0.230153723732592</x:v>
      </x:c>
      <x:c r="I3729" s="58" t="n">
        <x:v>6442855.411426764</x:v>
      </x:c>
      <x:c r="J3729" s="59" t="n">
        <x:v>0.4871427705713382</x:v>
      </x:c>
      <x:c r="K3729" s="2" t="str">
        <x:v>D</x:v>
      </x:c>
      <x:c r="L3729" s="59" t="n">
        <x:v>0.19870819091796876</x:v>
      </x:c>
      <x:c r="M3729" s="59" t="n">
        <x:v>0.36528183495477967</x:v>
      </x:c>
      <x:c r="N3729" s="58" t="n">
        <x:v>13185942.021095831</x:v>
      </x:c>
      <x:c r="O3729" s="58" t="n">
        <x:v>7603160.077508066</x:v>
      </x:c>
      <x:c r="P3729" s="2" t="str">
        <x:v>approve</x:v>
      </x:c>
      <x:c r="Q3729" s="2" t="str">
        <x:v>eligibility and RAROC conditions are met</x:v>
      </x:c>
      <x:c r="R3729" s="2"/>
      <x:c r="S3729" s="2"/>
      <x:c r="T3729" s="2"/>
    </x:row>
    <x:row r="3730">
      <x:c r="A3730" s="2"/>
      <x:c r="B3730" s="2"/>
      <x:c r="C3730" s="2" t="str">
        <x:v>SYN-03725</x:v>
      </x:c>
      <x:c r="D3730" s="58" t="n">
        <x:v>47000000</x:v>
      </x:c>
      <x:c r="E3730" s="93" t="n">
        <x:v>48</x:v>
      </x:c>
      <x:c r="F3730" s="59" t="n">
        <x:v>0.220702518498111</x:v>
      </x:c>
      <x:c r="G3730" s="59" t="n">
        <x:v>0.612881761427879</x:v>
      </x:c>
      <x:c r="H3730" s="59" t="n">
        <x:v>0.2810014684784006</x:v>
      </x:c>
      <x:c r="I3730" s="58" t="n">
        <x:v>1640745.3064159462</x:v>
      </x:c>
      <x:c r="J3730" s="59" t="n">
        <x:v>0.21081731131479195</x:v>
      </x:c>
      <x:c r="K3730" s="2" t="str">
        <x:v>E</x:v>
      </x:c>
      <x:c r="L3730" s="59"/>
      <x:c r="M3730" s="59" t="n">
        <x:v>0.3637733026568961</x:v>
      </x:c>
      <x:c r="N3730" s="58" t="n">
        <x:v>12342801.62185598</x:v>
      </x:c>
      <x:c r="O3730" s="58" t="n">
        <x:v>2722549.812434841</x:v>
      </x:c>
      <x:c r="P3730" s="2" t="str">
        <x:v>decline</x:v>
      </x:c>
      <x:c r="Q3730" s="2" t="str">
        <x:v>PD exceeds policy maximum</x:v>
      </x:c>
      <x:c r="R3730" s="2"/>
      <x:c r="S3730" s="2"/>
      <x:c r="T3730" s="2"/>
    </x:row>
    <x:row r="3731">
      <x:c r="A3731" s="2"/>
      <x:c r="B3731" s="2"/>
      <x:c r="C3731" s="2" t="str">
        <x:v>SYN-03726</x:v>
      </x:c>
      <x:c r="D3731" s="58" t="n">
        <x:v>67000000</x:v>
      </x:c>
      <x:c r="E3731" s="93" t="n">
        <x:v>36</x:v>
      </x:c>
      <x:c r="F3731" s="59" t="n">
        <x:v>0.11872320768143034</x:v>
      </x:c>
      <x:c r="G3731" s="59" t="n">
        <x:v>0.6869351073750964</x:v>
      </x:c>
      <x:c r="H3731" s="59" t="n">
        <x:v>0.20797662272503023</x:v>
      </x:c>
      <x:c r="I3731" s="58" t="n">
        <x:v>2517274.3758041365</x:v>
      </x:c>
      <x:c r="J3731" s="59" t="n">
        <x:v>0.08708281718818318</x:v>
      </x:c>
      <x:c r="K3731" s="2" t="str">
        <x:v>D</x:v>
      </x:c>
      <x:c r="L3731" s="59" t="n">
        <x:v>0.18061046600341796</x:v>
      </x:c>
      <x:c r="M3731" s="59" t="n">
        <x:v>0.35508962106716385</x:v>
      </x:c>
      <x:c r="N3731" s="58" t="n">
        <x:v>8655676.764889566</x:v>
      </x:c>
      <x:c r="O3731" s="58" t="n">
        <x:v>3762228.841080954</x:v>
      </x:c>
      <x:c r="P3731" s="2" t="str">
        <x:v>approve</x:v>
      </x:c>
      <x:c r="Q3731" s="2" t="str">
        <x:v>eligibility and RAROC conditions are met</x:v>
      </x:c>
      <x:c r="R3731" s="2"/>
      <x:c r="S3731" s="2"/>
      <x:c r="T3731" s="2"/>
    </x:row>
    <x:row r="3732">
      <x:c r="A3732" s="2"/>
      <x:c r="B3732" s="2"/>
      <x:c r="C3732" s="2" t="str">
        <x:v>SYN-03727</x:v>
      </x:c>
      <x:c r="D3732" s="58" t="n">
        <x:v>170000000</x:v>
      </x:c>
      <x:c r="E3732" s="93" t="n">
        <x:v>18</x:v>
      </x:c>
      <x:c r="F3732" s="59" t="n">
        <x:v>0.1968245385941588</x:v>
      </x:c>
      <x:c r="G3732" s="59" t="n">
        <x:v>0.6896996366621613</x:v>
      </x:c>
      <x:c r="H3732" s="59" t="n">
        <x:v>0.2584641523795694</x:v>
      </x:c>
      <x:c r="I3732" s="58" t="n">
        <x:v>11493337.629210938</x:v>
      </x:c>
      <x:c r="J3732" s="59" t="n">
        <x:v>0.6305129857388823</x:v>
      </x:c>
      <x:c r="K3732" s="2" t="str">
        <x:v>E</x:v>
      </x:c>
      <x:c r="L3732" s="59"/>
      <x:c r="M3732" s="59" t="n">
        <x:v>0.31258112930735277</x:v>
      </x:c>
      <x:c r="N3732" s="58" t="n">
        <x:v>19265268.843813475</x:v>
      </x:c>
      <x:c r="O3732" s="58" t="n">
        <x:v>12324249.258947639</x:v>
      </x:c>
      <x:c r="P3732" s="2" t="str">
        <x:v>decline</x:v>
      </x:c>
      <x:c r="Q3732" s="2" t="str">
        <x:v>debt service to income exceeds policy maximum</x:v>
      </x:c>
      <x:c r="R3732" s="2"/>
      <x:c r="S3732" s="2"/>
      <x:c r="T3732" s="2"/>
    </x:row>
    <x:row r="3733">
      <x:c r="A3733" s="2"/>
      <x:c r="B3733" s="2"/>
      <x:c r="C3733" s="2" t="str">
        <x:v>SYN-03728</x:v>
      </x:c>
      <x:c r="D3733" s="58" t="n">
        <x:v>89000000</x:v>
      </x:c>
      <x:c r="E3733" s="93" t="n">
        <x:v>36</x:v>
      </x:c>
      <x:c r="F3733" s="59" t="n">
        <x:v>0.09547536128752832</x:v>
      </x:c>
      <x:c r="G3733" s="59" t="n">
        <x:v>0.7076935595592982</x:v>
      </x:c>
      <x:c r="H3733" s="59" t="n">
        <x:v>0.20736740134276033</x:v>
      </x:c>
      <x:c r="I3733" s="58" t="n">
        <x:v>3341063.1119025415</x:v>
      </x:c>
      <x:c r="J3733" s="59" t="n">
        <x:v>0.2136758229577649</x:v>
      </x:c>
      <x:c r="K3733" s="2" t="str">
        <x:v>C</x:v>
      </x:c>
      <x:c r="L3733" s="59" t="n">
        <x:v>0.15659744262695313</x:v>
      </x:c>
      <x:c r="M3733" s="59" t="n">
        <x:v>0.5554849468345512</x:v>
      </x:c>
      <x:c r="N3733" s="58" t="n">
        <x:v>9651950.578020148</x:v>
      </x:c>
      <x:c r="O3733" s="58" t="n">
        <x:v>4676782.958195024</x:v>
      </x:c>
      <x:c r="P3733" s="2" t="str">
        <x:v>approve</x:v>
      </x:c>
      <x:c r="Q3733" s="2" t="str">
        <x:v>eligibility and RAROC conditions are met</x:v>
      </x:c>
      <x:c r="R3733" s="2"/>
      <x:c r="S3733" s="2"/>
      <x:c r="T3733" s="2"/>
    </x:row>
    <x:row r="3734">
      <x:c r="A3734" s="2"/>
      <x:c r="B3734" s="2"/>
      <x:c r="C3734" s="2" t="str">
        <x:v>SYN-03729</x:v>
      </x:c>
      <x:c r="D3734" s="58" t="n">
        <x:v>123000000</x:v>
      </x:c>
      <x:c r="E3734" s="93" t="n">
        <x:v>36</x:v>
      </x:c>
      <x:c r="F3734" s="59" t="n">
        <x:v>0.1294188326704949</x:v>
      </x:c>
      <x:c r="G3734" s="59" t="n">
        <x:v>0.8073881514478979</x:v>
      </x:c>
      <x:c r="H3734" s="59" t="n">
        <x:v>0.22708046251387168</x:v>
      </x:c>
      <x:c r="I3734" s="58" t="n">
        <x:v>4742599.445995799</x:v>
      </x:c>
      <x:c r="J3734" s="59" t="n">
        <x:v>0.1254815911359328</x:v>
      </x:c>
      <x:c r="K3734" s="2" t="str">
        <x:v>D</x:v>
      </x:c>
      <x:c r="L3734" s="59" t="n">
        <x:v>0.19839672088623045</x:v>
      </x:c>
      <x:c r="M3734" s="59" t="n">
        <x:v>0.325452888503689</x:v>
      </x:c>
      <x:c r="N3734" s="58" t="n">
        <x:v>20385993.480969373</x:v>
      </x:c>
      <x:c r="O3734" s="58" t="n">
        <x:v>8459497.72187759</x:v>
      </x:c>
      <x:c r="P3734" s="2" t="str">
        <x:v>approve</x:v>
      </x:c>
      <x:c r="Q3734" s="2" t="str">
        <x:v>eligibility and RAROC conditions are met</x:v>
      </x:c>
      <x:c r="R3734" s="2"/>
      <x:c r="S3734" s="2"/>
      <x:c r="T3734" s="2"/>
    </x:row>
    <x:row r="3735">
      <x:c r="A3735" s="2"/>
      <x:c r="B3735" s="2"/>
      <x:c r="C3735" s="2" t="str">
        <x:v>SYN-03730</x:v>
      </x:c>
      <x:c r="D3735" s="58" t="n">
        <x:v>52000000</x:v>
      </x:c>
      <x:c r="E3735" s="93" t="n">
        <x:v>24</x:v>
      </x:c>
      <x:c r="F3735" s="59" t="n">
        <x:v>0.023434931426379323</x:v>
      </x:c>
      <x:c r="G3735" s="59" t="n">
        <x:v>0.6613197688116182</x:v>
      </x:c>
      <x:c r="H3735" s="59" t="n">
        <x:v>0.11324126534661422</x:v>
      </x:c>
      <x:c r="I3735" s="58" t="n">
        <x:v>2431440.1616575466</x:v>
      </x:c>
      <x:c r="J3735" s="59" t="n">
        <x:v>0.25719363117977956</x:v>
      </x:c>
      <x:c r="K3735" s="2" t="str">
        <x:v>B</x:v>
      </x:c>
      <x:c r="L3735" s="59" t="n">
        <x:v>0.11143779754638673</x:v>
      </x:c>
      <x:c r="M3735" s="59" t="n">
        <x:v>0.17842062539241663</x:v>
      </x:c>
      <x:c r="N3735" s="58" t="n">
        <x:v>865731.7362545877</x:v>
      </x:c>
      <x:c r="O3735" s="58" t="n">
        <x:v>2175797.7745523327</x:v>
      </x:c>
      <x:c r="P3735" s="2" t="str">
        <x:v>approve</x:v>
      </x:c>
      <x:c r="Q3735" s="2" t="str">
        <x:v>eligibility and RAROC conditions are met</x:v>
      </x:c>
      <x:c r="R3735" s="2"/>
      <x:c r="S3735" s="2"/>
      <x:c r="T3735" s="2"/>
    </x:row>
    <x:row r="3736">
      <x:c r="A3736" s="2"/>
      <x:c r="B3736" s="2"/>
      <x:c r="C3736" s="2" t="str">
        <x:v>SYN-03731</x:v>
      </x:c>
      <x:c r="D3736" s="58" t="n">
        <x:v>225000000</x:v>
      </x:c>
      <x:c r="E3736" s="93" t="n">
        <x:v>36</x:v>
      </x:c>
      <x:c r="F3736" s="59" t="n">
        <x:v>0.15692650333901095</x:v>
      </x:c>
      <x:c r="G3736" s="59" t="n">
        <x:v>0.691520373125968</x:v>
      </x:c>
      <x:c r="H3736" s="59" t="n">
        <x:v>0.24814158655397958</x:v>
      </x:c>
      <x:c r="I3736" s="58" t="n">
        <x:v>8923860.618450642</x:v>
      </x:c>
      <x:c r="J3736" s="59" t="n">
        <x:v>0.47533912293882513</x:v>
      </x:c>
      <x:c r="K3736" s="2" t="str">
        <x:v>E</x:v>
      </x:c>
      <x:c r="L3736" s="59" t="n">
        <x:v>0.20653881072998043</x:v>
      </x:c>
      <x:c r="M3736" s="59" t="n">
        <x:v>0.4150763029615547</x:v>
      </x:c>
      <x:c r="N3736" s="58" t="n">
        <x:v>38416626.868716314</x:v>
      </x:c>
      <x:c r="O3736" s="58" t="n">
        <x:v>14256899.565977445</x:v>
      </x:c>
      <x:c r="P3736" s="2" t="str">
        <x:v>approve</x:v>
      </x:c>
      <x:c r="Q3736" s="2" t="str">
        <x:v>eligibility and RAROC conditions are met</x:v>
      </x:c>
      <x:c r="R3736" s="2"/>
      <x:c r="S3736" s="2"/>
      <x:c r="T3736" s="2"/>
    </x:row>
    <x:row r="3737">
      <x:c r="A3737" s="2"/>
      <x:c r="B3737" s="2"/>
      <x:c r="C3737" s="2" t="str">
        <x:v>SYN-03732</x:v>
      </x:c>
      <x:c r="D3737" s="58" t="n">
        <x:v>77000000</x:v>
      </x:c>
      <x:c r="E3737" s="93" t="n">
        <x:v>48</x:v>
      </x:c>
      <x:c r="F3737" s="59" t="n">
        <x:v>0.12611113650257766</x:v>
      </x:c>
      <x:c r="G3737" s="59" t="n">
        <x:v>0.6816622814819641</x:v>
      </x:c>
      <x:c r="H3737" s="59" t="n">
        <x:v>0.19782917751884388</x:v>
      </x:c>
      <x:c r="I3737" s="58" t="n">
        <x:v>2334241.297603639</x:v>
      </x:c>
      <x:c r="J3737" s="59" t="n">
        <x:v>0.15776786817578725</x:v>
      </x:c>
      <x:c r="K3737" s="2" t="str">
        <x:v>D</x:v>
      </x:c>
      <x:c r="L3737" s="59" t="n">
        <x:v>0.17775722503662106</x:v>
      </x:c>
      <x:c r="M3737" s="59" t="n">
        <x:v>0.29920701244660275</x:v>
      </x:c>
      <x:c r="N3737" s="58" t="n">
        <x:v>13535215.970238306</x:v>
      </x:c>
      <x:c r="O3737" s="58" t="n">
        <x:v>4272443.867848767</x:v>
      </x:c>
      <x:c r="P3737" s="2" t="str">
        <x:v>approve</x:v>
      </x:c>
      <x:c r="Q3737" s="2" t="str">
        <x:v>eligibility and RAROC conditions are met</x:v>
      </x:c>
      <x:c r="R3737" s="2"/>
      <x:c r="S3737" s="2"/>
      <x:c r="T3737" s="2"/>
    </x:row>
    <x:row r="3738">
      <x:c r="A3738" s="2"/>
      <x:c r="B3738" s="2"/>
      <x:c r="C3738" s="2" t="str">
        <x:v>SYN-03733</x:v>
      </x:c>
      <x:c r="D3738" s="58" t="n">
        <x:v>42000000</x:v>
      </x:c>
      <x:c r="E3738" s="93" t="n">
        <x:v>24</x:v>
      </x:c>
      <x:c r="F3738" s="59" t="n">
        <x:v>0.07236732083615564</x:v>
      </x:c>
      <x:c r="G3738" s="59" t="n">
        <x:v>0.7828197700968648</x:v>
      </x:c>
      <x:c r="H3738" s="59" t="n">
        <x:v>0.15482932660087406</x:v>
      </x:c>
      <x:c r="I3738" s="58" t="n">
        <x:v>2046089.2586134283</x:v>
      </x:c>
      <x:c r="J3738" s="59" t="n">
        <x:v>0.2765217989250241</x:v>
      </x:c>
      <x:c r="K3738" s="2" t="str">
        <x:v>C</x:v>
      </x:c>
      <x:c r="L3738" s="59" t="n">
        <x:v>0.1634945297241211</x:v>
      </x:c>
      <x:c r="M3738" s="59" t="n">
        <x:v>0.08763871906512445</x:v>
      </x:c>
      <x:c r="N3738" s="58" t="n">
        <x:v>2562790.495917997</x:v>
      </x:c>
      <x:c r="O3738" s="58" t="n">
        <x:v>2107648.080766931</x:v>
      </x:c>
      <x:c r="P3738" s="2" t="str">
        <x:v>reprice</x:v>
      </x:c>
      <x:c r="Q3738" s="2" t="str">
        <x:v>quoted APR is below the RAROC price floor</x:v>
      </x:c>
      <x:c r="R3738" s="2"/>
      <x:c r="S3738" s="2"/>
      <x:c r="T3738" s="2"/>
    </x:row>
    <x:row r="3739">
      <x:c r="A3739" s="2"/>
      <x:c r="B3739" s="2"/>
      <x:c r="C3739" s="2" t="str">
        <x:v>SYN-03734</x:v>
      </x:c>
      <x:c r="D3739" s="58" t="n">
        <x:v>134000000</x:v>
      </x:c>
      <x:c r="E3739" s="93" t="n">
        <x:v>36</x:v>
      </x:c>
      <x:c r="F3739" s="59" t="n">
        <x:v>0.11672498701573722</x:v>
      </x:c>
      <x:c r="G3739" s="59" t="n">
        <x:v>0.8023132142530411</x:v>
      </x:c>
      <x:c r="H3739" s="59" t="n">
        <x:v>0.1927534830638892</x:v>
      </x:c>
      <x:c r="I3739" s="58" t="n">
        <x:v>4930581.526743448</x:v>
      </x:c>
      <x:c r="J3739" s="59" t="n">
        <x:v>0.20759957532743561</x:v>
      </x:c>
      <x:c r="K3739" s="2" t="str">
        <x:v>D</x:v>
      </x:c>
      <x:c r="L3739" s="59" t="n">
        <x:v>0.19079246520996093</x:v>
      </x:c>
      <x:c r="M3739" s="59" t="n">
        <x:v>0.17205056984355005</x:v>
      </x:c>
      <x:c r="N3739" s="58" t="n">
        <x:v>19780622.63310666</x:v>
      </x:c>
      <x:c r="O3739" s="58" t="n">
        <x:v>8674452.394198757</x:v>
      </x:c>
      <x:c r="P3739" s="2" t="str">
        <x:v>approve</x:v>
      </x:c>
      <x:c r="Q3739" s="2" t="str">
        <x:v>eligibility and RAROC conditions are met</x:v>
      </x:c>
      <x:c r="R3739" s="2"/>
      <x:c r="S3739" s="2"/>
      <x:c r="T3739" s="2"/>
    </x:row>
    <x:row r="3740">
      <x:c r="A3740" s="2"/>
      <x:c r="B3740" s="2"/>
      <x:c r="C3740" s="2" t="str">
        <x:v>SYN-03735</x:v>
      </x:c>
      <x:c r="D3740" s="58" t="n">
        <x:v>102000000</x:v>
      </x:c>
      <x:c r="E3740" s="93" t="n">
        <x:v>18</x:v>
      </x:c>
      <x:c r="F3740" s="59" t="n">
        <x:v>0.0983591211391338</x:v>
      </x:c>
      <x:c r="G3740" s="59" t="n">
        <x:v>0.6156367689558526</x:v>
      </x:c>
      <x:c r="H3740" s="59" t="n">
        <x:v>0.18075114888124202</x:v>
      </x:c>
      <x:c r="I3740" s="58" t="n">
        <x:v>6511842.628158786</x:v>
      </x:c>
      <x:c r="J3740" s="59" t="n">
        <x:v>0.2654748397425823</x:v>
      </x:c>
      <x:c r="K3740" s="2" t="str">
        <x:v>C</x:v>
      </x:c>
      <x:c r="L3740" s="59" t="n">
        <x:v>0.14692432403564454</x:v>
      </x:c>
      <x:c r="M3740" s="59" t="n">
        <x:v>0.4576619557622283</x:v>
      </x:c>
      <x:c r="N3740" s="58" t="n">
        <x:v>5084522.338232837</x:v>
      </x:c>
      <x:c r="O3740" s="58" t="n">
        <x:v>4857943.576285273</x:v>
      </x:c>
      <x:c r="P3740" s="2" t="str">
        <x:v>approve</x:v>
      </x:c>
      <x:c r="Q3740" s="2" t="str">
        <x:v>eligibility and RAROC conditions are met</x:v>
      </x:c>
      <x:c r="R3740" s="2"/>
      <x:c r="S3740" s="2"/>
      <x:c r="T3740" s="2"/>
    </x:row>
    <x:row r="3741">
      <x:c r="A3741" s="2"/>
      <x:c r="B3741" s="2"/>
      <x:c r="C3741" s="2" t="str">
        <x:v>SYN-03736</x:v>
      </x:c>
      <x:c r="D3741" s="58" t="n">
        <x:v>170000000</x:v>
      </x:c>
      <x:c r="E3741" s="93" t="n">
        <x:v>48</x:v>
      </x:c>
      <x:c r="F3741" s="59" t="n">
        <x:v>0.16735463238062578</x:v>
      </x:c>
      <x:c r="G3741" s="59" t="n">
        <x:v>0.8005557484104397</x:v>
      </x:c>
      <x:c r="H3741" s="59" t="n">
        <x:v>0.25079449432745055</x:v>
      </x:c>
      <x:c r="I3741" s="58" t="n">
        <x:v>5644247.518071866</x:v>
      </x:c>
      <x:c r="J3741" s="59" t="n">
        <x:v>0.2670635461117042</x:v>
      </x:c>
      <x:c r="K3741" s="2" t="str">
        <x:v>E</x:v>
      </x:c>
      <x:c r="L3741" s="59" t="n">
        <x:v>0.23532566070556638</x:v>
      </x:c>
      <x:c r="M3741" s="59" t="n">
        <x:v>0.23935953376293684</x:v>
      </x:c>
      <x:c r="N3741" s="58" t="n">
        <x:v>45940369.95810422</x:v>
      </x:c>
      <x:c r="O3741" s="58" t="n">
        <x:v>12283993.957599299</x:v>
      </x:c>
      <x:c r="P3741" s="2" t="str">
        <x:v>approve</x:v>
      </x:c>
      <x:c r="Q3741" s="2" t="str">
        <x:v>eligibility and RAROC conditions are met</x:v>
      </x:c>
      <x:c r="R3741" s="2"/>
      <x:c r="S3741" s="2"/>
      <x:c r="T3741" s="2"/>
    </x:row>
    <x:row r="3742">
      <x:c r="A3742" s="2"/>
      <x:c r="B3742" s="2"/>
      <x:c r="C3742" s="2" t="str">
        <x:v>SYN-03737</x:v>
      </x:c>
      <x:c r="D3742" s="58" t="n">
        <x:v>215000000</x:v>
      </x:c>
      <x:c r="E3742" s="93" t="n">
        <x:v>12</x:v>
      </x:c>
      <x:c r="F3742" s="59" t="n">
        <x:v>0.02294504631174799</x:v>
      </x:c>
      <x:c r="G3742" s="59" t="n">
        <x:v>0.7311764684157989</x:v>
      </x:c>
      <x:c r="H3742" s="59" t="n">
        <x:v>0.11654981539164888</x:v>
      </x:c>
      <x:c r="I3742" s="58" t="n">
        <x:v>19067805.34812706</x:v>
      </x:c>
      <x:c r="J3742" s="59" t="n">
        <x:v>0.6744884506007028</x:v>
      </x:c>
      <x:c r="K3742" s="2" t="str">
        <x:v>B</x:v>
      </x:c>
      <x:c r="L3742" s="59"/>
      <x:c r="M3742" s="59" t="n">
        <x:v>0.3609563289905883</x:v>
      </x:c>
      <x:c r="N3742" s="58" t="n">
        <x:v>1995314.9964697526</x:v>
      </x:c>
      <x:c r="O3742" s="58" t="n">
        <x:v>9267020.089059787</x:v>
      </x:c>
      <x:c r="P3742" s="2" t="str">
        <x:v>decline</x:v>
      </x:c>
      <x:c r="Q3742" s="2" t="str">
        <x:v>debt service to income exceeds policy maximum</x:v>
      </x:c>
      <x:c r="R3742" s="2"/>
      <x:c r="S3742" s="2"/>
      <x:c r="T3742" s="2"/>
    </x:row>
    <x:row r="3743">
      <x:c r="A3743" s="2"/>
      <x:c r="B3743" s="2"/>
      <x:c r="C3743" s="2" t="str">
        <x:v>SYN-03738</x:v>
      </x:c>
      <x:c r="D3743" s="58" t="n">
        <x:v>136000000</x:v>
      </x:c>
      <x:c r="E3743" s="93" t="n">
        <x:v>36</x:v>
      </x:c>
      <x:c r="F3743" s="59" t="n">
        <x:v>0.017040971833430067</x:v>
      </x:c>
      <x:c r="G3743" s="59" t="n">
        <x:v>0.7985639302347752</x:v>
      </x:c>
      <x:c r="H3743" s="59" t="n">
        <x:v>0.1189442484203454</x:v>
      </x:c>
      <x:c r="I3743" s="58" t="n">
        <x:v>4510291.4346153345</x:v>
      </x:c>
      <x:c r="J3743" s="59" t="n">
        <x:v>0.22992217247298075</x:v>
      </x:c>
      <x:c r="K3743" s="2" t="str">
        <x:v>A</x:v>
      </x:c>
      <x:c r="L3743" s="59" t="n">
        <x:v>0.09172306060791016</x:v>
      </x:c>
      <x:c r="M3743" s="59" t="n">
        <x:v>0.43644589660424304</x:v>
      </x:c>
      <x:c r="N3743" s="58" t="n">
        <x:v>2989166.2681193002</x:v>
      </x:c>
      <x:c r="O3743" s="58" t="n">
        <x:v>5720834.352153499</x:v>
      </x:c>
      <x:c r="P3743" s="2" t="str">
        <x:v>approve</x:v>
      </x:c>
      <x:c r="Q3743" s="2" t="str">
        <x:v>eligibility and RAROC conditions are met</x:v>
      </x:c>
      <x:c r="R3743" s="2"/>
      <x:c r="S3743" s="2"/>
      <x:c r="T3743" s="2"/>
    </x:row>
    <x:row r="3744">
      <x:c r="A3744" s="2"/>
      <x:c r="B3744" s="2"/>
      <x:c r="C3744" s="2" t="str">
        <x:v>SYN-03739</x:v>
      </x:c>
      <x:c r="D3744" s="58" t="n">
        <x:v>106000000</x:v>
      </x:c>
      <x:c r="E3744" s="93" t="n">
        <x:v>48</x:v>
      </x:c>
      <x:c r="F3744" s="59" t="n">
        <x:v>0.07915433774551034</x:v>
      </x:c>
      <x:c r="G3744" s="59" t="n">
        <x:v>0.7814534423281733</x:v>
      </x:c>
      <x:c r="H3744" s="59" t="n">
        <x:v>0.16399696833163782</x:v>
      </x:c>
      <x:c r="I3744" s="58" t="n">
        <x:v>3025812.8087951243</x:v>
      </x:c>
      <x:c r="J3744" s="59" t="n">
        <x:v>0.23240483656352556</x:v>
      </x:c>
      <x:c r="K3744" s="2" t="str">
        <x:v>C</x:v>
      </x:c>
      <x:c r="L3744" s="59" t="n">
        <x:v>0.14571266174316408</x:v>
      </x:c>
      <x:c r="M3744" s="59" t="n">
        <x:v>0.3037616978474562</x:v>
      </x:c>
      <x:c r="N3744" s="58" t="n">
        <x:v>13760921.386164939</x:v>
      </x:c>
      <x:c r="O3744" s="58" t="n">
        <x:v>5445389.312383043</x:v>
      </x:c>
      <x:c r="P3744" s="2" t="str">
        <x:v>approve</x:v>
      </x:c>
      <x:c r="Q3744" s="2" t="str">
        <x:v>eligibility and RAROC conditions are met</x:v>
      </x:c>
      <x:c r="R3744" s="2"/>
      <x:c r="S3744" s="2"/>
      <x:c r="T3744" s="2"/>
    </x:row>
    <x:row r="3745">
      <x:c r="A3745" s="2"/>
      <x:c r="B3745" s="2"/>
      <x:c r="C3745" s="2" t="str">
        <x:v>SYN-03740</x:v>
      </x:c>
      <x:c r="D3745" s="58" t="n">
        <x:v>233000000</x:v>
      </x:c>
      <x:c r="E3745" s="93" t="n">
        <x:v>36</x:v>
      </x:c>
      <x:c r="F3745" s="59" t="n">
        <x:v>0.05318528581803024</x:v>
      </x:c>
      <x:c r="G3745" s="59" t="n">
        <x:v>0.7698162727992794</x:v>
      </x:c>
      <x:c r="H3745" s="59" t="n">
        <x:v>0.1410674036405919</x:v>
      </x:c>
      <x:c r="I3745" s="58" t="n">
        <x:v>7975472.443924096</x:v>
      </x:c>
      <x:c r="J3745" s="59" t="n">
        <x:v>0.3123090864114936</x:v>
      </x:c>
      <x:c r="K3745" s="2" t="str">
        <x:v>C</x:v>
      </x:c>
      <x:c r="L3745" s="59" t="n">
        <x:v>0.11758472442626956</x:v>
      </x:c>
      <x:c r="M3745" s="59" t="n">
        <x:v>0.3982323874767114</x:v>
      </x:c>
      <x:c r="N3745" s="58" t="n">
        <x:v>15252651.185908299</x:v>
      </x:c>
      <x:c r="O3745" s="58" t="n">
        <x:v>9538304.680415146</x:v>
      </x:c>
      <x:c r="P3745" s="2" t="str">
        <x:v>approve</x:v>
      </x:c>
      <x:c r="Q3745" s="2" t="str">
        <x:v>eligibility and RAROC conditions are met</x:v>
      </x:c>
      <x:c r="R3745" s="2"/>
      <x:c r="S3745" s="2"/>
      <x:c r="T3745" s="2"/>
    </x:row>
    <x:row r="3746">
      <x:c r="A3746" s="2"/>
      <x:c r="B3746" s="2"/>
      <x:c r="C3746" s="2" t="str">
        <x:v>SYN-03741</x:v>
      </x:c>
      <x:c r="D3746" s="58" t="n">
        <x:v>68000000</x:v>
      </x:c>
      <x:c r="E3746" s="93" t="n">
        <x:v>18</x:v>
      </x:c>
      <x:c r="F3746" s="59" t="n">
        <x:v>0.027082105046769993</x:v>
      </x:c>
      <x:c r="G3746" s="59" t="n">
        <x:v>0.7196024831402531</x:v>
      </x:c>
      <x:c r="H3746" s="59" t="n">
        <x:v>0.1256730645332235</x:v>
      </x:c>
      <x:c r="I3746" s="58" t="n">
        <x:v>4164721.5085951113</x:v>
      </x:c>
      <x:c r="J3746" s="59" t="n">
        <x:v>0.08694707635419259</x:v>
      </x:c>
      <x:c r="K3746" s="2" t="str">
        <x:v>B</x:v>
      </x:c>
      <x:c r="L3746" s="59" t="n">
        <x:v>0.11424804687500001</x:v>
      </x:c>
      <x:c r="M3746" s="59" t="n">
        <x:v>0.27647888536772347</x:v>
      </x:c>
      <x:c r="N3746" s="58" t="n">
        <x:v>1079441.8166642215</x:v>
      </x:c>
      <x:c r="O3746" s="58" t="n">
        <x:v>2871652.8464187426</x:v>
      </x:c>
      <x:c r="P3746" s="2" t="str">
        <x:v>approve</x:v>
      </x:c>
      <x:c r="Q3746" s="2" t="str">
        <x:v>eligibility and RAROC conditions are met</x:v>
      </x:c>
      <x:c r="R3746" s="2"/>
      <x:c r="S3746" s="2"/>
      <x:c r="T3746" s="2"/>
    </x:row>
    <x:row r="3747">
      <x:c r="A3747" s="2"/>
      <x:c r="B3747" s="2"/>
      <x:c r="C3747" s="2" t="str">
        <x:v>SYN-03742</x:v>
      </x:c>
      <x:c r="D3747" s="58" t="n">
        <x:v>53000000</x:v>
      </x:c>
      <x:c r="E3747" s="93" t="n">
        <x:v>24</x:v>
      </x:c>
      <x:c r="F3747" s="59" t="n">
        <x:v>0.21857095922693368</x:v>
      </x:c>
      <x:c r="G3747" s="59" t="n">
        <x:v>0.8001965285002103</x:v>
      </x:c>
      <x:c r="H3747" s="59" t="n">
        <x:v>0.3</x:v>
      </x:c>
      <x:c r="I3747" s="58" t="n">
        <x:v>2963379.479085443</x:v>
      </x:c>
      <x:c r="J3747" s="59" t="n">
        <x:v>0.16014380762065716</x:v>
      </x:c>
      <x:c r="K3747" s="2" t="str">
        <x:v>E</x:v>
      </x:c>
      <x:c r="L3747" s="59"/>
      <x:c r="M3747" s="59" t="n">
        <x:v>0.10838436955160538</x:v>
      </x:c>
      <x:c r="N3747" s="58" t="n">
        <x:v>10069538.955562625</x:v>
      </x:c>
      <x:c r="O3747" s="58" t="n">
        <x:v>4475132.505739668</x:v>
      </x:c>
      <x:c r="P3747" s="2" t="str">
        <x:v>decline</x:v>
      </x:c>
      <x:c r="Q3747" s="2" t="str">
        <x:v>PD exceeds policy maximum</x:v>
      </x:c>
      <x:c r="R3747" s="2"/>
      <x:c r="S3747" s="2"/>
      <x:c r="T3747" s="2"/>
    </x:row>
    <x:row r="3748">
      <x:c r="A3748" s="2"/>
      <x:c r="B3748" s="2"/>
      <x:c r="C3748" s="2" t="str">
        <x:v>SYN-03743</x:v>
      </x:c>
      <x:c r="D3748" s="58" t="n">
        <x:v>119000000</x:v>
      </x:c>
      <x:c r="E3748" s="93" t="n">
        <x:v>18</x:v>
      </x:c>
      <x:c r="F3748" s="59" t="n">
        <x:v>0.07296565328481766</x:v>
      </x:c>
      <x:c r="G3748" s="59" t="n">
        <x:v>0.7129954777726389</x:v>
      </x:c>
      <x:c r="H3748" s="59" t="n">
        <x:v>0.18424654594289344</x:v>
      </x:c>
      <x:c r="I3748" s="58" t="n">
        <x:v>7616998.94898453</x:v>
      </x:c>
      <x:c r="J3748" s="59" t="n">
        <x:v>0.3895068205201241</x:v>
      </x:c>
      <x:c r="K3748" s="2" t="str">
        <x:v>C</x:v>
      </x:c>
      <x:c r="L3748" s="59" t="n">
        <x:v>0.12825366973876956</x:v>
      </x:c>
      <x:c r="M3748" s="59" t="n">
        <x:v>0.66680314282811</x:v>
      </x:c>
      <x:c r="N3748" s="58" t="n">
        <x:v>5103245.233205448</x:v>
      </x:c>
      <x:c r="O3748" s="58" t="n">
        <x:v>5576528.95087323</x:v>
      </x:c>
      <x:c r="P3748" s="2" t="str">
        <x:v>approve</x:v>
      </x:c>
      <x:c r="Q3748" s="2" t="str">
        <x:v>eligibility and RAROC conditions are met</x:v>
      </x:c>
      <x:c r="R3748" s="2"/>
      <x:c r="S3748" s="2"/>
      <x:c r="T3748" s="2"/>
    </x:row>
    <x:row r="3749">
      <x:c r="A3749" s="2"/>
      <x:c r="B3749" s="2"/>
      <x:c r="C3749" s="2" t="str">
        <x:v>SYN-03744</x:v>
      </x:c>
      <x:c r="D3749" s="58" t="n">
        <x:v>232000000</x:v>
      </x:c>
      <x:c r="E3749" s="93" t="n">
        <x:v>48</x:v>
      </x:c>
      <x:c r="F3749" s="59" t="n">
        <x:v>0.2662679567467266</x:v>
      </x:c>
      <x:c r="G3749" s="59" t="n">
        <x:v>0.592829831155147</x:v>
      </x:c>
      <x:c r="H3749" s="59" t="n">
        <x:v>0.3</x:v>
      </x:c>
      <x:c r="I3749" s="58" t="n">
        <x:v>8353390.5593778705</x:v>
      </x:c>
      <x:c r="J3749" s="59" t="n">
        <x:v>0.6035593706251914</x:v>
      </x:c>
      <x:c r="K3749" s="2" t="str">
        <x:v>E</x:v>
      </x:c>
      <x:c r="L3749" s="59"/>
      <x:c r="M3749" s="59" t="n">
        <x:v>0.3250066732521577</x:v>
      </x:c>
      <x:c r="N3749" s="58" t="n">
        <x:v>68540677.04766482</x:v>
      </x:c>
      <x:c r="O3749" s="58" t="n">
        <x:v>12964205.23492957</x:v>
      </x:c>
      <x:c r="P3749" s="2" t="str">
        <x:v>decline</x:v>
      </x:c>
      <x:c r="Q3749" s="2" t="str">
        <x:v>PD exceeds policy maximum</x:v>
      </x:c>
      <x:c r="R3749" s="2"/>
      <x:c r="S3749" s="2"/>
      <x:c r="T3749" s="2"/>
    </x:row>
    <x:row r="3750">
      <x:c r="A3750" s="2"/>
      <x:c r="B3750" s="2"/>
      <x:c r="C3750" s="2" t="str">
        <x:v>SYN-03745</x:v>
      </x:c>
      <x:c r="D3750" s="58" t="n">
        <x:v>209000000</x:v>
      </x:c>
      <x:c r="E3750" s="93" t="n">
        <x:v>12</x:v>
      </x:c>
      <x:c r="F3750" s="59" t="n">
        <x:v>0.031075714976668393</x:v>
      </x:c>
      <x:c r="G3750" s="59" t="n">
        <x:v>0.9</x:v>
      </x:c>
      <x:c r="H3750" s="59" t="n">
        <x:v>0.13285714737568471</x:v>
      </x:c>
      <x:c r="I3750" s="58" t="n">
        <x:v>18695338.065428432</x:v>
      </x:c>
      <x:c r="J3750" s="59" t="n">
        <x:v>0.37770377881632433</x:v>
      </x:c>
      <x:c r="K3750" s="2" t="str">
        <x:v>B</x:v>
      </x:c>
      <x:c r="L3750" s="59" t="n">
        <x:v>0.10848541259765625</x:v>
      </x:c>
      <x:c r="M3750" s="59" t="n">
        <x:v>0.4076429406131379</x:v>
      </x:c>
      <x:c r="N3750" s="58" t="n">
        <x:v>3245303.0110258497</x:v>
      </x:c>
      <x:c r="O3750" s="58" t="n">
        <x:v>9006919.10030811</x:v>
      </x:c>
      <x:c r="P3750" s="2" t="str">
        <x:v>approve</x:v>
      </x:c>
      <x:c r="Q3750" s="2" t="str">
        <x:v>eligibility and RAROC conditions are met</x:v>
      </x:c>
      <x:c r="R3750" s="2"/>
      <x:c r="S3750" s="2"/>
      <x:c r="T3750" s="2"/>
    </x:row>
    <x:row r="3751">
      <x:c r="A3751" s="2"/>
      <x:c r="B3751" s="2"/>
      <x:c r="C3751" s="2" t="str">
        <x:v>SYN-03746</x:v>
      </x:c>
      <x:c r="D3751" s="58" t="n">
        <x:v>128000000</x:v>
      </x:c>
      <x:c r="E3751" s="93" t="n">
        <x:v>48</x:v>
      </x:c>
      <x:c r="F3751" s="59" t="n">
        <x:v>0.06520244052126417</x:v>
      </x:c>
      <x:c r="G3751" s="59" t="n">
        <x:v>0.7513256434819986</x:v>
      </x:c>
      <x:c r="H3751" s="59" t="n">
        <x:v>0.14908710772739128</x:v>
      </x:c>
      <x:c r="I3751" s="58" t="n">
        <x:v>3556415.3615923915</x:v>
      </x:c>
      <x:c r="J3751" s="59" t="n">
        <x:v>0.24158327659097353</x:v>
      </x:c>
      <x:c r="K3751" s="2" t="str">
        <x:v>C</x:v>
      </x:c>
      <x:c r="L3751" s="59" t="n">
        <x:v>0.13055503845214847</x:v>
      </x:c>
      <x:c r="M3751" s="59" t="n">
        <x:v>0.33090311439090103</x:v>
      </x:c>
      <x:c r="N3751" s="58" t="n">
        <x:v>13222183.741150722</x:v>
      </x:c>
      <x:c r="O3751" s="58" t="n">
        <x:v>5675582.148155302</x:v>
      </x:c>
      <x:c r="P3751" s="2" t="str">
        <x:v>approve</x:v>
      </x:c>
      <x:c r="Q3751" s="2" t="str">
        <x:v>eligibility and RAROC conditions are met</x:v>
      </x:c>
      <x:c r="R3751" s="2"/>
      <x:c r="S3751" s="2"/>
      <x:c r="T3751" s="2"/>
    </x:row>
    <x:row r="3752">
      <x:c r="A3752" s="2"/>
      <x:c r="B3752" s="2"/>
      <x:c r="C3752" s="2" t="str">
        <x:v>SYN-03747</x:v>
      </x:c>
      <x:c r="D3752" s="58" t="n">
        <x:v>104000000</x:v>
      </x:c>
      <x:c r="E3752" s="93" t="n">
        <x:v>18</x:v>
      </x:c>
      <x:c r="F3752" s="59" t="n">
        <x:v>0.09928090936276401</x:v>
      </x:c>
      <x:c r="G3752" s="59" t="n">
        <x:v>0.7525824665261535</x:v>
      </x:c>
      <x:c r="H3752" s="59" t="n">
        <x:v>0.16909224553853272</x:v>
      </x:c>
      <x:c r="I3752" s="58" t="n">
        <x:v>6581849.493255507</x:v>
      </x:c>
      <x:c r="J3752" s="59" t="n">
        <x:v>0.501481371779326</x:v>
      </x:c>
      <x:c r="K3752" s="2" t="str">
        <x:v>C</x:v>
      </x:c>
      <x:c r="L3752" s="59"/>
      <x:c r="M3752" s="59" t="n">
        <x:v>0.23018037110729364</x:v>
      </x:c>
      <x:c r="N3752" s="58" t="n">
        <x:v>6380569.417949705</x:v>
      </x:c>
      <x:c r="O3752" s="58" t="n">
        <x:v>6068947.559254325</x:v>
      </x:c>
      <x:c r="P3752" s="2" t="str">
        <x:v>decline</x:v>
      </x:c>
      <x:c r="Q3752" s="2" t="str">
        <x:v>debt service to income exceeds policy maximum</x:v>
      </x:c>
      <x:c r="R3752" s="2"/>
      <x:c r="S3752" s="2"/>
      <x:c r="T3752" s="2"/>
    </x:row>
    <x:row r="3753">
      <x:c r="A3753" s="2"/>
      <x:c r="B3753" s="2"/>
      <x:c r="C3753" s="2" t="str">
        <x:v>SYN-03748</x:v>
      </x:c>
      <x:c r="D3753" s="58" t="n">
        <x:v>89000000</x:v>
      </x:c>
      <x:c r="E3753" s="93" t="n">
        <x:v>18</x:v>
      </x:c>
      <x:c r="F3753" s="59" t="n">
        <x:v>0.04401852347875032</x:v>
      </x:c>
      <x:c r="G3753" s="59" t="n">
        <x:v>0.5827976292334316</x:v>
      </x:c>
      <x:c r="H3753" s="59" t="n">
        <x:v>0.16589165417516555</x:v>
      </x:c>
      <x:c r="I3753" s="58" t="n">
        <x:v>5619037.415296807</x:v>
      </x:c>
      <x:c r="J3753" s="59" t="n">
        <x:v>0.48076149661187234</x:v>
      </x:c>
      <x:c r="K3753" s="2" t="str">
        <x:v>B</x:v>
      </x:c>
      <x:c r="L3753" s="59"/>
      <x:c r="M3753" s="59" t="n">
        <x:v>0.7352634047223007</x:v>
      </x:c>
      <x:c r="N3753" s="58" t="n">
        <x:v>1875797.5469876248</x:v>
      </x:c>
      <x:c r="O3753" s="58" t="n">
        <x:v>3760692.1111100633</x:v>
      </x:c>
      <x:c r="P3753" s="2" t="str">
        <x:v>manual_review</x:v>
      </x:c>
      <x:c r="Q3753" s="2" t="str">
        <x:v>data quality flag</x:v>
      </x:c>
      <x:c r="R3753" s="2"/>
      <x:c r="S3753" s="2"/>
      <x:c r="T3753" s="2"/>
    </x:row>
    <x:row r="3754">
      <x:c r="A3754" s="2"/>
      <x:c r="B3754" s="2"/>
      <x:c r="C3754" s="2" t="str">
        <x:v>SYN-03749</x:v>
      </x:c>
      <x:c r="D3754" s="58" t="n">
        <x:v>225000000</x:v>
      </x:c>
      <x:c r="E3754" s="93" t="n">
        <x:v>36</x:v>
      </x:c>
      <x:c r="F3754" s="59" t="n">
        <x:v>0.038910117407651774</x:v>
      </x:c>
      <x:c r="G3754" s="59" t="n">
        <x:v>0.7988470007588713</x:v>
      </x:c>
      <x:c r="H3754" s="59" t="n">
        <x:v>0.12324165277574299</x:v>
      </x:c>
      <x:c r="I3754" s="58" t="n">
        <x:v>7508103.801990802</x:v>
      </x:c>
      <x:c r="J3754" s="59" t="n">
        <x:v>0.4343439951705074</x:v>
      </x:c>
      <x:c r="K3754" s="2" t="str">
        <x:v>B</x:v>
      </x:c>
      <x:c r="L3754" s="59" t="n">
        <x:v>0.10419414520263674</x:v>
      </x:c>
      <x:c r="M3754" s="59" t="n">
        <x:v>0.3529751485878788</x:v>
      </x:c>
      <x:c r="N3754" s="58" t="n">
        <x:v>11182846.014859432</x:v>
      </x:c>
      <x:c r="O3754" s="58" t="n">
        <x:v>9274360.545094335</x:v>
      </x:c>
      <x:c r="P3754" s="2" t="str">
        <x:v>approve</x:v>
      </x:c>
      <x:c r="Q3754" s="2" t="str">
        <x:v>eligibility and RAROC conditions are met</x:v>
      </x:c>
      <x:c r="R3754" s="2"/>
      <x:c r="S3754" s="2"/>
      <x:c r="T3754" s="2"/>
    </x:row>
    <x:row r="3755">
      <x:c r="A3755" s="2"/>
      <x:c r="B3755" s="2"/>
      <x:c r="C3755" s="2" t="str">
        <x:v>SYN-03750</x:v>
      </x:c>
      <x:c r="D3755" s="58" t="n">
        <x:v>206000000</x:v>
      </x:c>
      <x:c r="E3755" s="93" t="n">
        <x:v>18</x:v>
      </x:c>
      <x:c r="F3755" s="59" t="n">
        <x:v>0.2307082244789079</x:v>
      </x:c>
      <x:c r="G3755" s="59" t="n">
        <x:v>0.7560214043816524</x:v>
      </x:c>
      <x:c r="H3755" s="59" t="n">
        <x:v>0.3</x:v>
      </x:c>
      <x:c r="I3755" s="58" t="n">
        <x:v>14352036.593130978</x:v>
      </x:c>
      <x:c r="J3755" s="59" t="n">
        <x:v>0.5236676831425271</x:v>
      </x:c>
      <x:c r="K3755" s="2" t="str">
        <x:v>E</x:v>
      </x:c>
      <x:c r="L3755" s="59"/>
      <x:c r="M3755" s="59" t="n">
        <x:v>0.2541707945869331</x:v>
      </x:c>
      <x:c r="N3755" s="58" t="n">
        <x:v>30220529.71032299</x:v>
      </x:c>
      <x:c r="O3755" s="58" t="n">
        <x:v>17175313.762529634</x:v>
      </x:c>
      <x:c r="P3755" s="2" t="str">
        <x:v>decline</x:v>
      </x:c>
      <x:c r="Q3755" s="2" t="str">
        <x:v>PD exceeds policy maximum</x:v>
      </x:c>
      <x:c r="R3755" s="2"/>
      <x:c r="S3755" s="2"/>
      <x:c r="T3755" s="2"/>
    </x:row>
    <x:row r="3756">
      <x:c r="A3756" s="2"/>
      <x:c r="B3756" s="2"/>
      <x:c r="C3756" s="2" t="str">
        <x:v>SYN-03751</x:v>
      </x:c>
      <x:c r="D3756" s="58" t="n">
        <x:v>91000000</x:v>
      </x:c>
      <x:c r="E3756" s="93" t="n">
        <x:v>18</x:v>
      </x:c>
      <x:c r="F3756" s="59" t="n">
        <x:v>0.08984682193303692</x:v>
      </x:c>
      <x:c r="G3756" s="59" t="n">
        <x:v>0.8187544707710198</x:v>
      </x:c>
      <x:c r="H3756" s="59" t="n">
        <x:v>0.17987862270469768</x:v>
      </x:c>
      <x:c r="I3756" s="58" t="n">
        <x:v>5805799.627897835</x:v>
      </x:c>
      <x:c r="J3756" s="59" t="n">
        <x:v>0.47606205613440816</x:v>
      </x:c>
      <x:c r="K3756" s="2" t="str">
        <x:v>C</x:v>
      </x:c>
      <x:c r="L3756" s="59" t="n">
        <x:v>0.160433349609375</x:v>
      </x:c>
      <x:c r="M3756" s="59" t="n">
        <x:v>0.2954190816154888</x:v>
      </x:c>
      <x:c r="N3756" s="58" t="n">
        <x:v>5510745.575794528</x:v>
      </x:c>
      <x:c r="O3756" s="58" t="n">
        <x:v>5494085.74688901</x:v>
      </x:c>
      <x:c r="P3756" s="2" t="str">
        <x:v>approve</x:v>
      </x:c>
      <x:c r="Q3756" s="2" t="str">
        <x:v>eligibility and RAROC conditions are met</x:v>
      </x:c>
      <x:c r="R3756" s="2"/>
      <x:c r="S3756" s="2"/>
      <x:c r="T3756" s="2"/>
    </x:row>
    <x:row r="3757">
      <x:c r="A3757" s="2"/>
      <x:c r="B3757" s="2"/>
      <x:c r="C3757" s="2" t="str">
        <x:v>SYN-03752</x:v>
      </x:c>
      <x:c r="D3757" s="58" t="n">
        <x:v>33000000</x:v>
      </x:c>
      <x:c r="E3757" s="93" t="n">
        <x:v>18</x:v>
      </x:c>
      <x:c r="F3757" s="59" t="n">
        <x:v>0.05888814159445027</x:v>
      </x:c>
      <x:c r="G3757" s="59" t="n">
        <x:v>0.5635992668152309</x:v>
      </x:c>
      <x:c r="H3757" s="59" t="n">
        <x:v>0.12727702398548765</x:v>
      </x:c>
      <x:c r="I3757" s="58" t="n">
        <x:v>2023580.6023487651</x:v>
      </x:c>
      <x:c r="J3757" s="59" t="n">
        <x:v>0.06042873822452301</x:v>
      </x:c>
      <x:c r="K3757" s="2" t="str">
        <x:v>C</x:v>
      </x:c>
      <x:c r="L3757" s="59" t="n">
        <x:v>0.14601623535156247</x:v>
      </x:c>
      <x:c r="M3757" s="59" t="n">
        <x:v>-0.03971192374686578</x:v>
      </x:c>
      <x:c r="N3757" s="58" t="n">
        <x:v>891860.1362446502</x:v>
      </x:c>
      <x:c r="O3757" s="58" t="n">
        <x:v>1372280.478142674</x:v>
      </x:c>
      <x:c r="P3757" s="2" t="str">
        <x:v>reprice</x:v>
      </x:c>
      <x:c r="Q3757" s="2" t="str">
        <x:v>quoted APR is below the RAROC price floor</x:v>
      </x:c>
      <x:c r="R3757" s="2"/>
      <x:c r="S3757" s="2"/>
      <x:c r="T3757" s="2"/>
    </x:row>
    <x:row r="3758">
      <x:c r="A3758" s="2"/>
      <x:c r="B3758" s="2"/>
      <x:c r="C3758" s="2" t="str">
        <x:v>SYN-03753</x:v>
      </x:c>
      <x:c r="D3758" s="58" t="n">
        <x:v>228000000</x:v>
      </x:c>
      <x:c r="E3758" s="93" t="n">
        <x:v>12</x:v>
      </x:c>
      <x:c r="F3758" s="59" t="n">
        <x:v>0.06516485796363099</x:v>
      </x:c>
      <x:c r="G3758" s="59" t="n">
        <x:v>0.8317398401714918</x:v>
      </x:c>
      <x:c r="H3758" s="59" t="n">
        <x:v>0.1638386816226857</x:v>
      </x:c>
      <x:c r="I3758" s="58" t="n">
        <x:v>20728075.395258185</x:v>
      </x:c>
      <x:c r="J3758" s="59" t="n">
        <x:v>0.7084121896220047</x:v>
      </x:c>
      <x:c r="K3758" s="2" t="str">
        <x:v>C</x:v>
      </x:c>
      <x:c r="L3758" s="59"/>
      <x:c r="M3758" s="59" t="n">
        <x:v>0.44724689454252653</x:v>
      </x:c>
      <x:c r="N3758" s="58" t="n">
        <x:v>6928465.965384743</x:v>
      </x:c>
      <x:c r="O3758" s="58" t="n">
        <x:v>11898860.167216577</x:v>
      </x:c>
      <x:c r="P3758" s="2" t="str">
        <x:v>decline</x:v>
      </x:c>
      <x:c r="Q3758" s="2" t="str">
        <x:v>debt service to income exceeds policy maximum</x:v>
      </x:c>
      <x:c r="R3758" s="2"/>
      <x:c r="S3758" s="2"/>
      <x:c r="T3758" s="2"/>
    </x:row>
    <x:row r="3759">
      <x:c r="A3759" s="2"/>
      <x:c r="B3759" s="2"/>
      <x:c r="C3759" s="2" t="str">
        <x:v>SYN-03754</x:v>
      </x:c>
      <x:c r="D3759" s="58" t="n">
        <x:v>52000000</x:v>
      </x:c>
      <x:c r="E3759" s="93" t="n">
        <x:v>24</x:v>
      </x:c>
      <x:c r="F3759" s="59" t="n">
        <x:v>0.23915489038610113</x:v>
      </x:c>
      <x:c r="G3759" s="59" t="n">
        <x:v>0.6313888009223724</x:v>
      </x:c>
      <x:c r="H3759" s="59" t="n">
        <x:v>0.3</x:v>
      </x:c>
      <x:c r="I3759" s="58" t="n">
        <x:v>2907466.6587253404</x:v>
      </x:c>
      <x:c r="J3759" s="59" t="n">
        <x:v>0.0901493331745068</x:v>
      </x:c>
      <x:c r="K3759" s="2" t="str">
        <x:v>E</x:v>
      </x:c>
      <x:c r="L3759" s="59"/>
      <x:c r="M3759" s="59" t="n">
        <x:v>0.29834305512357545</x:v>
      </x:c>
      <x:c r="N3759" s="58" t="n">
        <x:v>8489840.76108642</x:v>
      </x:c>
      <x:c r="O3759" s="58" t="n">
        <x:v>3516358.9302913374</x:v>
      </x:c>
      <x:c r="P3759" s="2" t="str">
        <x:v>decline</x:v>
      </x:c>
      <x:c r="Q3759" s="2" t="str">
        <x:v>PD exceeds policy maximum</x:v>
      </x:c>
      <x:c r="R3759" s="2"/>
      <x:c r="S3759" s="2"/>
      <x:c r="T3759" s="2"/>
    </x:row>
    <x:row r="3760">
      <x:c r="A3760" s="2"/>
      <x:c r="B3760" s="2"/>
      <x:c r="C3760" s="2" t="str">
        <x:v>SYN-03755</x:v>
      </x:c>
      <x:c r="D3760" s="58" t="n">
        <x:v>80000000</x:v>
      </x:c>
      <x:c r="E3760" s="93" t="n">
        <x:v>48</x:v>
      </x:c>
      <x:c r="F3760" s="59" t="n">
        <x:v>0.19750892416516572</x:v>
      </x:c>
      <x:c r="G3760" s="59" t="n">
        <x:v>0.7291436503708968</x:v>
      </x:c>
      <x:c r="H3760" s="59" t="n">
        <x:v>0.2800590401844761</x:v>
      </x:c>
      <x:c r="I3760" s="58" t="n">
        <x:v>2788441.9913793807</x:v>
      </x:c>
      <x:c r="J3760" s="59" t="n">
        <x:v>0.10635845310345016</x:v>
      </x:c>
      <x:c r="K3760" s="2" t="str">
        <x:v>E</x:v>
      </x:c>
      <x:c r="L3760" s="59" t="n">
        <x:v>0.25241001129150387</x:v>
      </x:c>
      <x:c r="M3760" s="59" t="n">
        <x:v>0.30535609276649145</x:v>
      </x:c>
      <x:c r="N3760" s="58" t="n">
        <x:v>22868318.56609504</x:v>
      </x:c>
      <x:c r="O3760" s="58" t="n">
        <x:v>5472518.896867778</x:v>
      </x:c>
      <x:c r="P3760" s="2" t="str">
        <x:v>approve</x:v>
      </x:c>
      <x:c r="Q3760" s="2" t="str">
        <x:v>eligibility and RAROC conditions are met</x:v>
      </x:c>
      <x:c r="R3760" s="2"/>
      <x:c r="S3760" s="2"/>
      <x:c r="T3760" s="2"/>
    </x:row>
    <x:row r="3761">
      <x:c r="A3761" s="2"/>
      <x:c r="B3761" s="2"/>
      <x:c r="C3761" s="2" t="str">
        <x:v>SYN-03756</x:v>
      </x:c>
      <x:c r="D3761" s="58" t="n">
        <x:v>70000000</x:v>
      </x:c>
      <x:c r="E3761" s="93" t="n">
        <x:v>12</x:v>
      </x:c>
      <x:c r="F3761" s="59" t="n">
        <x:v>0.07448773354683953</x:v>
      </x:c>
      <x:c r="G3761" s="59" t="n">
        <x:v>0.5765034932508755</x:v>
      </x:c>
      <x:c r="H3761" s="59" t="n">
        <x:v>0.16393368460963728</x:v>
      </x:c>
      <x:c r="I3761" s="58" t="n">
        <x:v>6364197.846580639</x:v>
      </x:c>
      <x:c r="J3761" s="59" t="n">
        <x:v>0.2054473782800132</x:v>
      </x:c>
      <x:c r="K3761" s="2" t="str">
        <x:v>C</x:v>
      </x:c>
      <x:c r="L3761" s="59" t="n">
        <x:v>0.145693359375</x:v>
      </x:c>
      <x:c r="M3761" s="59" t="n">
        <x:v>0.3459035967792057</x:v>
      </x:c>
      <x:c r="N3761" s="58" t="n">
        <x:v>1687831.056717684</x:v>
      </x:c>
      <x:c r="O3761" s="58" t="n">
        <x:v>2988080.7879208657</x:v>
      </x:c>
      <x:c r="P3761" s="2" t="str">
        <x:v>approve</x:v>
      </x:c>
      <x:c r="Q3761" s="2" t="str">
        <x:v>eligibility and RAROC conditions are met</x:v>
      </x:c>
      <x:c r="R3761" s="2"/>
      <x:c r="S3761" s="2"/>
      <x:c r="T3761" s="2"/>
    </x:row>
    <x:row r="3762">
      <x:c r="A3762" s="2"/>
      <x:c r="B3762" s="2"/>
      <x:c r="C3762" s="2" t="str">
        <x:v>SYN-03757</x:v>
      </x:c>
      <x:c r="D3762" s="58" t="n">
        <x:v>102000000</x:v>
      </x:c>
      <x:c r="E3762" s="93" t="n">
        <x:v>36</x:v>
      </x:c>
      <x:c r="F3762" s="59" t="n">
        <x:v>0.10390526033872347</x:v>
      </x:c>
      <x:c r="G3762" s="59" t="n">
        <x:v>0.6892562651093358</x:v>
      </x:c>
      <x:c r="H3762" s="59" t="n">
        <x:v>0.19281573697110074</x:v>
      </x:c>
      <x:c r="I3762" s="58" t="n">
        <x:v>3753450.9667830495</x:v>
      </x:c>
      <x:c r="J3762" s="59" t="n">
        <x:v>0.12824456303241907</x:v>
      </x:c>
      <x:c r="K3762" s="2" t="str">
        <x:v>D</x:v>
      </x:c>
      <x:c r="L3762" s="59" t="n">
        <x:v>0.1571080780029297</x:v>
      </x:c>
      <x:c r="M3762" s="59" t="n">
        <x:v>0.4317157108310512</x:v>
      </x:c>
      <x:c r="N3762" s="58" t="n">
        <x:v>11599717.799948115</x:v>
      </x:c>
      <x:c r="O3762" s="58" t="n">
        <x:v>5395598.914933693</x:v>
      </x:c>
      <x:c r="P3762" s="2" t="str">
        <x:v>approve</x:v>
      </x:c>
      <x:c r="Q3762" s="2" t="str">
        <x:v>eligibility and RAROC conditions are met</x:v>
      </x:c>
      <x:c r="R3762" s="2"/>
      <x:c r="S3762" s="2"/>
      <x:c r="T3762" s="2"/>
    </x:row>
    <x:row r="3763">
      <x:c r="A3763" s="2"/>
      <x:c r="B3763" s="2"/>
      <x:c r="C3763" s="2" t="str">
        <x:v>SYN-03758</x:v>
      </x:c>
      <x:c r="D3763" s="58" t="n">
        <x:v>197000000</x:v>
      </x:c>
      <x:c r="E3763" s="93" t="n">
        <x:v>36</x:v>
      </x:c>
      <x:c r="F3763" s="59" t="n">
        <x:v>0.0898448417440572</x:v>
      </x:c>
      <x:c r="G3763" s="59" t="n">
        <x:v>0.9</x:v>
      </x:c>
      <x:c r="H3763" s="59" t="n">
        <x:v>0.17082821771905227</x:v>
      </x:c>
      <x:c r="I3763" s="58" t="n">
        <x:v>7031710.164807868</x:v>
      </x:c>
      <x:c r="J3763" s="59" t="n">
        <x:v>0.42799341283654246</x:v>
      </x:c>
      <x:c r="K3763" s="2" t="str">
        <x:v>C</x:v>
      </x:c>
      <x:c r="L3763" s="59" t="n">
        <x:v>0.17335453033447262</x:v>
      </x:c>
      <x:c r="M3763" s="59" t="n">
        <x:v>0.14398433785192993</x:v>
      </x:c>
      <x:c r="N3763" s="58" t="n">
        <x:v>25268694.592253555</x:v>
      </x:c>
      <x:c r="O3763" s="58" t="n">
        <x:v>12596279.617145343</x:v>
      </x:c>
      <x:c r="P3763" s="2" t="str">
        <x:v>reprice</x:v>
      </x:c>
      <x:c r="Q3763" s="2" t="str">
        <x:v>quoted APR is below the RAROC price floor</x:v>
      </x:c>
      <x:c r="R3763" s="2"/>
      <x:c r="S3763" s="2"/>
      <x:c r="T3763" s="2"/>
    </x:row>
    <x:row r="3764">
      <x:c r="A3764" s="2"/>
      <x:c r="B3764" s="2"/>
      <x:c r="C3764" s="2" t="str">
        <x:v>SYN-03759</x:v>
      </x:c>
      <x:c r="D3764" s="58" t="n">
        <x:v>33000000</x:v>
      </x:c>
      <x:c r="E3764" s="93" t="n">
        <x:v>18</x:v>
      </x:c>
      <x:c r="F3764" s="59" t="n">
        <x:v>0.05460187298498919</x:v>
      </x:c>
      <x:c r="G3764" s="59" t="n">
        <x:v>0.7502953486816255</x:v>
      </x:c>
      <x:c r="H3764" s="59" t="n">
        <x:v>0.1538450343926745</x:v>
      </x:c>
      <x:c r="I3764" s="58" t="n">
        <x:v>2064674.5444616044</x:v>
      </x:c>
      <x:c r="J3764" s="59" t="n">
        <x:v>0.23275921675266475</x:v>
      </x:c>
      <x:c r="K3764" s="2" t="str">
        <x:v>C</x:v>
      </x:c>
      <x:c r="L3764" s="59" t="n">
        <x:v>0.1475727081298828</x:v>
      </x:c>
      <x:c r="M3764" s="59" t="n">
        <x:v>0.2240971451449966</x:v>
      </x:c>
      <x:c r="N3764" s="58" t="n">
        <x:v>1107482.174473021</x:v>
      </x:c>
      <x:c r="O3764" s="58" t="n">
        <x:v>1383363.5483354959</x:v>
      </x:c>
      <x:c r="P3764" s="2" t="str">
        <x:v>approve</x:v>
      </x:c>
      <x:c r="Q3764" s="2" t="str">
        <x:v>eligibility and RAROC conditions are met</x:v>
      </x:c>
      <x:c r="R3764" s="2"/>
      <x:c r="S3764" s="2"/>
      <x:c r="T3764" s="2"/>
    </x:row>
    <x:row r="3765">
      <x:c r="A3765" s="2"/>
      <x:c r="B3765" s="2"/>
      <x:c r="C3765" s="2" t="str">
        <x:v>SYN-03760</x:v>
      </x:c>
      <x:c r="D3765" s="58" t="n">
        <x:v>143000000</x:v>
      </x:c>
      <x:c r="E3765" s="93" t="n">
        <x:v>24</x:v>
      </x:c>
      <x:c r="F3765" s="59" t="n">
        <x:v>0.005228602392932844</x:v>
      </x:c>
      <x:c r="G3765" s="59" t="n">
        <x:v>0.6967748785988969</x:v>
      </x:c>
      <x:c r="H3765" s="59" t="n">
        <x:v>0.11024556237148635</x:v>
      </x:c>
      <x:c r="I3765" s="58" t="n">
        <x:v>6666551.29672041</x:v>
      </x:c>
      <x:c r="J3765" s="59" t="n">
        <x:v>0.2801559832552479</x:v>
      </x:c>
      <x:c r="K3765" s="2" t="str">
        <x:v>A</x:v>
      </x:c>
      <x:c r="L3765" s="59" t="n">
        <x:v>0.07618728637695313</x:v>
      </x:c>
      <x:c r="M3765" s="59" t="n">
        <x:v>0.505335300511536</x:v>
      </x:c>
      <x:c r="N3765" s="58" t="n">
        <x:v>561121.1136183091</x:v>
      </x:c>
      <x:c r="O3765" s="58" t="n">
        <x:v>6050009.7871132</x:v>
      </x:c>
      <x:c r="P3765" s="2" t="str">
        <x:v>approve</x:v>
      </x:c>
      <x:c r="Q3765" s="2" t="str">
        <x:v>eligibility and RAROC conditions are met</x:v>
      </x:c>
      <x:c r="R3765" s="2"/>
      <x:c r="S3765" s="2"/>
      <x:c r="T3765" s="2"/>
    </x:row>
    <x:row r="3766">
      <x:c r="A3766" s="2"/>
      <x:c r="B3766" s="2"/>
      <x:c r="C3766" s="2" t="str">
        <x:v>SYN-03761</x:v>
      </x:c>
      <x:c r="D3766" s="58" t="n">
        <x:v>109000000</x:v>
      </x:c>
      <x:c r="E3766" s="93" t="n">
        <x:v>24</x:v>
      </x:c>
      <x:c r="F3766" s="59" t="n">
        <x:v>0.015467437593810154</x:v>
      </x:c>
      <x:c r="G3766" s="59" t="n">
        <x:v>0.6494850192309457</x:v>
      </x:c>
      <x:c r="H3766" s="59" t="n">
        <x:v>0.10535470758678421</x:v>
      </x:c>
      <x:c r="I3766" s="58" t="n">
        <x:v>5056778.488448464</x:v>
      </x:c>
      <x:c r="J3766" s="59" t="n">
        <x:v>0.37054649976425436</x:v>
      </x:c>
      <x:c r="K3766" s="2" t="str">
        <x:v>A</x:v>
      </x:c>
      <x:c r="L3766" s="59" t="n">
        <x:v>0.08982002258300784</x:v>
      </x:c>
      <x:c r="M3766" s="59" t="n">
        <x:v>0.31786624203155567</x:v>
      </x:c>
      <x:c r="N3766" s="58" t="n">
        <x:v>1175306.6933834308</x:v>
      </x:c>
      <x:c r="O3766" s="58" t="n">
        <x:v>4573890.404814261</x:v>
      </x:c>
      <x:c r="P3766" s="2" t="str">
        <x:v>approve</x:v>
      </x:c>
      <x:c r="Q3766" s="2" t="str">
        <x:v>eligibility and RAROC conditions are met</x:v>
      </x:c>
      <x:c r="R3766" s="2"/>
      <x:c r="S3766" s="2"/>
      <x:c r="T3766" s="2"/>
    </x:row>
    <x:row r="3767">
      <x:c r="A3767" s="2"/>
      <x:c r="B3767" s="2"/>
      <x:c r="C3767" s="2" t="str">
        <x:v>SYN-03762</x:v>
      </x:c>
      <x:c r="D3767" s="58" t="n">
        <x:v>213000000</x:v>
      </x:c>
      <x:c r="E3767" s="93" t="n">
        <x:v>18</x:v>
      </x:c>
      <x:c r="F3767" s="59" t="n">
        <x:v>0.027122392321884122</x:v>
      </x:c>
      <x:c r="G3767" s="59" t="n">
        <x:v>0.7038242697227786</x:v>
      </x:c>
      <x:c r="H3767" s="59" t="n">
        <x:v>0.13293090947269634</x:v>
      </x:c>
      <x:c r="I3767" s="58" t="n">
        <x:v>13117482.741254933</x:v>
      </x:c>
      <x:c r="J3767" s="59" t="n">
        <x:v>0.32509866814366206</x:v>
      </x:c>
      <x:c r="K3767" s="2" t="str">
        <x:v>B</x:v>
      </x:c>
      <x:c r="L3767" s="59" t="n">
        <x:v>0.09261272430419921</x:v>
      </x:c>
      <x:c r="M3767" s="59" t="n">
        <x:v>0.5690847396850248</x:v>
      </x:c>
      <x:c r="N3767" s="58" t="n">
        <x:v>3317374.805338977</x:v>
      </x:c>
      <x:c r="O3767" s="58" t="n">
        <x:v>9009524.662949355</x:v>
      </x:c>
      <x:c r="P3767" s="2" t="str">
        <x:v>approve</x:v>
      </x:c>
      <x:c r="Q3767" s="2" t="str">
        <x:v>eligibility and RAROC conditions are met</x:v>
      </x:c>
      <x:c r="R3767" s="2"/>
      <x:c r="S3767" s="2"/>
      <x:c r="T3767" s="2"/>
    </x:row>
    <x:row r="3768">
      <x:c r="A3768" s="2"/>
      <x:c r="B3768" s="2"/>
      <x:c r="C3768" s="2" t="str">
        <x:v>SYN-03763</x:v>
      </x:c>
      <x:c r="D3768" s="58" t="n">
        <x:v>154000000</x:v>
      </x:c>
      <x:c r="E3768" s="93" t="n">
        <x:v>18</x:v>
      </x:c>
      <x:c r="F3768" s="59" t="n">
        <x:v>0.16442397446766696</x:v>
      </x:c>
      <x:c r="G3768" s="59" t="n">
        <x:v>0.7351916260525012</x:v>
      </x:c>
      <x:c r="H3768" s="59" t="n">
        <x:v>0.24409610168899257</x:v>
      </x:c>
      <x:c r="I3768" s="58" t="n">
        <x:v>10302977.798984893</x:v>
      </x:c>
      <x:c r="J3768" s="59" t="n">
        <x:v>0.40332186448338364</x:v>
      </x:c>
      <x:c r="K3768" s="2" t="str">
        <x:v>E</x:v>
      </x:c>
      <x:c r="L3768" s="59" t="n">
        <x:v>0.21954860687255862</x:v>
      </x:c>
      <x:c r="M3768" s="59" t="n">
        <x:v>0.29843583507075283</x:v>
      </x:c>
      <x:c r="N3768" s="58" t="n">
        <x:v>15507331.326549327</x:v>
      </x:c>
      <x:c r="O3768" s="58" t="n">
        <x:v>11181545.373081299</x:v>
      </x:c>
      <x:c r="P3768" s="2" t="str">
        <x:v>approve</x:v>
      </x:c>
      <x:c r="Q3768" s="2" t="str">
        <x:v>eligibility and RAROC conditions are met</x:v>
      </x:c>
      <x:c r="R3768" s="2"/>
      <x:c r="S3768" s="2"/>
      <x:c r="T3768" s="2"/>
    </x:row>
    <x:row r="3769">
      <x:c r="A3769" s="2"/>
      <x:c r="B3769" s="2"/>
      <x:c r="C3769" s="2" t="str">
        <x:v>SYN-03764</x:v>
      </x:c>
      <x:c r="D3769" s="58" t="n">
        <x:v>68000000</x:v>
      </x:c>
      <x:c r="E3769" s="93" t="n">
        <x:v>36</x:v>
      </x:c>
      <x:c r="F3769" s="59" t="n">
        <x:v>0.07093468325186077</x:v>
      </x:c>
      <x:c r="G3769" s="59" t="n">
        <x:v>0.7610086969818878</x:v>
      </x:c>
      <x:c r="H3769" s="59" t="n">
        <x:v>0.17204806584901236</x:v>
      </x:c>
      <x:c r="I3769" s="58" t="n">
        <x:v>2431322.306976977</x:v>
      </x:c>
      <x:c r="J3769" s="59" t="n">
        <x:v>0.22078305767442444</x:v>
      </x:c>
      <x:c r="K3769" s="2" t="str">
        <x:v>C</x:v>
      </x:c>
      <x:c r="L3769" s="59" t="n">
        <x:v>0.14233036041259767</x:v>
      </x:c>
      <x:c r="M3769" s="59" t="n">
        <x:v>0.41731892713030344</x:v>
      </x:c>
      <x:c r="N3769" s="58" t="n">
        <x:v>5888388.1947776275</x:v>
      </x:c>
      <x:c r="O3769" s="58" t="n">
        <x:v>3255571.017414789</x:v>
      </x:c>
      <x:c r="P3769" s="2" t="str">
        <x:v>approve</x:v>
      </x:c>
      <x:c r="Q3769" s="2" t="str">
        <x:v>eligibility and RAROC conditions are met</x:v>
      </x:c>
      <x:c r="R3769" s="2"/>
      <x:c r="S3769" s="2"/>
      <x:c r="T3769" s="2"/>
    </x:row>
    <x:row r="3770">
      <x:c r="A3770" s="2"/>
      <x:c r="B3770" s="2"/>
      <x:c r="C3770" s="2" t="str">
        <x:v>SYN-03765</x:v>
      </x:c>
      <x:c r="D3770" s="58" t="n">
        <x:v>161000000</x:v>
      </x:c>
      <x:c r="E3770" s="93" t="n">
        <x:v>48</x:v>
      </x:c>
      <x:c r="F3770" s="59" t="n">
        <x:v>0.015558733835356836</x:v>
      </x:c>
      <x:c r="G3770" s="59" t="n">
        <x:v>0.7892403440643349</x:v>
      </x:c>
      <x:c r="H3770" s="59" t="n">
        <x:v>0.1090539204506735</x:v>
      </x:c>
      <x:c r="I3770" s="58" t="n">
        <x:v>4153735.9515917907</x:v>
      </x:c>
      <x:c r="J3770" s="59" t="n">
        <x:v>0.28861949899149564</x:v>
      </x:c>
      <x:c r="K3770" s="2" t="str">
        <x:v>A</x:v>
      </x:c>
      <x:c r="L3770" s="59" t="n">
        <x:v>0.08991477966308595</x:v>
      </x:c>
      <x:c r="M3770" s="59" t="n">
        <x:v>0.35429331793590174</x:v>
      </x:c>
      <x:c r="N3770" s="58" t="n">
        <x:v>4261770.1293226965</x:v>
      </x:c>
      <x:c r="O3770" s="58" t="n">
        <x:v>6783911.058915892</x:v>
      </x:c>
      <x:c r="P3770" s="2" t="str">
        <x:v>approve</x:v>
      </x:c>
      <x:c r="Q3770" s="2" t="str">
        <x:v>eligibility and RAROC conditions are met</x:v>
      </x:c>
      <x:c r="R3770" s="2"/>
      <x:c r="S3770" s="2"/>
      <x:c r="T3770" s="2"/>
    </x:row>
    <x:row r="3771">
      <x:c r="A3771" s="2"/>
      <x:c r="B3771" s="2"/>
      <x:c r="C3771" s="2" t="str">
        <x:v>SYN-03766</x:v>
      </x:c>
      <x:c r="D3771" s="58" t="n">
        <x:v>32000000</x:v>
      </x:c>
      <x:c r="E3771" s="93" t="n">
        <x:v>36</x:v>
      </x:c>
      <x:c r="F3771" s="59" t="n">
        <x:v>0.012245905739425519</x:v>
      </x:c>
      <x:c r="G3771" s="59" t="n">
        <x:v>0.7009845237704744</x:v>
      </x:c>
      <x:c r="H3771" s="59" t="n">
        <x:v>0.13278690866986392</x:v>
      </x:c>
      <x:c r="I3771" s="58" t="n">
        <x:v>1082506.9942242755</x:v>
      </x:c>
      <x:c r="J3771" s="59" t="n">
        <x:v>0.06168937822227771</x:v>
      </x:c>
      <x:c r="K3771" s="2" t="str">
        <x:v>A</x:v>
      </x:c>
      <x:c r="L3771" s="59" t="n">
        <x:v>0.10457229614257815</x:v>
      </x:c>
      <x:c r="M3771" s="59" t="n">
        <x:v>0.4488274928413063</x:v>
      </x:c>
      <x:c r="N3771" s="58" t="n">
        <x:v>447590.5822631372</x:v>
      </x:c>
      <x:c r="O3771" s="58" t="n">
        <x:v>1361009.06624011</x:v>
      </x:c>
      <x:c r="P3771" s="2" t="str">
        <x:v>approve</x:v>
      </x:c>
      <x:c r="Q3771" s="2" t="str">
        <x:v>eligibility and RAROC conditions are met</x:v>
      </x:c>
      <x:c r="R3771" s="2"/>
      <x:c r="S3771" s="2"/>
      <x:c r="T3771" s="2"/>
    </x:row>
    <x:row r="3772">
      <x:c r="A3772" s="2"/>
      <x:c r="B3772" s="2"/>
      <x:c r="C3772" s="2" t="str">
        <x:v>SYN-03767</x:v>
      </x:c>
      <x:c r="D3772" s="58" t="n">
        <x:v>205000000</x:v>
      </x:c>
      <x:c r="E3772" s="93" t="n">
        <x:v>18</x:v>
      </x:c>
      <x:c r="F3772" s="59" t="n">
        <x:v>0.0634916408572614</x:v>
      </x:c>
      <x:c r="G3772" s="59" t="n">
        <x:v>0.7882575855095829</x:v>
      </x:c>
      <x:c r="H3772" s="59" t="n">
        <x:v>0.1712718501767074</x:v>
      </x:c>
      <x:c r="I3772" s="58" t="n">
        <x:v>12995049.05888872</x:v>
      </x:c>
      <x:c r="J3772" s="59" t="n">
        <x:v>0.25776940593204495</x:v>
      </x:c>
      <x:c r="K3772" s="2" t="str">
        <x:v>C</x:v>
      </x:c>
      <x:c r="L3772" s="59" t="n">
        <x:v>0.13354339599609377</x:v>
      </x:c>
      <x:c r="M3772" s="59" t="n">
        <x:v>0.4973663049590802</x:v>
      </x:c>
      <x:c r="N3772" s="58" t="n">
        <x:v>8435272.256520934</x:v>
      </x:c>
      <x:c r="O3772" s="58" t="n">
        <x:v>9759154.180069143</x:v>
      </x:c>
      <x:c r="P3772" s="2" t="str">
        <x:v>approve</x:v>
      </x:c>
      <x:c r="Q3772" s="2" t="str">
        <x:v>eligibility and RAROC conditions are met</x:v>
      </x:c>
      <x:c r="R3772" s="2"/>
      <x:c r="S3772" s="2"/>
      <x:c r="T3772" s="2"/>
    </x:row>
    <x:row r="3773">
      <x:c r="A3773" s="2"/>
      <x:c r="B3773" s="2"/>
      <x:c r="C3773" s="2" t="str">
        <x:v>SYN-03768</x:v>
      </x:c>
      <x:c r="D3773" s="58" t="n">
        <x:v>161000000</x:v>
      </x:c>
      <x:c r="E3773" s="93" t="n">
        <x:v>48</x:v>
      </x:c>
      <x:c r="F3773" s="59" t="n">
        <x:v>0.15317162818109648</x:v>
      </x:c>
      <x:c r="G3773" s="59" t="n">
        <x:v>0.6528878245375432</x:v>
      </x:c>
      <x:c r="H3773" s="59" t="n">
        <x:v>0.2324743602476607</x:v>
      </x:c>
      <x:c r="I3773" s="58" t="n">
        <x:v>5182137.631164091</x:v>
      </x:c>
      <x:c r="J3773" s="59" t="n">
        <x:v>0.2594792080591419</x:v>
      </x:c>
      <x:c r="K3773" s="2" t="str">
        <x:v>E</x:v>
      </x:c>
      <x:c r="L3773" s="59" t="n">
        <x:v>0.193778190612793</x:v>
      </x:c>
      <x:c r="M3773" s="59" t="n">
        <x:v>0.4140045046963718</x:v>
      </x:c>
      <x:c r="N3773" s="58" t="n">
        <x:v>32638744.748925265</x:v>
      </x:c>
      <x:c r="O3773" s="58" t="n">
        <x:v>9219116.735083569</x:v>
      </x:c>
      <x:c r="P3773" s="2" t="str">
        <x:v>approve</x:v>
      </x:c>
      <x:c r="Q3773" s="2" t="str">
        <x:v>eligibility and RAROC conditions are met</x:v>
      </x:c>
      <x:c r="R3773" s="2"/>
      <x:c r="S3773" s="2"/>
      <x:c r="T3773" s="2"/>
    </x:row>
    <x:row r="3774">
      <x:c r="A3774" s="2"/>
      <x:c r="B3774" s="2"/>
      <x:c r="C3774" s="2" t="str">
        <x:v>SYN-03769</x:v>
      </x:c>
      <x:c r="D3774" s="58" t="n">
        <x:v>229000000</x:v>
      </x:c>
      <x:c r="E3774" s="93" t="n">
        <x:v>18</x:v>
      </x:c>
      <x:c r="F3774" s="59" t="n">
        <x:v>0.06336136153948356</x:v>
      </x:c>
      <x:c r="G3774" s="59" t="n">
        <x:v>0.7735614917498214</x:v>
      </x:c>
      <x:c r="H3774" s="59" t="n">
        <x:v>0.13776495131789268</x:v>
      </x:c>
      <x:c r="I3774" s="58" t="n">
        <x:v>14154602.418598881</x:v>
      </x:c>
      <x:c r="J3774" s="59" t="n">
        <x:v>0.4484361052229325</x:v>
      </x:c>
      <x:c r="K3774" s="2" t="str">
        <x:v>C</x:v>
      </x:c>
      <x:c r="L3774" s="59" t="n">
        <x:v>0.11866653442382813</x:v>
      </x:c>
      <x:c r="M3774" s="59" t="n">
        <x:v>0.33373083781799917</x:v>
      </x:c>
      <x:c r="N3774" s="58" t="n">
        <x:v>9160328.075704677</x:v>
      </x:c>
      <x:c r="O3774" s="58" t="n">
        <x:v>10606702.21242988</x:v>
      </x:c>
      <x:c r="P3774" s="2" t="str">
        <x:v>approve</x:v>
      </x:c>
      <x:c r="Q3774" s="2" t="str">
        <x:v>eligibility and RAROC conditions are met</x:v>
      </x:c>
      <x:c r="R3774" s="2"/>
      <x:c r="S3774" s="2"/>
      <x:c r="T3774" s="2"/>
    </x:row>
    <x:row r="3775">
      <x:c r="A3775" s="2"/>
      <x:c r="B3775" s="2"/>
      <x:c r="C3775" s="2" t="str">
        <x:v>SYN-03770</x:v>
      </x:c>
      <x:c r="D3775" s="58" t="n">
        <x:v>103000000</x:v>
      </x:c>
      <x:c r="E3775" s="93" t="n">
        <x:v>12</x:v>
      </x:c>
      <x:c r="F3775" s="59" t="n">
        <x:v>0.10966207455404779</x:v>
      </x:c>
      <x:c r="G3775" s="59" t="n">
        <x:v>0.7706821961236457</x:v>
      </x:c>
      <x:c r="H3775" s="59" t="n">
        <x:v>0.19571579419949117</x:v>
      </x:c>
      <x:c r="I3775" s="58" t="n">
        <x:v>9520247.525834588</x:v>
      </x:c>
      <x:c r="J3775" s="59" t="n">
        <x:v>0.3568738700145146</x:v>
      </x:c>
      <x:c r="K3775" s="2" t="str">
        <x:v>D</x:v>
      </x:c>
      <x:c r="L3775" s="59" t="n">
        <x:v>0.17936370849609373</x:v>
      </x:c>
      <x:c r="M3775" s="59" t="n">
        <x:v>0.26814733444663963</x:v>
      </x:c>
      <x:c r="N3775" s="58" t="n">
        <x:v>4937873.278424907</x:v>
      </x:c>
      <x:c r="O3775" s="58" t="n">
        <x:v>6707683.632548797</x:v>
      </x:c>
      <x:c r="P3775" s="2" t="str">
        <x:v>approve</x:v>
      </x:c>
      <x:c r="Q3775" s="2" t="str">
        <x:v>eligibility and RAROC conditions are met</x:v>
      </x:c>
      <x:c r="R3775" s="2"/>
      <x:c r="S3775" s="2"/>
      <x:c r="T3775" s="2"/>
    </x:row>
    <x:row r="3776">
      <x:c r="A3776" s="2"/>
      <x:c r="B3776" s="2"/>
      <x:c r="C3776" s="2" t="str">
        <x:v>SYN-03771</x:v>
      </x:c>
      <x:c r="D3776" s="58" t="n">
        <x:v>80000000</x:v>
      </x:c>
      <x:c r="E3776" s="93" t="n">
        <x:v>18</x:v>
      </x:c>
      <x:c r="F3776" s="59" t="n">
        <x:v>0.16142882745798362</x:v>
      </x:c>
      <x:c r="G3776" s="59" t="n">
        <x:v>0.6816896834648977</x:v>
      </x:c>
      <x:c r="H3776" s="59" t="n">
        <x:v>0.23500357259098742</x:v>
      </x:c>
      <x:c r="I3776" s="58" t="n">
        <x:v>5316653.279144832</x:v>
      </x:c>
      <x:c r="J3776" s="59" t="n">
        <x:v>0.32969165175033327</x:v>
      </x:c>
      <x:c r="K3776" s="2" t="str">
        <x:v>E</x:v>
      </x:c>
      <x:c r="L3776" s="59" t="n">
        <x:v>0.21474670410156252</x:v>
      </x:c>
      <x:c r="M3776" s="59" t="n">
        <x:v>0.28449395992988863</x:v>
      </x:c>
      <x:c r="N3776" s="58" t="n">
        <x:v>7320181.4167114515</x:v>
      </x:c>
      <x:c r="O3776" s="58" t="n">
        <x:v>5339247.766951319</x:v>
      </x:c>
      <x:c r="P3776" s="2" t="str">
        <x:v>approve</x:v>
      </x:c>
      <x:c r="Q3776" s="2" t="str">
        <x:v>eligibility and RAROC conditions are met</x:v>
      </x:c>
      <x:c r="R3776" s="2"/>
      <x:c r="S3776" s="2"/>
      <x:c r="T3776" s="2"/>
    </x:row>
    <x:row r="3777">
      <x:c r="A3777" s="2"/>
      <x:c r="B3777" s="2"/>
      <x:c r="C3777" s="2" t="str">
        <x:v>SYN-03772</x:v>
      </x:c>
      <x:c r="D3777" s="58" t="n">
        <x:v>140000000</x:v>
      </x:c>
      <x:c r="E3777" s="93" t="n">
        <x:v>48</x:v>
      </x:c>
      <x:c r="F3777" s="59" t="n">
        <x:v>0.1511453318307024</x:v>
      </x:c>
      <x:c r="G3777" s="59" t="n">
        <x:v>0.7391114279162734</x:v>
      </x:c>
      <x:c r="H3777" s="59" t="n">
        <x:v>0.24878044067411142</x:v>
      </x:c>
      <x:c r="I3777" s="58" t="n">
        <x:v>4632480.232110444</x:v>
      </x:c>
      <x:c r="J3777" s="59" t="n">
        <x:v>0.14554133720184073</x:v>
      </x:c>
      <x:c r="K3777" s="2" t="str">
        <x:v>E</x:v>
      </x:c>
      <x:c r="L3777" s="59" t="n">
        <x:v>0.2072442245483398</x:v>
      </x:c>
      <x:c r="M3777" s="59" t="n">
        <x:v>0.4021483349200086</x:v>
      </x:c>
      <x:c r="N3777" s="58" t="n">
        <x:v>32010568.314208023</x:v>
      </x:c>
      <x:c r="O3777" s="58" t="n">
        <x:v>9114320.444449667</x:v>
      </x:c>
      <x:c r="P3777" s="2" t="str">
        <x:v>approve</x:v>
      </x:c>
      <x:c r="Q3777" s="2" t="str">
        <x:v>eligibility and RAROC conditions are met</x:v>
      </x:c>
      <x:c r="R3777" s="2"/>
      <x:c r="S3777" s="2"/>
      <x:c r="T3777" s="2"/>
    </x:row>
    <x:row r="3778">
      <x:c r="A3778" s="2"/>
      <x:c r="B3778" s="2"/>
      <x:c r="C3778" s="2" t="str">
        <x:v>SYN-03773</x:v>
      </x:c>
      <x:c r="D3778" s="58" t="n">
        <x:v>193000000</x:v>
      </x:c>
      <x:c r="E3778" s="93" t="n">
        <x:v>48</x:v>
      </x:c>
      <x:c r="F3778" s="59" t="n">
        <x:v>0.15428961947947836</x:v>
      </x:c>
      <x:c r="G3778" s="59" t="n">
        <x:v>0.7215601122448524</x:v>
      </x:c>
      <x:c r="H3778" s="59" t="n">
        <x:v>0.23293759092953975</x:v>
      </x:c>
      <x:c r="I3778" s="58" t="n">
        <x:v>6217038.021515528</x:v>
      </x:c>
      <x:c r="J3778" s="59" t="n">
        <x:v>0.2926815208606211</x:v>
      </x:c>
      <x:c r="K3778" s="2" t="str">
        <x:v>E</x:v>
      </x:c>
      <x:c r="L3778" s="59" t="n">
        <x:v>0.20805404663085936</x:v>
      </x:c>
      <x:c r="M3778" s="59" t="n">
        <x:v>0.30723732731269193</x:v>
      </x:c>
      <x:c r="N3778" s="58" t="n">
        <x:v>43520146.92689137</x:v>
      </x:c>
      <x:c r="O3778" s="58" t="n">
        <x:v>12238754.341605153</x:v>
      </x:c>
      <x:c r="P3778" s="2" t="str">
        <x:v>approve</x:v>
      </x:c>
      <x:c r="Q3778" s="2" t="str">
        <x:v>eligibility and RAROC conditions are met</x:v>
      </x:c>
      <x:c r="R3778" s="2"/>
      <x:c r="S3778" s="2"/>
      <x:c r="T3778" s="2"/>
    </x:row>
    <x:row r="3779">
      <x:c r="A3779" s="2"/>
      <x:c r="B3779" s="2"/>
      <x:c r="C3779" s="2" t="str">
        <x:v>SYN-03774</x:v>
      </x:c>
      <x:c r="D3779" s="58" t="n">
        <x:v>45000000</x:v>
      </x:c>
      <x:c r="E3779" s="93" t="n">
        <x:v>24</x:v>
      </x:c>
      <x:c r="F3779" s="59" t="n">
        <x:v>0.11674538243765896</x:v>
      </x:c>
      <x:c r="G3779" s="59" t="n">
        <x:v>0.7348958679551583</x:v>
      </x:c>
      <x:c r="H3779" s="59" t="n">
        <x:v>0.2116914638185364</x:v>
      </x:c>
      <x:c r="I3779" s="58" t="n">
        <x:v>2316094.640846531</x:v>
      </x:c>
      <x:c r="J3779" s="59" t="n">
        <x:v>0.3140705972559747</x:v>
      </x:c>
      <x:c r="K3779" s="2" t="str">
        <x:v>D</x:v>
      </x:c>
      <x:c r="L3779" s="59" t="n">
        <x:v>0.19397472381591796</x:v>
      </x:c>
      <x:c r="M3779" s="59" t="n">
        <x:v>0.279255908779614</x:v>
      </x:c>
      <x:c r="N3779" s="58" t="n">
        <x:v>4188049.4024239467</x:v>
      </x:c>
      <x:c r="O3779" s="58" t="n">
        <x:v>2754644.905954919</x:v>
      </x:c>
      <x:c r="P3779" s="2" t="str">
        <x:v>approve</x:v>
      </x:c>
      <x:c r="Q3779" s="2" t="str">
        <x:v>eligibility and RAROC conditions are met</x:v>
      </x:c>
      <x:c r="R3779" s="2"/>
      <x:c r="S3779" s="2"/>
      <x:c r="T3779" s="2"/>
    </x:row>
    <x:row r="3780">
      <x:c r="A3780" s="2"/>
      <x:c r="B3780" s="2"/>
      <x:c r="C3780" s="2" t="str">
        <x:v>SYN-03775</x:v>
      </x:c>
      <x:c r="D3780" s="58" t="n">
        <x:v>126000000</x:v>
      </x:c>
      <x:c r="E3780" s="93" t="n">
        <x:v>12</x:v>
      </x:c>
      <x:c r="F3780" s="59" t="n">
        <x:v>0.07388665410606868</x:v>
      </x:c>
      <x:c r="G3780" s="59" t="n">
        <x:v>0.6458567717446405</x:v>
      </x:c>
      <x:c r="H3780" s="59" t="n">
        <x:v>0.14754107638221167</x:v>
      </x:c>
      <x:c r="I3780" s="58" t="n">
        <x:v>11357932.804173665</x:v>
      </x:c>
      <x:c r="J3780" s="59" t="n">
        <x:v>0.21692692486677864</x:v>
      </x:c>
      <x:c r="K3780" s="2" t="str">
        <x:v>C</x:v>
      </x:c>
      <x:c r="L3780" s="59" t="n">
        <x:v>0.11836383819580078</x:v>
      </x:c>
      <x:c r="M3780" s="59" t="n">
        <x:v>0.44928071251051027</x:v>
      </x:c>
      <x:c r="N3780" s="58" t="n">
        <x:v>3367779.7565792403</x:v>
      </x:c>
      <x:c r="O3780" s="58" t="n">
        <x:v>5490960.50702601</x:v>
      </x:c>
      <x:c r="P3780" s="2" t="str">
        <x:v>approve</x:v>
      </x:c>
      <x:c r="Q3780" s="2" t="str">
        <x:v>eligibility and RAROC conditions are met</x:v>
      </x:c>
      <x:c r="R3780" s="2"/>
      <x:c r="S3780" s="2"/>
      <x:c r="T3780" s="2"/>
    </x:row>
    <x:row r="3781">
      <x:c r="A3781" s="2"/>
      <x:c r="B3781" s="2"/>
      <x:c r="C3781" s="2" t="str">
        <x:v>SYN-03776</x:v>
      </x:c>
      <x:c r="D3781" s="58" t="n">
        <x:v>183000000</x:v>
      </x:c>
      <x:c r="E3781" s="93" t="n">
        <x:v>12</x:v>
      </x:c>
      <x:c r="F3781" s="59" t="n">
        <x:v>0.05815619289245568</x:v>
      </x:c>
      <x:c r="G3781" s="59" t="n">
        <x:v>0.6899558651811885</x:v>
      </x:c>
      <x:c r="H3781" s="59" t="n">
        <x:v>0.15162265108905928</x:v>
      </x:c>
      <x:c r="I3781" s="58" t="n">
        <x:v>16531286.3778442</x:v>
      </x:c>
      <x:c r="J3781" s="59" t="n">
        <x:v>0.85656431889221</x:v>
      </x:c>
      <x:c r="K3781" s="2" t="str">
        <x:v>C</x:v>
      </x:c>
      <x:c r="L3781" s="59"/>
      <x:c r="M3781" s="59" t="n">
        <x:v>0.6390466118263827</x:v>
      </x:c>
      <x:c r="N3781" s="58" t="n">
        <x:v>4105093.139900889</x:v>
      </x:c>
      <x:c r="O3781" s="58" t="n">
        <x:v>7839610.091033914</x:v>
      </x:c>
      <x:c r="P3781" s="2" t="str">
        <x:v>decline</x:v>
      </x:c>
      <x:c r="Q3781" s="2" t="str">
        <x:v>debt service to income exceeds policy maximum</x:v>
      </x:c>
      <x:c r="R3781" s="2"/>
      <x:c r="S3781" s="2"/>
      <x:c r="T3781" s="2"/>
    </x:row>
    <x:row r="3782">
      <x:c r="A3782" s="2"/>
      <x:c r="B3782" s="2"/>
      <x:c r="C3782" s="2" t="str">
        <x:v>SYN-03777</x:v>
      </x:c>
      <x:c r="D3782" s="58" t="n">
        <x:v>119000000</x:v>
      </x:c>
      <x:c r="E3782" s="93" t="n">
        <x:v>48</x:v>
      </x:c>
      <x:c r="F3782" s="59" t="n">
        <x:v>0.09888605133752051</x:v>
      </x:c>
      <x:c r="G3782" s="59" t="n">
        <x:v>0.6070317396602545</x:v>
      </x:c>
      <x:c r="H3782" s="59" t="n">
        <x:v>0.19286108868919605</x:v>
      </x:c>
      <x:c r="I3782" s="58" t="n">
        <x:v>3576105.165885065</x:v>
      </x:c>
      <x:c r="J3782" s="59" t="n">
        <x:v>0.18059648762537278</x:v>
      </x:c>
      <x:c r="K3782" s="2" t="str">
        <x:v>C</x:v>
      </x:c>
      <x:c r="L3782" s="59" t="n">
        <x:v>0.14396842956542966</x:v>
      </x:c>
      <x:c r="M3782" s="59" t="n">
        <x:v>0.5947982340331804</x:v>
      </x:c>
      <x:c r="N3782" s="58" t="n">
        <x:v>14945379.216561366</x:v>
      </x:c>
      <x:c r="O3782" s="58" t="n">
        <x:v>5341036.667937136</x:v>
      </x:c>
      <x:c r="P3782" s="2" t="str">
        <x:v>approve</x:v>
      </x:c>
      <x:c r="Q3782" s="2" t="str">
        <x:v>eligibility and RAROC conditions are met</x:v>
      </x:c>
      <x:c r="R3782" s="2"/>
      <x:c r="S3782" s="2"/>
      <x:c r="T3782" s="2"/>
    </x:row>
    <x:row r="3783">
      <x:c r="A3783" s="2"/>
      <x:c r="B3783" s="2"/>
      <x:c r="C3783" s="2" t="str">
        <x:v>SYN-03778</x:v>
      </x:c>
      <x:c r="D3783" s="58" t="n">
        <x:v>146000000</x:v>
      </x:c>
      <x:c r="E3783" s="93" t="n">
        <x:v>12</x:v>
      </x:c>
      <x:c r="F3783" s="59" t="n">
        <x:v>0.00910802396893711</x:v>
      </x:c>
      <x:c r="G3783" s="59" t="n">
        <x:v>0.7863407758356441</x:v>
      </x:c>
      <x:c r="H3783" s="59" t="n">
        <x:v>0.10272043283039042</x:v>
      </x:c>
      <x:c r="I3783" s="58" t="n">
        <x:v>12854199.527458698</x:v>
      </x:c>
      <x:c r="J3783" s="59" t="n">
        <x:v>0.38778628842352597</x:v>
      </x:c>
      <x:c r="K3783" s="2" t="str">
        <x:v>A</x:v>
      </x:c>
      <x:c r="L3783" s="59" t="n">
        <x:v>0.07352794647216797</x:v>
      </x:c>
      <x:c r="M3783" s="59" t="n">
        <x:v>0.45601554843183295</x:v>
      </x:c>
      <x:c r="N3783" s="58" t="n">
        <x:v>576033.1981705338</x:v>
      </x:c>
      <x:c r="O3783" s="58" t="n">
        <x:v>6307297.921101003</x:v>
      </x:c>
      <x:c r="P3783" s="2" t="str">
        <x:v>approve</x:v>
      </x:c>
      <x:c r="Q3783" s="2" t="str">
        <x:v>eligibility and RAROC conditions are met</x:v>
      </x:c>
      <x:c r="R3783" s="2"/>
      <x:c r="S3783" s="2"/>
      <x:c r="T3783" s="2"/>
    </x:row>
    <x:row r="3784">
      <x:c r="A3784" s="2"/>
      <x:c r="B3784" s="2"/>
      <x:c r="C3784" s="2" t="str">
        <x:v>SYN-03779</x:v>
      </x:c>
      <x:c r="D3784" s="58" t="n">
        <x:v>180000000</x:v>
      </x:c>
      <x:c r="E3784" s="93" t="n">
        <x:v>18</x:v>
      </x:c>
      <x:c r="F3784" s="59" t="n">
        <x:v>0.05252028238507849</x:v>
      </x:c>
      <x:c r="G3784" s="59" t="n">
        <x:v>0.5956107391743231</x:v>
      </x:c>
      <x:c r="H3784" s="59" t="n">
        <x:v>0.1517167173271669</x:v>
      </x:c>
      <x:c r="I3784" s="58" t="n">
        <x:v>11243809.924131835</x:v>
      </x:c>
      <x:c r="J3784" s="59" t="n">
        <x:v>0.44812699747106116</x:v>
      </x:c>
      <x:c r="K3784" s="2" t="str">
        <x:v>C</x:v>
      </x:c>
      <x:c r="L3784" s="59" t="n">
        <x:v>0.10659729003906251</x:v>
      </x:c>
      <x:c r="M3784" s="59" t="n">
        <x:v>0.617935292705235</x:v>
      </x:c>
      <x:c r="N3784" s="58" t="n">
        <x:v>4610635.25339753</x:v>
      </x:c>
      <x:c r="O3784" s="58" t="n">
        <x:v>7549948.9244816275</x:v>
      </x:c>
      <x:c r="P3784" s="2" t="str">
        <x:v>approve</x:v>
      </x:c>
      <x:c r="Q3784" s="2" t="str">
        <x:v>eligibility and RAROC conditions are met</x:v>
      </x:c>
      <x:c r="R3784" s="2"/>
      <x:c r="S3784" s="2"/>
      <x:c r="T3784" s="2"/>
    </x:row>
    <x:row r="3785">
      <x:c r="A3785" s="2"/>
      <x:c r="B3785" s="2"/>
      <x:c r="C3785" s="2" t="str">
        <x:v>SYN-03780</x:v>
      </x:c>
      <x:c r="D3785" s="58" t="n">
        <x:v>33000000</x:v>
      </x:c>
      <x:c r="E3785" s="93" t="n">
        <x:v>12</x:v>
      </x:c>
      <x:c r="F3785" s="59" t="n">
        <x:v>0.1824996499116515</x:v>
      </x:c>
      <x:c r="G3785" s="59" t="n">
        <x:v>0.7560240244143379</x:v>
      </x:c>
      <x:c r="H3785" s="59" t="n">
        <x:v>0.2694470485772498</x:v>
      </x:c>
      <x:c r="I3785" s="58" t="n">
        <x:v>3167683.9814087166</x:v>
      </x:c>
      <x:c r="J3785" s="59" t="n">
        <x:v>0.36208258404334515</x:v>
      </x:c>
      <x:c r="K3785" s="2" t="str">
        <x:v>E</x:v>
      </x:c>
      <x:c r="L3785" s="59" t="n">
        <x:v>0.28484413146972654</x:v>
      </x:c>
      <x:c r="M3785" s="59" t="n">
        <x:v>0.078886938855114</x:v>
      </x:c>
      <x:c r="N3785" s="58" t="n">
        <x:v>2641450.997342463</x:v>
      </x:c>
      <x:c r="O3785" s="58" t="n">
        <x:v>2669819.158611373</x:v>
      </x:c>
      <x:c r="P3785" s="2" t="str">
        <x:v>reprice</x:v>
      </x:c>
      <x:c r="Q3785" s="2" t="str">
        <x:v>quoted APR is below the RAROC price floor</x:v>
      </x:c>
      <x:c r="R3785" s="2"/>
      <x:c r="S3785" s="2"/>
      <x:c r="T3785" s="2"/>
    </x:row>
    <x:row r="3786">
      <x:c r="A3786" s="2"/>
      <x:c r="B3786" s="2"/>
      <x:c r="C3786" s="2" t="str">
        <x:v>SYN-03781</x:v>
      </x:c>
      <x:c r="D3786" s="58" t="n">
        <x:v>107000000</x:v>
      </x:c>
      <x:c r="E3786" s="93" t="n">
        <x:v>12</x:v>
      </x:c>
      <x:c r="F3786" s="59" t="n">
        <x:v>0.04297643302806278</x:v>
      </x:c>
      <x:c r="G3786" s="59" t="n">
        <x:v>0.8393984684160288</x:v>
      </x:c>
      <x:c r="H3786" s="59" t="n">
        <x:v>0.14091655704511827</x:v>
      </x:c>
      <x:c r="I3786" s="58" t="n">
        <x:v>9611836.644347578</x:v>
      </x:c>
      <x:c r="J3786" s="59" t="n">
        <x:v>0.43354099376048383</x:v>
      </x:c>
      <x:c r="K3786" s="2" t="str">
        <x:v>B</x:v>
      </x:c>
      <x:c r="L3786" s="59" t="n">
        <x:v>0.12696567535400394</x:v>
      </x:c>
      <x:c r="M3786" s="59" t="n">
        <x:v>0.30196707682077195</x:v>
      </x:c>
      <x:c r="N3786" s="58" t="n">
        <x:v>2149488.6764440453</x:v>
      </x:c>
      <x:c r="O3786" s="58" t="n">
        <x:v>4599155.2033328125</x:v>
      </x:c>
      <x:c r="P3786" s="2" t="str">
        <x:v>approve</x:v>
      </x:c>
      <x:c r="Q3786" s="2" t="str">
        <x:v>eligibility and RAROC conditions are met</x:v>
      </x:c>
      <x:c r="R3786" s="2"/>
      <x:c r="S3786" s="2"/>
      <x:c r="T3786" s="2"/>
    </x:row>
    <x:row r="3787">
      <x:c r="A3787" s="2"/>
      <x:c r="B3787" s="2"/>
      <x:c r="C3787" s="2" t="str">
        <x:v>SYN-03782</x:v>
      </x:c>
      <x:c r="D3787" s="58" t="n">
        <x:v>223000000</x:v>
      </x:c>
      <x:c r="E3787" s="93" t="n">
        <x:v>24</x:v>
      </x:c>
      <x:c r="F3787" s="59" t="n">
        <x:v>0.0247547067531527</x:v>
      </x:c>
      <x:c r="G3787" s="59" t="n">
        <x:v>0.7931120791894296</x:v>
      </x:c>
      <x:c r="H3787" s="59" t="n">
        <x:v>0.11938637089685422</x:v>
      </x:c>
      <x:c r="I3787" s="58" t="n">
        <x:v>10490995.144710643</x:v>
      </x:c>
      <x:c r="J3787" s="59" t="n">
        <x:v>0.48038579455125063</x:v>
      </x:c>
      <x:c r="K3787" s="2" t="str">
        <x:v>B</x:v>
      </x:c>
      <x:c r="L3787" s="59" t="n">
        <x:v>0.09423500061035156</x:v>
      </x:c>
      <x:c r="M3787" s="59" t="n">
        <x:v>0.4151770935437445</x:v>
      </x:c>
      <x:c r="N3787" s="58" t="n">
        <x:v>4710807.123882996</x:v>
      </x:c>
      <x:c r="O3787" s="58" t="n">
        <x:v>9339967.197238743</x:v>
      </x:c>
      <x:c r="P3787" s="2" t="str">
        <x:v>approve</x:v>
      </x:c>
      <x:c r="Q3787" s="2" t="str">
        <x:v>eligibility and RAROC conditions are met</x:v>
      </x:c>
      <x:c r="R3787" s="2"/>
      <x:c r="S3787" s="2"/>
      <x:c r="T3787" s="2"/>
    </x:row>
    <x:row r="3788">
      <x:c r="A3788" s="2"/>
      <x:c r="B3788" s="2"/>
      <x:c r="C3788" s="2" t="str">
        <x:v>SYN-03783</x:v>
      </x:c>
      <x:c r="D3788" s="58" t="n">
        <x:v>30000000</x:v>
      </x:c>
      <x:c r="E3788" s="93" t="n">
        <x:v>12</x:v>
      </x:c>
      <x:c r="F3788" s="59" t="n">
        <x:v>0.09440368155469486</x:v>
      </x:c>
      <x:c r="G3788" s="59" t="n">
        <x:v>0.6162338928814279</x:v>
      </x:c>
      <x:c r="H3788" s="59" t="n">
        <x:v>0.1899551625039799</x:v>
      </x:c>
      <x:c r="I3788" s="58" t="n">
        <x:v>2764633.150155838</x:v>
      </x:c>
      <x:c r="J3788" s="59" t="n">
        <x:v>0.2848722178608533</x:v>
      </x:c>
      <x:c r="K3788" s="2" t="str">
        <x:v>C</x:v>
      </x:c>
      <x:c r="L3788" s="59" t="n">
        <x:v>0.2062483978271484</x:v>
      </x:c>
      <x:c r="M3788" s="59" t="n">
        <x:v>0.012086586806515663</x:v>
      </x:c>
      <x:c r="N3788" s="58" t="n">
        <x:v>986737.5372413793</x:v>
      </x:c>
      <x:c r="O3788" s="58" t="n">
        <x:v>1442015.4391457166</x:v>
      </x:c>
      <x:c r="P3788" s="2" t="str">
        <x:v>reprice</x:v>
      </x:c>
      <x:c r="Q3788" s="2" t="str">
        <x:v>quoted APR is below the RAROC price floor</x:v>
      </x:c>
      <x:c r="R3788" s="2"/>
      <x:c r="S3788" s="2"/>
      <x:c r="T3788" s="2"/>
    </x:row>
    <x:row r="3789">
      <x:c r="A3789" s="2"/>
      <x:c r="B3789" s="2"/>
      <x:c r="C3789" s="2" t="str">
        <x:v>SYN-03784</x:v>
      </x:c>
      <x:c r="D3789" s="58" t="n">
        <x:v>40000000</x:v>
      </x:c>
      <x:c r="E3789" s="93" t="n">
        <x:v>48</x:v>
      </x:c>
      <x:c r="F3789" s="59" t="n">
        <x:v>0.05802181460447016</x:v>
      </x:c>
      <x:c r="G3789" s="59" t="n">
        <x:v>0.5939940539291348</x:v>
      </x:c>
      <x:c r="H3789" s="59" t="n">
        <x:v>0.16315927987860435</x:v>
      </x:c>
      <x:c r="I3789" s="58" t="n">
        <x:v>1140093.7952152938</x:v>
      </x:c>
      <x:c r="J3789" s="59" t="n">
        <x:v>0.1414415007234447</x:v>
      </x:c>
      <x:c r="K3789" s="2" t="str">
        <x:v>C</x:v>
      </x:c>
      <x:c r="L3789" s="59" t="n">
        <x:v>0.12642520904541016</x:v>
      </x:c>
      <x:c r="M3789" s="59" t="n">
        <x:v>0.5356927393609441</x:v>
      </x:c>
      <x:c r="N3789" s="58" t="n">
        <x:v>2948828.906405722</x:v>
      </x:c>
      <x:c r="O3789" s="58" t="n">
        <x:v>1639203.9708417077</x:v>
      </x:c>
      <x:c r="P3789" s="2" t="str">
        <x:v>approve</x:v>
      </x:c>
      <x:c r="Q3789" s="2" t="str">
        <x:v>eligibility and RAROC conditions are met</x:v>
      </x:c>
      <x:c r="R3789" s="2"/>
      <x:c r="S3789" s="2"/>
      <x:c r="T3789" s="2"/>
    </x:row>
    <x:row r="3790">
      <x:c r="A3790" s="2"/>
      <x:c r="B3790" s="2"/>
      <x:c r="C3790" s="2" t="str">
        <x:v>SYN-03785</x:v>
      </x:c>
      <x:c r="D3790" s="58" t="n">
        <x:v>54000000</x:v>
      </x:c>
      <x:c r="E3790" s="93" t="n">
        <x:v>36</x:v>
      </x:c>
      <x:c r="F3790" s="59" t="n">
        <x:v>0.0908997697151682</x:v>
      </x:c>
      <x:c r="G3790" s="59" t="n">
        <x:v>0.6654086854980694</x:v>
      </x:c>
      <x:c r="H3790" s="59" t="n">
        <x:v>0.20108120479594982</x:v>
      </x:c>
      <x:c r="I3790" s="58" t="n">
        <x:v>2009809.6135747675</x:v>
      </x:c>
      <x:c r="J3790" s="59" t="n">
        <x:v>0.13765327521210574</x:v>
      </x:c>
      <x:c r="K3790" s="2" t="str">
        <x:v>C</x:v>
      </x:c>
      <x:c r="L3790" s="59" t="n">
        <x:v>0.15306335449218753</x:v>
      </x:c>
      <x:c r="M3790" s="59" t="n">
        <x:v>0.5702411610090313</x:v>
      </x:c>
      <x:c r="N3790" s="58" t="n">
        <x:v>5242851.94607911</x:v>
      </x:c>
      <x:c r="O3790" s="58" t="n">
        <x:v>2599474.8234407427</x:v>
      </x:c>
      <x:c r="P3790" s="2" t="str">
        <x:v>approve</x:v>
      </x:c>
      <x:c r="Q3790" s="2" t="str">
        <x:v>eligibility and RAROC conditions are met</x:v>
      </x:c>
      <x:c r="R3790" s="2"/>
      <x:c r="S3790" s="2"/>
      <x:c r="T3790" s="2"/>
    </x:row>
    <x:row r="3791">
      <x:c r="A3791" s="2"/>
      <x:c r="B3791" s="2"/>
      <x:c r="C3791" s="2" t="str">
        <x:v>SYN-03786</x:v>
      </x:c>
      <x:c r="D3791" s="58" t="n">
        <x:v>114000000</x:v>
      </x:c>
      <x:c r="E3791" s="93" t="n">
        <x:v>24</x:v>
      </x:c>
      <x:c r="F3791" s="59" t="n">
        <x:v>0.09410879692906447</x:v>
      </x:c>
      <x:c r="G3791" s="59" t="n">
        <x:v>0.785432157276934</x:v>
      </x:c>
      <x:c r="H3791" s="59" t="n">
        <x:v>0.18969051848155596</x:v>
      </x:c>
      <x:c r="I3791" s="58" t="n">
        <x:v>5744868.379454137</x:v>
      </x:c>
      <x:c r="J3791" s="59" t="n">
        <x:v>0.43103618247725567</x:v>
      </x:c>
      <x:c r="K3791" s="2" t="str">
        <x:v>C</x:v>
      </x:c>
      <x:c r="L3791" s="59" t="n">
        <x:v>0.16345241546630862</x:v>
      </x:c>
      <x:c r="M3791" s="59" t="n">
        <x:v>0.34554631400541846</x:v>
      </x:c>
      <x:c r="N3791" s="58" t="n">
        <x:v>9127129.791219104</x:v>
      </x:c>
      <x:c r="O3791" s="58" t="n">
        <x:v>6679008.148423629</x:v>
      </x:c>
      <x:c r="P3791" s="2" t="str">
        <x:v>approve</x:v>
      </x:c>
      <x:c r="Q3791" s="2" t="str">
        <x:v>eligibility and RAROC conditions are met</x:v>
      </x:c>
      <x:c r="R3791" s="2"/>
      <x:c r="S3791" s="2"/>
      <x:c r="T3791" s="2"/>
    </x:row>
    <x:row r="3792">
      <x:c r="A3792" s="2"/>
      <x:c r="B3792" s="2"/>
      <x:c r="C3792" s="2" t="str">
        <x:v>SYN-03787</x:v>
      </x:c>
      <x:c r="D3792" s="58" t="n">
        <x:v>153000000</x:v>
      </x:c>
      <x:c r="E3792" s="93" t="n">
        <x:v>24</x:v>
      </x:c>
      <x:c r="F3792" s="59" t="n">
        <x:v>0.009781298607861352</x:v>
      </x:c>
      <x:c r="G3792" s="59" t="n">
        <x:v>0.7207868499012968</x:v>
      </x:c>
      <x:c r="H3792" s="59" t="n">
        <x:v>0.09644296032481858</x:v>
      </x:c>
      <x:c r="I3792" s="58" t="n">
        <x:v>7035081.399489234</x:v>
      </x:c>
      <x:c r="J3792" s="59" t="n">
        <x:v>0.6127071026750938</x:v>
      </x:c>
      <x:c r="K3792" s="2" t="str">
        <x:v>A</x:v>
      </x:c>
      <x:c r="L3792" s="59"/>
      <x:c r="M3792" s="59" t="n">
        <x:v>0.2407190579443706</x:v>
      </x:c>
      <x:c r="N3792" s="58" t="n">
        <x:v>1155918.7132469988</x:v>
      </x:c>
      <x:c r="O3792" s="58" t="n">
        <x:v>6426724.120422752</x:v>
      </x:c>
      <x:c r="P3792" s="2" t="str">
        <x:v>decline</x:v>
      </x:c>
      <x:c r="Q3792" s="2" t="str">
        <x:v>debt service to income exceeds policy maximum</x:v>
      </x:c>
      <x:c r="R3792" s="2"/>
      <x:c r="S3792" s="2"/>
      <x:c r="T3792" s="2"/>
    </x:row>
    <x:row r="3793">
      <x:c r="A3793" s="2"/>
      <x:c r="B3793" s="2"/>
      <x:c r="C3793" s="2" t="str">
        <x:v>SYN-03788</x:v>
      </x:c>
      <x:c r="D3793" s="58" t="n">
        <x:v>121000000</x:v>
      </x:c>
      <x:c r="E3793" s="93" t="n">
        <x:v>12</x:v>
      </x:c>
      <x:c r="F3793" s="59" t="n">
        <x:v>0.1509644986861123</x:v>
      </x:c>
      <x:c r="G3793" s="59" t="n">
        <x:v>0.7906264726017772</x:v>
      </x:c>
      <x:c r="H3793" s="59" t="n">
        <x:v>0.23101910913407483</x:v>
      </x:c>
      <x:c r="I3793" s="58" t="n">
        <x:v>11389186.87582167</x:v>
      </x:c>
      <x:c r="J3793" s="59" t="n">
        <x:v>0.3185247265796181</x:v>
      </x:c>
      <x:c r="K3793" s="2" t="str">
        <x:v>E</x:v>
      </x:c>
      <x:c r="L3793" s="59" t="n">
        <x:v>0.21124420166015628</x:v>
      </x:c>
      <x:c r="M3793" s="59" t="n">
        <x:v>0.26786669560990156</x:v>
      </x:c>
      <x:c r="N3793" s="58" t="n">
        <x:v>8289424.008667271</x:v>
      </x:c>
      <x:c r="O3793" s="58" t="n">
        <x:v>9447705.316188214</x:v>
      </x:c>
      <x:c r="P3793" s="2" t="str">
        <x:v>approve</x:v>
      </x:c>
      <x:c r="Q3793" s="2" t="str">
        <x:v>eligibility and RAROC conditions are met</x:v>
      </x:c>
      <x:c r="R3793" s="2"/>
      <x:c r="S3793" s="2"/>
      <x:c r="T3793" s="2"/>
    </x:row>
    <x:row r="3794">
      <x:c r="A3794" s="2"/>
      <x:c r="B3794" s="2"/>
      <x:c r="C3794" s="2" t="str">
        <x:v>SYN-03789</x:v>
      </x:c>
      <x:c r="D3794" s="58" t="n">
        <x:v>57000000</x:v>
      </x:c>
      <x:c r="E3794" s="93" t="n">
        <x:v>18</x:v>
      </x:c>
      <x:c r="F3794" s="59" t="n">
        <x:v>0.01922913149087273</x:v>
      </x:c>
      <x:c r="G3794" s="59" t="n">
        <x:v>0.681996935492283</x:v>
      </x:c>
      <x:c r="H3794" s="59" t="n">
        <x:v>0.12084967092740075</x:v>
      </x:c>
      <x:c r="I3794" s="58" t="n">
        <x:v>3478226.9063739204</x:v>
      </x:c>
      <x:c r="J3794" s="59" t="n">
        <x:v>0.15007592720879812</x:v>
      </x:c>
      <x:c r="K3794" s="2" t="str">
        <x:v>A</x:v>
      </x:c>
      <x:c r="L3794" s="59" t="n">
        <x:v>0.10573131561279296</x:v>
      </x:c>
      <x:c r="M3794" s="59" t="n">
        <x:v>0.3140639942082327</x:v>
      </x:c>
      <x:c r="N3794" s="58" t="n">
        <x:v>608320.4953825714</x:v>
      </x:c>
      <x:c r="O3794" s="58" t="n">
        <x:v>2413745.9887749</x:v>
      </x:c>
      <x:c r="P3794" s="2" t="str">
        <x:v>approve</x:v>
      </x:c>
      <x:c r="Q3794" s="2" t="str">
        <x:v>eligibility and RAROC conditions are met</x:v>
      </x:c>
      <x:c r="R3794" s="2"/>
      <x:c r="S3794" s="2"/>
      <x:c r="T3794" s="2"/>
    </x:row>
    <x:row r="3795">
      <x:c r="A3795" s="2"/>
      <x:c r="B3795" s="2"/>
      <x:c r="C3795" s="2" t="str">
        <x:v>SYN-03790</x:v>
      </x:c>
      <x:c r="D3795" s="58" t="n">
        <x:v>63000000</x:v>
      </x:c>
      <x:c r="E3795" s="93" t="n">
        <x:v>18</x:v>
      </x:c>
      <x:c r="F3795" s="59" t="n">
        <x:v>0.054771706018842396</x:v>
      </x:c>
      <x:c r="G3795" s="59" t="n">
        <x:v>0.7256924621753733</x:v>
      </x:c>
      <x:c r="H3795" s="59" t="n">
        <x:v>0.1583042623264761</x:v>
      </x:c>
      <x:c r="I3795" s="58" t="n">
        <x:v>3954907.4167429777</x:v>
      </x:c>
      <x:c r="J3795" s="59" t="n">
        <x:v>0.3467024412896131</x:v>
      </x:c>
      <x:c r="K3795" s="2" t="str">
        <x:v>C</x:v>
      </x:c>
      <x:c r="L3795" s="59" t="n">
        <x:v>0.12463447570800781</x:v>
      </x:c>
      <x:c r="M3795" s="59" t="n">
        <x:v>0.5024310511154045</x:v>
      </x:c>
      <x:c r="N3795" s="58" t="n">
        <x:v>2053327.8150210264</x:v>
      </x:c>
      <x:c r="O3795" s="58" t="n">
        <x:v>2643342.1992698265</x:v>
      </x:c>
      <x:c r="P3795" s="2" t="str">
        <x:v>approve</x:v>
      </x:c>
      <x:c r="Q3795" s="2" t="str">
        <x:v>eligibility and RAROC conditions are met</x:v>
      </x:c>
      <x:c r="R3795" s="2"/>
      <x:c r="S3795" s="2"/>
      <x:c r="T3795" s="2"/>
    </x:row>
    <x:row r="3796">
      <x:c r="A3796" s="2"/>
      <x:c r="B3796" s="2"/>
      <x:c r="C3796" s="2" t="str">
        <x:v>SYN-03791</x:v>
      </x:c>
      <x:c r="D3796" s="58" t="n">
        <x:v>148000000</x:v>
      </x:c>
      <x:c r="E3796" s="93" t="n">
        <x:v>24</x:v>
      </x:c>
      <x:c r="F3796" s="59" t="n">
        <x:v>0.2589923378741262</x:v>
      </x:c>
      <x:c r="G3796" s="59" t="n">
        <x:v>0.8322537749649108</x:v>
      </x:c>
      <x:c r="H3796" s="59" t="n">
        <x:v>0.3</x:v>
      </x:c>
      <x:c r="I3796" s="58" t="n">
        <x:v>8275097.413295199</x:v>
      </x:c>
      <x:c r="J3796" s="59" t="n">
        <x:v>0.3827747464419361</x:v>
      </x:c>
      <x:c r="K3796" s="2" t="str">
        <x:v>E</x:v>
      </x:c>
      <x:c r="L3796" s="59"/>
      <x:c r="M3796" s="59" t="n">
        <x:v>-0.0663722172435431</x:v>
      </x:c>
      <x:c r="N3796" s="58" t="n">
        <x:v>34337085.451730505</x:v>
      </x:c>
      <x:c r="O3796" s="58" t="n">
        <x:v>13306642.888268802</x:v>
      </x:c>
      <x:c r="P3796" s="2" t="str">
        <x:v>decline</x:v>
      </x:c>
      <x:c r="Q3796" s="2" t="str">
        <x:v>PD exceeds policy maximum</x:v>
      </x:c>
      <x:c r="R3796" s="2"/>
      <x:c r="S3796" s="2"/>
      <x:c r="T3796" s="2"/>
    </x:row>
    <x:row r="3797">
      <x:c r="A3797" s="2"/>
      <x:c r="B3797" s="2"/>
      <x:c r="C3797" s="2" t="str">
        <x:v>SYN-03792</x:v>
      </x:c>
      <x:c r="D3797" s="58" t="n">
        <x:v>69000000</x:v>
      </x:c>
      <x:c r="E3797" s="93" t="n">
        <x:v>36</x:v>
      </x:c>
      <x:c r="F3797" s="59" t="n">
        <x:v>0.1851690397779713</x:v>
      </x:c>
      <x:c r="G3797" s="59" t="n">
        <x:v>0.7433333070753655</x:v>
      </x:c>
      <x:c r="H3797" s="59" t="n">
        <x:v>0.2400076165880245</x:v>
      </x:c>
      <x:c r="I3797" s="58" t="n">
        <x:v>2707094.423337991</x:v>
      </x:c>
      <x:c r="J3797" s="59" t="n">
        <x:v>0.23814188846675982</x:v>
      </x:c>
      <x:c r="K3797" s="2" t="str">
        <x:v>E</x:v>
      </x:c>
      <x:c r="L3797" s="59" t="n">
        <x:v>0.24583316802978517</x:v>
      </x:c>
      <x:c r="M3797" s="59" t="n">
        <x:v>0.12913268005582887</x:v>
      </x:c>
      <x:c r="N3797" s="58" t="n">
        <x:v>14650220.123733202</x:v>
      </x:c>
      <x:c r="O3797" s="58" t="n">
        <x:v>4887783.507529899</x:v>
      </x:c>
      <x:c r="P3797" s="2" t="str">
        <x:v>reprice</x:v>
      </x:c>
      <x:c r="Q3797" s="2" t="str">
        <x:v>quoted APR is below the RAROC price floor</x:v>
      </x:c>
      <x:c r="R3797" s="2"/>
      <x:c r="S3797" s="2"/>
      <x:c r="T3797" s="2"/>
    </x:row>
    <x:row r="3798">
      <x:c r="A3798" s="2"/>
      <x:c r="B3798" s="2"/>
      <x:c r="C3798" s="2" t="str">
        <x:v>SYN-03793</x:v>
      </x:c>
      <x:c r="D3798" s="58" t="n">
        <x:v>135000000</x:v>
      </x:c>
      <x:c r="E3798" s="93" t="n">
        <x:v>24</x:v>
      </x:c>
      <x:c r="F3798" s="59" t="n">
        <x:v>0.0788086143473567</x:v>
      </x:c>
      <x:c r="G3798" s="59" t="n">
        <x:v>0.7177044403002079</x:v>
      </x:c>
      <x:c r="H3798" s="59" t="n">
        <x:v>0.14857646909722574</x:v>
      </x:c>
      <x:c r="I3798" s="58" t="n">
        <x:v>6536570.580475152</x:v>
      </x:c>
      <x:c r="J3798" s="59" t="n">
        <x:v>0.18083910955811083</x:v>
      </x:c>
      <x:c r="K3798" s="2" t="str">
        <x:v>C</x:v>
      </x:c>
      <x:c r="L3798" s="59" t="n">
        <x:v>0.1441009140014648</x:v>
      </x:c>
      <x:c r="M3798" s="59" t="n">
        <x:v>0.19849901812914741</x:v>
      </x:c>
      <x:c r="N3798" s="58" t="n">
        <x:v>8198979.920996661</x:v>
      </x:c>
      <x:c r="O3798" s="58" t="n">
        <x:v>6501293.685955858</x:v>
      </x:c>
      <x:c r="P3798" s="2" t="str">
        <x:v>approve</x:v>
      </x:c>
      <x:c r="Q3798" s="2" t="str">
        <x:v>eligibility and RAROC conditions are met</x:v>
      </x:c>
      <x:c r="R3798" s="2"/>
      <x:c r="S3798" s="2"/>
      <x:c r="T3798" s="2"/>
    </x:row>
    <x:row r="3799">
      <x:c r="A3799" s="2"/>
      <x:c r="B3799" s="2"/>
      <x:c r="C3799" s="2" t="str">
        <x:v>SYN-03794</x:v>
      </x:c>
      <x:c r="D3799" s="58" t="n">
        <x:v>205000000</x:v>
      </x:c>
      <x:c r="E3799" s="93" t="n">
        <x:v>24</x:v>
      </x:c>
      <x:c r="F3799" s="59" t="n">
        <x:v>0.12803009383733926</x:v>
      </x:c>
      <x:c r="G3799" s="59" t="n">
        <x:v>0.7227082916560305</x:v>
      </x:c>
      <x:c r="H3799" s="59" t="n">
        <x:v>0.21147592590256722</x:v>
      </x:c>
      <x:c r="I3799" s="58" t="n">
        <x:v>10548925.670434052</x:v>
      </x:c>
      <x:c r="J3799" s="59" t="n">
        <x:v>0.27475541748529825</x:v>
      </x:c>
      <x:c r="K3799" s="2" t="str">
        <x:v>D</x:v>
      </x:c>
      <x:c r="L3799" s="59" t="n">
        <x:v>0.1770254898071289</x:v>
      </x:c>
      <x:c r="M3799" s="59" t="n">
        <x:v>0.38298723524926376</x:v>
      </x:c>
      <x:c r="N3799" s="58" t="n">
        <x:v>20526118.21388081</x:v>
      </x:c>
      <x:c r="O3799" s="58" t="n">
        <x:v>12852224.840241665</x:v>
      </x:c>
      <x:c r="P3799" s="2" t="str">
        <x:v>approve</x:v>
      </x:c>
      <x:c r="Q3799" s="2" t="str">
        <x:v>eligibility and RAROC conditions are met</x:v>
      </x:c>
      <x:c r="R3799" s="2"/>
      <x:c r="S3799" s="2"/>
      <x:c r="T3799" s="2"/>
    </x:row>
    <x:row r="3800">
      <x:c r="A3800" s="2"/>
      <x:c r="B3800" s="2"/>
      <x:c r="C3800" s="2" t="str">
        <x:v>SYN-03795</x:v>
      </x:c>
      <x:c r="D3800" s="58" t="n">
        <x:v>73000000</x:v>
      </x:c>
      <x:c r="E3800" s="93" t="n">
        <x:v>48</x:v>
      </x:c>
      <x:c r="F3800" s="59" t="n">
        <x:v>0.0521820106662813</x:v>
      </x:c>
      <x:c r="G3800" s="59" t="n">
        <x:v>0.6900083284608554</x:v>
      </x:c>
      <x:c r="H3800" s="59" t="n">
        <x:v>0.15104857372666855</x:v>
      </x:c>
      <x:c r="I3800" s="58" t="n">
        <x:v>2035526.9012582542</x:v>
      </x:c>
      <x:c r="J3800" s="59" t="n">
        <x:v>0.20459413224604253</x:v>
      </x:c>
      <x:c r="K3800" s="2" t="str">
        <x:v>C</x:v>
      </x:c>
      <x:c r="L3800" s="59" t="n">
        <x:v>0.11635112762451173</x:v>
      </x:c>
      <x:c r="M3800" s="59" t="n">
        <x:v>0.5126255085482566</x:v>
      </x:c>
      <x:c r="N3800" s="58" t="n">
        <x:v>5614904.423186101</x:v>
      </x:c>
      <x:c r="O3800" s="58" t="n">
        <x:v>2995999.086001644</x:v>
      </x:c>
      <x:c r="P3800" s="2" t="str">
        <x:v>approve</x:v>
      </x:c>
      <x:c r="Q3800" s="2" t="str">
        <x:v>eligibility and RAROC conditions are met</x:v>
      </x:c>
      <x:c r="R3800" s="2"/>
      <x:c r="S3800" s="2"/>
      <x:c r="T3800" s="2"/>
    </x:row>
    <x:row r="3801">
      <x:c r="A3801" s="2"/>
      <x:c r="B3801" s="2"/>
      <x:c r="C3801" s="2" t="str">
        <x:v>SYN-03796</x:v>
      </x:c>
      <x:c r="D3801" s="58" t="n">
        <x:v>52000000</x:v>
      </x:c>
      <x:c r="E3801" s="93" t="n">
        <x:v>48</x:v>
      </x:c>
      <x:c r="F3801" s="59" t="n">
        <x:v>0.07362661691342987</x:v>
      </x:c>
      <x:c r="G3801" s="59" t="n">
        <x:v>0.5131271370936534</x:v>
      </x:c>
      <x:c r="H3801" s="59" t="n">
        <x:v>0.17804007718849052</x:v>
      </x:c>
      <x:c r="I3801" s="58" t="n">
        <x:v>1522179.5800271644</x:v>
      </x:c>
      <x:c r="J3801" s="59" t="n">
        <x:v>0.15610897900135823</x:v>
      </x:c>
      <x:c r="K3801" s="2" t="str">
        <x:v>C</x:v>
      </x:c>
      <x:c r="L3801" s="59" t="n">
        <x:v>0.1269235610961914</x:v>
      </x:c>
      <x:c r="M3801" s="59" t="n">
        <x:v>0.6818095783117571</x:v>
      </x:c>
      <x:c r="N3801" s="58" t="n">
        <x:v>4175514.3556882176</x:v>
      </x:c>
      <x:c r="O3801" s="58" t="n">
        <x:v>2101467.9470098973</x:v>
      </x:c>
      <x:c r="P3801" s="2" t="str">
        <x:v>approve</x:v>
      </x:c>
      <x:c r="Q3801" s="2" t="str">
        <x:v>eligibility and RAROC conditions are met</x:v>
      </x:c>
      <x:c r="R3801" s="2"/>
      <x:c r="S3801" s="2"/>
      <x:c r="T3801" s="2"/>
    </x:row>
    <x:row r="3802">
      <x:c r="A3802" s="2"/>
      <x:c r="B3802" s="2"/>
      <x:c r="C3802" s="2" t="str">
        <x:v>SYN-03797</x:v>
      </x:c>
      <x:c r="D3802" s="58" t="n">
        <x:v>106000000</x:v>
      </x:c>
      <x:c r="E3802" s="93" t="n">
        <x:v>48</x:v>
      </x:c>
      <x:c r="F3802" s="59" t="n">
        <x:v>0.08144350342952625</x:v>
      </x:c>
      <x:c r="G3802" s="59" t="n">
        <x:v>0.5750784064295598</x:v>
      </x:c>
      <x:c r="H3802" s="59" t="n">
        <x:v>0.15223606396886663</x:v>
      </x:c>
      <x:c r="I3802" s="58" t="n">
        <x:v>2962088.1101024677</x:v>
      </x:c>
      <x:c r="J3802" s="59" t="n">
        <x:v>0.1338561474564085</x:v>
      </x:c>
      <x:c r="K3802" s="2" t="str">
        <x:v>C</x:v>
      </x:c>
      <x:c r="L3802" s="59" t="n">
        <x:v>0.1281001281738281</x:v>
      </x:c>
      <x:c r="M3802" s="59" t="n">
        <x:v>0.40528207593495585</x:v>
      </x:c>
      <x:c r="N3802" s="58" t="n">
        <x:v>10331932.677791318</x:v>
      </x:c>
      <x:c r="O3802" s="58" t="n">
        <x:v>4178385.4515210586</x:v>
      </x:c>
      <x:c r="P3802" s="2" t="str">
        <x:v>approve</x:v>
      </x:c>
      <x:c r="Q3802" s="2" t="str">
        <x:v>eligibility and RAROC conditions are met</x:v>
      </x:c>
      <x:c r="R3802" s="2"/>
      <x:c r="S3802" s="2"/>
      <x:c r="T3802" s="2"/>
    </x:row>
    <x:row r="3803">
      <x:c r="A3803" s="2"/>
      <x:c r="B3803" s="2"/>
      <x:c r="C3803" s="2" t="str">
        <x:v>SYN-03798</x:v>
      </x:c>
      <x:c r="D3803" s="58" t="n">
        <x:v>106000000</x:v>
      </x:c>
      <x:c r="E3803" s="93" t="n">
        <x:v>18</x:v>
      </x:c>
      <x:c r="F3803" s="59" t="n">
        <x:v>0.12047494779137212</x:v>
      </x:c>
      <x:c r="G3803" s="59" t="n">
        <x:v>0.7214695553684486</x:v>
      </x:c>
      <x:c r="H3803" s="59" t="n">
        <x:v>0.2220336335529487</x:v>
      </x:c>
      <x:c r="I3803" s="58" t="n">
        <x:v>6977690.569363986</x:v>
      </x:c>
      <x:c r="J3803" s="59" t="n">
        <x:v>0.2753492084911261</x:v>
      </x:c>
      <x:c r="K3803" s="2" t="str">
        <x:v>D</x:v>
      </x:c>
      <x:c r="L3803" s="59" t="n">
        <x:v>0.1870951843261719</x:v>
      </x:c>
      <x:c r="M3803" s="59" t="n">
        <x:v>0.3948895443806234</x:v>
      </x:c>
      <x:c r="N3803" s="58" t="n">
        <x:v>7647801.848475009</x:v>
      </x:c>
      <x:c r="O3803" s="58" t="n">
        <x:v>6597130.495630104</x:v>
      </x:c>
      <x:c r="P3803" s="2" t="str">
        <x:v>approve</x:v>
      </x:c>
      <x:c r="Q3803" s="2" t="str">
        <x:v>eligibility and RAROC conditions are met</x:v>
      </x:c>
      <x:c r="R3803" s="2"/>
      <x:c r="S3803" s="2"/>
      <x:c r="T3803" s="2"/>
    </x:row>
    <x:row r="3804">
      <x:c r="A3804" s="2"/>
      <x:c r="B3804" s="2"/>
      <x:c r="C3804" s="2" t="str">
        <x:v>SYN-03799</x:v>
      </x:c>
      <x:c r="D3804" s="58" t="n">
        <x:v>123000000</x:v>
      </x:c>
      <x:c r="E3804" s="93" t="n">
        <x:v>36</x:v>
      </x:c>
      <x:c r="F3804" s="59" t="n">
        <x:v>0.11857591658660556</x:v>
      </x:c>
      <x:c r="G3804" s="59" t="n">
        <x:v>0.8211674056747741</x:v>
      </x:c>
      <x:c r="H3804" s="59" t="n">
        <x:v>0.2249062825033067</x:v>
      </x:c>
      <x:c r="I3804" s="58" t="n">
        <x:v>4728702.6495916685</x:v>
      </x:c>
      <x:c r="J3804" s="59" t="n">
        <x:v>0.1259764118107576</x:v>
      </x:c>
      <x:c r="K3804" s="2" t="str">
        <x:v>D</x:v>
      </x:c>
      <x:c r="L3804" s="59" t="n">
        <x:v>0.1928437805175781</x:v>
      </x:c>
      <x:c r="M3804" s="59" t="n">
        <x:v>0.3506563419652858</x:v>
      </x:c>
      <x:c r="N3804" s="58" t="n">
        <x:v>19100937.464740206</x:v>
      </x:c>
      <x:c r="O3804" s="58" t="n">
        <x:v>8307725.326817656</x:v>
      </x:c>
      <x:c r="P3804" s="2" t="str">
        <x:v>approve</x:v>
      </x:c>
      <x:c r="Q3804" s="2" t="str">
        <x:v>eligibility and RAROC conditions are met</x:v>
      </x:c>
      <x:c r="R3804" s="2"/>
      <x:c r="S3804" s="2"/>
      <x:c r="T3804" s="2"/>
    </x:row>
    <x:row r="3805">
      <x:c r="A3805" s="2"/>
      <x:c r="B3805" s="2"/>
      <x:c r="C3805" s="2" t="str">
        <x:v>SYN-03800</x:v>
      </x:c>
      <x:c r="D3805" s="58" t="n">
        <x:v>82000000</x:v>
      </x:c>
      <x:c r="E3805" s="93" t="n">
        <x:v>24</x:v>
      </x:c>
      <x:c r="F3805" s="59" t="n">
        <x:v>0.0643172859967046</x:v>
      </x:c>
      <x:c r="G3805" s="59" t="n">
        <x:v>0.6557510583228233</x:v>
      </x:c>
      <x:c r="H3805" s="59" t="n">
        <x:v>0.14687007767034344</x:v>
      </x:c>
      <x:c r="I3805" s="58" t="n">
        <x:v>3963721.986491629</x:v>
      </x:c>
      <x:c r="J3805" s="59" t="n">
        <x:v>0.3856801203934321</x:v>
      </x:c>
      <x:c r="K3805" s="2" t="str">
        <x:v>C</x:v>
      </x:c>
      <x:c r="L3805" s="59" t="n">
        <x:v>0.1218707275390625</x:v>
      </x:c>
      <x:c r="M3805" s="59" t="n">
        <x:v>0.41394176996748017</x:v>
      </x:c>
      <x:c r="N3805" s="58" t="n">
        <x:v>3722473.57163899</x:v>
      </x:c>
      <x:c r="O3805" s="58" t="n">
        <x:v>3371569.927319497</x:v>
      </x:c>
      <x:c r="P3805" s="2" t="str">
        <x:v>approve</x:v>
      </x:c>
      <x:c r="Q3805" s="2" t="str">
        <x:v>eligibility and RAROC conditions are met</x:v>
      </x:c>
      <x:c r="R3805" s="2"/>
      <x:c r="S3805" s="2"/>
      <x:c r="T3805" s="2"/>
    </x:row>
    <x:row r="3806">
      <x:c r="A3806" s="2"/>
      <x:c r="B3806" s="2"/>
      <x:c r="C3806" s="2" t="str">
        <x:v>SYN-03801</x:v>
      </x:c>
      <x:c r="D3806" s="58" t="n">
        <x:v>91000000</x:v>
      </x:c>
      <x:c r="E3806" s="93" t="n">
        <x:v>12</x:v>
      </x:c>
      <x:c r="F3806" s="59" t="n">
        <x:v>0.13732515253850958</x:v>
      </x:c>
      <x:c r="G3806" s="59" t="n">
        <x:v>0.7305427018277444</x:v>
      </x:c>
      <x:c r="H3806" s="59" t="n">
        <x:v>0.21116604154412294</x:v>
      </x:c>
      <x:c r="I3806" s="58" t="n">
        <x:v>8478446.843587117</x:v>
      </x:c>
      <x:c r="J3806" s="59" t="n">
        <x:v>0.3578053774199553</x:v>
      </x:c>
      <x:c r="K3806" s="2" t="str">
        <x:v>D</x:v>
      </x:c>
      <x:c r="L3806" s="59" t="n">
        <x:v>0.20206066131591793</x:v>
      </x:c>
      <x:c r="M3806" s="59" t="n">
        <x:v>0.21644463469068903</x:v>
      </x:c>
      <x:c r="N3806" s="58" t="n">
        <x:v>5213515.143812781</x:v>
      </x:c>
      <x:c r="O3806" s="58" t="n">
        <x:v>6278935.591839366</x:v>
      </x:c>
      <x:c r="P3806" s="2" t="str">
        <x:v>approve</x:v>
      </x:c>
      <x:c r="Q3806" s="2" t="str">
        <x:v>eligibility and RAROC conditions are met</x:v>
      </x:c>
      <x:c r="R3806" s="2"/>
      <x:c r="S3806" s="2"/>
      <x:c r="T3806" s="2"/>
    </x:row>
    <x:row r="3807">
      <x:c r="A3807" s="2"/>
      <x:c r="B3807" s="2"/>
      <x:c r="C3807" s="2" t="str">
        <x:v>SYN-03802</x:v>
      </x:c>
      <x:c r="D3807" s="58" t="n">
        <x:v>249000000</x:v>
      </x:c>
      <x:c r="E3807" s="93" t="n">
        <x:v>24</x:v>
      </x:c>
      <x:c r="F3807" s="59" t="n">
        <x:v>0.024249548937767044</x:v>
      </x:c>
      <x:c r="G3807" s="59" t="n">
        <x:v>0.7004529262223124</x:v>
      </x:c>
      <x:c r="H3807" s="59" t="n">
        <x:v>0.11376676485212152</x:v>
      </x:c>
      <x:c r="I3807" s="58" t="n">
        <x:v>11648945.168728352</x:v>
      </x:c>
      <x:c r="J3807" s="59" t="n">
        <x:v>0.514029536522761</x:v>
      </x:c>
      <x:c r="K3807" s="2" t="str">
        <x:v>B</x:v>
      </x:c>
      <x:c r="L3807" s="59"/>
      <x:c r="M3807" s="59" t="n">
        <x:v>0.39077005279473287</x:v>
      </x:c>
      <x:c r="N3807" s="58" t="n">
        <x:v>4543462.219484269</x:v>
      </x:c>
      <x:c r="O3807" s="58" t="n">
        <x:v>10414760.731126413</x:v>
      </x:c>
      <x:c r="P3807" s="2" t="str">
        <x:v>decline</x:v>
      </x:c>
      <x:c r="Q3807" s="2" t="str">
        <x:v>debt service to income exceeds policy maximum</x:v>
      </x:c>
      <x:c r="R3807" s="2"/>
      <x:c r="S3807" s="2"/>
      <x:c r="T3807" s="2"/>
    </x:row>
    <x:row r="3808">
      <x:c r="A3808" s="2"/>
      <x:c r="B3808" s="2"/>
      <x:c r="C3808" s="2" t="str">
        <x:v>SYN-03803</x:v>
      </x:c>
      <x:c r="D3808" s="58" t="n">
        <x:v>141000000</x:v>
      </x:c>
      <x:c r="E3808" s="93" t="n">
        <x:v>18</x:v>
      </x:c>
      <x:c r="F3808" s="59" t="n">
        <x:v>0.05992958227792925</x:v>
      </x:c>
      <x:c r="G3808" s="59" t="n">
        <x:v>0.7391213771520576</x:v>
      </x:c>
      <x:c r="H3808" s="59" t="n">
        <x:v>0.15314904239623103</x:v>
      </x:c>
      <x:c r="I3808" s="58" t="n">
        <x:v>8817165.774019817</x:v>
      </x:c>
      <x:c r="J3808" s="59" t="n">
        <x:v>0.3159370172004404</x:v>
      </x:c>
      <x:c r="K3808" s="2" t="str">
        <x:v>C</x:v>
      </x:c>
      <x:c r="L3808" s="59" t="n">
        <x:v>0.11652309417724609</x:v>
      </x:c>
      <x:c r="M3808" s="59" t="n">
        <x:v>0.5215718677509692</x:v>
      </x:c>
      <x:c r="N3808" s="58" t="n">
        <x:v>5114949.417431798</x:v>
      </x:c>
      <x:c r="O3808" s="58" t="n">
        <x:v>6054312.2625344405</x:v>
      </x:c>
      <x:c r="P3808" s="2" t="str">
        <x:v>approve</x:v>
      </x:c>
      <x:c r="Q3808" s="2" t="str">
        <x:v>eligibility and RAROC conditions are met</x:v>
      </x:c>
      <x:c r="R3808" s="2"/>
      <x:c r="S3808" s="2"/>
      <x:c r="T3808" s="2"/>
    </x:row>
    <x:row r="3809">
      <x:c r="A3809" s="2"/>
      <x:c r="B3809" s="2"/>
      <x:c r="C3809" s="2" t="str">
        <x:v>SYN-03804</x:v>
      </x:c>
      <x:c r="D3809" s="58" t="n">
        <x:v>48000000</x:v>
      </x:c>
      <x:c r="E3809" s="93" t="n">
        <x:v>48</x:v>
      </x:c>
      <x:c r="F3809" s="59" t="n">
        <x:v>0.0935560137546173</x:v>
      </x:c>
      <x:c r="G3809" s="59" t="n">
        <x:v>0.7049390693479143</x:v>
      </x:c>
      <x:c r="H3809" s="59" t="n">
        <x:v>0.19184404309802547</x:v>
      </x:c>
      <x:c r="I3809" s="58" t="n">
        <x:v>1439880.6317788244</x:v>
      </x:c>
      <x:c r="J3809" s="59" t="n">
        <x:v>0.1692967735711081</x:v>
      </x:c>
      <x:c r="K3809" s="2" t="str">
        <x:v>C</x:v>
      </x:c>
      <x:c r="L3809" s="59" t="n">
        <x:v>0.15979286193847655</x:v>
      </x:c>
      <x:c r="M3809" s="59" t="n">
        <x:v>0.414358791478866</x:v>
      </x:c>
      <x:c r="N3809" s="58" t="n">
        <x:v>6652900.054390677</x:v>
      </x:c>
      <x:c r="O3809" s="58" t="n">
        <x:v>2440958.9329082924</x:v>
      </x:c>
      <x:c r="P3809" s="2" t="str">
        <x:v>approve</x:v>
      </x:c>
      <x:c r="Q3809" s="2" t="str">
        <x:v>eligibility and RAROC conditions are met</x:v>
      </x:c>
      <x:c r="R3809" s="2"/>
      <x:c r="S3809" s="2"/>
      <x:c r="T3809" s="2"/>
    </x:row>
    <x:row r="3810">
      <x:c r="A3810" s="2"/>
      <x:c r="B3810" s="2"/>
      <x:c r="C3810" s="2" t="str">
        <x:v>SYN-03805</x:v>
      </x:c>
      <x:c r="D3810" s="58" t="n">
        <x:v>223000000</x:v>
      </x:c>
      <x:c r="E3810" s="93" t="n">
        <x:v>36</x:v>
      </x:c>
      <x:c r="F3810" s="59" t="n">
        <x:v>0.01917396887812446</x:v>
      </x:c>
      <x:c r="G3810" s="59" t="n">
        <x:v>0.573815361090714</x:v>
      </x:c>
      <x:c r="H3810" s="59" t="n">
        <x:v>0.10883581401042867</x:v>
      </x:c>
      <x:c r="I3810" s="58" t="n">
        <x:v>7288445.711781853</x:v>
      </x:c>
      <x:c r="J3810" s="59" t="n">
        <x:v>0.7023300431382941</x:v>
      </x:c>
      <x:c r="K3810" s="2" t="str">
        <x:v>A</x:v>
      </x:c>
      <x:c r="L3810" s="59"/>
      <x:c r="M3810" s="59" t="n">
        <x:v>0.4142569551396133</x:v>
      </x:c>
      <x:c r="N3810" s="58" t="n">
        <x:v>3940208.913455897</x:v>
      </x:c>
      <x:c r="O3810" s="58" t="n">
        <x:v>9317886.793872641</x:v>
      </x:c>
      <x:c r="P3810" s="2" t="str">
        <x:v>decline</x:v>
      </x:c>
      <x:c r="Q3810" s="2" t="str">
        <x:v>debt service to income exceeds policy maximum</x:v>
      </x:c>
      <x:c r="R3810" s="2"/>
      <x:c r="S3810" s="2"/>
      <x:c r="T3810" s="2"/>
    </x:row>
    <x:row r="3811">
      <x:c r="A3811" s="2"/>
      <x:c r="B3811" s="2"/>
      <x:c r="C3811" s="2" t="str">
        <x:v>SYN-03806</x:v>
      </x:c>
      <x:c r="D3811" s="58" t="n">
        <x:v>99000000</x:v>
      </x:c>
      <x:c r="E3811" s="93" t="n">
        <x:v>48</x:v>
      </x:c>
      <x:c r="F3811" s="59" t="n">
        <x:v>0.07713983530810366</x:v>
      </x:c>
      <x:c r="G3811" s="59" t="n">
        <x:v>0.7183585219681669</x:v>
      </x:c>
      <x:c r="H3811" s="59" t="n">
        <x:v>0.17456039581155458</x:v>
      </x:c>
      <x:c r="I3811" s="58" t="n">
        <x:v>2880060.579873699</x:v>
      </x:c>
      <x:c r="J3811" s="59" t="n">
        <x:v>0.26844579066386</x:v>
      </x:c>
      <x:c r="K3811" s="2" t="str">
        <x:v>C</x:v>
      </x:c>
      <x:c r="L3811" s="59" t="n">
        <x:v>0.1399359893798828</x:v>
      </x:c>
      <x:c r="M3811" s="59" t="n">
        <x:v>0.4612603496859235</x:v>
      </x:c>
      <x:c r="N3811" s="58" t="n">
        <x:v>11600671.431965245</x:v>
      </x:c>
      <x:c r="O3811" s="58" t="n">
        <x:v>4642186.343244644</x:v>
      </x:c>
      <x:c r="P3811" s="2" t="str">
        <x:v>approve</x:v>
      </x:c>
      <x:c r="Q3811" s="2" t="str">
        <x:v>eligibility and RAROC conditions are met</x:v>
      </x:c>
      <x:c r="R3811" s="2"/>
      <x:c r="S3811" s="2"/>
      <x:c r="T3811" s="2"/>
    </x:row>
    <x:row r="3812">
      <x:c r="A3812" s="2"/>
      <x:c r="B3812" s="2"/>
      <x:c r="C3812" s="2" t="str">
        <x:v>SYN-03807</x:v>
      </x:c>
      <x:c r="D3812" s="58" t="n">
        <x:v>64000000</x:v>
      </x:c>
      <x:c r="E3812" s="93" t="n">
        <x:v>48</x:v>
      </x:c>
      <x:c r="F3812" s="59" t="n">
        <x:v>0.14688878854920037</x:v>
      </x:c>
      <x:c r="G3812" s="59" t="n">
        <x:v>0.6737530260598737</x:v>
      </x:c>
      <x:c r="H3812" s="59" t="n">
        <x:v>0.21400525018705382</x:v>
      </x:c>
      <x:c r="I3812" s="58" t="n">
        <x:v>1995617.773659402</x:v>
      </x:c>
      <x:c r="J3812" s="59" t="n">
        <x:v>0.12451832415835086</x:v>
      </x:c>
      <x:c r="K3812" s="2" t="str">
        <x:v>D</x:v>
      </x:c>
      <x:c r="L3812" s="59" t="n">
        <x:v>0.19597690582275396</x:v>
      </x:c>
      <x:c r="M3812" s="59" t="n">
        <x:v>0.2772128879599429</x:v>
      </x:c>
      <x:c r="N3812" s="58" t="n">
        <x:v>12802698.218990574</x:v>
      </x:c>
      <x:c r="O3812" s="58" t="n">
        <x:v>3707642.6390182134</x:v>
      </x:c>
      <x:c r="P3812" s="2" t="str">
        <x:v>approve</x:v>
      </x:c>
      <x:c r="Q3812" s="2" t="str">
        <x:v>eligibility and RAROC conditions are met</x:v>
      </x:c>
      <x:c r="R3812" s="2"/>
      <x:c r="S3812" s="2"/>
      <x:c r="T3812" s="2"/>
    </x:row>
    <x:row r="3813">
      <x:c r="A3813" s="2"/>
      <x:c r="B3813" s="2"/>
      <x:c r="C3813" s="2" t="str">
        <x:v>SYN-03808</x:v>
      </x:c>
      <x:c r="D3813" s="58" t="n">
        <x:v>204000000</x:v>
      </x:c>
      <x:c r="E3813" s="93" t="n">
        <x:v>36</x:v>
      </x:c>
      <x:c r="F3813" s="59" t="n">
        <x:v>0.032241860272247784</x:v>
      </x:c>
      <x:c r="G3813" s="59" t="n">
        <x:v>0.8093529317990014</x:v>
      </x:c>
      <x:c r="H3813" s="59" t="n">
        <x:v>0.12546706328600807</x:v>
      </x:c>
      <x:c r="I3813" s="58" t="n">
        <x:v>6829110.597124823</x:v>
      </x:c>
      <x:c r="J3813" s="59" t="n">
        <x:v>0.3687762825899953</x:v>
      </x:c>
      <x:c r="K3813" s="2" t="str">
        <x:v>B</x:v>
      </x:c>
      <x:c r="L3813" s="59" t="n">
        <x:v>0.10580150604248047</x:v>
      </x:c>
      <x:c r="M3813" s="59" t="n">
        <x:v>0.3598294307849684</x:v>
      </x:c>
      <x:c r="N3813" s="58" t="n">
        <x:v>8551600.288339403</x:v>
      </x:c>
      <x:c r="O3813" s="58" t="n">
        <x:v>8474506.773431556</x:v>
      </x:c>
      <x:c r="P3813" s="2" t="str">
        <x:v>approve</x:v>
      </x:c>
      <x:c r="Q3813" s="2" t="str">
        <x:v>eligibility and RAROC conditions are met</x:v>
      </x:c>
      <x:c r="R3813" s="2"/>
      <x:c r="S3813" s="2"/>
      <x:c r="T3813" s="2"/>
    </x:row>
    <x:row r="3814">
      <x:c r="A3814" s="2"/>
      <x:c r="B3814" s="2"/>
      <x:c r="C3814" s="2" t="str">
        <x:v>SYN-03809</x:v>
      </x:c>
      <x:c r="D3814" s="58" t="n">
        <x:v>201000000</x:v>
      </x:c>
      <x:c r="E3814" s="93" t="n">
        <x:v>18</x:v>
      </x:c>
      <x:c r="F3814" s="59" t="n">
        <x:v>0.03698599459511468</x:v>
      </x:c>
      <x:c r="G3814" s="59" t="n">
        <x:v>0.8305178504591175</x:v>
      </x:c>
      <x:c r="H3814" s="59" t="n">
        <x:v>0.13603002090030106</x:v>
      </x:c>
      <x:c r="I3814" s="58" t="n">
        <x:v>12407589.67759569</x:v>
      </x:c>
      <x:c r="J3814" s="59" t="n">
        <x:v>0.6329111477951483</x:v>
      </x:c>
      <x:c r="K3814" s="2" t="str">
        <x:v>B</x:v>
      </x:c>
      <x:c r="L3814" s="59"/>
      <x:c r="M3814" s="59" t="n">
        <x:v>0.5387540591656725</x:v>
      </x:c>
      <x:c r="N3814" s="58" t="n">
        <x:v>5039805.244661035</x:v>
      </x:c>
      <x:c r="O3814" s="58" t="n">
        <x:v>8466630.055512268</x:v>
      </x:c>
      <x:c r="P3814" s="2" t="str">
        <x:v>decline</x:v>
      </x:c>
      <x:c r="Q3814" s="2" t="str">
        <x:v>debt service to income exceeds policy maximum</x:v>
      </x:c>
      <x:c r="R3814" s="2"/>
      <x:c r="S3814" s="2"/>
      <x:c r="T3814" s="2"/>
    </x:row>
    <x:row r="3815">
      <x:c r="A3815" s="2"/>
      <x:c r="B3815" s="2"/>
      <x:c r="C3815" s="2" t="str">
        <x:v>SYN-03810</x:v>
      </x:c>
      <x:c r="D3815" s="58" t="n">
        <x:v>148000000</x:v>
      </x:c>
      <x:c r="E3815" s="93" t="n">
        <x:v>12</x:v>
      </x:c>
      <x:c r="F3815" s="59" t="n">
        <x:v>0.08104610654432574</x:v>
      </x:c>
      <x:c r="G3815" s="59" t="n">
        <x:v>0.8665085776363468</x:v>
      </x:c>
      <x:c r="H3815" s="59" t="n">
        <x:v>0.1680844171624761</x:v>
      </x:c>
      <x:c r="I3815" s="58" t="n">
        <x:v>13484852.66822462</x:v>
      </x:c>
      <x:c r="J3815" s="59" t="n">
        <x:v>0.5532635641624853</x:v>
      </x:c>
      <x:c r="K3815" s="2" t="str">
        <x:v>C</x:v>
      </x:c>
      <x:c r="L3815" s="59"/>
      <x:c r="M3815" s="59" t="n">
        <x:v>0.3137652288616092</x:v>
      </x:c>
      <x:c r="N3815" s="58" t="n">
        <x:v>5845512.227129967</x:v>
      </x:c>
      <x:c r="O3815" s="58" t="n">
        <x:v>9157291.732685924</x:v>
      </x:c>
      <x:c r="P3815" s="2" t="str">
        <x:v>decline</x:v>
      </x:c>
      <x:c r="Q3815" s="2" t="str">
        <x:v>debt service to income exceeds policy maximum</x:v>
      </x:c>
      <x:c r="R3815" s="2"/>
      <x:c r="S3815" s="2"/>
      <x:c r="T3815" s="2"/>
    </x:row>
    <x:row r="3816">
      <x:c r="A3816" s="2"/>
      <x:c r="B3816" s="2"/>
      <x:c r="C3816" s="2" t="str">
        <x:v>SYN-03811</x:v>
      </x:c>
      <x:c r="D3816" s="58" t="n">
        <x:v>107000000</x:v>
      </x:c>
      <x:c r="E3816" s="93" t="n">
        <x:v>12</x:v>
      </x:c>
      <x:c r="F3816" s="59" t="n">
        <x:v>0.011119748125020682</x:v>
      </x:c>
      <x:c r="G3816" s="59" t="n">
        <x:v>0.695280227981083</x:v>
      </x:c>
      <x:c r="H3816" s="59" t="n">
        <x:v>0.11105236931407289</x:v>
      </x:c>
      <x:c r="I3816" s="58" t="n">
        <x:v>9462090.66980018</x:v>
      </x:c>
      <x:c r="J3816" s="59" t="n">
        <x:v>0.7281045334900089</x:v>
      </x:c>
      <x:c r="K3816" s="2" t="str">
        <x:v>A</x:v>
      </x:c>
      <x:c r="L3816" s="59"/>
      <x:c r="M3816" s="59" t="n">
        <x:v>0.29418779355861296</x:v>
      </x:c>
      <x:c r="N3816" s="58" t="n">
        <x:v>456423.48359198094</x:v>
      </x:c>
      <x:c r="O3816" s="58" t="n">
        <x:v>4625302.687950624</x:v>
      </x:c>
      <x:c r="P3816" s="2" t="str">
        <x:v>decline</x:v>
      </x:c>
      <x:c r="Q3816" s="2" t="str">
        <x:v>debt service to income exceeds policy maximum</x:v>
      </x:c>
      <x:c r="R3816" s="2"/>
      <x:c r="S3816" s="2"/>
      <x:c r="T3816" s="2"/>
    </x:row>
    <x:row r="3817">
      <x:c r="A3817" s="2"/>
      <x:c r="B3817" s="2"/>
      <x:c r="C3817" s="2" t="str">
        <x:v>SYN-03812</x:v>
      </x:c>
      <x:c r="D3817" s="58" t="n">
        <x:v>242000000</x:v>
      </x:c>
      <x:c r="E3817" s="93" t="n">
        <x:v>48</x:v>
      </x:c>
      <x:c r="F3817" s="59" t="n">
        <x:v>0.14508562415421952</x:v>
      </x:c>
      <x:c r="G3817" s="59" t="n">
        <x:v>0.624863269459865</x:v>
      </x:c>
      <x:c r="H3817" s="59" t="n">
        <x:v>0.19512318851280755</x:v>
      </x:c>
      <x:c r="I3817" s="58" t="n">
        <x:v>7301414.495600069</x:v>
      </x:c>
      <x:c r="J3817" s="59" t="n">
        <x:v>0.45338048318666896</x:v>
      </x:c>
      <x:c r="K3817" s="2" t="str">
        <x:v>D</x:v>
      </x:c>
      <x:c r="L3817" s="59" t="n">
        <x:v>0.18300045013427735</x:v>
      </x:c>
      <x:c r="M3817" s="59" t="n">
        <x:v>0.24541435793647567</x:v>
      </x:c>
      <x:c r="N3817" s="58" t="n">
        <x:v>44012513.60320525</x:v>
      </x:c>
      <x:c r="O3817" s="58" t="n">
        <x:v>12838685.438018976</x:v>
      </x:c>
      <x:c r="P3817" s="2" t="str">
        <x:v>approve</x:v>
      </x:c>
      <x:c r="Q3817" s="2" t="str">
        <x:v>eligibility and RAROC conditions are met</x:v>
      </x:c>
      <x:c r="R3817" s="2"/>
      <x:c r="S3817" s="2"/>
      <x:c r="T3817" s="2"/>
    </x:row>
    <x:row r="3818">
      <x:c r="A3818" s="2"/>
      <x:c r="B3818" s="2"/>
      <x:c r="C3818" s="2" t="str">
        <x:v>SYN-03813</x:v>
      </x:c>
      <x:c r="D3818" s="58" t="n">
        <x:v>98000000</x:v>
      </x:c>
      <x:c r="E3818" s="93" t="n">
        <x:v>12</x:v>
      </x:c>
      <x:c r="F3818" s="59" t="n">
        <x:v>0.0916945739971524</x:v>
      </x:c>
      <x:c r="G3818" s="59" t="n">
        <x:v>0.7672688331936021</x:v>
      </x:c>
      <x:c r="H3818" s="59" t="n">
        <x:v>0.186942886777904</x:v>
      </x:c>
      <x:c r="I3818" s="58" t="n">
        <x:v>9017052.337679274</x:v>
      </x:c>
      <x:c r="J3818" s="59" t="n">
        <x:v>0.6823157711049547</x:v>
      </x:c>
      <x:c r="K3818" s="2" t="str">
        <x:v>C</x:v>
      </x:c>
      <x:c r="L3818" s="59"/>
      <x:c r="M3818" s="59" t="n">
        <x:v>0.27220845365656315</x:v>
      </x:c>
      <x:c r="N3818" s="58" t="n">
        <x:v>3894822.0300901523</x:v>
      </x:c>
      <x:c r="O3818" s="58" t="n">
        <x:v>5769959.122608835</x:v>
      </x:c>
      <x:c r="P3818" s="2" t="str">
        <x:v>decline</x:v>
      </x:c>
      <x:c r="Q3818" s="2" t="str">
        <x:v>debt service to income exceeds policy maximum</x:v>
      </x:c>
      <x:c r="R3818" s="2"/>
      <x:c r="S3818" s="2"/>
      <x:c r="T3818" s="2"/>
    </x:row>
    <x:row r="3819">
      <x:c r="A3819" s="2"/>
      <x:c r="B3819" s="2"/>
      <x:c r="C3819" s="2" t="str">
        <x:v>SYN-03814</x:v>
      </x:c>
      <x:c r="D3819" s="58" t="n">
        <x:v>120000000</x:v>
      </x:c>
      <x:c r="E3819" s="93" t="n">
        <x:v>12</x:v>
      </x:c>
      <x:c r="F3819" s="59" t="n">
        <x:v>0.05507482179325711</x:v>
      </x:c>
      <x:c r="G3819" s="59" t="n">
        <x:v>0.7448027809040231</x:v>
      </x:c>
      <x:c r="H3819" s="59" t="n">
        <x:v>0.13962524964131978</x:v>
      </x:c>
      <x:c r="I3819" s="58" t="n">
        <x:v>10772338.302938739</x:v>
      </x:c>
      <x:c r="J3819" s="59" t="n">
        <x:v>0.4065033321863675</x:v>
      </x:c>
      <x:c r="K3819" s="2" t="str">
        <x:v>C</x:v>
      </x:c>
      <x:c r="L3819" s="59" t="n">
        <x:v>0.13005493164062498</x:v>
      </x:c>
      <x:c r="M3819" s="59" t="n">
        <x:v>0.25735884238521683</x:v>
      </x:c>
      <x:c r="N3819" s="58" t="n">
        <x:v>2745753.38135829</x:v>
      </x:c>
      <x:c r="O3819" s="58" t="n">
        <x:v>5136877.209148856</x:v>
      </x:c>
      <x:c r="P3819" s="2" t="str">
        <x:v>approve</x:v>
      </x:c>
      <x:c r="Q3819" s="2" t="str">
        <x:v>eligibility and RAROC conditions are met</x:v>
      </x:c>
      <x:c r="R3819" s="2"/>
      <x:c r="S3819" s="2"/>
      <x:c r="T3819" s="2"/>
    </x:row>
    <x:row r="3820">
      <x:c r="A3820" s="2"/>
      <x:c r="B3820" s="2"/>
      <x:c r="C3820" s="2" t="str">
        <x:v>SYN-03815</x:v>
      </x:c>
      <x:c r="D3820" s="58" t="n">
        <x:v>191000000</x:v>
      </x:c>
      <x:c r="E3820" s="93" t="n">
        <x:v>24</x:v>
      </x:c>
      <x:c r="F3820" s="59" t="n">
        <x:v>0.055943819038159766</x:v>
      </x:c>
      <x:c r="G3820" s="59" t="n">
        <x:v>0.7308844868344223</x:v>
      </x:c>
      <x:c r="H3820" s="59" t="n">
        <x:v>0.1445206940751792</x:v>
      </x:c>
      <x:c r="I3820" s="58" t="n">
        <x:v>9211304.151175682</x:v>
      </x:c>
      <x:c r="J3820" s="59" t="n">
        <x:v>0.4402260830235136</x:v>
      </x:c>
      <x:c r="K3820" s="2" t="str">
        <x:v>C</x:v>
      </x:c>
      <x:c r="L3820" s="59" t="n">
        <x:v>0.12195671081542969</x:v>
      </x:c>
      <x:c r="M3820" s="59" t="n">
        <x:v>0.3893079268182969</x:v>
      </x:c>
      <x:c r="N3820" s="58" t="n">
        <x:v>8414173.562608657</x:v>
      </x:c>
      <x:c r="O3820" s="58" t="n">
        <x:v>7892805.678542821</x:v>
      </x:c>
      <x:c r="P3820" s="2" t="str">
        <x:v>approve</x:v>
      </x:c>
      <x:c r="Q3820" s="2" t="str">
        <x:v>eligibility and RAROC conditions are met</x:v>
      </x:c>
      <x:c r="R3820" s="2"/>
      <x:c r="S3820" s="2"/>
      <x:c r="T3820" s="2"/>
    </x:row>
    <x:row r="3821">
      <x:c r="A3821" s="2"/>
      <x:c r="B3821" s="2"/>
      <x:c r="C3821" s="2" t="str">
        <x:v>SYN-03816</x:v>
      </x:c>
      <x:c r="D3821" s="58" t="n">
        <x:v>33000000</x:v>
      </x:c>
      <x:c r="E3821" s="93" t="n">
        <x:v>36</x:v>
      </x:c>
      <x:c r="F3821" s="59" t="n">
        <x:v>0.025276864668141958</x:v>
      </x:c>
      <x:c r="G3821" s="59" t="n">
        <x:v>0.855260316329067</x:v>
      </x:c>
      <x:c r="H3821" s="59" t="n">
        <x:v>0.13147202453509071</x:v>
      </x:c>
      <x:c r="I3821" s="58" t="n">
        <x:v>1114241.620738441</x:v>
      </x:c>
      <x:c r="J3821" s="59" t="n">
        <x:v>0.13742548133451968</x:v>
      </x:c>
      <x:c r="K3821" s="2" t="str">
        <x:v>B</x:v>
      </x:c>
      <x:c r="L3821" s="59" t="n">
        <x:v>0.12034671783447265</x:v>
      </x:c>
      <x:c r="M3821" s="59" t="n">
        <x:v>0.2740104143669175</x:v>
      </x:c>
      <x:c r="N3821" s="58" t="n">
        <x:v>1153476.6808795754</x:v>
      </x:c>
      <x:c r="O3821" s="58" t="n">
        <x:v>1384306.6268030736</x:v>
      </x:c>
      <x:c r="P3821" s="2" t="str">
        <x:v>approve</x:v>
      </x:c>
      <x:c r="Q3821" s="2" t="str">
        <x:v>eligibility and RAROC conditions are met</x:v>
      </x:c>
      <x:c r="R3821" s="2"/>
      <x:c r="S3821" s="2"/>
      <x:c r="T3821" s="2"/>
    </x:row>
    <x:row r="3822">
      <x:c r="A3822" s="2"/>
      <x:c r="B3822" s="2"/>
      <x:c r="C3822" s="2" t="str">
        <x:v>SYN-03817</x:v>
      </x:c>
      <x:c r="D3822" s="58" t="n">
        <x:v>226000000</x:v>
      </x:c>
      <x:c r="E3822" s="93" t="n">
        <x:v>48</x:v>
      </x:c>
      <x:c r="F3822" s="59" t="n">
        <x:v>0.1657790032022044</x:v>
      </x:c>
      <x:c r="G3822" s="59" t="n">
        <x:v>0.8134547267833862</x:v>
      </x:c>
      <x:c r="H3822" s="59" t="n">
        <x:v>0.26494126566332515</x:v>
      </x:c>
      <x:c r="I3822" s="58" t="n">
        <x:v>7683072.565153035</x:v>
      </x:c>
      <x:c r="J3822" s="59" t="n">
        <x:v>0.4271196541931645</x:v>
      </x:c>
      <x:c r="K3822" s="2" t="str">
        <x:v>E</x:v>
      </x:c>
      <x:c r="L3822" s="59" t="n">
        <x:v>0.23829383850097655</x:v>
      </x:c>
      <x:c r="M3822" s="59" t="n">
        <x:v>0.2952340095381787</x:v>
      </x:c>
      <x:c r="N3822" s="58" t="n">
        <x:v>61965342.41106246</x:v>
      </x:c>
      <x:c r="O3822" s="58" t="n">
        <x:v>16668548.177152023</x:v>
      </x:c>
      <x:c r="P3822" s="2" t="str">
        <x:v>approve</x:v>
      </x:c>
      <x:c r="Q3822" s="2" t="str">
        <x:v>eligibility and RAROC conditions are met</x:v>
      </x:c>
      <x:c r="R3822" s="2"/>
      <x:c r="S3822" s="2"/>
      <x:c r="T3822" s="2"/>
    </x:row>
    <x:row r="3823">
      <x:c r="A3823" s="2"/>
      <x:c r="B3823" s="2"/>
      <x:c r="C3823" s="2" t="str">
        <x:v>SYN-03818</x:v>
      </x:c>
      <x:c r="D3823" s="58" t="n">
        <x:v>157000000</x:v>
      </x:c>
      <x:c r="E3823" s="93" t="n">
        <x:v>18</x:v>
      </x:c>
      <x:c r="F3823" s="59" t="n">
        <x:v>0.04357111173461263</x:v>
      </x:c>
      <x:c r="G3823" s="59" t="n">
        <x:v>0.7618829946361473</x:v>
      </x:c>
      <x:c r="H3823" s="59" t="n">
        <x:v>0.12471749820229662</x:v>
      </x:c>
      <x:c r="I3823" s="58" t="n">
        <x:v>9608622.123458082</x:v>
      </x:c>
      <x:c r="J3823" s="59" t="n">
        <x:v>0.3430020524950938</x:v>
      </x:c>
      <x:c r="K3823" s="2" t="str">
        <x:v>B</x:v>
      </x:c>
      <x:c r="L3823" s="59" t="n">
        <x:v>0.11594841003417969</x:v>
      </x:c>
      <x:c r="M3823" s="59" t="n">
        <x:v>0.24915057543758165</x:v>
      </x:c>
      <x:c r="N3823" s="58" t="n">
        <x:v>4242863.128525015</x:v>
      </x:c>
      <x:c r="O3823" s="58" t="n">
        <x:v>6575057.379754637</x:v>
      </x:c>
      <x:c r="P3823" s="2" t="str">
        <x:v>approve</x:v>
      </x:c>
      <x:c r="Q3823" s="2" t="str">
        <x:v>eligibility and RAROC conditions are met</x:v>
      </x:c>
      <x:c r="R3823" s="2"/>
      <x:c r="S3823" s="2"/>
      <x:c r="T3823" s="2"/>
    </x:row>
    <x:row r="3824">
      <x:c r="A3824" s="2"/>
      <x:c r="B3824" s="2"/>
      <x:c r="C3824" s="2" t="str">
        <x:v>SYN-03819</x:v>
      </x:c>
      <x:c r="D3824" s="58" t="n">
        <x:v>90000000</x:v>
      </x:c>
      <x:c r="E3824" s="93" t="n">
        <x:v>12</x:v>
      </x:c>
      <x:c r="F3824" s="59" t="n">
        <x:v>0.09501884252525389</x:v>
      </x:c>
      <x:c r="G3824" s="59" t="n">
        <x:v>0.7873189348745754</x:v>
      </x:c>
      <x:c r="H3824" s="59" t="n">
        <x:v>0.1949219855359771</x:v>
      </x:c>
      <x:c r="I3824" s="58" t="n">
        <x:v>8315248.132308012</x:v>
      </x:c>
      <x:c r="J3824" s="59" t="n">
        <x:v>0.45819875017609674</x:v>
      </x:c>
      <x:c r="K3824" s="2" t="str">
        <x:v>C</x:v>
      </x:c>
      <x:c r="L3824" s="59" t="n">
        <x:v>0.1702766799926758</x:v>
      </x:c>
      <x:c r="M3824" s="59" t="n">
        <x:v>0.33302839025298725</x:v>
      </x:c>
      <x:c r="N3824" s="58" t="n">
        <x:v>3809781.844297876</x:v>
      </x:c>
      <x:c r="O3824" s="58" t="n">
        <x:v>5550573.368351089</x:v>
      </x:c>
      <x:c r="P3824" s="2" t="str">
        <x:v>approve</x:v>
      </x:c>
      <x:c r="Q3824" s="2" t="str">
        <x:v>eligibility and RAROC conditions are met</x:v>
      </x:c>
      <x:c r="R3824" s="2"/>
      <x:c r="S3824" s="2"/>
      <x:c r="T3824" s="2"/>
    </x:row>
    <x:row r="3825">
      <x:c r="A3825" s="2"/>
      <x:c r="B3825" s="2"/>
      <x:c r="C3825" s="2" t="str">
        <x:v>SYN-03820</x:v>
      </x:c>
      <x:c r="D3825" s="58" t="n">
        <x:v>242000000</x:v>
      </x:c>
      <x:c r="E3825" s="93" t="n">
        <x:v>48</x:v>
      </x:c>
      <x:c r="F3825" s="59" t="n">
        <x:v>0.06057056177959946</x:v>
      </x:c>
      <x:c r="G3825" s="59" t="n">
        <x:v>0.7046231349223546</x:v>
      </x:c>
      <x:c r="H3825" s="59" t="n">
        <x:v>0.1494156327871802</x:v>
      </x:c>
      <x:c r="I3825" s="58" t="n">
        <x:v>6727874.729807814</x:v>
      </x:c>
      <x:c r="J3825" s="59" t="n">
        <x:v>0.4407433261282083</x:v>
      </x:c>
      <x:c r="K3825" s="2" t="str">
        <x:v>C</x:v>
      </x:c>
      <x:c r="L3825" s="59" t="n">
        <x:v>0.1201729965209961</x:v>
      </x:c>
      <x:c r="M3825" s="59" t="n">
        <x:v>0.4566594104360709</x:v>
      </x:c>
      <x:c r="N3825" s="58" t="n">
        <x:v>21875261.098702963</x:v>
      </x:c>
      <x:c r="O3825" s="58" t="n">
        <x:v>9807497.6462479</x:v>
      </x:c>
      <x:c r="P3825" s="2" t="str">
        <x:v>approve</x:v>
      </x:c>
      <x:c r="Q3825" s="2" t="str">
        <x:v>eligibility and RAROC conditions are met</x:v>
      </x:c>
      <x:c r="R3825" s="2"/>
      <x:c r="S3825" s="2"/>
      <x:c r="T3825" s="2"/>
    </x:row>
    <x:row r="3826">
      <x:c r="A3826" s="2"/>
      <x:c r="B3826" s="2"/>
      <x:c r="C3826" s="2" t="str">
        <x:v>SYN-03821</x:v>
      </x:c>
      <x:c r="D3826" s="58" t="n">
        <x:v>47000000</x:v>
      </x:c>
      <x:c r="E3826" s="93" t="n">
        <x:v>18</x:v>
      </x:c>
      <x:c r="F3826" s="59" t="n">
        <x:v>0.12141457274844074</x:v>
      </x:c>
      <x:c r="G3826" s="59" t="n">
        <x:v>0.7130063227084926</x:v>
      </x:c>
      <x:c r="H3826" s="59" t="n">
        <x:v>0.20250834991679834</x:v>
      </x:c>
      <x:c r="I3826" s="58" t="n">
        <x:v>3049540.727981862</x:v>
      </x:c>
      <x:c r="J3826" s="59" t="n">
        <x:v>0.1823452223190229</x:v>
      </x:c>
      <x:c r="K3826" s="2" t="str">
        <x:v>D</x:v>
      </x:c>
      <x:c r="L3826" s="59" t="n">
        <x:v>0.20478141784667966</x:v>
      </x:c>
      <x:c r="M3826" s="59" t="n">
        <x:v>0.14454672013215195</x:v>
      </x:c>
      <x:c r="N3826" s="58" t="n">
        <x:v>3363331.397465959</x:v>
      </x:c>
      <x:c r="O3826" s="58" t="n">
        <x:v>2889335.5856483257</x:v>
      </x:c>
      <x:c r="P3826" s="2" t="str">
        <x:v>reprice</x:v>
      </x:c>
      <x:c r="Q3826" s="2" t="str">
        <x:v>quoted APR is below the RAROC price floor</x:v>
      </x:c>
      <x:c r="R3826" s="2"/>
      <x:c r="S3826" s="2"/>
      <x:c r="T3826" s="2"/>
    </x:row>
    <x:row r="3827">
      <x:c r="A3827" s="2"/>
      <x:c r="B3827" s="2"/>
      <x:c r="C3827" s="2" t="str">
        <x:v>SYN-03822</x:v>
      </x:c>
      <x:c r="D3827" s="58" t="n">
        <x:v>224000000</x:v>
      </x:c>
      <x:c r="E3827" s="93" t="n">
        <x:v>18</x:v>
      </x:c>
      <x:c r="F3827" s="59" t="n">
        <x:v>0.10753237755829975</x:v>
      </x:c>
      <x:c r="G3827" s="59" t="n">
        <x:v>0.6881046532597231</x:v>
      </x:c>
      <x:c r="H3827" s="59" t="n">
        <x:v>0.20854751201481303</x:v>
      </x:c>
      <x:c r="I3827" s="58" t="n">
        <x:v>14599161.948819844</x:v>
      </x:c>
      <x:c r="J3827" s="59" t="n">
        <x:v>0.36188879902513993</x:v>
      </x:c>
      <x:c r="K3827" s="2" t="str">
        <x:v>D</x:v>
      </x:c>
      <x:c r="L3827" s="59" t="n">
        <x:v>0.15631843566894532</x:v>
      </x:c>
      <x:c r="M3827" s="59" t="n">
        <x:v>0.5504144908129217</x:v>
      </x:c>
      <x:c r="N3827" s="58" t="n">
        <x:v>13723054.8799369</x:v>
      </x:c>
      <x:c r="O3827" s="58" t="n">
        <x:v>12550916.490141235</x:v>
      </x:c>
      <x:c r="P3827" s="2" t="str">
        <x:v>approve</x:v>
      </x:c>
      <x:c r="Q3827" s="2" t="str">
        <x:v>eligibility and RAROC conditions are met</x:v>
      </x:c>
      <x:c r="R3827" s="2"/>
      <x:c r="S3827" s="2"/>
      <x:c r="T3827" s="2"/>
    </x:row>
    <x:row r="3828">
      <x:c r="A3828" s="2"/>
      <x:c r="B3828" s="2"/>
      <x:c r="C3828" s="2" t="str">
        <x:v>SYN-03823</x:v>
      </x:c>
      <x:c r="D3828" s="58" t="n">
        <x:v>211000000</x:v>
      </x:c>
      <x:c r="E3828" s="93" t="n">
        <x:v>24</x:v>
      </x:c>
      <x:c r="F3828" s="59" t="n">
        <x:v>0.29023497351975863</x:v>
      </x:c>
      <x:c r="G3828" s="59" t="n">
        <x:v>0.7229069544440837</x:v>
      </x:c>
      <x:c r="H3828" s="59" t="n">
        <x:v>0.3</x:v>
      </x:c>
      <x:c r="I3828" s="58" t="n">
        <x:v>11797605.09598167</x:v>
      </x:c>
      <x:c r="J3828" s="59" t="n">
        <x:v>0.3499572338568156</x:v>
      </x:c>
      <x:c r="K3828" s="2" t="str">
        <x:v>E</x:v>
      </x:c>
      <x:c r="L3828" s="59"/>
      <x:c r="M3828" s="59" t="n">
        <x:v>-0.015345844418335024</x:v>
      </x:c>
      <x:c r="N3828" s="58" t="n">
        <x:v>47311377.17827488</x:v>
      </x:c>
      <x:c r="O3828" s="58" t="n">
        <x:v>16543130.356037738</x:v>
      </x:c>
      <x:c r="P3828" s="2" t="str">
        <x:v>decline</x:v>
      </x:c>
      <x:c r="Q3828" s="2" t="str">
        <x:v>PD exceeds policy maximum</x:v>
      </x:c>
      <x:c r="R3828" s="2"/>
      <x:c r="S3828" s="2"/>
      <x:c r="T3828" s="2"/>
    </x:row>
    <x:row r="3829">
      <x:c r="A3829" s="2"/>
      <x:c r="B3829" s="2"/>
      <x:c r="C3829" s="2" t="str">
        <x:v>SYN-03824</x:v>
      </x:c>
      <x:c r="D3829" s="58" t="n">
        <x:v>53000000</x:v>
      </x:c>
      <x:c r="E3829" s="93" t="n">
        <x:v>24</x:v>
      </x:c>
      <x:c r="F3829" s="59" t="n">
        <x:v>0.059641464965567735</x:v>
      </x:c>
      <x:c r="G3829" s="59" t="n">
        <x:v>0.8145843837253316</x:v>
      </x:c>
      <x:c r="H3829" s="59" t="n">
        <x:v>0.1685160926020365</x:v>
      </x:c>
      <x:c r="I3829" s="58" t="n">
        <x:v>2616662.5949334316</x:v>
      </x:c>
      <x:c r="J3829" s="59" t="n">
        <x:v>0.05223090700682569</x:v>
      </x:c>
      <x:c r="K3829" s="2" t="str">
        <x:v>C</x:v>
      </x:c>
      <x:c r="L3829" s="59" t="n">
        <x:v>0.14757709503173827</x:v>
      </x:c>
      <x:c r="M3829" s="59" t="n">
        <x:v>0.3494082880749881</x:v>
      </x:c>
      <x:c r="N3829" s="58" t="n">
        <x:v>2791668.5545236017</x:v>
      </x:c>
      <x:c r="O3829" s="58" t="n">
        <x:v>2482939.5621240973</x:v>
      </x:c>
      <x:c r="P3829" s="2" t="str">
        <x:v>approve</x:v>
      </x:c>
      <x:c r="Q3829" s="2" t="str">
        <x:v>eligibility and RAROC conditions are met</x:v>
      </x:c>
      <x:c r="R3829" s="2"/>
      <x:c r="S3829" s="2"/>
      <x:c r="T3829" s="2"/>
    </x:row>
    <x:row r="3830">
      <x:c r="A3830" s="2"/>
      <x:c r="B3830" s="2"/>
      <x:c r="C3830" s="2" t="str">
        <x:v>SYN-03825</x:v>
      </x:c>
      <x:c r="D3830" s="58" t="n">
        <x:v>57000000</x:v>
      </x:c>
      <x:c r="E3830" s="93" t="n">
        <x:v>12</x:v>
      </x:c>
      <x:c r="F3830" s="59" t="n">
        <x:v>0.0777794693761147</x:v>
      </x:c>
      <x:c r="G3830" s="59" t="n">
        <x:v>0.7220602529901612</x:v>
      </x:c>
      <x:c r="H3830" s="59" t="n">
        <x:v>0.17106309122569113</x:v>
      </x:c>
      <x:c r="I3830" s="58" t="n">
        <x:v>5201547.00316019</x:v>
      </x:c>
      <x:c r="J3830" s="59" t="n">
        <x:v>0.3269528269838498</x:v>
      </x:c>
      <x:c r="K3830" s="2" t="str">
        <x:v>C</x:v>
      </x:c>
      <x:c r="L3830" s="59" t="n">
        <x:v>0.15105590820312498</x:v>
      </x:c>
      <x:c r="M3830" s="59" t="n">
        <x:v>0.3325043604190562</x:v>
      </x:c>
      <x:c r="N3830" s="58" t="n">
        <x:v>1800242.0335128608</x:v>
      </x:c>
      <x:c r="O3830" s="58" t="n">
        <x:v>2871308.689061315</x:v>
      </x:c>
      <x:c r="P3830" s="2" t="str">
        <x:v>approve</x:v>
      </x:c>
      <x:c r="Q3830" s="2" t="str">
        <x:v>eligibility and RAROC conditions are met</x:v>
      </x:c>
      <x:c r="R3830" s="2"/>
      <x:c r="S3830" s="2"/>
      <x:c r="T3830" s="2"/>
    </x:row>
    <x:row r="3831">
      <x:c r="A3831" s="2"/>
      <x:c r="B3831" s="2"/>
      <x:c r="C3831" s="2" t="str">
        <x:v>SYN-03826</x:v>
      </x:c>
      <x:c r="D3831" s="58" t="n">
        <x:v>35000000</x:v>
      </x:c>
      <x:c r="E3831" s="93" t="n">
        <x:v>48</x:v>
      </x:c>
      <x:c r="F3831" s="59" t="n">
        <x:v>0.08012524677302708</x:v>
      </x:c>
      <x:c r="G3831" s="59" t="n">
        <x:v>0.8511634596685906</x:v>
      </x:c>
      <x:c r="H3831" s="59" t="n">
        <x:v>0.16996720797760348</x:v>
      </x:c>
      <x:c r="I3831" s="58" t="n">
        <x:v>1009867.1026757917</x:v>
      </x:c>
      <x:c r="J3831" s="59" t="n">
        <x:v>0.14184206469771668</x:v>
      </x:c>
      <x:c r="K3831" s="2" t="str">
        <x:v>C</x:v>
      </x:c>
      <x:c r="L3831" s="59" t="n">
        <x:v>0.17060394287109376</x:v>
      </x:c>
      <x:c r="M3831" s="59" t="n">
        <x:v>0.1554038843565941</x:v>
      </x:c>
      <x:c r="N3831" s="58" t="n">
        <x:v>5021284.356984695</x:v>
      </x:c>
      <x:c r="O3831" s="58" t="n">
        <x:v>1976426.153738301</x:v>
      </x:c>
      <x:c r="P3831" s="2" t="str">
        <x:v>reprice</x:v>
      </x:c>
      <x:c r="Q3831" s="2" t="str">
        <x:v>quoted APR is below the RAROC price floor</x:v>
      </x:c>
      <x:c r="R3831" s="2"/>
      <x:c r="S3831" s="2"/>
      <x:c r="T3831" s="2"/>
    </x:row>
    <x:row r="3832">
      <x:c r="A3832" s="2"/>
      <x:c r="B3832" s="2"/>
      <x:c r="C3832" s="2" t="str">
        <x:v>SYN-03827</x:v>
      </x:c>
      <x:c r="D3832" s="58" t="n">
        <x:v>227000000</x:v>
      </x:c>
      <x:c r="E3832" s="93" t="n">
        <x:v>18</x:v>
      </x:c>
      <x:c r="F3832" s="59" t="n">
        <x:v>0.05882138091684713</x:v>
      </x:c>
      <x:c r="G3832" s="59" t="n">
        <x:v>0.8271036486630193</x:v>
      </x:c>
      <x:c r="H3832" s="59" t="n">
        <x:v>0.14775089772124464</x:v>
      </x:c>
      <x:c r="I3832" s="58" t="n">
        <x:v>14137330.618054336</x:v>
      </x:c>
      <x:c r="J3832" s="59" t="n">
        <x:v>0.3876988809363603</x:v>
      </x:c>
      <x:c r="K3832" s="2" t="str">
        <x:v>C</x:v>
      </x:c>
      <x:c r="L3832" s="59" t="n">
        <x:v>0.11861740112304689</x:v>
      </x:c>
      <x:c r="M3832" s="59" t="n">
        <x:v>0.41985522222797805</x:v>
      </x:c>
      <x:c r="N3832" s="58" t="n">
        <x:v>9033976.149844024</x:v>
      </x:c>
      <x:c r="O3832" s="58" t="n">
        <x:v>10771116.87922075</x:v>
      </x:c>
      <x:c r="P3832" s="2" t="str">
        <x:v>approve</x:v>
      </x:c>
      <x:c r="Q3832" s="2" t="str">
        <x:v>eligibility and RAROC conditions are met</x:v>
      </x:c>
      <x:c r="R3832" s="2"/>
      <x:c r="S3832" s="2"/>
      <x:c r="T3832" s="2"/>
    </x:row>
    <x:row r="3833">
      <x:c r="A3833" s="2"/>
      <x:c r="B3833" s="2"/>
      <x:c r="C3833" s="2" t="str">
        <x:v>SYN-03828</x:v>
      </x:c>
      <x:c r="D3833" s="58" t="n">
        <x:v>176000000</x:v>
      </x:c>
      <x:c r="E3833" s="93" t="n">
        <x:v>24</x:v>
      </x:c>
      <x:c r="F3833" s="59" t="n">
        <x:v>0.08495929294351706</x:v>
      </x:c>
      <x:c r="G3833" s="59" t="n">
        <x:v>0.789073334485352</x:v>
      </x:c>
      <x:c r="H3833" s="59" t="n">
        <x:v>0.18675818704884747</x:v>
      </x:c>
      <x:c r="I3833" s="58" t="n">
        <x:v>8844220.629082123</x:v>
      </x:c>
      <x:c r="J3833" s="59" t="n">
        <x:v>0.25600450263432906</x:v>
      </x:c>
      <x:c r="K3833" s="2" t="str">
        <x:v>C</x:v>
      </x:c>
      <x:c r="L3833" s="59" t="n">
        <x:v>0.1559780120849609</x:v>
      </x:c>
      <x:c r="M3833" s="59" t="n">
        <x:v>0.39009140837635703</x:v>
      </x:c>
      <x:c r="N3833" s="58" t="n">
        <x:v>12793417.269250609</x:v>
      </x:c>
      <x:c r="O3833" s="58" t="n">
        <x:v>9812670.683878256</x:v>
      </x:c>
      <x:c r="P3833" s="2" t="str">
        <x:v>approve</x:v>
      </x:c>
      <x:c r="Q3833" s="2" t="str">
        <x:v>eligibility and RAROC conditions are met</x:v>
      </x:c>
      <x:c r="R3833" s="2"/>
      <x:c r="S3833" s="2"/>
      <x:c r="T3833" s="2"/>
    </x:row>
    <x:row r="3834">
      <x:c r="A3834" s="2"/>
      <x:c r="B3834" s="2"/>
      <x:c r="C3834" s="2" t="str">
        <x:v>SYN-03829</x:v>
      </x:c>
      <x:c r="D3834" s="58" t="n">
        <x:v>99000000</x:v>
      </x:c>
      <x:c r="E3834" s="93" t="n">
        <x:v>48</x:v>
      </x:c>
      <x:c r="F3834" s="59" t="n">
        <x:v>0.11517258226629751</x:v>
      </x:c>
      <x:c r="G3834" s="59" t="n">
        <x:v>0.7026513662859724</x:v>
      </x:c>
      <x:c r="H3834" s="59" t="n">
        <x:v>0.19927307203784728</x:v>
      </x:c>
      <x:c r="I3834" s="58" t="n">
        <x:v>3008772.90034704</x:v>
      </x:c>
      <x:c r="J3834" s="59" t="n">
        <x:v>0.20207186476851502</x:v>
      </x:c>
      <x:c r="K3834" s="2" t="str">
        <x:v>D</x:v>
      </x:c>
      <x:c r="L3834" s="59" t="n">
        <x:v>0.17489345550537105</x:v>
      </x:c>
      <x:c r="M3834" s="59" t="n">
        <x:v>0.3324334007536497</x:v>
      </x:c>
      <x:c r="N3834" s="58" t="n">
        <x:v>16563114.213603111</x:v>
      </x:c>
      <x:c r="O3834" s="58" t="n">
        <x:v>5485615.192519833</x:v>
      </x:c>
      <x:c r="P3834" s="2" t="str">
        <x:v>approve</x:v>
      </x:c>
      <x:c r="Q3834" s="2" t="str">
        <x:v>eligibility and RAROC conditions are met</x:v>
      </x:c>
      <x:c r="R3834" s="2"/>
      <x:c r="S3834" s="2"/>
      <x:c r="T3834" s="2"/>
    </x:row>
    <x:row r="3835">
      <x:c r="A3835" s="2"/>
      <x:c r="B3835" s="2"/>
      <x:c r="C3835" s="2" t="str">
        <x:v>SYN-03830</x:v>
      </x:c>
      <x:c r="D3835" s="58" t="n">
        <x:v>66000000</x:v>
      </x:c>
      <x:c r="E3835" s="93" t="n">
        <x:v>36</x:v>
      </x:c>
      <x:c r="F3835" s="59" t="n">
        <x:v>0.14962754242044946</x:v>
      </x:c>
      <x:c r="G3835" s="59" t="n">
        <x:v>0.6604425800943543</x:v>
      </x:c>
      <x:c r="H3835" s="59" t="n">
        <x:v>0.2338035442416821</x:v>
      </x:c>
      <x:c r="I3835" s="58" t="n">
        <x:v>2567944.0162889785</x:v>
      </x:c>
      <x:c r="J3835" s="59" t="n">
        <x:v>0.2756277116760614</x:v>
      </x:c>
      <x:c r="K3835" s="2" t="str">
        <x:v>D</x:v>
      </x:c>
      <x:c r="L3835" s="59" t="n">
        <x:v>0.2028248596191406</x:v>
      </x:c>
      <x:c r="M3835" s="59" t="n">
        <x:v>0.36414548487775067</x:v>
      </x:c>
      <x:c r="N3835" s="58" t="n">
        <x:v>10250070.548403094</x:v>
      </x:c>
      <x:c r="O3835" s="58" t="n">
        <x:v>3914826.217861229</x:v>
      </x:c>
      <x:c r="P3835" s="2" t="str">
        <x:v>approve</x:v>
      </x:c>
      <x:c r="Q3835" s="2" t="str">
        <x:v>eligibility and RAROC conditions are met</x:v>
      </x:c>
      <x:c r="R3835" s="2"/>
      <x:c r="S3835" s="2"/>
      <x:c r="T3835" s="2"/>
    </x:row>
    <x:row r="3836">
      <x:c r="A3836" s="2"/>
      <x:c r="B3836" s="2"/>
      <x:c r="C3836" s="2" t="str">
        <x:v>SYN-03831</x:v>
      </x:c>
      <x:c r="D3836" s="58" t="n">
        <x:v>218000000</x:v>
      </x:c>
      <x:c r="E3836" s="93" t="n">
        <x:v>36</x:v>
      </x:c>
      <x:c r="F3836" s="59" t="n">
        <x:v>0.03689297938420369</x:v>
      </x:c>
      <x:c r="G3836" s="59" t="n">
        <x:v>0.7874425303551633</x:v>
      </x:c>
      <x:c r="H3836" s="59" t="n">
        <x:v>0.1392201656387842</x:v>
      </x:c>
      <x:c r="I3836" s="58" t="n">
        <x:v>7442469.0215339195</x:v>
      </x:c>
      <x:c r="J3836" s="59" t="n">
        <x:v>0.2102795043445427</x:v>
      </x:c>
      <x:c r="K3836" s="2" t="str">
        <x:v>B</x:v>
      </x:c>
      <x:c r="L3836" s="59" t="n">
        <x:v>0.10862754821777343</x:v>
      </x:c>
      <x:c r="M3836" s="59" t="n">
        <x:v>0.4708317431561241</x:v>
      </x:c>
      <x:c r="N3836" s="58" t="n">
        <x:v>10209285.81069356</x:v>
      </x:c>
      <x:c r="O3836" s="58" t="n">
        <x:v>9067863.351711899</x:v>
      </x:c>
      <x:c r="P3836" s="2" t="str">
        <x:v>approve</x:v>
      </x:c>
      <x:c r="Q3836" s="2" t="str">
        <x:v>eligibility and RAROC conditions are met</x:v>
      </x:c>
      <x:c r="R3836" s="2"/>
      <x:c r="S3836" s="2"/>
      <x:c r="T3836" s="2"/>
    </x:row>
    <x:row r="3837">
      <x:c r="A3837" s="2"/>
      <x:c r="B3837" s="2"/>
      <x:c r="C3837" s="2" t="str">
        <x:v>SYN-03832</x:v>
      </x:c>
      <x:c r="D3837" s="58" t="n">
        <x:v>213000000</x:v>
      </x:c>
      <x:c r="E3837" s="93" t="n">
        <x:v>48</x:v>
      </x:c>
      <x:c r="F3837" s="59" t="n">
        <x:v>0.09341787819695589</x:v>
      </x:c>
      <x:c r="G3837" s="59" t="n">
        <x:v>0.7669726080283354</x:v>
      </x:c>
      <x:c r="H3837" s="59" t="n">
        <x:v>0.19696053287090612</x:v>
      </x:c>
      <x:c r="I3837" s="58" t="n">
        <x:v>6447223.810739109</x:v>
      </x:c>
      <x:c r="J3837" s="59" t="n">
        <x:v>0.18011466366252554</x:v>
      </x:c>
      <x:c r="K3837" s="2" t="str">
        <x:v>C</x:v>
      </x:c>
      <x:c r="L3837" s="59" t="n">
        <x:v>0.15770645141601564</x:v>
      </x:c>
      <x:c r="M3837" s="59" t="n">
        <x:v>0.4451105996029577</x:v>
      </x:c>
      <x:c r="N3837" s="58" t="n">
        <x:v>32161776.354947563</x:v>
      </x:c>
      <x:c r="O3837" s="58" t="n">
        <x:v>11808382.408354236</x:v>
      </x:c>
      <x:c r="P3837" s="2" t="str">
        <x:v>approve</x:v>
      </x:c>
      <x:c r="Q3837" s="2" t="str">
        <x:v>eligibility and RAROC conditions are met</x:v>
      </x:c>
      <x:c r="R3837" s="2"/>
      <x:c r="S3837" s="2"/>
      <x:c r="T3837" s="2"/>
    </x:row>
    <x:row r="3838">
      <x:c r="A3838" s="2"/>
      <x:c r="B3838" s="2"/>
      <x:c r="C3838" s="2" t="str">
        <x:v>SYN-03833</x:v>
      </x:c>
      <x:c r="D3838" s="58" t="n">
        <x:v>154000000</x:v>
      </x:c>
      <x:c r="E3838" s="93" t="n">
        <x:v>24</x:v>
      </x:c>
      <x:c r="F3838" s="59" t="n">
        <x:v>0.027997671442450436</x:v>
      </x:c>
      <x:c r="G3838" s="59" t="n">
        <x:v>0.6851672202790136</x:v>
      </x:c>
      <x:c r="H3838" s="59" t="n">
        <x:v>0.12675092462541096</x:v>
      </x:c>
      <x:c r="I3838" s="58" t="n">
        <x:v>7297960.590716133</x:v>
      </x:c>
      <x:c r="J3838" s="59" t="n">
        <x:v>0.213169067749361</x:v>
      </x:c>
      <x:c r="K3838" s="2" t="str">
        <x:v>B</x:v>
      </x:c>
      <x:c r="L3838" s="59" t="n">
        <x:v>0.09608978271484374</x:v>
      </x:c>
      <x:c r="M3838" s="59" t="n">
        <x:v>0.4712902247706144</x:v>
      </x:c>
      <x:c r="N3838" s="58" t="n">
        <x:v>3183632.1300179255</x:v>
      </x:c>
      <x:c r="O3838" s="58" t="n">
        <x:v>6450404.674931727</x:v>
      </x:c>
      <x:c r="P3838" s="2" t="str">
        <x:v>approve</x:v>
      </x:c>
      <x:c r="Q3838" s="2" t="str">
        <x:v>eligibility and RAROC conditions are met</x:v>
      </x:c>
      <x:c r="R3838" s="2"/>
      <x:c r="S3838" s="2"/>
      <x:c r="T3838" s="2"/>
    </x:row>
    <x:row r="3839">
      <x:c r="A3839" s="2"/>
      <x:c r="B3839" s="2"/>
      <x:c r="C3839" s="2" t="str">
        <x:v>SYN-03834</x:v>
      </x:c>
      <x:c r="D3839" s="58" t="n">
        <x:v>242000000</x:v>
      </x:c>
      <x:c r="E3839" s="93" t="n">
        <x:v>18</x:v>
      </x:c>
      <x:c r="F3839" s="59" t="n">
        <x:v>0.1543549279889918</x:v>
      </x:c>
      <x:c r="G3839" s="59" t="n">
        <x:v>0.5238548559283696</x:v>
      </x:c>
      <x:c r="H3839" s="59" t="n">
        <x:v>0.22640529782555877</x:v>
      </x:c>
      <x:c r="I3839" s="58" t="n">
        <x:v>15981569.920654083</x:v>
      </x:c>
      <x:c r="J3839" s="59" t="n">
        <x:v>1.095585156171231</x:v>
      </x:c>
      <x:c r="K3839" s="2" t="str">
        <x:v>E</x:v>
      </x:c>
      <x:c r="L3839" s="59"/>
      <x:c r="M3839" s="59" t="n">
        <x:v>0.727835468234405</x:v>
      </x:c>
      <x:c r="N3839" s="58" t="n">
        <x:v>16244511.77213944</x:v>
      </x:c>
      <x:c r="O3839" s="58" t="n">
        <x:v>12178980.196401246</x:v>
      </x:c>
      <x:c r="P3839" s="2" t="str">
        <x:v>decline</x:v>
      </x:c>
      <x:c r="Q3839" s="2" t="str">
        <x:v>debt service to income exceeds policy maximum</x:v>
      </x:c>
      <x:c r="R3839" s="2"/>
      <x:c r="S3839" s="2"/>
      <x:c r="T3839" s="2"/>
    </x:row>
    <x:row r="3840">
      <x:c r="A3840" s="2"/>
      <x:c r="B3840" s="2"/>
      <x:c r="C3840" s="2" t="str">
        <x:v>SYN-03835</x:v>
      </x:c>
      <x:c r="D3840" s="58" t="n">
        <x:v>95000000</x:v>
      </x:c>
      <x:c r="E3840" s="93" t="n">
        <x:v>18</x:v>
      </x:c>
      <x:c r="F3840" s="59" t="n">
        <x:v>0.19310757207012125</x:v>
      </x:c>
      <x:c r="G3840" s="59" t="n">
        <x:v>0.6545034482102046</x:v>
      </x:c>
      <x:c r="H3840" s="59" t="n">
        <x:v>0.25949900348266064</x:v>
      </x:c>
      <x:c r="I3840" s="58" t="n">
        <x:v>6427589.201523954</x:v>
      </x:c>
      <x:c r="J3840" s="59" t="n">
        <x:v>0.24384247148299837</x:v>
      </x:c>
      <x:c r="K3840" s="2" t="str">
        <x:v>E</x:v>
      </x:c>
      <x:c r="L3840" s="59" t="n">
        <x:v>0.23936248779296876</x:v>
      </x:c>
      <x:c r="M3840" s="59" t="n">
        <x:v>0.2792654737867665</x:v>
      </x:c>
      <x:c r="N3840" s="58" t="n">
        <x:v>10026574.453560038</x:v>
      </x:c>
      <x:c r="O3840" s="58" t="n">
        <x:v>6500345.313173516</x:v>
      </x:c>
      <x:c r="P3840" s="2" t="str">
        <x:v>approve</x:v>
      </x:c>
      <x:c r="Q3840" s="2" t="str">
        <x:v>eligibility and RAROC conditions are met</x:v>
      </x:c>
      <x:c r="R3840" s="2"/>
      <x:c r="S3840" s="2"/>
      <x:c r="T3840" s="2"/>
    </x:row>
    <x:row r="3841">
      <x:c r="A3841" s="2"/>
      <x:c r="B3841" s="2"/>
      <x:c r="C3841" s="2" t="str">
        <x:v>SYN-03836</x:v>
      </x:c>
      <x:c r="D3841" s="58" t="n">
        <x:v>195000000</x:v>
      </x:c>
      <x:c r="E3841" s="93" t="n">
        <x:v>12</x:v>
      </x:c>
      <x:c r="F3841" s="59" t="n">
        <x:v>0.04952615000893148</x:v>
      </x:c>
      <x:c r="G3841" s="59" t="n">
        <x:v>0.6237831335341616</x:v>
      </x:c>
      <x:c r="H3841" s="59" t="n">
        <x:v>0.1632625937045806</x:v>
      </x:c>
      <x:c r="I3841" s="58" t="n">
        <x:v>17722637.820807297</x:v>
      </x:c>
      <x:c r="J3841" s="59" t="n">
        <x:v>0.3906877067872145</x:v>
      </x:c>
      <x:c r="K3841" s="2" t="str">
        <x:v>B</x:v>
      </x:c>
      <x:c r="L3841" s="59" t="n">
        <x:v>0.11249591827392579</x:v>
      </x:c>
      <x:c r="M3841" s="59" t="n">
        <x:v>0.6758924448827477</x:v>
      </x:c>
      <x:c r="N3841" s="58" t="n">
        <x:v>3369078.345506927</x:v>
      </x:c>
      <x:c r="O3841" s="58" t="n">
        <x:v>8391296.857454268</x:v>
      </x:c>
      <x:c r="P3841" s="2" t="str">
        <x:v>approve</x:v>
      </x:c>
      <x:c r="Q3841" s="2" t="str">
        <x:v>eligibility and RAROC conditions are met</x:v>
      </x:c>
      <x:c r="R3841" s="2"/>
      <x:c r="S3841" s="2"/>
      <x:c r="T3841" s="2"/>
    </x:row>
    <x:row r="3842">
      <x:c r="A3842" s="2"/>
      <x:c r="B3842" s="2"/>
      <x:c r="C3842" s="2" t="str">
        <x:v>SYN-03837</x:v>
      </x:c>
      <x:c r="D3842" s="58" t="n">
        <x:v>204000000</x:v>
      </x:c>
      <x:c r="E3842" s="93" t="n">
        <x:v>12</x:v>
      </x:c>
      <x:c r="F3842" s="59" t="n">
        <x:v>0.058182719636446396</x:v>
      </x:c>
      <x:c r="G3842" s="59" t="n">
        <x:v>0.660623354800031</x:v>
      </x:c>
      <x:c r="H3842" s="59" t="n">
        <x:v>0.1412971547157167</x:v>
      </x:c>
      <x:c r="I3842" s="58" t="n">
        <x:v>18329025.158496946</x:v>
      </x:c>
      <x:c r="J3842" s="59" t="n">
        <x:v>0.31686926489339257</x:v>
      </x:c>
      <x:c r="K3842" s="2" t="str">
        <x:v>C</x:v>
      </x:c>
      <x:c r="L3842" s="59" t="n">
        <x:v>0.10136722564697268</x:v>
      </x:c>
      <x:c r="M3842" s="59" t="n">
        <x:v>0.564637514170944</x:v>
      </x:c>
      <x:c r="N3842" s="58" t="n">
        <x:v>4377043.190380706</x:v>
      </x:c>
      <x:c r="O3842" s="58" t="n">
        <x:v>8726017.364743613</x:v>
      </x:c>
      <x:c r="P3842" s="2" t="str">
        <x:v>approve</x:v>
      </x:c>
      <x:c r="Q3842" s="2" t="str">
        <x:v>eligibility and RAROC conditions are met</x:v>
      </x:c>
      <x:c r="R3842" s="2"/>
      <x:c r="S3842" s="2"/>
      <x:c r="T3842" s="2"/>
    </x:row>
    <x:row r="3843">
      <x:c r="A3843" s="2"/>
      <x:c r="B3843" s="2"/>
      <x:c r="C3843" s="2" t="str">
        <x:v>SYN-03838</x:v>
      </x:c>
      <x:c r="D3843" s="58" t="n">
        <x:v>73000000</x:v>
      </x:c>
      <x:c r="E3843" s="93" t="n">
        <x:v>48</x:v>
      </x:c>
      <x:c r="F3843" s="59" t="n">
        <x:v>0.04738929177872725</x:v>
      </x:c>
      <x:c r="G3843" s="59" t="n">
        <x:v>0.8511990746889883</x:v>
      </x:c>
      <x:c r="H3843" s="59" t="n">
        <x:v>0.1367107340312245</x:v>
      </x:c>
      <x:c r="I3843" s="58" t="n">
        <x:v>1982808.7054062292</x:v>
      </x:c>
      <x:c r="J3843" s="59" t="n">
        <x:v>0.25121513723726774</x:v>
      </x:c>
      <x:c r="K3843" s="2" t="str">
        <x:v>B</x:v>
      </x:c>
      <x:c r="L3843" s="59" t="n">
        <x:v>0.12576278686523434</x:v>
      </x:c>
      <x:c r="M3843" s="59" t="n">
        <x:v>0.26988203345471223</x:v>
      </x:c>
      <x:c r="N3843" s="58" t="n">
        <x:v>6267429.282842224</x:v>
      </x:c>
      <x:c r="O3843" s="58" t="n">
        <x:v>3037890.7306730147</x:v>
      </x:c>
      <x:c r="P3843" s="2" t="str">
        <x:v>approve</x:v>
      </x:c>
      <x:c r="Q3843" s="2" t="str">
        <x:v>eligibility and RAROC conditions are met</x:v>
      </x:c>
      <x:c r="R3843" s="2"/>
      <x:c r="S3843" s="2"/>
      <x:c r="T3843" s="2"/>
    </x:row>
    <x:row r="3844">
      <x:c r="A3844" s="2"/>
      <x:c r="B3844" s="2"/>
      <x:c r="C3844" s="2" t="str">
        <x:v>SYN-03839</x:v>
      </x:c>
      <x:c r="D3844" s="58" t="n">
        <x:v>160000000</x:v>
      </x:c>
      <x:c r="E3844" s="93" t="n">
        <x:v>36</x:v>
      </x:c>
      <x:c r="F3844" s="59" t="n">
        <x:v>0.06505187931942726</x:v>
      </x:c>
      <x:c r="G3844" s="59" t="n">
        <x:v>0.7438515818082919</x:v>
      </x:c>
      <x:c r="H3844" s="59" t="n">
        <x:v>0.1539946315409035</x:v>
      </x:c>
      <x:c r="I3844" s="58" t="n">
        <x:v>5577802.678495014</x:v>
      </x:c>
      <x:c r="J3844" s="59" t="n">
        <x:v>0.20918851304798103</x:v>
      </x:c>
      <x:c r="K3844" s="2" t="str">
        <x:v>C</x:v>
      </x:c>
      <x:c r="L3844" s="59" t="n">
        <x:v>0.12841335296630862</x:v>
      </x:c>
      <x:c r="M3844" s="59" t="n">
        <x:v>0.39850479571017167</x:v>
      </x:c>
      <x:c r="N3844" s="58" t="n">
        <x:v>12365779.809826817</x:v>
      </x:c>
      <x:c r="O3844" s="58" t="n">
        <x:v>7083901.783986865</x:v>
      </x:c>
      <x:c r="P3844" s="2" t="str">
        <x:v>approve</x:v>
      </x:c>
      <x:c r="Q3844" s="2" t="str">
        <x:v>eligibility and RAROC conditions are met</x:v>
      </x:c>
      <x:c r="R3844" s="2"/>
      <x:c r="S3844" s="2"/>
      <x:c r="T3844" s="2"/>
    </x:row>
    <x:row r="3845">
      <x:c r="A3845" s="2"/>
      <x:c r="B3845" s="2"/>
      <x:c r="C3845" s="2" t="str">
        <x:v>SYN-03840</x:v>
      </x:c>
      <x:c r="D3845" s="58" t="n">
        <x:v>201000000</x:v>
      </x:c>
      <x:c r="E3845" s="93" t="n">
        <x:v>24</x:v>
      </x:c>
      <x:c r="F3845" s="59" t="n">
        <x:v>0.16844537675753327</x:v>
      </x:c>
      <x:c r="G3845" s="59" t="n">
        <x:v>0.7088626017094944</x:v>
      </x:c>
      <x:c r="H3845" s="59" t="n">
        <x:v>0.25874274751384113</x:v>
      </x:c>
      <x:c r="I3845" s="58" t="n">
        <x:v>10816046.655444605</x:v>
      </x:c>
      <x:c r="J3845" s="59" t="n">
        <x:v>0.5626222984636071</x:v>
      </x:c>
      <x:c r="K3845" s="2" t="str">
        <x:v>E</x:v>
      </x:c>
      <x:c r="L3845" s="59"/>
      <x:c r="M3845" s="59" t="n">
        <x:v>0.43422467913205387</x:v>
      </x:c>
      <x:c r="N3845" s="58" t="n">
        <x:v>26080606.542588696</x:v>
      </x:c>
      <x:c r="O3845" s="58" t="n">
        <x:v>13889797.659750534</x:v>
      </x:c>
      <x:c r="P3845" s="2" t="str">
        <x:v>decline</x:v>
      </x:c>
      <x:c r="Q3845" s="2" t="str">
        <x:v>debt service to income exceeds policy maximum</x:v>
      </x:c>
      <x:c r="R3845" s="2"/>
      <x:c r="S3845" s="2"/>
      <x:c r="T3845" s="2"/>
    </x:row>
    <x:row r="3846">
      <x:c r="A3846" s="2"/>
      <x:c r="B3846" s="2"/>
      <x:c r="C3846" s="2" t="str">
        <x:v>SYN-03841</x:v>
      </x:c>
      <x:c r="D3846" s="58" t="n">
        <x:v>191000000</x:v>
      </x:c>
      <x:c r="E3846" s="93" t="n">
        <x:v>36</x:v>
      </x:c>
      <x:c r="F3846" s="59" t="n">
        <x:v>0.10358786215786257</x:v>
      </x:c>
      <x:c r="G3846" s="59" t="n">
        <x:v>0.8037293621957343</x:v>
      </x:c>
      <x:c r="H3846" s="59" t="n">
        <x:v>0.19049730050520472</x:v>
      </x:c>
      <x:c r="I3846" s="58" t="n">
        <x:v>7006103.136346902</x:v>
      </x:c>
      <x:c r="J3846" s="59" t="n">
        <x:v>0.14170094046631684</x:v>
      </x:c>
      <x:c r="K3846" s="2" t="str">
        <x:v>D</x:v>
      </x:c>
      <x:c r="L3846" s="59" t="n">
        <x:v>0.1724674987792969</x:v>
      </x:c>
      <x:c r="M3846" s="59" t="n">
        <x:v>0.277843361220304</x:v>
      </x:c>
      <x:c r="N3846" s="58" t="n">
        <x:v>25231951.47729603</x:v>
      </x:c>
      <x:c r="O3846" s="58" t="n">
        <x:v>11754301.02484426</x:v>
      </x:c>
      <x:c r="P3846" s="2" t="str">
        <x:v>approve</x:v>
      </x:c>
      <x:c r="Q3846" s="2" t="str">
        <x:v>eligibility and RAROC conditions are met</x:v>
      </x:c>
      <x:c r="R3846" s="2"/>
      <x:c r="S3846" s="2"/>
      <x:c r="T3846" s="2"/>
    </x:row>
    <x:row r="3847">
      <x:c r="A3847" s="2"/>
      <x:c r="B3847" s="2"/>
      <x:c r="C3847" s="2" t="str">
        <x:v>SYN-03842</x:v>
      </x:c>
      <x:c r="D3847" s="58" t="n">
        <x:v>63000000</x:v>
      </x:c>
      <x:c r="E3847" s="93" t="n">
        <x:v>12</x:v>
      </x:c>
      <x:c r="F3847" s="59" t="n">
        <x:v>0.11854374198269622</x:v>
      </x:c>
      <x:c r="G3847" s="59" t="n">
        <x:v>0.829744738276585</x:v>
      </x:c>
      <x:c r="H3847" s="59" t="n">
        <x:v>0.2006989901101446</x:v>
      </x:c>
      <x:c r="I3847" s="58" t="n">
        <x:v>5838081.650537483</x:v>
      </x:c>
      <x:c r="J3847" s="59" t="n">
        <x:v>0.16519242025089245</x:v>
      </x:c>
      <x:c r="K3847" s="2" t="str">
        <x:v>D</x:v>
      </x:c>
      <x:c r="L3847" s="59" t="n">
        <x:v>0.2111590957641602</x:v>
      </x:c>
      <x:c r="M3847" s="59" t="n">
        <x:v>0.0982866316845657</x:v>
      </x:c>
      <x:c r="N3847" s="58" t="n">
        <x:v>3522657.3119143364</x:v>
      </x:c>
      <x:c r="O3847" s="58" t="n">
        <x:v>4597068.749792912</x:v>
      </x:c>
      <x:c r="P3847" s="2" t="str">
        <x:v>reprice</x:v>
      </x:c>
      <x:c r="Q3847" s="2" t="str">
        <x:v>quoted APR is below the RAROC price floor</x:v>
      </x:c>
      <x:c r="R3847" s="2"/>
      <x:c r="S3847" s="2"/>
      <x:c r="T3847" s="2"/>
    </x:row>
    <x:row r="3848">
      <x:c r="A3848" s="2"/>
      <x:c r="B3848" s="2"/>
      <x:c r="C3848" s="2" t="str">
        <x:v>SYN-03843</x:v>
      </x:c>
      <x:c r="D3848" s="58" t="n">
        <x:v>81000000</x:v>
      </x:c>
      <x:c r="E3848" s="93" t="n">
        <x:v>36</x:v>
      </x:c>
      <x:c r="F3848" s="59" t="n">
        <x:v>0.048269930000520114</x:v>
      </x:c>
      <x:c r="G3848" s="59" t="n">
        <x:v>0.6755585603497036</x:v>
      </x:c>
      <x:c r="H3848" s="59" t="n">
        <x:v>0.13805307705099154</x:v>
      </x:c>
      <x:c r="I3848" s="58" t="n">
        <x:v>2760734.8051050124</x:v>
      </x:c>
      <x:c r="J3848" s="59" t="n">
        <x:v>0.1977894413508732</x:v>
      </x:c>
      <x:c r="K3848" s="2" t="str">
        <x:v>B</x:v>
      </x:c>
      <x:c r="L3848" s="59" t="n">
        <x:v>0.11842788696289064</x:v>
      </x:c>
      <x:c r="M3848" s="59" t="n">
        <x:v>0.35991876082574825</x:v>
      </x:c>
      <x:c r="N3848" s="58" t="n">
        <x:v>4229112.757238205</x:v>
      </x:c>
      <x:c r="O3848" s="58" t="n">
        <x:v>3328396.3675337685</x:v>
      </x:c>
      <x:c r="P3848" s="2" t="str">
        <x:v>approve</x:v>
      </x:c>
      <x:c r="Q3848" s="2" t="str">
        <x:v>eligibility and RAROC conditions are met</x:v>
      </x:c>
      <x:c r="R3848" s="2"/>
      <x:c r="S3848" s="2"/>
      <x:c r="T3848" s="2"/>
    </x:row>
    <x:row r="3849">
      <x:c r="A3849" s="2"/>
      <x:c r="B3849" s="2"/>
      <x:c r="C3849" s="2" t="str">
        <x:v>SYN-03844</x:v>
      </x:c>
      <x:c r="D3849" s="58" t="n">
        <x:v>91000000</x:v>
      </x:c>
      <x:c r="E3849" s="93" t="n">
        <x:v>18</x:v>
      </x:c>
      <x:c r="F3849" s="59" t="n">
        <x:v>0.003625135368579296</x:v>
      </x:c>
      <x:c r="G3849" s="59" t="n">
        <x:v>0.7261151196077631</x:v>
      </x:c>
      <x:c r="H3849" s="59" t="n">
        <x:v>0.09925747288497754</x:v>
      </x:c>
      <x:c r="I3849" s="58" t="n">
        <x:v>5462083.605402535</x:v>
      </x:c>
      <x:c r="J3849" s="59" t="n">
        <x:v>0.30655209013506335</x:v>
      </x:c>
      <x:c r="K3849" s="2" t="str">
        <x:v>A</x:v>
      </x:c>
      <x:c r="L3849" s="59" t="n">
        <x:v>0.07913440704345705</x:v>
      </x:c>
      <x:c r="M3849" s="59" t="n">
        <x:v>0.36432090859421146</x:v>
      </x:c>
      <x:c r="N3849" s="58" t="n">
        <x:v>194042.84450817716</x:v>
      </x:c>
      <x:c r="O3849" s="58" t="n">
        <x:v>3863710.375009018</x:v>
      </x:c>
      <x:c r="P3849" s="2" t="str">
        <x:v>approve</x:v>
      </x:c>
      <x:c r="Q3849" s="2" t="str">
        <x:v>eligibility and RAROC conditions are met</x:v>
      </x:c>
      <x:c r="R3849" s="2"/>
      <x:c r="S3849" s="2"/>
      <x:c r="T3849" s="2"/>
    </x:row>
    <x:row r="3850">
      <x:c r="A3850" s="2"/>
      <x:c r="B3850" s="2"/>
      <x:c r="C3850" s="2" t="str">
        <x:v>SYN-03845</x:v>
      </x:c>
      <x:c r="D3850" s="58" t="n">
        <x:v>187000000</x:v>
      </x:c>
      <x:c r="E3850" s="93" t="n">
        <x:v>18</x:v>
      </x:c>
      <x:c r="F3850" s="59" t="n">
        <x:v>0.06209829387590287</x:v>
      </x:c>
      <x:c r="G3850" s="59" t="n">
        <x:v>0.6525081650716824</x:v>
      </x:c>
      <x:c r="H3850" s="59" t="n">
        <x:v>0.16609545135046813</x:v>
      </x:c>
      <x:c r="I3850" s="58" t="n">
        <x:v>11808098.008802474</x:v>
      </x:c>
      <x:c r="J3850" s="59" t="n">
        <x:v>0.6854851114371286</x:v>
      </x:c>
      <x:c r="K3850" s="2" t="str">
        <x:v>C</x:v>
      </x:c>
      <x:c r="L3850" s="59"/>
      <x:c r="M3850" s="59" t="n">
        <x:v>0.732802916747878</x:v>
      </x:c>
      <x:c r="N3850" s="58" t="n">
        <x:v>6222840.847512905</x:v>
      </x:c>
      <x:c r="O3850" s="58" t="n">
        <x:v>7830599.433165902</x:v>
      </x:c>
      <x:c r="P3850" s="2" t="str">
        <x:v>decline</x:v>
      </x:c>
      <x:c r="Q3850" s="2" t="str">
        <x:v>debt service to income exceeds policy maximum</x:v>
      </x:c>
      <x:c r="R3850" s="2"/>
      <x:c r="S3850" s="2"/>
      <x:c r="T3850" s="2"/>
    </x:row>
    <x:row r="3851">
      <x:c r="A3851" s="2"/>
      <x:c r="B3851" s="2"/>
      <x:c r="C3851" s="2" t="str">
        <x:v>SYN-03846</x:v>
      </x:c>
      <x:c r="D3851" s="58" t="n">
        <x:v>132000000</x:v>
      </x:c>
      <x:c r="E3851" s="93" t="n">
        <x:v>36</x:v>
      </x:c>
      <x:c r="F3851" s="59" t="n">
        <x:v>0.08669487156747671</x:v>
      </x:c>
      <x:c r="G3851" s="59" t="n">
        <x:v>0.7017378819665628</x:v>
      </x:c>
      <x:c r="H3851" s="59" t="n">
        <x:v>0.19265905939700445</x:v>
      </x:c>
      <x:c r="I3851" s="58" t="n">
        <x:v>4856359.257754696</x:v>
      </x:c>
      <x:c r="J3851" s="59" t="n">
        <x:v>0.5060776718716968</x:v>
      </x:c>
      <x:c r="K3851" s="2" t="str">
        <x:v>C</x:v>
      </x:c>
      <x:c r="L3851" s="59"/>
      <x:c r="M3851" s="59" t="n">
        <x:v>0.5279966544627533</x:v>
      </x:c>
      <x:c r="N3851" s="58" t="n">
        <x:v>12877003.46556313</x:v>
      </x:c>
      <x:c r="O3851" s="58" t="n">
        <x:v>6524672.529912693</x:v>
      </x:c>
      <x:c r="P3851" s="2" t="str">
        <x:v>decline</x:v>
      </x:c>
      <x:c r="Q3851" s="2" t="str">
        <x:v>debt service to income exceeds policy maximum</x:v>
      </x:c>
      <x:c r="R3851" s="2"/>
      <x:c r="S3851" s="2"/>
      <x:c r="T3851" s="2"/>
    </x:row>
    <x:row r="3852">
      <x:c r="A3852" s="2"/>
      <x:c r="B3852" s="2"/>
      <x:c r="C3852" s="2" t="str">
        <x:v>SYN-03847</x:v>
      </x:c>
      <x:c r="D3852" s="58" t="n">
        <x:v>111000000</x:v>
      </x:c>
      <x:c r="E3852" s="93" t="n">
        <x:v>18</x:v>
      </x:c>
      <x:c r="F3852" s="59" t="n">
        <x:v>0.13371078801911232</x:v>
      </x:c>
      <x:c r="G3852" s="59" t="n">
        <x:v>0.7846426898211536</x:v>
      </x:c>
      <x:c r="H3852" s="59" t="n">
        <x:v>0.23163772890729503</x:v>
      </x:c>
      <x:c r="I3852" s="58" t="n">
        <x:v>7358647.188234378</x:v>
      </x:c>
      <x:c r="J3852" s="59" t="n">
        <x:v>0.4179861642444854</x:v>
      </x:c>
      <x:c r="K3852" s="2" t="str">
        <x:v>D</x:v>
      </x:c>
      <x:c r="L3852" s="59" t="n">
        <x:v>0.19691307067871092</x:v>
      </x:c>
      <x:c r="M3852" s="59" t="n">
        <x:v>0.36272956524726035</x:v>
      </x:c>
      <x:c r="N3852" s="58" t="n">
        <x:v>9683090.12708848</x:v>
      </x:c>
      <x:c r="O3852" s="58" t="n">
        <x:v>7892276.813512263</x:v>
      </x:c>
      <x:c r="P3852" s="2" t="str">
        <x:v>approve</x:v>
      </x:c>
      <x:c r="Q3852" s="2" t="str">
        <x:v>eligibility and RAROC conditions are met</x:v>
      </x:c>
      <x:c r="R3852" s="2"/>
      <x:c r="S3852" s="2"/>
      <x:c r="T3852" s="2"/>
    </x:row>
    <x:row r="3853">
      <x:c r="A3853" s="2"/>
      <x:c r="B3853" s="2"/>
      <x:c r="C3853" s="2" t="str">
        <x:v>SYN-03848</x:v>
      </x:c>
      <x:c r="D3853" s="58" t="n">
        <x:v>99000000</x:v>
      </x:c>
      <x:c r="E3853" s="93" t="n">
        <x:v>12</x:v>
      </x:c>
      <x:c r="F3853" s="59" t="n">
        <x:v>0.2103128567662159</x:v>
      </x:c>
      <x:c r="G3853" s="59" t="n">
        <x:v>0.8110580337513511</x:v>
      </x:c>
      <x:c r="H3853" s="59" t="n">
        <x:v>0.29521874718050917</x:v>
      </x:c>
      <x:c r="I3853" s="58" t="n">
        <x:v>9627957.247558013</x:v>
      </x:c>
      <x:c r="J3853" s="59" t="n">
        <x:v>0.22176979094357396</x:v>
      </x:c>
      <x:c r="K3853" s="2" t="str">
        <x:v>E</x:v>
      </x:c>
      <x:c r="L3853" s="59"/>
      <x:c r="M3853" s="59" t="n">
        <x:v>0.13397370917549256</x:v>
      </x:c>
      <x:c r="N3853" s="58" t="n">
        <x:v>9878968.698958233</x:v>
      </x:c>
      <x:c r="O3853" s="58" t="n">
        <x:v>9037304.055302989</x:v>
      </x:c>
      <x:c r="P3853" s="2" t="str">
        <x:v>decline</x:v>
      </x:c>
      <x:c r="Q3853" s="2" t="str">
        <x:v>PD exceeds policy maximum</x:v>
      </x:c>
      <x:c r="R3853" s="2"/>
      <x:c r="S3853" s="2"/>
      <x:c r="T3853" s="2"/>
    </x:row>
    <x:row r="3854">
      <x:c r="A3854" s="2"/>
      <x:c r="B3854" s="2"/>
      <x:c r="C3854" s="2" t="str">
        <x:v>SYN-03849</x:v>
      </x:c>
      <x:c r="D3854" s="58" t="n">
        <x:v>124000000</x:v>
      </x:c>
      <x:c r="E3854" s="93" t="n">
        <x:v>48</x:v>
      </x:c>
      <x:c r="F3854" s="59" t="n">
        <x:v>0.04143535129554909</x:v>
      </x:c>
      <x:c r="G3854" s="59" t="n">
        <x:v>0.7831707197222824</x:v>
      </x:c>
      <x:c r="H3854" s="59" t="n">
        <x:v>0.1392398187963047</x:v>
      </x:c>
      <x:c r="I3854" s="58" t="n">
        <x:v>3383756.4824870736</x:v>
      </x:c>
      <x:c r="J3854" s="59" t="n">
        <x:v>0.10506708004441202</x:v>
      </x:c>
      <x:c r="K3854" s="2" t="str">
        <x:v>B</x:v>
      </x:c>
      <x:c r="L3854" s="59" t="n">
        <x:v>0.11167819976806641</x:v>
      </x:c>
      <x:c r="M3854" s="59" t="n">
        <x:v>0.4399666894017451</x:v>
      </x:c>
      <x:c r="N3854" s="58" t="n">
        <x:v>8623343.151237395</x:v>
      </x:c>
      <x:c r="O3854" s="58" t="n">
        <x:v>5131536.611439514</x:v>
      </x:c>
      <x:c r="P3854" s="2" t="str">
        <x:v>approve</x:v>
      </x:c>
      <x:c r="Q3854" s="2" t="str">
        <x:v>eligibility and RAROC conditions are met</x:v>
      </x:c>
      <x:c r="R3854" s="2"/>
      <x:c r="S3854" s="2"/>
      <x:c r="T3854" s="2"/>
    </x:row>
    <x:row r="3855">
      <x:c r="A3855" s="2"/>
      <x:c r="B3855" s="2"/>
      <x:c r="C3855" s="2" t="str">
        <x:v>SYN-03850</x:v>
      </x:c>
      <x:c r="D3855" s="58" t="n">
        <x:v>33000000</x:v>
      </x:c>
      <x:c r="E3855" s="93" t="n">
        <x:v>24</x:v>
      </x:c>
      <x:c r="F3855" s="59" t="n">
        <x:v>0.014053992912289351</x:v>
      </x:c>
      <x:c r="G3855" s="59" t="n">
        <x:v>0.7781515443134175</x:v>
      </x:c>
      <x:c r="H3855" s="59" t="n">
        <x:v>0.11220875168306345</x:v>
      </x:c>
      <x:c r="I3855" s="58" t="n">
        <x:v>1541444.8883994296</x:v>
      </x:c>
      <x:c r="J3855" s="59" t="n">
        <x:v>0.1859881891148815</x:v>
      </x:c>
      <x:c r="K3855" s="2" t="str">
        <x:v>A</x:v>
      </x:c>
      <x:c r="L3855" s="59" t="n">
        <x:v>0.10975849151611329</x:v>
      </x:c>
      <x:c r="M3855" s="59" t="n">
        <x:v>0.18504516902974444</x:v>
      </x:c>
      <x:c r="N3855" s="58" t="n">
        <x:v>388273.40033022244</x:v>
      </x:c>
      <x:c r="O3855" s="58" t="n">
        <x:v>1388930.7008208677</x:v>
      </x:c>
      <x:c r="P3855" s="2" t="str">
        <x:v>approve</x:v>
      </x:c>
      <x:c r="Q3855" s="2" t="str">
        <x:v>eligibility and RAROC conditions are met</x:v>
      </x:c>
      <x:c r="R3855" s="2"/>
      <x:c r="S3855" s="2"/>
      <x:c r="T3855" s="2"/>
    </x:row>
    <x:row r="3856">
      <x:c r="A3856" s="2"/>
      <x:c r="B3856" s="2"/>
      <x:c r="C3856" s="2" t="str">
        <x:v>SYN-03851</x:v>
      </x:c>
      <x:c r="D3856" s="58" t="n">
        <x:v>149000000</x:v>
      </x:c>
      <x:c r="E3856" s="93" t="n">
        <x:v>36</x:v>
      </x:c>
      <x:c r="F3856" s="59" t="n">
        <x:v>0.03708997724027539</x:v>
      </x:c>
      <x:c r="G3856" s="59" t="n">
        <x:v>0.6604757634005325</x:v>
      </x:c>
      <x:c r="H3856" s="59" t="n">
        <x:v>0.1516651495523936</x:v>
      </x:c>
      <x:c r="I3856" s="58" t="n">
        <x:v>5177292.138620303</x:v>
      </x:c>
      <x:c r="J3856" s="59" t="n">
        <x:v>0.18610177189654428</x:v>
      </x:c>
      <x:c r="K3856" s="2" t="str">
        <x:v>B</x:v>
      </x:c>
      <x:c r="L3856" s="59" t="n">
        <x:v>0.10242534637451174</x:v>
      </x:c>
      <x:c r="M3856" s="59" t="n">
        <x:v>0.6599457235633589</x:v>
      </x:c>
      <x:c r="N3856" s="58" t="n">
        <x:v>5915395.056910423</x:v>
      </x:c>
      <x:c r="O3856" s="58" t="n">
        <x:v>6230201.0468078125</x:v>
      </x:c>
      <x:c r="P3856" s="2" t="str">
        <x:v>approve</x:v>
      </x:c>
      <x:c r="Q3856" s="2" t="str">
        <x:v>eligibility and RAROC conditions are met</x:v>
      </x:c>
      <x:c r="R3856" s="2"/>
      <x:c r="S3856" s="2"/>
      <x:c r="T3856" s="2"/>
    </x:row>
    <x:row r="3857">
      <x:c r="A3857" s="2"/>
      <x:c r="B3857" s="2"/>
      <x:c r="C3857" s="2" t="str">
        <x:v>SYN-03852</x:v>
      </x:c>
      <x:c r="D3857" s="58" t="n">
        <x:v>173000000</x:v>
      </x:c>
      <x:c r="E3857" s="93" t="n">
        <x:v>18</x:v>
      </x:c>
      <x:c r="F3857" s="59" t="n">
        <x:v>0.1857692471697339</x:v>
      </x:c>
      <x:c r="G3857" s="59" t="n">
        <x:v>0.7979451630230292</x:v>
      </x:c>
      <x:c r="H3857" s="59" t="n">
        <x:v>0.24710984220137053</x:v>
      </x:c>
      <x:c r="I3857" s="58" t="n">
        <x:v>11599663.199583486</x:v>
      </x:c>
      <x:c r="J3857" s="59" t="n">
        <x:v>0.6521592695471081</x:v>
      </x:c>
      <x:c r="K3857" s="2" t="str">
        <x:v>E</x:v>
      </x:c>
      <x:c r="L3857" s="59"/>
      <x:c r="M3857" s="59" t="n">
        <x:v>0.09345846689201794</x:v>
      </x:c>
      <x:c r="N3857" s="58" t="n">
        <x:v>21364295.08016289</x:v>
      </x:c>
      <x:c r="O3857" s="58" t="n">
        <x:v>14224393.139889298</x:v>
      </x:c>
      <x:c r="P3857" s="2" t="str">
        <x:v>decline</x:v>
      </x:c>
      <x:c r="Q3857" s="2" t="str">
        <x:v>debt service to income exceeds policy maximum</x:v>
      </x:c>
      <x:c r="R3857" s="2"/>
      <x:c r="S3857" s="2"/>
      <x:c r="T3857" s="2"/>
    </x:row>
    <x:row r="3858">
      <x:c r="A3858" s="2"/>
      <x:c r="B3858" s="2"/>
      <x:c r="C3858" s="2" t="str">
        <x:v>SYN-03853</x:v>
      </x:c>
      <x:c r="D3858" s="58" t="n">
        <x:v>199000000</x:v>
      </x:c>
      <x:c r="E3858" s="93" t="n">
        <x:v>36</x:v>
      </x:c>
      <x:c r="F3858" s="59" t="n">
        <x:v>0.10243190684817244</x:v>
      </x:c>
      <x:c r="G3858" s="59" t="n">
        <x:v>0.8172800899027607</x:v>
      </x:c>
      <x:c r="H3858" s="59" t="n">
        <x:v>0.19846296493878637</x:v>
      </x:c>
      <x:c r="I3858" s="58" t="n">
        <x:v>7379977.413841987</x:v>
      </x:c>
      <x:c r="J3858" s="59" t="n">
        <x:v>0.5069222082246918</x:v>
      </x:c>
      <x:c r="K3858" s="2" t="str">
        <x:v>D</x:v>
      </x:c>
      <x:c r="L3858" s="59"/>
      <x:c r="M3858" s="59" t="n">
        <x:v>0.32475303331811994</x:v>
      </x:c>
      <x:c r="N3858" s="58" t="n">
        <x:v>26536826.233949117</x:v>
      </x:c>
      <x:c r="O3858" s="58" t="n">
        <x:v>12430391.352973428</x:v>
      </x:c>
      <x:c r="P3858" s="2" t="str">
        <x:v>decline</x:v>
      </x:c>
      <x:c r="Q3858" s="2" t="str">
        <x:v>debt service to income exceeds policy maximum</x:v>
      </x:c>
      <x:c r="R3858" s="2"/>
      <x:c r="S3858" s="2"/>
      <x:c r="T3858" s="2"/>
    </x:row>
    <x:row r="3859">
      <x:c r="A3859" s="2"/>
      <x:c r="B3859" s="2"/>
      <x:c r="C3859" s="2" t="str">
        <x:v>SYN-03854</x:v>
      </x:c>
      <x:c r="D3859" s="58" t="n">
        <x:v>242000000</x:v>
      </x:c>
      <x:c r="E3859" s="93" t="n">
        <x:v>24</x:v>
      </x:c>
      <x:c r="F3859" s="59" t="n">
        <x:v>0.03646867288527733</x:v>
      </x:c>
      <x:c r="G3859" s="59" t="n">
        <x:v>0.700265933034719</x:v>
      </x:c>
      <x:c r="H3859" s="59" t="n">
        <x:v>0.1369010082943999</x:v>
      </x:c>
      <x:c r="I3859" s="58" t="n">
        <x:v>11583720.22714397</x:v>
      </x:c>
      <x:c r="J3859" s="59" t="n">
        <x:v>0.4288712250522919</x:v>
      </x:c>
      <x:c r="K3859" s="2" t="str">
        <x:v>B</x:v>
      </x:c>
      <x:c r="L3859" s="59" t="n">
        <x:v>0.0951413345336914</x:v>
      </x:c>
      <x:c r="M3859" s="59" t="n">
        <x:v>0.5830133914211539</x:v>
      </x:c>
      <x:c r="N3859" s="58" t="n">
        <x:v>6669211.654669919</x:v>
      </x:c>
      <x:c r="O3859" s="58" t="n">
        <x:v>10109788.86965027</x:v>
      </x:c>
      <x:c r="P3859" s="2" t="str">
        <x:v>approve</x:v>
      </x:c>
      <x:c r="Q3859" s="2" t="str">
        <x:v>eligibility and RAROC conditions are met</x:v>
      </x:c>
      <x:c r="R3859" s="2"/>
      <x:c r="S3859" s="2"/>
      <x:c r="T3859" s="2"/>
    </x:row>
    <x:row r="3860">
      <x:c r="A3860" s="2"/>
      <x:c r="B3860" s="2"/>
      <x:c r="C3860" s="2" t="str">
        <x:v>SYN-03855</x:v>
      </x:c>
      <x:c r="D3860" s="58" t="n">
        <x:v>228000000</x:v>
      </x:c>
      <x:c r="E3860" s="93" t="n">
        <x:v>18</x:v>
      </x:c>
      <x:c r="F3860" s="59" t="n">
        <x:v>0.11329179082096968</x:v>
      </x:c>
      <x:c r="G3860" s="59" t="n">
        <x:v>0.8173451846079123</x:v>
      </x:c>
      <x:c r="H3860" s="59" t="n">
        <x:v>0.20255495609692695</x:v>
      </x:c>
      <x:c r="I3860" s="58" t="n">
        <x:v>14794028.086656857</x:v>
      </x:c>
      <x:c r="J3860" s="59" t="n">
        <x:v>1.0238804901004155</x:v>
      </x:c>
      <x:c r="K3860" s="2" t="str">
        <x:v>D</x:v>
      </x:c>
      <x:c r="L3860" s="59"/>
      <x:c r="M3860" s="59" t="n">
        <x:v>0.25370196544431495</x:v>
      </x:c>
      <x:c r="N3860" s="58" t="n">
        <x:v>17455532.964363985</x:v>
      </x:c>
      <x:c r="O3860" s="58" t="n">
        <x:v>15547891.404982638</x:v>
      </x:c>
      <x:c r="P3860" s="2" t="str">
        <x:v>decline</x:v>
      </x:c>
      <x:c r="Q3860" s="2" t="str">
        <x:v>debt service to income exceeds policy maximum</x:v>
      </x:c>
      <x:c r="R3860" s="2"/>
      <x:c r="S3860" s="2"/>
      <x:c r="T3860" s="2"/>
    </x:row>
    <x:row r="3861">
      <x:c r="A3861" s="2"/>
      <x:c r="B3861" s="2"/>
      <x:c r="C3861" s="2" t="str">
        <x:v>SYN-03856</x:v>
      </x:c>
      <x:c r="D3861" s="58" t="n">
        <x:v>129000000</x:v>
      </x:c>
      <x:c r="E3861" s="93" t="n">
        <x:v>12</x:v>
      </x:c>
      <x:c r="F3861" s="59" t="n">
        <x:v>0.05822653697237936</x:v>
      </x:c>
      <x:c r="G3861" s="59" t="n">
        <x:v>0.7843220188377299</x:v>
      </x:c>
      <x:c r="H3861" s="59" t="n">
        <x:v>0.16634414004606</x:v>
      </x:c>
      <x:c r="I3861" s="58" t="n">
        <x:v>11743043.726366153</x:v>
      </x:c>
      <x:c r="J3861" s="59" t="n">
        <x:v>0.5931478327030975</x:v>
      </x:c>
      <x:c r="K3861" s="2" t="str">
        <x:v>C</x:v>
      </x:c>
      <x:c r="L3861" s="59"/>
      <x:c r="M3861" s="59" t="n">
        <x:v>0.6347303873844203</x:v>
      </x:c>
      <x:c r="N3861" s="58" t="n">
        <x:v>3300605.8624519454</x:v>
      </x:c>
      <x:c r="O3861" s="58" t="n">
        <x:v>5926216.571091666</x:v>
      </x:c>
      <x:c r="P3861" s="2" t="str">
        <x:v>decline</x:v>
      </x:c>
      <x:c r="Q3861" s="2" t="str">
        <x:v>debt service to income exceeds policy maximum</x:v>
      </x:c>
      <x:c r="R3861" s="2"/>
      <x:c r="S3861" s="2"/>
      <x:c r="T3861" s="2"/>
    </x:row>
    <x:row r="3862">
      <x:c r="A3862" s="2"/>
      <x:c r="B3862" s="2"/>
      <x:c r="C3862" s="2" t="str">
        <x:v>SYN-03857</x:v>
      </x:c>
      <x:c r="D3862" s="58" t="n">
        <x:v>167000000</x:v>
      </x:c>
      <x:c r="E3862" s="93" t="n">
        <x:v>18</x:v>
      </x:c>
      <x:c r="F3862" s="59" t="n">
        <x:v>0.22453541914266187</x:v>
      </x:c>
      <x:c r="G3862" s="59" t="n">
        <x:v>0.5840890232789271</x:v>
      </x:c>
      <x:c r="H3862" s="59" t="n">
        <x:v>0.3</x:v>
      </x:c>
      <x:c r="I3862" s="58" t="n">
        <x:v>11634903.451712975</x:v>
      </x:c>
      <x:c r="J3862" s="59" t="n">
        <x:v>0.36333053483226013</x:v>
      </x:c>
      <x:c r="K3862" s="2" t="str">
        <x:v>E</x:v>
      </x:c>
      <x:c r="L3862" s="59"/>
      <x:c r="M3862" s="59" t="n">
        <x:v>0.6279232977267813</x:v>
      </x:c>
      <x:c r="N3862" s="58" t="n">
        <x:v>18424163.303542703</x:v>
      </x:c>
      <x:c r="O3862" s="58" t="n">
        <x:v>10694947.173375506</x:v>
      </x:c>
      <x:c r="P3862" s="2" t="str">
        <x:v>decline</x:v>
      </x:c>
      <x:c r="Q3862" s="2" t="str">
        <x:v>PD exceeds policy maximum</x:v>
      </x:c>
      <x:c r="R3862" s="2"/>
      <x:c r="S3862" s="2"/>
      <x:c r="T3862" s="2"/>
    </x:row>
    <x:row r="3863">
      <x:c r="A3863" s="2"/>
      <x:c r="B3863" s="2"/>
      <x:c r="C3863" s="2" t="str">
        <x:v>SYN-03858</x:v>
      </x:c>
      <x:c r="D3863" s="58" t="n">
        <x:v>232000000</x:v>
      </x:c>
      <x:c r="E3863" s="93" t="n">
        <x:v>18</x:v>
      </x:c>
      <x:c r="F3863" s="59" t="n">
        <x:v>0.1037692462811534</x:v>
      </x:c>
      <x:c r="G3863" s="59" t="n">
        <x:v>0.7965877115544148</x:v>
      </x:c>
      <x:c r="H3863" s="59" t="n">
        <x:v>0.20144216418947358</x:v>
      </x:c>
      <x:c r="I3863" s="58" t="n">
        <x:v>15041151.429811468</x:v>
      </x:c>
      <x:c r="J3863" s="59" t="n">
        <x:v>0.7433813095754779</x:v>
      </x:c>
      <x:c r="K3863" s="2" t="str">
        <x:v>D</x:v>
      </x:c>
      <x:c r="L3863" s="59"/>
      <x:c r="M3863" s="59" t="n">
        <x:v>0.3386311618038216</x:v>
      </x:c>
      <x:c r="N3863" s="58" t="n">
        <x:v>15855464.922184935</x:v>
      </x:c>
      <x:c r="O3863" s="58" t="n">
        <x:v>14759825.59421383</x:v>
      </x:c>
      <x:c r="P3863" s="2" t="str">
        <x:v>decline</x:v>
      </x:c>
      <x:c r="Q3863" s="2" t="str">
        <x:v>debt service to income exceeds policy maximum</x:v>
      </x:c>
      <x:c r="R3863" s="2"/>
      <x:c r="S3863" s="2"/>
      <x:c r="T3863" s="2"/>
    </x:row>
    <x:row r="3864">
      <x:c r="A3864" s="2"/>
      <x:c r="B3864" s="2"/>
      <x:c r="C3864" s="2" t="str">
        <x:v>SYN-03859</x:v>
      </x:c>
      <x:c r="D3864" s="58" t="n">
        <x:v>106000000</x:v>
      </x:c>
      <x:c r="E3864" s="93" t="n">
        <x:v>18</x:v>
      </x:c>
      <x:c r="F3864" s="59" t="n">
        <x:v>0.016391910551785623</x:v>
      </x:c>
      <x:c r="G3864" s="59" t="n">
        <x:v>0.7560993636349532</x:v>
      </x:c>
      <x:c r="H3864" s="59" t="n">
        <x:v>0.10628998038836639</x:v>
      </x:c>
      <x:c r="I3864" s="58" t="n">
        <x:v>6396792.637454608</x:v>
      </x:c>
      <x:c r="J3864" s="59" t="n">
        <x:v>0.2734350775721944</x:v>
      </x:c>
      <x:c r="K3864" s="2" t="str">
        <x:v>A</x:v>
      </x:c>
      <x:c r="L3864" s="59" t="n">
        <x:v>0.08664741516113283</x:v>
      </x:c>
      <x:c r="M3864" s="59" t="n">
        <x:v>0.3593361529622448</x:v>
      </x:c>
      <x:c r="N3864" s="58" t="n">
        <x:v>1065673.1613200563</x:v>
      </x:c>
      <x:c r="O3864" s="58" t="n">
        <x:v>4480122.797033769</x:v>
      </x:c>
      <x:c r="P3864" s="2" t="str">
        <x:v>approve</x:v>
      </x:c>
      <x:c r="Q3864" s="2" t="str">
        <x:v>eligibility and RAROC conditions are met</x:v>
      </x:c>
      <x:c r="R3864" s="2"/>
      <x:c r="S3864" s="2"/>
      <x:c r="T3864" s="2"/>
    </x:row>
    <x:row r="3865">
      <x:c r="A3865" s="2"/>
      <x:c r="B3865" s="2"/>
      <x:c r="C3865" s="2" t="str">
        <x:v>SYN-03860</x:v>
      </x:c>
      <x:c r="D3865" s="58" t="n">
        <x:v>191000000</x:v>
      </x:c>
      <x:c r="E3865" s="93" t="n">
        <x:v>18</x:v>
      </x:c>
      <x:c r="F3865" s="59" t="n">
        <x:v>0.1473278703156077</x:v>
      </x:c>
      <x:c r="G3865" s="59" t="n">
        <x:v>0.7090095746160247</x:v>
      </x:c>
      <x:c r="H3865" s="59" t="n">
        <x:v>0.2174704604681546</x:v>
      </x:c>
      <x:c r="I3865" s="58" t="n">
        <x:v>12530765.529801305</x:v>
      </x:c>
      <x:c r="J3865" s="59" t="n">
        <x:v>0.24853900046203575</x:v>
      </x:c>
      <x:c r="K3865" s="2" t="str">
        <x:v>D</x:v>
      </x:c>
      <x:c r="L3865" s="59"/>
      <x:c r="M3865" s="59" t="n">
        <x:v>0.32984035995423266</x:v>
      </x:c>
      <x:c r="N3865" s="58" t="n">
        <x:v>16534443.696679497</x:v>
      </x:c>
      <x:c r="O3865" s="58" t="n">
        <x:v>12746491.832032468</x:v>
      </x:c>
      <x:c r="P3865" s="2" t="str">
        <x:v>manual_review</x:v>
      </x:c>
      <x:c r="Q3865" s="2" t="str">
        <x:v>data quality flag</x:v>
      </x:c>
      <x:c r="R3865" s="2"/>
      <x:c r="S3865" s="2"/>
      <x:c r="T3865" s="2"/>
    </x:row>
    <x:row r="3866">
      <x:c r="A3866" s="2"/>
      <x:c r="B3866" s="2"/>
      <x:c r="C3866" s="2" t="str">
        <x:v>SYN-03861</x:v>
      </x:c>
      <x:c r="D3866" s="58" t="n">
        <x:v>88000000</x:v>
      </x:c>
      <x:c r="E3866" s="93" t="n">
        <x:v>18</x:v>
      </x:c>
      <x:c r="F3866" s="59" t="n">
        <x:v>0.09719469608156123</x:v>
      </x:c>
      <x:c r="G3866" s="59" t="n">
        <x:v>0.7003453854846386</x:v>
      </x:c>
      <x:c r="H3866" s="59" t="n">
        <x:v>0.19078888521093065</x:v>
      </x:c>
      <x:c r="I3866" s="58" t="n">
        <x:v>5660270.526300333</x:v>
      </x:c>
      <x:c r="J3866" s="59" t="n">
        <x:v>0.19899419053924894</x:v>
      </x:c>
      <x:c r="K3866" s="2" t="str">
        <x:v>C</x:v>
      </x:c>
      <x:c r="L3866" s="59" t="n">
        <x:v>0.1658853912353516</x:v>
      </x:c>
      <x:c r="M3866" s="59" t="n">
        <x:v>0.3543133807932654</x:v>
      </x:c>
      <x:c r="N3866" s="58" t="n">
        <x:v>4941968.731181969</x:v>
      </x:c>
      <x:c r="O3866" s="58" t="n">
        <x:v>4748731.626732745</x:v>
      </x:c>
      <x:c r="P3866" s="2" t="str">
        <x:v>approve</x:v>
      </x:c>
      <x:c r="Q3866" s="2" t="str">
        <x:v>eligibility and RAROC conditions are met</x:v>
      </x:c>
      <x:c r="R3866" s="2"/>
      <x:c r="S3866" s="2"/>
      <x:c r="T3866" s="2"/>
    </x:row>
    <x:row r="3867">
      <x:c r="A3867" s="2"/>
      <x:c r="B3867" s="2"/>
      <x:c r="C3867" s="2" t="str">
        <x:v>SYN-03862</x:v>
      </x:c>
      <x:c r="D3867" s="58" t="n">
        <x:v>51000000</x:v>
      </x:c>
      <x:c r="E3867" s="93" t="n">
        <x:v>36</x:v>
      </x:c>
      <x:c r="F3867" s="59" t="n">
        <x:v>0.03496989287547569</x:v>
      </x:c>
      <x:c r="G3867" s="59" t="n">
        <x:v>0.7520712287909974</x:v>
      </x:c>
      <x:c r="H3867" s="59" t="n">
        <x:v>0.1403863522114354</x:v>
      </x:c>
      <x:c r="I3867" s="58" t="n">
        <x:v>1744016.2739177817</x:v>
      </x:c>
      <x:c r="J3867" s="59" t="n">
        <x:v>0.3075050718841482</x:v>
      </x:c>
      <x:c r="K3867" s="2" t="str">
        <x:v>B</x:v>
      </x:c>
      <x:c r="L3867" s="59" t="n">
        <x:v>0.11409801483154296</x:v>
      </x:c>
      <x:c r="M3867" s="59" t="n">
        <x:v>0.4280725235059926</x:v>
      </x:c>
      <x:c r="N3867" s="58" t="n">
        <x:v>2165621.6663499754</x:v>
      </x:c>
      <x:c r="O3867" s="58" t="n">
        <x:v>2126649.6552272146</x:v>
      </x:c>
      <x:c r="P3867" s="2" t="str">
        <x:v>approve</x:v>
      </x:c>
      <x:c r="Q3867" s="2" t="str">
        <x:v>eligibility and RAROC conditions are met</x:v>
      </x:c>
      <x:c r="R3867" s="2"/>
      <x:c r="S3867" s="2"/>
      <x:c r="T3867" s="2"/>
    </x:row>
    <x:row r="3868">
      <x:c r="A3868" s="2"/>
      <x:c r="B3868" s="2"/>
      <x:c r="C3868" s="2" t="str">
        <x:v>SYN-03863</x:v>
      </x:c>
      <x:c r="D3868" s="58" t="n">
        <x:v>47000000</x:v>
      </x:c>
      <x:c r="E3868" s="93" t="n">
        <x:v>12</x:v>
      </x:c>
      <x:c r="F3868" s="59" t="n">
        <x:v>0.12534499096276505</x:v>
      </x:c>
      <x:c r="G3868" s="59" t="n">
        <x:v>0.7458363296619509</x:v>
      </x:c>
      <x:c r="H3868" s="59" t="n">
        <x:v>0.21315335785551934</x:v>
      </x:c>
      <x:c r="I3868" s="58" t="n">
        <x:v>4383463.538058568</x:v>
      </x:c>
      <x:c r="J3868" s="59" t="n">
        <x:v>0.28563667372615753</x:v>
      </x:c>
      <x:c r="K3868" s="2" t="str">
        <x:v>D</x:v>
      </x:c>
      <x:c r="L3868" s="59" t="n">
        <x:v>0.20714332580566405</x:v>
      </x:c>
      <x:c r="M3868" s="59" t="n">
        <x:v>0.19831900780678172</x:v>
      </x:c>
      <x:c r="N3868" s="58" t="n">
        <x:v>2504984.1995246923</x:v>
      </x:c>
      <x:c r="O3868" s="58" t="n">
        <x:v>3173281.506449125</x:v>
      </x:c>
      <x:c r="P3868" s="2" t="str">
        <x:v>approve</x:v>
      </x:c>
      <x:c r="Q3868" s="2" t="str">
        <x:v>eligibility and RAROC conditions are met</x:v>
      </x:c>
      <x:c r="R3868" s="2"/>
      <x:c r="S3868" s="2"/>
      <x:c r="T3868" s="2"/>
    </x:row>
    <x:row r="3869">
      <x:c r="A3869" s="2"/>
      <x:c r="B3869" s="2"/>
      <x:c r="C3869" s="2" t="str">
        <x:v>SYN-03864</x:v>
      </x:c>
      <x:c r="D3869" s="58" t="n">
        <x:v>174000000</x:v>
      </x:c>
      <x:c r="E3869" s="93" t="n">
        <x:v>12</x:v>
      </x:c>
      <x:c r="F3869" s="59" t="n">
        <x:v>0.07208474007282542</x:v>
      </x:c>
      <x:c r="G3869" s="59" t="n">
        <x:v>0.7150298383822958</x:v>
      </x:c>
      <x:c r="H3869" s="59" t="n">
        <x:v>0.1619931611114117</x:v>
      </x:c>
      <x:c r="I3869" s="58" t="n">
        <x:v>15803585.680309793</x:v>
      </x:c>
      <x:c r="J3869" s="59" t="n">
        <x:v>0.7165249456808894</x:v>
      </x:c>
      <x:c r="K3869" s="2" t="str">
        <x:v>C</x:v>
      </x:c>
      <x:c r="L3869" s="59"/>
      <x:c r="M3869" s="59" t="n">
        <x:v>0.4679035652169721</x:v>
      </x:c>
      <x:c r="N3869" s="58" t="n">
        <x:v>5032389.889075936</x:v>
      </x:c>
      <x:c r="O3869" s="58" t="n">
        <x:v>8290929.276026539</x:v>
      </x:c>
      <x:c r="P3869" s="2" t="str">
        <x:v>decline</x:v>
      </x:c>
      <x:c r="Q3869" s="2" t="str">
        <x:v>debt service to income exceeds policy maximum</x:v>
      </x:c>
      <x:c r="R3869" s="2"/>
      <x:c r="S3869" s="2"/>
      <x:c r="T3869" s="2"/>
    </x:row>
    <x:row r="3870">
      <x:c r="A3870" s="2"/>
      <x:c r="B3870" s="2"/>
      <x:c r="C3870" s="2" t="str">
        <x:v>SYN-03865</x:v>
      </x:c>
      <x:c r="D3870" s="58" t="n">
        <x:v>165000000</x:v>
      </x:c>
      <x:c r="E3870" s="93" t="n">
        <x:v>12</x:v>
      </x:c>
      <x:c r="F3870" s="59" t="n">
        <x:v>0.08653207887035164</x:v>
      </x:c>
      <x:c r="G3870" s="59" t="n">
        <x:v>0.7124657821218585</x:v>
      </x:c>
      <x:c r="H3870" s="59" t="n">
        <x:v>0.1868004921126636</x:v>
      </x:c>
      <x:c r="I3870" s="58" t="n">
        <x:v>15180651.45921596</x:v>
      </x:c>
      <x:c r="J3870" s="59" t="n">
        <x:v>0.640022083363253</x:v>
      </x:c>
      <x:c r="K3870" s="2" t="str">
        <x:v>C</x:v>
      </x:c>
      <x:c r="L3870" s="59"/>
      <x:c r="M3870" s="59" t="n">
        <x:v>0.4531831542303591</x:v>
      </x:c>
      <x:c r="N3870" s="58" t="n">
        <x:v>5741550.4241081625</x:v>
      </x:c>
      <x:c r="O3870" s="58" t="n">
        <x:v>8735029.515655989</x:v>
      </x:c>
      <x:c r="P3870" s="2" t="str">
        <x:v>decline</x:v>
      </x:c>
      <x:c r="Q3870" s="2" t="str">
        <x:v>debt service to income exceeds policy maximum</x:v>
      </x:c>
      <x:c r="R3870" s="2"/>
      <x:c r="S3870" s="2"/>
      <x:c r="T3870" s="2"/>
    </x:row>
    <x:row r="3871">
      <x:c r="A3871" s="2"/>
      <x:c r="B3871" s="2"/>
      <x:c r="C3871" s="2" t="str">
        <x:v>SYN-03866</x:v>
      </x:c>
      <x:c r="D3871" s="58" t="n">
        <x:v>135000000</x:v>
      </x:c>
      <x:c r="E3871" s="93" t="n">
        <x:v>12</x:v>
      </x:c>
      <x:c r="F3871" s="59" t="n">
        <x:v>0.03538657904181361</x:v>
      </x:c>
      <x:c r="G3871" s="59" t="n">
        <x:v>0.8173922972703678</x:v>
      </x:c>
      <x:c r="H3871" s="59" t="n">
        <x:v>0.11207768688086564</x:v>
      </x:c>
      <x:c r="I3871" s="58" t="n">
        <x:v>11944611.239193954</x:v>
      </x:c>
      <x:c r="J3871" s="59" t="n">
        <x:v>0.4656409488739621</x:v>
      </x:c>
      <x:c r="K3871" s="2" t="str">
        <x:v>B</x:v>
      </x:c>
      <x:c r="L3871" s="59" t="n">
        <x:v>0.11528949737548828</x:v>
      </x:c>
      <x:c r="M3871" s="59" t="n">
        <x:v>0.12734017617892715</x:v>
      </x:c>
      <x:c r="N3871" s="58" t="n">
        <x:v>2162746.1889035706</x:v>
      </x:c>
      <x:c r="O3871" s="58" t="n">
        <x:v>5792138.233330552</x:v>
      </x:c>
      <x:c r="P3871" s="2" t="str">
        <x:v>reprice</x:v>
      </x:c>
      <x:c r="Q3871" s="2" t="str">
        <x:v>quoted APR is below the RAROC price floor</x:v>
      </x:c>
      <x:c r="R3871" s="2"/>
      <x:c r="S3871" s="2"/>
      <x:c r="T3871" s="2"/>
    </x:row>
    <x:row r="3872">
      <x:c r="A3872" s="2"/>
      <x:c r="B3872" s="2"/>
      <x:c r="C3872" s="2" t="str">
        <x:v>SYN-03867</x:v>
      </x:c>
      <x:c r="D3872" s="58" t="n">
        <x:v>157000000</x:v>
      </x:c>
      <x:c r="E3872" s="93" t="n">
        <x:v>48</x:v>
      </x:c>
      <x:c r="F3872" s="59" t="n">
        <x:v>0.04960511542751826</x:v>
      </x:c>
      <x:c r="G3872" s="59" t="n">
        <x:v>0.7389564154770842</x:v>
      </x:c>
      <x:c r="H3872" s="59" t="n">
        <x:v>0.12085430046587262</x:v>
      </x:c>
      <x:c r="I3872" s="58" t="n">
        <x:v>4141000.652838305</x:v>
      </x:c>
      <x:c r="J3872" s="59" t="n">
        <x:v>0.4315000466313075</x:v>
      </x:c>
      <x:c r="K3872" s="2" t="str">
        <x:v>B</x:v>
      </x:c>
      <x:c r="L3872" s="59" t="n">
        <x:v>0.11755489349365236</x:v>
      </x:c>
      <x:c r="M3872" s="59" t="n">
        <x:v>0.19354734912952465</x:v>
      </x:c>
      <x:c r="N3872" s="58" t="n">
        <x:v>12114826.389923565</x:v>
      </x:c>
      <x:c r="O3872" s="58" t="n">
        <x:v>6357431.661000623</x:v>
      </x:c>
      <x:c r="P3872" s="2" t="str">
        <x:v>approve</x:v>
      </x:c>
      <x:c r="Q3872" s="2" t="str">
        <x:v>eligibility and RAROC conditions are met</x:v>
      </x:c>
      <x:c r="R3872" s="2"/>
      <x:c r="S3872" s="2"/>
      <x:c r="T3872" s="2"/>
    </x:row>
    <x:row r="3873">
      <x:c r="A3873" s="2"/>
      <x:c r="B3873" s="2"/>
      <x:c r="C3873" s="2" t="str">
        <x:v>SYN-03868</x:v>
      </x:c>
      <x:c r="D3873" s="58" t="n">
        <x:v>54000000</x:v>
      </x:c>
      <x:c r="E3873" s="93" t="n">
        <x:v>24</x:v>
      </x:c>
      <x:c r="F3873" s="59" t="n">
        <x:v>0.018280212508218468</x:v>
      </x:c>
      <x:c r="G3873" s="59" t="n">
        <x:v>0.5886627340133843</x:v>
      </x:c>
      <x:c r="H3873" s="59" t="n">
        <x:v>0.11667226609246249</x:v>
      </x:c>
      <x:c r="I3873" s="58" t="n">
        <x:v>2533583.8668434517</x:v>
      </x:c>
      <x:c r="J3873" s="59" t="n">
        <x:v>0.13667167733686902</x:v>
      </x:c>
      <x:c r="K3873" s="2" t="str">
        <x:v>A</x:v>
      </x:c>
      <x:c r="L3873" s="59" t="n">
        <x:v>0.09641090393066404</x:v>
      </x:c>
      <x:c r="M3873" s="59" t="n">
        <x:v>0.3662621284374926</x:v>
      </x:c>
      <x:c r="N3873" s="58" t="n">
        <x:v>625506.4602673658</x:v>
      </x:c>
      <x:c r="O3873" s="58" t="n">
        <x:v>2269542.5227718134</x:v>
      </x:c>
      <x:c r="P3873" s="2" t="str">
        <x:v>approve</x:v>
      </x:c>
      <x:c r="Q3873" s="2" t="str">
        <x:v>eligibility and RAROC conditions are met</x:v>
      </x:c>
      <x:c r="R3873" s="2"/>
      <x:c r="S3873" s="2"/>
      <x:c r="T3873" s="2"/>
    </x:row>
    <x:row r="3874">
      <x:c r="A3874" s="2"/>
      <x:c r="B3874" s="2"/>
      <x:c r="C3874" s="2" t="str">
        <x:v>SYN-03869</x:v>
      </x:c>
      <x:c r="D3874" s="58" t="n">
        <x:v>245000000</x:v>
      </x:c>
      <x:c r="E3874" s="93" t="n">
        <x:v>12</x:v>
      </x:c>
      <x:c r="F3874" s="59" t="n">
        <x:v>0.07549733401099849</x:v>
      </x:c>
      <x:c r="G3874" s="59" t="n">
        <x:v>0.8149164744574878</x:v>
      </x:c>
      <x:c r="H3874" s="59" t="n">
        <x:v>0.14731283948366178</x:v>
      </x:c>
      <x:c r="I3874" s="58" t="n">
        <x:v>22082232.678151973</x:v>
      </x:c>
      <x:c r="J3874" s="59" t="n">
        <x:v>0.43931950771444994</x:v>
      </x:c>
      <x:c r="K3874" s="2" t="str">
        <x:v>C</x:v>
      </x:c>
      <x:c r="L3874" s="59" t="n">
        <x:v>0.1286256790161133</x:v>
      </x:c>
      <x:c r="M3874" s="59" t="n">
        <x:v>0.3047418153553154</x:v>
      </x:c>
      <x:c r="N3874" s="58" t="n">
        <x:v>8444582.963931946</x:v>
      </x:c>
      <x:c r="O3874" s="58" t="n">
        <x:v>13642498.962341033</x:v>
      </x:c>
      <x:c r="P3874" s="2" t="str">
        <x:v>approve</x:v>
      </x:c>
      <x:c r="Q3874" s="2" t="str">
        <x:v>eligibility and RAROC conditions are met</x:v>
      </x:c>
      <x:c r="R3874" s="2"/>
      <x:c r="S3874" s="2"/>
      <x:c r="T3874" s="2"/>
    </x:row>
    <x:row r="3875">
      <x:c r="A3875" s="2"/>
      <x:c r="B3875" s="2"/>
      <x:c r="C3875" s="2" t="str">
        <x:v>SYN-03870</x:v>
      </x:c>
      <x:c r="D3875" s="58" t="n">
        <x:v>111000000</x:v>
      </x:c>
      <x:c r="E3875" s="93" t="n">
        <x:v>24</x:v>
      </x:c>
      <x:c r="F3875" s="59" t="n">
        <x:v>0.03865675332952685</x:v>
      </x:c>
      <x:c r="G3875" s="59" t="n">
        <x:v>0.8156649679167085</x:v>
      </x:c>
      <x:c r="H3875" s="59" t="n">
        <x:v>0.1431929055145686</x:v>
      </x:c>
      <x:c r="I3875" s="58" t="n">
        <x:v>5346188.274433011</x:v>
      </x:c>
      <x:c r="J3875" s="59" t="n">
        <x:v>0.2939160678935227</x:v>
      </x:c>
      <x:c r="K3875" s="2" t="str">
        <x:v>B</x:v>
      </x:c>
      <x:c r="L3875" s="59" t="n">
        <x:v>0.10686401367187501</x:v>
      </x:c>
      <x:c r="M3875" s="59" t="n">
        <x:v>0.5286190223515721</x:v>
      </x:c>
      <x:c r="N3875" s="58" t="n">
        <x:v>3782332.88752255</x:v>
      </x:c>
      <x:c r="O3875" s="58" t="n">
        <x:v>4638992.765137307</x:v>
      </x:c>
      <x:c r="P3875" s="2" t="str">
        <x:v>approve</x:v>
      </x:c>
      <x:c r="Q3875" s="2" t="str">
        <x:v>eligibility and RAROC conditions are met</x:v>
      </x:c>
      <x:c r="R3875" s="2"/>
      <x:c r="S3875" s="2"/>
      <x:c r="T3875" s="2"/>
    </x:row>
    <x:row r="3876">
      <x:c r="A3876" s="2"/>
      <x:c r="B3876" s="2"/>
      <x:c r="C3876" s="2" t="str">
        <x:v>SYN-03871</x:v>
      </x:c>
      <x:c r="D3876" s="58" t="n">
        <x:v>71000000</x:v>
      </x:c>
      <x:c r="E3876" s="93" t="n">
        <x:v>48</x:v>
      </x:c>
      <x:c r="F3876" s="59" t="n">
        <x:v>0.02166535276877567</x:v>
      </x:c>
      <x:c r="G3876" s="59" t="n">
        <x:v>0.7430924784060264</x:v>
      </x:c>
      <x:c r="H3876" s="59" t="n">
        <x:v>0.141428154471912</x:v>
      </x:c>
      <x:c r="I3876" s="58" t="n">
        <x:v>1945270.149288771</x:v>
      </x:c>
      <x:c r="J3876" s="59" t="n">
        <x:v>0.1523236621777749</x:v>
      </x:c>
      <x:c r="K3876" s="2" t="str">
        <x:v>B</x:v>
      </x:c>
      <x:c r="L3876" s="59" t="n">
        <x:v>0.09828411102294922</x:v>
      </x:c>
      <x:c r="M3876" s="59" t="n">
        <x:v>0.599119081454201</x:v>
      </x:c>
      <x:c r="N3876" s="58" t="n">
        <x:v>2497143.570837526</x:v>
      </x:c>
      <x:c r="O3876" s="58" t="n">
        <x:v>3023250.6054326347</x:v>
      </x:c>
      <x:c r="P3876" s="2" t="str">
        <x:v>approve</x:v>
      </x:c>
      <x:c r="Q3876" s="2" t="str">
        <x:v>eligibility and RAROC conditions are met</x:v>
      </x:c>
      <x:c r="R3876" s="2"/>
      <x:c r="S3876" s="2"/>
      <x:c r="T3876" s="2"/>
    </x:row>
    <x:row r="3877">
      <x:c r="A3877" s="2"/>
      <x:c r="B3877" s="2"/>
      <x:c r="C3877" s="2" t="str">
        <x:v>SYN-03872</x:v>
      </x:c>
      <x:c r="D3877" s="58" t="n">
        <x:v>242000000</x:v>
      </x:c>
      <x:c r="E3877" s="93" t="n">
        <x:v>24</x:v>
      </x:c>
      <x:c r="F3877" s="59" t="n">
        <x:v>0.051451206502581</x:v>
      </x:c>
      <x:c r="G3877" s="59" t="n">
        <x:v>0.7428663769239531</x:v>
      </x:c>
      <x:c r="H3877" s="59" t="n">
        <x:v>0.1347983953204204</x:v>
      </x:c>
      <x:c r="I3877" s="58" t="n">
        <x:v>11559739.419963587</x:v>
      </x:c>
      <x:c r="J3877" s="59" t="n">
        <x:v>0.9173159613309058</x:v>
      </x:c>
      <x:c r="K3877" s="2" t="str">
        <x:v>C</x:v>
      </x:c>
      <x:c r="L3877" s="59"/>
      <x:c r="M3877" s="59" t="n">
        <x:v>0.38042069784859994</x:v>
      </x:c>
      <x:c r="N3877" s="58" t="n">
        <x:v>9945805.24408903</x:v>
      </x:c>
      <x:c r="O3877" s="58" t="n">
        <x:v>10002074.270926751</x:v>
      </x:c>
      <x:c r="P3877" s="2" t="str">
        <x:v>decline</x:v>
      </x:c>
      <x:c r="Q3877" s="2" t="str">
        <x:v>debt service to income exceeds policy maximum</x:v>
      </x:c>
      <x:c r="R3877" s="2"/>
      <x:c r="S3877" s="2"/>
      <x:c r="T3877" s="2"/>
    </x:row>
    <x:row r="3878">
      <x:c r="A3878" s="2"/>
      <x:c r="B3878" s="2"/>
      <x:c r="C3878" s="2" t="str">
        <x:v>SYN-03873</x:v>
      </x:c>
      <x:c r="D3878" s="58" t="n">
        <x:v>152000000</x:v>
      </x:c>
      <x:c r="E3878" s="93" t="n">
        <x:v>48</x:v>
      </x:c>
      <x:c r="F3878" s="59" t="n">
        <x:v>0.09001182643769672</x:v>
      </x:c>
      <x:c r="G3878" s="59" t="n">
        <x:v>0.6266250547082272</x:v>
      </x:c>
      <x:c r="H3878" s="59" t="n">
        <x:v>0.19632267069519022</x:v>
      </x:c>
      <x:c r="I3878" s="58" t="n">
        <x:v>4595686.647540423</x:v>
      </x:c>
      <x:c r="J3878" s="59" t="n">
        <x:v>0.36063726156322184</x:v>
      </x:c>
      <x:c r="K3878" s="2" t="str">
        <x:v>C</x:v>
      </x:c>
      <x:c r="L3878" s="59" t="n">
        <x:v>0.1409405899047852</x:v>
      </x:c>
      <x:c r="M3878" s="59" t="n">
        <x:v>0.6640407304620827</x:v>
      </x:c>
      <x:c r="N3878" s="58" t="n">
        <x:v>18119319.24652002</x:v>
      </x:c>
      <x:c r="O3878" s="58" t="n">
        <x:v>6768477.358804229</x:v>
      </x:c>
      <x:c r="P3878" s="2" t="str">
        <x:v>approve</x:v>
      </x:c>
      <x:c r="Q3878" s="2" t="str">
        <x:v>eligibility and RAROC conditions are met</x:v>
      </x:c>
      <x:c r="R3878" s="2"/>
      <x:c r="S3878" s="2"/>
      <x:c r="T3878" s="2"/>
    </x:row>
    <x:row r="3879">
      <x:c r="A3879" s="2"/>
      <x:c r="B3879" s="2"/>
      <x:c r="C3879" s="2" t="str">
        <x:v>SYN-03874</x:v>
      </x:c>
      <x:c r="D3879" s="58" t="n">
        <x:v>31000000</x:v>
      </x:c>
      <x:c r="E3879" s="93" t="n">
        <x:v>12</x:v>
      </x:c>
      <x:c r="F3879" s="59" t="n">
        <x:v>0.08452689925206719</x:v>
      </x:c>
      <x:c r="G3879" s="59" t="n">
        <x:v>0.7430801914762144</x:v>
      </x:c>
      <x:c r="H3879" s="59" t="n">
        <x:v>0.19026456135845393</x:v>
      </x:c>
      <x:c r="I3879" s="58" t="n">
        <x:v>2857245.357082633</x:v>
      </x:c>
      <x:c r="J3879" s="59" t="n">
        <x:v>0.21587491402004877</x:v>
      </x:c>
      <x:c r="K3879" s="2" t="str">
        <x:v>C</x:v>
      </x:c>
      <x:c r="L3879" s="59" t="n">
        <x:v>0.19219802856445312</x:v>
      </x:c>
      <x:c r="M3879" s="59" t="n">
        <x:v>0.1445186507502371</x:v>
      </x:c>
      <x:c r="N3879" s="58" t="n">
        <x:v>1099192.873544826</x:v>
      </x:c>
      <x:c r="O3879" s="58" t="n">
        <x:v>1690050.3427217149</x:v>
      </x:c>
      <x:c r="P3879" s="2" t="str">
        <x:v>reprice</x:v>
      </x:c>
      <x:c r="Q3879" s="2" t="str">
        <x:v>quoted APR is below the RAROC price floor</x:v>
      </x:c>
      <x:c r="R3879" s="2"/>
      <x:c r="S3879" s="2"/>
      <x:c r="T3879" s="2"/>
    </x:row>
    <x:row r="3880">
      <x:c r="A3880" s="2"/>
      <x:c r="B3880" s="2"/>
      <x:c r="C3880" s="2" t="str">
        <x:v>SYN-03875</x:v>
      </x:c>
      <x:c r="D3880" s="58" t="n">
        <x:v>210000000</x:v>
      </x:c>
      <x:c r="E3880" s="93" t="n">
        <x:v>48</x:v>
      </x:c>
      <x:c r="F3880" s="59" t="n">
        <x:v>0.09193038286039865</x:v>
      </x:c>
      <x:c r="G3880" s="59" t="n">
        <x:v>0.6899748657806424</x:v>
      </x:c>
      <x:c r="H3880" s="59" t="n">
        <x:v>0.17662293800868664</x:v>
      </x:c>
      <x:c r="I3880" s="58" t="n">
        <x:v>6131753.852006508</x:v>
      </x:c>
      <x:c r="J3880" s="59" t="n">
        <x:v>0.18907218946166363</x:v>
      </x:c>
      <x:c r="K3880" s="2" t="str">
        <x:v>C</x:v>
      </x:c>
      <x:c r="L3880" s="59" t="n">
        <x:v>0.14415531158447265</x:v>
      </x:c>
      <x:c r="M3880" s="59" t="n">
        <x:v>0.4242226957526109</x:v>
      </x:c>
      <x:c r="N3880" s="58" t="n">
        <x:v>27814062.070001155</x:v>
      </x:c>
      <x:c r="O3880" s="58" t="n">
        <x:v>10288942.255769279</x:v>
      </x:c>
      <x:c r="P3880" s="2" t="str">
        <x:v>approve</x:v>
      </x:c>
      <x:c r="Q3880" s="2" t="str">
        <x:v>eligibility and RAROC conditions are met</x:v>
      </x:c>
      <x:c r="R3880" s="2"/>
      <x:c r="S3880" s="2"/>
      <x:c r="T3880" s="2"/>
    </x:row>
    <x:row r="3881">
      <x:c r="A3881" s="2"/>
      <x:c r="B3881" s="2"/>
      <x:c r="C3881" s="2" t="str">
        <x:v>SYN-03876</x:v>
      </x:c>
      <x:c r="D3881" s="58" t="n">
        <x:v>176000000</x:v>
      </x:c>
      <x:c r="E3881" s="93" t="n">
        <x:v>36</x:v>
      </x:c>
      <x:c r="F3881" s="59" t="n">
        <x:v>0.09096636619744394</x:v>
      </x:c>
      <x:c r="G3881" s="59" t="n">
        <x:v>0.7093429556768021</x:v>
      </x:c>
      <x:c r="H3881" s="59" t="n">
        <x:v>0.18557186304241272</x:v>
      </x:c>
      <x:c r="I3881" s="58" t="n">
        <x:v>6412123.736114537</x:v>
      </x:c>
      <x:c r="J3881" s="59" t="n">
        <x:v>0.3838146761438715</x:v>
      </x:c>
      <x:c r="K3881" s="2" t="str">
        <x:v>C</x:v>
      </x:c>
      <x:c r="L3881" s="59" t="n">
        <x:v>0.1449756622314453</x:v>
      </x:c>
      <x:c r="M3881" s="59" t="n">
        <x:v>0.4834104852412485</x:v>
      </x:c>
      <x:c r="N3881" s="58" t="n">
        <x:v>18113447.685483467</x:v>
      </x:c>
      <x:c r="O3881" s="58" t="n">
        <x:v>8977839.49342926</x:v>
      </x:c>
      <x:c r="P3881" s="2" t="str">
        <x:v>approve</x:v>
      </x:c>
      <x:c r="Q3881" s="2" t="str">
        <x:v>eligibility and RAROC conditions are met</x:v>
      </x:c>
      <x:c r="R3881" s="2"/>
      <x:c r="S3881" s="2"/>
      <x:c r="T3881" s="2"/>
    </x:row>
    <x:row r="3882">
      <x:c r="A3882" s="2"/>
      <x:c r="B3882" s="2"/>
      <x:c r="C3882" s="2" t="str">
        <x:v>SYN-03877</x:v>
      </x:c>
      <x:c r="D3882" s="58" t="n">
        <x:v>184000000</x:v>
      </x:c>
      <x:c r="E3882" s="93" t="n">
        <x:v>18</x:v>
      </x:c>
      <x:c r="F3882" s="59" t="n">
        <x:v>0.14064962957223126</x:v>
      </x:c>
      <x:c r="G3882" s="59" t="n">
        <x:v>0.7590807304326792</x:v>
      </x:c>
      <x:c r="H3882" s="59" t="n">
        <x:v>0.22714594602038748</x:v>
      </x:c>
      <x:c r="I3882" s="58" t="n">
        <x:v>12157900.595320448</x:v>
      </x:c>
      <x:c r="J3882" s="59" t="n">
        <x:v>0.5423824770287876</x:v>
      </x:c>
      <x:c r="K3882" s="2" t="str">
        <x:v>D</x:v>
      </x:c>
      <x:c r="L3882" s="59"/>
      <x:c r="M3882" s="59" t="n">
        <x:v>0.31976717594275966</x:v>
      </x:c>
      <x:c r="N3882" s="58" t="n">
        <x:v>16316012.535466652</x:v>
      </x:c>
      <x:c r="O3882" s="58" t="n">
        <x:v>12922481.804468997</x:v>
      </x:c>
      <x:c r="P3882" s="2" t="str">
        <x:v>decline</x:v>
      </x:c>
      <x:c r="Q3882" s="2" t="str">
        <x:v>debt service to income exceeds policy maximum</x:v>
      </x:c>
      <x:c r="R3882" s="2"/>
      <x:c r="S3882" s="2"/>
      <x:c r="T3882" s="2"/>
    </x:row>
    <x:row r="3883">
      <x:c r="A3883" s="2"/>
      <x:c r="B3883" s="2"/>
      <x:c r="C3883" s="2" t="str">
        <x:v>SYN-03878</x:v>
      </x:c>
      <x:c r="D3883" s="58" t="n">
        <x:v>161000000</x:v>
      </x:c>
      <x:c r="E3883" s="93" t="n">
        <x:v>18</x:v>
      </x:c>
      <x:c r="F3883" s="59" t="n">
        <x:v>0.07147343376908563</x:v>
      </x:c>
      <x:c r="G3883" s="59" t="n">
        <x:v>0.7026438278871354</x:v>
      </x:c>
      <x:c r="H3883" s="59" t="n">
        <x:v>0.18463536323999863</x:v>
      </x:c>
      <x:c r="I3883" s="58" t="n">
        <x:v>10308341.217591833</x:v>
      </x:c>
      <x:c r="J3883" s="59" t="n">
        <x:v>0.2174681003383045</x:v>
      </x:c>
      <x:c r="K3883" s="2" t="str">
        <x:v>C</x:v>
      </x:c>
      <x:c r="L3883" s="59" t="n">
        <x:v>0.1352341079711914</x:v>
      </x:c>
      <x:c r="M3883" s="59" t="n">
        <x:v>0.6204748597266018</x:v>
      </x:c>
      <x:c r="N3883" s="58" t="n">
        <x:v>6665796.064097248</x:v>
      </x:c>
      <x:c r="O3883" s="58" t="n">
        <x:v>7347505.466983073</x:v>
      </x:c>
      <x:c r="P3883" s="2" t="str">
        <x:v>approve</x:v>
      </x:c>
      <x:c r="Q3883" s="2" t="str">
        <x:v>eligibility and RAROC conditions are met</x:v>
      </x:c>
      <x:c r="R3883" s="2"/>
      <x:c r="S3883" s="2"/>
      <x:c r="T3883" s="2"/>
    </x:row>
    <x:row r="3884">
      <x:c r="A3884" s="2"/>
      <x:c r="B3884" s="2"/>
      <x:c r="C3884" s="2" t="str">
        <x:v>SYN-03879</x:v>
      </x:c>
      <x:c r="D3884" s="58" t="n">
        <x:v>155000000</x:v>
      </x:c>
      <x:c r="E3884" s="93" t="n">
        <x:v>18</x:v>
      </x:c>
      <x:c r="F3884" s="59" t="n">
        <x:v>0.10600899108675918</x:v>
      </x:c>
      <x:c r="G3884" s="59" t="n">
        <x:v>0.5945319370773585</x:v>
      </x:c>
      <x:c r="H3884" s="59" t="n">
        <x:v>0.1950076327187418</x:v>
      </x:c>
      <x:c r="I3884" s="58" t="n">
        <x:v>10001135.937388124</x:v>
      </x:c>
      <x:c r="J3884" s="59" t="n">
        <x:v>0.5543181696396606</x:v>
      </x:c>
      <x:c r="K3884" s="2" t="str">
        <x:v>D</x:v>
      </x:c>
      <x:c r="L3884" s="59"/>
      <x:c r="M3884" s="59" t="n">
        <x:v>0.598735699257424</x:v>
      </x:c>
      <x:c r="N3884" s="58" t="n">
        <x:v>8065230.109535895</x:v>
      </x:c>
      <x:c r="O3884" s="58" t="n">
        <x:v>7429032.6674928395</x:v>
      </x:c>
      <x:c r="P3884" s="2" t="str">
        <x:v>decline</x:v>
      </x:c>
      <x:c r="Q3884" s="2" t="str">
        <x:v>debt service to income exceeds policy maximum</x:v>
      </x:c>
      <x:c r="R3884" s="2"/>
      <x:c r="S3884" s="2"/>
      <x:c r="T3884" s="2"/>
    </x:row>
    <x:row r="3885">
      <x:c r="A3885" s="2"/>
      <x:c r="B3885" s="2"/>
      <x:c r="C3885" s="2" t="str">
        <x:v>SYN-03880</x:v>
      </x:c>
      <x:c r="D3885" s="58" t="n">
        <x:v>206000000</x:v>
      </x:c>
      <x:c r="E3885" s="93" t="n">
        <x:v>36</x:v>
      </x:c>
      <x:c r="F3885" s="59" t="n">
        <x:v>0.050371373226401416</x:v>
      </x:c>
      <x:c r="G3885" s="59" t="n">
        <x:v>0.5379150825381205</x:v>
      </x:c>
      <x:c r="H3885" s="59" t="n">
        <x:v>0.14895714931924522</x:v>
      </x:c>
      <x:c r="I3885" s="58" t="n">
        <x:v>7130541.978929734</x:v>
      </x:c>
      <x:c r="J3885" s="59" t="n">
        <x:v>0.3984564884206608</x:v>
      </x:c>
      <x:c r="K3885" s="2" t="str">
        <x:v>C</x:v>
      </x:c>
      <x:c r="L3885" s="59" t="n">
        <x:v>0.10377914428710938</x:v>
      </x:c>
      <x:c r="M3885" s="59" t="n">
        <x:v>0.6184156701729443</x:v>
      </x:c>
      <x:c r="N3885" s="58" t="n">
        <x:v>8968815.762996385</x:v>
      </x:c>
      <x:c r="O3885" s="58" t="n">
        <x:v>8486469.546082731</x:v>
      </x:c>
      <x:c r="P3885" s="2" t="str">
        <x:v>approve</x:v>
      </x:c>
      <x:c r="Q3885" s="2" t="str">
        <x:v>eligibility and RAROC conditions are met</x:v>
      </x:c>
      <x:c r="R3885" s="2"/>
      <x:c r="S3885" s="2"/>
      <x:c r="T3885" s="2"/>
    </x:row>
    <x:row r="3886">
      <x:c r="A3886" s="2"/>
      <x:c r="B3886" s="2"/>
      <x:c r="C3886" s="2" t="str">
        <x:v>SYN-03881</x:v>
      </x:c>
      <x:c r="D3886" s="58" t="n">
        <x:v>45000000</x:v>
      </x:c>
      <x:c r="E3886" s="93" t="n">
        <x:v>24</x:v>
      </x:c>
      <x:c r="F3886" s="59" t="n">
        <x:v>0.10857113751100007</x:v>
      </x:c>
      <x:c r="G3886" s="59" t="n">
        <x:v>0.6542105009163804</x:v>
      </x:c>
      <x:c r="H3886" s="59" t="n">
        <x:v>0.1654301429863103</x:v>
      </x:c>
      <x:c r="I3886" s="58" t="n">
        <x:v>2215033.3929183776</x:v>
      </x:c>
      <x:c r="J3886" s="59" t="n">
        <x:v>0.060103781297286135</x:v>
      </x:c>
      <x:c r="K3886" s="2" t="str">
        <x:v>D</x:v>
      </x:c>
      <x:c r="L3886" s="59" t="n">
        <x:v>0.17946022033691408</x:v>
      </x:c>
      <x:c r="M3886" s="59" t="n">
        <x:v>0.049473858635046004</x:v>
      </x:c>
      <x:c r="N3886" s="58" t="n">
        <x:v>3428037.1282684696</x:v>
      </x:c>
      <x:c r="O3886" s="58" t="n">
        <x:v>2340113.0573675865</x:v>
      </x:c>
      <x:c r="P3886" s="2" t="str">
        <x:v>reprice</x:v>
      </x:c>
      <x:c r="Q3886" s="2" t="str">
        <x:v>quoted APR is below the RAROC price floor</x:v>
      </x:c>
      <x:c r="R3886" s="2"/>
      <x:c r="S3886" s="2"/>
      <x:c r="T3886" s="2"/>
    </x:row>
    <x:row r="3887">
      <x:c r="A3887" s="2"/>
      <x:c r="B3887" s="2"/>
      <x:c r="C3887" s="2" t="str">
        <x:v>SYN-03882</x:v>
      </x:c>
      <x:c r="D3887" s="58" t="n">
        <x:v>130000000</x:v>
      </x:c>
      <x:c r="E3887" s="93" t="n">
        <x:v>12</x:v>
      </x:c>
      <x:c r="F3887" s="59" t="n">
        <x:v>0.1423250183910814</x:v>
      </x:c>
      <x:c r="G3887" s="59" t="n">
        <x:v>0.6366409841085283</x:v>
      </x:c>
      <x:c r="H3887" s="59" t="n">
        <x:v>0.22886209370480715</x:v>
      </x:c>
      <x:c r="I3887" s="58" t="n">
        <x:v>12222783.768497434</x:v>
      </x:c>
      <x:c r="J3887" s="59" t="n">
        <x:v>0.37245567536994867</x:v>
      </x:c>
      <x:c r="K3887" s="2" t="str">
        <x:v>D</x:v>
      </x:c>
      <x:c r="L3887" s="59" t="n">
        <x:v>0.19099777221679692</x:v>
      </x:c>
      <x:c r="M3887" s="59" t="n">
        <x:v>0.4246334416386344</x:v>
      </x:c>
      <x:c r="N3887" s="58" t="n">
        <x:v>6749232.25604635</x:v>
      </x:c>
      <x:c r="O3887" s="58" t="n">
        <x:v>7963644.03118102</x:v>
      </x:c>
      <x:c r="P3887" s="2" t="str">
        <x:v>approve</x:v>
      </x:c>
      <x:c r="Q3887" s="2" t="str">
        <x:v>eligibility and RAROC conditions are met</x:v>
      </x:c>
      <x:c r="R3887" s="2"/>
      <x:c r="S3887" s="2"/>
      <x:c r="T3887" s="2"/>
    </x:row>
    <x:row r="3888">
      <x:c r="A3888" s="2"/>
      <x:c r="B3888" s="2"/>
      <x:c r="C3888" s="2" t="str">
        <x:v>SYN-03883</x:v>
      </x:c>
      <x:c r="D3888" s="58" t="n">
        <x:v>79000000</x:v>
      </x:c>
      <x:c r="E3888" s="93" t="n">
        <x:v>48</x:v>
      </x:c>
      <x:c r="F3888" s="59" t="n">
        <x:v>0.0032667566258111277</x:v>
      </x:c>
      <x:c r="G3888" s="59" t="n">
        <x:v>0.6256698787925596</x:v>
      </x:c>
      <x:c r="H3888" s="59" t="n">
        <x:v>0.101269677367169</x:v>
      </x:c>
      <x:c r="I3888" s="58" t="n">
        <x:v>2008464.592848772</x:v>
      </x:c>
      <x:c r="J3888" s="59" t="n">
        <x:v>0.10027305138221845</x:v>
      </x:c>
      <x:c r="K3888" s="2" t="str">
        <x:v>A</x:v>
      </x:c>
      <x:c r="L3888" s="59" t="n">
        <x:v>0.08554630279541017</x:v>
      </x:c>
      <x:c r="M3888" s="59" t="n">
        <x:v>0.3201880076337927</x:v>
      </x:c>
      <x:c r="N3888" s="58" t="n">
        <x:v>350286.944938144</x:v>
      </x:c>
      <x:c r="O3888" s="58" t="n">
        <x:v>3369002.779720592</x:v>
      </x:c>
      <x:c r="P3888" s="2" t="str">
        <x:v>approve</x:v>
      </x:c>
      <x:c r="Q3888" s="2" t="str">
        <x:v>eligibility and RAROC conditions are met</x:v>
      </x:c>
      <x:c r="R3888" s="2"/>
      <x:c r="S3888" s="2"/>
      <x:c r="T3888" s="2"/>
    </x:row>
    <x:row r="3889">
      <x:c r="A3889" s="2"/>
      <x:c r="B3889" s="2"/>
      <x:c r="C3889" s="2" t="str">
        <x:v>SYN-03884</x:v>
      </x:c>
      <x:c r="D3889" s="58" t="n">
        <x:v>244000000</x:v>
      </x:c>
      <x:c r="E3889" s="93" t="n">
        <x:v>24</x:v>
      </x:c>
      <x:c r="F3889" s="59" t="n">
        <x:v>0.14137435238858023</x:v>
      </x:c>
      <x:c r="G3889" s="59" t="n">
        <x:v>0.7334054600571718</x:v>
      </x:c>
      <x:c r="H3889" s="59" t="n">
        <x:v>0.22592193742490366</x:v>
      </x:c>
      <x:c r="I3889" s="58" t="n">
        <x:v>12729738.881012965</x:v>
      </x:c>
      <x:c r="J3889" s="59" t="n">
        <x:v>0.34550487512271355</x:v>
      </x:c>
      <x:c r="K3889" s="2" t="str">
        <x:v>D</x:v>
      </x:c>
      <x:c r="L3889" s="59" t="n">
        <x:v>0.19532764434814454</x:v>
      </x:c>
      <x:c r="M3889" s="59" t="n">
        <x:v>0.34576002878149054</x:v>
      </x:c>
      <x:c r="N3889" s="58" t="n">
        <x:v>27408519.724977322</x:v>
      </x:c>
      <x:c r="O3889" s="58" t="n">
        <x:v>16232819.091388233</x:v>
      </x:c>
      <x:c r="P3889" s="2" t="str">
        <x:v>approve</x:v>
      </x:c>
      <x:c r="Q3889" s="2" t="str">
        <x:v>eligibility and RAROC conditions are met</x:v>
      </x:c>
      <x:c r="R3889" s="2"/>
      <x:c r="S3889" s="2"/>
      <x:c r="T3889" s="2"/>
    </x:row>
    <x:row r="3890">
      <x:c r="A3890" s="2"/>
      <x:c r="B3890" s="2"/>
      <x:c r="C3890" s="2" t="str">
        <x:v>SYN-03885</x:v>
      </x:c>
      <x:c r="D3890" s="58" t="n">
        <x:v>105000000</x:v>
      </x:c>
      <x:c r="E3890" s="93" t="n">
        <x:v>12</x:v>
      </x:c>
      <x:c r="F3890" s="59" t="n">
        <x:v>0.04459649468252796</x:v>
      </x:c>
      <x:c r="G3890" s="59" t="n">
        <x:v>0.6923519805075979</x:v>
      </x:c>
      <x:c r="H3890" s="59" t="n">
        <x:v>0.14696055835595306</x:v>
      </x:c>
      <x:c r="I3890" s="58" t="n">
        <x:v>9462070.009741087</x:v>
      </x:c>
      <x:c r="J3890" s="59" t="n">
        <x:v>0.23633953861140133</x:v>
      </x:c>
      <x:c r="K3890" s="2" t="str">
        <x:v>B</x:v>
      </x:c>
      <x:c r="L3890" s="59" t="n">
        <x:v>0.10369403839111328</x:v>
      </x:c>
      <x:c r="M3890" s="59" t="n">
        <x:v>0.599114384639505</x:v>
      </x:c>
      <x:c r="N3890" s="58" t="n">
        <x:v>1807433.7817971995</x:v>
      </x:c>
      <x:c r="O3890" s="58" t="n">
        <x:v>4514832.670932993</x:v>
      </x:c>
      <x:c r="P3890" s="2" t="str">
        <x:v>approve</x:v>
      </x:c>
      <x:c r="Q3890" s="2" t="str">
        <x:v>eligibility and RAROC conditions are met</x:v>
      </x:c>
      <x:c r="R3890" s="2"/>
      <x:c r="S3890" s="2"/>
      <x:c r="T3890" s="2"/>
    </x:row>
    <x:row r="3891">
      <x:c r="A3891" s="2"/>
      <x:c r="B3891" s="2"/>
      <x:c r="C3891" s="2" t="str">
        <x:v>SYN-03886</x:v>
      </x:c>
      <x:c r="D3891" s="58" t="n">
        <x:v>141000000</x:v>
      </x:c>
      <x:c r="E3891" s="93" t="n">
        <x:v>24</x:v>
      </x:c>
      <x:c r="F3891" s="59" t="n">
        <x:v>0.04834735878515077</x:v>
      </x:c>
      <x:c r="G3891" s="59" t="n">
        <x:v>0.7151701276422509</x:v>
      </x:c>
      <x:c r="H3891" s="59" t="n">
        <x:v>0.14377914962494506</x:v>
      </x:c>
      <x:c r="I3891" s="58" t="n">
        <x:v>6795016.805308836</x:v>
      </x:c>
      <x:c r="J3891" s="59" t="n">
        <x:v>0.37405201388463505</x:v>
      </x:c>
      <x:c r="K3891" s="2" t="str">
        <x:v>B</x:v>
      </x:c>
      <x:c r="L3891" s="59" t="n">
        <x:v>0.10789844512939455</x:v>
      </x:c>
      <x:c r="M3891" s="59" t="n">
        <x:v>0.5238327037566111</x:v>
      </x:c>
      <x:c r="N3891" s="58" t="n">
        <x:v>5259449.371831341</x:v>
      </x:c>
      <x:c r="O3891" s="58" t="n">
        <x:v>5855430.276656787</x:v>
      </x:c>
      <x:c r="P3891" s="2" t="str">
        <x:v>approve</x:v>
      </x:c>
      <x:c r="Q3891" s="2" t="str">
        <x:v>eligibility and RAROC conditions are met</x:v>
      </x:c>
      <x:c r="R3891" s="2"/>
      <x:c r="S3891" s="2"/>
      <x:c r="T3891" s="2"/>
    </x:row>
    <x:row r="3892">
      <x:c r="A3892" s="2"/>
      <x:c r="B3892" s="2"/>
      <x:c r="C3892" s="2" t="str">
        <x:v>SYN-03887</x:v>
      </x:c>
      <x:c r="D3892" s="58" t="n">
        <x:v>176000000</x:v>
      </x:c>
      <x:c r="E3892" s="93" t="n">
        <x:v>18</x:v>
      </x:c>
      <x:c r="F3892" s="59" t="n">
        <x:v>0.03789764792567893</x:v>
      </x:c>
      <x:c r="G3892" s="59" t="n">
        <x:v>0.6884189406455388</x:v>
      </x:c>
      <x:c r="H3892" s="59" t="n">
        <x:v>0.13184771100455484</x:v>
      </x:c>
      <x:c r="I3892" s="58" t="n">
        <x:v>10829955.000201687</x:v>
      </x:c>
      <x:c r="J3892" s="59" t="n">
        <x:v>0.2843800952419369</x:v>
      </x:c>
      <x:c r="K3892" s="2" t="str">
        <x:v>B</x:v>
      </x:c>
      <x:c r="L3892" s="59" t="n">
        <x:v>0.10758609771728517</x:v>
      </x:c>
      <x:c r="M3892" s="59" t="n">
        <x:v>0.406598525835166</x:v>
      </x:c>
      <x:c r="N3892" s="58" t="n">
        <x:v>3744507.055430575</x:v>
      </x:c>
      <x:c r="O3892" s="58" t="n">
        <x:v>7403301.949231032</x:v>
      </x:c>
      <x:c r="P3892" s="2" t="str">
        <x:v>approve</x:v>
      </x:c>
      <x:c r="Q3892" s="2" t="str">
        <x:v>eligibility and RAROC conditions are met</x:v>
      </x:c>
      <x:c r="R3892" s="2"/>
      <x:c r="S3892" s="2"/>
      <x:c r="T3892" s="2"/>
    </x:row>
    <x:row r="3893">
      <x:c r="A3893" s="2"/>
      <x:c r="B3893" s="2"/>
      <x:c r="C3893" s="2" t="str">
        <x:v>SYN-03888</x:v>
      </x:c>
      <x:c r="D3893" s="58" t="n">
        <x:v>189000000</x:v>
      </x:c>
      <x:c r="E3893" s="93" t="n">
        <x:v>18</x:v>
      </x:c>
      <x:c r="F3893" s="59" t="n">
        <x:v>0.04155334785121473</x:v>
      </x:c>
      <x:c r="G3893" s="59" t="n">
        <x:v>0.7637531806625133</x:v>
      </x:c>
      <x:c r="H3893" s="59" t="n">
        <x:v>0.1699282140107701</x:v>
      </x:c>
      <x:c r="I3893" s="58" t="n">
        <x:v>11968743.955207953</x:v>
      </x:c>
      <x:c r="J3893" s="59" t="n">
        <x:v>0.3127576073238753</x:v>
      </x:c>
      <x:c r="K3893" s="2" t="str">
        <x:v>B</x:v>
      </x:c>
      <x:c r="L3893" s="59" t="n">
        <x:v>0.1128021240234375</x:v>
      </x:c>
      <x:c r="M3893" s="59" t="n">
        <x:v>0.7405506064815458</x:v>
      </x:c>
      <x:c r="N3893" s="58" t="n">
        <x:v>4932594.750672603</x:v>
      </x:c>
      <x:c r="O3893" s="58" t="n">
        <x:v>8003132.944527095</x:v>
      </x:c>
      <x:c r="P3893" s="2" t="str">
        <x:v>approve</x:v>
      </x:c>
      <x:c r="Q3893" s="2" t="str">
        <x:v>eligibility and RAROC conditions are met</x:v>
      </x:c>
      <x:c r="R3893" s="2"/>
      <x:c r="S3893" s="2"/>
      <x:c r="T3893" s="2"/>
    </x:row>
    <x:row r="3894">
      <x:c r="A3894" s="2"/>
      <x:c r="B3894" s="2"/>
      <x:c r="C3894" s="2" t="str">
        <x:v>SYN-03889</x:v>
      </x:c>
      <x:c r="D3894" s="58" t="n">
        <x:v>164000000</x:v>
      </x:c>
      <x:c r="E3894" s="93" t="n">
        <x:v>18</x:v>
      </x:c>
      <x:c r="F3894" s="59" t="n">
        <x:v>0.17758765604745133</x:v>
      </x:c>
      <x:c r="G3894" s="59" t="n">
        <x:v>0.8362850616426061</x:v>
      </x:c>
      <x:c r="H3894" s="59" t="n">
        <x:v>0.2761862611095501</x:v>
      </x:c>
      <x:c r="I3894" s="58" t="n">
        <x:v>11231308.723087218</x:v>
      </x:c>
      <x:c r="J3894" s="59" t="n">
        <x:v>0.444774862657717</x:v>
      </x:c>
      <x:c r="K3894" s="2" t="str">
        <x:v>E</x:v>
      </x:c>
      <x:c r="L3894" s="59" t="n">
        <x:v>0.2550553131103515</x:v>
      </x:c>
      <x:c r="M3894" s="59" t="n">
        <x:v>0.2612039749361664</x:v>
      </x:c>
      <x:c r="N3894" s="58" t="n">
        <x:v>20416202.943533637</x:v>
      </x:c>
      <x:c r="O3894" s="58" t="n">
        <x:v>14008881.098173114</x:v>
      </x:c>
      <x:c r="P3894" s="2" t="str">
        <x:v>approve</x:v>
      </x:c>
      <x:c r="Q3894" s="2" t="str">
        <x:v>eligibility and RAROC conditions are met</x:v>
      </x:c>
      <x:c r="R3894" s="2"/>
      <x:c r="S3894" s="2"/>
      <x:c r="T3894" s="2"/>
    </x:row>
    <x:row r="3895">
      <x:c r="A3895" s="2"/>
      <x:c r="B3895" s="2"/>
      <x:c r="C3895" s="2" t="str">
        <x:v>SYN-03890</x:v>
      </x:c>
      <x:c r="D3895" s="58" t="n">
        <x:v>217000000</x:v>
      </x:c>
      <x:c r="E3895" s="93" t="n">
        <x:v>24</x:v>
      </x:c>
      <x:c r="F3895" s="59" t="n">
        <x:v>0.08550986012134416</x:v>
      </x:c>
      <x:c r="G3895" s="59" t="n">
        <x:v>0.7086552598427688</x:v>
      </x:c>
      <x:c r="H3895" s="59" t="n">
        <x:v>0.17662950258959395</x:v>
      </x:c>
      <x:c r="I3895" s="58" t="n">
        <x:v>10798223.618060606</x:v>
      </x:c>
      <x:c r="J3895" s="59" t="n">
        <x:v>0.5204992772071398</x:v>
      </x:c>
      <x:c r="K3895" s="2" t="str">
        <x:v>C</x:v>
      </x:c>
      <x:c r="L3895" s="59"/>
      <x:c r="M3895" s="59" t="n">
        <x:v>0.45436552721973517</x:v>
      </x:c>
      <x:c r="N3895" s="58" t="n">
        <x:v>14215065.235783681</x:v>
      </x:c>
      <x:c r="O3895" s="58" t="n">
        <x:v>10871429.01371431</x:v>
      </x:c>
      <x:c r="P3895" s="2" t="str">
        <x:v>decline</x:v>
      </x:c>
      <x:c r="Q3895" s="2" t="str">
        <x:v>debt service to income exceeds policy maximum</x:v>
      </x:c>
      <x:c r="R3895" s="2"/>
      <x:c r="S3895" s="2"/>
      <x:c r="T3895" s="2"/>
    </x:row>
    <x:row r="3896">
      <x:c r="A3896" s="2"/>
      <x:c r="B3896" s="2"/>
      <x:c r="C3896" s="2" t="str">
        <x:v>SYN-03891</x:v>
      </x:c>
      <x:c r="D3896" s="58" t="n">
        <x:v>50000000</x:v>
      </x:c>
      <x:c r="E3896" s="93" t="n">
        <x:v>12</x:v>
      </x:c>
      <x:c r="F3896" s="59" t="n">
        <x:v>0.10937978054326807</x:v>
      </x:c>
      <x:c r="G3896" s="59" t="n">
        <x:v>0.6319813066421235</x:v>
      </x:c>
      <x:c r="H3896" s="59" t="n">
        <x:v>0.1883910961062698</x:v>
      </x:c>
      <x:c r="I3896" s="58" t="n">
        <x:v>4603990.477982914</x:v>
      </x:c>
      <x:c r="J3896" s="59" t="n">
        <x:v>0.5564994048739321</x:v>
      </x:c>
      <x:c r="K3896" s="2" t="str">
        <x:v>D</x:v>
      </x:c>
      <x:c r="L3896" s="59"/>
      <x:c r="M3896" s="59" t="n">
        <x:v>0.28898174307245855</x:v>
      </x:c>
      <x:c r="N3896" s="58" t="n">
        <x:v>1958433.1895578678</x:v>
      </x:c>
      <x:c r="O3896" s="58" t="n">
        <x:v>2663830.9683187646</x:v>
      </x:c>
      <x:c r="P3896" s="2" t="str">
        <x:v>decline</x:v>
      </x:c>
      <x:c r="Q3896" s="2" t="str">
        <x:v>debt service to income exceeds policy maximum</x:v>
      </x:c>
      <x:c r="R3896" s="2"/>
      <x:c r="S3896" s="2"/>
      <x:c r="T3896" s="2"/>
    </x:row>
    <x:row r="3897">
      <x:c r="A3897" s="2"/>
      <x:c r="B3897" s="2"/>
      <x:c r="C3897" s="2" t="str">
        <x:v>SYN-03892</x:v>
      </x:c>
      <x:c r="D3897" s="58" t="n">
        <x:v>85000000</x:v>
      </x:c>
      <x:c r="E3897" s="93" t="n">
        <x:v>24</x:v>
      </x:c>
      <x:c r="F3897" s="59" t="n">
        <x:v>0.03584245363680473</x:v>
      </x:c>
      <x:c r="G3897" s="59" t="n">
        <x:v>0.7432914427267096</x:v>
      </x:c>
      <x:c r="H3897" s="59" t="n">
        <x:v>0.13470923740537952</x:v>
      </x:c>
      <x:c r="I3897" s="58" t="n">
        <x:v>4059882.1130816503</x:v>
      </x:c>
      <x:c r="J3897" s="59" t="n">
        <x:v>0.4777075493189515</x:v>
      </x:c>
      <x:c r="K3897" s="2" t="str">
        <x:v>B</x:v>
      </x:c>
      <x:c r="L3897" s="59" t="n">
        <x:v>0.10975059509277343</x:v>
      </x:c>
      <x:c r="M3897" s="59" t="n">
        <x:v>0.4138463391368188</x:v>
      </x:c>
      <x:c r="N3897" s="58" t="n">
        <x:v>2442430.9090998275</x:v>
      </x:c>
      <x:c r="O3897" s="58" t="n">
        <x:v>3550131.4360707</x:v>
      </x:c>
      <x:c r="P3897" s="2" t="str">
        <x:v>approve</x:v>
      </x:c>
      <x:c r="Q3897" s="2" t="str">
        <x:v>eligibility and RAROC conditions are met</x:v>
      </x:c>
      <x:c r="R3897" s="2"/>
      <x:c r="S3897" s="2"/>
      <x:c r="T3897" s="2"/>
    </x:row>
    <x:row r="3898">
      <x:c r="A3898" s="2"/>
      <x:c r="B3898" s="2"/>
      <x:c r="C3898" s="2" t="str">
        <x:v>SYN-03893</x:v>
      </x:c>
      <x:c r="D3898" s="58" t="n">
        <x:v>205000000</x:v>
      </x:c>
      <x:c r="E3898" s="93" t="n">
        <x:v>24</x:v>
      </x:c>
      <x:c r="F3898" s="59" t="n">
        <x:v>0.1191057418051284</x:v>
      </x:c>
      <x:c r="G3898" s="59" t="n">
        <x:v>0.6566039313069023</x:v>
      </x:c>
      <x:c r="H3898" s="59" t="n">
        <x:v>0.22552601779636186</x:v>
      </x:c>
      <x:c r="I3898" s="58" t="n">
        <x:v>10691047.123391</x:v>
      </x:c>
      <x:c r="J3898" s="59" t="n">
        <x:v>0.6427861617016078</x:v>
      </x:c>
      <x:c r="K3898" s="2" t="str">
        <x:v>D</x:v>
      </x:c>
      <x:c r="L3898" s="59"/>
      <x:c r="M3898" s="59" t="n">
        <x:v>0.5851294532440369</x:v>
      </x:c>
      <x:c r="N3898" s="58" t="n">
        <x:v>17449212.878800023</x:v>
      </x:c>
      <x:c r="O3898" s="58" t="n">
        <x:v>11357334.177718656</x:v>
      </x:c>
      <x:c r="P3898" s="2" t="str">
        <x:v>decline</x:v>
      </x:c>
      <x:c r="Q3898" s="2" t="str">
        <x:v>debt service to income exceeds policy maximum</x:v>
      </x:c>
      <x:c r="R3898" s="2"/>
      <x:c r="S3898" s="2"/>
      <x:c r="T3898" s="2"/>
    </x:row>
    <x:row r="3899">
      <x:c r="A3899" s="2"/>
      <x:c r="B3899" s="2"/>
      <x:c r="C3899" s="2" t="str">
        <x:v>SYN-03894</x:v>
      </x:c>
      <x:c r="D3899" s="58" t="n">
        <x:v>117000000</x:v>
      </x:c>
      <x:c r="E3899" s="93" t="n">
        <x:v>48</x:v>
      </x:c>
      <x:c r="F3899" s="59" t="n">
        <x:v>0.08647314058605331</x:v>
      </x:c>
      <x:c r="G3899" s="59" t="n">
        <x:v>0.8362332648143166</x:v>
      </x:c>
      <x:c r="H3899" s="59" t="n">
        <x:v>0.18407415985568043</x:v>
      </x:c>
      <x:c r="I3899" s="58" t="n">
        <x:v>3461833.4725257778</x:v>
      </x:c>
      <x:c r="J3899" s="59" t="n">
        <x:v>0.1150416698301313</x:v>
      </x:c>
      <x:c r="K3899" s="2" t="str">
        <x:v>C</x:v>
      </x:c>
      <x:c r="L3899" s="59" t="n">
        <x:v>0.16140899658203128</x:v>
      </x:c>
      <x:c r="M3899" s="59" t="n">
        <x:v>0.31814645132485947</x:v>
      </x:c>
      <x:c r="N3899" s="58" t="n">
        <x:v>17825741.353899255</x:v>
      </x:c>
      <x:c r="O3899" s="58" t="n">
        <x:v>6781985.674194894</x:v>
      </x:c>
      <x:c r="P3899" s="2" t="str">
        <x:v>approve</x:v>
      </x:c>
      <x:c r="Q3899" s="2" t="str">
        <x:v>eligibility and RAROC conditions are met</x:v>
      </x:c>
      <x:c r="R3899" s="2"/>
      <x:c r="S3899" s="2"/>
      <x:c r="T3899" s="2"/>
    </x:row>
    <x:row r="3900">
      <x:c r="A3900" s="2"/>
      <x:c r="B3900" s="2"/>
      <x:c r="C3900" s="2" t="str">
        <x:v>SYN-03895</x:v>
      </x:c>
      <x:c r="D3900" s="58" t="n">
        <x:v>231000000</x:v>
      </x:c>
      <x:c r="E3900" s="93" t="n">
        <x:v>36</x:v>
      </x:c>
      <x:c r="F3900" s="59" t="n">
        <x:v>0.16963991975225778</x:v>
      </x:c>
      <x:c r="G3900" s="59" t="n">
        <x:v>0.7875254633098678</x:v>
      </x:c>
      <x:c r="H3900" s="59" t="n">
        <x:v>0.24862923684341096</x:v>
      </x:c>
      <x:c r="I3900" s="58" t="n">
        <x:v>9167781.052053709</x:v>
      </x:c>
      <x:c r="J3900" s="59" t="n">
        <x:v>0.5347991937044131</x:v>
      </x:c>
      <x:c r="K3900" s="2" t="str">
        <x:v>E</x:v>
      </x:c>
      <x:c r="L3900" s="59"/>
      <x:c r="M3900" s="59" t="n">
        <x:v>0.24506644294029392</x:v>
      </x:c>
      <x:c r="N3900" s="58" t="n">
        <x:v>48200004.83545836</x:v>
      </x:c>
      <x:c r="O3900" s="58" t="n">
        <x:v>17036147.71973782</x:v>
      </x:c>
      <x:c r="P3900" s="2" t="str">
        <x:v>decline</x:v>
      </x:c>
      <x:c r="Q3900" s="2" t="str">
        <x:v>debt service to income exceeds policy maximum</x:v>
      </x:c>
      <x:c r="R3900" s="2"/>
      <x:c r="S3900" s="2"/>
      <x:c r="T3900" s="2"/>
    </x:row>
    <x:row r="3901">
      <x:c r="A3901" s="2"/>
      <x:c r="B3901" s="2"/>
      <x:c r="C3901" s="2" t="str">
        <x:v>SYN-03896</x:v>
      </x:c>
      <x:c r="D3901" s="58" t="n">
        <x:v>154000000</x:v>
      </x:c>
      <x:c r="E3901" s="93" t="n">
        <x:v>24</x:v>
      </x:c>
      <x:c r="F3901" s="59" t="n">
        <x:v>0.08968983479045464</x:v>
      </x:c>
      <x:c r="G3901" s="59" t="n">
        <x:v>0.5945047834991921</x:v>
      </x:c>
      <x:c r="H3901" s="59" t="n">
        <x:v>0.16943916878270615</x:v>
      </x:c>
      <x:c r="I3901" s="58" t="n">
        <x:v>7609959.363575353</x:v>
      </x:c>
      <x:c r="J3901" s="59" t="n">
        <x:v>0.49880475712165234</x:v>
      </x:c>
      <x:c r="K3901" s="2" t="str">
        <x:v>C</x:v>
      </x:c>
      <x:c r="L3901" s="59" t="n">
        <x:v>0.12824226379394532</x:v>
      </x:c>
      <x:c r="M3901" s="59" t="n">
        <x:v>0.5549136941487067</x:v>
      </x:c>
      <x:c r="N3901" s="58" t="n">
        <x:v>8850966.53121345</x:v>
      </x:c>
      <x:c r="O3901" s="58" t="n">
        <x:v>6623488.350678895</x:v>
      </x:c>
      <x:c r="P3901" s="2" t="str">
        <x:v>approve</x:v>
      </x:c>
      <x:c r="Q3901" s="2" t="str">
        <x:v>eligibility and RAROC conditions are met</x:v>
      </x:c>
      <x:c r="R3901" s="2"/>
      <x:c r="S3901" s="2"/>
      <x:c r="T3901" s="2"/>
    </x:row>
    <x:row r="3902">
      <x:c r="A3902" s="2"/>
      <x:c r="B3902" s="2"/>
      <x:c r="C3902" s="2" t="str">
        <x:v>SYN-03897</x:v>
      </x:c>
      <x:c r="D3902" s="58" t="n">
        <x:v>70000000</x:v>
      </x:c>
      <x:c r="E3902" s="93" t="n">
        <x:v>12</x:v>
      </x:c>
      <x:c r="F3902" s="59" t="n">
        <x:v>0.11029024228301833</x:v>
      </x:c>
      <x:c r="G3902" s="59" t="n">
        <x:v>0.6539787822690236</x:v>
      </x:c>
      <x:c r="H3902" s="59" t="n">
        <x:v>0.22737697877753307</x:v>
      </x:c>
      <x:c r="I3902" s="58" t="n">
        <x:v>6576484.452359362</x:v>
      </x:c>
      <x:c r="J3902" s="59" t="n">
        <x:v>0.612606032311383</x:v>
      </x:c>
      <x:c r="K3902" s="2" t="str">
        <x:v>D</x:v>
      </x:c>
      <x:c r="L3902" s="59"/>
      <x:c r="M3902" s="59" t="n">
        <x:v>0.5114330815113065</x:v>
      </x:c>
      <x:c r="N3902" s="58" t="n">
        <x:v>2877164.7365009137</x:v>
      </x:c>
      <x:c r="O3902" s="58" t="n">
        <x:v>3897105.6184971174</x:v>
      </x:c>
      <x:c r="P3902" s="2" t="str">
        <x:v>decline</x:v>
      </x:c>
      <x:c r="Q3902" s="2" t="str">
        <x:v>debt service to income exceeds policy maximum</x:v>
      </x:c>
      <x:c r="R3902" s="2"/>
      <x:c r="S3902" s="2"/>
      <x:c r="T3902" s="2"/>
    </x:row>
    <x:row r="3903">
      <x:c r="A3903" s="2"/>
      <x:c r="B3903" s="2"/>
      <x:c r="C3903" s="2" t="str">
        <x:v>SYN-03898</x:v>
      </x:c>
      <x:c r="D3903" s="58" t="n">
        <x:v>222000000</x:v>
      </x:c>
      <x:c r="E3903" s="93" t="n">
        <x:v>18</x:v>
      </x:c>
      <x:c r="F3903" s="59" t="n">
        <x:v>0.07897689365645127</x:v>
      </x:c>
      <x:c r="G3903" s="59" t="n">
        <x:v>0.6601075161611901</x:v>
      </x:c>
      <x:c r="H3903" s="59" t="n">
        <x:v>0.18131629206182684</x:v>
      </x:c>
      <x:c r="I3903" s="58" t="n">
        <x:v>14178817.279084532</x:v>
      </x:c>
      <x:c r="J3903" s="59" t="n">
        <x:v>0.657381202551114</x:v>
      </x:c>
      <x:c r="K3903" s="2" t="str">
        <x:v>C</x:v>
      </x:c>
      <x:c r="L3903" s="59"/>
      <x:c r="M3903" s="59" t="n">
        <x:v>0.7117189035787582</x:v>
      </x:c>
      <x:c r="N3903" s="58" t="n">
        <x:v>9532882.555822238</x:v>
      </x:c>
      <x:c r="O3903" s="58" t="n">
        <x:v>10069302.467416663</x:v>
      </x:c>
      <x:c r="P3903" s="2" t="str">
        <x:v>decline</x:v>
      </x:c>
      <x:c r="Q3903" s="2" t="str">
        <x:v>debt service to income exceeds policy maximum</x:v>
      </x:c>
      <x:c r="R3903" s="2"/>
      <x:c r="S3903" s="2"/>
      <x:c r="T3903" s="2"/>
    </x:row>
    <x:row r="3904">
      <x:c r="A3904" s="2"/>
      <x:c r="B3904" s="2"/>
      <x:c r="C3904" s="2" t="str">
        <x:v>SYN-03899</x:v>
      </x:c>
      <x:c r="D3904" s="58" t="n">
        <x:v>79000000</x:v>
      </x:c>
      <x:c r="E3904" s="93" t="n">
        <x:v>48</x:v>
      </x:c>
      <x:c r="F3904" s="59" t="n">
        <x:v>0.05831767691721892</x:v>
      </x:c>
      <x:c r="G3904" s="59" t="n">
        <x:v>0.6486422112099728</x:v>
      </x:c>
      <x:c r="H3904" s="59" t="n">
        <x:v>0.14868412756994234</x:v>
      </x:c>
      <x:c r="I3904" s="58" t="n">
        <x:v>2193363.2115617874</x:v>
      </x:c>
      <x:c r="J3904" s="59" t="n">
        <x:v>0.3189519822822874</x:v>
      </x:c>
      <x:c r="K3904" s="2" t="str">
        <x:v>C</x:v>
      </x:c>
      <x:c r="L3904" s="59" t="n">
        <x:v>0.12018264770507814</x:v>
      </x:c>
      <x:c r="M3904" s="59" t="n">
        <x:v>0.4499515247733257</x:v>
      </x:c>
      <x:c r="N3904" s="58" t="n">
        <x:v>6339727.9474152075</x:v>
      </x:c>
      <x:c r="O3904" s="58" t="n">
        <x:v>3210407.585791789</x:v>
      </x:c>
      <x:c r="P3904" s="2" t="str">
        <x:v>approve</x:v>
      </x:c>
      <x:c r="Q3904" s="2" t="str">
        <x:v>eligibility and RAROC conditions are met</x:v>
      </x:c>
      <x:c r="R3904" s="2"/>
      <x:c r="S3904" s="2"/>
      <x:c r="T3904" s="2"/>
    </x:row>
    <x:row r="3905">
      <x:c r="A3905" s="2"/>
      <x:c r="B3905" s="2"/>
      <x:c r="C3905" s="2" t="str">
        <x:v>SYN-03900</x:v>
      </x:c>
      <x:c r="D3905" s="58" t="n">
        <x:v>224000000</x:v>
      </x:c>
      <x:c r="E3905" s="93" t="n">
        <x:v>36</x:v>
      </x:c>
      <x:c r="F3905" s="59" t="n">
        <x:v>0.05115666810601066</x:v>
      </x:c>
      <x:c r="G3905" s="59" t="n">
        <x:v>0.6452050535117314</x:v>
      </x:c>
      <x:c r="H3905" s="59" t="n">
        <x:v>0.14843315997272735</x:v>
      </x:c>
      <x:c r="I3905" s="58" t="n">
        <x:v>7747857.346279552</x:v>
      </x:c>
      <x:c r="J3905" s="59" t="n">
        <x:v>0.6356122545847406</x:v>
      </x:c>
      <x:c r="K3905" s="2" t="str">
        <x:v>C</x:v>
      </x:c>
      <x:c r="L3905" s="59"/>
      <x:c r="M3905" s="59" t="n">
        <x:v>0.5869426478535937</x:v>
      </x:c>
      <x:c r="N3905" s="58" t="n">
        <x:v>11872183.77118513</x:v>
      </x:c>
      <x:c r="O3905" s="58" t="n">
        <x:v>9218429.557223037</x:v>
      </x:c>
      <x:c r="P3905" s="2" t="str">
        <x:v>decline</x:v>
      </x:c>
      <x:c r="Q3905" s="2" t="str">
        <x:v>debt service to income exceeds policy maximum</x:v>
      </x:c>
      <x:c r="R3905" s="2"/>
      <x:c r="S3905" s="2"/>
      <x:c r="T3905" s="2"/>
    </x:row>
    <x:row r="3906">
      <x:c r="A3906" s="2"/>
      <x:c r="B3906" s="2"/>
      <x:c r="C3906" s="2" t="str">
        <x:v>SYN-03901</x:v>
      </x:c>
      <x:c r="D3906" s="58" t="n">
        <x:v>195000000</x:v>
      </x:c>
      <x:c r="E3906" s="93" t="n">
        <x:v>24</x:v>
      </x:c>
      <x:c r="F3906" s="59" t="n">
        <x:v>0.06378277559222588</x:v>
      </x:c>
      <x:c r="G3906" s="59" t="n">
        <x:v>0.717952195906044</x:v>
      </x:c>
      <x:c r="H3906" s="59" t="n">
        <x:v>0.15730416036711198</x:v>
      </x:c>
      <x:c r="I3906" s="58" t="n">
        <x:v>9522707.736431804</x:v>
      </x:c>
      <x:c r="J3906" s="59" t="n">
        <x:v>0.2509263638142098</x:v>
      </x:c>
      <x:c r="K3906" s="2" t="str">
        <x:v>C</x:v>
      </x:c>
      <x:c r="L3906" s="59" t="n">
        <x:v>0.12282970428466795</x:v>
      </x:c>
      <x:c r="M3906" s="59" t="n">
        <x:v>0.4970310971264112</x:v>
      </x:c>
      <x:c r="N3906" s="58" t="n">
        <x:v>9641757.68515786</x:v>
      </x:c>
      <x:c r="O3906" s="58" t="n">
        <x:v>8350952.687338587</x:v>
      </x:c>
      <x:c r="P3906" s="2" t="str">
        <x:v>approve</x:v>
      </x:c>
      <x:c r="Q3906" s="2" t="str">
        <x:v>eligibility and RAROC conditions are met</x:v>
      </x:c>
      <x:c r="R3906" s="2"/>
      <x:c r="S3906" s="2"/>
      <x:c r="T3906" s="2"/>
    </x:row>
    <x:row r="3907">
      <x:c r="A3907" s="2"/>
      <x:c r="B3907" s="2"/>
      <x:c r="C3907" s="2" t="str">
        <x:v>SYN-03902</x:v>
      </x:c>
      <x:c r="D3907" s="58" t="n">
        <x:v>250000000</x:v>
      </x:c>
      <x:c r="E3907" s="93" t="n">
        <x:v>12</x:v>
      </x:c>
      <x:c r="F3907" s="59" t="n">
        <x:v>0.03435320363305192</x:v>
      </x:c>
      <x:c r="G3907" s="59" t="n">
        <x:v>0.7343176898969627</x:v>
      </x:c>
      <x:c r="H3907" s="59" t="n">
        <x:v>0.12387571723417394</x:v>
      </x:c>
      <x:c r="I3907" s="58" t="n">
        <x:v>22257550.020276733</x:v>
      </x:c>
      <x:c r="J3907" s="59" t="n">
        <x:v>0.9947240748250642</x:v>
      </x:c>
      <x:c r="K3907" s="2" t="str">
        <x:v>B</x:v>
      </x:c>
      <x:c r="L3907" s="59"/>
      <x:c r="M3907" s="59" t="n">
        <x:v>0.3617498663092795</x:v>
      </x:c>
      <x:c r="N3907" s="58" t="n">
        <x:v>3498489.7627509465</x:v>
      </x:c>
      <x:c r="O3907" s="58" t="n">
        <x:v>10748394.977025768</x:v>
      </x:c>
      <x:c r="P3907" s="2" t="str">
        <x:v>decline</x:v>
      </x:c>
      <x:c r="Q3907" s="2" t="str">
        <x:v>debt service to income exceeds policy maximum</x:v>
      </x:c>
      <x:c r="R3907" s="2"/>
      <x:c r="S3907" s="2"/>
      <x:c r="T3907" s="2"/>
    </x:row>
    <x:row r="3908">
      <x:c r="A3908" s="2"/>
      <x:c r="B3908" s="2"/>
      <x:c r="C3908" s="2" t="str">
        <x:v>SYN-03903</x:v>
      </x:c>
      <x:c r="D3908" s="58" t="n">
        <x:v>134000000</x:v>
      </x:c>
      <x:c r="E3908" s="93" t="n">
        <x:v>36</x:v>
      </x:c>
      <x:c r="F3908" s="59" t="n">
        <x:v>0.05983880969891607</x:v>
      </x:c>
      <x:c r="G3908" s="59" t="n">
        <x:v>0.7283133063725676</x:v>
      </x:c>
      <x:c r="H3908" s="59" t="n">
        <x:v>0.12686672603169583</x:v>
      </x:c>
      <x:c r="I3908" s="58" t="n">
        <x:v>4494793.109827813</x:v>
      </x:c>
      <x:c r="J3908" s="59" t="n">
        <x:v>0.3081127790547721</x:v>
      </x:c>
      <x:c r="K3908" s="2" t="str">
        <x:v>C</x:v>
      </x:c>
      <x:c r="L3908" s="59" t="n">
        <x:v>0.11981239318847656</x:v>
      </x:c>
      <x:c r="M3908" s="59" t="n">
        <x:v>0.2307542517274351</x:v>
      </x:c>
      <x:c r="N3908" s="58" t="n">
        <x:v>9245730.124000704</x:v>
      </x:c>
      <x:c r="O3908" s="58" t="n">
        <x:v>5475099.2684377525</x:v>
      </x:c>
      <x:c r="P3908" s="2" t="str">
        <x:v>approve</x:v>
      </x:c>
      <x:c r="Q3908" s="2" t="str">
        <x:v>eligibility and RAROC conditions are met</x:v>
      </x:c>
      <x:c r="R3908" s="2"/>
      <x:c r="S3908" s="2"/>
      <x:c r="T3908" s="2"/>
    </x:row>
    <x:row r="3909">
      <x:c r="A3909" s="2"/>
      <x:c r="B3909" s="2"/>
      <x:c r="C3909" s="2" t="str">
        <x:v>SYN-03904</x:v>
      </x:c>
      <x:c r="D3909" s="58" t="n">
        <x:v>178000000</x:v>
      </x:c>
      <x:c r="E3909" s="93" t="n">
        <x:v>36</x:v>
      </x:c>
      <x:c r="F3909" s="59" t="n">
        <x:v>0.024948097664193477</x:v>
      </x:c>
      <x:c r="G3909" s="59" t="n">
        <x:v>0.7672514753708869</x:v>
      </x:c>
      <x:c r="H3909" s="59" t="n">
        <x:v>0.11363504190538393</x:v>
      </x:c>
      <x:c r="I3909" s="58" t="n">
        <x:v>5858180.737600755</x:v>
      </x:c>
      <x:c r="J3909" s="59" t="n">
        <x:v>0.145367948215885</x:v>
      </x:c>
      <x:c r="K3909" s="2" t="str">
        <x:v>B</x:v>
      </x:c>
      <x:c r="L3909" s="59" t="n">
        <x:v>0.09921939849853517</x:v>
      </x:c>
      <x:c r="M3909" s="59" t="n">
        <x:v>0.30651949599452244</x:v>
      </x:c>
      <x:c r="N3909" s="58" t="n">
        <x:v>5466355.027493306</x:v>
      </x:c>
      <x:c r="O3909" s="58" t="n">
        <x:v>7410277.8045705445</x:v>
      </x:c>
      <x:c r="P3909" s="2" t="str">
        <x:v>approve</x:v>
      </x:c>
      <x:c r="Q3909" s="2" t="str">
        <x:v>eligibility and RAROC conditions are met</x:v>
      </x:c>
      <x:c r="R3909" s="2"/>
      <x:c r="S3909" s="2"/>
      <x:c r="T3909" s="2"/>
    </x:row>
    <x:row r="3910">
      <x:c r="A3910" s="2"/>
      <x:c r="B3910" s="2"/>
      <x:c r="C3910" s="2" t="str">
        <x:v>SYN-03905</x:v>
      </x:c>
      <x:c r="D3910" s="58" t="n">
        <x:v>112000000</x:v>
      </x:c>
      <x:c r="E3910" s="93" t="n">
        <x:v>18</x:v>
      </x:c>
      <x:c r="F3910" s="59" t="n">
        <x:v>0.01911120395936766</x:v>
      </x:c>
      <x:c r="G3910" s="59" t="n">
        <x:v>0.7373098582164307</x:v>
      </x:c>
      <x:c r="H3910" s="59" t="n">
        <x:v>0.13197856044080175</x:v>
      </x:c>
      <x:c r="I3910" s="58" t="n">
        <x:v>6892473.871764503</x:v>
      </x:c>
      <x:c r="J3910" s="59" t="n">
        <x:v>0.36592227297736934</x:v>
      </x:c>
      <x:c r="K3910" s="2" t="str">
        <x:v>A</x:v>
      </x:c>
      <x:c r="L3910" s="59" t="n">
        <x:v>0.08761341094970705</x:v>
      </x:c>
      <x:c r="M3910" s="59" t="n">
        <x:v>0.6101580719626493</x:v>
      </x:c>
      <x:c r="N3910" s="58" t="n">
        <x:v>1287542.5552580552</x:v>
      </x:c>
      <x:c r="O3910" s="58" t="n">
        <x:v>4754978.541462257</x:v>
      </x:c>
      <x:c r="P3910" s="2" t="str">
        <x:v>approve</x:v>
      </x:c>
      <x:c r="Q3910" s="2" t="str">
        <x:v>eligibility and RAROC conditions are met</x:v>
      </x:c>
      <x:c r="R3910" s="2"/>
      <x:c r="S3910" s="2"/>
      <x:c r="T3910" s="2"/>
    </x:row>
    <x:row r="3911">
      <x:c r="A3911" s="2"/>
      <x:c r="B3911" s="2"/>
      <x:c r="C3911" s="2" t="str">
        <x:v>SYN-03906</x:v>
      </x:c>
      <x:c r="D3911" s="58" t="n">
        <x:v>154000000</x:v>
      </x:c>
      <x:c r="E3911" s="93" t="n">
        <x:v>12</x:v>
      </x:c>
      <x:c r="F3911" s="59" t="n">
        <x:v>0.19323774979758254</x:v>
      </x:c>
      <x:c r="G3911" s="59" t="n">
        <x:v>0.7611420625152511</x:v>
      </x:c>
      <x:c r="H3911" s="59" t="n">
        <x:v>0.2753350914036247</x:v>
      </x:c>
      <x:c r="I3911" s="58" t="n">
        <x:v>14826796.990752151</x:v>
      </x:c>
      <x:c r="J3911" s="59" t="n">
        <x:v>0.762569115028929</x:v>
      </x:c>
      <x:c r="K3911" s="2" t="str">
        <x:v>E</x:v>
      </x:c>
      <x:c r="L3911" s="59"/>
      <x:c r="M3911" s="59" t="n">
        <x:v>0.3251737027073385</x:v>
      </x:c>
      <x:c r="N3911" s="58" t="n">
        <x:v>13175436.990647672</x:v>
      </x:c>
      <x:c r="O3911" s="58" t="n">
        <x:v>12806676.027080938</x:v>
      </x:c>
      <x:c r="P3911" s="2" t="str">
        <x:v>decline</x:v>
      </x:c>
      <x:c r="Q3911" s="2" t="str">
        <x:v>debt service to income exceeds policy maximum</x:v>
      </x:c>
      <x:c r="R3911" s="2"/>
      <x:c r="S3911" s="2"/>
      <x:c r="T3911" s="2"/>
    </x:row>
    <x:row r="3912">
      <x:c r="A3912" s="2"/>
      <x:c r="B3912" s="2"/>
      <x:c r="C3912" s="2" t="str">
        <x:v>SYN-03907</x:v>
      </x:c>
      <x:c r="D3912" s="58" t="n">
        <x:v>123000000</x:v>
      </x:c>
      <x:c r="E3912" s="93" t="n">
        <x:v>18</x:v>
      </x:c>
      <x:c r="F3912" s="59" t="n">
        <x:v>0.06356942609384672</x:v>
      </x:c>
      <x:c r="G3912" s="59" t="n">
        <x:v>0.7181944803700155</x:v>
      </x:c>
      <x:c r="H3912" s="59" t="n">
        <x:v>0.16445836544924153</x:v>
      </x:c>
      <x:c r="I3912" s="58" t="n">
        <x:v>7757284.877171075</x:v>
      </x:c>
      <x:c r="J3912" s="59" t="n">
        <x:v>0.2541390757150283</x:v>
      </x:c>
      <x:c r="K3912" s="2" t="str">
        <x:v>C</x:v>
      </x:c>
      <x:c r="L3912" s="59" t="n">
        <x:v>0.1260531997680664</x:v>
      </x:c>
      <x:c r="M3912" s="59" t="n">
        <x:v>0.536508803030473</x:v>
      </x:c>
      <x:c r="N3912" s="58" t="n">
        <x:v>4610057.905120861</x:v>
      </x:c>
      <x:c r="O3912" s="58" t="n">
        <x:v>5330978.771275015</x:v>
      </x:c>
      <x:c r="P3912" s="2" t="str">
        <x:v>approve</x:v>
      </x:c>
      <x:c r="Q3912" s="2" t="str">
        <x:v>eligibility and RAROC conditions are met</x:v>
      </x:c>
      <x:c r="R3912" s="2"/>
      <x:c r="S3912" s="2"/>
      <x:c r="T3912" s="2"/>
    </x:row>
    <x:row r="3913">
      <x:c r="A3913" s="2"/>
      <x:c r="B3913" s="2"/>
      <x:c r="C3913" s="2" t="str">
        <x:v>SYN-03908</x:v>
      </x:c>
      <x:c r="D3913" s="58" t="n">
        <x:v>217000000</x:v>
      </x:c>
      <x:c r="E3913" s="93" t="n">
        <x:v>12</x:v>
      </x:c>
      <x:c r="F3913" s="59" t="n">
        <x:v>0.015402424585321695</x:v>
      </x:c>
      <x:c r="G3913" s="59" t="n">
        <x:v>0.7075035332988572</x:v>
      </x:c>
      <x:c r="H3913" s="59" t="n">
        <x:v>0.1308328300547944</x:v>
      </x:c>
      <x:c r="I3913" s="58" t="n">
        <x:v>19390328.788742237</x:v>
      </x:c>
      <x:c r="J3913" s="59" t="n">
        <x:v>1.2405296814739608</x:v>
      </x:c>
      <x:c r="K3913" s="2" t="str">
        <x:v>A</x:v>
      </x:c>
      <x:c r="L3913" s="59"/>
      <x:c r="M3913" s="59" t="n">
        <x:v>0.7525864413757083</x:v>
      </x:c>
      <x:c r="N3913" s="58" t="n">
        <x:v>1309360.3537976989</x:v>
      </x:c>
      <x:c r="O3913" s="58" t="n">
        <x:v>9395213.220588384</x:v>
      </x:c>
      <x:c r="P3913" s="2" t="str">
        <x:v>decline</x:v>
      </x:c>
      <x:c r="Q3913" s="2" t="str">
        <x:v>debt service to income exceeds policy maximum</x:v>
      </x:c>
      <x:c r="R3913" s="2"/>
      <x:c r="S3913" s="2"/>
      <x:c r="T3913" s="2"/>
    </x:row>
    <x:row r="3914">
      <x:c r="A3914" s="2"/>
      <x:c r="B3914" s="2"/>
      <x:c r="C3914" s="2" t="str">
        <x:v>SYN-03909</x:v>
      </x:c>
      <x:c r="D3914" s="58" t="n">
        <x:v>107000000</x:v>
      </x:c>
      <x:c r="E3914" s="93" t="n">
        <x:v>18</x:v>
      </x:c>
      <x:c r="F3914" s="59" t="n">
        <x:v>0.1722346267823711</x:v>
      </x:c>
      <x:c r="G3914" s="59" t="n">
        <x:v>0.7834548616808132</x:v>
      </x:c>
      <x:c r="H3914" s="59" t="n">
        <x:v>0.2633983966788671</x:v>
      </x:c>
      <x:c r="I3914" s="58" t="n">
        <x:v>7260063.975286385</x:v>
      </x:c>
      <x:c r="J3914" s="59" t="n">
        <x:v>0.27641982015780253</x:v>
      </x:c>
      <x:c r="K3914" s="2" t="str">
        <x:v>E</x:v>
      </x:c>
      <x:c r="L3914" s="59" t="n">
        <x:v>0.24237892150878906</x:v>
      </x:c>
      <x:c r="M3914" s="59" t="n">
        <x:v>0.2690298485372893</x:v>
      </x:c>
      <x:c r="N3914" s="58" t="n">
        <x:v>12072823.201582622</x:v>
      </x:c>
      <x:c r="O3914" s="58" t="n">
        <x:v>8451199.390775774</x:v>
      </x:c>
      <x:c r="P3914" s="2" t="str">
        <x:v>approve</x:v>
      </x:c>
      <x:c r="Q3914" s="2" t="str">
        <x:v>eligibility and RAROC conditions are met</x:v>
      </x:c>
      <x:c r="R3914" s="2"/>
      <x:c r="S3914" s="2"/>
      <x:c r="T3914" s="2"/>
    </x:row>
    <x:row r="3915">
      <x:c r="A3915" s="2"/>
      <x:c r="B3915" s="2"/>
      <x:c r="C3915" s="2" t="str">
        <x:v>SYN-03910</x:v>
      </x:c>
      <x:c r="D3915" s="58" t="n">
        <x:v>184000000</x:v>
      </x:c>
      <x:c r="E3915" s="93" t="n">
        <x:v>24</x:v>
      </x:c>
      <x:c r="F3915" s="59" t="n">
        <x:v>0.07219898687797496</x:v>
      </x:c>
      <x:c r="G3915" s="59" t="n">
        <x:v>0.7009303851557099</x:v>
      </x:c>
      <x:c r="H3915" s="59" t="n">
        <x:v>0.16722887757198376</x:v>
      </x:c>
      <x:c r="I3915" s="58" t="n">
        <x:v>9072895.672351692</x:v>
      </x:c>
      <x:c r="J3915" s="59" t="n">
        <x:v>0.4238421260522598</x:v>
      </x:c>
      <x:c r="K3915" s="2" t="str">
        <x:v>C</x:v>
      </x:c>
      <x:c r="L3915" s="59" t="n">
        <x:v>0.13407596588134768</x:v>
      </x:c>
      <x:c r="M3915" s="59" t="n">
        <x:v>0.4677808358766126</x:v>
      </x:c>
      <x:c r="N3915" s="58" t="n">
        <x:v>10066104.840071134</x:v>
      </x:c>
      <x:c r="O3915" s="58" t="n">
        <x:v>8286507.672720824</x:v>
      </x:c>
      <x:c r="P3915" s="2" t="str">
        <x:v>approve</x:v>
      </x:c>
      <x:c r="Q3915" s="2" t="str">
        <x:v>eligibility and RAROC conditions are met</x:v>
      </x:c>
      <x:c r="R3915" s="2"/>
      <x:c r="S3915" s="2"/>
      <x:c r="T3915" s="2"/>
    </x:row>
    <x:row r="3916">
      <x:c r="A3916" s="2"/>
      <x:c r="B3916" s="2"/>
      <x:c r="C3916" s="2" t="str">
        <x:v>SYN-03911</x:v>
      </x:c>
      <x:c r="D3916" s="58" t="n">
        <x:v>83000000</x:v>
      </x:c>
      <x:c r="E3916" s="93" t="n">
        <x:v>48</x:v>
      </x:c>
      <x:c r="F3916" s="59" t="n">
        <x:v>0.21489985376169754</x:v>
      </x:c>
      <x:c r="G3916" s="59" t="n">
        <x:v>0.8101011935732085</x:v>
      </x:c>
      <x:c r="H3916" s="59" t="n">
        <x:v>0.29756044452825303</x:v>
      </x:c>
      <x:c r="I3916" s="58" t="n">
        <x:v>2976732.3061243435</x:v>
      </x:c>
      <x:c r="J3916" s="59" t="n">
        <x:v>0.19069717942184763</x:v>
      </x:c>
      <x:c r="K3916" s="2" t="str">
        <x:v>E</x:v>
      </x:c>
      <x:c r="L3916" s="59"/>
      <x:c r="M3916" s="59" t="n">
        <x:v>0.18699675784672382</x:v>
      </x:c>
      <x:c r="N3916" s="58" t="n">
        <x:v>28409951.585327197</x:v>
      </x:c>
      <x:c r="O3916" s="58" t="n">
        <x:v>6394057.419712453</x:v>
      </x:c>
      <x:c r="P3916" s="2" t="str">
        <x:v>decline</x:v>
      </x:c>
      <x:c r="Q3916" s="2" t="str">
        <x:v>PD exceeds policy maximum</x:v>
      </x:c>
      <x:c r="R3916" s="2"/>
      <x:c r="S3916" s="2"/>
      <x:c r="T3916" s="2"/>
    </x:row>
    <x:row r="3917">
      <x:c r="A3917" s="2"/>
      <x:c r="B3917" s="2"/>
      <x:c r="C3917" s="2" t="str">
        <x:v>SYN-03912</x:v>
      </x:c>
      <x:c r="D3917" s="58" t="n">
        <x:v>91000000</x:v>
      </x:c>
      <x:c r="E3917" s="93" t="n">
        <x:v>36</x:v>
      </x:c>
      <x:c r="F3917" s="59" t="n">
        <x:v>0.03265339019342108</x:v>
      </x:c>
      <x:c r="G3917" s="59" t="n">
        <x:v>0.8227893848538498</x:v>
      </x:c>
      <x:c r="H3917" s="59" t="n">
        <x:v>0.15393922032757065</x:v>
      </x:c>
      <x:c r="I3917" s="58" t="n">
        <x:v>3172127.5432705865</x:v>
      </x:c>
      <x:c r="J3917" s="59" t="n">
        <x:v>0.24529623210063342</x:v>
      </x:c>
      <x:c r="K3917" s="2" t="str">
        <x:v>B</x:v>
      </x:c>
      <x:c r="L3917" s="59" t="n">
        <x:v>0.11123600006103515</x:v>
      </x:c>
      <x:c r="M3917" s="59" t="n">
        <x:v>0.5947987138068872</x:v>
      </x:c>
      <x:c r="N3917" s="58" t="n">
        <x:v>3975951.5210589655</x:v>
      </x:c>
      <x:c r="O3917" s="58" t="n">
        <x:v>3826176.8299490777</x:v>
      </x:c>
      <x:c r="P3917" s="2" t="str">
        <x:v>approve</x:v>
      </x:c>
      <x:c r="Q3917" s="2" t="str">
        <x:v>eligibility and RAROC conditions are met</x:v>
      </x:c>
      <x:c r="R3917" s="2"/>
      <x:c r="S3917" s="2"/>
      <x:c r="T3917" s="2"/>
    </x:row>
    <x:row r="3918">
      <x:c r="A3918" s="2"/>
      <x:c r="B3918" s="2"/>
      <x:c r="C3918" s="2" t="str">
        <x:v>SYN-03913</x:v>
      </x:c>
      <x:c r="D3918" s="58" t="n">
        <x:v>60000000</x:v>
      </x:c>
      <x:c r="E3918" s="93" t="n">
        <x:v>48</x:v>
      </x:c>
      <x:c r="F3918" s="59" t="n">
        <x:v>0.11648777594778517</x:v>
      </x:c>
      <x:c r="G3918" s="59" t="n">
        <x:v>0.8138568175922754</x:v>
      </x:c>
      <x:c r="H3918" s="59" t="n">
        <x:v>0.20251455660950354</x:v>
      </x:c>
      <x:c r="I3918" s="58" t="n">
        <x:v>1833869.8410247797</x:v>
      </x:c>
      <x:c r="J3918" s="59" t="n">
        <x:v>0.07032253967362835</x:v>
      </x:c>
      <x:c r="K3918" s="2" t="str">
        <x:v>D</x:v>
      </x:c>
      <x:c r="L3918" s="59" t="n">
        <x:v>0.192262077331543</x:v>
      </x:c>
      <x:c r="M3918" s="59" t="n">
        <x:v>0.22218996039778402</x:v>
      </x:c>
      <x:c r="N3918" s="58" t="n">
        <x:v>11764450.028929725</x:v>
      </x:c>
      <x:c r="O3918" s="58" t="n">
        <x:v>3873425.044048832</x:v>
      </x:c>
      <x:c r="P3918" s="2" t="str">
        <x:v>approve</x:v>
      </x:c>
      <x:c r="Q3918" s="2" t="str">
        <x:v>eligibility and RAROC conditions are met</x:v>
      </x:c>
      <x:c r="R3918" s="2"/>
      <x:c r="S3918" s="2"/>
      <x:c r="T3918" s="2"/>
    </x:row>
    <x:row r="3919">
      <x:c r="A3919" s="2"/>
      <x:c r="B3919" s="2"/>
      <x:c r="C3919" s="2" t="str">
        <x:v>SYN-03914</x:v>
      </x:c>
      <x:c r="D3919" s="58" t="n">
        <x:v>183000000</x:v>
      </x:c>
      <x:c r="E3919" s="93" t="n">
        <x:v>12</x:v>
      </x:c>
      <x:c r="F3919" s="59" t="n">
        <x:v>0.05308935193312586</x:v>
      </x:c>
      <x:c r="G3919" s="59" t="n">
        <x:v>0.6870186107472664</x:v>
      </x:c>
      <x:c r="H3919" s="59" t="n">
        <x:v>0.1537444897151249</x:v>
      </x:c>
      <x:c r="I3919" s="58" t="n">
        <x:v>16549623.013870085</x:v>
      </x:c>
      <x:c r="J3919" s="59" t="n">
        <x:v>0.34296897543586913</x:v>
      </x:c>
      <x:c r="K3919" s="2" t="str">
        <x:v>C</x:v>
      </x:c>
      <x:c r="L3919" s="59" t="n">
        <x:v>0.10053195953369141</x:v>
      </x:c>
      <x:c r="M3919" s="59" t="n">
        <x:v>0.6993448193872884</x:v>
      </x:c>
      <x:c r="N3919" s="58" t="n">
        <x:v>3729695.0709570944</x:v>
      </x:c>
      <x:c r="O3919" s="58" t="n">
        <x:v>7854943.423619399</x:v>
      </x:c>
      <x:c r="P3919" s="2" t="str">
        <x:v>approve</x:v>
      </x:c>
      <x:c r="Q3919" s="2" t="str">
        <x:v>eligibility and RAROC conditions are met</x:v>
      </x:c>
      <x:c r="R3919" s="2"/>
      <x:c r="S3919" s="2"/>
      <x:c r="T3919" s="2"/>
    </x:row>
    <x:row r="3920">
      <x:c r="A3920" s="2"/>
      <x:c r="B3920" s="2"/>
      <x:c r="C3920" s="2" t="str">
        <x:v>SYN-03915</x:v>
      </x:c>
      <x:c r="D3920" s="58" t="n">
        <x:v>63000000</x:v>
      </x:c>
      <x:c r="E3920" s="93" t="n">
        <x:v>18</x:v>
      </x:c>
      <x:c r="F3920" s="59" t="n">
        <x:v>0.13951944697233046</x:v>
      </x:c>
      <x:c r="G3920" s="59" t="n">
        <x:v>0.7196223290341625</x:v>
      </x:c>
      <x:c r="H3920" s="59" t="n">
        <x:v>0.2176107613631721</x:v>
      </x:c>
      <x:c r="I3920" s="58" t="n">
        <x:v>4133612.4561990807</x:v>
      </x:c>
      <x:c r="J3920" s="59" t="n">
        <x:v>0.2336623777902734</x:v>
      </x:c>
      <x:c r="K3920" s="2" t="str">
        <x:v>D</x:v>
      </x:c>
      <x:c r="L3920" s="59" t="n">
        <x:v>0.20135524749755862</x:v>
      </x:c>
      <x:c r="M3920" s="59" t="n">
        <x:v>0.26150985870387217</x:v>
      </x:c>
      <x:c r="N3920" s="58" t="n">
        <x:v>5243140.331976217</x:v>
      </x:c>
      <x:c r="O3920" s="58" t="n">
        <x:v>4171890.6685825274</x:v>
      </x:c>
      <x:c r="P3920" s="2" t="str">
        <x:v>approve</x:v>
      </x:c>
      <x:c r="Q3920" s="2" t="str">
        <x:v>eligibility and RAROC conditions are met</x:v>
      </x:c>
      <x:c r="R3920" s="2"/>
      <x:c r="S3920" s="2"/>
      <x:c r="T3920" s="2"/>
    </x:row>
    <x:row r="3921">
      <x:c r="A3921" s="2"/>
      <x:c r="B3921" s="2"/>
      <x:c r="C3921" s="2" t="str">
        <x:v>SYN-03916</x:v>
      </x:c>
      <x:c r="D3921" s="58" t="n">
        <x:v>76000000</x:v>
      </x:c>
      <x:c r="E3921" s="93" t="n">
        <x:v>18</x:v>
      </x:c>
      <x:c r="F3921" s="59" t="n">
        <x:v>0.11315371807965793</x:v>
      </x:c>
      <x:c r="G3921" s="59" t="n">
        <x:v>0.6841465014671915</x:v>
      </x:c>
      <x:c r="H3921" s="59" t="n">
        <x:v>0.20678560861975448</x:v>
      </x:c>
      <x:c r="I3921" s="58" t="n">
        <x:v>4946829.420012175</x:v>
      </x:c>
      <x:c r="J3921" s="59" t="n">
        <x:v>0.3197626922524716</x:v>
      </x:c>
      <x:c r="K3921" s="2" t="str">
        <x:v>D</x:v>
      </x:c>
      <x:c r="L3921" s="59" t="n">
        <x:v>0.17404239654541015</x:v>
      </x:c>
      <x:c r="M3921" s="59" t="n">
        <x:v>0.4000748585750596</x:v>
      </x:c>
      <x:c r="N3921" s="58" t="n">
        <x:v>4868767.004232207</x:v>
      </x:c>
      <x:c r="O3921" s="58" t="n">
        <x:v>4339395.2473901855</x:v>
      </x:c>
      <x:c r="P3921" s="2" t="str">
        <x:v>approve</x:v>
      </x:c>
      <x:c r="Q3921" s="2" t="str">
        <x:v>eligibility and RAROC conditions are met</x:v>
      </x:c>
      <x:c r="R3921" s="2"/>
      <x:c r="S3921" s="2"/>
      <x:c r="T3921" s="2"/>
    </x:row>
    <x:row r="3922">
      <x:c r="A3922" s="2"/>
      <x:c r="B3922" s="2"/>
      <x:c r="C3922" s="2" t="str">
        <x:v>SYN-03917</x:v>
      </x:c>
      <x:c r="D3922" s="58" t="n">
        <x:v>189000000</x:v>
      </x:c>
      <x:c r="E3922" s="93" t="n">
        <x:v>24</x:v>
      </x:c>
      <x:c r="F3922" s="59" t="n">
        <x:v>0.07516686468909808</x:v>
      </x:c>
      <x:c r="G3922" s="59" t="n">
        <x:v>0.7962623805615419</x:v>
      </x:c>
      <x:c r="H3922" s="59" t="n">
        <x:v>0.15893743627812335</x:v>
      </x:c>
      <x:c r="I3922" s="58" t="n">
        <x:v>9244435.179229803</x:v>
      </x:c>
      <x:c r="J3922" s="59" t="n">
        <x:v>0.20417837913213338</x:v>
      </x:c>
      <x:c r="K3922" s="2" t="str">
        <x:v>C</x:v>
      </x:c>
      <x:c r="L3922" s="59" t="n">
        <x:v>0.1367247772216797</x:v>
      </x:c>
      <x:c r="M3922" s="59" t="n">
        <x:v>0.3365939638906603</x:v>
      </x:c>
      <x:c r="N3922" s="58" t="n">
        <x:v>12192074.315239755</x:v>
      </x:c>
      <x:c r="O3922" s="58" t="n">
        <x:v>9866829.174523167</x:v>
      </x:c>
      <x:c r="P3922" s="2" t="str">
        <x:v>approve</x:v>
      </x:c>
      <x:c r="Q3922" s="2" t="str">
        <x:v>eligibility and RAROC conditions are met</x:v>
      </x:c>
      <x:c r="R3922" s="2"/>
      <x:c r="S3922" s="2"/>
      <x:c r="T3922" s="2"/>
    </x:row>
    <x:row r="3923">
      <x:c r="A3923" s="2"/>
      <x:c r="B3923" s="2"/>
      <x:c r="C3923" s="2" t="str">
        <x:v>SYN-03918</x:v>
      </x:c>
      <x:c r="D3923" s="58" t="n">
        <x:v>168000000</x:v>
      </x:c>
      <x:c r="E3923" s="93" t="n">
        <x:v>18</x:v>
      </x:c>
      <x:c r="F3923" s="59" t="n">
        <x:v>0.1639781841360567</x:v>
      </x:c>
      <x:c r="G3923" s="59" t="n">
        <x:v>0.8147325985729309</x:v>
      </x:c>
      <x:c r="H3923" s="59" t="n">
        <x:v>0.2684770351066313</x:v>
      </x:c>
      <x:c r="I3923" s="58" t="n">
        <x:v>11441116.212421075</x:v>
      </x:c>
      <x:c r="J3923" s="59" t="n">
        <x:v>0.6073065518915477</x:v>
      </x:c>
      <x:c r="K3923" s="2" t="str">
        <x:v>E</x:v>
      </x:c>
      <x:c r="L3923" s="59"/>
      <x:c r="M3923" s="59" t="n">
        <x:v>0.36103376078529714</x:v>
      </x:c>
      <x:c r="N3923" s="58" t="n">
        <x:v>18790828.48493422</x:v>
      </x:c>
      <x:c r="O3923" s="58" t="n">
        <x:v>13572241.563867804</x:v>
      </x:c>
      <x:c r="P3923" s="2" t="str">
        <x:v>decline</x:v>
      </x:c>
      <x:c r="Q3923" s="2" t="str">
        <x:v>debt service to income exceeds policy maximum</x:v>
      </x:c>
      <x:c r="R3923" s="2"/>
      <x:c r="S3923" s="2"/>
      <x:c r="T3923" s="2"/>
    </x:row>
    <x:row r="3924">
      <x:c r="A3924" s="2"/>
      <x:c r="B3924" s="2"/>
      <x:c r="C3924" s="2" t="str">
        <x:v>SYN-03919</x:v>
      </x:c>
      <x:c r="D3924" s="58" t="n">
        <x:v>46000000</x:v>
      </x:c>
      <x:c r="E3924" s="93" t="n">
        <x:v>48</x:v>
      </x:c>
      <x:c r="F3924" s="59" t="n">
        <x:v>0.019609159206690995</x:v>
      </x:c>
      <x:c r="G3924" s="59" t="n">
        <x:v>0.6734101363250411</x:v>
      </x:c>
      <x:c r="H3924" s="59" t="n">
        <x:v>0.13542464590856057</x:v>
      </x:c>
      <x:c r="I3924" s="58" t="n">
        <x:v>1246485.7725922277</x:v>
      </x:c>
      <x:c r="J3924" s="59" t="n">
        <x:v>0.26614248759979814</x:v>
      </x:c>
      <x:c r="K3924" s="2" t="str">
        <x:v>A</x:v>
      </x:c>
      <x:c r="L3924" s="59" t="n">
        <x:v>0.10202438354492188</x:v>
      </x:c>
      <x:c r="M3924" s="59" t="n">
        <x:v>0.5012694130715616</x:v>
      </x:c>
      <x:c r="N3924" s="58" t="n">
        <x:v>1324905.752282017</x:v>
      </x:c>
      <x:c r="O3924" s="58" t="n">
        <x:v>1957500.8988766496</x:v>
      </x:c>
      <x:c r="P3924" s="2" t="str">
        <x:v>approve</x:v>
      </x:c>
      <x:c r="Q3924" s="2" t="str">
        <x:v>eligibility and RAROC conditions are met</x:v>
      </x:c>
      <x:c r="R3924" s="2"/>
      <x:c r="S3924" s="2"/>
      <x:c r="T3924" s="2"/>
    </x:row>
    <x:row r="3925">
      <x:c r="A3925" s="2"/>
      <x:c r="B3925" s="2"/>
      <x:c r="C3925" s="2" t="str">
        <x:v>SYN-03920</x:v>
      </x:c>
      <x:c r="D3925" s="58" t="n">
        <x:v>212000000</x:v>
      </x:c>
      <x:c r="E3925" s="93" t="n">
        <x:v>18</x:v>
      </x:c>
      <x:c r="F3925" s="59" t="n">
        <x:v>0.047652746393070225</x:v>
      </x:c>
      <x:c r="G3925" s="59" t="n">
        <x:v>0.7432442479224738</x:v>
      </x:c>
      <x:c r="H3925" s="59" t="n">
        <x:v>0.15209121709892542</x:v>
      </x:c>
      <x:c r="I3925" s="58" t="n">
        <x:v>13246449.03415361</x:v>
      </x:c>
      <x:c r="J3925" s="59" t="n">
        <x:v>0.3880956781538411</x:v>
      </x:c>
      <x:c r="K3925" s="2" t="str">
        <x:v>B</x:v>
      </x:c>
      <x:c r="L3925" s="59" t="n">
        <x:v>0.10949615478515624</x:v>
      </x:c>
      <x:c r="M3925" s="59" t="n">
        <x:v>0.5921902464128316</x:v>
      </x:c>
      <x:c r="N3925" s="58" t="n">
        <x:v>6149459.588130136</x:v>
      </x:c>
      <x:c r="O3925" s="58" t="n">
        <x:v>8914578.132625539</x:v>
      </x:c>
      <x:c r="P3925" s="2" t="str">
        <x:v>approve</x:v>
      </x:c>
      <x:c r="Q3925" s="2" t="str">
        <x:v>eligibility and RAROC conditions are met</x:v>
      </x:c>
      <x:c r="R3925" s="2"/>
      <x:c r="S3925" s="2"/>
      <x:c r="T3925" s="2"/>
    </x:row>
    <x:row r="3926">
      <x:c r="A3926" s="2"/>
      <x:c r="B3926" s="2"/>
      <x:c r="C3926" s="2" t="str">
        <x:v>SYN-03921</x:v>
      </x:c>
      <x:c r="D3926" s="58" t="n">
        <x:v>221000000</x:v>
      </x:c>
      <x:c r="E3926" s="93" t="n">
        <x:v>24</x:v>
      </x:c>
      <x:c r="F3926" s="59" t="n">
        <x:v>0.19183851516445347</x:v>
      </x:c>
      <x:c r="G3926" s="59" t="n">
        <x:v>0.6948061509183182</x:v>
      </x:c>
      <x:c r="H3926" s="59" t="n">
        <x:v>0.25749180542025496</x:v>
      </x:c>
      <x:c r="I3926" s="58" t="n">
        <x:v>11878340.492578594</x:v>
      </x:c>
      <x:c r="J3926" s="59" t="n">
        <x:v>0.42432314039308106</x:v>
      </x:c>
      <x:c r="K3926" s="2" t="str">
        <x:v>E</x:v>
      </x:c>
      <x:c r="L3926" s="59" t="n">
        <x:v>0.2336612701416015</x:v>
      </x:c>
      <x:c r="M3926" s="59" t="n">
        <x:v>0.29287905888163107</x:v>
      </x:c>
      <x:c r="N3926" s="58" t="n">
        <x:v>31836601.894369353</x:v>
      </x:c>
      <x:c r="O3926" s="58" t="n">
        <x:v>15551065.914920451</x:v>
      </x:c>
      <x:c r="P3926" s="2" t="str">
        <x:v>approve</x:v>
      </x:c>
      <x:c r="Q3926" s="2" t="str">
        <x:v>eligibility and RAROC conditions are met</x:v>
      </x:c>
      <x:c r="R3926" s="2"/>
      <x:c r="S3926" s="2"/>
      <x:c r="T3926" s="2"/>
    </x:row>
    <x:row r="3927">
      <x:c r="A3927" s="2"/>
      <x:c r="B3927" s="2"/>
      <x:c r="C3927" s="2" t="str">
        <x:v>SYN-03922</x:v>
      </x:c>
      <x:c r="D3927" s="58" t="n">
        <x:v>214000000</x:v>
      </x:c>
      <x:c r="E3927" s="93" t="n">
        <x:v>48</x:v>
      </x:c>
      <x:c r="F3927" s="59" t="n">
        <x:v>0.1435310341224058</x:v>
      </x:c>
      <x:c r="G3927" s="59" t="n">
        <x:v>0.5329650035270975</x:v>
      </x:c>
      <x:c r="H3927" s="59" t="n">
        <x:v>0.2224679677293494</x:v>
      </x:c>
      <x:c r="I3927" s="58" t="n">
        <x:v>6771006.023447599</x:v>
      </x:c>
      <x:c r="J3927" s="59" t="n">
        <x:v>0.576811136402573</x:v>
      </x:c>
      <x:c r="K3927" s="2" t="str">
        <x:v>D</x:v>
      </x:c>
      <x:c r="L3927" s="59"/>
      <x:c r="M3927" s="59" t="n">
        <x:v>0.6621574461878227</x:v>
      </x:c>
      <x:c r="N3927" s="58" t="n">
        <x:v>33330883.761950903</x:v>
      </x:c>
      <x:c r="O3927" s="58" t="n">
        <x:v>9784059.401786687</x:v>
      </x:c>
      <x:c r="P3927" s="2" t="str">
        <x:v>decline</x:v>
      </x:c>
      <x:c r="Q3927" s="2" t="str">
        <x:v>debt service to income exceeds policy maximum</x:v>
      </x:c>
      <x:c r="R3927" s="2"/>
      <x:c r="S3927" s="2"/>
      <x:c r="T3927" s="2"/>
    </x:row>
    <x:row r="3928">
      <x:c r="A3928" s="2"/>
      <x:c r="B3928" s="2"/>
      <x:c r="C3928" s="2" t="str">
        <x:v>SYN-03923</x:v>
      </x:c>
      <x:c r="D3928" s="58" t="n">
        <x:v>169000000</x:v>
      </x:c>
      <x:c r="E3928" s="93" t="n">
        <x:v>24</x:v>
      </x:c>
      <x:c r="F3928" s="59" t="n">
        <x:v>0.19353803915279127</x:v>
      </x:c>
      <x:c r="G3928" s="59" t="n">
        <x:v>0.6847085057409275</x:v>
      </x:c>
      <x:c r="H3928" s="59" t="n">
        <x:v>0.2585862115607122</x:v>
      </x:c>
      <x:c r="I3928" s="58" t="n">
        <x:v>9092755.651496384</x:v>
      </x:c>
      <x:c r="J3928" s="59" t="n">
        <x:v>0.25077737548175244</x:v>
      </x:c>
      <x:c r="K3928" s="2" t="str">
        <x:v>E</x:v>
      </x:c>
      <x:c r="L3928" s="59" t="n">
        <x:v>0.23433948516845698</x:v>
      </x:c>
      <x:c r="M3928" s="59" t="n">
        <x:v>0.29675702660569075</x:v>
      </x:c>
      <x:c r="N3928" s="58" t="n">
        <x:v>24202332.234636057</x:v>
      </x:c>
      <x:c r="O3928" s="58" t="n">
        <x:v>11749757.034864083</x:v>
      </x:c>
      <x:c r="P3928" s="2" t="str">
        <x:v>approve</x:v>
      </x:c>
      <x:c r="Q3928" s="2" t="str">
        <x:v>eligibility and RAROC conditions are met</x:v>
      </x:c>
      <x:c r="R3928" s="2"/>
      <x:c r="S3928" s="2"/>
      <x:c r="T3928" s="2"/>
    </x:row>
    <x:row r="3929">
      <x:c r="A3929" s="2"/>
      <x:c r="B3929" s="2"/>
      <x:c r="C3929" s="2" t="str">
        <x:v>SYN-03924</x:v>
      </x:c>
      <x:c r="D3929" s="58" t="n">
        <x:v>233000000</x:v>
      </x:c>
      <x:c r="E3929" s="93" t="n">
        <x:v>18</x:v>
      </x:c>
      <x:c r="F3929" s="59" t="n">
        <x:v>0.05817683292142881</x:v>
      </x:c>
      <x:c r="G3929" s="59" t="n">
        <x:v>0.6657913201577272</x:v>
      </x:c>
      <x:c r="H3929" s="59" t="n">
        <x:v>0.16241984929697054</x:v>
      </x:c>
      <x:c r="I3929" s="58" t="n">
        <x:v>14672211.183283173</x:v>
      </x:c>
      <x:c r="J3929" s="59" t="n">
        <x:v>0.634721827974399</x:v>
      </x:c>
      <x:c r="K3929" s="2" t="str">
        <x:v>C</x:v>
      </x:c>
      <x:c r="L3929" s="59"/>
      <x:c r="M3929" s="59" t="n">
        <x:v>0.6036846477074065</x:v>
      </x:c>
      <x:c r="N3929" s="58" t="n">
        <x:v>7406506.554584649</x:v>
      </x:c>
      <x:c r="O3929" s="58" t="n">
        <x:v>9768285.866489485</x:v>
      </x:c>
      <x:c r="P3929" s="2" t="str">
        <x:v>decline</x:v>
      </x:c>
      <x:c r="Q3929" s="2" t="str">
        <x:v>debt service to income exceeds policy maximum</x:v>
      </x:c>
      <x:c r="R3929" s="2"/>
      <x:c r="S3929" s="2"/>
      <x:c r="T3929" s="2"/>
    </x:row>
    <x:row r="3930">
      <x:c r="A3930" s="2"/>
      <x:c r="B3930" s="2"/>
      <x:c r="C3930" s="2" t="str">
        <x:v>SYN-03925</x:v>
      </x:c>
      <x:c r="D3930" s="58" t="n">
        <x:v>180000000</x:v>
      </x:c>
      <x:c r="E3930" s="93" t="n">
        <x:v>48</x:v>
      </x:c>
      <x:c r="F3930" s="59" t="n">
        <x:v>0.23633955709535262</x:v>
      </x:c>
      <x:c r="G3930" s="59" t="n">
        <x:v>0.6952502795376984</x:v>
      </x:c>
      <x:c r="H3930" s="59" t="n">
        <x:v>0.2915779972048461</x:v>
      </x:c>
      <x:c r="I3930" s="58" t="n">
        <x:v>6393206.786477348</x:v>
      </x:c>
      <x:c r="J3930" s="59" t="n">
        <x:v>0.36134324378857524</x:v>
      </x:c>
      <x:c r="K3930" s="2" t="str">
        <x:v>E</x:v>
      </x:c>
      <x:c r="L3930" s="59"/>
      <x:c r="M3930" s="59" t="n">
        <x:v>0.24822125204644538</x:v>
      </x:c>
      <x:c r="N3930" s="58" t="n">
        <x:v>56805120.66513373</x:v>
      </x:c>
      <x:c r="O3930" s="58" t="n">
        <x:v>11876680.382796155</x:v>
      </x:c>
      <x:c r="P3930" s="2" t="str">
        <x:v>decline</x:v>
      </x:c>
      <x:c r="Q3930" s="2" t="str">
        <x:v>PD exceeds policy maximum</x:v>
      </x:c>
      <x:c r="R3930" s="2"/>
      <x:c r="S3930" s="2"/>
      <x:c r="T3930" s="2"/>
    </x:row>
    <x:row r="3931">
      <x:c r="A3931" s="2"/>
      <x:c r="B3931" s="2"/>
      <x:c r="C3931" s="2" t="str">
        <x:v>SYN-03926</x:v>
      </x:c>
      <x:c r="D3931" s="58" t="n">
        <x:v>40000000</x:v>
      </x:c>
      <x:c r="E3931" s="93" t="n">
        <x:v>24</x:v>
      </x:c>
      <x:c r="F3931" s="59" t="n">
        <x:v>0.09651595469451875</x:v>
      </x:c>
      <x:c r="G3931" s="59" t="n">
        <x:v>0.8232881731792054</x:v>
      </x:c>
      <x:c r="H3931" s="59" t="n">
        <x:v>0.18683885725718455</x:v>
      </x:c>
      <x:c r="I3931" s="58" t="n">
        <x:v>2010206.6419862355</x:v>
      </x:c>
      <x:c r="J3931" s="59" t="n">
        <x:v>0.3197279622773954</x:v>
      </x:c>
      <x:c r="K3931" s="2" t="str">
        <x:v>C</x:v>
      </x:c>
      <x:c r="L3931" s="59" t="n">
        <x:v>0.18480522155761717</x:v>
      </x:c>
      <x:c r="M3931" s="59" t="n">
        <x:v>0.1735799800292674</x:v>
      </x:c>
      <x:c r="N3931" s="58" t="n">
        <x:v>3438223.329279151</x:v>
      </x:c>
      <x:c r="O3931" s="58" t="n">
        <x:v>2486126.622474072</x:v>
      </x:c>
      <x:c r="P3931" s="2" t="str">
        <x:v>approve</x:v>
      </x:c>
      <x:c r="Q3931" s="2" t="str">
        <x:v>eligibility and RAROC conditions are met</x:v>
      </x:c>
      <x:c r="R3931" s="2"/>
      <x:c r="S3931" s="2"/>
      <x:c r="T3931" s="2"/>
    </x:row>
    <x:row r="3932">
      <x:c r="A3932" s="2"/>
      <x:c r="B3932" s="2"/>
      <x:c r="C3932" s="2" t="str">
        <x:v>SYN-03927</x:v>
      </x:c>
      <x:c r="D3932" s="58" t="n">
        <x:v>66000000</x:v>
      </x:c>
      <x:c r="E3932" s="93" t="n">
        <x:v>12</x:v>
      </x:c>
      <x:c r="F3932" s="59" t="n">
        <x:v>0.0720701734039745</x:v>
      </x:c>
      <x:c r="G3932" s="59" t="n">
        <x:v>0.629364178682651</x:v>
      </x:c>
      <x:c r="H3932" s="59" t="n">
        <x:v>0.1628380629142504</x:v>
      </x:c>
      <x:c r="I3932" s="58" t="n">
        <x:v>5997104.1927567655</x:v>
      </x:c>
      <x:c r="J3932" s="59" t="n">
        <x:v>0.4439696336527717</x:v>
      </x:c>
      <x:c r="K3932" s="2" t="str">
        <x:v>C</x:v>
      </x:c>
      <x:c r="L3932" s="59" t="n">
        <x:v>0.14081249237060545</x:v>
      </x:c>
      <x:c r="M3932" s="59" t="n">
        <x:v>0.3842452701395037</x:v>
      </x:c>
      <x:c r="N3932" s="58" t="n">
        <x:v>1680007.3613575518</x:v>
      </x:c>
      <x:c r="O3932" s="58" t="n">
        <x:v>2819134.512795839</x:v>
      </x:c>
      <x:c r="P3932" s="2" t="str">
        <x:v>approve</x:v>
      </x:c>
      <x:c r="Q3932" s="2" t="str">
        <x:v>eligibility and RAROC conditions are met</x:v>
      </x:c>
      <x:c r="R3932" s="2"/>
      <x:c r="S3932" s="2"/>
      <x:c r="T3932" s="2"/>
    </x:row>
    <x:row r="3933">
      <x:c r="A3933" s="2"/>
      <x:c r="B3933" s="2"/>
      <x:c r="C3933" s="2" t="str">
        <x:v>SYN-03928</x:v>
      </x:c>
      <x:c r="D3933" s="58" t="n">
        <x:v>99000000</x:v>
      </x:c>
      <x:c r="E3933" s="93" t="n">
        <x:v>12</x:v>
      </x:c>
      <x:c r="F3933" s="59" t="n">
        <x:v>0.033111137703454745</x:v>
      </x:c>
      <x:c r="G3933" s="59" t="n">
        <x:v>0.6534507262522958</x:v>
      </x:c>
      <x:c r="H3933" s="59" t="n">
        <x:v>0.1301924343452492</x:v>
      </x:c>
      <x:c r="I3933" s="58" t="n">
        <x:v>8843304.126173498</x:v>
      </x:c>
      <x:c r="J3933" s="59" t="n">
        <x:v>0.321018920615847</x:v>
      </x:c>
      <x:c r="K3933" s="2" t="str">
        <x:v>B</x:v>
      </x:c>
      <x:c r="L3933" s="59" t="n">
        <x:v>0.09542911529541015</x:v>
      </x:c>
      <x:c r="M3933" s="59" t="n">
        <x:v>0.5128784256153414</x:v>
      </x:c>
      <x:c r="N3933" s="58" t="n">
        <x:v>1189138.85975596</x:v>
      </x:c>
      <x:c r="O3933" s="58" t="n">
        <x:v>4262006.899212993</x:v>
      </x:c>
      <x:c r="P3933" s="2" t="str">
        <x:v>approve</x:v>
      </x:c>
      <x:c r="Q3933" s="2" t="str">
        <x:v>eligibility and RAROC conditions are met</x:v>
      </x:c>
      <x:c r="R3933" s="2"/>
      <x:c r="S3933" s="2"/>
      <x:c r="T3933" s="2"/>
    </x:row>
    <x:row r="3934">
      <x:c r="A3934" s="2"/>
      <x:c r="B3934" s="2"/>
      <x:c r="C3934" s="2" t="str">
        <x:v>SYN-03929</x:v>
      </x:c>
      <x:c r="D3934" s="58" t="n">
        <x:v>236000000</x:v>
      </x:c>
      <x:c r="E3934" s="93" t="n">
        <x:v>48</x:v>
      </x:c>
      <x:c r="F3934" s="59" t="n">
        <x:v>0.053777105603854326</x:v>
      </x:c>
      <x:c r="G3934" s="59" t="n">
        <x:v>0.7338120520377638</x:v>
      </x:c>
      <x:c r="H3934" s="59" t="n">
        <x:v>0.13959446983889884</x:v>
      </x:c>
      <x:c r="I3934" s="58" t="n">
        <x:v>6444248.6130187055</x:v>
      </x:c>
      <x:c r="J3934" s="59" t="n">
        <x:v>0.426113986421709</x:v>
      </x:c>
      <x:c r="K3934" s="2" t="str">
        <x:v>C</x:v>
      </x:c>
      <x:c r="L3934" s="59" t="n">
        <x:v>0.11435333251953125</x:v>
      </x:c>
      <x:c r="M3934" s="59" t="n">
        <x:v>0.41571793445601085</x:v>
      </x:c>
      <x:c r="N3934" s="58" t="n">
        <x:v>19739280.107786667</x:v>
      </x:c>
      <x:c r="O3934" s="58" t="n">
        <x:v>9602659.343542136</x:v>
      </x:c>
      <x:c r="P3934" s="2" t="str">
        <x:v>approve</x:v>
      </x:c>
      <x:c r="Q3934" s="2" t="str">
        <x:v>eligibility and RAROC conditions are met</x:v>
      </x:c>
      <x:c r="R3934" s="2"/>
      <x:c r="S3934" s="2"/>
      <x:c r="T3934" s="2"/>
    </x:row>
    <x:row r="3935">
      <x:c r="A3935" s="2"/>
      <x:c r="B3935" s="2"/>
      <x:c r="C3935" s="2" t="str">
        <x:v>SYN-03930</x:v>
      </x:c>
      <x:c r="D3935" s="58" t="n">
        <x:v>36000000</x:v>
      </x:c>
      <x:c r="E3935" s="93" t="n">
        <x:v>12</x:v>
      </x:c>
      <x:c r="F3935" s="59" t="n">
        <x:v>0.12319314644107711</x:v>
      </x:c>
      <x:c r="G3935" s="59" t="n">
        <x:v>0.7342294124910544</x:v>
      </x:c>
      <x:c r="H3935" s="59" t="n">
        <x:v>0.19045172865649063</x:v>
      </x:c>
      <x:c r="I3935" s="58" t="n">
        <x:v>3318412.991563852</x:v>
      </x:c>
      <x:c r="J3935" s="59" t="n">
        <x:v>0.08141284669484418</x:v>
      </x:c>
      <x:c r="K3935" s="2" t="str">
        <x:v>D</x:v>
      </x:c>
      <x:c r="L3935" s="59" t="n">
        <x:v>0.21767276763916021</x:v>
      </x:c>
      <x:c r="M3935" s="59" t="n">
        <x:v>-0.022828129682599233</x:v>
      </x:c>
      <x:c r="N3935" s="58" t="n">
        <x:v>1849805.976923418</x:v>
      </x:c>
      <x:c r="O3935" s="58" t="n">
        <x:v>2365242.809123773</x:v>
      </x:c>
      <x:c r="P3935" s="2" t="str">
        <x:v>reprice</x:v>
      </x:c>
      <x:c r="Q3935" s="2" t="str">
        <x:v>quoted APR is below the RAROC price floor</x:v>
      </x:c>
      <x:c r="R3935" s="2"/>
      <x:c r="S3935" s="2"/>
      <x:c r="T3935" s="2"/>
    </x:row>
    <x:row r="3936">
      <x:c r="A3936" s="2"/>
      <x:c r="B3936" s="2"/>
      <x:c r="C3936" s="2" t="str">
        <x:v>SYN-03931</x:v>
      </x:c>
      <x:c r="D3936" s="58" t="n">
        <x:v>53000000</x:v>
      </x:c>
      <x:c r="E3936" s="93" t="n">
        <x:v>18</x:v>
      </x:c>
      <x:c r="F3936" s="59" t="n">
        <x:v>0.09247767362145701</x:v>
      </x:c>
      <x:c r="G3936" s="59" t="n">
        <x:v>0.8281778034725494</x:v>
      </x:c>
      <x:c r="H3936" s="59" t="n">
        <x:v>0.20564457476766154</x:v>
      </x:c>
      <x:c r="I3936" s="58" t="n">
        <x:v>3446847.9319209233</x:v>
      </x:c>
      <x:c r="J3936" s="59" t="n">
        <x:v>0.18210542279235406</x:v>
      </x:c>
      <x:c r="K3936" s="2" t="str">
        <x:v>C</x:v>
      </x:c>
      <x:c r="L3936" s="59" t="n">
        <x:v>0.17637008666992188</x:v>
      </x:c>
      <x:c r="M3936" s="59" t="n">
        <x:v>0.3587076045989903</x:v>
      </x:c>
      <x:c r="N3936" s="58" t="n">
        <x:v>3359961.2223921656</x:v>
      </x:c>
      <x:c r="O3936" s="58" t="n">
        <x:v>3305278.1146212704</x:v>
      </x:c>
      <x:c r="P3936" s="2" t="str">
        <x:v>approve</x:v>
      </x:c>
      <x:c r="Q3936" s="2" t="str">
        <x:v>eligibility and RAROC conditions are met</x:v>
      </x:c>
      <x:c r="R3936" s="2"/>
      <x:c r="S3936" s="2"/>
      <x:c r="T3936" s="2"/>
    </x:row>
    <x:row r="3937">
      <x:c r="A3937" s="2"/>
      <x:c r="B3937" s="2"/>
      <x:c r="C3937" s="2" t="str">
        <x:v>SYN-03932</x:v>
      </x:c>
      <x:c r="D3937" s="58" t="n">
        <x:v>67000000</x:v>
      </x:c>
      <x:c r="E3937" s="93" t="n">
        <x:v>24</x:v>
      </x:c>
      <x:c r="F3937" s="59" t="n">
        <x:v>0.2057938286992835</x:v>
      </x:c>
      <x:c r="G3937" s="59" t="n">
        <x:v>0.6914104511377466</x:v>
      </x:c>
      <x:c r="H3937" s="59" t="n">
        <x:v>0.2940654908212329</x:v>
      </x:c>
      <x:c r="I3937" s="58" t="n">
        <x:v>3725722.438176291</x:v>
      </x:c>
      <x:c r="J3937" s="59" t="n">
        <x:v>0.24134127424849575</x:v>
      </x:c>
      <x:c r="K3937" s="2" t="str">
        <x:v>E</x:v>
      </x:c>
      <x:c r="L3937" s="59"/>
      <x:c r="M3937" s="59" t="n">
        <x:v>0.3279106766201334</x:v>
      </x:c>
      <x:c r="N3937" s="58" t="n">
        <x:v>10369932.986552676</x:v>
      </x:c>
      <x:c r="O3937" s="58" t="n">
        <x:v>4819218.956402224</x:v>
      </x:c>
      <x:c r="P3937" s="2" t="str">
        <x:v>decline</x:v>
      </x:c>
      <x:c r="Q3937" s="2" t="str">
        <x:v>PD exceeds policy maximum</x:v>
      </x:c>
      <x:c r="R3937" s="2"/>
      <x:c r="S3937" s="2"/>
      <x:c r="T3937" s="2"/>
    </x:row>
    <x:row r="3938">
      <x:c r="A3938" s="2"/>
      <x:c r="B3938" s="2"/>
      <x:c r="C3938" s="2" t="str">
        <x:v>SYN-03933</x:v>
      </x:c>
      <x:c r="D3938" s="58" t="n">
        <x:v>170000000</x:v>
      </x:c>
      <x:c r="E3938" s="93" t="n">
        <x:v>24</x:v>
      </x:c>
      <x:c r="F3938" s="59" t="n">
        <x:v>0.0625788729485431</x:v>
      </x:c>
      <x:c r="G3938" s="59" t="n">
        <x:v>0.7676954335356266</x:v>
      </x:c>
      <x:c r="H3938" s="59" t="n">
        <x:v>0.15960240685785712</x:v>
      </x:c>
      <x:c r="I3938" s="58" t="n">
        <x:v>8320499.597811821</x:v>
      </x:c>
      <x:c r="J3938" s="59" t="n">
        <x:v>0.19812940230145462</x:v>
      </x:c>
      <x:c r="K3938" s="2" t="str">
        <x:v>C</x:v>
      </x:c>
      <x:c r="L3938" s="59" t="n">
        <x:v>0.12692005157470704</x:v>
      </x:c>
      <x:c r="M3938" s="59" t="n">
        <x:v>0.46250808960355816</x:v>
      </x:c>
      <x:c r="N3938" s="58" t="n">
        <x:v>8826420.291696925</x:v>
      </x:c>
      <x:c r="O3938" s="58" t="n">
        <x:v>7703085.253579961</x:v>
      </x:c>
      <x:c r="P3938" s="2" t="str">
        <x:v>approve</x:v>
      </x:c>
      <x:c r="Q3938" s="2" t="str">
        <x:v>eligibility and RAROC conditions are met</x:v>
      </x:c>
      <x:c r="R3938" s="2"/>
      <x:c r="S3938" s="2"/>
      <x:c r="T3938" s="2"/>
    </x:row>
    <x:row r="3939">
      <x:c r="A3939" s="2"/>
      <x:c r="B3939" s="2"/>
      <x:c r="C3939" s="2" t="str">
        <x:v>SYN-03934</x:v>
      </x:c>
      <x:c r="D3939" s="58" t="n">
        <x:v>220000000</x:v>
      </x:c>
      <x:c r="E3939" s="93" t="n">
        <x:v>48</x:v>
      </x:c>
      <x:c r="F3939" s="59" t="n">
        <x:v>0.21616362224013605</x:v>
      </x:c>
      <x:c r="G3939" s="59" t="n">
        <x:v>0.5716604654818382</x:v>
      </x:c>
      <x:c r="H3939" s="59" t="n">
        <x:v>0.3</x:v>
      </x:c>
      <x:c r="I3939" s="58" t="n">
        <x:v>7921318.63389281</x:v>
      </x:c>
      <x:c r="J3939" s="59" t="n">
        <x:v>0.4165222993683455</x:v>
      </x:c>
      <x:c r="K3939" s="2" t="str">
        <x:v>E</x:v>
      </x:c>
      <x:c r="L3939" s="59"/>
      <x:c r="M3939" s="59" t="n">
        <x:v>0.6405599791969032</x:v>
      </x:c>
      <x:c r="N3939" s="58" t="n">
        <x:v>53439890.91001614</x:v>
      </x:c>
      <x:c r="O3939" s="58" t="n">
        <x:v>11974612.795503108</x:v>
      </x:c>
      <x:c r="P3939" s="2" t="str">
        <x:v>decline</x:v>
      </x:c>
      <x:c r="Q3939" s="2" t="str">
        <x:v>PD exceeds policy maximum</x:v>
      </x:c>
      <x:c r="R3939" s="2"/>
      <x:c r="S3939" s="2"/>
      <x:c r="T3939" s="2"/>
    </x:row>
    <x:row r="3940">
      <x:c r="A3940" s="2"/>
      <x:c r="B3940" s="2"/>
      <x:c r="C3940" s="2" t="str">
        <x:v>SYN-03935</x:v>
      </x:c>
      <x:c r="D3940" s="58" t="n">
        <x:v>31000000</x:v>
      </x:c>
      <x:c r="E3940" s="93" t="n">
        <x:v>36</x:v>
      </x:c>
      <x:c r="F3940" s="59" t="n">
        <x:v>0.056271934507483155</x:v>
      </x:c>
      <x:c r="G3940" s="59" t="n">
        <x:v>0.5922683580832085</x:v>
      </x:c>
      <x:c r="H3940" s="59" t="n">
        <x:v>0.14223044902058748</x:v>
      </x:c>
      <x:c r="I3940" s="58" t="n">
        <x:v>1062867.8784065577</x:v>
      </x:c>
      <x:c r="J3940" s="59" t="n">
        <x:v>0.1839806474941292</x:v>
      </x:c>
      <x:c r="K3940" s="2" t="str">
        <x:v>C</x:v>
      </x:c>
      <x:c r="L3940" s="59" t="n">
        <x:v>0.13151576995849612</x:v>
      </x:c>
      <x:c r="M3940" s="59" t="n">
        <x:v>0.2697290049842798</x:v>
      </x:c>
      <x:c r="N3940" s="58" t="n">
        <x:v>1649900.9760538698</x:v>
      </x:c>
      <x:c r="O3940" s="58" t="n">
        <x:v>1265635.272203522</x:v>
      </x:c>
      <x:c r="P3940" s="2" t="str">
        <x:v>approve</x:v>
      </x:c>
      <x:c r="Q3940" s="2" t="str">
        <x:v>eligibility and RAROC conditions are met</x:v>
      </x:c>
      <x:c r="R3940" s="2"/>
      <x:c r="S3940" s="2"/>
      <x:c r="T3940" s="2"/>
    </x:row>
    <x:row r="3941">
      <x:c r="A3941" s="2"/>
      <x:c r="B3941" s="2"/>
      <x:c r="C3941" s="2" t="str">
        <x:v>SYN-03936</x:v>
      </x:c>
      <x:c r="D3941" s="58" t="n">
        <x:v>138000000</x:v>
      </x:c>
      <x:c r="E3941" s="93" t="n">
        <x:v>36</x:v>
      </x:c>
      <x:c r="F3941" s="59" t="n">
        <x:v>0.10567968566817429</x:v>
      </x:c>
      <x:c r="G3941" s="59" t="n">
        <x:v>0.5984181824392925</x:v>
      </x:c>
      <x:c r="H3941" s="59" t="n">
        <x:v>0.1988069661870806</x:v>
      </x:c>
      <x:c r="I3941" s="58" t="n">
        <x:v>5120189.574600019</x:v>
      </x:c>
      <x:c r="J3941" s="59" t="n">
        <x:v>0.4427716948000013</x:v>
      </x:c>
      <x:c r="K3941" s="2" t="str">
        <x:v>D</x:v>
      </x:c>
      <x:c r="L3941" s="59" t="n">
        <x:v>0.1436745071411133</x:v>
      </x:c>
      <x:c r="M3941" s="59" t="n">
        <x:v>0.6382595449188009</x:v>
      </x:c>
      <x:c r="N3941" s="58" t="n">
        <x:v>13877654.687379086</x:v>
      </x:c>
      <x:c r="O3941" s="58" t="n">
        <x:v>6401367.538652043</x:v>
      </x:c>
      <x:c r="P3941" s="2" t="str">
        <x:v>approve</x:v>
      </x:c>
      <x:c r="Q3941" s="2" t="str">
        <x:v>eligibility and RAROC conditions are met</x:v>
      </x:c>
      <x:c r="R3941" s="2"/>
      <x:c r="S3941" s="2"/>
      <x:c r="T3941" s="2"/>
    </x:row>
    <x:row r="3942">
      <x:c r="A3942" s="2"/>
      <x:c r="B3942" s="2"/>
      <x:c r="C3942" s="2" t="str">
        <x:v>SYN-03937</x:v>
      </x:c>
      <x:c r="D3942" s="58" t="n">
        <x:v>81000000</x:v>
      </x:c>
      <x:c r="E3942" s="93" t="n">
        <x:v>36</x:v>
      </x:c>
      <x:c r="F3942" s="59" t="n">
        <x:v>0.14785836531933214</x:v>
      </x:c>
      <x:c r="G3942" s="59" t="n">
        <x:v>0.6789134257131865</x:v>
      </x:c>
      <x:c r="H3942" s="59" t="n">
        <x:v>0.2397133096084772</x:v>
      </x:c>
      <x:c r="I3942" s="58" t="n">
        <x:v>3176641.908286665</x:v>
      </x:c>
      <x:c r="J3942" s="59" t="n">
        <x:v>0.26362078785893</x:v>
      </x:c>
      <x:c r="K3942" s="2" t="str">
        <x:v>D</x:v>
      </x:c>
      <x:c r="L3942" s="59" t="n">
        <x:v>0.1956821060180664</x:v>
      </x:c>
      <x:c r="M3942" s="59" t="n">
        <x:v>0.4428895724375567</x:v>
      </x:c>
      <x:c r="N3942" s="58" t="n">
        <x:v>12820816.379157746</x:v>
      </x:c>
      <x:c r="O3942" s="58" t="n">
        <x:v>4931340.825151347</x:v>
      </x:c>
      <x:c r="P3942" s="2" t="str">
        <x:v>approve</x:v>
      </x:c>
      <x:c r="Q3942" s="2" t="str">
        <x:v>eligibility and RAROC conditions are met</x:v>
      </x:c>
      <x:c r="R3942" s="2"/>
      <x:c r="S3942" s="2"/>
      <x:c r="T3942" s="2"/>
    </x:row>
    <x:row r="3943">
      <x:c r="A3943" s="2"/>
      <x:c r="B3943" s="2"/>
      <x:c r="C3943" s="2" t="str">
        <x:v>SYN-03938</x:v>
      </x:c>
      <x:c r="D3943" s="58" t="n">
        <x:v>73000000</x:v>
      </x:c>
      <x:c r="E3943" s="93" t="n">
        <x:v>36</x:v>
      </x:c>
      <x:c r="F3943" s="59" t="n">
        <x:v>0.13259736496472702</x:v>
      </x:c>
      <x:c r="G3943" s="59" t="n">
        <x:v>0.8249488188757238</x:v>
      </x:c>
      <x:c r="H3943" s="59" t="n">
        <x:v>0.22927605642320134</x:v>
      </x:c>
      <x:c r="I3943" s="58" t="n">
        <x:v>2823055.9648262737</x:v>
      </x:c>
      <x:c r="J3943" s="59" t="n">
        <x:v>0.2989433711696578</x:v>
      </x:c>
      <x:c r="K3943" s="2" t="str">
        <x:v>D</x:v>
      </x:c>
      <x:c r="L3943" s="59" t="n">
        <x:v>0.20929203033447263</x:v>
      </x:c>
      <x:c r="M3943" s="59" t="n">
        <x:v>0.27161568192614155</x:v>
      </x:c>
      <x:c r="N3943" s="58" t="n">
        <x:v>12653092.447089966</x:v>
      </x:c>
      <x:c r="O3943" s="58" t="n">
        <x:v>5180613.19380847</x:v>
      </x:c>
      <x:c r="P3943" s="2" t="str">
        <x:v>approve</x:v>
      </x:c>
      <x:c r="Q3943" s="2" t="str">
        <x:v>eligibility and RAROC conditions are met</x:v>
      </x:c>
      <x:c r="R3943" s="2"/>
      <x:c r="S3943" s="2"/>
      <x:c r="T3943" s="2"/>
    </x:row>
    <x:row r="3944">
      <x:c r="A3944" s="2"/>
      <x:c r="B3944" s="2"/>
      <x:c r="C3944" s="2" t="str">
        <x:v>SYN-03939</x:v>
      </x:c>
      <x:c r="D3944" s="58" t="n">
        <x:v>116000000</x:v>
      </x:c>
      <x:c r="E3944" s="93" t="n">
        <x:v>24</x:v>
      </x:c>
      <x:c r="F3944" s="59" t="n">
        <x:v>0.054836595814069924</x:v>
      </x:c>
      <x:c r="G3944" s="59" t="n">
        <x:v>0.7784479046861311</x:v>
      </x:c>
      <x:c r="H3944" s="59" t="n">
        <x:v>0.14803946631584963</x:v>
      </x:c>
      <x:c r="I3944" s="58" t="n">
        <x:v>5613652.039190351</x:v>
      </x:c>
      <x:c r="J3944" s="59" t="n">
        <x:v>0.6354242785648518</x:v>
      </x:c>
      <x:c r="K3944" s="2" t="str">
        <x:v>C</x:v>
      </x:c>
      <x:c r="L3944" s="59"/>
      <x:c r="M3944" s="59" t="n">
        <x:v>0.4067427998857102</x:v>
      </x:c>
      <x:c r="N3944" s="58" t="n">
        <x:v>5341714.900349582</x:v>
      </x:c>
      <x:c r="O3944" s="58" t="n">
        <x:v>4906849.878044857</x:v>
      </x:c>
      <x:c r="P3944" s="2" t="str">
        <x:v>decline</x:v>
      </x:c>
      <x:c r="Q3944" s="2" t="str">
        <x:v>debt service to income exceeds policy maximum</x:v>
      </x:c>
      <x:c r="R3944" s="2"/>
      <x:c r="S3944" s="2"/>
      <x:c r="T3944" s="2"/>
    </x:row>
    <x:row r="3945">
      <x:c r="A3945" s="2"/>
      <x:c r="B3945" s="2"/>
      <x:c r="C3945" s="2" t="str">
        <x:v>SYN-03940</x:v>
      </x:c>
      <x:c r="D3945" s="58" t="n">
        <x:v>83000000</x:v>
      </x:c>
      <x:c r="E3945" s="93" t="n">
        <x:v>12</x:v>
      </x:c>
      <x:c r="F3945" s="59" t="n">
        <x:v>0.14283775220214773</x:v>
      </x:c>
      <x:c r="G3945" s="59" t="n">
        <x:v>0.6470459293061163</x:v>
      </x:c>
      <x:c r="H3945" s="59" t="n">
        <x:v>0.21882678759850369</x:v>
      </x:c>
      <x:c r="I3945" s="58" t="n">
        <x:v>7763647.787885274</x:v>
      </x:c>
      <x:c r="J3945" s="59" t="n">
        <x:v>0.23199322669010145</x:v>
      </x:c>
      <x:c r="K3945" s="2" t="str">
        <x:v>D</x:v>
      </x:c>
      <x:c r="L3945" s="59" t="n">
        <x:v>0.20318546295166018</x:v>
      </x:c>
      <x:c r="M3945" s="59" t="n">
        <x:v>0.26751382984227234</x:v>
      </x:c>
      <x:c r="N3945" s="58" t="n">
        <x:v>4389514.691063133</x:v>
      </x:c>
      <x:c r="O3945" s="58" t="n">
        <x:v>5168558.885890862</x:v>
      </x:c>
      <x:c r="P3945" s="2" t="str">
        <x:v>approve</x:v>
      </x:c>
      <x:c r="Q3945" s="2" t="str">
        <x:v>eligibility and RAROC conditions are met</x:v>
      </x:c>
      <x:c r="R3945" s="2"/>
      <x:c r="S3945" s="2"/>
      <x:c r="T3945" s="2"/>
    </x:row>
    <x:row r="3946">
      <x:c r="A3946" s="2"/>
      <x:c r="B3946" s="2"/>
      <x:c r="C3946" s="2" t="str">
        <x:v>SYN-03941</x:v>
      </x:c>
      <x:c r="D3946" s="58" t="n">
        <x:v>189000000</x:v>
      </x:c>
      <x:c r="E3946" s="93" t="n">
        <x:v>12</x:v>
      </x:c>
      <x:c r="F3946" s="59" t="n">
        <x:v>0.05932634604255569</x:v>
      </x:c>
      <x:c r="G3946" s="59" t="n">
        <x:v>0.7619621806911586</x:v>
      </x:c>
      <x:c r="H3946" s="59" t="n">
        <x:v>0.1493465765243539</x:v>
      </x:c>
      <x:c r="I3946" s="58" t="n">
        <x:v>17052994.11780581</x:v>
      </x:c>
      <x:c r="J3946" s="59" t="n">
        <x:v>0.4833858617158914</x:v>
      </x:c>
      <x:c r="K3946" s="2" t="str">
        <x:v>C</x:v>
      </x:c>
      <x:c r="L3946" s="59"/>
      <x:c r="M3946" s="59" t="n">
        <x:v>0.36094353999414075</x:v>
      </x:c>
      <x:c r="N3946" s="58" t="n">
        <x:v>4775654.346091907</x:v>
      </x:c>
      <x:c r="O3946" s="58" t="n">
        <x:v>8512599.555891555</x:v>
      </x:c>
      <x:c r="P3946" s="2" t="str">
        <x:v>manual_review</x:v>
      </x:c>
      <x:c r="Q3946" s="2" t="str">
        <x:v>data quality flag</x:v>
      </x:c>
      <x:c r="R3946" s="2"/>
      <x:c r="S3946" s="2"/>
      <x:c r="T3946" s="2"/>
    </x:row>
    <x:row r="3947">
      <x:c r="A3947" s="2"/>
      <x:c r="B3947" s="2"/>
      <x:c r="C3947" s="2" t="str">
        <x:v>SYN-03942</x:v>
      </x:c>
      <x:c r="D3947" s="58" t="n">
        <x:v>162000000</x:v>
      </x:c>
      <x:c r="E3947" s="93" t="n">
        <x:v>18</x:v>
      </x:c>
      <x:c r="F3947" s="59" t="n">
        <x:v>0.04228722818592089</x:v>
      </x:c>
      <x:c r="G3947" s="59" t="n">
        <x:v>0.6994783365636944</x:v>
      </x:c>
      <x:c r="H3947" s="59" t="n">
        <x:v>0.15057338519161337</x:v>
      </x:c>
      <x:c r="I3947" s="58" t="n">
        <x:v>10110707.666092599</x:v>
      </x:c>
      <x:c r="J3947" s="59" t="n">
        <x:v>0.379810360532502</x:v>
      </x:c>
      <x:c r="K3947" s="2" t="str">
        <x:v>B</x:v>
      </x:c>
      <x:c r="L3947" s="59" t="n">
        <x:v>0.11194316864013672</x:v>
      </x:c>
      <x:c r="M3947" s="59" t="n">
        <x:v>0.5527003419022575</x:v>
      </x:c>
      <x:c r="N3947" s="58" t="n">
        <x:v>3923610.800390628</x:v>
      </x:c>
      <x:c r="O3947" s="58" t="n">
        <x:v>6828020.0383350905</x:v>
      </x:c>
      <x:c r="P3947" s="2" t="str">
        <x:v>approve</x:v>
      </x:c>
      <x:c r="Q3947" s="2" t="str">
        <x:v>eligibility and RAROC conditions are met</x:v>
      </x:c>
      <x:c r="R3947" s="2"/>
      <x:c r="S3947" s="2"/>
      <x:c r="T3947" s="2"/>
    </x:row>
    <x:row r="3948">
      <x:c r="A3948" s="2"/>
      <x:c r="B3948" s="2"/>
      <x:c r="C3948" s="2" t="str">
        <x:v>SYN-03943</x:v>
      </x:c>
      <x:c r="D3948" s="58" t="n">
        <x:v>92000000</x:v>
      </x:c>
      <x:c r="E3948" s="93" t="n">
        <x:v>24</x:v>
      </x:c>
      <x:c r="F3948" s="59" t="n">
        <x:v>0.11463921906448896</x:v>
      </x:c>
      <x:c r="G3948" s="59" t="n">
        <x:v>0.7107417422196758</x:v>
      </x:c>
      <x:c r="H3948" s="59" t="n">
        <x:v>0.20427637349021638</x:v>
      </x:c>
      <x:c r="I3948" s="58" t="n">
        <x:v>4701655.825380117</x:v>
      </x:c>
      <x:c r="J3948" s="59" t="n">
        <x:v>0.4482094750140784</x:v>
      </x:c>
      <x:c r="K3948" s="2" t="str">
        <x:v>D</x:v>
      </x:c>
      <x:c r="L3948" s="59" t="n">
        <x:v>0.1700432968139648</x:v>
      </x:c>
      <x:c r="M3948" s="59" t="n">
        <x:v>0.39938947214293735</x:v>
      </x:c>
      <x:c r="N3948" s="58" t="n">
        <x:v>8118184.018242809</x:v>
      </x:c>
      <x:c r="O3948" s="58" t="n">
        <x:v>5390319.534985178</x:v>
      </x:c>
      <x:c r="P3948" s="2" t="str">
        <x:v>approve</x:v>
      </x:c>
      <x:c r="Q3948" s="2" t="str">
        <x:v>eligibility and RAROC conditions are met</x:v>
      </x:c>
      <x:c r="R3948" s="2"/>
      <x:c r="S3948" s="2"/>
      <x:c r="T3948" s="2"/>
    </x:row>
    <x:row r="3949">
      <x:c r="A3949" s="2"/>
      <x:c r="B3949" s="2"/>
      <x:c r="C3949" s="2" t="str">
        <x:v>SYN-03944</x:v>
      </x:c>
      <x:c r="D3949" s="58" t="n">
        <x:v>36000000</x:v>
      </x:c>
      <x:c r="E3949" s="93" t="n">
        <x:v>18</x:v>
      </x:c>
      <x:c r="F3949" s="59" t="n">
        <x:v>0.08431769065905204</x:v>
      </x:c>
      <x:c r="G3949" s="59" t="n">
        <x:v>0.7765045149705452</x:v>
      </x:c>
      <x:c r="H3949" s="59" t="n">
        <x:v>0.18643247174455324</x:v>
      </x:c>
      <x:c r="I3949" s="58" t="n">
        <x:v>2308061.9481952176</x:v>
      </x:c>
      <x:c r="J3949" s="59" t="n">
        <x:v>0.2558698680032003</x:v>
      </x:c>
      <x:c r="K3949" s="2" t="str">
        <x:v>C</x:v>
      </x:c>
      <x:c r="L3949" s="59" t="n">
        <x:v>0.17532863616943356</x:v>
      </x:c>
      <x:c r="M3949" s="59" t="n">
        <x:v>0.2451093416836864</x:v>
      </x:c>
      <x:c r="N3949" s="58" t="n">
        <x:v>1943343.5020069862</x:v>
      </x:c>
      <x:c r="O3949" s="58" t="n">
        <x:v>1994190.074968597</x:v>
      </x:c>
      <x:c r="P3949" s="2" t="str">
        <x:v>approve</x:v>
      </x:c>
      <x:c r="Q3949" s="2" t="str">
        <x:v>eligibility and RAROC conditions are met</x:v>
      </x:c>
      <x:c r="R3949" s="2"/>
      <x:c r="S3949" s="2"/>
      <x:c r="T3949" s="2"/>
    </x:row>
    <x:row r="3950">
      <x:c r="A3950" s="2"/>
      <x:c r="B3950" s="2"/>
      <x:c r="C3950" s="2" t="str">
        <x:v>SYN-03945</x:v>
      </x:c>
      <x:c r="D3950" s="58" t="n">
        <x:v>128000000</x:v>
      </x:c>
      <x:c r="E3950" s="93" t="n">
        <x:v>24</x:v>
      </x:c>
      <x:c r="F3950" s="59" t="n">
        <x:v>0.0036630408128833745</x:v>
      </x:c>
      <x:c r="G3950" s="59" t="n">
        <x:v>0.6363544269991872</x:v>
      </x:c>
      <x:c r="H3950" s="59" t="n">
        <x:v>0.0889150421684677</x:v>
      </x:c>
      <x:c r="I3950" s="58" t="n">
        <x:v>5841277.249702406</x:v>
      </x:c>
      <x:c r="J3950" s="59" t="n">
        <x:v>0.4290095603345657</x:v>
      </x:c>
      <x:c r="K3950" s="2" t="str">
        <x:v>A</x:v>
      </x:c>
      <x:c r="L3950" s="59" t="n">
        <x:v>0.08518394470214846</x:v>
      </x:c>
      <x:c r="M3950" s="59" t="n">
        <x:v>0.19795219580946213</x:v>
      </x:c>
      <x:c r="N3950" s="58" t="n">
        <x:v>319366.3716977988</x:v>
      </x:c>
      <x:c r="O3950" s="58" t="n">
        <x:v>5385657.026520484</x:v>
      </x:c>
      <x:c r="P3950" s="2" t="str">
        <x:v>approve</x:v>
      </x:c>
      <x:c r="Q3950" s="2" t="str">
        <x:v>eligibility and RAROC conditions are met</x:v>
      </x:c>
      <x:c r="R3950" s="2"/>
      <x:c r="S3950" s="2"/>
      <x:c r="T3950" s="2"/>
    </x:row>
    <x:row r="3951">
      <x:c r="A3951" s="2"/>
      <x:c r="B3951" s="2"/>
      <x:c r="C3951" s="2" t="str">
        <x:v>SYN-03946</x:v>
      </x:c>
      <x:c r="D3951" s="58" t="n">
        <x:v>62000000</x:v>
      </x:c>
      <x:c r="E3951" s="93" t="n">
        <x:v>12</x:v>
      </x:c>
      <x:c r="F3951" s="59" t="n">
        <x:v>0.09882878973825968</x:v>
      </x:c>
      <x:c r="G3951" s="59" t="n">
        <x:v>0.6318642959195746</x:v>
      </x:c>
      <x:c r="H3951" s="59" t="n">
        <x:v>0.19701743179074155</x:v>
      </x:c>
      <x:c r="I3951" s="58" t="n">
        <x:v>5734492.862308387</x:v>
      </x:c>
      <x:c r="J3951" s="59" t="n">
        <x:v>0.36065876646856304</x:v>
      </x:c>
      <x:c r="K3951" s="2" t="str">
        <x:v>C</x:v>
      </x:c>
      <x:c r="L3951" s="59" t="n">
        <x:v>0.15529979705810543</x:v>
      </x:c>
      <x:c r="M3951" s="59" t="n">
        <x:v>0.5169382449734404</x:v>
      </x:c>
      <x:c r="N3951" s="58" t="n">
        <x:v>2192761.1832469925</x:v>
      </x:c>
      <x:c r="O3951" s="58" t="n">
        <x:v>3135385.55874414</x:v>
      </x:c>
      <x:c r="P3951" s="2" t="str">
        <x:v>approve</x:v>
      </x:c>
      <x:c r="Q3951" s="2" t="str">
        <x:v>eligibility and RAROC conditions are met</x:v>
      </x:c>
      <x:c r="R3951" s="2"/>
      <x:c r="S3951" s="2"/>
      <x:c r="T3951" s="2"/>
    </x:row>
    <x:row r="3952">
      <x:c r="A3952" s="2"/>
      <x:c r="B3952" s="2"/>
      <x:c r="C3952" s="2" t="str">
        <x:v>SYN-03947</x:v>
      </x:c>
      <x:c r="D3952" s="58" t="n">
        <x:v>116000000</x:v>
      </x:c>
      <x:c r="E3952" s="93" t="n">
        <x:v>24</x:v>
      </x:c>
      <x:c r="F3952" s="59" t="n">
        <x:v>0.12462924172537974</x:v>
      </x:c>
      <x:c r="G3952" s="59" t="n">
        <x:v>0.8226057898051544</x:v>
      </x:c>
      <x:c r="H3952" s="59" t="n">
        <x:v>0.22049922043935252</x:v>
      </x:c>
      <x:c r="I3952" s="58" t="n">
        <x:v>6020726.063406289</x:v>
      </x:c>
      <x:c r="J3952" s="59" t="n">
        <x:v>0.35590984723771435</x:v>
      </x:c>
      <x:c r="K3952" s="2" t="str">
        <x:v>D</x:v>
      </x:c>
      <x:c r="L3952" s="59" t="n">
        <x:v>0.2048165130615234</x:v>
      </x:c>
      <x:c r="M3952" s="59" t="n">
        <x:v>0.2508092680561731</x:v>
      </x:c>
      <x:c r="N3952" s="58" t="n">
        <x:v>12910540.148171766</x:v>
      </x:c>
      <x:c r="O3952" s="58" t="n">
        <x:v>8202760.821380068</x:v>
      </x:c>
      <x:c r="P3952" s="2" t="str">
        <x:v>approve</x:v>
      </x:c>
      <x:c r="Q3952" s="2" t="str">
        <x:v>eligibility and RAROC conditions are met</x:v>
      </x:c>
      <x:c r="R3952" s="2"/>
      <x:c r="S3952" s="2"/>
      <x:c r="T3952" s="2"/>
    </x:row>
    <x:row r="3953">
      <x:c r="A3953" s="2"/>
      <x:c r="B3953" s="2"/>
      <x:c r="C3953" s="2" t="str">
        <x:v>SYN-03948</x:v>
      </x:c>
      <x:c r="D3953" s="58" t="n">
        <x:v>236000000</x:v>
      </x:c>
      <x:c r="E3953" s="93" t="n">
        <x:v>36</x:v>
      </x:c>
      <x:c r="F3953" s="59" t="n">
        <x:v>0.08590481580606998</x:v>
      </x:c>
      <x:c r="G3953" s="59" t="n">
        <x:v>0.7068462365608378</x:v>
      </x:c>
      <x:c r="H3953" s="59" t="n">
        <x:v>0.17143927133882284</x:v>
      </x:c>
      <x:c r="I3953" s="58" t="n">
        <x:v>8430958.143271709</x:v>
      </x:c>
      <x:c r="J3953" s="59" t="n">
        <x:v>0.22464737302355017</x:v>
      </x:c>
      <x:c r="K3953" s="2" t="str">
        <x:v>C</x:v>
      </x:c>
      <x:c r="L3953" s="59" t="n">
        <x:v>0.14561878204345702</x:v>
      </x:c>
      <x:c r="M3953" s="59" t="n">
        <x:v>0.37396255112711274</x:v>
      </x:c>
      <x:c r="N3953" s="58" t="n">
        <x:v>22788363.92023987</x:v>
      </x:c>
      <x:c r="O3953" s="58" t="n">
        <x:v>11594621.118244346</x:v>
      </x:c>
      <x:c r="P3953" s="2" t="str">
        <x:v>approve</x:v>
      </x:c>
      <x:c r="Q3953" s="2" t="str">
        <x:v>eligibility and RAROC conditions are met</x:v>
      </x:c>
      <x:c r="R3953" s="2"/>
      <x:c r="S3953" s="2"/>
      <x:c r="T3953" s="2"/>
    </x:row>
    <x:row r="3954">
      <x:c r="A3954" s="2"/>
      <x:c r="B3954" s="2"/>
      <x:c r="C3954" s="2" t="str">
        <x:v>SYN-03949</x:v>
      </x:c>
      <x:c r="D3954" s="58" t="n">
        <x:v>73000000</x:v>
      </x:c>
      <x:c r="E3954" s="93" t="n">
        <x:v>36</x:v>
      </x:c>
      <x:c r="F3954" s="59" t="n">
        <x:v>0.21596865710617982</x:v>
      </x:c>
      <x:c r="G3954" s="59" t="n">
        <x:v>0.583328098665347</x:v>
      </x:c>
      <x:c r="H3954" s="59" t="n">
        <x:v>0.3</x:v>
      </x:c>
      <x:c r="I3954" s="58" t="n">
        <x:v>3098965.1022742353</x:v>
      </x:c>
      <x:c r="J3954" s="59" t="n">
        <x:v>0.13438344163638777</x:v>
      </x:c>
      <x:c r="K3954" s="2" t="str">
        <x:v>E</x:v>
      </x:c>
      <x:c r="L3954" s="59"/>
      <x:c r="M3954" s="59" t="n">
        <x:v>0.5603003332889632</x:v>
      </x:c>
      <x:c r="N3954" s="58" t="n">
        <x:v>14230210.284749925</x:v>
      </x:c>
      <x:c r="O3954" s="58" t="n">
        <x:v>4254420.736481183</x:v>
      </x:c>
      <x:c r="P3954" s="2" t="str">
        <x:v>decline</x:v>
      </x:c>
      <x:c r="Q3954" s="2" t="str">
        <x:v>PD exceeds policy maximum</x:v>
      </x:c>
      <x:c r="R3954" s="2"/>
      <x:c r="S3954" s="2"/>
      <x:c r="T3954" s="2"/>
    </x:row>
    <x:row r="3955">
      <x:c r="A3955" s="2"/>
      <x:c r="B3955" s="2"/>
      <x:c r="C3955" s="2" t="str">
        <x:v>SYN-03950</x:v>
      </x:c>
      <x:c r="D3955" s="58" t="n">
        <x:v>121000000</x:v>
      </x:c>
      <x:c r="E3955" s="93" t="n">
        <x:v>18</x:v>
      </x:c>
      <x:c r="F3955" s="59" t="n">
        <x:v>0.012609893365302596</x:v>
      </x:c>
      <x:c r="G3955" s="59" t="n">
        <x:v>0.6720186789323526</x:v>
      </x:c>
      <x:c r="H3955" s="59" t="n">
        <x:v>0.09830386424558132</x:v>
      </x:c>
      <x:c r="I3955" s="58" t="n">
        <x:v>7257460.529745678</x:v>
      </x:c>
      <x:c r="J3955" s="59" t="n">
        <x:v>0.3105181232027487</x:v>
      </x:c>
      <x:c r="K3955" s="2" t="str">
        <x:v>A</x:v>
      </x:c>
      <x:c r="L3955" s="59" t="n">
        <x:v>0.09338920593261718</x:v>
      </x:c>
      <x:c r="M3955" s="59" t="n">
        <x:v>0.2100051418754982</x:v>
      </x:c>
      <x:c r="N3955" s="58" t="n">
        <x:v>830294.2383853804</x:v>
      </x:c>
      <x:c r="O3955" s="58" t="n">
        <x:v>5114173.802043465</x:v>
      </x:c>
      <x:c r="P3955" s="2" t="str">
        <x:v>approve</x:v>
      </x:c>
      <x:c r="Q3955" s="2" t="str">
        <x:v>eligibility and RAROC conditions are met</x:v>
      </x:c>
      <x:c r="R3955" s="2"/>
      <x:c r="S3955" s="2"/>
      <x:c r="T3955" s="2"/>
    </x:row>
    <x:row r="3956">
      <x:c r="A3956" s="2"/>
      <x:c r="B3956" s="2"/>
      <x:c r="C3956" s="2" t="str">
        <x:v>SYN-03951</x:v>
      </x:c>
      <x:c r="D3956" s="58" t="n">
        <x:v>48000000</x:v>
      </x:c>
      <x:c r="E3956" s="93" t="n">
        <x:v>24</x:v>
      </x:c>
      <x:c r="F3956" s="59" t="n">
        <x:v>0.0725761968252233</x:v>
      </x:c>
      <x:c r="G3956" s="59" t="n">
        <x:v>0.5717083505684601</x:v>
      </x:c>
      <x:c r="H3956" s="59" t="n">
        <x:v>0.18670531763477327</x:v>
      </x:c>
      <x:c r="I3956" s="58" t="n">
        <x:v>2411937.0970371757</x:v>
      </x:c>
      <x:c r="J3956" s="59" t="n">
        <x:v>0.25265470650880617</x:v>
      </x:c>
      <x:c r="K3956" s="2" t="str">
        <x:v>C</x:v>
      </x:c>
      <x:c r="L3956" s="59" t="n">
        <x:v>0.1313657379150391</x:v>
      </x:c>
      <x:c r="M3956" s="59" t="n">
        <x:v>0.7237561695779176</x:v>
      </x:c>
      <x:c r="N3956" s="58" t="n">
        <x:v>2164972.0423179814</x:v>
      </x:c>
      <x:c r="O3956" s="58" t="n">
        <x:v>1985220.0381700702</x:v>
      </x:c>
      <x:c r="P3956" s="2" t="str">
        <x:v>approve</x:v>
      </x:c>
      <x:c r="Q3956" s="2" t="str">
        <x:v>eligibility and RAROC conditions are met</x:v>
      </x:c>
      <x:c r="R3956" s="2"/>
      <x:c r="S3956" s="2"/>
      <x:c r="T3956" s="2"/>
    </x:row>
    <x:row r="3957">
      <x:c r="A3957" s="2"/>
      <x:c r="B3957" s="2"/>
      <x:c r="C3957" s="2" t="str">
        <x:v>SYN-03952</x:v>
      </x:c>
      <x:c r="D3957" s="58" t="n">
        <x:v>166000000</x:v>
      </x:c>
      <x:c r="E3957" s="93" t="n">
        <x:v>12</x:v>
      </x:c>
      <x:c r="F3957" s="59" t="n">
        <x:v>0.11244525318154631</x:v>
      </x:c>
      <x:c r="G3957" s="59" t="n">
        <x:v>0.7298988189110039</x:v>
      </x:c>
      <x:c r="H3957" s="59" t="n">
        <x:v>0.18868775550148412</x:v>
      </x:c>
      <x:c r="I3957" s="58" t="n">
        <x:v>15287597.694589794</x:v>
      </x:c>
      <x:c r="J3957" s="59" t="n">
        <x:v>0.46386871397796553</x:v>
      </x:c>
      <x:c r="K3957" s="2" t="str">
        <x:v>D</x:v>
      </x:c>
      <x:c r="L3957" s="59" t="n">
        <x:v>0.17703163146972653</x:v>
      </x:c>
      <x:c r="M3957" s="59" t="n">
        <x:v>0.24030454523670586</x:v>
      </x:c>
      <x:c r="N3957" s="58" t="n">
        <x:v>7724034.982492596</x:v>
      </x:c>
      <x:c r="O3957" s="58" t="n">
        <x:v>10359604.04263607</x:v>
      </x:c>
      <x:c r="P3957" s="2" t="str">
        <x:v>approve</x:v>
      </x:c>
      <x:c r="Q3957" s="2" t="str">
        <x:v>eligibility and RAROC conditions are met</x:v>
      </x:c>
      <x:c r="R3957" s="2"/>
      <x:c r="S3957" s="2"/>
      <x:c r="T3957" s="2"/>
    </x:row>
    <x:row r="3958">
      <x:c r="A3958" s="2"/>
      <x:c r="B3958" s="2"/>
      <x:c r="C3958" s="2" t="str">
        <x:v>SYN-03953</x:v>
      </x:c>
      <x:c r="D3958" s="58" t="n">
        <x:v>58000000</x:v>
      </x:c>
      <x:c r="E3958" s="93" t="n">
        <x:v>36</x:v>
      </x:c>
      <x:c r="F3958" s="59" t="n">
        <x:v>0.050342222850862955</x:v>
      </x:c>
      <x:c r="G3958" s="59" t="n">
        <x:v>0.7885841831766068</x:v>
      </x:c>
      <x:c r="H3958" s="59" t="n">
        <x:v>0.1447446181357121</x:v>
      </x:c>
      <x:c r="I3958" s="58" t="n">
        <x:v>1995694.380050889</x:v>
      </x:c>
      <x:c r="J3958" s="59" t="n">
        <x:v>0.21349616414144063</x:v>
      </x:c>
      <x:c r="K3958" s="2" t="str">
        <x:v>C</x:v>
      </x:c>
      <x:c r="L3958" s="59" t="n">
        <x:v>0.12627517700195312</x:v>
      </x:c>
      <x:c r="M3958" s="59" t="n">
        <x:v>0.3481945369032847</x:v>
      </x:c>
      <x:c r="N3958" s="58" t="n">
        <x:v>3693136.4961851505</x:v>
      </x:c>
      <x:c r="O3958" s="58" t="n">
        <x:v>2385121.0704301484</x:v>
      </x:c>
      <x:c r="P3958" s="2" t="str">
        <x:v>approve</x:v>
      </x:c>
      <x:c r="Q3958" s="2" t="str">
        <x:v>eligibility and RAROC conditions are met</x:v>
      </x:c>
      <x:c r="R3958" s="2"/>
      <x:c r="S3958" s="2"/>
      <x:c r="T3958" s="2"/>
    </x:row>
    <x:row r="3959">
      <x:c r="A3959" s="2"/>
      <x:c r="B3959" s="2"/>
      <x:c r="C3959" s="2" t="str">
        <x:v>SYN-03954</x:v>
      </x:c>
      <x:c r="D3959" s="58" t="n">
        <x:v>55000000</x:v>
      </x:c>
      <x:c r="E3959" s="93" t="n">
        <x:v>24</x:v>
      </x:c>
      <x:c r="F3959" s="59" t="n">
        <x:v>0.0384898608275138</x:v>
      </x:c>
      <x:c r="G3959" s="59" t="n">
        <x:v>0.7410101685963081</x:v>
      </x:c>
      <x:c r="H3959" s="59" t="n">
        <x:v>0.13907825470988736</x:v>
      </x:c>
      <x:c r="I3959" s="58" t="n">
        <x:v>2638314.2631286676</x:v>
      </x:c>
      <x:c r="J3959" s="59" t="n">
        <x:v>0.2674406921844175</x:v>
      </x:c>
      <x:c r="K3959" s="2" t="str">
        <x:v>B</x:v>
      </x:c>
      <x:c r="L3959" s="59" t="n">
        <x:v>0.12372287750244139</x:v>
      </x:c>
      <x:c r="M3959" s="59" t="n">
        <x:v>0.3167306340952415</x:v>
      </x:c>
      <x:c r="N3959" s="58" t="n">
        <x:v>1693233.6675996375</x:v>
      </x:c>
      <x:c r="O3959" s="58" t="n">
        <x:v>2296052.567526201</x:v>
      </x:c>
      <x:c r="P3959" s="2" t="str">
        <x:v>approve</x:v>
      </x:c>
      <x:c r="Q3959" s="2" t="str">
        <x:v>eligibility and RAROC conditions are met</x:v>
      </x:c>
      <x:c r="R3959" s="2"/>
      <x:c r="S3959" s="2"/>
      <x:c r="T3959" s="2"/>
    </x:row>
    <x:row r="3960">
      <x:c r="A3960" s="2"/>
      <x:c r="B3960" s="2"/>
      <x:c r="C3960" s="2" t="str">
        <x:v>SYN-03955</x:v>
      </x:c>
      <x:c r="D3960" s="58" t="n">
        <x:v>243000000</x:v>
      </x:c>
      <x:c r="E3960" s="93" t="n">
        <x:v>24</x:v>
      </x:c>
      <x:c r="F3960" s="59" t="n">
        <x:v>0.3216323068260573</x:v>
      </x:c>
      <x:c r="G3960" s="59" t="n">
        <x:v>0.7594622126086897</x:v>
      </x:c>
      <x:c r="H3960" s="59" t="n">
        <x:v>0.3</x:v>
      </x:c>
      <x:c r="I3960" s="58" t="n">
        <x:v>13586815.347504955</x:v>
      </x:c>
      <x:c r="J3960" s="59" t="n">
        <x:v>0.2411043859091728</x:v>
      </x:c>
      <x:c r="K3960" s="2" t="str">
        <x:v>E</x:v>
      </x:c>
      <x:c r="L3960" s="59"/>
      <x:c r="M3960" s="59" t="n">
        <x:v>-0.22792105797823684</x:v>
      </x:c>
      <x:c r="N3960" s="58" t="n">
        <x:v>62976134.11063963</x:v>
      </x:c>
      <x:c r="O3960" s="58" t="n">
        <x:v>19887676.069823407</x:v>
      </x:c>
      <x:c r="P3960" s="2" t="str">
        <x:v>decline</x:v>
      </x:c>
      <x:c r="Q3960" s="2" t="str">
        <x:v>PD exceeds policy maximum</x:v>
      </x:c>
      <x:c r="R3960" s="2"/>
      <x:c r="S3960" s="2"/>
      <x:c r="T3960" s="2"/>
    </x:row>
    <x:row r="3961">
      <x:c r="A3961" s="2"/>
      <x:c r="B3961" s="2"/>
      <x:c r="C3961" s="2" t="str">
        <x:v>SYN-03956</x:v>
      </x:c>
      <x:c r="D3961" s="58" t="n">
        <x:v>132000000</x:v>
      </x:c>
      <x:c r="E3961" s="93" t="n">
        <x:v>36</x:v>
      </x:c>
      <x:c r="F3961" s="59" t="n">
        <x:v>0.02666699334053139</x:v>
      </x:c>
      <x:c r="G3961" s="59" t="n">
        <x:v>0.8171721787633001</x:v>
      </x:c>
      <x:c r="H3961" s="59" t="n">
        <x:v>0.12653369326939168</x:v>
      </x:c>
      <x:c r="I3961" s="58" t="n">
        <x:v>4425595.099642342</x:v>
      </x:c>
      <x:c r="J3961" s="59" t="n">
        <x:v>0.41467569309111524</x:v>
      </x:c>
      <x:c r="K3961" s="2" t="str">
        <x:v>B</x:v>
      </x:c>
      <x:c r="L3961" s="59" t="n">
        <x:v>0.10340888977050783</x:v>
      </x:c>
      <x:c r="M3961" s="59" t="n">
        <x:v>0.39519504992316196</x:v>
      </x:c>
      <x:c r="N3961" s="58" t="n">
        <x:v>4637173.060142221</x:v>
      </x:c>
      <x:c r="O3961" s="58" t="n">
        <x:v>5517317.123117268</x:v>
      </x:c>
      <x:c r="P3961" s="2" t="str">
        <x:v>approve</x:v>
      </x:c>
      <x:c r="Q3961" s="2" t="str">
        <x:v>eligibility and RAROC conditions are met</x:v>
      </x:c>
      <x:c r="R3961" s="2"/>
      <x:c r="S3961" s="2"/>
      <x:c r="T3961" s="2"/>
    </x:row>
    <x:row r="3962">
      <x:c r="A3962" s="2"/>
      <x:c r="B3962" s="2"/>
      <x:c r="C3962" s="2" t="str">
        <x:v>SYN-03957</x:v>
      </x:c>
      <x:c r="D3962" s="58" t="n">
        <x:v>128000000</x:v>
      </x:c>
      <x:c r="E3962" s="93" t="n">
        <x:v>18</x:v>
      </x:c>
      <x:c r="F3962" s="59" t="n">
        <x:v>0.09532364953794054</x:v>
      </x:c>
      <x:c r="G3962" s="59" t="n">
        <x:v>0.626590567158944</x:v>
      </x:c>
      <x:c r="H3962" s="59" t="n">
        <x:v>0.18288028585274582</x:v>
      </x:c>
      <x:c r="I3962" s="58" t="n">
        <x:v>8184725.422913396</x:v>
      </x:c>
      <x:c r="J3962" s="59" t="n">
        <x:v>0.42088305081833555</x:v>
      </x:c>
      <x:c r="K3962" s="2" t="str">
        <x:v>C</x:v>
      </x:c>
      <x:c r="L3962" s="59" t="n">
        <x:v>0.14929588317871093</x:v>
      </x:c>
      <x:c r="M3962" s="59" t="n">
        <x:v>0.45582159525601845</x:v>
      </x:c>
      <x:c r="N3962" s="58" t="n">
        <x:v>6297017.389741971</x:v>
      </x:c>
      <x:c r="O3962" s="58" t="n">
        <x:v>6106942.829275728</x:v>
      </x:c>
      <x:c r="P3962" s="2" t="str">
        <x:v>approve</x:v>
      </x:c>
      <x:c r="Q3962" s="2" t="str">
        <x:v>eligibility and RAROC conditions are met</x:v>
      </x:c>
      <x:c r="R3962" s="2"/>
      <x:c r="S3962" s="2"/>
      <x:c r="T3962" s="2"/>
    </x:row>
    <x:row r="3963">
      <x:c r="A3963" s="2"/>
      <x:c r="B3963" s="2"/>
      <x:c r="C3963" s="2" t="str">
        <x:v>SYN-03958</x:v>
      </x:c>
      <x:c r="D3963" s="58" t="n">
        <x:v>83000000</x:v>
      </x:c>
      <x:c r="E3963" s="93" t="n">
        <x:v>24</x:v>
      </x:c>
      <x:c r="F3963" s="59" t="n">
        <x:v>0.13989364576024313</x:v>
      </x:c>
      <x:c r="G3963" s="59" t="n">
        <x:v>0.67836141371252</x:v>
      </x:c>
      <x:c r="H3963" s="59" t="n">
        <x:v>0.1931710650943504</x:v>
      </x:c>
      <x:c r="I3963" s="58" t="n">
        <x:v>4196713.9028669875</x:v>
      </x:c>
      <x:c r="J3963" s="59" t="n">
        <x:v>0.41124079444954215</x:v>
      </x:c>
      <x:c r="K3963" s="2" t="str">
        <x:v>D</x:v>
      </x:c>
      <x:c r="L3963" s="59" t="n">
        <x:v>0.19821685791015625</x:v>
      </x:c>
      <x:c r="M3963" s="59" t="n">
        <x:v>0.12657363029423313</x:v>
      </x:c>
      <x:c r="N3963" s="58" t="n">
        <x:v>8459146.135137418</x:v>
      </x:c>
      <x:c r="O3963" s="58" t="n">
        <x:v>5040377.573869371</x:v>
      </x:c>
      <x:c r="P3963" s="2" t="str">
        <x:v>reprice</x:v>
      </x:c>
      <x:c r="Q3963" s="2" t="str">
        <x:v>quoted APR is below the RAROC price floor</x:v>
      </x:c>
      <x:c r="R3963" s="2"/>
      <x:c r="S3963" s="2"/>
      <x:c r="T3963" s="2"/>
    </x:row>
    <x:row r="3964">
      <x:c r="A3964" s="2"/>
      <x:c r="B3964" s="2"/>
      <x:c r="C3964" s="2" t="str">
        <x:v>SYN-03959</x:v>
      </x:c>
      <x:c r="D3964" s="58" t="n">
        <x:v>143000000</x:v>
      </x:c>
      <x:c r="E3964" s="93" t="n">
        <x:v>12</x:v>
      </x:c>
      <x:c r="F3964" s="59" t="n">
        <x:v>0.06297689272188833</x:v>
      </x:c>
      <x:c r="G3964" s="59" t="n">
        <x:v>0.6724435061892731</x:v>
      </x:c>
      <x:c r="H3964" s="59" t="n">
        <x:v>0.14853427146401607</x:v>
      </x:c>
      <x:c r="I3964" s="58" t="n">
        <x:v>12897050.37407227</x:v>
      </x:c>
      <x:c r="J3964" s="59" t="n">
        <x:v>0.3425379698902272</x:v>
      </x:c>
      <x:c r="K3964" s="2" t="str">
        <x:v>C</x:v>
      </x:c>
      <x:c r="L3964" s="59" t="n">
        <x:v>0.1286379623413086</x:v>
      </x:c>
      <x:c r="M3964" s="59" t="n">
        <x:v>0.36230781271864265</x:v>
      </x:c>
      <x:c r="N3964" s="58" t="n">
        <x:v>3386569.276979147</x:v>
      </x:c>
      <x:c r="O3964" s="58" t="n">
        <x:v>6113666.524348096</x:v>
      </x:c>
      <x:c r="P3964" s="2" t="str">
        <x:v>approve</x:v>
      </x:c>
      <x:c r="Q3964" s="2" t="str">
        <x:v>eligibility and RAROC conditions are met</x:v>
      </x:c>
      <x:c r="R3964" s="2"/>
      <x:c r="S3964" s="2"/>
      <x:c r="T3964" s="2"/>
    </x:row>
    <x:row r="3965">
      <x:c r="A3965" s="2"/>
      <x:c r="B3965" s="2"/>
      <x:c r="C3965" s="2" t="str">
        <x:v>SYN-03960</x:v>
      </x:c>
      <x:c r="D3965" s="58" t="n">
        <x:v>58000000</x:v>
      </x:c>
      <x:c r="E3965" s="93" t="n">
        <x:v>36</x:v>
      </x:c>
      <x:c r="F3965" s="59" t="n">
        <x:v>0.12509314296231722</x:v>
      </x:c>
      <x:c r="G3965" s="59" t="n">
        <x:v>0.712129619597237</x:v>
      </x:c>
      <x:c r="H3965" s="59" t="n">
        <x:v>0.19884996549901343</x:v>
      </x:c>
      <x:c r="I3965" s="58" t="n">
        <x:v>2152090.6936027077</x:v>
      </x:c>
      <x:c r="J3965" s="59" t="n">
        <x:v>0.323353055516405</x:v>
      </x:c>
      <x:c r="K3965" s="2" t="str">
        <x:v>D</x:v>
      </x:c>
      <x:c r="L3965" s="59" t="n">
        <x:v>0.18889469146728521</x:v>
      </x:c>
      <x:c r="M3965" s="59" t="n">
        <x:v>0.22655633079927381</x:v>
      </x:c>
      <x:c r="N3965" s="58" t="n">
        <x:v>8124931.734991707</x:v>
      </x:c>
      <x:c r="O3965" s="58" t="n">
        <x:v>3434581.819930767</x:v>
      </x:c>
      <x:c r="P3965" s="2" t="str">
        <x:v>approve</x:v>
      </x:c>
      <x:c r="Q3965" s="2" t="str">
        <x:v>eligibility and RAROC conditions are met</x:v>
      </x:c>
      <x:c r="R3965" s="2"/>
      <x:c r="S3965" s="2"/>
      <x:c r="T3965" s="2"/>
    </x:row>
    <x:row r="3966">
      <x:c r="A3966" s="2"/>
      <x:c r="B3966" s="2"/>
      <x:c r="C3966" s="2" t="str">
        <x:v>SYN-03961</x:v>
      </x:c>
      <x:c r="D3966" s="58" t="n">
        <x:v>83000000</x:v>
      </x:c>
      <x:c r="E3966" s="93" t="n">
        <x:v>36</x:v>
      </x:c>
      <x:c r="F3966" s="59" t="n">
        <x:v>0.06366363679966824</x:v>
      </x:c>
      <x:c r="G3966" s="59" t="n">
        <x:v>0.6083014667311977</x:v>
      </x:c>
      <x:c r="H3966" s="59" t="n">
        <x:v>0.165853836480915</x:v>
      </x:c>
      <x:c r="I3966" s="58" t="n">
        <x:v>2942077.870005181</x:v>
      </x:c>
      <x:c r="J3966" s="59" t="n">
        <x:v>0.10422149164846552</x:v>
      </x:c>
      <x:c r="K3966" s="2" t="str">
        <x:v>C</x:v>
      </x:c>
      <x:c r="L3966" s="59" t="n">
        <x:v>0.11830066680908204</x:v>
      </x:c>
      <x:c r="M3966" s="59" t="n">
        <x:v>0.6430139301195783</x:v>
      </x:c>
      <x:c r="N3966" s="58" t="n">
        <x:v>5163807.533633858</x:v>
      </x:c>
      <x:c r="O3966" s="58" t="n">
        <x:v>3396824.302771027</x:v>
      </x:c>
      <x:c r="P3966" s="2" t="str">
        <x:v>approve</x:v>
      </x:c>
      <x:c r="Q3966" s="2" t="str">
        <x:v>eligibility and RAROC conditions are met</x:v>
      </x:c>
      <x:c r="R3966" s="2"/>
      <x:c r="S3966" s="2"/>
      <x:c r="T3966" s="2"/>
    </x:row>
    <x:row r="3967">
      <x:c r="A3967" s="2"/>
      <x:c r="B3967" s="2"/>
      <x:c r="C3967" s="2" t="str">
        <x:v>SYN-03962</x:v>
      </x:c>
      <x:c r="D3967" s="58" t="n">
        <x:v>71000000</x:v>
      </x:c>
      <x:c r="E3967" s="93" t="n">
        <x:v>48</x:v>
      </x:c>
      <x:c r="F3967" s="59" t="n">
        <x:v>0.04142428779917276</x:v>
      </x:c>
      <x:c r="G3967" s="59" t="n">
        <x:v>0.5902613398864891</x:v>
      </x:c>
      <x:c r="H3967" s="59" t="n">
        <x:v>0.1521677686061482</x:v>
      </x:c>
      <x:c r="I3967" s="58" t="n">
        <x:v>1983793.7899940042</x:v>
      </x:c>
      <x:c r="J3967" s="59" t="n">
        <x:v>0.3516092280949526</x:v>
      </x:c>
      <x:c r="K3967" s="2" t="str">
        <x:v>B</x:v>
      </x:c>
      <x:c r="L3967" s="59" t="n">
        <x:v>0.10702281951904295</x:v>
      </x:c>
      <x:c r="M3967" s="59" t="n">
        <x:v>0.6194825407590429</x:v>
      </x:c>
      <x:c r="N3967" s="58" t="n">
        <x:v>3747547.6621165597</x:v>
      </x:c>
      <x:c r="O3967" s="58" t="n">
        <x:v>2959710.858524694</x:v>
      </x:c>
      <x:c r="P3967" s="2" t="str">
        <x:v>approve</x:v>
      </x:c>
      <x:c r="Q3967" s="2" t="str">
        <x:v>eligibility and RAROC conditions are met</x:v>
      </x:c>
      <x:c r="R3967" s="2"/>
      <x:c r="S3967" s="2"/>
      <x:c r="T3967" s="2"/>
    </x:row>
    <x:row r="3968">
      <x:c r="A3968" s="2"/>
      <x:c r="B3968" s="2"/>
      <x:c r="C3968" s="2" t="str">
        <x:v>SYN-03963</x:v>
      </x:c>
      <x:c r="D3968" s="58" t="n">
        <x:v>93000000</x:v>
      </x:c>
      <x:c r="E3968" s="93" t="n">
        <x:v>48</x:v>
      </x:c>
      <x:c r="F3968" s="59" t="n">
        <x:v>0.11929783384922558</x:v>
      </x:c>
      <x:c r="G3968" s="59" t="n">
        <x:v>0.6808111761616766</x:v>
      </x:c>
      <x:c r="H3968" s="59" t="n">
        <x:v>0.21909027494887545</x:v>
      </x:c>
      <x:c r="I3968" s="58" t="n">
        <x:v>2925474.0358033148</x:v>
      </x:c>
      <x:c r="J3968" s="59" t="n">
        <x:v>0.24358497245152327</x:v>
      </x:c>
      <x:c r="K3968" s="2" t="str">
        <x:v>D</x:v>
      </x:c>
      <x:c r="L3968" s="59" t="n">
        <x:v>0.17552516937255858</x:v>
      </x:c>
      <x:c r="M3968" s="59" t="n">
        <x:v>0.47210649468109744</x:v>
      </x:c>
      <x:c r="N3968" s="58" t="n">
        <x:v>15709914.431951057</x:v>
      </x:c>
      <x:c r="O3968" s="58" t="n">
        <x:v>5108293.066079685</x:v>
      </x:c>
      <x:c r="P3968" s="2" t="str">
        <x:v>approve</x:v>
      </x:c>
      <x:c r="Q3968" s="2" t="str">
        <x:v>eligibility and RAROC conditions are met</x:v>
      </x:c>
      <x:c r="R3968" s="2"/>
      <x:c r="S3968" s="2"/>
      <x:c r="T3968" s="2"/>
    </x:row>
    <x:row r="3969">
      <x:c r="A3969" s="2"/>
      <x:c r="B3969" s="2"/>
      <x:c r="C3969" s="2" t="str">
        <x:v>SYN-03964</x:v>
      </x:c>
      <x:c r="D3969" s="58" t="n">
        <x:v>166000000</x:v>
      </x:c>
      <x:c r="E3969" s="93" t="n">
        <x:v>36</x:v>
      </x:c>
      <x:c r="F3969" s="59" t="n">
        <x:v>0.10174347055582386</x:v>
      </x:c>
      <x:c r="G3969" s="59" t="n">
        <x:v>0.7894093313889883</x:v>
      </x:c>
      <x:c r="H3969" s="59" t="n">
        <x:v>0.1933422389645491</x:v>
      </x:c>
      <x:c r="I3969" s="58" t="n">
        <x:v>6112986.930973836</x:v>
      </x:c>
      <x:c r="J3969" s="59" t="n">
        <x:v>0.40032066496231694</x:v>
      </x:c>
      <x:c r="K3969" s="2" t="str">
        <x:v>D</x:v>
      </x:c>
      <x:c r="L3969" s="59" t="n">
        <x:v>0.16591522216796878</x:v>
      </x:c>
      <x:c r="M3969" s="59" t="n">
        <x:v>0.34416319380518673</x:v>
      </x:c>
      <x:c r="N3969" s="58" t="n">
        <x:v>21201964.746708963</x:v>
      </x:c>
      <x:c r="O3969" s="58" t="n">
        <x:v>9964190.12584248</x:v>
      </x:c>
      <x:c r="P3969" s="2" t="str">
        <x:v>approve</x:v>
      </x:c>
      <x:c r="Q3969" s="2" t="str">
        <x:v>eligibility and RAROC conditions are met</x:v>
      </x:c>
      <x:c r="R3969" s="2"/>
      <x:c r="S3969" s="2"/>
      <x:c r="T3969" s="2"/>
    </x:row>
    <x:row r="3970">
      <x:c r="A3970" s="2"/>
      <x:c r="B3970" s="2"/>
      <x:c r="C3970" s="2" t="str">
        <x:v>SYN-03965</x:v>
      </x:c>
      <x:c r="D3970" s="58" t="n">
        <x:v>170000000</x:v>
      </x:c>
      <x:c r="E3970" s="93" t="n">
        <x:v>24</x:v>
      </x:c>
      <x:c r="F3970" s="59" t="n">
        <x:v>0.19272134701121002</x:v>
      </x:c>
      <x:c r="G3970" s="59" t="n">
        <x:v>0.7257868249080863</x:v>
      </x:c>
      <x:c r="H3970" s="59" t="n">
        <x:v>0.29819163166480306</x:v>
      </x:c>
      <x:c r="I3970" s="58" t="n">
        <x:v>9489362.12869547</x:v>
      </x:c>
      <x:c r="J3970" s="59" t="n">
        <x:v>0.43716756652173344</x:v>
      </x:c>
      <x:c r="K3970" s="2" t="str">
        <x:v>E</x:v>
      </x:c>
      <x:c r="L3970" s="59" t="n">
        <x:v>0.24910053253173825</x:v>
      </x:c>
      <x:c r="M3970" s="59" t="n">
        <x:v>0.4220143058584317</x:v>
      </x:c>
      <x:c r="N3970" s="58" t="n">
        <x:v>25969094.02634813</x:v>
      </x:c>
      <x:c r="O3970" s="58" t="n">
        <x:v>12644642.87488161</x:v>
      </x:c>
      <x:c r="P3970" s="2" t="str">
        <x:v>approve</x:v>
      </x:c>
      <x:c r="Q3970" s="2" t="str">
        <x:v>eligibility and RAROC conditions are met</x:v>
      </x:c>
      <x:c r="R3970" s="2"/>
      <x:c r="S3970" s="2"/>
      <x:c r="T3970" s="2"/>
    </x:row>
    <x:row r="3971">
      <x:c r="A3971" s="2"/>
      <x:c r="B3971" s="2"/>
      <x:c r="C3971" s="2" t="str">
        <x:v>SYN-03966</x:v>
      </x:c>
      <x:c r="D3971" s="58" t="n">
        <x:v>129000000</x:v>
      </x:c>
      <x:c r="E3971" s="93" t="n">
        <x:v>18</x:v>
      </x:c>
      <x:c r="F3971" s="59" t="n">
        <x:v>0.01148671208408042</x:v>
      </x:c>
      <x:c r="G3971" s="59" t="n">
        <x:v>0.6819151189846262</x:v>
      </x:c>
      <x:c r="H3971" s="59" t="n">
        <x:v>0.12598017600298603</x:v>
      </x:c>
      <x:c r="I3971" s="58" t="n">
        <x:v>7902566.721005361</x:v>
      </x:c>
      <x:c r="J3971" s="59" t="n">
        <x:v>0.2868088366507316</x:v>
      </x:c>
      <x:c r="K3971" s="2" t="str">
        <x:v>A</x:v>
      </x:c>
      <x:c r="L3971" s="59" t="n">
        <x:v>0.09197399139404296</x:v>
      </x:c>
      <x:c r="M3971" s="59" t="n">
        <x:v>0.5058836752753343</x:v>
      </x:c>
      <x:c r="N3971" s="58" t="n">
        <x:v>823391.2420573446</x:v>
      </x:c>
      <x:c r="O3971" s="58" t="n">
        <x:v>5489619.054141666</x:v>
      </x:c>
      <x:c r="P3971" s="2" t="str">
        <x:v>approve</x:v>
      </x:c>
      <x:c r="Q3971" s="2" t="str">
        <x:v>eligibility and RAROC conditions are met</x:v>
      </x:c>
      <x:c r="R3971" s="2"/>
      <x:c r="S3971" s="2"/>
      <x:c r="T3971" s="2"/>
    </x:row>
    <x:row r="3972">
      <x:c r="A3972" s="2"/>
      <x:c r="B3972" s="2"/>
      <x:c r="C3972" s="2" t="str">
        <x:v>SYN-03967</x:v>
      </x:c>
      <x:c r="D3972" s="58" t="n">
        <x:v>56000000</x:v>
      </x:c>
      <x:c r="E3972" s="93" t="n">
        <x:v>36</x:v>
      </x:c>
      <x:c r="F3972" s="59" t="n">
        <x:v>0.04982795896852735</x:v>
      </x:c>
      <x:c r="G3972" s="59" t="n">
        <x:v>0.8846549153740015</x:v>
      </x:c>
      <x:c r="H3972" s="59" t="n">
        <x:v>0.15181834912422057</x:v>
      </x:c>
      <x:c r="I3972" s="58" t="n">
        <x:v>1946248.6421265132</x:v>
      </x:c>
      <x:c r="J3972" s="59" t="n">
        <x:v>0.10144527006645354</x:v>
      </x:c>
      <x:c r="K3972" s="2" t="str">
        <x:v>B</x:v>
      </x:c>
      <x:c r="L3972" s="59" t="n">
        <x:v>0.13263179779052736</x:v>
      </x:c>
      <x:c r="M3972" s="59" t="n">
        <x:v>0.33925446359089984</x:v>
      </x:c>
      <x:c r="N3972" s="58" t="n">
        <x:v>3972577.7816359107</x:v>
      </x:c>
      <x:c r="O3972" s="58" t="n">
        <x:v>2521073.3515422987</x:v>
      </x:c>
      <x:c r="P3972" s="2" t="str">
        <x:v>approve</x:v>
      </x:c>
      <x:c r="Q3972" s="2" t="str">
        <x:v>eligibility and RAROC conditions are met</x:v>
      </x:c>
      <x:c r="R3972" s="2"/>
      <x:c r="S3972" s="2"/>
      <x:c r="T3972" s="2"/>
    </x:row>
    <x:row r="3973">
      <x:c r="A3973" s="2"/>
      <x:c r="B3973" s="2"/>
      <x:c r="C3973" s="2" t="str">
        <x:v>SYN-03968</x:v>
      </x:c>
      <x:c r="D3973" s="58" t="n">
        <x:v>86000000</x:v>
      </x:c>
      <x:c r="E3973" s="93" t="n">
        <x:v>24</x:v>
      </x:c>
      <x:c r="F3973" s="59" t="n">
        <x:v>0.06707257104402883</x:v>
      </x:c>
      <x:c r="G3973" s="59" t="n">
        <x:v>0.7963749880354216</x:v>
      </x:c>
      <x:c r="H3973" s="59" t="n">
        <x:v>0.15746396738969545</x:v>
      </x:c>
      <x:c r="I3973" s="58" t="n">
        <x:v>4200413.988334149</x:v>
      </x:c>
      <x:c r="J3973" s="59" t="n">
        <x:v>0.32668046627780495</x:v>
      </x:c>
      <x:c r="K3973" s="2" t="str">
        <x:v>C</x:v>
      </x:c>
      <x:c r="L3973" s="59" t="n">
        <x:v>0.1406475448608398</x:v>
      </x:c>
      <x:c r="M3973" s="59" t="n">
        <x:v>0.30392724688254585</x:v>
      </x:c>
      <x:c r="N3973" s="58" t="n">
        <x:v>4956972.304163295</x:v>
      </x:c>
      <x:c r="O3973" s="58" t="n">
        <x:v>4206972.098458501</x:v>
      </x:c>
      <x:c r="P3973" s="2" t="str">
        <x:v>approve</x:v>
      </x:c>
      <x:c r="Q3973" s="2" t="str">
        <x:v>eligibility and RAROC conditions are met</x:v>
      </x:c>
      <x:c r="R3973" s="2"/>
      <x:c r="S3973" s="2"/>
      <x:c r="T3973" s="2"/>
    </x:row>
    <x:row r="3974">
      <x:c r="A3974" s="2"/>
      <x:c r="B3974" s="2"/>
      <x:c r="C3974" s="2" t="str">
        <x:v>SYN-03969</x:v>
      </x:c>
      <x:c r="D3974" s="58" t="n">
        <x:v>244000000</x:v>
      </x:c>
      <x:c r="E3974" s="93" t="n">
        <x:v>18</x:v>
      </x:c>
      <x:c r="F3974" s="59" t="n">
        <x:v>0.013635118865716427</x:v>
      </x:c>
      <x:c r="G3974" s="59" t="n">
        <x:v>0.7313243287317724</x:v>
      </x:c>
      <x:c r="H3974" s="59" t="n">
        <x:v>0.13034810975914454</x:v>
      </x:c>
      <x:c r="I3974" s="58" t="n">
        <x:v>14997175.926514944</x:v>
      </x:c>
      <x:c r="J3974" s="59" t="n">
        <x:v>0.5255686135003832</x:v>
      </x:c>
      <x:c r="K3974" s="2" t="str">
        <x:v>A</x:v>
      </x:c>
      <x:c r="L3974" s="59"/>
      <x:c r="M3974" s="59" t="n">
        <x:v>0.708594747469953</x:v>
      </x:c>
      <x:c r="N3974" s="58" t="n">
        <x:v>1984526.2653843304</x:v>
      </x:c>
      <x:c r="O3974" s="58" t="n">
        <x:v>10382879.791679377</x:v>
      </x:c>
      <x:c r="P3974" s="2" t="str">
        <x:v>decline</x:v>
      </x:c>
      <x:c r="Q3974" s="2" t="str">
        <x:v>debt service to income exceeds policy maximum</x:v>
      </x:c>
      <x:c r="R3974" s="2"/>
      <x:c r="S3974" s="2"/>
      <x:c r="T3974" s="2"/>
    </x:row>
    <x:row r="3975">
      <x:c r="A3975" s="2"/>
      <x:c r="B3975" s="2"/>
      <x:c r="C3975" s="2" t="str">
        <x:v>SYN-03970</x:v>
      </x:c>
      <x:c r="D3975" s="58" t="n">
        <x:v>66000000</x:v>
      </x:c>
      <x:c r="E3975" s="93" t="n">
        <x:v>48</x:v>
      </x:c>
      <x:c r="F3975" s="59" t="n">
        <x:v>0.06566902927507036</x:v>
      </x:c>
      <x:c r="G3975" s="59" t="n">
        <x:v>0.5835569217531191</x:v>
      </x:c>
      <x:c r="H3975" s="59" t="n">
        <x:v>0.1574396067478371</x:v>
      </x:c>
      <x:c r="I3975" s="58" t="n">
        <x:v>1861815.1946107815</x:v>
      </x:c>
      <x:c r="J3975" s="59" t="n">
        <x:v>0.2859891290947519</x:v>
      </x:c>
      <x:c r="K3975" s="2" t="str">
        <x:v>C</x:v>
      </x:c>
      <x:c r="L3975" s="59" t="n">
        <x:v>0.11985889434814455</x:v>
      </x:c>
      <x:c r="M3975" s="59" t="n">
        <x:v>0.542108721655939</x:v>
      </x:c>
      <x:c r="N3975" s="58" t="n">
        <x:v>5355420.834544152</x:v>
      </x:c>
      <x:c r="O3975" s="58" t="n">
        <x:v>2667489.7986352164</x:v>
      </x:c>
      <x:c r="P3975" s="2" t="str">
        <x:v>approve</x:v>
      </x:c>
      <x:c r="Q3975" s="2" t="str">
        <x:v>eligibility and RAROC conditions are met</x:v>
      </x:c>
      <x:c r="R3975" s="2"/>
      <x:c r="S3975" s="2"/>
      <x:c r="T3975" s="2"/>
    </x:row>
    <x:row r="3976">
      <x:c r="A3976" s="2"/>
      <x:c r="B3976" s="2"/>
      <x:c r="C3976" s="2" t="str">
        <x:v>SYN-03971</x:v>
      </x:c>
      <x:c r="D3976" s="58" t="n">
        <x:v>202000000</x:v>
      </x:c>
      <x:c r="E3976" s="93" t="n">
        <x:v>18</x:v>
      </x:c>
      <x:c r="F3976" s="59" t="n">
        <x:v>0.017860009169317695</x:v>
      </x:c>
      <x:c r="G3976" s="59" t="n">
        <x:v>0.7523088008968903</x:v>
      </x:c>
      <x:c r="H3976" s="59" t="n">
        <x:v>0.12788043298181836</x:v>
      </x:c>
      <x:c r="I3976" s="58" t="n">
        <x:v>12392446.981629549</x:v>
      </x:c>
      <x:c r="J3976" s="59" t="n">
        <x:v>0.5189402685242134</x:v>
      </x:c>
      <x:c r="K3976" s="2" t="str">
        <x:v>A</x:v>
      </x:c>
      <x:c r="L3976" s="59"/>
      <x:c r="M3976" s="59" t="n">
        <x:v>0.5724887279464848</x:v>
      </x:c>
      <x:c r="N3976" s="58" t="n">
        <x:v>2212309.576016769</x:v>
      </x:c>
      <x:c r="O3976" s="58" t="n">
        <x:v>8573260.59388507</x:v>
      </x:c>
      <x:c r="P3976" s="2" t="str">
        <x:v>decline</x:v>
      </x:c>
      <x:c r="Q3976" s="2" t="str">
        <x:v>debt service to income exceeds policy maximum</x:v>
      </x:c>
      <x:c r="R3976" s="2"/>
      <x:c r="S3976" s="2"/>
      <x:c r="T3976" s="2"/>
    </x:row>
    <x:row r="3977">
      <x:c r="A3977" s="2"/>
      <x:c r="B3977" s="2"/>
      <x:c r="C3977" s="2" t="str">
        <x:v>SYN-03972</x:v>
      </x:c>
      <x:c r="D3977" s="58" t="n">
        <x:v>244000000</x:v>
      </x:c>
      <x:c r="E3977" s="93" t="n">
        <x:v>12</x:v>
      </x:c>
      <x:c r="F3977" s="59" t="n">
        <x:v>0.014749682365681149</x:v>
      </x:c>
      <x:c r="G3977" s="59" t="n">
        <x:v>0.5460261760295501</x:v>
      </x:c>
      <x:c r="H3977" s="59" t="n">
        <x:v>0.11705396335595866</x:v>
      </x:c>
      <x:c r="I3977" s="58" t="n">
        <x:v>21645491.16017249</x:v>
      </x:c>
      <x:c r="J3977" s="59" t="n">
        <x:v>0.7028504823932086</x:v>
      </x:c>
      <x:c r="K3977" s="2" t="str">
        <x:v>A</x:v>
      </x:c>
      <x:c r="L3977" s="59"/>
      <x:c r="M3977" s="59" t="n">
        <x:v>0.65337707437053</x:v>
      </x:c>
      <x:c r="N3977" s="58" t="n">
        <x:v>1085775.4554916746</x:v>
      </x:c>
      <x:c r="O3977" s="58" t="n">
        <x:v>10544854.791380636</x:v>
      </x:c>
      <x:c r="P3977" s="2" t="str">
        <x:v>decline</x:v>
      </x:c>
      <x:c r="Q3977" s="2" t="str">
        <x:v>debt service to income exceeds policy maximum</x:v>
      </x:c>
      <x:c r="R3977" s="2"/>
      <x:c r="S3977" s="2"/>
      <x:c r="T3977" s="2"/>
    </x:row>
    <x:row r="3978">
      <x:c r="A3978" s="2"/>
      <x:c r="B3978" s="2"/>
      <x:c r="C3978" s="2" t="str">
        <x:v>SYN-03973</x:v>
      </x:c>
      <x:c r="D3978" s="58" t="n">
        <x:v>81000000</x:v>
      </x:c>
      <x:c r="E3978" s="93" t="n">
        <x:v>36</x:v>
      </x:c>
      <x:c r="F3978" s="59" t="n">
        <x:v>0.10171264095431778</x:v>
      </x:c>
      <x:c r="G3978" s="59" t="n">
        <x:v>0.7630317681971622</x:v>
      </x:c>
      <x:c r="H3978" s="59" t="n">
        <x:v>0.19914960355359124</x:v>
      </x:c>
      <x:c r="I3978" s="58" t="n">
        <x:v>3006741.672809217</x:v>
      </x:c>
      <x:c r="J3978" s="59" t="n">
        <x:v>0.17447833350883477</x:v>
      </x:c>
      <x:c r="K3978" s="2" t="str">
        <x:v>D</x:v>
      </x:c>
      <x:c r="L3978" s="59" t="n">
        <x:v>0.17067062377929687</x:v>
      </x:c>
      <x:c r="M3978" s="59" t="n">
        <x:v>0.35855190836009204</x:v>
      </x:c>
      <x:c r="N3978" s="58" t="n">
        <x:v>10020564.466472667</x:v>
      </x:c>
      <x:c r="O3978" s="58" t="n">
        <x:v>4710014.51678385</x:v>
      </x:c>
      <x:c r="P3978" s="2" t="str">
        <x:v>approve</x:v>
      </x:c>
      <x:c r="Q3978" s="2" t="str">
        <x:v>eligibility and RAROC conditions are met</x:v>
      </x:c>
      <x:c r="R3978" s="2"/>
      <x:c r="S3978" s="2"/>
      <x:c r="T3978" s="2"/>
    </x:row>
    <x:row r="3979">
      <x:c r="A3979" s="2"/>
      <x:c r="B3979" s="2"/>
      <x:c r="C3979" s="2" t="str">
        <x:v>SYN-03974</x:v>
      </x:c>
      <x:c r="D3979" s="58" t="n">
        <x:v>100000000</x:v>
      </x:c>
      <x:c r="E3979" s="93" t="n">
        <x:v>12</x:v>
      </x:c>
      <x:c r="F3979" s="59" t="n">
        <x:v>0.1592011305772029</x:v>
      </x:c>
      <x:c r="G3979" s="59" t="n">
        <x:v>0.7847865148000321</x:v>
      </x:c>
      <x:c r="H3979" s="59" t="n">
        <x:v>0.25755811601584516</x:v>
      </x:c>
      <x:c r="I3979" s="58" t="n">
        <x:v>9541135.660346247</x:v>
      </x:c>
      <x:c r="J3979" s="59" t="n">
        <x:v>0.5150315461207291</x:v>
      </x:c>
      <x:c r="K3979" s="2" t="str">
        <x:v>E</x:v>
      </x:c>
      <x:c r="L3979" s="59"/>
      <x:c r="M3979" s="59" t="n">
        <x:v>0.24860050728831068</x:v>
      </x:c>
      <x:c r="N3979" s="58" t="n">
        <x:v>7207695.765538278</x:v>
      </x:c>
      <x:c r="O3979" s="58" t="n">
        <x:v>7953976.001876224</x:v>
      </x:c>
      <x:c r="P3979" s="2" t="str">
        <x:v>decline</x:v>
      </x:c>
      <x:c r="Q3979" s="2" t="str">
        <x:v>debt service to income exceeds policy maximum</x:v>
      </x:c>
      <x:c r="R3979" s="2"/>
      <x:c r="S3979" s="2"/>
      <x:c r="T3979" s="2"/>
    </x:row>
    <x:row r="3980">
      <x:c r="A3980" s="2"/>
      <x:c r="B3980" s="2"/>
      <x:c r="C3980" s="2" t="str">
        <x:v>SYN-03975</x:v>
      </x:c>
      <x:c r="D3980" s="58" t="n">
        <x:v>79000000</x:v>
      </x:c>
      <x:c r="E3980" s="93" t="n">
        <x:v>48</x:v>
      </x:c>
      <x:c r="F3980" s="59" t="n">
        <x:v>0.0633307846632377</x:v>
      </x:c>
      <x:c r="G3980" s="59" t="n">
        <x:v>0.7425081341431817</x:v>
      </x:c>
      <x:c r="H3980" s="59" t="n">
        <x:v>0.15891207804444257</x:v>
      </x:c>
      <x:c r="I3980" s="58" t="n">
        <x:v>2234482.891936967</x:v>
      </x:c>
      <x:c r="J3980" s="59" t="n">
        <x:v>0.19403332341431387</x:v>
      </x:c>
      <x:c r="K3980" s="2" t="str">
        <x:v>C</x:v>
      </x:c>
      <x:c r="L3980" s="59" t="n">
        <x:v>0.13083580017089844</x:v>
      </x:c>
      <x:c r="M3980" s="59" t="n">
        <x:v>0.4272601894473921</x:v>
      </x:c>
      <x:c r="N3980" s="58" t="n">
        <x:v>7889165.709099798</x:v>
      </x:c>
      <x:c r="O3980" s="58" t="n">
        <x:v>3426221.0419302066</x:v>
      </x:c>
      <x:c r="P3980" s="2" t="str">
        <x:v>approve</x:v>
      </x:c>
      <x:c r="Q3980" s="2" t="str">
        <x:v>eligibility and RAROC conditions are met</x:v>
      </x:c>
      <x:c r="R3980" s="2"/>
      <x:c r="S3980" s="2"/>
      <x:c r="T3980" s="2"/>
    </x:row>
    <x:row r="3981">
      <x:c r="A3981" s="2"/>
      <x:c r="B3981" s="2"/>
      <x:c r="C3981" s="2" t="str">
        <x:v>SYN-03976</x:v>
      </x:c>
      <x:c r="D3981" s="58" t="n">
        <x:v>70000000</x:v>
      </x:c>
      <x:c r="E3981" s="93" t="n">
        <x:v>36</x:v>
      </x:c>
      <x:c r="F3981" s="59" t="n">
        <x:v>0.22650128316953597</x:v>
      </x:c>
      <x:c r="G3981" s="59" t="n">
        <x:v>0.8046772845118316</x:v>
      </x:c>
      <x:c r="H3981" s="59" t="n">
        <x:v>0.3</x:v>
      </x:c>
      <x:c r="I3981" s="58" t="n">
        <x:v>2971610.3720437875</x:v>
      </x:c>
      <x:c r="J3981" s="59" t="n">
        <x:v>0.4104006286087144</x:v>
      </x:c>
      <x:c r="K3981" s="2" t="str">
        <x:v>E</x:v>
      </x:c>
      <x:c r="L3981" s="59"/>
      <x:c r="M3981" s="59" t="n">
        <x:v>0.10707470809842537</x:v>
      </x:c>
      <x:c r="N3981" s="58" t="n">
        <x:v>19614390.913691282</x:v>
      </x:c>
      <x:c r="O3981" s="58" t="n">
        <x:v>5654604.301211769</x:v>
      </x:c>
      <x:c r="P3981" s="2" t="str">
        <x:v>decline</x:v>
      </x:c>
      <x:c r="Q3981" s="2" t="str">
        <x:v>PD exceeds policy maximum</x:v>
      </x:c>
      <x:c r="R3981" s="2"/>
      <x:c r="S3981" s="2"/>
      <x:c r="T3981" s="2"/>
    </x:row>
    <x:row r="3982">
      <x:c r="A3982" s="2"/>
      <x:c r="B3982" s="2"/>
      <x:c r="C3982" s="2" t="str">
        <x:v>SYN-03977</x:v>
      </x:c>
      <x:c r="D3982" s="58" t="n">
        <x:v>57000000</x:v>
      </x:c>
      <x:c r="E3982" s="93" t="n">
        <x:v>18</x:v>
      </x:c>
      <x:c r="F3982" s="59" t="n">
        <x:v>0.07044538424052083</x:v>
      </x:c>
      <x:c r="G3982" s="59" t="n">
        <x:v>0.6081699846871571</x:v>
      </x:c>
      <x:c r="H3982" s="59" t="n">
        <x:v>0.15986613340757508</x:v>
      </x:c>
      <x:c r="I3982" s="58" t="n">
        <x:v>3582455.803741373</x:v>
      </x:c>
      <x:c r="J3982" s="59" t="n">
        <x:v>0.10747091693800838</x:v>
      </x:c>
      <x:c r="K3982" s="2" t="str">
        <x:v>C</x:v>
      </x:c>
      <x:c r="L3982" s="59" t="n">
        <x:v>0.13704765319824222</x:v>
      </x:c>
      <x:c r="M3982" s="59" t="n">
        <x:v>0.3925286111155388</x:v>
      </x:c>
      <x:c r="N3982" s="58" t="n">
        <x:v>2002437.1722342712</x:v>
      </x:c>
      <x:c r="O3982" s="58" t="n">
        <x:v>2373536.4196754983</x:v>
      </x:c>
      <x:c r="P3982" s="2" t="str">
        <x:v>approve</x:v>
      </x:c>
      <x:c r="Q3982" s="2" t="str">
        <x:v>eligibility and RAROC conditions are met</x:v>
      </x:c>
      <x:c r="R3982" s="2"/>
      <x:c r="S3982" s="2"/>
      <x:c r="T3982" s="2"/>
    </x:row>
    <x:row r="3983">
      <x:c r="A3983" s="2"/>
      <x:c r="B3983" s="2"/>
      <x:c r="C3983" s="2" t="str">
        <x:v>SYN-03978</x:v>
      </x:c>
      <x:c r="D3983" s="58" t="n">
        <x:v>208000000</x:v>
      </x:c>
      <x:c r="E3983" s="93" t="n">
        <x:v>24</x:v>
      </x:c>
      <x:c r="F3983" s="59" t="n">
        <x:v>0.050211894091116434</x:v>
      </x:c>
      <x:c r="G3983" s="59" t="n">
        <x:v>0.7997511331370392</x:v>
      </x:c>
      <x:c r="H3983" s="59" t="n">
        <x:v>0.13838273088966765</x:v>
      </x:c>
      <x:c r="I3983" s="58" t="n">
        <x:v>9970795.455946809</x:v>
      </x:c>
      <x:c r="J3983" s="59" t="n">
        <x:v>0.3167698863986702</x:v>
      </x:c>
      <x:c r="K3983" s="2" t="str">
        <x:v>C</x:v>
      </x:c>
      <x:c r="L3983" s="59" t="n">
        <x:v>0.11101314544677734</x:v>
      </x:c>
      <x:c r="M3983" s="59" t="n">
        <x:v>0.4373133221842967</x:v>
      </x:c>
      <x:c r="N3983" s="58" t="n">
        <x:v>8993120.986087598</x:v>
      </x:c>
      <x:c r="O3983" s="58" t="n">
        <x:v>8613165.808805894</x:v>
      </x:c>
      <x:c r="P3983" s="2" t="str">
        <x:v>approve</x:v>
      </x:c>
      <x:c r="Q3983" s="2" t="str">
        <x:v>eligibility and RAROC conditions are met</x:v>
      </x:c>
      <x:c r="R3983" s="2"/>
      <x:c r="S3983" s="2"/>
      <x:c r="T3983" s="2"/>
    </x:row>
    <x:row r="3984">
      <x:c r="A3984" s="2"/>
      <x:c r="B3984" s="2"/>
      <x:c r="C3984" s="2" t="str">
        <x:v>SYN-03979</x:v>
      </x:c>
      <x:c r="D3984" s="58" t="n">
        <x:v>40000000</x:v>
      </x:c>
      <x:c r="E3984" s="93" t="n">
        <x:v>48</x:v>
      </x:c>
      <x:c r="F3984" s="59" t="n">
        <x:v>0.135544165414857</x:v>
      </x:c>
      <x:c r="G3984" s="59" t="n">
        <x:v>0.8835739443226178</x:v>
      </x:c>
      <x:c r="H3984" s="59" t="n">
        <x:v>0.22824071422989406</x:v>
      </x:c>
      <x:c r="I3984" s="58" t="n">
        <x:v>1278206.389908168</x:v>
      </x:c>
      <x:c r="J3984" s="59" t="n">
        <x:v>0.10253874039422116</x:v>
      </x:c>
      <x:c r="K3984" s="2" t="str">
        <x:v>D</x:v>
      </x:c>
      <x:c r="L3984" s="59" t="n">
        <x:v>0.22974201202392577</x:v>
      </x:c>
      <x:c r="M3984" s="59" t="n">
        <x:v>0.15223470342662646</x:v>
      </x:c>
      <x:c r="N3984" s="58" t="n">
        <x:v>9855344.642359488</x:v>
      </x:c>
      <x:c r="O3984" s="58" t="n">
        <x:v>2989317.5620319606</x:v>
      </x:c>
      <x:c r="P3984" s="2" t="str">
        <x:v>reprice</x:v>
      </x:c>
      <x:c r="Q3984" s="2" t="str">
        <x:v>quoted APR is below the RAROC price floor</x:v>
      </x:c>
      <x:c r="R3984" s="2"/>
      <x:c r="S3984" s="2"/>
      <x:c r="T3984" s="2"/>
    </x:row>
    <x:row r="3985">
      <x:c r="A3985" s="2"/>
      <x:c r="B3985" s="2"/>
      <x:c r="C3985" s="2" t="str">
        <x:v>SYN-03980</x:v>
      </x:c>
      <x:c r="D3985" s="58" t="n">
        <x:v>101000000</x:v>
      </x:c>
      <x:c r="E3985" s="93" t="n">
        <x:v>36</x:v>
      </x:c>
      <x:c r="F3985" s="59" t="n">
        <x:v>0.058774771403051505</x:v>
      </x:c>
      <x:c r="G3985" s="59" t="n">
        <x:v>0.7582614387704826</x:v>
      </x:c>
      <x:c r="H3985" s="59" t="n">
        <x:v>0.15797075178507314</x:v>
      </x:c>
      <x:c r="I3985" s="58" t="n">
        <x:v>3540750.0086913826</x:v>
      </x:c>
      <x:c r="J3985" s="59" t="n">
        <x:v>0.2884112906029478</x:v>
      </x:c>
      <x:c r="K3985" s="2" t="str">
        <x:v>C</x:v>
      </x:c>
      <x:c r="L3985" s="59" t="n">
        <x:v>0.12966712951660156</x:v>
      </x:c>
      <x:c r="M3985" s="59" t="n">
        <x:v>0.43679744549213567</x:v>
      </x:c>
      <x:c r="N3985" s="58" t="n">
        <x:v>7226816.296080062</x:v>
      </x:c>
      <x:c r="O3985" s="58" t="n">
        <x:v>4309555.449505737</x:v>
      </x:c>
      <x:c r="P3985" s="2" t="str">
        <x:v>approve</x:v>
      </x:c>
      <x:c r="Q3985" s="2" t="str">
        <x:v>eligibility and RAROC conditions are met</x:v>
      </x:c>
      <x:c r="R3985" s="2"/>
      <x:c r="S3985" s="2"/>
      <x:c r="T3985" s="2"/>
    </x:row>
    <x:row r="3986">
      <x:c r="A3986" s="2"/>
      <x:c r="B3986" s="2"/>
      <x:c r="C3986" s="2" t="str">
        <x:v>SYN-03981</x:v>
      </x:c>
      <x:c r="D3986" s="58" t="n">
        <x:v>36000000</x:v>
      </x:c>
      <x:c r="E3986" s="93" t="n">
        <x:v>36</x:v>
      </x:c>
      <x:c r="F3986" s="59" t="n">
        <x:v>0.06355117617887611</x:v>
      </x:c>
      <x:c r="G3986" s="59" t="n">
        <x:v>0.5960595245340831</x:v>
      </x:c>
      <x:c r="H3986" s="59" t="n">
        <x:v>0.15228764480106508</x:v>
      </x:c>
      <x:c r="I3986" s="58" t="n">
        <x:v>1251988.5680951818</x:v>
      </x:c>
      <x:c r="J3986" s="59" t="n">
        <x:v>0.24066642850198294</x:v>
      </x:c>
      <x:c r="K3986" s="2" t="str">
        <x:v>C</x:v>
      </x:c>
      <x:c r="L3986" s="59" t="n">
        <x:v>0.1329573059082031</x:v>
      </x:c>
      <x:c r="M3986" s="59" t="n">
        <x:v>0.35764809299452394</x:v>
      </x:c>
      <x:c r="N3986" s="58" t="n">
        <x:v>2178304.6601973954</x:v>
      </x:c>
      <x:c r="O3986" s="58" t="n">
        <x:v>1465015.9847615343</x:v>
      </x:c>
      <x:c r="P3986" s="2" t="str">
        <x:v>approve</x:v>
      </x:c>
      <x:c r="Q3986" s="2" t="str">
        <x:v>eligibility and RAROC conditions are met</x:v>
      </x:c>
      <x:c r="R3986" s="2"/>
      <x:c r="S3986" s="2"/>
      <x:c r="T3986" s="2"/>
    </x:row>
    <x:row r="3987">
      <x:c r="A3987" s="2"/>
      <x:c r="B3987" s="2"/>
      <x:c r="C3987" s="2" t="str">
        <x:v>SYN-03982</x:v>
      </x:c>
      <x:c r="D3987" s="58" t="n">
        <x:v>97000000</x:v>
      </x:c>
      <x:c r="E3987" s="93" t="n">
        <x:v>48</x:v>
      </x:c>
      <x:c r="F3987" s="59" t="n">
        <x:v>0.0838683582454913</x:v>
      </x:c>
      <x:c r="G3987" s="59" t="n">
        <x:v>0.5971677594730784</x:v>
      </x:c>
      <x:c r="H3987" s="59" t="n">
        <x:v>0.20147377512672265</x:v>
      </x:c>
      <x:c r="I3987" s="58" t="n">
        <x:v>2959367.1350343507</x:v>
      </x:c>
      <x:c r="J3987" s="59" t="n">
        <x:v>0.387335112370229</x:v>
      </x:c>
      <x:c r="K3987" s="2" t="str">
        <x:v>C</x:v>
      </x:c>
      <x:c r="L3987" s="59" t="n">
        <x:v>0.12986804962158205</x:v>
      </x:c>
      <x:c r="M3987" s="59" t="n">
        <x:v>0.8718601197653292</x:v>
      </x:c>
      <x:c r="N3987" s="58" t="n">
        <x:v>10354077.311930455</x:v>
      </x:c>
      <x:c r="O3987" s="58" t="n">
        <x:v>3993909.880450523</x:v>
      </x:c>
      <x:c r="P3987" s="2" t="str">
        <x:v>approve</x:v>
      </x:c>
      <x:c r="Q3987" s="2" t="str">
        <x:v>eligibility and RAROC conditions are met</x:v>
      </x:c>
      <x:c r="R3987" s="2"/>
      <x:c r="S3987" s="2"/>
      <x:c r="T3987" s="2"/>
    </x:row>
    <x:row r="3988">
      <x:c r="A3988" s="2"/>
      <x:c r="B3988" s="2"/>
      <x:c r="C3988" s="2" t="str">
        <x:v>SYN-03983</x:v>
      </x:c>
      <x:c r="D3988" s="58" t="n">
        <x:v>145000000</x:v>
      </x:c>
      <x:c r="E3988" s="93" t="n">
        <x:v>12</x:v>
      </x:c>
      <x:c r="F3988" s="59" t="n">
        <x:v>0.19193698697643438</x:v>
      </x:c>
      <x:c r="G3988" s="59" t="n">
        <x:v>0.6912745502234585</x:v>
      </x:c>
      <x:c r="H3988" s="59" t="n">
        <x:v>0.28159734250191426</x:v>
      </x:c>
      <x:c r="I3988" s="58" t="n">
        <x:v>14004702.507883921</x:v>
      </x:c>
      <x:c r="J3988" s="59" t="n">
        <x:v>0.26674130964895115</x:v>
      </x:c>
      <x:c r="K3988" s="2" t="str">
        <x:v>E</x:v>
      </x:c>
      <x:c r="L3988" s="59" t="n">
        <x:v>0.22472778320312503</x:v>
      </x:c>
      <x:c r="M3988" s="59" t="n">
        <x:v>0.4784846145590765</x:v>
      </x:c>
      <x:c r="N3988" s="58" t="n">
        <x:v>11197943.36434409</x:v>
      </x:c>
      <x:c r="O3988" s="58" t="n">
        <x:v>10935717.24293532</x:v>
      </x:c>
      <x:c r="P3988" s="2" t="str">
        <x:v>approve</x:v>
      </x:c>
      <x:c r="Q3988" s="2" t="str">
        <x:v>eligibility and RAROC conditions are met</x:v>
      </x:c>
      <x:c r="R3988" s="2"/>
      <x:c r="S3988" s="2"/>
      <x:c r="T3988" s="2"/>
    </x:row>
    <x:row r="3989">
      <x:c r="A3989" s="2"/>
      <x:c r="B3989" s="2"/>
      <x:c r="C3989" s="2" t="str">
        <x:v>SYN-03984</x:v>
      </x:c>
      <x:c r="D3989" s="58" t="n">
        <x:v>53000000</x:v>
      </x:c>
      <x:c r="E3989" s="93" t="n">
        <x:v>36</x:v>
      </x:c>
      <x:c r="F3989" s="59" t="n">
        <x:v>0.052493000616319674</x:v>
      </x:c>
      <x:c r="G3989" s="59" t="n">
        <x:v>0.6596213981095824</x:v>
      </x:c>
      <x:c r="H3989" s="59" t="n">
        <x:v>0.15164477113533667</x:v>
      </x:c>
      <x:c r="I3989" s="58" t="n">
        <x:v>1841534.174173076</x:v>
      </x:c>
      <x:c r="J3989" s="59" t="n">
        <x:v>0.1338989085636604</x:v>
      </x:c>
      <x:c r="K3989" s="2" t="str">
        <x:v>C</x:v>
      </x:c>
      <x:c r="L3989" s="59" t="n">
        <x:v>0.12561889648437502</x:v>
      </x:c>
      <x:c r="M3989" s="59" t="n">
        <x:v>0.4256961553905126</x:v>
      </x:c>
      <x:c r="N3989" s="58" t="n">
        <x:v>2948713.493502853</x:v>
      </x:c>
      <x:c r="O3989" s="58" t="n">
        <x:v>2181147.0287642814</x:v>
      </x:c>
      <x:c r="P3989" s="2" t="str">
        <x:v>approve</x:v>
      </x:c>
      <x:c r="Q3989" s="2" t="str">
        <x:v>eligibility and RAROC conditions are met</x:v>
      </x:c>
      <x:c r="R3989" s="2"/>
      <x:c r="S3989" s="2"/>
      <x:c r="T3989" s="2"/>
    </x:row>
    <x:row r="3990">
      <x:c r="A3990" s="2"/>
      <x:c r="B3990" s="2"/>
      <x:c r="C3990" s="2" t="str">
        <x:v>SYN-03985</x:v>
      </x:c>
      <x:c r="D3990" s="58" t="n">
        <x:v>47000000</x:v>
      </x:c>
      <x:c r="E3990" s="93" t="n">
        <x:v>24</x:v>
      </x:c>
      <x:c r="F3990" s="59" t="n">
        <x:v>0.0641524974627768</x:v>
      </x:c>
      <x:c r="G3990" s="59" t="n">
        <x:v>0.784998180578101</x:v>
      </x:c>
      <x:c r="H3990" s="59" t="n">
        <x:v>0.1494096743452806</x:v>
      </x:c>
      <x:c r="I3990" s="58" t="n">
        <x:v>2277554.458857417</x:v>
      </x:c>
      <x:c r="J3990" s="59" t="n">
        <x:v>0.24517029725716113</x:v>
      </x:c>
      <x:c r="K3990" s="2" t="str">
        <x:v>C</x:v>
      </x:c>
      <x:c r="L3990" s="59" t="n">
        <x:v>0.1477139663696289</x:v>
      </x:c>
      <x:c r="M3990" s="59" t="n">
        <x:v>0.17519602944917667</x:v>
      </x:c>
      <x:c r="N3990" s="58" t="n">
        <x:v>2549579.189345866</x:v>
      </x:c>
      <x:c r="O3990" s="58" t="n">
        <x:v>2203142.29596155</x:v>
      </x:c>
      <x:c r="P3990" s="2" t="str">
        <x:v>approve</x:v>
      </x:c>
      <x:c r="Q3990" s="2" t="str">
        <x:v>eligibility and RAROC conditions are met</x:v>
      </x:c>
      <x:c r="R3990" s="2"/>
      <x:c r="S3990" s="2"/>
      <x:c r="T3990" s="2"/>
    </x:row>
    <x:row r="3991">
      <x:c r="A3991" s="2"/>
      <x:c r="B3991" s="2"/>
      <x:c r="C3991" s="2" t="str">
        <x:v>SYN-03986</x:v>
      </x:c>
      <x:c r="D3991" s="58" t="n">
        <x:v>121000000</x:v>
      </x:c>
      <x:c r="E3991" s="93" t="n">
        <x:v>36</x:v>
      </x:c>
      <x:c r="F3991" s="59" t="n">
        <x:v>0.0481771906060829</x:v>
      </x:c>
      <x:c r="G3991" s="59" t="n">
        <x:v>0.739349041897998</x:v>
      </x:c>
      <x:c r="H3991" s="59" t="n">
        <x:v>0.13472090161385497</x:v>
      </x:c>
      <x:c r="I3991" s="58" t="n">
        <x:v>4104536.531314131</x:v>
      </x:c>
      <x:c r="J3991" s="59" t="n">
        <x:v>0.1810387910726501</x:v>
      </x:c>
      <x:c r="K3991" s="2" t="str">
        <x:v>B</x:v>
      </x:c>
      <x:c r="L3991" s="59" t="n">
        <x:v>0.11512805938720706</x:v>
      </x:c>
      <x:c r="M3991" s="59" t="n">
        <x:v>0.3590337839712182</x:v>
      </x:c>
      <x:c r="N3991" s="58" t="n">
        <x:v>6891167.975655383</x:v>
      </x:c>
      <x:c r="O3991" s="58" t="n">
        <x:v>4965311.717317925</x:v>
      </x:c>
      <x:c r="P3991" s="2" t="str">
        <x:v>approve</x:v>
      </x:c>
      <x:c r="Q3991" s="2" t="str">
        <x:v>eligibility and RAROC conditions are met</x:v>
      </x:c>
      <x:c r="R3991" s="2"/>
      <x:c r="S3991" s="2"/>
      <x:c r="T3991" s="2"/>
    </x:row>
    <x:row r="3992">
      <x:c r="A3992" s="2"/>
      <x:c r="B3992" s="2"/>
      <x:c r="C3992" s="2" t="str">
        <x:v>SYN-03987</x:v>
      </x:c>
      <x:c r="D3992" s="58" t="n">
        <x:v>74000000</x:v>
      </x:c>
      <x:c r="E3992" s="93" t="n">
        <x:v>24</x:v>
      </x:c>
      <x:c r="F3992" s="59" t="n">
        <x:v>0.18539128262425292</x:v>
      </x:c>
      <x:c r="G3992" s="59" t="n">
        <x:v>0.738850193016639</x:v>
      </x:c>
      <x:c r="H3992" s="59" t="n">
        <x:v>0.2561241308251732</x:v>
      </x:c>
      <x:c r="I3992" s="58" t="n">
        <x:v>3972266.8539308524</x:v>
      </x:c>
      <x:c r="J3992" s="59" t="n">
        <x:v>0.3226108570681594</x:v>
      </x:c>
      <x:c r="K3992" s="2" t="str">
        <x:v>E</x:v>
      </x:c>
      <x:c r="L3992" s="59" t="n">
        <x:v>0.24449428558349606</x:v>
      </x:c>
      <x:c r="M3992" s="59" t="n">
        <x:v>0.22195580483187133</x:v>
      </x:c>
      <x:c r="N3992" s="58" t="n">
        <x:v>10966509.06583175</x:v>
      </x:c>
      <x:c r="O3992" s="58" t="n">
        <x:v>5483711.630506092</x:v>
      </x:c>
      <x:c r="P3992" s="2" t="str">
        <x:v>approve</x:v>
      </x:c>
      <x:c r="Q3992" s="2" t="str">
        <x:v>eligibility and RAROC conditions are met</x:v>
      </x:c>
      <x:c r="R3992" s="2"/>
      <x:c r="S3992" s="2"/>
      <x:c r="T3992" s="2"/>
    </x:row>
    <x:row r="3993">
      <x:c r="A3993" s="2"/>
      <x:c r="B3993" s="2"/>
      <x:c r="C3993" s="2" t="str">
        <x:v>SYN-03988</x:v>
      </x:c>
      <x:c r="D3993" s="58" t="n">
        <x:v>204000000</x:v>
      </x:c>
      <x:c r="E3993" s="93" t="n">
        <x:v>24</x:v>
      </x:c>
      <x:c r="F3993" s="59" t="n">
        <x:v>0.0045604000455796555</x:v>
      </x:c>
      <x:c r="G3993" s="59" t="n">
        <x:v>0.7113525739085598</x:v>
      </x:c>
      <x:c r="H3993" s="59" t="n">
        <x:v>0.10686151918801762</x:v>
      </x:c>
      <x:c r="I3993" s="58" t="n">
        <x:v>9478301.207750956</x:v>
      </x:c>
      <x:c r="J3993" s="59" t="n">
        <x:v>0.23463835346251594</x:v>
      </x:c>
      <x:c r="K3993" s="2" t="str">
        <x:v>A</x:v>
      </x:c>
      <x:c r="L3993" s="59" t="n">
        <x:v>0.07342266082763672</x:v>
      </x:c>
      <x:c r="M3993" s="59" t="n">
        <x:v>0.49880716459642077</x:v>
      </x:c>
      <x:c r="N3993" s="58" t="n">
        <x:v>712145.2800096463</x:v>
      </x:c>
      <x:c r="O3993" s="58" t="n">
        <x:v>8625650.607615514</x:v>
      </x:c>
      <x:c r="P3993" s="2" t="str">
        <x:v>approve</x:v>
      </x:c>
      <x:c r="Q3993" s="2" t="str">
        <x:v>eligibility and RAROC conditions are met</x:v>
      </x:c>
      <x:c r="R3993" s="2"/>
      <x:c r="S3993" s="2"/>
      <x:c r="T3993" s="2"/>
    </x:row>
    <x:row r="3994">
      <x:c r="A3994" s="2"/>
      <x:c r="B3994" s="2"/>
      <x:c r="C3994" s="2" t="str">
        <x:v>SYN-03989</x:v>
      </x:c>
      <x:c r="D3994" s="58" t="n">
        <x:v>49000000</x:v>
      </x:c>
      <x:c r="E3994" s="93" t="n">
        <x:v>18</x:v>
      </x:c>
      <x:c r="F3994" s="59" t="n">
        <x:v>0.05632557341043799</x:v>
      </x:c>
      <x:c r="G3994" s="59" t="n">
        <x:v>0.7304906310973198</x:v>
      </x:c>
      <x:c r="H3994" s="59" t="n">
        <x:v>0.14276536475757093</x:v>
      </x:c>
      <x:c r="I3994" s="58" t="n">
        <x:v>3040196.9684676672</x:v>
      </x:c>
      <x:c r="J3994" s="59" t="n">
        <x:v>0.34432964779642344</x:v>
      </x:c>
      <x:c r="K3994" s="2" t="str">
        <x:v>C</x:v>
      </x:c>
      <x:c r="L3994" s="59" t="n">
        <x:v>0.14547313690185543</x:v>
      </x:c>
      <x:c r="M3994" s="59" t="n">
        <x:v>0.13235014713896615</x:v>
      </x:c>
      <x:c r="N3994" s="58" t="n">
        <x:v>1647472.972291302</x:v>
      </x:c>
      <x:c r="O3994" s="58" t="n">
        <x:v>2047283.0632257962</x:v>
      </x:c>
      <x:c r="P3994" s="2" t="str">
        <x:v>reprice</x:v>
      </x:c>
      <x:c r="Q3994" s="2" t="str">
        <x:v>quoted APR is below the RAROC price floor</x:v>
      </x:c>
      <x:c r="R3994" s="2"/>
      <x:c r="S3994" s="2"/>
      <x:c r="T3994" s="2"/>
    </x:row>
    <x:row r="3995">
      <x:c r="A3995" s="2"/>
      <x:c r="B3995" s="2"/>
      <x:c r="C3995" s="2" t="str">
        <x:v>SYN-03990</x:v>
      </x:c>
      <x:c r="D3995" s="58" t="n">
        <x:v>169000000</x:v>
      </x:c>
      <x:c r="E3995" s="93" t="n">
        <x:v>48</x:v>
      </x:c>
      <x:c r="F3995" s="59" t="n">
        <x:v>0.02464283523147389</x:v>
      </x:c>
      <x:c r="G3995" s="59" t="n">
        <x:v>0.6058302767623802</x:v>
      </x:c>
      <x:c r="H3995" s="59" t="n">
        <x:v>0.11839024866416788</x:v>
      </x:c>
      <x:c r="I3995" s="58" t="n">
        <x:v>4437072.5873471135</x:v>
      </x:c>
      <x:c r="J3995" s="59" t="n">
        <x:v>0.18526827971882476</x:v>
      </x:c>
      <x:c r="K3995" s="2" t="str">
        <x:v>B</x:v>
      </x:c>
      <x:c r="L3995" s="59"/>
      <x:c r="M3995" s="59" t="n">
        <x:v>0.447045071572893</x:v>
      </x:c>
      <x:c r="N3995" s="58" t="n">
        <x:v>5424377.453933714</x:v>
      </x:c>
      <x:c r="O3995" s="58" t="n">
        <x:v>7072018.151991099</x:v>
      </x:c>
      <x:c r="P3995" s="2" t="str">
        <x:v>manual_review</x:v>
      </x:c>
      <x:c r="Q3995" s="2" t="str">
        <x:v>data quality flag</x:v>
      </x:c>
      <x:c r="R3995" s="2"/>
      <x:c r="S3995" s="2"/>
      <x:c r="T3995" s="2"/>
    </x:row>
    <x:row r="3996">
      <x:c r="A3996" s="2"/>
      <x:c r="B3996" s="2"/>
      <x:c r="C3996" s="2" t="str">
        <x:v>SYN-03991</x:v>
      </x:c>
      <x:c r="D3996" s="58" t="n">
        <x:v>65000000</x:v>
      </x:c>
      <x:c r="E3996" s="93" t="n">
        <x:v>24</x:v>
      </x:c>
      <x:c r="F3996" s="59" t="n">
        <x:v>0.098159542930918</x:v>
      </x:c>
      <x:c r="G3996" s="59" t="n">
        <x:v>0.8189194524950678</x:v>
      </x:c>
      <x:c r="H3996" s="59" t="n">
        <x:v>0.1882350386979126</x:v>
      </x:c>
      <x:c r="I3996" s="58" t="n">
        <x:v>3270989.0124408742</x:v>
      </x:c>
      <x:c r="J3996" s="59" t="n">
        <x:v>0.21733908950787278</x:v>
      </x:c>
      <x:c r="K3996" s="2" t="str">
        <x:v>C</x:v>
      </x:c>
      <x:c r="L3996" s="59" t="n">
        <x:v>0.17478378295898434</x:v>
      </x:c>
      <x:c r="M3996" s="59" t="n">
        <x:v>0.2491313501171262</x:v>
      </x:c>
      <x:c r="N3996" s="58" t="n">
        <x:v>5652430.776203882</x:v>
      </x:c>
      <x:c r="O3996" s="58" t="n">
        <x:v>4054356.7221553414</x:v>
      </x:c>
      <x:c r="P3996" s="2" t="str">
        <x:v>approve</x:v>
      </x:c>
      <x:c r="Q3996" s="2" t="str">
        <x:v>eligibility and RAROC conditions are met</x:v>
      </x:c>
      <x:c r="R3996" s="2"/>
      <x:c r="S3996" s="2"/>
      <x:c r="T3996" s="2"/>
    </x:row>
    <x:row r="3997">
      <x:c r="A3997" s="2"/>
      <x:c r="B3997" s="2"/>
      <x:c r="C3997" s="2" t="str">
        <x:v>SYN-03992</x:v>
      </x:c>
      <x:c r="D3997" s="58" t="n">
        <x:v>176000000</x:v>
      </x:c>
      <x:c r="E3997" s="93" t="n">
        <x:v>18</x:v>
      </x:c>
      <x:c r="F3997" s="59" t="n">
        <x:v>0.04091761468900203</x:v>
      </x:c>
      <x:c r="G3997" s="59" t="n">
        <x:v>0.8427123551137257</x:v>
      </x:c>
      <x:c r="H3997" s="59" t="n">
        <x:v>0.14474320612256708</x:v>
      </x:c>
      <x:c r="I3997" s="58" t="n">
        <x:v>10936229.592797015</x:v>
      </x:c>
      <x:c r="J3997" s="59" t="n">
        <x:v>0.4087492441776672</x:v>
      </x:c>
      <x:c r="K3997" s="2" t="str">
        <x:v>B</x:v>
      </x:c>
      <x:c r="L3997" s="59" t="n">
        <x:v>0.11617652893066405</x:v>
      </x:c>
      <x:c r="M3997" s="59" t="n">
        <x:v>0.45034876270283675</x:v>
      </x:c>
      <x:c r="N3997" s="58" t="n">
        <x:v>4962953.9928156</x:v>
      </x:c>
      <x:c r="O3997" s="58" t="n">
        <x:v>7413532.720783648</x:v>
      </x:c>
      <x:c r="P3997" s="2" t="str">
        <x:v>approve</x:v>
      </x:c>
      <x:c r="Q3997" s="2" t="str">
        <x:v>eligibility and RAROC conditions are met</x:v>
      </x:c>
      <x:c r="R3997" s="2"/>
      <x:c r="S3997" s="2"/>
      <x:c r="T3997" s="2"/>
    </x:row>
    <x:row r="3998">
      <x:c r="A3998" s="2"/>
      <x:c r="B3998" s="2"/>
      <x:c r="C3998" s="2" t="str">
        <x:v>SYN-03993</x:v>
      </x:c>
      <x:c r="D3998" s="58" t="n">
        <x:v>34000000</x:v>
      </x:c>
      <x:c r="E3998" s="93" t="n">
        <x:v>48</x:v>
      </x:c>
      <x:c r="F3998" s="59" t="n">
        <x:v>0.08162113684895876</x:v>
      </x:c>
      <x:c r="G3998" s="59" t="n">
        <x:v>0.711497230457924</x:v>
      </x:c>
      <x:c r="H3998" s="59" t="n">
        <x:v>0.19349086438629987</x:v>
      </x:c>
      <x:c r="I3998" s="58" t="n">
        <x:v>1022877.7189030456</x:v>
      </x:c>
      <x:c r="J3998" s="59" t="n">
        <x:v>0.1684799264162273</x:v>
      </x:c>
      <x:c r="K3998" s="2" t="str">
        <x:v>C</x:v>
      </x:c>
      <x:c r="L3998" s="59" t="n">
        <x:v>0.15731338500976566</x:v>
      </x:c>
      <x:c r="M3998" s="59" t="n">
        <x:v>0.46944305260215885</x:v>
      </x:c>
      <x:c r="N3998" s="58" t="n">
        <x:v>4199633.269212567</x:v>
      </x:c>
      <x:c r="O3998" s="58" t="n">
        <x:v>1639611.684683593</x:v>
      </x:c>
      <x:c r="P3998" s="2" t="str">
        <x:v>approve</x:v>
      </x:c>
      <x:c r="Q3998" s="2" t="str">
        <x:v>eligibility and RAROC conditions are met</x:v>
      </x:c>
      <x:c r="R3998" s="2"/>
      <x:c r="S3998" s="2"/>
      <x:c r="T3998" s="2"/>
    </x:row>
    <x:row r="3999">
      <x:c r="A3999" s="2"/>
      <x:c r="B3999" s="2"/>
      <x:c r="C3999" s="2" t="str">
        <x:v>SYN-03994</x:v>
      </x:c>
      <x:c r="D3999" s="58" t="n">
        <x:v>172000000</x:v>
      </x:c>
      <x:c r="E3999" s="93" t="n">
        <x:v>18</x:v>
      </x:c>
      <x:c r="F3999" s="59" t="n">
        <x:v>0.06672302028508836</x:v>
      </x:c>
      <x:c r="G3999" s="59" t="n">
        <x:v>0.6626098091639765</x:v>
      </x:c>
      <x:c r="H3999" s="59" t="n">
        <x:v>0.14800726376542003</x:v>
      </x:c>
      <x:c r="I3999" s="58" t="n">
        <x:v>10714059.530409629</x:v>
      </x:c>
      <x:c r="J3999" s="59" t="n">
        <x:v>0.3930258422051129</x:v>
      </x:c>
      <x:c r="K3999" s="2" t="str">
        <x:v>C</x:v>
      </x:c>
      <x:c r="L3999" s="59" t="n">
        <x:v>0.12687969207763672</x:v>
      </x:c>
      <x:c r="M3999" s="59" t="n">
        <x:v>0.37474813708542376</x:v>
      </x:c>
      <x:c r="N3999" s="58" t="n">
        <x:v>6219717.564254831</x:v>
      </x:c>
      <x:c r="O3999" s="58" t="n">
        <x:v>7157097.446176837</x:v>
      </x:c>
      <x:c r="P3999" s="2" t="str">
        <x:v>approve</x:v>
      </x:c>
      <x:c r="Q3999" s="2" t="str">
        <x:v>eligibility and RAROC conditions are met</x:v>
      </x:c>
      <x:c r="R3999" s="2"/>
      <x:c r="S3999" s="2"/>
      <x:c r="T3999" s="2"/>
    </x:row>
    <x:row r="4000">
      <x:c r="A4000" s="2"/>
      <x:c r="B4000" s="2"/>
      <x:c r="C4000" s="2" t="str">
        <x:v>SYN-03995</x:v>
      </x:c>
      <x:c r="D4000" s="58" t="n">
        <x:v>248000000</x:v>
      </x:c>
      <x:c r="E4000" s="93" t="n">
        <x:v>36</x:v>
      </x:c>
      <x:c r="F4000" s="59" t="n">
        <x:v>0.13210077624871755</x:v>
      </x:c>
      <x:c r="G4000" s="59" t="n">
        <x:v>0.7747265095984496</x:v>
      </x:c>
      <x:c r="H4000" s="59" t="n">
        <x:v>0.21346004967414342</x:v>
      </x:c>
      <x:c r="I4000" s="58" t="n">
        <x:v>9387532.319074169</x:v>
      </x:c>
      <x:c r="J4000" s="59" t="n">
        <x:v>0.27968830797685423</x:v>
      </x:c>
      <x:c r="K4000" s="2" t="str">
        <x:v>D</x:v>
      </x:c>
      <x:c r="L4000" s="59" t="n">
        <x:v>0.19887050628662106</x:v>
      </x:c>
      <x:c r="M4000" s="59" t="n">
        <x:v>0.24690226815817518</x:v>
      </x:c>
      <x:c r="N4000" s="58" t="n">
        <x:v>39981367.192338265</x:v>
      </x:c>
      <x:c r="O4000" s="58" t="n">
        <x:v>16403946.351225408</x:v>
      </x:c>
      <x:c r="P4000" s="2" t="str">
        <x:v>approve</x:v>
      </x:c>
      <x:c r="Q4000" s="2" t="str">
        <x:v>eligibility and RAROC conditions are met</x:v>
      </x:c>
      <x:c r="R4000" s="2"/>
      <x:c r="S4000" s="2"/>
      <x:c r="T4000" s="2"/>
    </x:row>
    <x:row r="4001">
      <x:c r="A4001" s="2"/>
      <x:c r="B4001" s="2"/>
      <x:c r="C4001" s="2" t="str">
        <x:v>SYN-03996</x:v>
      </x:c>
      <x:c r="D4001" s="58" t="n">
        <x:v>209000000</x:v>
      </x:c>
      <x:c r="E4001" s="93" t="n">
        <x:v>24</x:v>
      </x:c>
      <x:c r="F4001" s="59" t="n">
        <x:v>0.06388535891678149</x:v>
      </x:c>
      <x:c r="G4001" s="59" t="n">
        <x:v>0.7685358575817146</x:v>
      </x:c>
      <x:c r="H4001" s="59" t="n">
        <x:v>0.17561377429852287</x:v>
      </x:c>
      <x:c r="I4001" s="58" t="n">
        <x:v>10389897.234048162</x:v>
      </x:c>
      <x:c r="J4001" s="59" t="n">
        <x:v>0.46477814061078965</x:v>
      </x:c>
      <x:c r="K4001" s="2" t="str">
        <x:v>C</x:v>
      </x:c>
      <x:c r="L4001" s="59" t="n">
        <x:v>0.12218746185302734</x:v>
      </x:c>
      <x:c r="M4001" s="59" t="n">
        <x:v>0.6466988723143319</x:v>
      </x:c>
      <x:c r="N4001" s="58" t="n">
        <x:v>11138737.916684825</x:v>
      </x:c>
      <x:c r="O4001" s="58" t="n">
        <x:v>9641317.258141985</x:v>
      </x:c>
      <x:c r="P4001" s="2" t="str">
        <x:v>approve</x:v>
      </x:c>
      <x:c r="Q4001" s="2" t="str">
        <x:v>eligibility and RAROC conditions are met</x:v>
      </x:c>
      <x:c r="R4001" s="2"/>
      <x:c r="S4001" s="2"/>
      <x:c r="T4001" s="2"/>
    </x:row>
    <x:row r="4002">
      <x:c r="A4002" s="2"/>
      <x:c r="B4002" s="2"/>
      <x:c r="C4002" s="2" t="str">
        <x:v>SYN-03997</x:v>
      </x:c>
      <x:c r="D4002" s="58" t="n">
        <x:v>78000000</x:v>
      </x:c>
      <x:c r="E4002" s="93" t="n">
        <x:v>48</x:v>
      </x:c>
      <x:c r="F4002" s="59" t="n">
        <x:v>0.06360767641033252</x:v>
      </x:c>
      <x:c r="G4002" s="59" t="n">
        <x:v>0.7785961315922029</x:v>
      </x:c>
      <x:c r="H4002" s="59" t="n">
        <x:v>0.17326344408838118</x:v>
      </x:c>
      <x:c r="I4002" s="58" t="n">
        <x:v>2263884.322686896</x:v>
      </x:c>
      <x:c r="J4002" s="59" t="n">
        <x:v>0.30565557338174587</x:v>
      </x:c>
      <x:c r="K4002" s="2" t="str">
        <x:v>C</x:v>
      </x:c>
      <x:c r="L4002" s="59" t="n">
        <x:v>0.13191848754882812</x:v>
      </x:c>
      <x:c r="M4002" s="59" t="n">
        <x:v>0.5338056383634951</x:v>
      </x:c>
      <x:c r="N4002" s="58" t="n">
        <x:v>8265682.15034021</x:v>
      </x:c>
      <x:c r="O4002" s="58" t="n">
        <x:v>3583489.2336051115</x:v>
      </x:c>
      <x:c r="P4002" s="2" t="str">
        <x:v>approve</x:v>
      </x:c>
      <x:c r="Q4002" s="2" t="str">
        <x:v>eligibility and RAROC conditions are met</x:v>
      </x:c>
      <x:c r="R4002" s="2"/>
      <x:c r="S4002" s="2"/>
      <x:c r="T4002" s="2"/>
    </x:row>
    <x:row r="4003">
      <x:c r="A4003" s="2"/>
      <x:c r="B4003" s="2"/>
      <x:c r="C4003" s="2" t="str">
        <x:v>SYN-03998</x:v>
      </x:c>
      <x:c r="D4003" s="58" t="n">
        <x:v>94000000</x:v>
      </x:c>
      <x:c r="E4003" s="93" t="n">
        <x:v>12</x:v>
      </x:c>
      <x:c r="F4003" s="59" t="n">
        <x:v>0.19144892361121366</x:v>
      </x:c>
      <x:c r="G4003" s="59" t="n">
        <x:v>0.6070097889218237</x:v>
      </x:c>
      <x:c r="H4003" s="59" t="n">
        <x:v>0.2516656268348428</x:v>
      </x:c>
      <x:c r="I4003" s="58" t="n">
        <x:v>8941754.684306944</x:v>
      </x:c>
      <x:c r="J4003" s="59" t="n">
        <x:v>0.6305597468717592</x:v>
      </x:c>
      <x:c r="K4003" s="2" t="str">
        <x:v>E</x:v>
      </x:c>
      <x:c r="L4003" s="59"/>
      <x:c r="M4003" s="59" t="n">
        <x:v>0.2945976496779826</x:v>
      </x:c>
      <x:c r="N4003" s="58" t="n">
        <x:v>6331634.398741089</x:v>
      </x:c>
      <x:c r="O4003" s="58" t="n">
        <x:v>6194276.553002301</x:v>
      </x:c>
      <x:c r="P4003" s="2" t="str">
        <x:v>decline</x:v>
      </x:c>
      <x:c r="Q4003" s="2" t="str">
        <x:v>debt service to income exceeds policy maximum</x:v>
      </x:c>
      <x:c r="R4003" s="2"/>
      <x:c r="S4003" s="2"/>
      <x:c r="T4003" s="2"/>
    </x:row>
    <x:row r="4004">
      <x:c r="A4004" s="2"/>
      <x:c r="B4004" s="2"/>
      <x:c r="C4004" s="2" t="str">
        <x:v>SYN-03999</x:v>
      </x:c>
      <x:c r="D4004" s="58" t="n">
        <x:v>220000000</x:v>
      </x:c>
      <x:c r="E4004" s="93" t="n">
        <x:v>24</x:v>
      </x:c>
      <x:c r="F4004" s="59" t="n">
        <x:v>0.16322412072969228</x:v>
      </x:c>
      <x:c r="G4004" s="59" t="n">
        <x:v>0.676444279851237</x:v>
      </x:c>
      <x:c r="H4004" s="59" t="n">
        <x:v>0.2703584671134435</x:v>
      </x:c>
      <x:c r="I4004" s="58" t="n">
        <x:v>11967648.807797715</x:v>
      </x:c>
      <x:c r="J4004" s="59" t="n">
        <x:v>0.6452731717070612</x:v>
      </x:c>
      <x:c r="K4004" s="2" t="str">
        <x:v>E</x:v>
      </x:c>
      <x:c r="L4004" s="59"/>
      <x:c r="M4004" s="59" t="n">
        <x:v>0.5674815752916053</x:v>
      </x:c>
      <x:c r="N4004" s="58" t="n">
        <x:v>26508063.054772984</x:v>
      </x:c>
      <x:c r="O4004" s="58" t="n">
        <x:v>14401242.888057636</x:v>
      </x:c>
      <x:c r="P4004" s="2" t="str">
        <x:v>decline</x:v>
      </x:c>
      <x:c r="Q4004" s="2" t="str">
        <x:v>debt service to income exceeds policy maximum</x:v>
      </x:c>
      <x:c r="R4004" s="2"/>
      <x:c r="S4004" s="2"/>
      <x:c r="T4004" s="2"/>
    </x:row>
    <x:row r="4005">
      <x:c r="A4005" s="2"/>
      <x:c r="B4005" s="2"/>
      <x:c r="C4005" s="2" t="str">
        <x:v>SYN-04000</x:v>
      </x:c>
      <x:c r="D4005" s="58" t="n">
        <x:v>54000000</x:v>
      </x:c>
      <x:c r="E4005" s="93" t="n">
        <x:v>12</x:v>
      </x:c>
      <x:c r="F4005" s="59" t="n">
        <x:v>0.12635534749247085</x:v>
      </x:c>
      <x:c r="G4005" s="59" t="n">
        <x:v>0.7693239598232586</x:v>
      </x:c>
      <x:c r="H4005" s="59" t="n">
        <x:v>0.19988100812614717</x:v>
      </x:c>
      <x:c r="I4005" s="58" t="n">
        <x:v>5001955.797408844</x:v>
      </x:c>
      <x:c r="J4005" s="59" t="n">
        <x:v>0.44006519324696153</x:v>
      </x:c>
      <x:c r="K4005" s="2" t="str">
        <x:v>D</x:v>
      </x:c>
      <x:c r="L4005" s="59" t="n">
        <x:v>0.2058860397338867</x:v>
      </x:c>
      <x:c r="M4005" s="59" t="n">
        <x:v>0.12307505493873419</x:v>
      </x:c>
      <x:c r="N4005" s="58" t="n">
        <x:v>2987510.543575285</x:v>
      </x:c>
      <x:c r="O4005" s="58" t="n">
        <x:v>3768121.478281372</x:v>
      </x:c>
      <x:c r="P4005" s="2" t="str">
        <x:v>reprice</x:v>
      </x:c>
      <x:c r="Q4005" s="2" t="str">
        <x:v>quoted APR is below the RAROC price floor</x:v>
      </x:c>
      <x:c r="R4005" s="2"/>
      <x:c r="S4005" s="2"/>
      <x:c r="T4005" s="2"/>
    </x:row>
    <x:row r="4006">
      <x:c r="A4006" s="2"/>
      <x:c r="B4006" s="2"/>
      <x:c r="C4006" s="2"/>
      <x:c r="D4006" s="2"/>
      <x:c r="E4006" s="2"/>
      <x:c r="F4006" s="2"/>
      <x:c r="G4006" s="2"/>
      <x:c r="H4006" s="2"/>
      <x:c r="I4006" s="2"/>
      <x:c r="J4006" s="2"/>
      <x:c r="K4006" s="2"/>
      <x:c r="L4006" s="2"/>
      <x:c r="M4006" s="2"/>
      <x:c r="N4006" s="2"/>
      <x:c r="O4006" s="2"/>
      <x:c r="P4006" s="2"/>
      <x:c r="Q4006" s="2"/>
      <x:c r="R4006" s="2"/>
      <x:c r="S4006" s="2"/>
      <x:c r="T4006" s="2"/>
    </x:row>
    <x:row r="4007">
      <x:c r="A4007" s="2"/>
      <x:c r="B4007" s="2"/>
      <x:c r="C4007" s="2"/>
      <x:c r="D4007" s="2"/>
      <x:c r="E4007" s="2"/>
      <x:c r="F4007" s="2"/>
      <x:c r="G4007" s="2"/>
      <x:c r="H4007" s="2"/>
      <x:c r="I4007" s="2"/>
      <x:c r="J4007" s="2"/>
      <x:c r="K4007" s="2"/>
      <x:c r="L4007" s="2"/>
      <x:c r="M4007" s="2"/>
      <x:c r="N4007" s="2"/>
      <x:c r="O4007" s="2"/>
      <x:c r="P4007" s="2"/>
      <x:c r="Q4007" s="2"/>
      <x:c r="R4007" s="2"/>
      <x:c r="S4007" s="2"/>
      <x:c r="T4007" s="2"/>
    </x:row>
    <x:row r="4008">
      <x:c r="A4008" s="2"/>
      <x:c r="B4008" s="2"/>
      <x:c r="C4008" s="2"/>
      <x:c r="D4008" s="2"/>
      <x:c r="E4008" s="2"/>
      <x:c r="F4008" s="2"/>
      <x:c r="G4008" s="2"/>
      <x:c r="H4008" s="2"/>
      <x:c r="I4008" s="2"/>
      <x:c r="J4008" s="2"/>
      <x:c r="K4008" s="2"/>
      <x:c r="L4008" s="2"/>
      <x:c r="M4008" s="2"/>
      <x:c r="N4008" s="2"/>
      <x:c r="O4008" s="2"/>
      <x:c r="P4008" s="2"/>
      <x:c r="Q4008" s="2"/>
      <x:c r="R4008" s="2"/>
      <x:c r="S4008" s="2"/>
      <x:c r="T4008" s="2"/>
    </x:row>
    <x:row r="4009">
      <x:c r="A4009" s="2"/>
      <x:c r="B4009" s="2"/>
      <x:c r="C4009" s="2"/>
      <x:c r="D4009" s="2"/>
      <x:c r="E4009" s="2"/>
      <x:c r="F4009" s="2"/>
      <x:c r="G4009" s="2"/>
      <x:c r="H4009" s="2"/>
      <x:c r="I4009" s="2"/>
      <x:c r="J4009" s="2"/>
      <x:c r="K4009" s="2"/>
      <x:c r="L4009" s="2"/>
      <x:c r="M4009" s="2"/>
      <x:c r="N4009" s="2"/>
      <x:c r="O4009" s="2"/>
      <x:c r="P4009" s="2"/>
      <x:c r="Q4009" s="2"/>
      <x:c r="R4009" s="2"/>
      <x:c r="S4009" s="2"/>
      <x:c r="T4009" s="2"/>
    </x:row>
    <x:row r="4010">
      <x:c r="A4010" s="2"/>
      <x:c r="B4010" s="2"/>
      <x:c r="C4010" s="2"/>
      <x:c r="D4010" s="2"/>
      <x:c r="E4010" s="2"/>
      <x:c r="F4010" s="2"/>
      <x:c r="G4010" s="2"/>
      <x:c r="H4010" s="2"/>
      <x:c r="I4010" s="2"/>
      <x:c r="J4010" s="2"/>
      <x:c r="K4010" s="2"/>
      <x:c r="L4010" s="2"/>
      <x:c r="M4010" s="2"/>
      <x:c r="N4010" s="2"/>
      <x:c r="O4010" s="2"/>
      <x:c r="P4010" s="2"/>
      <x:c r="Q4010" s="2"/>
      <x:c r="R4010" s="2"/>
      <x:c r="S4010" s="2"/>
      <x:c r="T4010" s="2"/>
    </x:row>
  </x:sheetData>
  <x:mergeCells>
    <x:mergeCell ref="C2:J2"/>
    <x:mergeCell ref="K2:N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A7B0B7"/>
  </x:sheetPr>
  <x:sheetViews>
    <x:sheetView showGridLines="0" workbookViewId="0">
      <x:pane xSplit="5" ySplit="24" topLeftCell="F25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28" hidden="0" customWidth="1"/>
    <x:col min="4" max="4" width="15" hidden="0" customWidth="1"/>
    <x:col min="5" max="5" width="15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  <x:col min="81" max="81" width="12" hidden="0" customWidth="1"/>
    <x:col min="82" max="82" width="12" hidden="0" customWidth="1"/>
    <x:col min="83" max="83" width="12" hidden="0" customWidth="1"/>
    <x:col min="84" max="84" width="12" hidden="0" customWidth="1"/>
    <x:col min="85" max="85" width="12" hidden="0" customWidth="1"/>
    <x:col min="86" max="86" width="12" hidden="0" customWidth="1"/>
    <x:col min="87" max="87" width="12" hidden="0" customWidth="1"/>
    <x:col min="88" max="88" width="12" hidden="0" customWidth="1"/>
    <x:col min="89" max="89" width="12" hidden="0" customWidth="1"/>
    <x:col min="90" max="90" width="12" hidden="0" customWidth="1"/>
    <x:col min="91" max="91" width="12" hidden="0" customWidth="1"/>
    <x:col min="92" max="92" width="12" hidden="0" customWidth="1"/>
    <x:col min="93" max="93" width="12" hidden="0" customWidth="1"/>
    <x:col min="94" max="94" width="12" hidden="0" customWidth="1"/>
    <x:col min="95" max="95" width="12" hidden="0" customWidth="1"/>
    <x:col min="96" max="96" width="12" hidden="0" customWidth="1"/>
    <x:col min="97" max="97" width="12" hidden="0" customWidth="1"/>
    <x:col min="98" max="98" width="12" hidden="0" customWidth="1"/>
    <x:col min="99" max="99" width="12" hidden="0" customWidth="1"/>
    <x:col min="100" max="100" width="12" hidden="0" customWidth="1"/>
    <x:col min="101" max="101" width="12" hidden="0" customWidth="1"/>
    <x:col min="102" max="102" width="12" hidden="0" customWidth="1"/>
    <x:col min="103" max="103" width="12" hidden="0" customWidth="1"/>
    <x:col min="104" max="104" width="12" hidden="0" customWidth="1"/>
    <x:col min="105" max="105" width="12" hidden="0" customWidth="1"/>
    <x:col min="106" max="106" width="12" hidden="0" customWidth="1"/>
    <x:col min="107" max="107" width="12" hidden="0" customWidth="1"/>
    <x:col min="108" max="108" width="12" hidden="0" customWidth="1"/>
    <x:col min="109" max="109" width="12" hidden="0" customWidth="1"/>
    <x:col min="110" max="110" width="12" hidden="0" customWidth="1"/>
    <x:col min="111" max="111" width="12" hidden="0" customWidth="1"/>
    <x:col min="112" max="112" width="12" hidden="0" customWidth="1"/>
    <x:col min="113" max="113" width="12" hidden="0" customWidth="1"/>
    <x:col min="114" max="114" width="12" hidden="0" customWidth="1"/>
    <x:col min="115" max="115" width="12" hidden="0" customWidth="1"/>
    <x:col min="116" max="116" width="12" hidden="0" customWidth="1"/>
    <x:col min="117" max="117" width="12" hidden="0" customWidth="1"/>
    <x:col min="118" max="118" width="12" hidden="0" customWidth="1"/>
    <x:col min="119" max="119" width="12" hidden="0" customWidth="1"/>
    <x:col min="120" max="120" width="12" hidden="0" customWidth="1"/>
    <x:col min="121" max="121" width="12" hidden="0" customWidth="1"/>
    <x:col min="122" max="122" width="12" hidden="0" customWidth="1"/>
    <x:col min="123" max="123" width="12" hidden="0" customWidth="1"/>
    <x:col min="124" max="124" width="12" hidden="0" customWidth="1"/>
    <x:col min="125" max="125" width="12" hidden="0" customWidth="1"/>
    <x:col min="126" max="126" width="12" hidden="0" customWidth="1"/>
    <x:col min="127" max="127" width="12" hidden="0" customWidth="1"/>
    <x:col min="128" max="128" width="12" hidden="0" customWidth="1"/>
    <x:col min="129" max="129" width="12" hidden="0" customWidth="1"/>
    <x:col min="130" max="130" width="12" hidden="0" customWidth="1"/>
    <x:col min="131" max="131" width="12" hidden="0" customWidth="1"/>
    <x:col min="132" max="132" width="12" hidden="0" customWidth="1"/>
    <x:col min="133" max="133" width="12" hidden="0" customWidth="1"/>
    <x:col min="134" max="134" width="12" hidden="0" customWidth="1"/>
    <x:col min="135" max="135" width="12" hidden="0" customWidth="1"/>
    <x:col min="136" max="136" width="12" hidden="0" customWidth="1"/>
    <x:col min="137" max="137" width="12" hidden="0" customWidth="1"/>
    <x:col min="138" max="138" width="12" hidden="0" customWidth="1"/>
    <x:col min="139" max="139" width="12" hidden="0" customWidth="1"/>
    <x:col min="140" max="140" width="12" hidden="0" customWidth="1"/>
    <x:col min="141" max="141" width="12" hidden="0" customWidth="1"/>
    <x:col min="142" max="142" width="12" hidden="0" customWidth="1"/>
    <x:col min="143" max="143" width="12" hidden="0" customWidth="1"/>
    <x:col min="144" max="144" width="12" hidden="0" customWidth="1"/>
    <x:col min="145" max="145" width="12" hidden="0" customWidth="1"/>
    <x:col min="146" max="146" width="12" hidden="0" customWidth="1"/>
    <x:col min="147" max="147" width="12" hidden="0" customWidth="1"/>
    <x:col min="148" max="148" width="12" hidden="0" customWidth="1"/>
    <x:col min="149" max="149" width="12" hidden="0" customWidth="1"/>
    <x:col min="150" max="150" width="12" hidden="0" customWidth="1"/>
    <x:col min="151" max="151" width="12" hidden="0" customWidth="1"/>
    <x:col min="152" max="152" width="12" hidden="0" customWidth="1"/>
    <x:col min="153" max="153" width="12" hidden="0" customWidth="1"/>
    <x:col min="154" max="154" width="12" hidden="0" customWidth="1"/>
    <x:col min="155" max="155" width="12" hidden="0" customWidth="1"/>
    <x:col min="156" max="156" width="12" hidden="0" customWidth="1"/>
    <x:col min="157" max="157" width="12" hidden="0" customWidth="1"/>
    <x:col min="158" max="158" width="12" hidden="0" customWidth="1"/>
    <x:col min="159" max="159" width="12" hidden="0" customWidth="1"/>
    <x:col min="160" max="160" width="12" hidden="0" customWidth="1"/>
    <x:col min="161" max="161" width="12" hidden="0" customWidth="1"/>
    <x:col min="162" max="162" width="12" hidden="0" customWidth="1"/>
    <x:col min="163" max="163" width="12" hidden="0" customWidth="1"/>
    <x:col min="164" max="164" width="12" hidden="0" customWidth="1"/>
    <x:col min="165" max="165" width="12" hidden="0" customWidth="1"/>
    <x:col min="166" max="166" width="12" hidden="0" customWidth="1"/>
    <x:col min="167" max="167" width="12" hidden="0" customWidth="1"/>
    <x:col min="168" max="168" width="12" hidden="0" customWidth="1"/>
    <x:col min="169" max="169" width="12" hidden="0" customWidth="1"/>
    <x:col min="170" max="170" width="12" hidden="0" customWidth="1"/>
    <x:col min="171" max="171" width="12" hidden="0" customWidth="1"/>
    <x:col min="172" max="172" width="12" hidden="0" customWidth="1"/>
    <x:col min="173" max="173" width="12" hidden="0" customWidth="1"/>
    <x:col min="174" max="174" width="12" hidden="0" customWidth="1"/>
    <x:col min="175" max="175" width="12" hidden="0" customWidth="1"/>
    <x:col min="176" max="176" width="12" hidden="0" customWidth="1"/>
    <x:col min="177" max="177" width="12" hidden="0" customWidth="1"/>
    <x:col min="178" max="178" width="12" hidden="0" customWidth="1"/>
    <x:col min="179" max="179" width="12" hidden="0" customWidth="1"/>
    <x:col min="180" max="180" width="12" hidden="0" customWidth="1"/>
    <x:col min="181" max="181" width="12" hidden="0" customWidth="1"/>
    <x:col min="182" max="182" width="12" hidden="0" customWidth="1"/>
    <x:col min="183" max="183" width="12" hidden="0" customWidth="1"/>
    <x:col min="184" max="184" width="12" hidden="0" customWidth="1"/>
    <x:col min="185" max="185" width="12" hidden="0" customWidth="1"/>
    <x:col min="186" max="186" width="12" hidden="0" customWidth="1"/>
    <x:col min="187" max="187" width="12" hidden="0" customWidth="1"/>
    <x:col min="188" max="188" width="12" hidden="0" customWidth="1"/>
    <x:col min="189" max="189" width="12" hidden="0" customWidth="1"/>
    <x:col min="190" max="190" width="12" hidden="0" customWidth="1"/>
    <x:col min="191" max="191" width="12" hidden="0" customWidth="1"/>
    <x:col min="192" max="192" width="12" hidden="0" customWidth="1"/>
    <x:col min="193" max="193" width="12" hidden="0" customWidth="1"/>
    <x:col min="194" max="194" width="12" hidden="0" customWidth="1"/>
    <x:col min="195" max="195" width="12" hidden="0" customWidth="1"/>
    <x:col min="196" max="196" width="12" hidden="0" customWidth="1"/>
    <x:col min="197" max="197" width="12" hidden="0" customWidth="1"/>
    <x:col min="198" max="198" width="12" hidden="0" customWidth="1"/>
    <x:col min="199" max="199" width="12" hidden="0" customWidth="1"/>
    <x:col min="200" max="200" width="12" hidden="0" customWidth="1"/>
    <x:col min="201" max="201" width="12" hidden="0" customWidth="1"/>
    <x:col min="202" max="202" width="12" hidden="0" customWidth="1"/>
    <x:col min="203" max="203" width="12" hidden="0" customWidth="1"/>
    <x:col min="204" max="204" width="12" hidden="0" customWidth="1"/>
    <x:col min="205" max="205" width="12" hidden="0" customWidth="1"/>
    <x:col min="206" max="206" width="12" hidden="0" customWidth="1"/>
    <x:col min="207" max="207" width="12" hidden="0" customWidth="1"/>
    <x:col min="208" max="208" width="12" hidden="0" customWidth="1"/>
    <x:col min="209" max="209" width="12" hidden="0" customWidth="1"/>
    <x:col min="210" max="210" width="12" hidden="0" customWidth="1"/>
    <x:col min="211" max="211" width="12" hidden="0" customWidth="1"/>
    <x:col min="212" max="212" width="12" hidden="0" customWidth="1"/>
    <x:col min="213" max="213" width="12" hidden="0" customWidth="1"/>
    <x:col min="214" max="214" width="12" hidden="0" customWidth="1"/>
    <x:col min="215" max="215" width="12" hidden="0" customWidth="1"/>
    <x:col min="216" max="216" width="12" hidden="0" customWidth="1"/>
    <x:col min="217" max="217" width="12" hidden="0" customWidth="1"/>
    <x:col min="218" max="218" width="12" hidden="0" customWidth="1"/>
    <x:col min="219" max="219" width="12" hidden="0" customWidth="1"/>
    <x:col min="220" max="220" width="12" hidden="0" customWidth="1"/>
    <x:col min="221" max="221" width="12" hidden="0" customWidth="1"/>
    <x:col min="222" max="222" width="12" hidden="0" customWidth="1"/>
    <x:col min="223" max="223" width="12" hidden="0" customWidth="1"/>
    <x:col min="224" max="224" width="12" hidden="0" customWidth="1"/>
    <x:col min="225" max="225" width="12" hidden="0" customWidth="1"/>
    <x:col min="226" max="226" width="12" hidden="0" customWidth="1"/>
    <x:col min="227" max="227" width="12" hidden="0" customWidth="1"/>
    <x:col min="228" max="228" width="12" hidden="0" customWidth="1"/>
    <x:col min="229" max="229" width="12" hidden="0" customWidth="1"/>
    <x:col min="230" max="230" width="12" hidden="0" customWidth="1"/>
    <x:col min="231" max="231" width="12" hidden="0" customWidth="1"/>
    <x:col min="232" max="232" width="12" hidden="0" customWidth="1"/>
    <x:col min="233" max="233" width="12" hidden="0" customWidth="1"/>
    <x:col min="234" max="234" width="12" hidden="0" customWidth="1"/>
    <x:col min="235" max="235" width="12" hidden="0" customWidth="1"/>
    <x:col min="236" max="236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  <x:c r="IF1" s="2"/>
    </x:row>
    <x:row r="2" ht="24" customHeight="1">
      <x:c r="A2" s="2"/>
      <x:c r="B2" s="2"/>
      <x:c r="C2" s="3" t="str">
        <x:v>APR grid solver</x:v>
      </x:c>
      <x:c r="D2" s="2"/>
      <x:c r="E2" s="2"/>
      <x:c r="F2" s="2"/>
      <x:c r="G2" s="2"/>
      <x:c r="H2" s="2"/>
      <x:c r="I2" s="2"/>
      <x:c r="J2" s="2"/>
      <x:c r="K2" s="6" t="str">
        <x:v>10 bp grid; active scenario</x:v>
      </x:c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  <x:c r="IF2" s="2"/>
    </x:row>
    <x:row r="3" ht="8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  <x:c r="AP3" s="4"/>
      <x:c r="AQ3" s="4"/>
      <x:c r="AR3" s="4"/>
      <x:c r="AS3" s="4"/>
      <x:c r="AT3" s="4"/>
      <x:c r="AU3" s="4"/>
      <x:c r="AV3" s="4"/>
      <x:c r="AW3" s="4"/>
      <x:c r="AX3" s="4"/>
      <x:c r="AY3" s="4"/>
      <x:c r="AZ3" s="4"/>
      <x:c r="BA3" s="4"/>
      <x:c r="BB3" s="4"/>
      <x:c r="BC3" s="4"/>
      <x:c r="BD3" s="4"/>
      <x:c r="BE3" s="4"/>
      <x:c r="BF3" s="4"/>
      <x:c r="BG3" s="4"/>
      <x:c r="BH3" s="4"/>
      <x:c r="BI3" s="4"/>
      <x:c r="BJ3" s="4"/>
      <x:c r="BK3" s="4"/>
      <x:c r="BL3" s="4"/>
      <x:c r="BM3" s="4"/>
      <x:c r="BN3" s="4"/>
      <x:c r="BO3" s="4"/>
      <x:c r="BP3" s="4"/>
      <x:c r="BQ3" s="4"/>
      <x:c r="BR3" s="4"/>
      <x:c r="BS3" s="4"/>
      <x:c r="BT3" s="4"/>
      <x:c r="BU3" s="4"/>
      <x:c r="BV3" s="4"/>
      <x:c r="BW3" s="4"/>
      <x:c r="BX3" s="4"/>
      <x:c r="BY3" s="4"/>
      <x:c r="BZ3" s="4"/>
      <x:c r="CA3" s="4"/>
      <x:c r="CB3" s="4"/>
      <x:c r="CC3" s="4"/>
      <x:c r="CD3" s="4"/>
      <x:c r="CE3" s="4"/>
      <x:c r="CF3" s="4"/>
      <x:c r="CG3" s="4"/>
      <x:c r="CH3" s="4"/>
      <x:c r="CI3" s="4"/>
      <x:c r="CJ3" s="4"/>
      <x:c r="CK3" s="4"/>
      <x:c r="CL3" s="4"/>
      <x:c r="CM3" s="4"/>
      <x:c r="CN3" s="4"/>
      <x:c r="CO3" s="4"/>
      <x:c r="CP3" s="4"/>
      <x:c r="CQ3" s="4"/>
      <x:c r="CR3" s="4"/>
      <x:c r="CS3" s="4"/>
      <x:c r="CT3" s="4"/>
      <x:c r="CU3" s="4"/>
      <x:c r="CV3" s="4"/>
      <x:c r="CW3" s="4"/>
      <x:c r="CX3" s="4"/>
      <x:c r="CY3" s="4"/>
      <x:c r="CZ3" s="4"/>
      <x:c r="DA3" s="4"/>
      <x:c r="DB3" s="4"/>
      <x:c r="DC3" s="4"/>
      <x:c r="DD3" s="4"/>
      <x:c r="DE3" s="4"/>
      <x:c r="DF3" s="4"/>
      <x:c r="DG3" s="4"/>
      <x:c r="DH3" s="4"/>
      <x:c r="DI3" s="4"/>
      <x:c r="DJ3" s="4"/>
      <x:c r="DK3" s="4"/>
      <x:c r="DL3" s="4"/>
      <x:c r="DM3" s="4"/>
      <x:c r="DN3" s="4"/>
      <x:c r="DO3" s="4"/>
      <x:c r="DP3" s="4"/>
      <x:c r="DQ3" s="4"/>
      <x:c r="DR3" s="4"/>
      <x:c r="DS3" s="4"/>
      <x:c r="DT3" s="4"/>
      <x:c r="DU3" s="4"/>
      <x:c r="DV3" s="4"/>
      <x:c r="DW3" s="4"/>
      <x:c r="DX3" s="4"/>
      <x:c r="DY3" s="4"/>
      <x:c r="DZ3" s="4"/>
      <x:c r="EA3" s="4"/>
      <x:c r="EB3" s="4"/>
      <x:c r="EC3" s="4"/>
      <x:c r="ED3" s="4"/>
      <x:c r="EE3" s="4"/>
      <x:c r="EF3" s="4"/>
      <x:c r="EG3" s="4"/>
      <x:c r="EH3" s="4"/>
      <x:c r="EI3" s="4"/>
      <x:c r="EJ3" s="4"/>
      <x:c r="EK3" s="4"/>
      <x:c r="EL3" s="4"/>
      <x:c r="EM3" s="4"/>
      <x:c r="EN3" s="4"/>
      <x:c r="EO3" s="4"/>
      <x:c r="EP3" s="4"/>
      <x:c r="EQ3" s="4"/>
      <x:c r="ER3" s="4"/>
      <x:c r="ES3" s="4"/>
      <x:c r="ET3" s="4"/>
      <x:c r="EU3" s="4"/>
      <x:c r="EV3" s="4"/>
      <x:c r="EW3" s="4"/>
      <x:c r="EX3" s="4"/>
      <x:c r="EY3" s="4"/>
      <x:c r="EZ3" s="4"/>
      <x:c r="FA3" s="4"/>
      <x:c r="FB3" s="4"/>
      <x:c r="FC3" s="4"/>
      <x:c r="FD3" s="4"/>
      <x:c r="FE3" s="4"/>
      <x:c r="FF3" s="4"/>
      <x:c r="FG3" s="4"/>
      <x:c r="FH3" s="4"/>
      <x:c r="FI3" s="4"/>
      <x:c r="FJ3" s="4"/>
      <x:c r="FK3" s="4"/>
      <x:c r="FL3" s="4"/>
      <x:c r="FM3" s="4"/>
      <x:c r="FN3" s="4"/>
      <x:c r="FO3" s="4"/>
      <x:c r="FP3" s="4"/>
      <x:c r="FQ3" s="4"/>
      <x:c r="FR3" s="4"/>
      <x:c r="FS3" s="4"/>
      <x:c r="FT3" s="4"/>
      <x:c r="FU3" s="4"/>
      <x:c r="FV3" s="4"/>
      <x:c r="FW3" s="4"/>
      <x:c r="FX3" s="4"/>
      <x:c r="FY3" s="4"/>
      <x:c r="FZ3" s="4"/>
      <x:c r="GA3" s="4"/>
      <x:c r="GB3" s="4"/>
      <x:c r="GC3" s="4"/>
      <x:c r="GD3" s="4"/>
      <x:c r="GE3" s="4"/>
      <x:c r="GF3" s="4"/>
      <x:c r="GG3" s="4"/>
      <x:c r="GH3" s="4"/>
      <x:c r="GI3" s="4"/>
      <x:c r="GJ3" s="4"/>
      <x:c r="GK3" s="4"/>
      <x:c r="GL3" s="4"/>
      <x:c r="GM3" s="4"/>
      <x:c r="GN3" s="4"/>
      <x:c r="GO3" s="4"/>
      <x:c r="GP3" s="4"/>
      <x:c r="GQ3" s="4"/>
      <x:c r="GR3" s="4"/>
      <x:c r="GS3" s="4"/>
      <x:c r="GT3" s="4"/>
      <x:c r="GU3" s="4"/>
      <x:c r="GV3" s="4"/>
      <x:c r="GW3" s="4"/>
      <x:c r="GX3" s="4"/>
      <x:c r="GY3" s="4"/>
      <x:c r="GZ3" s="4"/>
      <x:c r="HA3" s="4"/>
      <x:c r="HB3" s="4"/>
      <x:c r="HC3" s="4"/>
      <x:c r="HD3" s="4"/>
      <x:c r="HE3" s="4"/>
      <x:c r="HF3" s="4"/>
      <x:c r="HG3" s="4"/>
      <x:c r="HH3" s="4"/>
      <x:c r="HI3" s="4"/>
      <x:c r="HJ3" s="4"/>
      <x:c r="HK3" s="4"/>
      <x:c r="HL3" s="4"/>
      <x:c r="HM3" s="4"/>
      <x:c r="HN3" s="4"/>
      <x:c r="HO3" s="4"/>
      <x:c r="HP3" s="4"/>
      <x:c r="HQ3" s="4"/>
      <x:c r="HR3" s="4"/>
      <x:c r="HS3" s="4"/>
      <x:c r="HT3" s="4"/>
      <x:c r="HU3" s="4"/>
      <x:c r="HV3" s="4"/>
      <x:c r="HW3" s="4"/>
      <x:c r="HX3" s="4"/>
      <x:c r="HY3" s="4"/>
      <x:c r="HZ3" s="4"/>
      <x:c r="IA3" s="4"/>
      <x:c r="IB3" s="4"/>
      <x:c r="IC3" s="2"/>
      <x:c r="ID3" s="2"/>
      <x:c r="IE3" s="2"/>
      <x:c r="IF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  <x:c r="IF4" s="2"/>
    </x:row>
    <x:row r="5">
      <x:c r="A5" s="2"/>
      <x:c r="B5" s="2"/>
      <x:c r="C5" s="47" t="str">
        <x:v>Case selected:</x:v>
      </x:c>
      <x:c r="D5" s="50" t="str">
        <x:f>Assumptions!$D$5</x:f>
        <x:v>Base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  <x:c r="IF5" s="2"/>
    </x:row>
    <x:row r="6">
      <x:c r="A6" s="2"/>
      <x:c r="B6" s="2"/>
      <x:c r="C6" s="2" t="str">
        <x:v>Grid price floor</x:v>
      </x:c>
      <x:c r="D6" s="80" t="n">
        <x:f>IF(SUM(F20:IB20)=0,"n.a.",INDEX(F8:IB8,1,MATCH(1,F20:IB20,0)))</x:f>
        <x:v>0.10900000000000001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  <x:c r="IF6" s="2"/>
    </x:row>
    <x:row r="7">
      <x:c r="A7" s="2"/>
      <x:c r="B7" s="2"/>
      <x:c r="C7" s="2" t="str">
        <x:v>Python exact floor (base reference)</x:v>
      </x:c>
      <x:c r="D7" s="79" t="n">
        <x:v>0.10856086730957032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  <x:c r="IF7" s="2"/>
    </x:row>
    <x:row r="8">
      <x:c r="A8" s="2"/>
      <x:c r="B8" s="2"/>
      <x:c r="C8" s="84" t="str">
        <x:v>Metric</x:v>
      </x:c>
      <x:c r="D8" s="2"/>
      <x:c r="E8" s="2"/>
      <x:c r="F8" s="59" t="n">
        <x:v>0.07</x:v>
      </x:c>
      <x:c r="G8" s="59" t="n">
        <x:v>0.07100000000000001</x:v>
      </x:c>
      <x:c r="H8" s="59" t="n">
        <x:v>0.07200000000000001</x:v>
      </x:c>
      <x:c r="I8" s="59" t="n">
        <x:v>0.07300000000000001</x:v>
      </x:c>
      <x:c r="J8" s="59" t="n">
        <x:v>0.07400000000000001</x:v>
      </x:c>
      <x:c r="K8" s="59" t="n">
        <x:v>0.07500000000000001</x:v>
      </x:c>
      <x:c r="L8" s="59" t="n">
        <x:v>0.07600000000000001</x:v>
      </x:c>
      <x:c r="M8" s="59" t="n">
        <x:v>0.07700000000000001</x:v>
      </x:c>
      <x:c r="N8" s="59" t="n">
        <x:v>0.07800000000000001</x:v>
      </x:c>
      <x:c r="O8" s="59" t="n">
        <x:v>0.07900000000000001</x:v>
      </x:c>
      <x:c r="P8" s="59" t="n">
        <x:v>0.08</x:v>
      </x:c>
      <x:c r="Q8" s="59" t="n">
        <x:v>0.081</x:v>
      </x:c>
      <x:c r="R8" s="59" t="n">
        <x:v>0.082</x:v>
      </x:c>
      <x:c r="S8" s="59" t="n">
        <x:v>0.083</x:v>
      </x:c>
      <x:c r="T8" s="59" t="n">
        <x:v>0.084</x:v>
      </x:c>
      <x:c r="U8" s="59" t="n">
        <x:v>0.085</x:v>
      </x:c>
      <x:c r="V8" s="59" t="n">
        <x:v>0.08600000000000001</x:v>
      </x:c>
      <x:c r="W8" s="59" t="n">
        <x:v>0.08700000000000001</x:v>
      </x:c>
      <x:c r="X8" s="59" t="n">
        <x:v>0.08800000000000001</x:v>
      </x:c>
      <x:c r="Y8" s="59" t="n">
        <x:v>0.08900000000000001</x:v>
      </x:c>
      <x:c r="Z8" s="59" t="n">
        <x:v>0.09000000000000001</x:v>
      </x:c>
      <x:c r="AA8" s="59" t="n">
        <x:v>0.09100000000000001</x:v>
      </x:c>
      <x:c r="AB8" s="59" t="n">
        <x:v>0.092</x:v>
      </x:c>
      <x:c r="AC8" s="59" t="n">
        <x:v>0.093</x:v>
      </x:c>
      <x:c r="AD8" s="59" t="n">
        <x:v>0.094</x:v>
      </x:c>
      <x:c r="AE8" s="59" t="n">
        <x:v>0.095</x:v>
      </x:c>
      <x:c r="AF8" s="59" t="n">
        <x:v>0.096</x:v>
      </x:c>
      <x:c r="AG8" s="59" t="n">
        <x:v>0.097</x:v>
      </x:c>
      <x:c r="AH8" s="59" t="n">
        <x:v>0.098</x:v>
      </x:c>
      <x:c r="AI8" s="59" t="n">
        <x:v>0.099</x:v>
      </x:c>
      <x:c r="AJ8" s="59" t="n">
        <x:v>0.1</x:v>
      </x:c>
      <x:c r="AK8" s="59" t="n">
        <x:v>0.101</x:v>
      </x:c>
      <x:c r="AL8" s="59" t="n">
        <x:v>0.10200000000000001</x:v>
      </x:c>
      <x:c r="AM8" s="59" t="n">
        <x:v>0.10300000000000001</x:v>
      </x:c>
      <x:c r="AN8" s="59" t="n">
        <x:v>0.10400000000000001</x:v>
      </x:c>
      <x:c r="AO8" s="59" t="n">
        <x:v>0.10500000000000001</x:v>
      </x:c>
      <x:c r="AP8" s="59" t="n">
        <x:v>0.10600000000000001</x:v>
      </x:c>
      <x:c r="AQ8" s="59" t="n">
        <x:v>0.10700000000000001</x:v>
      </x:c>
      <x:c r="AR8" s="59" t="n">
        <x:v>0.10800000000000001</x:v>
      </x:c>
      <x:c r="AS8" s="59" t="n">
        <x:v>0.10900000000000001</x:v>
      </x:c>
      <x:c r="AT8" s="59" t="n">
        <x:v>0.11000000000000001</x:v>
      </x:c>
      <x:c r="AU8" s="59" t="n">
        <x:v>0.11100000000000002</x:v>
      </x:c>
      <x:c r="AV8" s="59" t="n">
        <x:v>0.11200000000000002</x:v>
      </x:c>
      <x:c r="AW8" s="59" t="n">
        <x:v>0.11300000000000002</x:v>
      </x:c>
      <x:c r="AX8" s="59" t="n">
        <x:v>0.114</x:v>
      </x:c>
      <x:c r="AY8" s="59" t="n">
        <x:v>0.115</x:v>
      </x:c>
      <x:c r="AZ8" s="59" t="n">
        <x:v>0.116</x:v>
      </x:c>
      <x:c r="BA8" s="59" t="n">
        <x:v>0.117</x:v>
      </x:c>
      <x:c r="BB8" s="59" t="n">
        <x:v>0.11800000000000001</x:v>
      </x:c>
      <x:c r="BC8" s="59" t="n">
        <x:v>0.11900000000000001</x:v>
      </x:c>
      <x:c r="BD8" s="59" t="n">
        <x:v>0.12000000000000001</x:v>
      </x:c>
      <x:c r="BE8" s="59" t="n">
        <x:v>0.12100000000000001</x:v>
      </x:c>
      <x:c r="BF8" s="59" t="n">
        <x:v>0.12200000000000001</x:v>
      </x:c>
      <x:c r="BG8" s="59" t="n">
        <x:v>0.123</x:v>
      </x:c>
      <x:c r="BH8" s="59" t="n">
        <x:v>0.124</x:v>
      </x:c>
      <x:c r="BI8" s="59" t="n">
        <x:v>0.125</x:v>
      </x:c>
      <x:c r="BJ8" s="59" t="n">
        <x:v>0.126</x:v>
      </x:c>
      <x:c r="BK8" s="59" t="n">
        <x:v>0.127</x:v>
      </x:c>
      <x:c r="BL8" s="59" t="n">
        <x:v>0.128</x:v>
      </x:c>
      <x:c r="BM8" s="59" t="n">
        <x:v>0.129</x:v>
      </x:c>
      <x:c r="BN8" s="59" t="n">
        <x:v>0.13</x:v>
      </x:c>
      <x:c r="BO8" s="59" t="n">
        <x:v>0.131</x:v>
      </x:c>
      <x:c r="BP8" s="59" t="n">
        <x:v>0.132</x:v>
      </x:c>
      <x:c r="BQ8" s="59" t="n">
        <x:v>0.133</x:v>
      </x:c>
      <x:c r="BR8" s="59" t="n">
        <x:v>0.134</x:v>
      </x:c>
      <x:c r="BS8" s="59" t="n">
        <x:v>0.135</x:v>
      </x:c>
      <x:c r="BT8" s="59" t="n">
        <x:v>0.136</x:v>
      </x:c>
      <x:c r="BU8" s="59" t="n">
        <x:v>0.137</x:v>
      </x:c>
      <x:c r="BV8" s="59" t="n">
        <x:v>0.138</x:v>
      </x:c>
      <x:c r="BW8" s="59" t="n">
        <x:v>0.139</x:v>
      </x:c>
      <x:c r="BX8" s="59" t="n">
        <x:v>0.14</x:v>
      </x:c>
      <x:c r="BY8" s="59" t="n">
        <x:v>0.14100000000000001</x:v>
      </x:c>
      <x:c r="BZ8" s="59" t="n">
        <x:v>0.14200000000000002</x:v>
      </x:c>
      <x:c r="CA8" s="59" t="n">
        <x:v>0.14300000000000002</x:v>
      </x:c>
      <x:c r="CB8" s="59" t="n">
        <x:v>0.14400000000000002</x:v>
      </x:c>
      <x:c r="CC8" s="59" t="n">
        <x:v>0.14500000000000002</x:v>
      </x:c>
      <x:c r="CD8" s="59" t="n">
        <x:v>0.14600000000000002</x:v>
      </x:c>
      <x:c r="CE8" s="59" t="n">
        <x:v>0.14700000000000002</x:v>
      </x:c>
      <x:c r="CF8" s="59" t="n">
        <x:v>0.14800000000000002</x:v>
      </x:c>
      <x:c r="CG8" s="59" t="n">
        <x:v>0.14900000000000002</x:v>
      </x:c>
      <x:c r="CH8" s="59" t="n">
        <x:v>0.15000000000000002</x:v>
      </x:c>
      <x:c r="CI8" s="59" t="n">
        <x:v>0.15100000000000002</x:v>
      </x:c>
      <x:c r="CJ8" s="59" t="n">
        <x:v>0.15200000000000002</x:v>
      </x:c>
      <x:c r="CK8" s="59" t="n">
        <x:v>0.15300000000000002</x:v>
      </x:c>
      <x:c r="CL8" s="59" t="n">
        <x:v>0.15400000000000003</x:v>
      </x:c>
      <x:c r="CM8" s="59" t="n">
        <x:v>0.15500000000000003</x:v>
      </x:c>
      <x:c r="CN8" s="59" t="n">
        <x:v>0.15600000000000003</x:v>
      </x:c>
      <x:c r="CO8" s="59" t="n">
        <x:v>0.15700000000000003</x:v>
      </x:c>
      <x:c r="CP8" s="59" t="n">
        <x:v>0.158</x:v>
      </x:c>
      <x:c r="CQ8" s="59" t="n">
        <x:v>0.159</x:v>
      </x:c>
      <x:c r="CR8" s="59" t="n">
        <x:v>0.16</x:v>
      </x:c>
      <x:c r="CS8" s="59" t="n">
        <x:v>0.161</x:v>
      </x:c>
      <x:c r="CT8" s="59" t="n">
        <x:v>0.162</x:v>
      </x:c>
      <x:c r="CU8" s="59" t="n">
        <x:v>0.163</x:v>
      </x:c>
      <x:c r="CV8" s="59" t="n">
        <x:v>0.164</x:v>
      </x:c>
      <x:c r="CW8" s="59" t="n">
        <x:v>0.165</x:v>
      </x:c>
      <x:c r="CX8" s="59" t="n">
        <x:v>0.166</x:v>
      </x:c>
      <x:c r="CY8" s="59" t="n">
        <x:v>0.167</x:v>
      </x:c>
      <x:c r="CZ8" s="59" t="n">
        <x:v>0.168</x:v>
      </x:c>
      <x:c r="DA8" s="59" t="n">
        <x:v>0.169</x:v>
      </x:c>
      <x:c r="DB8" s="59" t="n">
        <x:v>0.17</x:v>
      </x:c>
      <x:c r="DC8" s="59" t="n">
        <x:v>0.171</x:v>
      </x:c>
      <x:c r="DD8" s="59" t="n">
        <x:v>0.17200000000000001</x:v>
      </x:c>
      <x:c r="DE8" s="59" t="n">
        <x:v>0.17300000000000001</x:v>
      </x:c>
      <x:c r="DF8" s="59" t="n">
        <x:v>0.17400000000000002</x:v>
      </x:c>
      <x:c r="DG8" s="59" t="n">
        <x:v>0.175</x:v>
      </x:c>
      <x:c r="DH8" s="59" t="n">
        <x:v>0.176</x:v>
      </x:c>
      <x:c r="DI8" s="59" t="n">
        <x:v>0.177</x:v>
      </x:c>
      <x:c r="DJ8" s="59" t="n">
        <x:v>0.178</x:v>
      </x:c>
      <x:c r="DK8" s="59" t="n">
        <x:v>0.179</x:v>
      </x:c>
      <x:c r="DL8" s="59" t="n">
        <x:v>0.18</x:v>
      </x:c>
      <x:c r="DM8" s="59" t="n">
        <x:v>0.181</x:v>
      </x:c>
      <x:c r="DN8" s="59" t="n">
        <x:v>0.182</x:v>
      </x:c>
      <x:c r="DO8" s="59" t="n">
        <x:v>0.183</x:v>
      </x:c>
      <x:c r="DP8" s="59" t="n">
        <x:v>0.184</x:v>
      </x:c>
      <x:c r="DQ8" s="59" t="n">
        <x:v>0.185</x:v>
      </x:c>
      <x:c r="DR8" s="59" t="n">
        <x:v>0.186</x:v>
      </x:c>
      <x:c r="DS8" s="59" t="n">
        <x:v>0.187</x:v>
      </x:c>
      <x:c r="DT8" s="59" t="n">
        <x:v>0.188</x:v>
      </x:c>
      <x:c r="DU8" s="59" t="n">
        <x:v>0.189</x:v>
      </x:c>
      <x:c r="DV8" s="59" t="n">
        <x:v>0.19</x:v>
      </x:c>
      <x:c r="DW8" s="59" t="n">
        <x:v>0.191</x:v>
      </x:c>
      <x:c r="DX8" s="59" t="n">
        <x:v>0.192</x:v>
      </x:c>
      <x:c r="DY8" s="59" t="n">
        <x:v>0.193</x:v>
      </x:c>
      <x:c r="DZ8" s="59" t="n">
        <x:v>0.194</x:v>
      </x:c>
      <x:c r="EA8" s="59" t="n">
        <x:v>0.195</x:v>
      </x:c>
      <x:c r="EB8" s="59" t="n">
        <x:v>0.196</x:v>
      </x:c>
      <x:c r="EC8" s="59" t="n">
        <x:v>0.197</x:v>
      </x:c>
      <x:c r="ED8" s="59" t="n">
        <x:v>0.198</x:v>
      </x:c>
      <x:c r="EE8" s="59" t="n">
        <x:v>0.199</x:v>
      </x:c>
      <x:c r="EF8" s="59" t="n">
        <x:v>0.2</x:v>
      </x:c>
      <x:c r="EG8" s="59" t="n">
        <x:v>0.201</x:v>
      </x:c>
      <x:c r="EH8" s="59" t="n">
        <x:v>0.202</x:v>
      </x:c>
      <x:c r="EI8" s="59" t="n">
        <x:v>0.203</x:v>
      </x:c>
      <x:c r="EJ8" s="59" t="n">
        <x:v>0.20400000000000001</x:v>
      </x:c>
      <x:c r="EK8" s="59" t="n">
        <x:v>0.20500000000000002</x:v>
      </x:c>
      <x:c r="EL8" s="59" t="n">
        <x:v>0.20600000000000002</x:v>
      </x:c>
      <x:c r="EM8" s="59" t="n">
        <x:v>0.20700000000000002</x:v>
      </x:c>
      <x:c r="EN8" s="59" t="n">
        <x:v>0.20800000000000002</x:v>
      </x:c>
      <x:c r="EO8" s="59" t="n">
        <x:v>0.20900000000000002</x:v>
      </x:c>
      <x:c r="EP8" s="59" t="n">
        <x:v>0.21000000000000002</x:v>
      </x:c>
      <x:c r="EQ8" s="59" t="n">
        <x:v>0.21100000000000002</x:v>
      </x:c>
      <x:c r="ER8" s="59" t="n">
        <x:v>0.21200000000000002</x:v>
      </x:c>
      <x:c r="ES8" s="59" t="n">
        <x:v>0.21300000000000002</x:v>
      </x:c>
      <x:c r="ET8" s="59" t="n">
        <x:v>0.21400000000000002</x:v>
      </x:c>
      <x:c r="EU8" s="59" t="n">
        <x:v>0.215</x:v>
      </x:c>
      <x:c r="EV8" s="59" t="n">
        <x:v>0.216</x:v>
      </x:c>
      <x:c r="EW8" s="59" t="n">
        <x:v>0.217</x:v>
      </x:c>
      <x:c r="EX8" s="59" t="n">
        <x:v>0.218</x:v>
      </x:c>
      <x:c r="EY8" s="59" t="n">
        <x:v>0.219</x:v>
      </x:c>
      <x:c r="EZ8" s="59" t="n">
        <x:v>0.22</x:v>
      </x:c>
      <x:c r="FA8" s="59" t="n">
        <x:v>0.221</x:v>
      </x:c>
      <x:c r="FB8" s="59" t="n">
        <x:v>0.222</x:v>
      </x:c>
      <x:c r="FC8" s="59" t="n">
        <x:v>0.223</x:v>
      </x:c>
      <x:c r="FD8" s="59" t="n">
        <x:v>0.224</x:v>
      </x:c>
      <x:c r="FE8" s="59" t="n">
        <x:v>0.225</x:v>
      </x:c>
      <x:c r="FF8" s="59" t="n">
        <x:v>0.226</x:v>
      </x:c>
      <x:c r="FG8" s="59" t="n">
        <x:v>0.227</x:v>
      </x:c>
      <x:c r="FH8" s="59" t="n">
        <x:v>0.228</x:v>
      </x:c>
      <x:c r="FI8" s="59" t="n">
        <x:v>0.229</x:v>
      </x:c>
      <x:c r="FJ8" s="59" t="n">
        <x:v>0.23</x:v>
      </x:c>
      <x:c r="FK8" s="59" t="n">
        <x:v>0.231</x:v>
      </x:c>
      <x:c r="FL8" s="59" t="n">
        <x:v>0.232</x:v>
      </x:c>
      <x:c r="FM8" s="59" t="n">
        <x:v>0.233</x:v>
      </x:c>
      <x:c r="FN8" s="59" t="n">
        <x:v>0.234</x:v>
      </x:c>
      <x:c r="FO8" s="59" t="n">
        <x:v>0.23500000000000001</x:v>
      </x:c>
      <x:c r="FP8" s="59" t="n">
        <x:v>0.23600000000000002</x:v>
      </x:c>
      <x:c r="FQ8" s="59" t="n">
        <x:v>0.23700000000000002</x:v>
      </x:c>
      <x:c r="FR8" s="59" t="n">
        <x:v>0.23800000000000002</x:v>
      </x:c>
      <x:c r="FS8" s="59" t="n">
        <x:v>0.23900000000000002</x:v>
      </x:c>
      <x:c r="FT8" s="59" t="n">
        <x:v>0.24000000000000002</x:v>
      </x:c>
      <x:c r="FU8" s="59" t="n">
        <x:v>0.24100000000000002</x:v>
      </x:c>
      <x:c r="FV8" s="59" t="n">
        <x:v>0.24200000000000002</x:v>
      </x:c>
      <x:c r="FW8" s="59" t="n">
        <x:v>0.24300000000000002</x:v>
      </x:c>
      <x:c r="FX8" s="59" t="n">
        <x:v>0.24400000000000002</x:v>
      </x:c>
      <x:c r="FY8" s="59" t="n">
        <x:v>0.24500000000000002</x:v>
      </x:c>
      <x:c r="FZ8" s="59" t="n">
        <x:v>0.246</x:v>
      </x:c>
      <x:c r="GA8" s="59" t="n">
        <x:v>0.247</x:v>
      </x:c>
      <x:c r="GB8" s="59" t="n">
        <x:v>0.248</x:v>
      </x:c>
      <x:c r="GC8" s="59" t="n">
        <x:v>0.249</x:v>
      </x:c>
      <x:c r="GD8" s="59" t="n">
        <x:v>0.25</x:v>
      </x:c>
      <x:c r="GE8" s="59" t="n">
        <x:v>0.251</x:v>
      </x:c>
      <x:c r="GF8" s="59" t="n">
        <x:v>0.252</x:v>
      </x:c>
      <x:c r="GG8" s="59" t="n">
        <x:v>0.253</x:v>
      </x:c>
      <x:c r="GH8" s="59" t="n">
        <x:v>0.254</x:v>
      </x:c>
      <x:c r="GI8" s="59" t="n">
        <x:v>0.255</x:v>
      </x:c>
      <x:c r="GJ8" s="59" t="n">
        <x:v>0.256</x:v>
      </x:c>
      <x:c r="GK8" s="59" t="n">
        <x:v>0.257</x:v>
      </x:c>
      <x:c r="GL8" s="59" t="n">
        <x:v>0.258</x:v>
      </x:c>
      <x:c r="GM8" s="59" t="n">
        <x:v>0.259</x:v>
      </x:c>
      <x:c r="GN8" s="59" t="n">
        <x:v>0.26</x:v>
      </x:c>
      <x:c r="GO8" s="59" t="n">
        <x:v>0.261</x:v>
      </x:c>
      <x:c r="GP8" s="59" t="n">
        <x:v>0.262</x:v>
      </x:c>
      <x:c r="GQ8" s="59" t="n">
        <x:v>0.263</x:v>
      </x:c>
      <x:c r="GR8" s="59" t="n">
        <x:v>0.264</x:v>
      </x:c>
      <x:c r="GS8" s="59" t="n">
        <x:v>0.265</x:v>
      </x:c>
      <x:c r="GT8" s="59" t="n">
        <x:v>0.266</x:v>
      </x:c>
      <x:c r="GU8" s="59" t="n">
        <x:v>0.267</x:v>
      </x:c>
      <x:c r="GV8" s="59" t="n">
        <x:v>0.268</x:v>
      </x:c>
      <x:c r="GW8" s="59" t="n">
        <x:v>0.269</x:v>
      </x:c>
      <x:c r="GX8" s="59" t="n">
        <x:v>0.27</x:v>
      </x:c>
      <x:c r="GY8" s="59" t="n">
        <x:v>0.271</x:v>
      </x:c>
      <x:c r="GZ8" s="59" t="n">
        <x:v>0.272</x:v>
      </x:c>
      <x:c r="HA8" s="59" t="n">
        <x:v>0.273</x:v>
      </x:c>
      <x:c r="HB8" s="59" t="n">
        <x:v>0.274</x:v>
      </x:c>
      <x:c r="HC8" s="59" t="n">
        <x:v>0.275</x:v>
      </x:c>
      <x:c r="HD8" s="59" t="n">
        <x:v>0.276</x:v>
      </x:c>
      <x:c r="HE8" s="59" t="n">
        <x:v>0.277</x:v>
      </x:c>
      <x:c r="HF8" s="59" t="n">
        <x:v>0.278</x:v>
      </x:c>
      <x:c r="HG8" s="59" t="n">
        <x:v>0.279</x:v>
      </x:c>
      <x:c r="HH8" s="59" t="n">
        <x:v>0.28</x:v>
      </x:c>
      <x:c r="HI8" s="59" t="n">
        <x:v>0.281</x:v>
      </x:c>
      <x:c r="HJ8" s="59" t="n">
        <x:v>0.28200000000000003</x:v>
      </x:c>
      <x:c r="HK8" s="59" t="n">
        <x:v>0.28300000000000003</x:v>
      </x:c>
      <x:c r="HL8" s="59" t="n">
        <x:v>0.28400000000000003</x:v>
      </x:c>
      <x:c r="HM8" s="59" t="n">
        <x:v>0.28500000000000003</x:v>
      </x:c>
      <x:c r="HN8" s="59" t="n">
        <x:v>0.28600000000000003</x:v>
      </x:c>
      <x:c r="HO8" s="59" t="n">
        <x:v>0.28700000000000003</x:v>
      </x:c>
      <x:c r="HP8" s="59" t="n">
        <x:v>0.28800000000000003</x:v>
      </x:c>
      <x:c r="HQ8" s="59" t="n">
        <x:v>0.28900000000000003</x:v>
      </x:c>
      <x:c r="HR8" s="59" t="n">
        <x:v>0.29000000000000004</x:v>
      </x:c>
      <x:c r="HS8" s="59" t="n">
        <x:v>0.29100000000000004</x:v>
      </x:c>
      <x:c r="HT8" s="59" t="n">
        <x:v>0.29200000000000004</x:v>
      </x:c>
      <x:c r="HU8" s="59" t="n">
        <x:v>0.29300000000000004</x:v>
      </x:c>
      <x:c r="HV8" s="59" t="n">
        <x:v>0.29400000000000004</x:v>
      </x:c>
      <x:c r="HW8" s="59" t="n">
        <x:v>0.29500000000000004</x:v>
      </x:c>
      <x:c r="HX8" s="59" t="n">
        <x:v>0.29600000000000004</x:v>
      </x:c>
      <x:c r="HY8" s="59" t="n">
        <x:v>0.29700000000000004</x:v>
      </x:c>
      <x:c r="HZ8" s="59" t="n">
        <x:v>0.29800000000000004</x:v>
      </x:c>
      <x:c r="IA8" s="59" t="n">
        <x:v>0.29900000000000004</x:v>
      </x:c>
      <x:c r="IB8" s="59" t="n">
        <x:v>0.30000000000000004</x:v>
      </x:c>
      <x:c r="IC8" s="2"/>
      <x:c r="ID8" s="2"/>
      <x:c r="IE8" s="2"/>
      <x:c r="IF8" s="2"/>
    </x:row>
    <x:row r="9">
      <x:c r="A9" s="2"/>
      <x:c r="B9" s="2"/>
      <x:c r="C9" s="85" t="str">
        <x:v>Monthly payment</x:v>
      </x:c>
      <x:c r="D9" s="2"/>
      <x:c r="E9" s="2"/>
      <x:c r="F9" s="65" t="n">
        <x:f>IF(F$8=0,'Deal Pricing'!$D$8/'Deal Pricing'!$D$9,'Deal Pricing'!$D$8*(F$8/12)/(1-(1+F$8/12)^(-'Deal Pricing'!$D$9)))</x:f>
        <x:v>3087709.686537184</x:v>
      </x:c>
      <x:c r="G9" s="65" t="n">
        <x:f>IF(G$8=0,'Deal Pricing'!$D$8/'Deal Pricing'!$D$9,'Deal Pricing'!$D$8*(G$8/12)/(1-(1+G$8/12)^(-'Deal Pricing'!$D$9)))</x:f>
        <x:v>3092283.898092122</x:v>
      </x:c>
      <x:c r="H9" s="65" t="n">
        <x:f>IF(H$8=0,'Deal Pricing'!$D$8/'Deal Pricing'!$D$9,'Deal Pricing'!$D$8*(H$8/12)/(1-(1+H$8/12)^(-'Deal Pricing'!$D$9)))</x:f>
        <x:v>3096862.217859661</x:v>
      </x:c>
      <x:c r="I9" s="65" t="n">
        <x:f>IF(I$8=0,'Deal Pricing'!$D$8/'Deal Pricing'!$D$9,'Deal Pricing'!$D$8*(I$8/12)/(1-(1+I$8/12)^(-'Deal Pricing'!$D$9)))</x:f>
        <x:v>3101444.644806071</x:v>
      </x:c>
      <x:c r="J9" s="65" t="n">
        <x:f>IF(J$8=0,'Deal Pricing'!$D$8/'Deal Pricing'!$D$9,'Deal Pricing'!$D$8*(J$8/12)/(1-(1+J$8/12)^(-'Deal Pricing'!$D$9)))</x:f>
        <x:v>3106031.177890685</x:v>
      </x:c>
      <x:c r="K9" s="65" t="n">
        <x:f>IF(K$8=0,'Deal Pricing'!$D$8/'Deal Pricing'!$D$9,'Deal Pricing'!$D$8*(K$8/12)/(1-(1+K$8/12)^(-'Deal Pricing'!$D$9)))</x:f>
        <x:v>3110621.8160656053</x:v>
      </x:c>
      <x:c r="L9" s="65" t="n">
        <x:f>IF(L$8=0,'Deal Pricing'!$D$8/'Deal Pricing'!$D$9,'Deal Pricing'!$D$8*(L$8/12)/(1-(1+L$8/12)^(-'Deal Pricing'!$D$9)))</x:f>
        <x:v>3115216.558276407</x:v>
      </x:c>
      <x:c r="M9" s="65" t="n">
        <x:f>IF(M$8=0,'Deal Pricing'!$D$8/'Deal Pricing'!$D$9,'Deal Pricing'!$D$8*(M$8/12)/(1-(1+M$8/12)^(-'Deal Pricing'!$D$9)))</x:f>
        <x:v>3119815.4034613664</x:v>
      </x:c>
      <x:c r="N9" s="65" t="n">
        <x:f>IF(N$8=0,'Deal Pricing'!$D$8/'Deal Pricing'!$D$9,'Deal Pricing'!$D$8*(N$8/12)/(1-(1+N$8/12)^(-'Deal Pricing'!$D$9)))</x:f>
        <x:v>3124418.350552238</x:v>
      </x:c>
      <x:c r="O9" s="65" t="n">
        <x:f>IF(O$8=0,'Deal Pricing'!$D$8/'Deal Pricing'!$D$9,'Deal Pricing'!$D$8*(O$8/12)/(1-(1+O$8/12)^(-'Deal Pricing'!$D$9)))</x:f>
        <x:v>3129025.398473499</x:v>
      </x:c>
      <x:c r="P9" s="65" t="n">
        <x:f>IF(P$8=0,'Deal Pricing'!$D$8/'Deal Pricing'!$D$9,'Deal Pricing'!$D$8*(P$8/12)/(1-(1+P$8/12)^(-'Deal Pricing'!$D$9)))</x:f>
        <x:v>3133636.546143113</x:v>
      </x:c>
      <x:c r="Q9" s="65" t="n">
        <x:f>IF(Q$8=0,'Deal Pricing'!$D$8/'Deal Pricing'!$D$9,'Deal Pricing'!$D$8*(Q$8/12)/(1-(1+Q$8/12)^(-'Deal Pricing'!$D$9)))</x:f>
        <x:v>3138251.7924717898</x:v>
      </x:c>
      <x:c r="R9" s="65" t="n">
        <x:f>IF(R$8=0,'Deal Pricing'!$D$8/'Deal Pricing'!$D$9,'Deal Pricing'!$D$8*(R$8/12)/(1-(1+R$8/12)^(-'Deal Pricing'!$D$9)))</x:f>
        <x:v>3142871.1363637364</x:v>
      </x:c>
      <x:c r="S9" s="65" t="n">
        <x:f>IF(S$8=0,'Deal Pricing'!$D$8/'Deal Pricing'!$D$9,'Deal Pricing'!$D$8*(S$8/12)/(1-(1+S$8/12)^(-'Deal Pricing'!$D$9)))</x:f>
        <x:v>3147494.5767159243</x:v>
      </x:c>
      <x:c r="T9" s="65" t="n">
        <x:f>IF(T$8=0,'Deal Pricing'!$D$8/'Deal Pricing'!$D$9,'Deal Pricing'!$D$8*(T$8/12)/(1-(1+T$8/12)^(-'Deal Pricing'!$D$9)))</x:f>
        <x:v>3152122.112418835</x:v>
      </x:c>
      <x:c r="U9" s="65" t="n">
        <x:f>IF(U$8=0,'Deal Pricing'!$D$8/'Deal Pricing'!$D$9,'Deal Pricing'!$D$8*(U$8/12)/(1-(1+U$8/12)^(-'Deal Pricing'!$D$9)))</x:f>
        <x:v>3156753.74235574</x:v>
      </x:c>
      <x:c r="V9" s="65" t="n">
        <x:f>IF(V$8=0,'Deal Pricing'!$D$8/'Deal Pricing'!$D$9,'Deal Pricing'!$D$8*(V$8/12)/(1-(1+V$8/12)^(-'Deal Pricing'!$D$9)))</x:f>
        <x:v>3161389.4654033403</x:v>
      </x:c>
      <x:c r="W9" s="65" t="n">
        <x:f>IF(W$8=0,'Deal Pricing'!$D$8/'Deal Pricing'!$D$9,'Deal Pricing'!$D$8*(W$8/12)/(1-(1+W$8/12)^(-'Deal Pricing'!$D$9)))</x:f>
        <x:v>3166029.280431493</x:v>
      </x:c>
      <x:c r="X9" s="65" t="n">
        <x:f>IF(X$8=0,'Deal Pricing'!$D$8/'Deal Pricing'!$D$9,'Deal Pricing'!$D$8*(X$8/12)/(1-(1+X$8/12)^(-'Deal Pricing'!$D$9)))</x:f>
        <x:v>3170673.186302983</x:v>
      </x:c>
      <x:c r="Y9" s="65" t="n">
        <x:f>IF(Y$8=0,'Deal Pricing'!$D$8/'Deal Pricing'!$D$9,'Deal Pricing'!$D$8*(Y$8/12)/(1-(1+Y$8/12)^(-'Deal Pricing'!$D$9)))</x:f>
        <x:v>3175321.181874113</x:v>
      </x:c>
      <x:c r="Z9" s="65" t="n">
        <x:f>IF(Z$8=0,'Deal Pricing'!$D$8/'Deal Pricing'!$D$9,'Deal Pricing'!$D$8*(Z$8/12)/(1-(1+Z$8/12)^(-'Deal Pricing'!$D$9)))</x:f>
        <x:v>3179973.2659940454</x:v>
      </x:c>
      <x:c r="AA9" s="65" t="n">
        <x:f>IF(AA$8=0,'Deal Pricing'!$D$8/'Deal Pricing'!$D$9,'Deal Pricing'!$D$8*(AA$8/12)/(1-(1+AA$8/12)^(-'Deal Pricing'!$D$9)))</x:f>
        <x:v>3184629.4375054725</x:v>
      </x:c>
      <x:c r="AB9" s="65" t="n">
        <x:f>IF(AB$8=0,'Deal Pricing'!$D$8/'Deal Pricing'!$D$9,'Deal Pricing'!$D$8*(AB$8/12)/(1-(1+AB$8/12)^(-'Deal Pricing'!$D$9)))</x:f>
        <x:v>3189289.6952439686</x:v>
      </x:c>
      <x:c r="AC9" s="65" t="n">
        <x:f>IF(AC$8=0,'Deal Pricing'!$D$8/'Deal Pricing'!$D$9,'Deal Pricing'!$D$8*(AC$8/12)/(1-(1+AC$8/12)^(-'Deal Pricing'!$D$9)))</x:f>
        <x:v>3193954.038038651</x:v>
      </x:c>
      <x:c r="AD9" s="65" t="n">
        <x:f>IF(AD$8=0,'Deal Pricing'!$D$8/'Deal Pricing'!$D$9,'Deal Pricing'!$D$8*(AD$8/12)/(1-(1+AD$8/12)^(-'Deal Pricing'!$D$9)))</x:f>
        <x:v>3198622.4647115376</x:v>
      </x:c>
      <x:c r="AE9" s="65" t="n">
        <x:f>IF(AE$8=0,'Deal Pricing'!$D$8/'Deal Pricing'!$D$9,'Deal Pricing'!$D$8*(AE$8/12)/(1-(1+AE$8/12)^(-'Deal Pricing'!$D$9)))</x:f>
        <x:v>3203294.9740782026</x:v>
      </x:c>
      <x:c r="AF9" s="65" t="n">
        <x:f>IF(AF$8=0,'Deal Pricing'!$D$8/'Deal Pricing'!$D$9,'Deal Pricing'!$D$8*(AF$8/12)/(1-(1+AF$8/12)^(-'Deal Pricing'!$D$9)))</x:f>
        <x:v>3207971.564947146</x:v>
      </x:c>
      <x:c r="AG9" s="65" t="n">
        <x:f>IF(AG$8=0,'Deal Pricing'!$D$8/'Deal Pricing'!$D$9,'Deal Pricing'!$D$8*(AG$8/12)/(1-(1+AG$8/12)^(-'Deal Pricing'!$D$9)))</x:f>
        <x:v>3212652.2361203544</x:v>
      </x:c>
      <x:c r="AH9" s="65" t="n">
        <x:f>IF(AH$8=0,'Deal Pricing'!$D$8/'Deal Pricing'!$D$9,'Deal Pricing'!$D$8*(AH$8/12)/(1-(1+AH$8/12)^(-'Deal Pricing'!$D$9)))</x:f>
        <x:v>3217336.9863930726</x:v>
      </x:c>
      <x:c r="AI9" s="65" t="n">
        <x:f>IF(AI$8=0,'Deal Pricing'!$D$8/'Deal Pricing'!$D$9,'Deal Pricing'!$D$8*(AI$8/12)/(1-(1+AI$8/12)^(-'Deal Pricing'!$D$9)))</x:f>
        <x:v>3222025.814553586</x:v>
      </x:c>
      <x:c r="AJ9" s="65" t="n">
        <x:f>IF(AJ$8=0,'Deal Pricing'!$D$8/'Deal Pricing'!$D$9,'Deal Pricing'!$D$8*(AJ$8/12)/(1-(1+AJ$8/12)^(-'Deal Pricing'!$D$9)))</x:f>
        <x:v>3226718.719383759</x:v>
      </x:c>
      <x:c r="AK9" s="65" t="n">
        <x:f>IF(AK$8=0,'Deal Pricing'!$D$8/'Deal Pricing'!$D$9,'Deal Pricing'!$D$8*(AK$8/12)/(1-(1+AK$8/12)^(-'Deal Pricing'!$D$9)))</x:f>
        <x:v>3231415.699658442</x:v>
      </x:c>
      <x:c r="AL9" s="65" t="n">
        <x:f>IF(AL$8=0,'Deal Pricing'!$D$8/'Deal Pricing'!$D$9,'Deal Pricing'!$D$8*(AL$8/12)/(1-(1+AL$8/12)^(-'Deal Pricing'!$D$9)))</x:f>
        <x:v>3236116.7541460786</x:v>
      </x:c>
      <x:c r="AM9" s="65" t="n">
        <x:f>IF(AM$8=0,'Deal Pricing'!$D$8/'Deal Pricing'!$D$9,'Deal Pricing'!$D$8*(AM$8/12)/(1-(1+AM$8/12)^(-'Deal Pricing'!$D$9)))</x:f>
        <x:v>3240821.8816081225</x:v>
      </x:c>
      <x:c r="AN9" s="65" t="n">
        <x:f>IF(AN$8=0,'Deal Pricing'!$D$8/'Deal Pricing'!$D$9,'Deal Pricing'!$D$8*(AN$8/12)/(1-(1+AN$8/12)^(-'Deal Pricing'!$D$9)))</x:f>
        <x:v>3245531.0807996267</x:v>
      </x:c>
      <x:c r="AO9" s="65" t="n">
        <x:f>IF(AO$8=0,'Deal Pricing'!$D$8/'Deal Pricing'!$D$9,'Deal Pricing'!$D$8*(AO$8/12)/(1-(1+AO$8/12)^(-'Deal Pricing'!$D$9)))</x:f>
        <x:v>3250244.3504686817</x:v>
      </x:c>
      <x:c r="AP9" s="65" t="n">
        <x:f>IF(AP$8=0,'Deal Pricing'!$D$8/'Deal Pricing'!$D$9,'Deal Pricing'!$D$8*(AP$8/12)/(1-(1+AP$8/12)^(-'Deal Pricing'!$D$9)))</x:f>
        <x:v>3254961.689356992</x:v>
      </x:c>
      <x:c r="AQ9" s="65" t="n">
        <x:f>IF(AQ$8=0,'Deal Pricing'!$D$8/'Deal Pricing'!$D$9,'Deal Pricing'!$D$8*(AQ$8/12)/(1-(1+AQ$8/12)^(-'Deal Pricing'!$D$9)))</x:f>
        <x:v>3259683.0961993188</x:v>
      </x:c>
      <x:c r="AR9" s="65" t="n">
        <x:f>IF(AR$8=0,'Deal Pricing'!$D$8/'Deal Pricing'!$D$9,'Deal Pricing'!$D$8*(AR$8/12)/(1-(1+AR$8/12)^(-'Deal Pricing'!$D$9)))</x:f>
        <x:v>3264408.5697240494</x:v>
      </x:c>
      <x:c r="AS9" s="65" t="n">
        <x:f>IF(AS$8=0,'Deal Pricing'!$D$8/'Deal Pricing'!$D$9,'Deal Pricing'!$D$8*(AS$8/12)/(1-(1+AS$8/12)^(-'Deal Pricing'!$D$9)))</x:f>
        <x:v>3269138.1086526527</x:v>
      </x:c>
      <x:c r="AT9" s="65" t="n">
        <x:f>IF(AT$8=0,'Deal Pricing'!$D$8/'Deal Pricing'!$D$9,'Deal Pricing'!$D$8*(AT$8/12)/(1-(1+AT$8/12)^(-'Deal Pricing'!$D$9)))</x:f>
        <x:v>3273871.711700175</x:v>
      </x:c>
      <x:c r="AU9" s="65" t="n">
        <x:f>IF(AU$8=0,'Deal Pricing'!$D$8/'Deal Pricing'!$D$9,'Deal Pricing'!$D$8*(AU$8/12)/(1-(1+AU$8/12)^(-'Deal Pricing'!$D$9)))</x:f>
        <x:v>3278609.377575024</x:v>
      </x:c>
      <x:c r="AV9" s="65" t="n">
        <x:f>IF(AV$8=0,'Deal Pricing'!$D$8/'Deal Pricing'!$D$9,'Deal Pricing'!$D$8*(AV$8/12)/(1-(1+AV$8/12)^(-'Deal Pricing'!$D$9)))</x:f>
        <x:v>3283351.1049788035</x:v>
      </x:c>
      <x:c r="AW9" s="65" t="n">
        <x:f>IF(AW$8=0,'Deal Pricing'!$D$8/'Deal Pricing'!$D$9,'Deal Pricing'!$D$8*(AW$8/12)/(1-(1+AW$8/12)^(-'Deal Pricing'!$D$9)))</x:f>
        <x:v>3288096.89260677</x:v>
      </x:c>
      <x:c r="AX9" s="65" t="n">
        <x:f>IF(AX$8=0,'Deal Pricing'!$D$8/'Deal Pricing'!$D$9,'Deal Pricing'!$D$8*(AX$8/12)/(1-(1+AX$8/12)^(-'Deal Pricing'!$D$9)))</x:f>
        <x:v>3292846.739147319</x:v>
      </x:c>
      <x:c r="AY9" s="65" t="n">
        <x:f>IF(AY$8=0,'Deal Pricing'!$D$8/'Deal Pricing'!$D$9,'Deal Pricing'!$D$8*(AY$8/12)/(1-(1+AY$8/12)^(-'Deal Pricing'!$D$9)))</x:f>
        <x:v>3297600.643282525</x:v>
      </x:c>
      <x:c r="AZ9" s="65" t="n">
        <x:f>IF(AZ$8=0,'Deal Pricing'!$D$8/'Deal Pricing'!$D$9,'Deal Pricing'!$D$8*(AZ$8/12)/(1-(1+AZ$8/12)^(-'Deal Pricing'!$D$9)))</x:f>
        <x:v>3302358.603687617</x:v>
      </x:c>
      <x:c r="BA9" s="65" t="n">
        <x:f>IF(BA$8=0,'Deal Pricing'!$D$8/'Deal Pricing'!$D$9,'Deal Pricing'!$D$8*(BA$8/12)/(1-(1+BA$8/12)^(-'Deal Pricing'!$D$9)))</x:f>
        <x:v>3307120.6190315154</x:v>
      </x:c>
      <x:c r="BB9" s="65" t="n">
        <x:f>IF(BB$8=0,'Deal Pricing'!$D$8/'Deal Pricing'!$D$9,'Deal Pricing'!$D$8*(BB$8/12)/(1-(1+BB$8/12)^(-'Deal Pricing'!$D$9)))</x:f>
        <x:v>3311886.687976327</x:v>
      </x:c>
      <x:c r="BC9" s="65" t="n">
        <x:f>IF(BC$8=0,'Deal Pricing'!$D$8/'Deal Pricing'!$D$9,'Deal Pricing'!$D$8*(BC$8/12)/(1-(1+BC$8/12)^(-'Deal Pricing'!$D$9)))</x:f>
        <x:v>3316656.809177855</x:v>
      </x:c>
      <x:c r="BD9" s="65" t="n">
        <x:f>IF(BD$8=0,'Deal Pricing'!$D$8/'Deal Pricing'!$D$9,'Deal Pricing'!$D$8*(BD$8/12)/(1-(1+BD$8/12)^(-'Deal Pricing'!$D$9)))</x:f>
        <x:v>3321430.9812851166</x:v>
      </x:c>
      <x:c r="BE9" s="65" t="n">
        <x:f>IF(BE$8=0,'Deal Pricing'!$D$8/'Deal Pricing'!$D$9,'Deal Pricing'!$D$8*(BE$8/12)/(1-(1+BE$8/12)^(-'Deal Pricing'!$D$9)))</x:f>
        <x:v>3326209.2029407825</x:v>
      </x:c>
      <x:c r="BF9" s="65" t="n">
        <x:f>IF(BF$8=0,'Deal Pricing'!$D$8/'Deal Pricing'!$D$9,'Deal Pricing'!$D$8*(BF$8/12)/(1-(1+BF$8/12)^(-'Deal Pricing'!$D$9)))</x:f>
        <x:v>3330991.4727809927</x:v>
      </x:c>
      <x:c r="BG9" s="65" t="n">
        <x:f>IF(BG$8=0,'Deal Pricing'!$D$8/'Deal Pricing'!$D$9,'Deal Pricing'!$D$8*(BG$8/12)/(1-(1+BG$8/12)^(-'Deal Pricing'!$D$9)))</x:f>
        <x:v>3335777.7894352027</x:v>
      </x:c>
      <x:c r="BH9" s="65" t="n">
        <x:f>IF(BH$8=0,'Deal Pricing'!$D$8/'Deal Pricing'!$D$9,'Deal Pricing'!$D$8*(BH$8/12)/(1-(1+BH$8/12)^(-'Deal Pricing'!$D$9)))</x:f>
        <x:v>3340568.1515265973</x:v>
      </x:c>
      <x:c r="BI9" s="65" t="n">
        <x:f>IF(BI$8=0,'Deal Pricing'!$D$8/'Deal Pricing'!$D$9,'Deal Pricing'!$D$8*(BI$8/12)/(1-(1+BI$8/12)^(-'Deal Pricing'!$D$9)))</x:f>
        <x:v>3345362.5576716326</x:v>
      </x:c>
      <x:c r="BJ9" s="65" t="n">
        <x:f>IF(BJ$8=0,'Deal Pricing'!$D$8/'Deal Pricing'!$D$9,'Deal Pricing'!$D$8*(BJ$8/12)/(1-(1+BJ$8/12)^(-'Deal Pricing'!$D$9)))</x:f>
        <x:v>3350161.0064805164</x:v>
      </x:c>
      <x:c r="BK9" s="65" t="n">
        <x:f>IF(BK$8=0,'Deal Pricing'!$D$8/'Deal Pricing'!$D$9,'Deal Pricing'!$D$8*(BK$8/12)/(1-(1+BK$8/12)^(-'Deal Pricing'!$D$9)))</x:f>
        <x:v>3354963.4965567454</x:v>
      </x:c>
      <x:c r="BL9" s="65" t="n">
        <x:f>IF(BL$8=0,'Deal Pricing'!$D$8/'Deal Pricing'!$D$9,'Deal Pricing'!$D$8*(BL$8/12)/(1-(1+BL$8/12)^(-'Deal Pricing'!$D$9)))</x:f>
        <x:v>3359770.0264975857</x:v>
      </x:c>
      <x:c r="BM9" s="65" t="n">
        <x:f>IF(BM$8=0,'Deal Pricing'!$D$8/'Deal Pricing'!$D$9,'Deal Pricing'!$D$8*(BM$8/12)/(1-(1+BM$8/12)^(-'Deal Pricing'!$D$9)))</x:f>
        <x:v>3364580.594893615</x:v>
      </x:c>
      <x:c r="BN9" s="65" t="n">
        <x:f>IF(BN$8=0,'Deal Pricing'!$D$8/'Deal Pricing'!$D$9,'Deal Pricing'!$D$8*(BN$8/12)/(1-(1+BN$8/12)^(-'Deal Pricing'!$D$9)))</x:f>
        <x:v>3369395.200329198</x:v>
      </x:c>
      <x:c r="BO9" s="65" t="n">
        <x:f>IF(BO$8=0,'Deal Pricing'!$D$8/'Deal Pricing'!$D$9,'Deal Pricing'!$D$8*(BO$8/12)/(1-(1+BO$8/12)^(-'Deal Pricing'!$D$9)))</x:f>
        <x:v>3374213.8413820327</x:v>
      </x:c>
      <x:c r="BP9" s="65" t="n">
        <x:f>IF(BP$8=0,'Deal Pricing'!$D$8/'Deal Pricing'!$D$9,'Deal Pricing'!$D$8*(BP$8/12)/(1-(1+BP$8/12)^(-'Deal Pricing'!$D$9)))</x:f>
        <x:v>3379036.516623617</x:v>
      </x:c>
      <x:c r="BQ9" s="65" t="n">
        <x:f>IF(BQ$8=0,'Deal Pricing'!$D$8/'Deal Pricing'!$D$9,'Deal Pricing'!$D$8*(BQ$8/12)/(1-(1+BQ$8/12)^(-'Deal Pricing'!$D$9)))</x:f>
        <x:v>3383863.22461881</x:v>
      </x:c>
      <x:c r="BR9" s="65" t="n">
        <x:f>IF(BR$8=0,'Deal Pricing'!$D$8/'Deal Pricing'!$D$9,'Deal Pricing'!$D$8*(BR$8/12)/(1-(1+BR$8/12)^(-'Deal Pricing'!$D$9)))</x:f>
        <x:v>3388693.963926231</x:v>
      </x:c>
      <x:c r="BS9" s="65" t="n">
        <x:f>IF(BS$8=0,'Deal Pricing'!$D$8/'Deal Pricing'!$D$9,'Deal Pricing'!$D$8*(BS$8/12)/(1-(1+BS$8/12)^(-'Deal Pricing'!$D$9)))</x:f>
        <x:v>3393528.7330981023</x:v>
      </x:c>
      <x:c r="BT9" s="65" t="n">
        <x:f>IF(BT$8=0,'Deal Pricing'!$D$8/'Deal Pricing'!$D$9,'Deal Pricing'!$D$8*(BT$8/12)/(1-(1+BT$8/12)^(-'Deal Pricing'!$D$9)))</x:f>
        <x:v>3398367.5306800944</x:v>
      </x:c>
      <x:c r="BU9" s="65" t="n">
        <x:f>IF(BU$8=0,'Deal Pricing'!$D$8/'Deal Pricing'!$D$9,'Deal Pricing'!$D$8*(BU$8/12)/(1-(1+BU$8/12)^(-'Deal Pricing'!$D$9)))</x:f>
        <x:v>3403210.3552117175</x:v>
      </x:c>
      <x:c r="BV9" s="65" t="n">
        <x:f>IF(BV$8=0,'Deal Pricing'!$D$8/'Deal Pricing'!$D$9,'Deal Pricing'!$D$8*(BV$8/12)/(1-(1+BV$8/12)^(-'Deal Pricing'!$D$9)))</x:f>
        <x:v>3408057.205225904</x:v>
      </x:c>
      <x:c r="BW9" s="65" t="n">
        <x:f>IF(BW$8=0,'Deal Pricing'!$D$8/'Deal Pricing'!$D$9,'Deal Pricing'!$D$8*(BW$8/12)/(1-(1+BW$8/12)^(-'Deal Pricing'!$D$9)))</x:f>
        <x:v>3412908.079249439</x:v>
      </x:c>
      <x:c r="BX9" s="65" t="n">
        <x:f>IF(BX$8=0,'Deal Pricing'!$D$8/'Deal Pricing'!$D$9,'Deal Pricing'!$D$8*(BX$8/12)/(1-(1+BX$8/12)^(-'Deal Pricing'!$D$9)))</x:f>
        <x:v>3417762.9758025515</x:v>
      </x:c>
      <x:c r="BY9" s="65" t="n">
        <x:f>IF(BY$8=0,'Deal Pricing'!$D$8/'Deal Pricing'!$D$9,'Deal Pricing'!$D$8*(BY$8/12)/(1-(1+BY$8/12)^(-'Deal Pricing'!$D$9)))</x:f>
        <x:v>3422621.893399342</x:v>
      </x:c>
      <x:c r="BZ9" s="65" t="n">
        <x:f>IF(BZ$8=0,'Deal Pricing'!$D$8/'Deal Pricing'!$D$9,'Deal Pricing'!$D$8*(BZ$8/12)/(1-(1+BZ$8/12)^(-'Deal Pricing'!$D$9)))</x:f>
        <x:v>3427484.8305473784</x:v>
      </x:c>
      <x:c r="CA9" s="65" t="n">
        <x:f>IF(CA$8=0,'Deal Pricing'!$D$8/'Deal Pricing'!$D$9,'Deal Pricing'!$D$8*(CA$8/12)/(1-(1+CA$8/12)^(-'Deal Pricing'!$D$9)))</x:f>
        <x:v>3432351.7857481176</x:v>
      </x:c>
      <x:c r="CB9" s="65" t="n">
        <x:f>IF(CB$8=0,'Deal Pricing'!$D$8/'Deal Pricing'!$D$9,'Deal Pricing'!$D$8*(CB$8/12)/(1-(1+CB$8/12)^(-'Deal Pricing'!$D$9)))</x:f>
        <x:v>3437222.757496507</x:v>
      </x:c>
      <x:c r="CC9" s="65" t="n">
        <x:f>IF(CC$8=0,'Deal Pricing'!$D$8/'Deal Pricing'!$D$9,'Deal Pricing'!$D$8*(CC$8/12)/(1-(1+CC$8/12)^(-'Deal Pricing'!$D$9)))</x:f>
        <x:v>3442097.7442813492</x:v>
      </x:c>
      <x:c r="CD9" s="65" t="n">
        <x:f>IF(CD$8=0,'Deal Pricing'!$D$8/'Deal Pricing'!$D$9,'Deal Pricing'!$D$8*(CD$8/12)/(1-(1+CD$8/12)^(-'Deal Pricing'!$D$9)))</x:f>
        <x:v>3446976.74458516</x:v>
      </x:c>
      <x:c r="CE9" s="65" t="n">
        <x:f>IF(CE$8=0,'Deal Pricing'!$D$8/'Deal Pricing'!$D$9,'Deal Pricing'!$D$8*(CE$8/12)/(1-(1+CE$8/12)^(-'Deal Pricing'!$D$9)))</x:f>
        <x:v>3451859.7568840343</x:v>
      </x:c>
      <x:c r="CF9" s="65" t="n">
        <x:f>IF(CF$8=0,'Deal Pricing'!$D$8/'Deal Pricing'!$D$9,'Deal Pricing'!$D$8*(CF$8/12)/(1-(1+CF$8/12)^(-'Deal Pricing'!$D$9)))</x:f>
        <x:v>3456746.779647995</x:v>
      </x:c>
      <x:c r="CG9" s="65" t="n">
        <x:f>IF(CG$8=0,'Deal Pricing'!$D$8/'Deal Pricing'!$D$9,'Deal Pricing'!$D$8*(CG$8/12)/(1-(1+CG$8/12)^(-'Deal Pricing'!$D$9)))</x:f>
        <x:v>3461637.811340615</x:v>
      </x:c>
      <x:c r="CH9" s="65" t="n">
        <x:f>IF(CH$8=0,'Deal Pricing'!$D$8/'Deal Pricing'!$D$9,'Deal Pricing'!$D$8*(CH$8/12)/(1-(1+CH$8/12)^(-'Deal Pricing'!$D$9)))</x:f>
        <x:v>3466532.8504194226</x:v>
      </x:c>
      <x:c r="CI9" s="65" t="n">
        <x:f>IF(CI$8=0,'Deal Pricing'!$D$8/'Deal Pricing'!$D$9,'Deal Pricing'!$D$8*(CI$8/12)/(1-(1+CI$8/12)^(-'Deal Pricing'!$D$9)))</x:f>
        <x:v>3471431.8953355122</x:v>
      </x:c>
      <x:c r="CJ9" s="65" t="n">
        <x:f>IF(CJ$8=0,'Deal Pricing'!$D$8/'Deal Pricing'!$D$9,'Deal Pricing'!$D$8*(CJ$8/12)/(1-(1+CJ$8/12)^(-'Deal Pricing'!$D$9)))</x:f>
        <x:v>3476334.9445339493</x:v>
      </x:c>
      <x:c r="CK9" s="65" t="n">
        <x:f>IF(CK$8=0,'Deal Pricing'!$D$8/'Deal Pricing'!$D$9,'Deal Pricing'!$D$8*(CK$8/12)/(1-(1+CK$8/12)^(-'Deal Pricing'!$D$9)))</x:f>
        <x:v>3481241.996453398</x:v>
      </x:c>
      <x:c r="CL9" s="65" t="n">
        <x:f>IF(CL$8=0,'Deal Pricing'!$D$8/'Deal Pricing'!$D$9,'Deal Pricing'!$D$8*(CL$8/12)/(1-(1+CL$8/12)^(-'Deal Pricing'!$D$9)))</x:f>
        <x:v>3486153.049526505</x:v>
      </x:c>
      <x:c r="CM9" s="65" t="n">
        <x:f>IF(CM$8=0,'Deal Pricing'!$D$8/'Deal Pricing'!$D$9,'Deal Pricing'!$D$8*(CM$8/12)/(1-(1+CM$8/12)^(-'Deal Pricing'!$D$9)))</x:f>
        <x:v>3491068.102179539</x:v>
      </x:c>
      <x:c r="CN9" s="65" t="n">
        <x:f>IF(CN$8=0,'Deal Pricing'!$D$8/'Deal Pricing'!$D$9,'Deal Pricing'!$D$8*(CN$8/12)/(1-(1+CN$8/12)^(-'Deal Pricing'!$D$9)))</x:f>
        <x:v>3495987.1528327763</x:v>
      </x:c>
      <x:c r="CO9" s="65" t="n">
        <x:f>IF(CO$8=0,'Deal Pricing'!$D$8/'Deal Pricing'!$D$9,'Deal Pricing'!$D$8*(CO$8/12)/(1-(1+CO$8/12)^(-'Deal Pricing'!$D$9)))</x:f>
        <x:v>3500910.1999001307</x:v>
      </x:c>
      <x:c r="CP9" s="65" t="n">
        <x:f>IF(CP$8=0,'Deal Pricing'!$D$8/'Deal Pricing'!$D$9,'Deal Pricing'!$D$8*(CP$8/12)/(1-(1+CP$8/12)^(-'Deal Pricing'!$D$9)))</x:f>
        <x:v>3505837.2417895007</x:v>
      </x:c>
      <x:c r="CQ9" s="65" t="n">
        <x:f>IF(CQ$8=0,'Deal Pricing'!$D$8/'Deal Pricing'!$D$9,'Deal Pricing'!$D$8*(CQ$8/12)/(1-(1+CQ$8/12)^(-'Deal Pricing'!$D$9)))</x:f>
        <x:v>3510768.2769026314</x:v>
      </x:c>
      <x:c r="CR9" s="65" t="n">
        <x:f>IF(CR$8=0,'Deal Pricing'!$D$8/'Deal Pricing'!$D$9,'Deal Pricing'!$D$8*(CR$8/12)/(1-(1+CR$8/12)^(-'Deal Pricing'!$D$9)))</x:f>
        <x:v>3515703.3036349923</x:v>
      </x:c>
      <x:c r="CS9" s="65" t="n">
        <x:f>IF(CS$8=0,'Deal Pricing'!$D$8/'Deal Pricing'!$D$9,'Deal Pricing'!$D$8*(CS$8/12)/(1-(1+CS$8/12)^(-'Deal Pricing'!$D$9)))</x:f>
        <x:v>3520642.320376105</x:v>
      </x:c>
      <x:c r="CT9" s="65" t="n">
        <x:f>IF(CT$8=0,'Deal Pricing'!$D$8/'Deal Pricing'!$D$9,'Deal Pricing'!$D$8*(CT$8/12)/(1-(1+CT$8/12)^(-'Deal Pricing'!$D$9)))</x:f>
        <x:v>3525585.325509197</x:v>
      </x:c>
      <x:c r="CU9" s="65" t="n">
        <x:f>IF(CU$8=0,'Deal Pricing'!$D$8/'Deal Pricing'!$D$9,'Deal Pricing'!$D$8*(CU$8/12)/(1-(1+CU$8/12)^(-'Deal Pricing'!$D$9)))</x:f>
        <x:v>3530532.3174115648</x:v>
      </x:c>
      <x:c r="CV9" s="65" t="n">
        <x:f>IF(CV$8=0,'Deal Pricing'!$D$8/'Deal Pricing'!$D$9,'Deal Pricing'!$D$8*(CV$8/12)/(1-(1+CV$8/12)^(-'Deal Pricing'!$D$9)))</x:f>
        <x:v>3535483.294454231</x:v>
      </x:c>
      <x:c r="CW9" s="65" t="n">
        <x:f>IF(CW$8=0,'Deal Pricing'!$D$8/'Deal Pricing'!$D$9,'Deal Pricing'!$D$8*(CW$8/12)/(1-(1+CW$8/12)^(-'Deal Pricing'!$D$9)))</x:f>
        <x:v>3540438.2550023114</x:v>
      </x:c>
      <x:c r="CX9" s="65" t="n">
        <x:f>IF(CX$8=0,'Deal Pricing'!$D$8/'Deal Pricing'!$D$9,'Deal Pricing'!$D$8*(CX$8/12)/(1-(1+CX$8/12)^(-'Deal Pricing'!$D$9)))</x:f>
        <x:v>3545397.1974146706</x:v>
      </x:c>
      <x:c r="CY9" s="65" t="n">
        <x:f>IF(CY$8=0,'Deal Pricing'!$D$8/'Deal Pricing'!$D$9,'Deal Pricing'!$D$8*(CY$8/12)/(1-(1+CY$8/12)^(-'Deal Pricing'!$D$9)))</x:f>
        <x:v>3550360.120044284</x:v>
      </x:c>
      <x:c r="CZ9" s="65" t="n">
        <x:f>IF(CZ$8=0,'Deal Pricing'!$D$8/'Deal Pricing'!$D$9,'Deal Pricing'!$D$8*(CZ$8/12)/(1-(1+CZ$8/12)^(-'Deal Pricing'!$D$9)))</x:f>
        <x:v>3555327.021237901</x:v>
      </x:c>
      <x:c r="DA9" s="65" t="n">
        <x:f>IF(DA$8=0,'Deal Pricing'!$D$8/'Deal Pricing'!$D$9,'Deal Pricing'!$D$8*(DA$8/12)/(1-(1+DA$8/12)^(-'Deal Pricing'!$D$9)))</x:f>
        <x:v>3560297.8993364046</x:v>
      </x:c>
      <x:c r="DB9" s="65" t="n">
        <x:f>IF(DB$8=0,'Deal Pricing'!$D$8/'Deal Pricing'!$D$9,'Deal Pricing'!$D$8*(DB$8/12)/(1-(1+DB$8/12)^(-'Deal Pricing'!$D$9)))</x:f>
        <x:v>3565272.752674469</x:v>
      </x:c>
      <x:c r="DC9" s="65" t="n">
        <x:f>IF(DC$8=0,'Deal Pricing'!$D$8/'Deal Pricing'!$D$9,'Deal Pricing'!$D$8*(DC$8/12)/(1-(1+DC$8/12)^(-'Deal Pricing'!$D$9)))</x:f>
        <x:v>3570251.5795808835</x:v>
      </x:c>
      <x:c r="DD9" s="65" t="n">
        <x:f>IF(DD$8=0,'Deal Pricing'!$D$8/'Deal Pricing'!$D$9,'Deal Pricing'!$D$8*(DD$8/12)/(1-(1+DD$8/12)^(-'Deal Pricing'!$D$9)))</x:f>
        <x:v>3575234.3783784253</x:v>
      </x:c>
      <x:c r="DE9" s="65" t="n">
        <x:f>IF(DE$8=0,'Deal Pricing'!$D$8/'Deal Pricing'!$D$9,'Deal Pricing'!$D$8*(DE$8/12)/(1-(1+DE$8/12)^(-'Deal Pricing'!$D$9)))</x:f>
        <x:v>3580221.1473837458</x:v>
      </x:c>
      <x:c r="DF9" s="65" t="n">
        <x:f>IF(DF$8=0,'Deal Pricing'!$D$8/'Deal Pricing'!$D$9,'Deal Pricing'!$D$8*(DF$8/12)/(1-(1+DF$8/12)^(-'Deal Pricing'!$D$9)))</x:f>
        <x:v>3585211.884907681</x:v>
      </x:c>
      <x:c r="DG9" s="65" t="n">
        <x:f>IF(DG$8=0,'Deal Pricing'!$D$8/'Deal Pricing'!$D$9,'Deal Pricing'!$D$8*(DG$8/12)/(1-(1+DG$8/12)^(-'Deal Pricing'!$D$9)))</x:f>
        <x:v>3590206.589254922</x:v>
      </x:c>
      <x:c r="DH9" s="65" t="n">
        <x:f>IF(DH$8=0,'Deal Pricing'!$D$8/'Deal Pricing'!$D$9,'Deal Pricing'!$D$8*(DH$8/12)/(1-(1+DH$8/12)^(-'Deal Pricing'!$D$9)))</x:f>
        <x:v>3595205.258724362</x:v>
      </x:c>
      <x:c r="DI9" s="65" t="n">
        <x:f>IF(DI$8=0,'Deal Pricing'!$D$8/'Deal Pricing'!$D$9,'Deal Pricing'!$D$8*(DI$8/12)/(1-(1+DI$8/12)^(-'Deal Pricing'!$D$9)))</x:f>
        <x:v>3600207.891608777</x:v>
      </x:c>
      <x:c r="DJ9" s="65" t="n">
        <x:f>IF(DJ$8=0,'Deal Pricing'!$D$8/'Deal Pricing'!$D$9,'Deal Pricing'!$D$8*(DJ$8/12)/(1-(1+DJ$8/12)^(-'Deal Pricing'!$D$9)))</x:f>
        <x:v>3605214.486195163</x:v>
      </x:c>
      <x:c r="DK9" s="65" t="n">
        <x:f>IF(DK$8=0,'Deal Pricing'!$D$8/'Deal Pricing'!$D$9,'Deal Pricing'!$D$8*(DK$8/12)/(1-(1+DK$8/12)^(-'Deal Pricing'!$D$9)))</x:f>
        <x:v>3610225.040764422</x:v>
      </x:c>
      <x:c r="DL9" s="65" t="n">
        <x:f>IF(DL$8=0,'Deal Pricing'!$D$8/'Deal Pricing'!$D$9,'Deal Pricing'!$D$8*(DL$8/12)/(1-(1+DL$8/12)^(-'Deal Pricing'!$D$9)))</x:f>
        <x:v>3615239.553591701</x:v>
      </x:c>
      <x:c r="DM9" s="65" t="n">
        <x:f>IF(DM$8=0,'Deal Pricing'!$D$8/'Deal Pricing'!$D$9,'Deal Pricing'!$D$8*(DM$8/12)/(1-(1+DM$8/12)^(-'Deal Pricing'!$D$9)))</x:f>
        <x:v>3620258.0229460746</x:v>
      </x:c>
      <x:c r="DN9" s="65" t="n">
        <x:f>IF(DN$8=0,'Deal Pricing'!$D$8/'Deal Pricing'!$D$9,'Deal Pricing'!$D$8*(DN$8/12)/(1-(1+DN$8/12)^(-'Deal Pricing'!$D$9)))</x:f>
        <x:v>3625280.447090842</x:v>
      </x:c>
      <x:c r="DO9" s="65" t="n">
        <x:f>IF(DO$8=0,'Deal Pricing'!$D$8/'Deal Pricing'!$D$9,'Deal Pricing'!$D$8*(DO$8/12)/(1-(1+DO$8/12)^(-'Deal Pricing'!$D$9)))</x:f>
        <x:v>3630306.8242834155</x:v>
      </x:c>
      <x:c r="DP9" s="65" t="n">
        <x:f>IF(DP$8=0,'Deal Pricing'!$D$8/'Deal Pricing'!$D$9,'Deal Pricing'!$D$8*(DP$8/12)/(1-(1+DP$8/12)^(-'Deal Pricing'!$D$9)))</x:f>
        <x:v>3635337.152775213</x:v>
      </x:c>
      <x:c r="DQ9" s="65" t="n">
        <x:f>IF(DQ$8=0,'Deal Pricing'!$D$8/'Deal Pricing'!$D$9,'Deal Pricing'!$D$8*(DQ$8/12)/(1-(1+DQ$8/12)^(-'Deal Pricing'!$D$9)))</x:f>
        <x:v>3640371.43081195</x:v>
      </x:c>
      <x:c r="DR9" s="65" t="n">
        <x:f>IF(DR$8=0,'Deal Pricing'!$D$8/'Deal Pricing'!$D$9,'Deal Pricing'!$D$8*(DR$8/12)/(1-(1+DR$8/12)^(-'Deal Pricing'!$D$9)))</x:f>
        <x:v>3645409.6566333305</x:v>
      </x:c>
      <x:c r="DS9" s="65" t="n">
        <x:f>IF(DS$8=0,'Deal Pricing'!$D$8/'Deal Pricing'!$D$9,'Deal Pricing'!$D$8*(DS$8/12)/(1-(1+DS$8/12)^(-'Deal Pricing'!$D$9)))</x:f>
        <x:v>3650451.8284733742</x:v>
      </x:c>
      <x:c r="DT9" s="65" t="n">
        <x:f>IF(DT$8=0,'Deal Pricing'!$D$8/'Deal Pricing'!$D$9,'Deal Pricing'!$D$8*(DT$8/12)/(1-(1+DT$8/12)^(-'Deal Pricing'!$D$9)))</x:f>
        <x:v>3655497.9445601194</x:v>
      </x:c>
      <x:c r="DU9" s="65" t="n">
        <x:f>IF(DU$8=0,'Deal Pricing'!$D$8/'Deal Pricing'!$D$9,'Deal Pricing'!$D$8*(DU$8/12)/(1-(1+DU$8/12)^(-'Deal Pricing'!$D$9)))</x:f>
        <x:v>3660548.003115938</x:v>
      </x:c>
      <x:c r="DV9" s="65" t="n">
        <x:f>IF(DV$8=0,'Deal Pricing'!$D$8/'Deal Pricing'!$D$9,'Deal Pricing'!$D$8*(DV$8/12)/(1-(1+DV$8/12)^(-'Deal Pricing'!$D$9)))</x:f>
        <x:v>3665602.002357245</x:v>
      </x:c>
      <x:c r="DW9" s="65" t="n">
        <x:f>IF(DW$8=0,'Deal Pricing'!$D$8/'Deal Pricing'!$D$9,'Deal Pricing'!$D$8*(DW$8/12)/(1-(1+DW$8/12)^(-'Deal Pricing'!$D$9)))</x:f>
        <x:v>3670659.9404948098</x:v>
      </x:c>
      <x:c r="DX9" s="65" t="n">
        <x:f>IF(DX$8=0,'Deal Pricing'!$D$8/'Deal Pricing'!$D$9,'Deal Pricing'!$D$8*(DX$8/12)/(1-(1+DX$8/12)^(-'Deal Pricing'!$D$9)))</x:f>
        <x:v>3675721.815733472</x:v>
      </x:c>
      <x:c r="DY9" s="65" t="n">
        <x:f>IF(DY$8=0,'Deal Pricing'!$D$8/'Deal Pricing'!$D$9,'Deal Pricing'!$D$8*(DY$8/12)/(1-(1+DY$8/12)^(-'Deal Pricing'!$D$9)))</x:f>
        <x:v>3680787.6262724465</x:v>
      </x:c>
      <x:c r="DZ9" s="65" t="n">
        <x:f>IF(DZ$8=0,'Deal Pricing'!$D$8/'Deal Pricing'!$D$9,'Deal Pricing'!$D$8*(DZ$8/12)/(1-(1+DZ$8/12)^(-'Deal Pricing'!$D$9)))</x:f>
        <x:v>3685857.3703050395</x:v>
      </x:c>
      <x:c r="EA9" s="65" t="n">
        <x:f>IF(EA$8=0,'Deal Pricing'!$D$8/'Deal Pricing'!$D$9,'Deal Pricing'!$D$8*(EA$8/12)/(1-(1+EA$8/12)^(-'Deal Pricing'!$D$9)))</x:f>
        <x:v>3690931.046018924</x:v>
      </x:c>
      <x:c r="EB9" s="65" t="n">
        <x:f>IF(EB$8=0,'Deal Pricing'!$D$8/'Deal Pricing'!$D$9,'Deal Pricing'!$D$8*(EB$8/12)/(1-(1+EB$8/12)^(-'Deal Pricing'!$D$9)))</x:f>
        <x:v>3696008.6515960316</x:v>
      </x:c>
      <x:c r="EC9" s="65" t="n">
        <x:f>IF(EC$8=0,'Deal Pricing'!$D$8/'Deal Pricing'!$D$9,'Deal Pricing'!$D$8*(EC$8/12)/(1-(1+EC$8/12)^(-'Deal Pricing'!$D$9)))</x:f>
        <x:v>3701090.1852124594</x:v>
      </x:c>
      <x:c r="ED9" s="65" t="n">
        <x:f>IF(ED$8=0,'Deal Pricing'!$D$8/'Deal Pricing'!$D$9,'Deal Pricing'!$D$8*(ED$8/12)/(1-(1+ED$8/12)^(-'Deal Pricing'!$D$9)))</x:f>
        <x:v>3706175.6450387407</x:v>
      </x:c>
      <x:c r="EE9" s="65" t="n">
        <x:f>IF(EE$8=0,'Deal Pricing'!$D$8/'Deal Pricing'!$D$9,'Deal Pricing'!$D$8*(EE$8/12)/(1-(1+EE$8/12)^(-'Deal Pricing'!$D$9)))</x:f>
        <x:v>3711265.0292395595</x:v>
      </x:c>
      <x:c r="EF9" s="65" t="n">
        <x:f>IF(EF$8=0,'Deal Pricing'!$D$8/'Deal Pricing'!$D$9,'Deal Pricing'!$D$8*(EF$8/12)/(1-(1+EF$8/12)^(-'Deal Pricing'!$D$9)))</x:f>
        <x:v>3716358.3359740553</x:v>
      </x:c>
      <x:c r="EG9" s="65" t="n">
        <x:f>IF(EG$8=0,'Deal Pricing'!$D$8/'Deal Pricing'!$D$9,'Deal Pricing'!$D$8*(EG$8/12)/(1-(1+EG$8/12)^(-'Deal Pricing'!$D$9)))</x:f>
        <x:v>3721455.563395544</x:v>
      </x:c>
      <x:c r="EH9" s="65" t="n">
        <x:f>IF(EH$8=0,'Deal Pricing'!$D$8/'Deal Pricing'!$D$9,'Deal Pricing'!$D$8*(EH$8/12)/(1-(1+EH$8/12)^(-'Deal Pricing'!$D$9)))</x:f>
        <x:v>3726556.7096518204</x:v>
      </x:c>
      <x:c r="EI9" s="65" t="n">
        <x:f>IF(EI$8=0,'Deal Pricing'!$D$8/'Deal Pricing'!$D$9,'Deal Pricing'!$D$8*(EI$8/12)/(1-(1+EI$8/12)^(-'Deal Pricing'!$D$9)))</x:f>
        <x:v>3731661.7728848816</x:v>
      </x:c>
      <x:c r="EJ9" s="65" t="n">
        <x:f>IF(EJ$8=0,'Deal Pricing'!$D$8/'Deal Pricing'!$D$9,'Deal Pricing'!$D$8*(EJ$8/12)/(1-(1+EJ$8/12)^(-'Deal Pricing'!$D$9)))</x:f>
        <x:v>3736770.751231225</x:v>
      </x:c>
      <x:c r="EK9" s="65" t="n">
        <x:f>IF(EK$8=0,'Deal Pricing'!$D$8/'Deal Pricing'!$D$9,'Deal Pricing'!$D$8*(EK$8/12)/(1-(1+EK$8/12)^(-'Deal Pricing'!$D$9)))</x:f>
        <x:v>3741883.6428215746</x:v>
      </x:c>
      <x:c r="EL9" s="65" t="n">
        <x:f>IF(EL$8=0,'Deal Pricing'!$D$8/'Deal Pricing'!$D$9,'Deal Pricing'!$D$8*(EL$8/12)/(1-(1+EL$8/12)^(-'Deal Pricing'!$D$9)))</x:f>
        <x:v>3747000.4457811397</x:v>
      </x:c>
      <x:c r="EM9" s="65" t="n">
        <x:f>IF(EM$8=0,'Deal Pricing'!$D$8/'Deal Pricing'!$D$9,'Deal Pricing'!$D$8*(EM$8/12)/(1-(1+EM$8/12)^(-'Deal Pricing'!$D$9)))</x:f>
        <x:v>3752121.158229527</x:v>
      </x:c>
      <x:c r="EN9" s="65" t="n">
        <x:f>IF(EN$8=0,'Deal Pricing'!$D$8/'Deal Pricing'!$D$9,'Deal Pricing'!$D$8*(EN$8/12)/(1-(1+EN$8/12)^(-'Deal Pricing'!$D$9)))</x:f>
        <x:v>3757245.778280638</x:v>
      </x:c>
      <x:c r="EO9" s="65" t="n">
        <x:f>IF(EO$8=0,'Deal Pricing'!$D$8/'Deal Pricing'!$D$9,'Deal Pricing'!$D$8*(EO$8/12)/(1-(1+EO$8/12)^(-'Deal Pricing'!$D$9)))</x:f>
        <x:v>3762374.3040429344</x:v>
      </x:c>
      <x:c r="EP9" s="65" t="n">
        <x:f>IF(EP$8=0,'Deal Pricing'!$D$8/'Deal Pricing'!$D$9,'Deal Pricing'!$D$8*(EP$8/12)/(1-(1+EP$8/12)^(-'Deal Pricing'!$D$9)))</x:f>
        <x:v>3767506.733619166</x:v>
      </x:c>
      <x:c r="EQ9" s="65" t="n">
        <x:f>IF(EQ$8=0,'Deal Pricing'!$D$8/'Deal Pricing'!$D$9,'Deal Pricing'!$D$8*(EQ$8/12)/(1-(1+EQ$8/12)^(-'Deal Pricing'!$D$9)))</x:f>
        <x:v>3772643.0651066625</x:v>
      </x:c>
      <x:c r="ER9" s="65" t="n">
        <x:f>IF(ER$8=0,'Deal Pricing'!$D$8/'Deal Pricing'!$D$9,'Deal Pricing'!$D$8*(ER$8/12)/(1-(1+ER$8/12)^(-'Deal Pricing'!$D$9)))</x:f>
        <x:v>3777783.2965970673</x:v>
      </x:c>
      <x:c r="ES9" s="65" t="n">
        <x:f>IF(ES$8=0,'Deal Pricing'!$D$8/'Deal Pricing'!$D$9,'Deal Pricing'!$D$8*(ES$8/12)/(1-(1+ES$8/12)^(-'Deal Pricing'!$D$9)))</x:f>
        <x:v>3782927.4261766276</x:v>
      </x:c>
      <x:c r="ET9" s="65" t="n">
        <x:f>IF(ET$8=0,'Deal Pricing'!$D$8/'Deal Pricing'!$D$9,'Deal Pricing'!$D$8*(ET$8/12)/(1-(1+ET$8/12)^(-'Deal Pricing'!$D$9)))</x:f>
        <x:v>3788075.4519259306</x:v>
      </x:c>
      <x:c r="EU9" s="65" t="n">
        <x:f>IF(EU$8=0,'Deal Pricing'!$D$8/'Deal Pricing'!$D$9,'Deal Pricing'!$D$8*(EU$8/12)/(1-(1+EU$8/12)^(-'Deal Pricing'!$D$9)))</x:f>
        <x:v>3793227.3719201856</x:v>
      </x:c>
      <x:c r="EV9" s="65" t="n">
        <x:f>IF(EV$8=0,'Deal Pricing'!$D$8/'Deal Pricing'!$D$9,'Deal Pricing'!$D$8*(EV$8/12)/(1-(1+EV$8/12)^(-'Deal Pricing'!$D$9)))</x:f>
        <x:v>3798383.184228972</x:v>
      </x:c>
      <x:c r="EW9" s="65" t="n">
        <x:f>IF(EW$8=0,'Deal Pricing'!$D$8/'Deal Pricing'!$D$9,'Deal Pricing'!$D$8*(EW$8/12)/(1-(1+EW$8/12)^(-'Deal Pricing'!$D$9)))</x:f>
        <x:v>3803542.8869165154</x:v>
      </x:c>
      <x:c r="EX9" s="65" t="n">
        <x:f>IF(EX$8=0,'Deal Pricing'!$D$8/'Deal Pricing'!$D$9,'Deal Pricing'!$D$8*(EX$8/12)/(1-(1+EX$8/12)^(-'Deal Pricing'!$D$9)))</x:f>
        <x:v>3808706.478041433</x:v>
      </x:c>
      <x:c r="EY9" s="65" t="n">
        <x:f>IF(EY$8=0,'Deal Pricing'!$D$8/'Deal Pricing'!$D$9,'Deal Pricing'!$D$8*(EY$8/12)/(1-(1+EY$8/12)^(-'Deal Pricing'!$D$9)))</x:f>
        <x:v>3813873.955656977</x:v>
      </x:c>
      <x:c r="EZ9" s="65" t="n">
        <x:f>IF(EZ$8=0,'Deal Pricing'!$D$8/'Deal Pricing'!$D$9,'Deal Pricing'!$D$8*(EZ$8/12)/(1-(1+EZ$8/12)^(-'Deal Pricing'!$D$9)))</x:f>
        <x:v>3819045.317810952</x:v>
      </x:c>
      <x:c r="FA9" s="65" t="n">
        <x:f>IF(FA$8=0,'Deal Pricing'!$D$8/'Deal Pricing'!$D$9,'Deal Pricing'!$D$8*(FA$8/12)/(1-(1+FA$8/12)^(-'Deal Pricing'!$D$9)))</x:f>
        <x:v>3824220.562545626</x:v>
      </x:c>
      <x:c r="FB9" s="65" t="n">
        <x:f>IF(FB$8=0,'Deal Pricing'!$D$8/'Deal Pricing'!$D$9,'Deal Pricing'!$D$8*(FB$8/12)/(1-(1+FB$8/12)^(-'Deal Pricing'!$D$9)))</x:f>
        <x:v>3829399.687897969</x:v>
      </x:c>
      <x:c r="FC9" s="65" t="n">
        <x:f>IF(FC$8=0,'Deal Pricing'!$D$8/'Deal Pricing'!$D$9,'Deal Pricing'!$D$8*(FC$8/12)/(1-(1+FC$8/12)^(-'Deal Pricing'!$D$9)))</x:f>
        <x:v>3834582.69189941</x:v>
      </x:c>
      <x:c r="FD9" s="65" t="n">
        <x:f>IF(FD$8=0,'Deal Pricing'!$D$8/'Deal Pricing'!$D$9,'Deal Pricing'!$D$8*(FD$8/12)/(1-(1+FD$8/12)^(-'Deal Pricing'!$D$9)))</x:f>
        <x:v>3839769.5725761065</x:v>
      </x:c>
      <x:c r="FE9" s="65" t="n">
        <x:f>IF(FE$8=0,'Deal Pricing'!$D$8/'Deal Pricing'!$D$9,'Deal Pricing'!$D$8*(FE$8/12)/(1-(1+FE$8/12)^(-'Deal Pricing'!$D$9)))</x:f>
        <x:v>3844960.3279486946</x:v>
      </x:c>
      <x:c r="FF9" s="65" t="n">
        <x:f>IF(FF$8=0,'Deal Pricing'!$D$8/'Deal Pricing'!$D$9,'Deal Pricing'!$D$8*(FF$8/12)/(1-(1+FF$8/12)^(-'Deal Pricing'!$D$9)))</x:f>
        <x:v>3850154.9560325667</x:v>
      </x:c>
      <x:c r="FG9" s="65" t="n">
        <x:f>IF(FG$8=0,'Deal Pricing'!$D$8/'Deal Pricing'!$D$9,'Deal Pricing'!$D$8*(FG$8/12)/(1-(1+FG$8/12)^(-'Deal Pricing'!$D$9)))</x:f>
        <x:v>3855353.45483762</x:v>
      </x:c>
      <x:c r="FH9" s="65" t="n">
        <x:f>IF(FH$8=0,'Deal Pricing'!$D$8/'Deal Pricing'!$D$9,'Deal Pricing'!$D$8*(FH$8/12)/(1-(1+FH$8/12)^(-'Deal Pricing'!$D$9)))</x:f>
        <x:v>3860555.822368526</x:v>
      </x:c>
      <x:c r="FI9" s="65" t="n">
        <x:f>IF(FI$8=0,'Deal Pricing'!$D$8/'Deal Pricing'!$D$9,'Deal Pricing'!$D$8*(FI$8/12)/(1-(1+FI$8/12)^(-'Deal Pricing'!$D$9)))</x:f>
        <x:v>3865762.0566244936</x:v>
      </x:c>
      <x:c r="FJ9" s="65" t="n">
        <x:f>IF(FJ$8=0,'Deal Pricing'!$D$8/'Deal Pricing'!$D$9,'Deal Pricing'!$D$8*(FJ$8/12)/(1-(1+FJ$8/12)^(-'Deal Pricing'!$D$9)))</x:f>
        <x:v>3870972.155599495</x:v>
      </x:c>
      <x:c r="FK9" s="65" t="n">
        <x:f>IF(FK$8=0,'Deal Pricing'!$D$8/'Deal Pricing'!$D$9,'Deal Pricing'!$D$8*(FK$8/12)/(1-(1+FK$8/12)^(-'Deal Pricing'!$D$9)))</x:f>
        <x:v>3876186.11728219</x:v>
      </x:c>
      <x:c r="FL9" s="65" t="n">
        <x:f>IF(FL$8=0,'Deal Pricing'!$D$8/'Deal Pricing'!$D$9,'Deal Pricing'!$D$8*(FL$8/12)/(1-(1+FL$8/12)^(-'Deal Pricing'!$D$9)))</x:f>
        <x:v>3881403.9396558413</x:v>
      </x:c>
      <x:c r="FM9" s="65" t="n">
        <x:f>IF(FM$8=0,'Deal Pricing'!$D$8/'Deal Pricing'!$D$9,'Deal Pricing'!$D$8*(FM$8/12)/(1-(1+FM$8/12)^(-'Deal Pricing'!$D$9)))</x:f>
        <x:v>3886625.620698546</x:v>
      </x:c>
      <x:c r="FN9" s="65" t="n">
        <x:f>IF(FN$8=0,'Deal Pricing'!$D$8/'Deal Pricing'!$D$9,'Deal Pricing'!$D$8*(FN$8/12)/(1-(1+FN$8/12)^(-'Deal Pricing'!$D$9)))</x:f>
        <x:v>3891851.1583829997</x:v>
      </x:c>
      <x:c r="FO9" s="65" t="n">
        <x:f>IF(FO$8=0,'Deal Pricing'!$D$8/'Deal Pricing'!$D$9,'Deal Pricing'!$D$8*(FO$8/12)/(1-(1+FO$8/12)^(-'Deal Pricing'!$D$9)))</x:f>
        <x:v>3897080.550676757</x:v>
      </x:c>
      <x:c r="FP9" s="65" t="n">
        <x:f>IF(FP$8=0,'Deal Pricing'!$D$8/'Deal Pricing'!$D$9,'Deal Pricing'!$D$8*(FP$8/12)/(1-(1+FP$8/12)^(-'Deal Pricing'!$D$9)))</x:f>
        <x:v>3902313.795541997</x:v>
      </x:c>
      <x:c r="FQ9" s="65" t="n">
        <x:f>IF(FQ$8=0,'Deal Pricing'!$D$8/'Deal Pricing'!$D$9,'Deal Pricing'!$D$8*(FQ$8/12)/(1-(1+FQ$8/12)^(-'Deal Pricing'!$D$9)))</x:f>
        <x:v>3907550.8909357795</x:v>
      </x:c>
      <x:c r="FR9" s="65" t="n">
        <x:f>IF(FR$8=0,'Deal Pricing'!$D$8/'Deal Pricing'!$D$9,'Deal Pricing'!$D$8*(FR$8/12)/(1-(1+FR$8/12)^(-'Deal Pricing'!$D$9)))</x:f>
        <x:v>3912791.834809819</x:v>
      </x:c>
      <x:c r="FS9" s="65" t="n">
        <x:f>IF(FS$8=0,'Deal Pricing'!$D$8/'Deal Pricing'!$D$9,'Deal Pricing'!$D$8*(FS$8/12)/(1-(1+FS$8/12)^(-'Deal Pricing'!$D$9)))</x:f>
        <x:v>3918036.625110732</x:v>
      </x:c>
      <x:c r="FT9" s="65" t="n">
        <x:f>IF(FT$8=0,'Deal Pricing'!$D$8/'Deal Pricing'!$D$9,'Deal Pricing'!$D$8*(FT$8/12)/(1-(1+FT$8/12)^(-'Deal Pricing'!$D$9)))</x:f>
        <x:v>3923285.2597798123</x:v>
      </x:c>
      <x:c r="FU9" s="65" t="n">
        <x:f>IF(FU$8=0,'Deal Pricing'!$D$8/'Deal Pricing'!$D$9,'Deal Pricing'!$D$8*(FU$8/12)/(1-(1+FU$8/12)^(-'Deal Pricing'!$D$9)))</x:f>
        <x:v>3928537.7367532887</x:v>
      </x:c>
      <x:c r="FV9" s="65" t="n">
        <x:f>IF(FV$8=0,'Deal Pricing'!$D$8/'Deal Pricing'!$D$9,'Deal Pricing'!$D$8*(FV$8/12)/(1-(1+FV$8/12)^(-'Deal Pricing'!$D$9)))</x:f>
        <x:v>3933794.0539620887</x:v>
      </x:c>
      <x:c r="FW9" s="65" t="n">
        <x:f>IF(FW$8=0,'Deal Pricing'!$D$8/'Deal Pricing'!$D$9,'Deal Pricing'!$D$8*(FW$8/12)/(1-(1+FW$8/12)^(-'Deal Pricing'!$D$9)))</x:f>
        <x:v>3939054.2093320657</x:v>
      </x:c>
      <x:c r="FX9" s="65" t="n">
        <x:f>IF(FX$8=0,'Deal Pricing'!$D$8/'Deal Pricing'!$D$9,'Deal Pricing'!$D$8*(FX$8/12)/(1-(1+FX$8/12)^(-'Deal Pricing'!$D$9)))</x:f>
        <x:v>3944318.2007839223</x:v>
      </x:c>
      <x:c r="FY9" s="65" t="n">
        <x:f>IF(FY$8=0,'Deal Pricing'!$D$8/'Deal Pricing'!$D$9,'Deal Pricing'!$D$8*(FY$8/12)/(1-(1+FY$8/12)^(-'Deal Pricing'!$D$9)))</x:f>
        <x:v>3949586.026233135</x:v>
      </x:c>
      <x:c r="FZ9" s="65" t="n">
        <x:f>IF(FZ$8=0,'Deal Pricing'!$D$8/'Deal Pricing'!$D$9,'Deal Pricing'!$D$8*(FZ$8/12)/(1-(1+FZ$8/12)^(-'Deal Pricing'!$D$9)))</x:f>
        <x:v>3954857.683590164</x:v>
      </x:c>
      <x:c r="GA9" s="65" t="n">
        <x:f>IF(GA$8=0,'Deal Pricing'!$D$8/'Deal Pricing'!$D$9,'Deal Pricing'!$D$8*(GA$8/12)/(1-(1+GA$8/12)^(-'Deal Pricing'!$D$9)))</x:f>
        <x:v>3960133.17076025</x:v>
      </x:c>
      <x:c r="GB9" s="65" t="n">
        <x:f>IF(GB$8=0,'Deal Pricing'!$D$8/'Deal Pricing'!$D$9,'Deal Pricing'!$D$8*(GB$8/12)/(1-(1+GB$8/12)^(-'Deal Pricing'!$D$9)))</x:f>
        <x:v>3965412.4856436406</x:v>
      </x:c>
      <x:c r="GC9" s="65" t="n">
        <x:f>IF(GC$8=0,'Deal Pricing'!$D$8/'Deal Pricing'!$D$9,'Deal Pricing'!$D$8*(GC$8/12)/(1-(1+GC$8/12)^(-'Deal Pricing'!$D$9)))</x:f>
        <x:v>3970695.626135383</x:v>
      </x:c>
      <x:c r="GD9" s="65" t="n">
        <x:f>IF(GD$8=0,'Deal Pricing'!$D$8/'Deal Pricing'!$D$9,'Deal Pricing'!$D$8*(GD$8/12)/(1-(1+GD$8/12)^(-'Deal Pricing'!$D$9)))</x:f>
        <x:v>3975982.5901255617</x:v>
      </x:c>
      <x:c r="GE9" s="65" t="n">
        <x:f>IF(GE$8=0,'Deal Pricing'!$D$8/'Deal Pricing'!$D$9,'Deal Pricing'!$D$8*(GE$8/12)/(1-(1+GE$8/12)^(-'Deal Pricing'!$D$9)))</x:f>
        <x:v>3981273.3754990874</x:v>
      </x:c>
      <x:c r="GF9" s="65" t="n">
        <x:f>IF(GF$8=0,'Deal Pricing'!$D$8/'Deal Pricing'!$D$9,'Deal Pricing'!$D$8*(GF$8/12)/(1-(1+GF$8/12)^(-'Deal Pricing'!$D$9)))</x:f>
        <x:v>3986567.980135932</x:v>
      </x:c>
      <x:c r="GG9" s="65" t="n">
        <x:f>IF(GG$8=0,'Deal Pricing'!$D$8/'Deal Pricing'!$D$9,'Deal Pricing'!$D$8*(GG$8/12)/(1-(1+GG$8/12)^(-'Deal Pricing'!$D$9)))</x:f>
        <x:v>3991866.401910917</x:v>
      </x:c>
      <x:c r="GH9" s="65" t="n">
        <x:f>IF(GH$8=0,'Deal Pricing'!$D$8/'Deal Pricing'!$D$9,'Deal Pricing'!$D$8*(GH$8/12)/(1-(1+GH$8/12)^(-'Deal Pricing'!$D$9)))</x:f>
        <x:v>3997168.6386939287</x:v>
      </x:c>
      <x:c r="GI9" s="65" t="n">
        <x:f>IF(GI$8=0,'Deal Pricing'!$D$8/'Deal Pricing'!$D$9,'Deal Pricing'!$D$8*(GI$8/12)/(1-(1+GI$8/12)^(-'Deal Pricing'!$D$9)))</x:f>
        <x:v>4002474.688349835</x:v>
      </x:c>
      <x:c r="GJ9" s="65" t="n">
        <x:f>IF(GJ$8=0,'Deal Pricing'!$D$8/'Deal Pricing'!$D$9,'Deal Pricing'!$D$8*(GJ$8/12)/(1-(1+GJ$8/12)^(-'Deal Pricing'!$D$9)))</x:f>
        <x:v>4007784.5487384265</x:v>
      </x:c>
      <x:c r="GK9" s="65" t="n">
        <x:f>IF(GK$8=0,'Deal Pricing'!$D$8/'Deal Pricing'!$D$9,'Deal Pricing'!$D$8*(GK$8/12)/(1-(1+GK$8/12)^(-'Deal Pricing'!$D$9)))</x:f>
        <x:v>4013098.217714617</x:v>
      </x:c>
      <x:c r="GL9" s="65" t="n">
        <x:f>IF(GL$8=0,'Deal Pricing'!$D$8/'Deal Pricing'!$D$9,'Deal Pricing'!$D$8*(GL$8/12)/(1-(1+GL$8/12)^(-'Deal Pricing'!$D$9)))</x:f>
        <x:v>4018415.693128239</x:v>
      </x:c>
      <x:c r="GM9" s="65" t="n">
        <x:f>IF(GM$8=0,'Deal Pricing'!$D$8/'Deal Pricing'!$D$9,'Deal Pricing'!$D$8*(GM$8/12)/(1-(1+GM$8/12)^(-'Deal Pricing'!$D$9)))</x:f>
        <x:v>4023736.9728242736</x:v>
      </x:c>
      <x:c r="GN9" s="65" t="n">
        <x:f>IF(GN$8=0,'Deal Pricing'!$D$8/'Deal Pricing'!$D$9,'Deal Pricing'!$D$8*(GN$8/12)/(1-(1+GN$8/12)^(-'Deal Pricing'!$D$9)))</x:f>
        <x:v>4029062.0546426442</x:v>
      </x:c>
      <x:c r="GO9" s="65" t="n">
        <x:f>IF(GO$8=0,'Deal Pricing'!$D$8/'Deal Pricing'!$D$9,'Deal Pricing'!$D$8*(GO$8/12)/(1-(1+GO$8/12)^(-'Deal Pricing'!$D$9)))</x:f>
        <x:v>4034390.936418453</x:v>
      </x:c>
      <x:c r="GP9" s="65" t="n">
        <x:f>IF(GP$8=0,'Deal Pricing'!$D$8/'Deal Pricing'!$D$9,'Deal Pricing'!$D$8*(GP$8/12)/(1-(1+GP$8/12)^(-'Deal Pricing'!$D$9)))</x:f>
        <x:v>4039723.61598177</x:v>
      </x:c>
      <x:c r="GQ9" s="65" t="n">
        <x:f>IF(GQ$8=0,'Deal Pricing'!$D$8/'Deal Pricing'!$D$9,'Deal Pricing'!$D$8*(GQ$8/12)/(1-(1+GQ$8/12)^(-'Deal Pricing'!$D$9)))</x:f>
        <x:v>4045060.0911578666</x:v>
      </x:c>
      <x:c r="GR9" s="65" t="n">
        <x:f>IF(GR$8=0,'Deal Pricing'!$D$8/'Deal Pricing'!$D$9,'Deal Pricing'!$D$8*(GR$8/12)/(1-(1+GR$8/12)^(-'Deal Pricing'!$D$9)))</x:f>
        <x:v>4050400.3597670076</x:v>
      </x:c>
      <x:c r="GS9" s="65" t="n">
        <x:f>IF(GS$8=0,'Deal Pricing'!$D$8/'Deal Pricing'!$D$9,'Deal Pricing'!$D$8*(GS$8/12)/(1-(1+GS$8/12)^(-'Deal Pricing'!$D$9)))</x:f>
        <x:v>4055744.4196246904</x:v>
      </x:c>
      <x:c r="GT9" s="65" t="n">
        <x:f>IF(GT$8=0,'Deal Pricing'!$D$8/'Deal Pricing'!$D$9,'Deal Pricing'!$D$8*(GT$8/12)/(1-(1+GT$8/12)^(-'Deal Pricing'!$D$9)))</x:f>
        <x:v>4061092.268541429</x:v>
      </x:c>
      <x:c r="GU9" s="65" t="n">
        <x:f>IF(GU$8=0,'Deal Pricing'!$D$8/'Deal Pricing'!$D$9,'Deal Pricing'!$D$8*(GU$8/12)/(1-(1+GU$8/12)^(-'Deal Pricing'!$D$9)))</x:f>
        <x:v>4066443.904322968</x:v>
      </x:c>
      <x:c r="GV9" s="65" t="n">
        <x:f>IF(GV$8=0,'Deal Pricing'!$D$8/'Deal Pricing'!$D$9,'Deal Pricing'!$D$8*(GV$8/12)/(1-(1+GV$8/12)^(-'Deal Pricing'!$D$9)))</x:f>
        <x:v>4071799.324770202</x:v>
      </x:c>
      <x:c r="GW9" s="65" t="n">
        <x:f>IF(GW$8=0,'Deal Pricing'!$D$8/'Deal Pricing'!$D$9,'Deal Pricing'!$D$8*(GW$8/12)/(1-(1+GW$8/12)^(-'Deal Pricing'!$D$9)))</x:f>
        <x:v>4077158.527679122</x:v>
      </x:c>
      <x:c r="GX9" s="65" t="n">
        <x:f>IF(GX$8=0,'Deal Pricing'!$D$8/'Deal Pricing'!$D$9,'Deal Pricing'!$D$8*(GX$8/12)/(1-(1+GX$8/12)^(-'Deal Pricing'!$D$9)))</x:f>
        <x:v>4082521.5108410046</x:v>
      </x:c>
      <x:c r="GY9" s="65" t="n">
        <x:f>IF(GY$8=0,'Deal Pricing'!$D$8/'Deal Pricing'!$D$9,'Deal Pricing'!$D$8*(GY$8/12)/(1-(1+GY$8/12)^(-'Deal Pricing'!$D$9)))</x:f>
        <x:v>4087888.27204222</x:v>
      </x:c>
      <x:c r="GZ9" s="65" t="n">
        <x:f>IF(GZ$8=0,'Deal Pricing'!$D$8/'Deal Pricing'!$D$9,'Deal Pricing'!$D$8*(GZ$8/12)/(1-(1+GZ$8/12)^(-'Deal Pricing'!$D$9)))</x:f>
        <x:v>4093258.809064451</x:v>
      </x:c>
      <x:c r="HA9" s="65" t="n">
        <x:f>IF(HA$8=0,'Deal Pricing'!$D$8/'Deal Pricing'!$D$9,'Deal Pricing'!$D$8*(HA$8/12)/(1-(1+HA$8/12)^(-'Deal Pricing'!$D$9)))</x:f>
        <x:v>4098633.119684498</x:v>
      </x:c>
      <x:c r="HB9" s="65" t="n">
        <x:f>IF(HB$8=0,'Deal Pricing'!$D$8/'Deal Pricing'!$D$9,'Deal Pricing'!$D$8*(HB$8/12)/(1-(1+HB$8/12)^(-'Deal Pricing'!$D$9)))</x:f>
        <x:v>4104011.201674502</x:v>
      </x:c>
      <x:c r="HC9" s="65" t="n">
        <x:f>IF(HC$8=0,'Deal Pricing'!$D$8/'Deal Pricing'!$D$9,'Deal Pricing'!$D$8*(HC$8/12)/(1-(1+HC$8/12)^(-'Deal Pricing'!$D$9)))</x:f>
        <x:v>4109393.052801751</x:v>
      </x:c>
      <x:c r="HD9" s="65" t="n">
        <x:f>IF(HD$8=0,'Deal Pricing'!$D$8/'Deal Pricing'!$D$9,'Deal Pricing'!$D$8*(HD$8/12)/(1-(1+HD$8/12)^(-'Deal Pricing'!$D$9)))</x:f>
        <x:v>4114778.6708288947</x:v>
      </x:c>
      <x:c r="HE9" s="65" t="n">
        <x:f>IF(HE$8=0,'Deal Pricing'!$D$8/'Deal Pricing'!$D$9,'Deal Pricing'!$D$8*(HE$8/12)/(1-(1+HE$8/12)^(-'Deal Pricing'!$D$9)))</x:f>
        <x:v>4120168.0535137565</x:v>
      </x:c>
      <x:c r="HF9" s="65" t="n">
        <x:f>IF(HF$8=0,'Deal Pricing'!$D$8/'Deal Pricing'!$D$9,'Deal Pricing'!$D$8*(HF$8/12)/(1-(1+HF$8/12)^(-'Deal Pricing'!$D$9)))</x:f>
        <x:v>4125561.198609552</x:v>
      </x:c>
      <x:c r="HG9" s="65" t="n">
        <x:f>IF(HG$8=0,'Deal Pricing'!$D$8/'Deal Pricing'!$D$9,'Deal Pricing'!$D$8*(HG$8/12)/(1-(1+HG$8/12)^(-'Deal Pricing'!$D$9)))</x:f>
        <x:v>4130958.103864695</x:v>
      </x:c>
      <x:c r="HH9" s="65" t="n">
        <x:f>IF(HH$8=0,'Deal Pricing'!$D$8/'Deal Pricing'!$D$9,'Deal Pricing'!$D$8*(HH$8/12)/(1-(1+HH$8/12)^(-'Deal Pricing'!$D$9)))</x:f>
        <x:v>4136358.7670229897</x:v>
      </x:c>
      <x:c r="HI9" s="65" t="n">
        <x:f>IF(HI$8=0,'Deal Pricing'!$D$8/'Deal Pricing'!$D$9,'Deal Pricing'!$D$8*(HI$8/12)/(1-(1+HI$8/12)^(-'Deal Pricing'!$D$9)))</x:f>
        <x:v>4141763.1858235695</x:v>
      </x:c>
      <x:c r="HJ9" s="65" t="n">
        <x:f>IF(HJ$8=0,'Deal Pricing'!$D$8/'Deal Pricing'!$D$9,'Deal Pricing'!$D$8*(HJ$8/12)/(1-(1+HJ$8/12)^(-'Deal Pricing'!$D$9)))</x:f>
        <x:v>4147171.358000834</x:v>
      </x:c>
      <x:c r="HK9" s="65" t="n">
        <x:f>IF(HK$8=0,'Deal Pricing'!$D$8/'Deal Pricing'!$D$9,'Deal Pricing'!$D$8*(HK$8/12)/(1-(1+HK$8/12)^(-'Deal Pricing'!$D$9)))</x:f>
        <x:v>4152583.2812846354</x:v>
      </x:c>
      <x:c r="HL9" s="65" t="n">
        <x:f>IF(HL$8=0,'Deal Pricing'!$D$8/'Deal Pricing'!$D$9,'Deal Pricing'!$D$8*(HL$8/12)/(1-(1+HL$8/12)^(-'Deal Pricing'!$D$9)))</x:f>
        <x:v>4157998.9534000964</x:v>
      </x:c>
      <x:c r="HM9" s="65" t="n">
        <x:f>IF(HM$8=0,'Deal Pricing'!$D$8/'Deal Pricing'!$D$9,'Deal Pricing'!$D$8*(HM$8/12)/(1-(1+HM$8/12)^(-'Deal Pricing'!$D$9)))</x:f>
        <x:v>4163418.372067818</x:v>
      </x:c>
      <x:c r="HN9" s="65" t="n">
        <x:f>IF(HN$8=0,'Deal Pricing'!$D$8/'Deal Pricing'!$D$9,'Deal Pricing'!$D$8*(HN$8/12)/(1-(1+HN$8/12)^(-'Deal Pricing'!$D$9)))</x:f>
        <x:v>4168841.5350036966</x:v>
      </x:c>
      <x:c r="HO9" s="65" t="n">
        <x:f>IF(HO$8=0,'Deal Pricing'!$D$8/'Deal Pricing'!$D$9,'Deal Pricing'!$D$8*(HO$8/12)/(1-(1+HO$8/12)^(-'Deal Pricing'!$D$9)))</x:f>
        <x:v>4174268.439919139</x:v>
      </x:c>
      <x:c r="HP9" s="65" t="n">
        <x:f>IF(HP$8=0,'Deal Pricing'!$D$8/'Deal Pricing'!$D$9,'Deal Pricing'!$D$8*(HP$8/12)/(1-(1+HP$8/12)^(-'Deal Pricing'!$D$9)))</x:f>
        <x:v>4179699.084520868</x:v>
      </x:c>
      <x:c r="HQ9" s="65" t="n">
        <x:f>IF(HQ$8=0,'Deal Pricing'!$D$8/'Deal Pricing'!$D$9,'Deal Pricing'!$D$8*(HQ$8/12)/(1-(1+HQ$8/12)^(-'Deal Pricing'!$D$9)))</x:f>
        <x:v>4185133.466511143</x:v>
      </x:c>
      <x:c r="HR9" s="65" t="n">
        <x:f>IF(HR$8=0,'Deal Pricing'!$D$8/'Deal Pricing'!$D$9,'Deal Pricing'!$D$8*(HR$8/12)/(1-(1+HR$8/12)^(-'Deal Pricing'!$D$9)))</x:f>
        <x:v>4190571.583587574</x:v>
      </x:c>
      <x:c r="HS9" s="65" t="n">
        <x:f>IF(HS$8=0,'Deal Pricing'!$D$8/'Deal Pricing'!$D$9,'Deal Pricing'!$D$8*(HS$8/12)/(1-(1+HS$8/12)^(-'Deal Pricing'!$D$9)))</x:f>
        <x:v>4196013.433443302</x:v>
      </x:c>
      <x:c r="HT9" s="65" t="n">
        <x:f>IF(HT$8=0,'Deal Pricing'!$D$8/'Deal Pricing'!$D$9,'Deal Pricing'!$D$8*(HT$8/12)/(1-(1+HT$8/12)^(-'Deal Pricing'!$D$9)))</x:f>
        <x:v>4201459.0137669435</x:v>
      </x:c>
      <x:c r="HU9" s="65" t="n">
        <x:f>IF(HU$8=0,'Deal Pricing'!$D$8/'Deal Pricing'!$D$9,'Deal Pricing'!$D$8*(HU$8/12)/(1-(1+HU$8/12)^(-'Deal Pricing'!$D$9)))</x:f>
        <x:v>4206908.322242531</x:v>
      </x:c>
      <x:c r="HV9" s="65" t="n">
        <x:f>IF(HV$8=0,'Deal Pricing'!$D$8/'Deal Pricing'!$D$9,'Deal Pricing'!$D$8*(HV$8/12)/(1-(1+HV$8/12)^(-'Deal Pricing'!$D$9)))</x:f>
        <x:v>4212361.356549695</x:v>
      </x:c>
      <x:c r="HW9" s="65" t="n">
        <x:f>IF(HW$8=0,'Deal Pricing'!$D$8/'Deal Pricing'!$D$9,'Deal Pricing'!$D$8*(HW$8/12)/(1-(1+HW$8/12)^(-'Deal Pricing'!$D$9)))</x:f>
        <x:v>4217818.114363482</x:v>
      </x:c>
      <x:c r="HX9" s="65" t="n">
        <x:f>IF(HX$8=0,'Deal Pricing'!$D$8/'Deal Pricing'!$D$9,'Deal Pricing'!$D$8*(HX$8/12)/(1-(1+HX$8/12)^(-'Deal Pricing'!$D$9)))</x:f>
        <x:v>4223278.593354564</x:v>
      </x:c>
      <x:c r="HY9" s="65" t="n">
        <x:f>IF(HY$8=0,'Deal Pricing'!$D$8/'Deal Pricing'!$D$9,'Deal Pricing'!$D$8*(HY$8/12)/(1-(1+HY$8/12)^(-'Deal Pricing'!$D$9)))</x:f>
        <x:v>4228742.7911890615</x:v>
      </x:c>
      <x:c r="HZ9" s="65" t="n">
        <x:f>IF(HZ$8=0,'Deal Pricing'!$D$8/'Deal Pricing'!$D$9,'Deal Pricing'!$D$8*(HZ$8/12)/(1-(1+HZ$8/12)^(-'Deal Pricing'!$D$9)))</x:f>
        <x:v>4234210.705528736</x:v>
      </x:c>
      <x:c r="IA9" s="65" t="n">
        <x:f>IF(IA$8=0,'Deal Pricing'!$D$8/'Deal Pricing'!$D$9,'Deal Pricing'!$D$8*(IA$8/12)/(1-(1+IA$8/12)^(-'Deal Pricing'!$D$9)))</x:f>
        <x:v>4239682.334030834</x:v>
      </x:c>
      <x:c r="IB9" s="65" t="n">
        <x:f>IF(IB$8=0,'Deal Pricing'!$D$8/'Deal Pricing'!$D$9,'Deal Pricing'!$D$8*(IB$8/12)/(1-(1+IB$8/12)^(-'Deal Pricing'!$D$9)))</x:f>
        <x:v>4245157.674348269</x:v>
      </x:c>
      <x:c r="IC9" s="2"/>
      <x:c r="ID9" s="2"/>
      <x:c r="IE9" s="2"/>
      <x:c r="IF9" s="2"/>
    </x:row>
    <x:row r="10">
      <x:c r="A10" s="2"/>
      <x:c r="B10" s="2"/>
      <x:c r="C10" s="85" t="str">
        <x:v>Expected interest</x:v>
      </x:c>
      <x:c r="D10" s="2"/>
      <x:c r="E10" s="2"/>
      <x:c r="F10" s="65" t="n">
        <x:f>SUMPRODUCT(F$25:F$84,$D$25:$D$84)*F$8/12</x:f>
        <x:v>10720297.130392538</x:v>
      </x:c>
      <x:c r="G10" s="65" t="n">
        <x:f>SUMPRODUCT(G$25:G$84,$D$25:$D$84)*G$8/12</x:f>
        <x:v>10878406.394598009</x:v>
      </x:c>
      <x:c r="H10" s="65" t="n">
        <x:f>SUMPRODUCT(H$25:H$84,$D$25:$D$84)*H$8/12</x:f>
        <x:v>11036654.641571553</x:v>
      </x:c>
      <x:c r="I10" s="65" t="n">
        <x:f>SUMPRODUCT(I$25:I$84,$D$25:$D$84)*I$8/12</x:f>
        <x:v>11195041.833799964</x:v>
      </x:c>
      <x:c r="J10" s="65" t="n">
        <x:f>SUMPRODUCT(J$25:J$84,$D$25:$D$84)*J$8/12</x:f>
        <x:v>11353567.933536671</x:v>
      </x:c>
      <x:c r="K10" s="65" t="n">
        <x:f>SUMPRODUCT(K$25:K$84,$D$25:$D$84)*K$8/12</x:f>
        <x:v>11512232.90280318</x:v>
      </x:c>
      <x:c r="L10" s="65" t="n">
        <x:f>SUMPRODUCT(L$25:L$84,$D$25:$D$84)*L$8/12</x:f>
        <x:v>11671036.703386681</x:v>
      </x:c>
      <x:c r="M10" s="65" t="n">
        <x:f>SUMPRODUCT(M$25:M$84,$D$25:$D$84)*M$8/12</x:f>
        <x:v>11829979.296843374</x:v>
      </x:c>
      <x:c r="N10" s="65" t="n">
        <x:f>SUMPRODUCT(N$25:N$84,$D$25:$D$84)*N$8/12</x:f>
        <x:v>11989060.64449569</x:v>
      </x:c>
      <x:c r="O10" s="65" t="n">
        <x:f>SUMPRODUCT(O$25:O$84,$D$25:$D$84)*O$8/12</x:f>
        <x:v>12148280.707435606</x:v>
      </x:c>
      <x:c r="P10" s="65" t="n">
        <x:f>SUMPRODUCT(P$25:P$84,$D$25:$D$84)*P$8/12</x:f>
        <x:v>12307639.446521895</x:v>
      </x:c>
      <x:c r="Q10" s="65" t="n">
        <x:f>SUMPRODUCT(Q$25:Q$84,$D$25:$D$84)*Q$8/12</x:f>
        <x:v>12467136.822383456</x:v>
      </x:c>
      <x:c r="R10" s="65" t="n">
        <x:f>SUMPRODUCT(R$25:R$84,$D$25:$D$84)*R$8/12</x:f>
        <x:v>12626772.795416513</x:v>
      </x:c>
      <x:c r="S10" s="65" t="n">
        <x:f>SUMPRODUCT(S$25:S$84,$D$25:$D$84)*S$8/12</x:f>
        <x:v>12786547.325787997</x:v>
      </x:c>
      <x:c r="T10" s="65" t="n">
        <x:f>SUMPRODUCT(T$25:T$84,$D$25:$D$84)*T$8/12</x:f>
        <x:v>12946460.373432724</x:v>
      </x:c>
      <x:c r="U10" s="65" t="n">
        <x:f>SUMPRODUCT(U$25:U$84,$D$25:$D$84)*U$8/12</x:f>
        <x:v>13106511.898056777</x:v>
      </x:c>
      <x:c r="V10" s="65" t="n">
        <x:f>SUMPRODUCT(V$25:V$84,$D$25:$D$84)*V$8/12</x:f>
        <x:v>13266701.859135078</x:v>
      </x:c>
      <x:c r="W10" s="65" t="n">
        <x:f>SUMPRODUCT(W$25:W$84,$D$25:$D$84)*W$8/12</x:f>
        <x:v>13427030.215912884</x:v>
      </x:c>
      <x:c r="X10" s="65" t="n">
        <x:f>SUMPRODUCT(X$25:X$84,$D$25:$D$84)*X$8/12</x:f>
        <x:v>13587496.92740716</x:v>
      </x:c>
      <x:c r="Y10" s="65" t="n">
        <x:f>SUMPRODUCT(Y$25:Y$84,$D$25:$D$84)*Y$8/12</x:f>
        <x:v>13748101.952404207</x:v>
      </x:c>
      <x:c r="Z10" s="65" t="n">
        <x:f>SUMPRODUCT(Z$25:Z$84,$D$25:$D$84)*Z$8/12</x:f>
        <x:v>13908845.249463031</x:v>
      </x:c>
      <x:c r="AA10" s="65" t="n">
        <x:f>SUMPRODUCT(AA$25:AA$84,$D$25:$D$84)*AA$8/12</x:f>
        <x:v>14069726.77691257</x:v>
      </x:c>
      <x:c r="AB10" s="65" t="n">
        <x:f>SUMPRODUCT(AB$25:AB$84,$D$25:$D$84)*AB$8/12</x:f>
        <x:v>14230746.492855037</x:v>
      </x:c>
      <x:c r="AC10" s="65" t="n">
        <x:f>SUMPRODUCT(AC$25:AC$84,$D$25:$D$84)*AC$8/12</x:f>
        <x:v>14391904.355163155</x:v>
      </x:c>
      <x:c r="AD10" s="65" t="n">
        <x:f>SUMPRODUCT(AD$25:AD$84,$D$25:$D$84)*AD$8/12</x:f>
        <x:v>14553200.321483532</x:v>
      </x:c>
      <x:c r="AE10" s="65" t="n">
        <x:f>SUMPRODUCT(AE$25:AE$84,$D$25:$D$84)*AE$8/12</x:f>
        <x:v>14714634.34923389</x:v>
      </x:c>
      <x:c r="AF10" s="65" t="n">
        <x:f>SUMPRODUCT(AF$25:AF$84,$D$25:$D$84)*AF$8/12</x:f>
        <x:v>14876206.3956064</x:v>
      </x:c>
      <x:c r="AG10" s="65" t="n">
        <x:f>SUMPRODUCT(AG$25:AG$84,$D$25:$D$84)*AG$8/12</x:f>
        <x:v>15037916.417565333</x:v>
      </x:c>
      <x:c r="AH10" s="65" t="n">
        <x:f>SUMPRODUCT(AH$25:AH$84,$D$25:$D$84)*AH$8/12</x:f>
        <x:v>15199764.371848492</x:v>
      </x:c>
      <x:c r="AI10" s="65" t="n">
        <x:f>SUMPRODUCT(AI$25:AI$84,$D$25:$D$84)*AI$8/12</x:f>
        <x:v>15361750.214968687</x:v>
      </x:c>
      <x:c r="AJ10" s="65" t="n">
        <x:f>SUMPRODUCT(AJ$25:AJ$84,$D$25:$D$84)*AJ$8/12</x:f>
        <x:v>15523873.903211296</x:v>
      </x:c>
      <x:c r="AK10" s="65" t="n">
        <x:f>SUMPRODUCT(AK$25:AK$84,$D$25:$D$84)*AK$8/12</x:f>
        <x:v>15686135.392637758</x:v>
      </x:c>
      <x:c r="AL10" s="65" t="n">
        <x:f>SUMPRODUCT(AL$25:AL$84,$D$25:$D$84)*AL$8/12</x:f>
        <x:v>15848534.639082631</x:v>
      </x:c>
      <x:c r="AM10" s="65" t="n">
        <x:f>SUMPRODUCT(AM$25:AM$84,$D$25:$D$84)*AM$8/12</x:f>
        <x:v>16011071.598157167</x:v>
      </x:c>
      <x:c r="AN10" s="65" t="n">
        <x:f>SUMPRODUCT(AN$25:AN$84,$D$25:$D$84)*AN$8/12</x:f>
        <x:v>16173746.225246394</x:v>
      </x:c>
      <x:c r="AO10" s="65" t="n">
        <x:f>SUMPRODUCT(AO$25:AO$84,$D$25:$D$84)*AO$8/12</x:f>
        <x:v>16336558.475512572</x:v>
      </x:c>
      <x:c r="AP10" s="65" t="n">
        <x:f>SUMPRODUCT(AP$25:AP$84,$D$25:$D$84)*AP$8/12</x:f>
        <x:v>16499508.303892402</x:v>
      </x:c>
      <x:c r="AQ10" s="65" t="n">
        <x:f>SUMPRODUCT(AQ$25:AQ$84,$D$25:$D$84)*AQ$8/12</x:f>
        <x:v>16662595.665100448</x:v>
      </x:c>
      <x:c r="AR10" s="65" t="n">
        <x:f>SUMPRODUCT(AR$25:AR$84,$D$25:$D$84)*AR$8/12</x:f>
        <x:v>16825820.513626345</x:v>
      </x:c>
      <x:c r="AS10" s="65" t="n">
        <x:f>SUMPRODUCT(AS$25:AS$84,$D$25:$D$84)*AS$8/12</x:f>
        <x:v>16989182.803738184</x:v>
      </x:c>
      <x:c r="AT10" s="65" t="n">
        <x:f>SUMPRODUCT(AT$25:AT$84,$D$25:$D$84)*AT$8/12</x:f>
        <x:v>17152682.489480145</x:v>
      </x:c>
      <x:c r="AU10" s="65" t="n">
        <x:f>SUMPRODUCT(AU$25:AU$84,$D$25:$D$84)*AU$8/12</x:f>
        <x:v>17316319.52467399</x:v>
      </x:c>
      <x:c r="AV10" s="65" t="n">
        <x:f>SUMPRODUCT(AV$25:AV$84,$D$25:$D$84)*AV$8/12</x:f>
        <x:v>17480093.862920497</x:v>
      </x:c>
      <x:c r="AW10" s="65" t="n">
        <x:f>SUMPRODUCT(AW$25:AW$84,$D$25:$D$84)*AW$8/12</x:f>
        <x:v>17644005.457597107</x:v>
      </x:c>
      <x:c r="AX10" s="65" t="n">
        <x:f>SUMPRODUCT(AX$25:AX$84,$D$25:$D$84)*AX$8/12</x:f>
        <x:v>17808054.261861328</x:v>
      </x:c>
      <x:c r="AY10" s="65" t="n">
        <x:f>SUMPRODUCT(AY$25:AY$84,$D$25:$D$84)*AY$8/12</x:f>
        <x:v>17972240.228647947</x:v>
      </x:c>
      <x:c r="AZ10" s="65" t="n">
        <x:f>SUMPRODUCT(AZ$25:AZ$84,$D$25:$D$84)*AZ$8/12</x:f>
        <x:v>18136563.310672477</x:v>
      </x:c>
      <x:c r="BA10" s="65" t="n">
        <x:f>SUMPRODUCT(BA$25:BA$84,$D$25:$D$84)*BA$8/12</x:f>
        <x:v>18301023.460428365</x:v>
      </x:c>
      <x:c r="BB10" s="65" t="n">
        <x:f>SUMPRODUCT(BB$25:BB$84,$D$25:$D$84)*BB$8/12</x:f>
        <x:v>18465620.630190417</x:v>
      </x:c>
      <x:c r="BC10" s="65" t="n">
        <x:f>SUMPRODUCT(BC$25:BC$84,$D$25:$D$84)*BC$8/12</x:f>
        <x:v>18630354.772012003</x:v>
      </x:c>
      <x:c r="BD10" s="65" t="n">
        <x:f>SUMPRODUCT(BD$25:BD$84,$D$25:$D$84)*BD$8/12</x:f>
        <x:v>18795225.83772856</x:v>
      </x:c>
      <x:c r="BE10" s="65" t="n">
        <x:f>SUMPRODUCT(BE$25:BE$84,$D$25:$D$84)*BE$8/12</x:f>
        <x:v>18960233.778955072</x:v>
      </x:c>
      <x:c r="BF10" s="65" t="n">
        <x:f>SUMPRODUCT(BF$25:BF$84,$D$25:$D$84)*BF$8/12</x:f>
        <x:v>19125378.547087736</x:v>
      </x:c>
      <x:c r="BG10" s="65" t="n">
        <x:f>SUMPRODUCT(BG$25:BG$84,$D$25:$D$84)*BG$8/12</x:f>
        <x:v>19290660.093305305</x:v>
      </x:c>
      <x:c r="BH10" s="65" t="n">
        <x:f>SUMPRODUCT(BH$25:BH$84,$D$25:$D$84)*BH$8/12</x:f>
        <x:v>19456078.368566766</x:v>
      </x:c>
      <x:c r="BI10" s="65" t="n">
        <x:f>SUMPRODUCT(BI$25:BI$84,$D$25:$D$84)*BI$8/12</x:f>
        <x:v>19621633.323614825</x:v>
      </x:c>
      <x:c r="BJ10" s="65" t="n">
        <x:f>SUMPRODUCT(BJ$25:BJ$84,$D$25:$D$84)*BJ$8/12</x:f>
        <x:v>19787324.908972986</x:v>
      </x:c>
      <x:c r="BK10" s="65" t="n">
        <x:f>SUMPRODUCT(BK$25:BK$84,$D$25:$D$84)*BK$8/12</x:f>
        <x:v>19953153.0749492</x:v>
      </x:c>
      <x:c r="BL10" s="65" t="n">
        <x:f>SUMPRODUCT(BL$25:BL$84,$D$25:$D$84)*BL$8/12</x:f>
        <x:v>20119117.77163292</x:v>
      </x:c>
      <x:c r="BM10" s="65" t="n">
        <x:f>SUMPRODUCT(BM$25:BM$84,$D$25:$D$84)*BM$8/12</x:f>
        <x:v>20285218.94889864</x:v>
      </x:c>
      <x:c r="BN10" s="65" t="n">
        <x:f>SUMPRODUCT(BN$25:BN$84,$D$25:$D$84)*BN$8/12</x:f>
        <x:v>20451456.55640302</x:v>
      </x:c>
      <x:c r="BO10" s="65" t="n">
        <x:f>SUMPRODUCT(BO$25:BO$84,$D$25:$D$84)*BO$8/12</x:f>
        <x:v>20617830.54358855</x:v>
      </x:c>
      <x:c r="BP10" s="65" t="n">
        <x:f>SUMPRODUCT(BP$25:BP$84,$D$25:$D$84)*BP$8/12</x:f>
        <x:v>20784340.8596805</x:v>
      </x:c>
      <x:c r="BQ10" s="65" t="n">
        <x:f>SUMPRODUCT(BQ$25:BQ$84,$D$25:$D$84)*BQ$8/12</x:f>
        <x:v>20950987.45369063</x:v>
      </x:c>
      <x:c r="BR10" s="65" t="n">
        <x:f>SUMPRODUCT(BR$25:BR$84,$D$25:$D$84)*BR$8/12</x:f>
        <x:v>21117770.2744146</x:v>
      </x:c>
      <x:c r="BS10" s="65" t="n">
        <x:f>SUMPRODUCT(BS$25:BS$84,$D$25:$D$84)*BS$8/12</x:f>
        <x:v>21284689.270433594</x:v>
      </x:c>
      <x:c r="BT10" s="65" t="n">
        <x:f>SUMPRODUCT(BT$25:BT$84,$D$25:$D$84)*BT$8/12</x:f>
        <x:v>21451744.39011584</x:v>
      </x:c>
      <x:c r="BU10" s="65" t="n">
        <x:f>SUMPRODUCT(BU$25:BU$84,$D$25:$D$84)*BU$8/12</x:f>
        <x:v>21618935.581614207</x:v>
      </x:c>
      <x:c r="BV10" s="65" t="n">
        <x:f>SUMPRODUCT(BV$25:BV$84,$D$25:$D$84)*BV$8/12</x:f>
        <x:v>21786262.792869624</x:v>
      </x:c>
      <x:c r="BW10" s="65" t="n">
        <x:f>SUMPRODUCT(BW$25:BW$84,$D$25:$D$84)*BW$8/12</x:f>
        <x:v>21953725.97160837</x:v>
      </x:c>
      <x:c r="BX10" s="65" t="n">
        <x:f>SUMPRODUCT(BX$25:BX$84,$D$25:$D$84)*BX$8/12</x:f>
        <x:v>22121325.065345526</x:v>
      </x:c>
      <x:c r="BY10" s="65" t="n">
        <x:f>SUMPRODUCT(BY$25:BY$84,$D$25:$D$84)*BY$8/12</x:f>
        <x:v>22289060.02138218</x:v>
      </x:c>
      <x:c r="BZ10" s="65" t="n">
        <x:f>SUMPRODUCT(BZ$25:BZ$84,$D$25:$D$84)*BZ$8/12</x:f>
        <x:v>22456930.78680898</x:v>
      </x:c>
      <x:c r="CA10" s="65" t="n">
        <x:f>SUMPRODUCT(CA$25:CA$84,$D$25:$D$84)*CA$8/12</x:f>
        <x:v>22624937.308503184</x:v>
      </x:c>
      <x:c r="CB10" s="65" t="n">
        <x:f>SUMPRODUCT(CB$25:CB$84,$D$25:$D$84)*CB$8/12</x:f>
        <x:v>22793079.533132415</x:v>
      </x:c>
      <x:c r="CC10" s="65" t="n">
        <x:f>SUMPRODUCT(CC$25:CC$84,$D$25:$D$84)*CC$8/12</x:f>
        <x:v>22961357.407151967</x:v>
      </x:c>
      <x:c r="CD10" s="65" t="n">
        <x:f>SUMPRODUCT(CD$25:CD$84,$D$25:$D$84)*CD$8/12</x:f>
        <x:v>23129770.876806613</x:v>
      </x:c>
      <x:c r="CE10" s="65" t="n">
        <x:f>SUMPRODUCT(CE$25:CE$84,$D$25:$D$84)*CE$8/12</x:f>
        <x:v>23298319.8881319</x:v>
      </x:c>
      <x:c r="CF10" s="65" t="n">
        <x:f>SUMPRODUCT(CF$25:CF$84,$D$25:$D$84)*CF$8/12</x:f>
        <x:v>23467004.386951953</x:v>
      </x:c>
      <x:c r="CG10" s="65" t="n">
        <x:f>SUMPRODUCT(CG$25:CG$84,$D$25:$D$84)*CG$8/12</x:f>
        <x:v>23635824.318882883</x:v>
      </x:c>
      <x:c r="CH10" s="65" t="n">
        <x:f>SUMPRODUCT(CH$25:CH$84,$D$25:$D$84)*CH$8/12</x:f>
        <x:v>23804779.629329965</x:v>
      </x:c>
      <x:c r="CI10" s="65" t="n">
        <x:f>SUMPRODUCT(CI$25:CI$84,$D$25:$D$84)*CI$8/12</x:f>
        <x:v>23973870.26349124</x:v>
      </x:c>
      <x:c r="CJ10" s="65" t="n">
        <x:f>SUMPRODUCT(CJ$25:CJ$84,$D$25:$D$84)*CJ$8/12</x:f>
        <x:v>24143096.166354682</x:v>
      </x:c>
      <x:c r="CK10" s="65" t="n">
        <x:f>SUMPRODUCT(CK$25:CK$84,$D$25:$D$84)*CK$8/12</x:f>
        <x:v>24312457.282701697</x:v>
      </x:c>
      <x:c r="CL10" s="65" t="n">
        <x:f>SUMPRODUCT(CL$25:CL$84,$D$25:$D$84)*CL$8/12</x:f>
        <x:v>24481953.557104316</x:v>
      </x:c>
      <x:c r="CM10" s="65" t="n">
        <x:f>SUMPRODUCT(CM$25:CM$84,$D$25:$D$84)*CM$8/12</x:f>
        <x:v>24651584.933928806</x:v>
      </x:c>
      <x:c r="CN10" s="65" t="n">
        <x:f>SUMPRODUCT(CN$25:CN$84,$D$25:$D$84)*CN$8/12</x:f>
        <x:v>24821351.357332733</x:v>
      </x:c>
      <x:c r="CO10" s="65" t="n">
        <x:f>SUMPRODUCT(CO$25:CO$84,$D$25:$D$84)*CO$8/12</x:f>
        <x:v>24991252.7712687</x:v>
      </x:c>
      <x:c r="CP10" s="65" t="n">
        <x:f>SUMPRODUCT(CP$25:CP$84,$D$25:$D$84)*CP$8/12</x:f>
        <x:v>25161289.119481664</x:v>
      </x:c>
      <x:c r="CQ10" s="65" t="n">
        <x:f>SUMPRODUCT(CQ$25:CQ$84,$D$25:$D$84)*CQ$8/12</x:f>
        <x:v>25331460.345510747</x:v>
      </x:c>
      <x:c r="CR10" s="65" t="n">
        <x:f>SUMPRODUCT(CR$25:CR$84,$D$25:$D$84)*CR$8/12</x:f>
        <x:v>25501766.392690673</x:v>
      </x:c>
      <x:c r="CS10" s="65" t="n">
        <x:f>SUMPRODUCT(CS$25:CS$84,$D$25:$D$84)*CS$8/12</x:f>
        <x:v>25672207.204149395</x:v>
      </x:c>
      <x:c r="CT10" s="65" t="n">
        <x:f>SUMPRODUCT(CT$25:CT$84,$D$25:$D$84)*CT$8/12</x:f>
        <x:v>25842782.7228116</x:v>
      </x:c>
      <x:c r="CU10" s="65" t="n">
        <x:f>SUMPRODUCT(CU$25:CU$84,$D$25:$D$84)*CU$8/12</x:f>
        <x:v>26013492.891395897</x:v>
      </x:c>
      <x:c r="CV10" s="65" t="n">
        <x:f>SUMPRODUCT(CV$25:CV$84,$D$25:$D$84)*CV$8/12</x:f>
        <x:v>26184337.65241855</x:v>
      </x:c>
      <x:c r="CW10" s="65" t="n">
        <x:f>SUMPRODUCT(CW$25:CW$84,$D$25:$D$84)*CW$8/12</x:f>
        <x:v>26355316.94819032</x:v>
      </x:c>
      <x:c r="CX10" s="65" t="n">
        <x:f>SUMPRODUCT(CX$25:CX$84,$D$25:$D$84)*CX$8/12</x:f>
        <x:v>26526430.720820423</x:v>
      </x:c>
      <x:c r="CY10" s="65" t="n">
        <x:f>SUMPRODUCT(CY$25:CY$84,$D$25:$D$84)*CY$8/12</x:f>
        <x:v>26697678.9122134</x:v>
      </x:c>
      <x:c r="CZ10" s="65" t="n">
        <x:f>SUMPRODUCT(CZ$25:CZ$84,$D$25:$D$84)*CZ$8/12</x:f>
        <x:v>26869061.464072853</x:v>
      </x:c>
      <x:c r="DA10" s="65" t="n">
        <x:f>SUMPRODUCT(DA$25:DA$84,$D$25:$D$84)*DA$8/12</x:f>
        <x:v>27040578.317898557</x:v>
      </x:c>
      <x:c r="DB10" s="65" t="n">
        <x:f>SUMPRODUCT(DB$25:DB$84,$D$25:$D$84)*DB$8/12</x:f>
        <x:v>27212229.414990142</x:v>
      </x:c>
      <x:c r="DC10" s="65" t="n">
        <x:f>SUMPRODUCT(DC$25:DC$84,$D$25:$D$84)*DC$8/12</x:f>
        <x:v>27384014.696444526</x:v>
      </x:c>
      <x:c r="DD10" s="65" t="n">
        <x:f>SUMPRODUCT(DD$25:DD$84,$D$25:$D$84)*DD$8/12</x:f>
        <x:v>27555934.103157546</x:v>
      </x:c>
      <x:c r="DE10" s="65" t="n">
        <x:f>SUMPRODUCT(DE$25:DE$84,$D$25:$D$84)*DE$8/12</x:f>
        <x:v>27727987.57582562</x:v>
      </x:c>
      <x:c r="DF10" s="65" t="n">
        <x:f>SUMPRODUCT(DF$25:DF$84,$D$25:$D$84)*DF$8/12</x:f>
        <x:v>27900175.054943252</x:v>
      </x:c>
      <x:c r="DG10" s="65" t="n">
        <x:f>SUMPRODUCT(DG$25:DG$84,$D$25:$D$84)*DG$8/12</x:f>
        <x:v>28072496.480806604</x:v>
      </x:c>
      <x:c r="DH10" s="65" t="n">
        <x:f>SUMPRODUCT(DH$25:DH$84,$D$25:$D$84)*DH$8/12</x:f>
        <x:v>28244951.79351074</x:v>
      </x:c>
      <x:c r="DI10" s="65" t="n">
        <x:f>SUMPRODUCT(DI$25:DI$84,$D$25:$D$84)*DI$8/12</x:f>
        <x:v>28417540.932953153</x:v>
      </x:c>
      <x:c r="DJ10" s="65" t="n">
        <x:f>SUMPRODUCT(DJ$25:DJ$84,$D$25:$D$84)*DJ$8/12</x:f>
        <x:v>28590263.838831007</x:v>
      </x:c>
      <x:c r="DK10" s="65" t="n">
        <x:f>SUMPRODUCT(DK$25:DK$84,$D$25:$D$84)*DK$8/12</x:f>
        <x:v>28763120.45064467</x:v>
      </x:c>
      <x:c r="DL10" s="65" t="n">
        <x:f>SUMPRODUCT(DL$25:DL$84,$D$25:$D$84)*DL$8/12</x:f>
        <x:v>28936110.707694918</x:v>
      </x:c>
      <x:c r="DM10" s="65" t="n">
        <x:f>SUMPRODUCT(DM$25:DM$84,$D$25:$D$84)*DM$8/12</x:f>
        <x:v>29109234.549086574</x:v>
      </x:c>
      <x:c r="DN10" s="65" t="n">
        <x:f>SUMPRODUCT(DN$25:DN$84,$D$25:$D$84)*DN$8/12</x:f>
        <x:v>29282491.913725987</x:v>
      </x:c>
      <x:c r="DO10" s="65" t="n">
        <x:f>SUMPRODUCT(DO$25:DO$84,$D$25:$D$84)*DO$8/12</x:f>
        <x:v>29455882.740322735</x:v>
      </x:c>
      <x:c r="DP10" s="65" t="n">
        <x:f>SUMPRODUCT(DP$25:DP$84,$D$25:$D$84)*DP$8/12</x:f>
        <x:v>29629406.96739122</x:v>
      </x:c>
      <x:c r="DQ10" s="65" t="n">
        <x:f>SUMPRODUCT(DQ$25:DQ$84,$D$25:$D$84)*DQ$8/12</x:f>
        <x:v>29803064.53324807</x:v>
      </x:c>
      <x:c r="DR10" s="65" t="n">
        <x:f>SUMPRODUCT(DR$25:DR$84,$D$25:$D$84)*DR$8/12</x:f>
        <x:v>29976855.376016032</x:v>
      </x:c>
      <x:c r="DS10" s="65" t="n">
        <x:f>SUMPRODUCT(DS$25:DS$84,$D$25:$D$84)*DS$8/12</x:f>
        <x:v>30150779.433620896</x:v>
      </x:c>
      <x:c r="DT10" s="65" t="n">
        <x:f>SUMPRODUCT(DT$25:DT$84,$D$25:$D$84)*DT$8/12</x:f>
        <x:v>30324836.643795256</x:v>
      </x:c>
      <x:c r="DU10" s="65" t="n">
        <x:f>SUMPRODUCT(DU$25:DU$84,$D$25:$D$84)*DU$8/12</x:f>
        <x:v>30499026.94407561</x:v>
      </x:c>
      <x:c r="DV10" s="65" t="n">
        <x:f>SUMPRODUCT(DV$25:DV$84,$D$25:$D$84)*DV$8/12</x:f>
        <x:v>30673350.271806043</x:v>
      </x:c>
      <x:c r="DW10" s="65" t="n">
        <x:f>SUMPRODUCT(DW$25:DW$84,$D$25:$D$84)*DW$8/12</x:f>
        <x:v>30847806.564135358</x:v>
      </x:c>
      <x:c r="DX10" s="65" t="n">
        <x:f>SUMPRODUCT(DX$25:DX$84,$D$25:$D$84)*DX$8/12</x:f>
        <x:v>31022395.75802068</x:v>
      </x:c>
      <x:c r="DY10" s="65" t="n">
        <x:f>SUMPRODUCT(DY$25:DY$84,$D$25:$D$84)*DY$8/12</x:f>
        <x:v>31197117.790224697</x:v>
      </x:c>
      <x:c r="DZ10" s="65" t="n">
        <x:f>SUMPRODUCT(DZ$25:DZ$84,$D$25:$D$84)*DZ$8/12</x:f>
        <x:v>31371972.597319182</x:v>
      </x:c>
      <x:c r="EA10" s="65" t="n">
        <x:f>SUMPRODUCT(EA$25:EA$84,$D$25:$D$84)*EA$8/12</x:f>
        <x:v>31546960.115682676</x:v>
      </x:c>
      <x:c r="EB10" s="65" t="n">
        <x:f>SUMPRODUCT(EB$25:EB$84,$D$25:$D$84)*EB$8/12</x:f>
        <x:v>31722080.281502098</x:v>
      </x:c>
      <x:c r="EC10" s="65" t="n">
        <x:f>SUMPRODUCT(EC$25:EC$84,$D$25:$D$84)*EC$8/12</x:f>
        <x:v>31897333.030774232</x:v>
      </x:c>
      <x:c r="ED10" s="65" t="n">
        <x:f>SUMPRODUCT(ED$25:ED$84,$D$25:$D$84)*ED$8/12</x:f>
        <x:v>32072718.299303453</x:v>
      </x:c>
      <x:c r="EE10" s="65" t="n">
        <x:f>SUMPRODUCT(EE$25:EE$84,$D$25:$D$84)*EE$8/12</x:f>
        <x:v>32248236.02270524</x:v>
      </x:c>
      <x:c r="EF10" s="65" t="n">
        <x:f>SUMPRODUCT(EF$25:EF$84,$D$25:$D$84)*EF$8/12</x:f>
        <x:v>32423886.136403393</x:v>
      </x:c>
      <x:c r="EG10" s="65" t="n">
        <x:f>SUMPRODUCT(EG$25:EG$84,$D$25:$D$84)*EG$8/12</x:f>
        <x:v>32599668.575633835</x:v>
      </x:c>
      <x:c r="EH10" s="65" t="n">
        <x:f>SUMPRODUCT(EH$25:EH$84,$D$25:$D$84)*EH$8/12</x:f>
        <x:v>32775583.275441412</x:v>
      </x:c>
      <x:c r="EI10" s="65" t="n">
        <x:f>SUMPRODUCT(EI$25:EI$84,$D$25:$D$84)*EI$8/12</x:f>
        <x:v>32951630.170683965</x:v>
      </x:c>
      <x:c r="EJ10" s="65" t="n">
        <x:f>SUMPRODUCT(EJ$25:EJ$84,$D$25:$D$84)*EJ$8/12</x:f>
        <x:v>33127809.196029127</x:v>
      </x:c>
      <x:c r="EK10" s="65" t="n">
        <x:f>SUMPRODUCT(EK$25:EK$84,$D$25:$D$84)*EK$8/12</x:f>
        <x:v>33304120.2859582</x:v>
      </x:c>
      <x:c r="EL10" s="65" t="n">
        <x:f>SUMPRODUCT(EL$25:EL$84,$D$25:$D$84)*EL$8/12</x:f>
        <x:v>33480563.374763697</x:v>
      </x:c>
      <x:c r="EM10" s="65" t="n">
        <x:f>SUMPRODUCT(EM$25:EM$84,$D$25:$D$84)*EM$8/12</x:f>
        <x:v>33657138.3965508</x:v>
      </x:c>
      <x:c r="EN10" s="65" t="n">
        <x:f>SUMPRODUCT(EN$25:EN$84,$D$25:$D$84)*EN$8/12</x:f>
        <x:v>33833845.28523935</x:v>
      </x:c>
      <x:c r="EO10" s="65" t="n">
        <x:f>SUMPRODUCT(EO$25:EO$84,$D$25:$D$84)*EO$8/12</x:f>
        <x:v>34010683.97456094</x:v>
      </x:c>
      <x:c r="EP10" s="65" t="n">
        <x:f>SUMPRODUCT(EP$25:EP$84,$D$25:$D$84)*EP$8/12</x:f>
        <x:v>34187654.39806303</x:v>
      </x:c>
      <x:c r="EQ10" s="65" t="n">
        <x:f>SUMPRODUCT(EQ$25:EQ$84,$D$25:$D$84)*EQ$8/12</x:f>
        <x:v>34364756.48910572</x:v>
      </x:c>
      <x:c r="ER10" s="65" t="n">
        <x:f>SUMPRODUCT(ER$25:ER$84,$D$25:$D$84)*ER$8/12</x:f>
        <x:v>34541990.18086578</x:v>
      </x:c>
      <x:c r="ES10" s="65" t="n">
        <x:f>SUMPRODUCT(ES$25:ES$84,$D$25:$D$84)*ES$8/12</x:f>
        <x:v>34719355.40633348</x:v>
      </x:c>
      <x:c r="ET10" s="65" t="n">
        <x:f>SUMPRODUCT(ET$25:ET$84,$D$25:$D$84)*ET$8/12</x:f>
        <x:v>34896852.09831652</x:v>
      </x:c>
      <x:c r="EU10" s="65" t="n">
        <x:f>SUMPRODUCT(EU$25:EU$84,$D$25:$D$84)*EU$8/12</x:f>
        <x:v>35074480.18943699</x:v>
      </x:c>
      <x:c r="EV10" s="65" t="n">
        <x:f>SUMPRODUCT(EV$25:EV$84,$D$25:$D$84)*EV$8/12</x:f>
        <x:v>35252239.61213522</x:v>
      </x:c>
      <x:c r="EW10" s="65" t="n">
        <x:f>SUMPRODUCT(EW$25:EW$84,$D$25:$D$84)*EW$8/12</x:f>
        <x:v>35430130.29866674</x:v>
      </x:c>
      <x:c r="EX10" s="65" t="n">
        <x:f>SUMPRODUCT(EX$25:EX$84,$D$25:$D$84)*EX$8/12</x:f>
        <x:v>35608152.18110619</x:v>
      </x:c>
      <x:c r="EY10" s="65" t="n">
        <x:f>SUMPRODUCT(EY$25:EY$84,$D$25:$D$84)*EY$8/12</x:f>
        <x:v>35786305.191344686</x:v>
      </x:c>
      <x:c r="EZ10" s="65" t="n">
        <x:f>SUMPRODUCT(EZ$25:EZ$84,$D$25:$D$84)*EZ$8/12</x:f>
        <x:v>35964589.26109157</x:v>
      </x:c>
      <x:c r="FA10" s="65" t="n">
        <x:f>SUMPRODUCT(FA$25:FA$84,$D$25:$D$84)*FA$8/12</x:f>
        <x:v>36143004.32187605</x:v>
      </x:c>
      <x:c r="FB10" s="65" t="n">
        <x:f>SUMPRODUCT(FB$25:FB$84,$D$25:$D$84)*FB$8/12</x:f>
        <x:v>36321550.30504466</x:v>
      </x:c>
      <x:c r="FC10" s="65" t="n">
        <x:f>SUMPRODUCT(FC$25:FC$84,$D$25:$D$84)*FC$8/12</x:f>
        <x:v>36500227.1417651</x:v>
      </x:c>
      <x:c r="FD10" s="65" t="n">
        <x:f>SUMPRODUCT(FD$25:FD$84,$D$25:$D$84)*FD$8/12</x:f>
        <x:v>36679034.76302334</x:v>
      </x:c>
      <x:c r="FE10" s="65" t="n">
        <x:f>SUMPRODUCT(FE$25:FE$84,$D$25:$D$84)*FE$8/12</x:f>
        <x:v>36857973.099627204</x:v>
      </x:c>
      <x:c r="FF10" s="65" t="n">
        <x:f>SUMPRODUCT(FF$25:FF$84,$D$25:$D$84)*FF$8/12</x:f>
        <x:v>37037042.08220358</x:v>
      </x:c>
      <x:c r="FG10" s="65" t="n">
        <x:f>SUMPRODUCT(FG$25:FG$84,$D$25:$D$84)*FG$8/12</x:f>
        <x:v>37216241.64120235</x:v>
      </x:c>
      <x:c r="FH10" s="65" t="n">
        <x:f>SUMPRODUCT(FH$25:FH$84,$D$25:$D$84)*FH$8/12</x:f>
        <x:v>37395571.706893064</x:v>
      </x:c>
      <x:c r="FI10" s="65" t="n">
        <x:f>SUMPRODUCT(FI$25:FI$84,$D$25:$D$84)*FI$8/12</x:f>
        <x:v>37575032.20936915</x:v>
      </x:c>
      <x:c r="FJ10" s="65" t="n">
        <x:f>SUMPRODUCT(FJ$25:FJ$84,$D$25:$D$84)*FJ$8/12</x:f>
        <x:v>37754623.07854513</x:v>
      </x:c>
      <x:c r="FK10" s="65" t="n">
        <x:f>SUMPRODUCT(FK$25:FK$84,$D$25:$D$84)*FK$8/12</x:f>
        <x:v>37934344.244158275</x:v>
      </x:c>
      <x:c r="FL10" s="65" t="n">
        <x:f>SUMPRODUCT(FL$25:FL$84,$D$25:$D$84)*FL$8/12</x:f>
        <x:v>38114195.63577057</x:v>
      </x:c>
      <x:c r="FM10" s="65" t="n">
        <x:f>SUMPRODUCT(FM$25:FM$84,$D$25:$D$84)*FM$8/12</x:f>
        <x:v>38294177.18276597</x:v>
      </x:c>
      <x:c r="FN10" s="65" t="n">
        <x:f>SUMPRODUCT(FN$25:FN$84,$D$25:$D$84)*FN$8/12</x:f>
        <x:v>38474288.8143542</x:v>
      </x:c>
      <x:c r="FO10" s="65" t="n">
        <x:f>SUMPRODUCT(FO$25:FO$84,$D$25:$D$84)*FO$8/12</x:f>
        <x:v>38654530.45956785</x:v>
      </x:c>
      <x:c r="FP10" s="65" t="n">
        <x:f>SUMPRODUCT(FP$25:FP$84,$D$25:$D$84)*FP$8/12</x:f>
        <x:v>38834902.04726639</x:v>
      </x:c>
      <x:c r="FQ10" s="65" t="n">
        <x:f>SUMPRODUCT(FQ$25:FQ$84,$D$25:$D$84)*FQ$8/12</x:f>
        <x:v>39015403.50613273</x:v>
      </x:c>
      <x:c r="FR10" s="65" t="n">
        <x:f>SUMPRODUCT(FR$25:FR$84,$D$25:$D$84)*FR$8/12</x:f>
        <x:v>39196034.76467758</x:v>
      </x:c>
      <x:c r="FS10" s="65" t="n">
        <x:f>SUMPRODUCT(FS$25:FS$84,$D$25:$D$84)*FS$8/12</x:f>
        <x:v>39376795.7512361</x:v>
      </x:c>
      <x:c r="FT10" s="65" t="n">
        <x:f>SUMPRODUCT(FT$25:FT$84,$D$25:$D$84)*FT$8/12</x:f>
        <x:v>39557686.39397202</x:v>
      </x:c>
      <x:c r="FU10" s="65" t="n">
        <x:f>SUMPRODUCT(FU$25:FU$84,$D$25:$D$84)*FU$8/12</x:f>
        <x:v>39738706.620874316</x:v>
      </x:c>
      <x:c r="FV10" s="65" t="n">
        <x:f>SUMPRODUCT(FV$25:FV$84,$D$25:$D$84)*FV$8/12</x:f>
        <x:v>39919856.35976142</x:v>
      </x:c>
      <x:c r="FW10" s="65" t="n">
        <x:f>SUMPRODUCT(FW$25:FW$84,$D$25:$D$84)*FW$8/12</x:f>
        <x:v>40101135.53827846</x:v>
      </x:c>
      <x:c r="FX10" s="65" t="n">
        <x:f>SUMPRODUCT(FX$25:FX$84,$D$25:$D$84)*FX$8/12</x:f>
        <x:v>40282544.08389907</x:v>
      </x:c>
      <x:c r="FY10" s="65" t="n">
        <x:f>SUMPRODUCT(FY$25:FY$84,$D$25:$D$84)*FY$8/12</x:f>
        <x:v>40464081.92392689</x:v>
      </x:c>
      <x:c r="FZ10" s="65" t="n">
        <x:f>SUMPRODUCT(FZ$25:FZ$84,$D$25:$D$84)*FZ$8/12</x:f>
        <x:v>40645748.985493444</x:v>
      </x:c>
      <x:c r="GA10" s="65" t="n">
        <x:f>SUMPRODUCT(GA$25:GA$84,$D$25:$D$84)*GA$8/12</x:f>
        <x:v>40827545.195561446</x:v>
      </x:c>
      <x:c r="GB10" s="65" t="n">
        <x:f>SUMPRODUCT(GB$25:GB$84,$D$25:$D$84)*GB$8/12</x:f>
        <x:v>41009470.480922356</x:v>
      </x:c>
      <x:c r="GC10" s="65" t="n">
        <x:f>SUMPRODUCT(GC$25:GC$84,$D$25:$D$84)*GC$8/12</x:f>
        <x:v>41191524.76819985</x:v>
      </x:c>
      <x:c r="GD10" s="65" t="n">
        <x:f>SUMPRODUCT(GD$25:GD$84,$D$25:$D$84)*GD$8/12</x:f>
        <x:v>41373707.98384696</x:v>
      </x:c>
      <x:c r="GE10" s="65" t="n">
        <x:f>SUMPRODUCT(GE$25:GE$84,$D$25:$D$84)*GE$8/12</x:f>
        <x:v>41556020.05415001</x:v>
      </x:c>
      <x:c r="GF10" s="65" t="n">
        <x:f>SUMPRODUCT(GF$25:GF$84,$D$25:$D$84)*GF$8/12</x:f>
        <x:v>41738460.90522554</x:v>
      </x:c>
      <x:c r="GG10" s="65" t="n">
        <x:f>SUMPRODUCT(GG$25:GG$84,$D$25:$D$84)*GG$8/12</x:f>
        <x:v>41921030.46302427</x:v>
      </x:c>
      <x:c r="GH10" s="65" t="n">
        <x:f>SUMPRODUCT(GH$25:GH$84,$D$25:$D$84)*GH$8/12</x:f>
        <x:v>42103728.65332823</x:v>
      </x:c>
      <x:c r="GI10" s="65" t="n">
        <x:f>SUMPRODUCT(GI$25:GI$84,$D$25:$D$84)*GI$8/12</x:f>
        <x:v>42286555.401753046</x:v>
      </x:c>
      <x:c r="GJ10" s="65" t="n">
        <x:f>SUMPRODUCT(GJ$25:GJ$84,$D$25:$D$84)*GJ$8/12</x:f>
        <x:v>42469510.63374915</x:v>
      </x:c>
      <x:c r="GK10" s="65" t="n">
        <x:f>SUMPRODUCT(GK$25:GK$84,$D$25:$D$84)*GK$8/12</x:f>
        <x:v>42652594.27459948</x:v>
      </x:c>
      <x:c r="GL10" s="65" t="n">
        <x:f>SUMPRODUCT(GL$25:GL$84,$D$25:$D$84)*GL$8/12</x:f>
        <x:v>42835806.249423295</x:v>
      </x:c>
      <x:c r="GM10" s="65" t="n">
        <x:f>SUMPRODUCT(GM$25:GM$84,$D$25:$D$84)*GM$8/12</x:f>
        <x:v>43019146.48317312</x:v>
      </x:c>
      <x:c r="GN10" s="65" t="n">
        <x:f>SUMPRODUCT(GN$25:GN$84,$D$25:$D$84)*GN$8/12</x:f>
        <x:v>43202614.90063882</x:v>
      </x:c>
      <x:c r="GO10" s="65" t="n">
        <x:f>SUMPRODUCT(GO$25:GO$84,$D$25:$D$84)*GO$8/12</x:f>
        <x:v>43386211.4264443</x:v>
      </x:c>
      <x:c r="GP10" s="65" t="n">
        <x:f>SUMPRODUCT(GP$25:GP$84,$D$25:$D$84)*GP$8/12</x:f>
        <x:v>43569935.985051766</x:v>
      </x:c>
      <x:c r="GQ10" s="65" t="n">
        <x:f>SUMPRODUCT(GQ$25:GQ$84,$D$25:$D$84)*GQ$8/12</x:f>
        <x:v>43753788.50075831</x:v>
      </x:c>
      <x:c r="GR10" s="65" t="n">
        <x:f>SUMPRODUCT(GR$25:GR$84,$D$25:$D$84)*GR$8/12</x:f>
        <x:v>43937768.89770018</x:v>
      </x:c>
      <x:c r="GS10" s="65" t="n">
        <x:f>SUMPRODUCT(GS$25:GS$84,$D$25:$D$84)*GS$8/12</x:f>
        <x:v>44121877.09984956</x:v>
      </x:c>
      <x:c r="GT10" s="65" t="n">
        <x:f>SUMPRODUCT(GT$25:GT$84,$D$25:$D$84)*GT$8/12</x:f>
        <x:v>44306113.03101852</x:v>
      </x:c>
      <x:c r="GU10" s="65" t="n">
        <x:f>SUMPRODUCT(GU$25:GU$84,$D$25:$D$84)*GU$8/12</x:f>
        <x:v>44490476.61485636</x:v>
      </x:c>
      <x:c r="GV10" s="65" t="n">
        <x:f>SUMPRODUCT(GV$25:GV$84,$D$25:$D$84)*GV$8/12</x:f>
        <x:v>44674967.77485155</x:v>
      </x:c>
      <x:c r="GW10" s="65" t="n">
        <x:f>SUMPRODUCT(GW$25:GW$84,$D$25:$D$84)*GW$8/12</x:f>
        <x:v>44859586.43433336</x:v>
      </x:c>
      <x:c r="GX10" s="65" t="n">
        <x:f>SUMPRODUCT(GX$25:GX$84,$D$25:$D$84)*GX$8/12</x:f>
        <x:v>45044332.5164692</x:v>
      </x:c>
      <x:c r="GY10" s="65" t="n">
        <x:f>SUMPRODUCT(GY$25:GY$84,$D$25:$D$84)*GY$8/12</x:f>
        <x:v>45229205.94426871</x:v>
      </x:c>
      <x:c r="GZ10" s="65" t="n">
        <x:f>SUMPRODUCT(GZ$25:GZ$84,$D$25:$D$84)*GZ$8/12</x:f>
        <x:v>45414206.64058045</x:v>
      </x:c>
      <x:c r="HA10" s="65" t="n">
        <x:f>SUMPRODUCT(HA$25:HA$84,$D$25:$D$84)*HA$8/12</x:f>
        <x:v>45599334.528096296</x:v>
      </x:c>
      <x:c r="HB10" s="65" t="n">
        <x:f>SUMPRODUCT(HB$25:HB$84,$D$25:$D$84)*HB$8/12</x:f>
        <x:v>45784589.52934793</x:v>
      </x:c>
      <x:c r="HC10" s="65" t="n">
        <x:f>SUMPRODUCT(HC$25:HC$84,$D$25:$D$84)*HC$8/12</x:f>
        <x:v>45969971.56671097</x:v>
      </x:c>
      <x:c r="HD10" s="65" t="n">
        <x:f>SUMPRODUCT(HD$25:HD$84,$D$25:$D$84)*HD$8/12</x:f>
        <x:v>46155480.56240212</x:v>
      </x:c>
      <x:c r="HE10" s="65" t="n">
        <x:f>SUMPRODUCT(HE$25:HE$84,$D$25:$D$84)*HE$8/12</x:f>
        <x:v>46341116.43848276</x:v>
      </x:c>
      <x:c r="HF10" s="65" t="n">
        <x:f>SUMPRODUCT(HF$25:HF$84,$D$25:$D$84)*HF$8/12</x:f>
        <x:v>46526879.11685609</x:v>
      </x:c>
      <x:c r="HG10" s="65" t="n">
        <x:f>SUMPRODUCT(HG$25:HG$84,$D$25:$D$84)*HG$8/12</x:f>
        <x:v>46712768.519271135</x:v>
      </x:c>
      <x:c r="HH10" s="65" t="n">
        <x:f>SUMPRODUCT(HH$25:HH$84,$D$25:$D$84)*HH$8/12</x:f>
        <x:v>46898784.56732008</x:v>
      </x:c>
      <x:c r="HI10" s="65" t="n">
        <x:f>SUMPRODUCT(HI$25:HI$84,$D$25:$D$84)*HI$8/12</x:f>
        <x:v>47084927.18243986</x:v>
      </x:c>
      <x:c r="HJ10" s="65" t="n">
        <x:f>SUMPRODUCT(HJ$25:HJ$84,$D$25:$D$84)*HJ$8/12</x:f>
        <x:v>47271196.28591439</x:v>
      </x:c>
      <x:c r="HK10" s="65" t="n">
        <x:f>SUMPRODUCT(HK$25:HK$84,$D$25:$D$84)*HK$8/12</x:f>
        <x:v>47457591.79887127</x:v>
      </x:c>
      <x:c r="HL10" s="65" t="n">
        <x:f>SUMPRODUCT(HL$25:HL$84,$D$25:$D$84)*HL$8/12</x:f>
        <x:v>47644113.64228645</x:v>
      </x:c>
      <x:c r="HM10" s="65" t="n">
        <x:f>SUMPRODUCT(HM$25:HM$84,$D$25:$D$84)*HM$8/12</x:f>
        <x:v>47830761.736980595</x:v>
      </x:c>
      <x:c r="HN10" s="65" t="n">
        <x:f>SUMPRODUCT(HN$25:HN$84,$D$25:$D$84)*HN$8/12</x:f>
        <x:v>48017536.00362358</x:v>
      </x:c>
      <x:c r="HO10" s="65" t="n">
        <x:f>SUMPRODUCT(HO$25:HO$84,$D$25:$D$84)*HO$8/12</x:f>
        <x:v>48204436.36273097</x:v>
      </x:c>
      <x:c r="HP10" s="65" t="n">
        <x:f>SUMPRODUCT(HP$25:HP$84,$D$25:$D$84)*HP$8/12</x:f>
        <x:v>48391462.734668165</x:v>
      </x:c>
      <x:c r="HQ10" s="65" t="n">
        <x:f>SUMPRODUCT(HQ$25:HQ$84,$D$25:$D$84)*HQ$8/12</x:f>
        <x:v>48578615.03964748</x:v>
      </x:c>
      <x:c r="HR10" s="65" t="n">
        <x:f>SUMPRODUCT(HR$25:HR$84,$D$25:$D$84)*HR$8/12</x:f>
        <x:v>48765893.197731964</x:v>
      </x:c>
      <x:c r="HS10" s="65" t="n">
        <x:f>SUMPRODUCT(HS$25:HS$84,$D$25:$D$84)*HS$8/12</x:f>
        <x:v>48953297.12883272</x:v>
      </x:c>
      <x:c r="HT10" s="65" t="n">
        <x:f>SUMPRODUCT(HT$25:HT$84,$D$25:$D$84)*HT$8/12</x:f>
        <x:v>49140826.75271088</x:v>
      </x:c>
      <x:c r="HU10" s="65" t="n">
        <x:f>SUMPRODUCT(HU$25:HU$84,$D$25:$D$84)*HU$8/12</x:f>
        <x:v>49328481.9889792</x:v>
      </x:c>
      <x:c r="HV10" s="65" t="n">
        <x:f>SUMPRODUCT(HV$25:HV$84,$D$25:$D$84)*HV$8/12</x:f>
        <x:v>49516262.75709957</x:v>
      </x:c>
      <x:c r="HW10" s="65" t="n">
        <x:f>SUMPRODUCT(HW$25:HW$84,$D$25:$D$84)*HW$8/12</x:f>
        <x:v>49704168.976386905</x:v>
      </x:c>
      <x:c r="HX10" s="65" t="n">
        <x:f>SUMPRODUCT(HX$25:HX$84,$D$25:$D$84)*HX$8/12</x:f>
        <x:v>49892200.566006094</x:v>
      </x:c>
      <x:c r="HY10" s="65" t="n">
        <x:f>SUMPRODUCT(HY$25:HY$84,$D$25:$D$84)*HY$8/12</x:f>
        <x:v>50080357.444976054</x:v>
      </x:c>
      <x:c r="HZ10" s="65" t="n">
        <x:f>SUMPRODUCT(HZ$25:HZ$84,$D$25:$D$84)*HZ$8/12</x:f>
        <x:v>50268639.53216654</x:v>
      </x:c>
      <x:c r="IA10" s="65" t="n">
        <x:f>SUMPRODUCT(IA$25:IA$84,$D$25:$D$84)*IA$8/12</x:f>
        <x:v>50457046.7463023</x:v>
      </x:c>
      <x:c r="IB10" s="65" t="n">
        <x:f>SUMPRODUCT(IB$25:IB$84,$D$25:$D$84)*IB$8/12</x:f>
        <x:v>50645579.00595982</x:v>
      </x:c>
      <x:c r="IC10" s="2"/>
      <x:c r="ID10" s="2"/>
      <x:c r="IE10" s="2"/>
      <x:c r="IF10" s="2"/>
    </x:row>
    <x:row r="11">
      <x:c r="A11" s="2"/>
      <x:c r="B11" s="2"/>
      <x:c r="C11" s="85" t="str">
        <x:v>Average performing EAD</x:v>
      </x:c>
      <x:c r="D11" s="2"/>
      <x:c r="E11" s="2"/>
      <x:c r="F11" s="65" t="n">
        <x:f>SUMPRODUCT(F$25:F$84,$D$25:$D$84)/'Deal Pricing'!$D$9</x:f>
        <x:v>51049033.95425019</x:v>
      </x:c>
      <x:c r="G11" s="65" t="n">
        <x:f>SUMPRODUCT(G$25:G$84,$D$25:$D$84)/'Deal Pricing'!$D$9</x:f>
        <x:v>51072330.491070464</x:v>
      </x:c>
      <x:c r="H11" s="65" t="n">
        <x:f>SUMPRODUCT(H$25:H$84,$D$25:$D$84)/'Deal Pricing'!$D$9</x:f>
        <x:v>51095623.34060904</x:v>
      </x:c>
      <x:c r="I11" s="65" t="n">
        <x:f>SUMPRODUCT(I$25:I$84,$D$25:$D$84)/'Deal Pricing'!$D$9</x:f>
        <x:v>51118912.483104855</x:v>
      </x:c>
      <x:c r="J11" s="65" t="n">
        <x:f>SUMPRODUCT(J$25:J$84,$D$25:$D$84)/'Deal Pricing'!$D$9</x:f>
        <x:v>51142197.89881382</x:v>
      </x:c>
      <x:c r="K11" s="65" t="n">
        <x:f>SUMPRODUCT(K$25:K$84,$D$25:$D$84)/'Deal Pricing'!$D$9</x:f>
        <x:v>51165479.56801412</x:v>
      </x:c>
      <x:c r="L11" s="65" t="n">
        <x:f>SUMPRODUCT(L$25:L$84,$D$25:$D$84)/'Deal Pricing'!$D$9</x:f>
        <x:v>51188757.470994204</x:v>
      </x:c>
      <x:c r="M11" s="65" t="n">
        <x:f>SUMPRODUCT(M$25:M$84,$D$25:$D$84)/'Deal Pricing'!$D$9</x:f>
        <x:v>51212031.58806655</x:v>
      </x:c>
      <x:c r="N11" s="65" t="n">
        <x:f>SUMPRODUCT(N$25:N$84,$D$25:$D$84)/'Deal Pricing'!$D$9</x:f>
        <x:v>51235301.89955422</x:v>
      </x:c>
      <x:c r="O11" s="65" t="n">
        <x:f>SUMPRODUCT(O$25:O$84,$D$25:$D$84)/'Deal Pricing'!$D$9</x:f>
        <x:v>51258568.385804236</x:v>
      </x:c>
      <x:c r="P11" s="65" t="n">
        <x:f>SUMPRODUCT(P$25:P$84,$D$25:$D$84)/'Deal Pricing'!$D$9</x:f>
        <x:v>51281831.02717456</x:v>
      </x:c>
      <x:c r="Q11" s="65" t="n">
        <x:f>SUMPRODUCT(Q$25:Q$84,$D$25:$D$84)/'Deal Pricing'!$D$9</x:f>
        <x:v>51305089.80404714</x:v>
      </x:c>
      <x:c r="R11" s="65" t="n">
        <x:f>SUMPRODUCT(R$25:R$84,$D$25:$D$84)/'Deal Pricing'!$D$9</x:f>
        <x:v>51328344.6968151</x:v>
      </x:c>
      <x:c r="S11" s="65" t="n">
        <x:f>SUMPRODUCT(S$25:S$84,$D$25:$D$84)/'Deal Pricing'!$D$9</x:f>
        <x:v>51351595.68589557</x:v>
      </x:c>
      <x:c r="T11" s="65" t="n">
        <x:f>SUMPRODUCT(T$25:T$84,$D$25:$D$84)/'Deal Pricing'!$D$9</x:f>
        <x:v>51374842.75171715</x:v>
      </x:c>
      <x:c r="U11" s="65" t="n">
        <x:f>SUMPRODUCT(U$25:U$84,$D$25:$D$84)/'Deal Pricing'!$D$9</x:f>
        <x:v>51398085.87473246</x:v>
      </x:c>
      <x:c r="V11" s="65" t="n">
        <x:f>SUMPRODUCT(V$25:V$84,$D$25:$D$84)/'Deal Pricing'!$D$9</x:f>
        <x:v>51421325.035407275</x:v>
      </x:c>
      <x:c r="W11" s="65" t="n">
        <x:f>SUMPRODUCT(W$25:W$84,$D$25:$D$84)/'Deal Pricing'!$D$9</x:f>
        <x:v>51444560.214225605</x:v>
      </x:c>
      <x:c r="X11" s="65" t="n">
        <x:f>SUMPRODUCT(X$25:X$84,$D$25:$D$84)/'Deal Pricing'!$D$9</x:f>
        <x:v>51467791.391693786</x:v>
      </x:c>
      <x:c r="Y11" s="65" t="n">
        <x:f>SUMPRODUCT(Y$25:Y$84,$D$25:$D$84)/'Deal Pricing'!$D$9</x:f>
        <x:v>51491018.54833035</x:v>
      </x:c>
      <x:c r="Z11" s="65" t="n">
        <x:f>SUMPRODUCT(Z$25:Z$84,$D$25:$D$84)/'Deal Pricing'!$D$9</x:f>
        <x:v>51514241.66467789</x:v>
      </x:c>
      <x:c r="AA11" s="65" t="n">
        <x:f>SUMPRODUCT(AA$25:AA$84,$D$25:$D$84)/'Deal Pricing'!$D$9</x:f>
        <x:v>51537460.72129146</x:v>
      </x:c>
      <x:c r="AB11" s="65" t="n">
        <x:f>SUMPRODUCT(AB$25:AB$84,$D$25:$D$84)/'Deal Pricing'!$D$9</x:f>
        <x:v>51560675.69875013</x:v>
      </x:c>
      <x:c r="AC11" s="65" t="n">
        <x:f>SUMPRODUCT(AC$25:AC$84,$D$25:$D$84)/'Deal Pricing'!$D$9</x:f>
        <x:v>51583886.57764571</x:v>
      </x:c>
      <x:c r="AD11" s="65" t="n">
        <x:f>SUMPRODUCT(AD$25:AD$84,$D$25:$D$84)/'Deal Pricing'!$D$9</x:f>
        <x:v>51607093.33859409</x:v>
      </x:c>
      <x:c r="AE11" s="65" t="n">
        <x:f>SUMPRODUCT(AE$25:AE$84,$D$25:$D$84)/'Deal Pricing'!$D$9</x:f>
        <x:v>51630295.96222418</x:v>
      </x:c>
      <x:c r="AF11" s="65" t="n">
        <x:f>SUMPRODUCT(AF$25:AF$84,$D$25:$D$84)/'Deal Pricing'!$D$9</x:f>
        <x:v>51653494.429188885</x:v>
      </x:c>
      <x:c r="AG11" s="65" t="n">
        <x:f>SUMPRODUCT(AG$25:AG$84,$D$25:$D$84)/'Deal Pricing'!$D$9</x:f>
        <x:v>51676688.72015578</x:v>
      </x:c>
      <x:c r="AH11" s="65" t="n">
        <x:f>SUMPRODUCT(AH$25:AH$84,$D$25:$D$84)/'Deal Pricing'!$D$9</x:f>
        <x:v>51699878.815811194</x:v>
      </x:c>
      <x:c r="AI11" s="65" t="n">
        <x:f>SUMPRODUCT(AI$25:AI$84,$D$25:$D$84)/'Deal Pricing'!$D$9</x:f>
        <x:v>51723064.69686426</x:v>
      </x:c>
      <x:c r="AJ11" s="65" t="n">
        <x:f>SUMPRODUCT(AJ$25:AJ$84,$D$25:$D$84)/'Deal Pricing'!$D$9</x:f>
        <x:v>51746246.34403765</x:v>
      </x:c>
      <x:c r="AK11" s="65" t="n">
        <x:f>SUMPRODUCT(AK$25:AK$84,$D$25:$D$84)/'Deal Pricing'!$D$9</x:f>
        <x:v>51769423.7380784</x:v>
      </x:c>
      <x:c r="AL11" s="65" t="n">
        <x:f>SUMPRODUCT(AL$25:AL$84,$D$25:$D$84)/'Deal Pricing'!$D$9</x:f>
        <x:v>51792596.85974716</x:v>
      </x:c>
      <x:c r="AM11" s="65" t="n">
        <x:f>SUMPRODUCT(AM$25:AM$84,$D$25:$D$84)/'Deal Pricing'!$D$9</x:f>
        <x:v>51815765.68982902</x:v>
      </x:c>
      <x:c r="AN11" s="65" t="n">
        <x:f>SUMPRODUCT(AN$25:AN$84,$D$25:$D$84)/'Deal Pricing'!$D$9</x:f>
        <x:v>51838930.20912305</x:v>
      </x:c>
      <x:c r="AO11" s="65" t="n">
        <x:f>SUMPRODUCT(AO$25:AO$84,$D$25:$D$84)/'Deal Pricing'!$D$9</x:f>
        <x:v>51862090.3984526</x:v>
      </x:c>
      <x:c r="AP11" s="65" t="n">
        <x:f>SUMPRODUCT(AP$25:AP$84,$D$25:$D$84)/'Deal Pricing'!$D$9</x:f>
        <x:v>51885246.23865535</x:v>
      </x:c>
      <x:c r="AQ11" s="65" t="n">
        <x:f>SUMPRODUCT(AQ$25:AQ$84,$D$25:$D$84)/'Deal Pricing'!$D$9</x:f>
        <x:v>51908397.71059329</x:v>
      </x:c>
      <x:c r="AR11" s="65" t="n">
        <x:f>SUMPRODUCT(AR$25:AR$84,$D$25:$D$84)/'Deal Pricing'!$D$9</x:f>
        <x:v>51931544.79514304</x:v>
      </x:c>
      <x:c r="AS11" s="65" t="n">
        <x:f>SUMPRODUCT(AS$25:AS$84,$D$25:$D$84)/'Deal Pricing'!$D$9</x:f>
        <x:v>51954687.473205455</x:v>
      </x:c>
      <x:c r="AT11" s="65" t="n">
        <x:f>SUMPRODUCT(AT$25:AT$84,$D$25:$D$84)/'Deal Pricing'!$D$9</x:f>
        <x:v>51977825.725697406</x:v>
      </x:c>
      <x:c r="AU11" s="65" t="n">
        <x:f>SUMPRODUCT(AU$25:AU$84,$D$25:$D$84)/'Deal Pricing'!$D$9</x:f>
        <x:v>52000959.53355552</x:v>
      </x:c>
      <x:c r="AV11" s="65" t="n">
        <x:f>SUMPRODUCT(AV$25:AV$84,$D$25:$D$84)/'Deal Pricing'!$D$9</x:f>
        <x:v>52024088.87773956</x:v>
      </x:c>
      <x:c r="AW11" s="65" t="n">
        <x:f>SUMPRODUCT(AW$25:AW$84,$D$25:$D$84)/'Deal Pricing'!$D$9</x:f>
        <x:v>52047213.73922449</x:v>
      </x:c>
      <x:c r="AX11" s="65" t="n">
        <x:f>SUMPRODUCT(AX$25:AX$84,$D$25:$D$84)/'Deal Pricing'!$D$9</x:f>
        <x:v>52070334.09900973</x:v>
      </x:c>
      <x:c r="AY11" s="65" t="n">
        <x:f>SUMPRODUCT(AY$25:AY$84,$D$25:$D$84)/'Deal Pricing'!$D$9</x:f>
        <x:v>52093449.93810999</x:v>
      </x:c>
      <x:c r="AZ11" s="65" t="n">
        <x:f>SUMPRODUCT(AZ$25:AZ$84,$D$25:$D$84)/'Deal Pricing'!$D$9</x:f>
        <x:v>52116561.237564586</x:v>
      </x:c>
      <x:c r="BA11" s="65" t="n">
        <x:f>SUMPRODUCT(BA$25:BA$84,$D$25:$D$84)/'Deal Pricing'!$D$9</x:f>
        <x:v>52139667.978428386</x:v>
      </x:c>
      <x:c r="BB11" s="65" t="n">
        <x:f>SUMPRODUCT(BB$25:BB$84,$D$25:$D$84)/'Deal Pricing'!$D$9</x:f>
        <x:v>52162770.14178083</x:v>
      </x:c>
      <x:c r="BC11" s="65" t="n">
        <x:f>SUMPRODUCT(BC$25:BC$84,$D$25:$D$84)/'Deal Pricing'!$D$9</x:f>
        <x:v>52185867.708717085</x:v>
      </x:c>
      <x:c r="BD11" s="65" t="n">
        <x:f>SUMPRODUCT(BD$25:BD$84,$D$25:$D$84)/'Deal Pricing'!$D$9</x:f>
        <x:v>52208960.6603571</x:v>
      </x:c>
      <x:c r="BE11" s="65" t="n">
        <x:f>SUMPRODUCT(BE$25:BE$84,$D$25:$D$84)/'Deal Pricing'!$D$9</x:f>
        <x:v>52232048.97783766</x:v>
      </x:c>
      <x:c r="BF11" s="65" t="n">
        <x:f>SUMPRODUCT(BF$25:BF$84,$D$25:$D$84)/'Deal Pricing'!$D$9</x:f>
        <x:v>52255132.642316215</x:v>
      </x:c>
      <x:c r="BG11" s="65" t="n">
        <x:f>SUMPRODUCT(BG$25:BG$84,$D$25:$D$84)/'Deal Pricing'!$D$9</x:f>
        <x:v>52278211.63497373</x:v>
      </x:c>
      <x:c r="BH11" s="65" t="n">
        <x:f>SUMPRODUCT(BH$25:BH$84,$D$25:$D$84)/'Deal Pricing'!$D$9</x:f>
        <x:v>52301285.937007435</x:v>
      </x:c>
      <x:c r="BI11" s="65" t="n">
        <x:f>SUMPRODUCT(BI$25:BI$84,$D$25:$D$84)/'Deal Pricing'!$D$9</x:f>
        <x:v>52324355.529639535</x:v>
      </x:c>
      <x:c r="BJ11" s="65" t="n">
        <x:f>SUMPRODUCT(BJ$25:BJ$84,$D$25:$D$84)/'Deal Pricing'!$D$9</x:f>
        <x:v>52347420.39410843</x:v>
      </x:c>
      <x:c r="BK11" s="65" t="n">
        <x:f>SUMPRODUCT(BK$25:BK$84,$D$25:$D$84)/'Deal Pricing'!$D$9</x:f>
        <x:v>52370480.5116777</x:v>
      </x:c>
      <x:c r="BL11" s="65" t="n">
        <x:f>SUMPRODUCT(BL$25:BL$84,$D$25:$D$84)/'Deal Pricing'!$D$9</x:f>
        <x:v>52393535.8636274</x:v>
      </x:c>
      <x:c r="BM11" s="65" t="n">
        <x:f>SUMPRODUCT(BM$25:BM$84,$D$25:$D$84)/'Deal Pricing'!$D$9</x:f>
        <x:v>52416586.431262635</x:v>
      </x:c>
      <x:c r="BN11" s="65" t="n">
        <x:f>SUMPRODUCT(BN$25:BN$84,$D$25:$D$84)/'Deal Pricing'!$D$9</x:f>
        <x:v>52439632.19590518</x:v>
      </x:c>
      <x:c r="BO11" s="65" t="n">
        <x:f>SUMPRODUCT(BO$25:BO$84,$D$25:$D$84)/'Deal Pricing'!$D$9</x:f>
        <x:v>52462673.13890216</x:v>
      </x:c>
      <x:c r="BP11" s="65" t="n">
        <x:f>SUMPRODUCT(BP$25:BP$84,$D$25:$D$84)/'Deal Pricing'!$D$9</x:f>
        <x:v>52485709.24161742</x:v>
      </x:c>
      <x:c r="BQ11" s="65" t="n">
        <x:f>SUMPRODUCT(BQ$25:BQ$84,$D$25:$D$84)/'Deal Pricing'!$D$9</x:f>
        <x:v>52508740.48544017</x:v>
      </x:c>
      <x:c r="BR11" s="65" t="n">
        <x:f>SUMPRODUCT(BR$25:BR$84,$D$25:$D$84)/'Deal Pricing'!$D$9</x:f>
        <x:v>52531766.851777606</x:v>
      </x:c>
      <x:c r="BS11" s="65" t="n">
        <x:f>SUMPRODUCT(BS$25:BS$84,$D$25:$D$84)/'Deal Pricing'!$D$9</x:f>
        <x:v>52554788.322058246</x:v>
      </x:c>
      <x:c r="BT11" s="65" t="n">
        <x:f>SUMPRODUCT(BT$25:BT$84,$D$25:$D$84)/'Deal Pricing'!$D$9</x:f>
        <x:v>52577804.8777349</x:v>
      </x:c>
      <x:c r="BU11" s="65" t="n">
        <x:f>SUMPRODUCT(BU$25:BU$84,$D$25:$D$84)/'Deal Pricing'!$D$9</x:f>
        <x:v>52600816.50027787</x:v>
      </x:c>
      <x:c r="BV11" s="65" t="n">
        <x:f>SUMPRODUCT(BV$25:BV$84,$D$25:$D$84)/'Deal Pricing'!$D$9</x:f>
        <x:v>52623823.17118266</x:v>
      </x:c>
      <x:c r="BW11" s="65" t="n">
        <x:f>SUMPRODUCT(BW$25:BW$84,$D$25:$D$84)/'Deal Pricing'!$D$9</x:f>
        <x:v>52646824.87196252</x:v>
      </x:c>
      <x:c r="BX11" s="65" t="n">
        <x:f>SUMPRODUCT(BX$25:BX$84,$D$25:$D$84)/'Deal Pricing'!$D$9</x:f>
        <x:v>52669821.58415601</x:v>
      </x:c>
      <x:c r="BY11" s="65" t="n">
        <x:f>SUMPRODUCT(BY$25:BY$84,$D$25:$D$84)/'Deal Pricing'!$D$9</x:f>
        <x:v>52692813.28931957</x:v>
      </x:c>
      <x:c r="BZ11" s="65" t="n">
        <x:f>SUMPRODUCT(BZ$25:BZ$84,$D$25:$D$84)/'Deal Pricing'!$D$9</x:f>
        <x:v>52715799.969035156</x:v>
      </x:c>
      <x:c r="CA11" s="65" t="n">
        <x:f>SUMPRODUCT(CA$25:CA$84,$D$25:$D$84)/'Deal Pricing'!$D$9</x:f>
        <x:v>52738781.60490253</x:v>
      </x:c>
      <x:c r="CB11" s="65" t="n">
        <x:f>SUMPRODUCT(CB$25:CB$84,$D$25:$D$84)/'Deal Pricing'!$D$9</x:f>
        <x:v>52761758.17854724</x:v>
      </x:c>
      <x:c r="CC11" s="65" t="n">
        <x:f>SUMPRODUCT(CC$25:CC$84,$D$25:$D$84)/'Deal Pricing'!$D$9</x:f>
        <x:v>52784729.671613716</x:v>
      </x:c>
      <x:c r="CD11" s="65" t="n">
        <x:f>SUMPRODUCT(CD$25:CD$84,$D$25:$D$84)/'Deal Pricing'!$D$9</x:f>
        <x:v>52807696.06576851</x:v>
      </x:c>
      <x:c r="CE11" s="65" t="n">
        <x:f>SUMPRODUCT(CE$25:CE$84,$D$25:$D$84)/'Deal Pricing'!$D$9</x:f>
        <x:v>52830657.34270272</x:v>
      </x:c>
      <x:c r="CF11" s="65" t="n">
        <x:f>SUMPRODUCT(CF$25:CF$84,$D$25:$D$84)/'Deal Pricing'!$D$9</x:f>
        <x:v>52853613.48412601</x:v>
      </x:c>
      <x:c r="CG11" s="65" t="n">
        <x:f>SUMPRODUCT(CG$25:CG$84,$D$25:$D$84)/'Deal Pricing'!$D$9</x:f>
        <x:v>52876564.47177378</x:v>
      </x:c>
      <x:c r="CH11" s="65" t="n">
        <x:f>SUMPRODUCT(CH$25:CH$84,$D$25:$D$84)/'Deal Pricing'!$D$9</x:f>
        <x:v>52899510.28739992</x:v>
      </x:c>
      <x:c r="CI11" s="65" t="n">
        <x:f>SUMPRODUCT(CI$25:CI$84,$D$25:$D$84)/'Deal Pricing'!$D$9</x:f>
        <x:v>52922450.91278418</x:v>
      </x:c>
      <x:c r="CJ11" s="65" t="n">
        <x:f>SUMPRODUCT(CJ$25:CJ$84,$D$25:$D$84)/'Deal Pricing'!$D$9</x:f>
        <x:v>52945386.329725176</x:v>
      </x:c>
      <x:c r="CK11" s="65" t="n">
        <x:f>SUMPRODUCT(CK$25:CK$84,$D$25:$D$84)/'Deal Pricing'!$D$9</x:f>
        <x:v>52968316.520047255</x:v>
      </x:c>
      <x:c r="CL11" s="65" t="n">
        <x:f>SUMPRODUCT(CL$25:CL$84,$D$25:$D$84)/'Deal Pricing'!$D$9</x:f>
        <x:v>52991241.46559374</x:v>
      </x:c>
      <x:c r="CM11" s="65" t="n">
        <x:f>SUMPRODUCT(CM$25:CM$84,$D$25:$D$84)/'Deal Pricing'!$D$9</x:f>
        <x:v>53014161.14823399</x:v>
      </x:c>
      <x:c r="CN11" s="65" t="n">
        <x:f>SUMPRODUCT(CN$25:CN$84,$D$25:$D$84)/'Deal Pricing'!$D$9</x:f>
        <x:v>53037075.54985625</x:v>
      </x:c>
      <x:c r="CO11" s="65" t="n">
        <x:f>SUMPRODUCT(CO$25:CO$84,$D$25:$D$84)/'Deal Pricing'!$D$9</x:f>
        <x:v>53059984.65237515</x:v>
      </x:c>
      <x:c r="CP11" s="65" t="n">
        <x:f>SUMPRODUCT(CP$25:CP$84,$D$25:$D$84)/'Deal Pricing'!$D$9</x:f>
        <x:v>53082888.43772503</x:v>
      </x:c>
      <x:c r="CQ11" s="65" t="n">
        <x:f>SUMPRODUCT(CQ$25:CQ$84,$D$25:$D$84)/'Deal Pricing'!$D$9</x:f>
        <x:v>53105786.8878632</x:v>
      </x:c>
      <x:c r="CR11" s="65" t="n">
        <x:f>SUMPRODUCT(CR$25:CR$84,$D$25:$D$84)/'Deal Pricing'!$D$9</x:f>
        <x:v>53128679.984772235</x:v>
      </x:c>
      <x:c r="CS11" s="65" t="n">
        <x:f>SUMPRODUCT(CS$25:CS$84,$D$25:$D$84)/'Deal Pricing'!$D$9</x:f>
        <x:v>53151567.71045423</x:v>
      </x:c>
      <x:c r="CT11" s="65" t="n">
        <x:f>SUMPRODUCT(CT$25:CT$84,$D$25:$D$84)/'Deal Pricing'!$D$9</x:f>
        <x:v>53174450.04693744</x:v>
      </x:c>
      <x:c r="CU11" s="65" t="n">
        <x:f>SUMPRODUCT(CU$25:CU$84,$D$25:$D$84)/'Deal Pricing'!$D$9</x:f>
        <x:v>53197326.97626973</x:v>
      </x:c>
      <x:c r="CV11" s="65" t="n">
        <x:f>SUMPRODUCT(CV$25:CV$84,$D$25:$D$84)/'Deal Pricing'!$D$9</x:f>
        <x:v>53220198.48052551</x:v>
      </x:c>
      <x:c r="CW11" s="65" t="n">
        <x:f>SUMPRODUCT(CW$25:CW$84,$D$25:$D$84)/'Deal Pricing'!$D$9</x:f>
        <x:v>53243064.54179863</x:v>
      </x:c>
      <x:c r="CX11" s="65" t="n">
        <x:f>SUMPRODUCT(CX$25:CX$84,$D$25:$D$84)/'Deal Pricing'!$D$9</x:f>
        <x:v>53265925.14220968</x:v>
      </x:c>
      <x:c r="CY11" s="65" t="n">
        <x:f>SUMPRODUCT(CY$25:CY$84,$D$25:$D$84)/'Deal Pricing'!$D$9</x:f>
        <x:v>53288780.263899</x:v>
      </x:c>
      <x:c r="CZ11" s="65" t="n">
        <x:f>SUMPRODUCT(CZ$25:CZ$84,$D$25:$D$84)/'Deal Pricing'!$D$9</x:f>
        <x:v>53311629.88903344</x:v>
      </x:c>
      <x:c r="DA11" s="65" t="n">
        <x:f>SUMPRODUCT(DA$25:DA$84,$D$25:$D$84)/'Deal Pricing'!$D$9</x:f>
        <x:v>53334473.99979991</x:v>
      </x:c>
      <x:c r="DB11" s="65" t="n">
        <x:f>SUMPRODUCT(DB$25:DB$84,$D$25:$D$84)/'Deal Pricing'!$D$9</x:f>
        <x:v>53357312.57841203</x:v>
      </x:c>
      <x:c r="DC11" s="65" t="n">
        <x:f>SUMPRODUCT(DC$25:DC$84,$D$25:$D$84)/'Deal Pricing'!$D$9</x:f>
        <x:v>53380145.60710433</x:v>
      </x:c>
      <x:c r="DD11" s="65" t="n">
        <x:f>SUMPRODUCT(DD$25:DD$84,$D$25:$D$84)/'Deal Pricing'!$D$9</x:f>
        <x:v>53402973.06813477</x:v>
      </x:c>
      <x:c r="DE11" s="65" t="n">
        <x:f>SUMPRODUCT(DE$25:DE$84,$D$25:$D$84)/'Deal Pricing'!$D$9</x:f>
        <x:v>53425794.94378732</x:v>
      </x:c>
      <x:c r="DF11" s="65" t="n">
        <x:f>SUMPRODUCT(DF$25:DF$84,$D$25:$D$84)/'Deal Pricing'!$D$9</x:f>
        <x:v>53448611.21636638</x:v>
      </x:c>
      <x:c r="DG11" s="65" t="n">
        <x:f>SUMPRODUCT(DG$25:DG$84,$D$25:$D$84)/'Deal Pricing'!$D$9</x:f>
        <x:v>53471421.86820306</x:v>
      </x:c>
      <x:c r="DH11" s="65" t="n">
        <x:f>SUMPRODUCT(DH$25:DH$84,$D$25:$D$84)/'Deal Pricing'!$D$9</x:f>
        <x:v>53494226.88164914</x:v>
      </x:c>
      <x:c r="DI11" s="65" t="n">
        <x:f>SUMPRODUCT(DI$25:DI$84,$D$25:$D$84)/'Deal Pricing'!$D$9</x:f>
        <x:v>53517026.23908315</x:v>
      </x:c>
      <x:c r="DJ11" s="65" t="n">
        <x:f>SUMPRODUCT(DJ$25:DJ$84,$D$25:$D$84)/'Deal Pricing'!$D$9</x:f>
        <x:v>53539819.922904514</x:v>
      </x:c>
      <x:c r="DK11" s="65" t="n">
        <x:f>SUMPRODUCT(DK$25:DK$84,$D$25:$D$84)/'Deal Pricing'!$D$9</x:f>
        <x:v>53562607.91553942</x:v>
      </x:c>
      <x:c r="DL11" s="65" t="n">
        <x:f>SUMPRODUCT(DL$25:DL$84,$D$25:$D$84)/'Deal Pricing'!$D$9</x:f>
        <x:v>53585390.19943503</x:v>
      </x:c>
      <x:c r="DM11" s="65" t="n">
        <x:f>SUMPRODUCT(DM$25:DM$84,$D$25:$D$84)/'Deal Pricing'!$D$9</x:f>
        <x:v>53608166.75706551</x:v>
      </x:c>
      <x:c r="DN11" s="65" t="n">
        <x:f>SUMPRODUCT(DN$25:DN$84,$D$25:$D$84)/'Deal Pricing'!$D$9</x:f>
        <x:v>53630937.57092672</x:v>
      </x:c>
      <x:c r="DO11" s="65" t="n">
        <x:f>SUMPRODUCT(DO$25:DO$84,$D$25:$D$84)/'Deal Pricing'!$D$9</x:f>
        <x:v>53653702.62353868</x:v>
      </x:c>
      <x:c r="DP11" s="65" t="n">
        <x:f>SUMPRODUCT(DP$25:DP$84,$D$25:$D$84)/'Deal Pricing'!$D$9</x:f>
        <x:v>53676461.897447854</x:v>
      </x:c>
      <x:c r="DQ11" s="65" t="n">
        <x:f>SUMPRODUCT(DQ$25:DQ$84,$D$25:$D$84)/'Deal Pricing'!$D$9</x:f>
        <x:v>53699215.37522176</x:v>
      </x:c>
      <x:c r="DR11" s="65" t="n">
        <x:f>SUMPRODUCT(DR$25:DR$84,$D$25:$D$84)/'Deal Pricing'!$D$9</x:f>
        <x:v>53721963.03945526</x:v>
      </x:c>
      <x:c r="DS11" s="65" t="n">
        <x:f>SUMPRODUCT(DS$25:DS$84,$D$25:$D$84)/'Deal Pricing'!$D$9</x:f>
        <x:v>53744704.87276451</x:v>
      </x:c>
      <x:c r="DT11" s="65" t="n">
        <x:f>SUMPRODUCT(DT$25:DT$84,$D$25:$D$84)/'Deal Pricing'!$D$9</x:f>
        <x:v>53767440.857793</x:v>
      </x:c>
      <x:c r="DU11" s="65" t="n">
        <x:f>SUMPRODUCT(DU$25:DU$84,$D$25:$D$84)/'Deal Pricing'!$D$9</x:f>
        <x:v>53790170.977205664</x:v>
      </x:c>
      <x:c r="DV11" s="65" t="n">
        <x:f>SUMPRODUCT(DV$25:DV$84,$D$25:$D$84)/'Deal Pricing'!$D$9</x:f>
        <x:v>53812895.21369481</x:v>
      </x:c>
      <x:c r="DW11" s="65" t="n">
        <x:f>SUMPRODUCT(DW$25:DW$84,$D$25:$D$84)/'Deal Pricing'!$D$9</x:f>
        <x:v>53835613.54997445</x:v>
      </x:c>
      <x:c r="DX11" s="65" t="n">
        <x:f>SUMPRODUCT(DX$25:DX$84,$D$25:$D$84)/'Deal Pricing'!$D$9</x:f>
        <x:v>53858325.968785904</x:v>
      </x:c>
      <x:c r="DY11" s="65" t="n">
        <x:f>SUMPRODUCT(DY$25:DY$84,$D$25:$D$84)/'Deal Pricing'!$D$9</x:f>
        <x:v>53881032.45289239</x:v>
      </x:c>
      <x:c r="DZ11" s="65" t="n">
        <x:f>SUMPRODUCT(DZ$25:DZ$84,$D$25:$D$84)/'Deal Pricing'!$D$9</x:f>
        <x:v>53903732.985084504</x:v>
      </x:c>
      <x:c r="EA11" s="65" t="n">
        <x:f>SUMPRODUCT(EA$25:EA$84,$D$25:$D$84)/'Deal Pricing'!$D$9</x:f>
        <x:v>53926427.548175514</x:v>
      </x:c>
      <x:c r="EB11" s="65" t="n">
        <x:f>SUMPRODUCT(EB$25:EB$84,$D$25:$D$84)/'Deal Pricing'!$D$9</x:f>
        <x:v>53949116.12500357</x:v>
      </x:c>
      <x:c r="EC11" s="65" t="n">
        <x:f>SUMPRODUCT(EC$25:EC$84,$D$25:$D$84)/'Deal Pricing'!$D$9</x:f>
        <x:v>53971798.69843355</x:v>
      </x:c>
      <x:c r="ED11" s="65" t="n">
        <x:f>SUMPRODUCT(ED$25:ED$84,$D$25:$D$84)/'Deal Pricing'!$D$9</x:f>
        <x:v>53994475.25135261</x:v>
      </x:c>
      <x:c r="EE11" s="65" t="n">
        <x:f>SUMPRODUCT(EE$25:EE$84,$D$25:$D$84)/'Deal Pricing'!$D$9</x:f>
        <x:v>54017145.766675435</x:v>
      </x:c>
      <x:c r="EF11" s="65" t="n">
        <x:f>SUMPRODUCT(EF$25:EF$84,$D$25:$D$84)/'Deal Pricing'!$D$9</x:f>
        <x:v>54039810.227338985</x:v>
      </x:c>
      <x:c r="EG11" s="65" t="n">
        <x:f>SUMPRODUCT(EG$25:EG$84,$D$25:$D$84)/'Deal Pricing'!$D$9</x:f>
        <x:v>54062468.61630818</x:v>
      </x:c>
      <x:c r="EH11" s="65" t="n">
        <x:f>SUMPRODUCT(EH$25:EH$84,$D$25:$D$84)/'Deal Pricing'!$D$9</x:f>
        <x:v>54085120.916569985</x:v>
      </x:c>
      <x:c r="EI11" s="65" t="n">
        <x:f>SUMPRODUCT(EI$25:EI$84,$D$25:$D$84)/'Deal Pricing'!$D$9</x:f>
        <x:v>54107767.111139506</x:v>
      </x:c>
      <x:c r="EJ11" s="65" t="n">
        <x:f>SUMPRODUCT(EJ$25:EJ$84,$D$25:$D$84)/'Deal Pricing'!$D$9</x:f>
        <x:v>54130407.18305412</x:v>
      </x:c>
      <x:c r="EK11" s="65" t="n">
        <x:f>SUMPRODUCT(EK$25:EK$84,$D$25:$D$84)/'Deal Pricing'!$D$9</x:f>
        <x:v>54153041.115379184</x:v>
      </x:c>
      <x:c r="EL11" s="65" t="n">
        <x:f>SUMPRODUCT(EL$25:EL$84,$D$25:$D$84)/'Deal Pricing'!$D$9</x:f>
        <x:v>54175668.89120339</x:v>
      </x:c>
      <x:c r="EM11" s="65" t="n">
        <x:f>SUMPRODUCT(EM$25:EM$84,$D$25:$D$84)/'Deal Pricing'!$D$9</x:f>
        <x:v>54198290.49364057</x:v>
      </x:c>
      <x:c r="EN11" s="65" t="n">
        <x:f>SUMPRODUCT(EN$25:EN$84,$D$25:$D$84)/'Deal Pricing'!$D$9</x:f>
        <x:v>54220905.90583228</x:v>
      </x:c>
      <x:c r="EO11" s="65" t="n">
        <x:f>SUMPRODUCT(EO$25:EO$84,$D$25:$D$84)/'Deal Pricing'!$D$9</x:f>
        <x:v>54243515.11094248</x:v>
      </x:c>
      <x:c r="EP11" s="65" t="n">
        <x:f>SUMPRODUCT(EP$25:EP$84,$D$25:$D$84)/'Deal Pricing'!$D$9</x:f>
        <x:v>54266118.09216353</x:v>
      </x:c>
      <x:c r="EQ11" s="65" t="n">
        <x:f>SUMPRODUCT(EQ$25:EQ$84,$D$25:$D$84)/'Deal Pricing'!$D$9</x:f>
        <x:v>54288714.832710445</x:v>
      </x:c>
      <x:c r="ER11" s="65" t="n">
        <x:f>SUMPRODUCT(ER$25:ER$84,$D$25:$D$84)/'Deal Pricing'!$D$9</x:f>
        <x:v>54311305.31582669</x:v>
      </x:c>
      <x:c r="ES11" s="65" t="n">
        <x:f>SUMPRODUCT(ES$25:ES$84,$D$25:$D$84)/'Deal Pricing'!$D$9</x:f>
        <x:v>54333889.524778515</x:v>
      </x:c>
      <x:c r="ET11" s="65" t="n">
        <x:f>SUMPRODUCT(ET$25:ET$84,$D$25:$D$84)/'Deal Pricing'!$D$9</x:f>
        <x:v>54356467.44286062</x:v>
      </x:c>
      <x:c r="EU11" s="65" t="n">
        <x:f>SUMPRODUCT(EU$25:EU$84,$D$25:$D$84)/'Deal Pricing'!$D$9</x:f>
        <x:v>54379039.053390674</x:v>
      </x:c>
      <x:c r="EV11" s="65" t="n">
        <x:f>SUMPRODUCT(EV$25:EV$84,$D$25:$D$84)/'Deal Pricing'!$D$9</x:f>
        <x:v>54401604.33971484</x:v>
      </x:c>
      <x:c r="EW11" s="65" t="n">
        <x:f>SUMPRODUCT(EW$25:EW$84,$D$25:$D$84)/'Deal Pricing'!$D$9</x:f>
        <x:v>54424163.285202354</x:v>
      </x:c>
      <x:c r="EX11" s="65" t="n">
        <x:f>SUMPRODUCT(EX$25:EX$84,$D$25:$D$84)/'Deal Pricing'!$D$9</x:f>
        <x:v>54446715.87325105</x:v>
      </x:c>
      <x:c r="EY11" s="65" t="n">
        <x:f>SUMPRODUCT(EY$25:EY$84,$D$25:$D$84)/'Deal Pricing'!$D$9</x:f>
        <x:v>54469262.08728263</x:v>
      </x:c>
      <x:c r="EZ11" s="65" t="n">
        <x:f>SUMPRODUCT(EZ$25:EZ$84,$D$25:$D$84)/'Deal Pricing'!$D$9</x:f>
        <x:v>54491801.91074479</x:v>
      </x:c>
      <x:c r="FA11" s="65" t="n">
        <x:f>SUMPRODUCT(FA$25:FA$84,$D$25:$D$84)/'Deal Pricing'!$D$9</x:f>
        <x:v>54514335.327113196</x:v>
      </x:c>
      <x:c r="FB11" s="65" t="n">
        <x:f>SUMPRODUCT(FB$25:FB$84,$D$25:$D$84)/'Deal Pricing'!$D$9</x:f>
        <x:v>54536862.31988687</x:v>
      </x:c>
      <x:c r="FC11" s="65" t="n">
        <x:f>SUMPRODUCT(FC$25:FC$84,$D$25:$D$84)/'Deal Pricing'!$D$9</x:f>
        <x:v>54559382.872593574</x:v>
      </x:c>
      <x:c r="FD11" s="65" t="n">
        <x:f>SUMPRODUCT(FD$25:FD$84,$D$25:$D$84)/'Deal Pricing'!$D$9</x:f>
        <x:v>54581896.968784735</x:v>
      </x:c>
      <x:c r="FE11" s="65" t="n">
        <x:f>SUMPRODUCT(FE$25:FE$84,$D$25:$D$84)/'Deal Pricing'!$D$9</x:f>
        <x:v>54604404.59204031</x:v>
      </x:c>
      <x:c r="FF11" s="65" t="n">
        <x:f>SUMPRODUCT(FF$25:FF$84,$D$25:$D$84)/'Deal Pricing'!$D$9</x:f>
        <x:v>54626905.72596398</x:v>
      </x:c>
      <x:c r="FG11" s="65" t="n">
        <x:f>SUMPRODUCT(FG$25:FG$84,$D$25:$D$84)/'Deal Pricing'!$D$9</x:f>
        <x:v>54649400.35418847</x:v>
      </x:c>
      <x:c r="FH11" s="65" t="n">
        <x:f>SUMPRODUCT(FH$25:FH$84,$D$25:$D$84)/'Deal Pricing'!$D$9</x:f>
        <x:v>54671888.460369974</x:v>
      </x:c>
      <x:c r="FI11" s="65" t="n">
        <x:f>SUMPRODUCT(FI$25:FI$84,$D$25:$D$84)/'Deal Pricing'!$D$9</x:f>
        <x:v>54694370.02819382</x:v>
      </x:c>
      <x:c r="FJ11" s="65" t="n">
        <x:f>SUMPRODUCT(FJ$25:FJ$84,$D$25:$D$84)/'Deal Pricing'!$D$9</x:f>
        <x:v>54716845.04136975</x:v>
      </x:c>
      <x:c r="FK11" s="65" t="n">
        <x:f>SUMPRODUCT(FK$25:FK$84,$D$25:$D$84)/'Deal Pricing'!$D$9</x:f>
        <x:v>54739313.483633876</x:v>
      </x:c>
      <x:c r="FL11" s="65" t="n">
        <x:f>SUMPRODUCT(FL$25:FL$84,$D$25:$D$84)/'Deal Pricing'!$D$9</x:f>
        <x:v>54761775.33875081</x:v>
      </x:c>
      <x:c r="FM11" s="65" t="n">
        <x:f>SUMPRODUCT(FM$25:FM$84,$D$25:$D$84)/'Deal Pricing'!$D$9</x:f>
        <x:v>54784230.59050926</x:v>
      </x:c>
      <x:c r="FN11" s="65" t="n">
        <x:f>SUMPRODUCT(FN$25:FN$84,$D$25:$D$84)/'Deal Pricing'!$D$9</x:f>
        <x:v>54806679.222726785</x:v>
      </x:c>
      <x:c r="FO11" s="65" t="n">
        <x:f>SUMPRODUCT(FO$25:FO$84,$D$25:$D$84)/'Deal Pricing'!$D$9</x:f>
        <x:v>54829121.21924518</x:v>
      </x:c>
      <x:c r="FP11" s="65" t="n">
        <x:f>SUMPRODUCT(FP$25:FP$84,$D$25:$D$84)/'Deal Pricing'!$D$9</x:f>
        <x:v>54851556.56393556</x:v>
      </x:c>
      <x:c r="FQ11" s="65" t="n">
        <x:f>SUMPRODUCT(FQ$25:FQ$84,$D$25:$D$84)/'Deal Pricing'!$D$9</x:f>
        <x:v>54873985.240693</x:v>
      </x:c>
      <x:c r="FR11" s="65" t="n">
        <x:f>SUMPRODUCT(FR$25:FR$84,$D$25:$D$84)/'Deal Pricing'!$D$9</x:f>
        <x:v>54896407.23344198</x:v>
      </x:c>
      <x:c r="FS11" s="65" t="n">
        <x:f>SUMPRODUCT(FS$25:FS$84,$D$25:$D$84)/'Deal Pricing'!$D$9</x:f>
        <x:v>54918822.52613124</x:v>
      </x:c>
      <x:c r="FT11" s="65" t="n">
        <x:f>SUMPRODUCT(FT$25:FT$84,$D$25:$D$84)/'Deal Pricing'!$D$9</x:f>
        <x:v>54941231.1027389</x:v>
      </x:c>
      <x:c r="FU11" s="65" t="n">
        <x:f>SUMPRODUCT(FU$25:FU$84,$D$25:$D$84)/'Deal Pricing'!$D$9</x:f>
        <x:v>54963632.947267376</x:v>
      </x:c>
      <x:c r="FV11" s="65" t="n">
        <x:f>SUMPRODUCT(FV$25:FV$84,$D$25:$D$84)/'Deal Pricing'!$D$9</x:f>
        <x:v>54986028.043748505</x:v>
      </x:c>
      <x:c r="FW11" s="65" t="n">
        <x:f>SUMPRODUCT(FW$25:FW$84,$D$25:$D$84)/'Deal Pricing'!$D$9</x:f>
        <x:v>55008416.376239315</x:v>
      </x:c>
      <x:c r="FX11" s="65" t="n">
        <x:f>SUMPRODUCT(FX$25:FX$84,$D$25:$D$84)/'Deal Pricing'!$D$9</x:f>
        <x:v>55030797.92882386</x:v>
      </x:c>
      <x:c r="FY11" s="65" t="n">
        <x:f>SUMPRODUCT(FY$25:FY$84,$D$25:$D$84)/'Deal Pricing'!$D$9</x:f>
        <x:v>55053172.68561481</x:v>
      </x:c>
      <x:c r="FZ11" s="65" t="n">
        <x:f>SUMPRODUCT(FZ$25:FZ$84,$D$25:$D$84)/'Deal Pricing'!$D$9</x:f>
        <x:v>55075540.63074992</x:v>
      </x:c>
      <x:c r="GA11" s="65" t="n">
        <x:f>SUMPRODUCT(GA$25:GA$84,$D$25:$D$84)/'Deal Pricing'!$D$9</x:f>
        <x:v>55097901.74839601</x:v>
      </x:c>
      <x:c r="GB11" s="65" t="n">
        <x:f>SUMPRODUCT(GB$25:GB$84,$D$25:$D$84)/'Deal Pricing'!$D$9</x:f>
        <x:v>55120256.0227451</x:v>
      </x:c>
      <x:c r="GC11" s="65" t="n">
        <x:f>SUMPRODUCT(GC$25:GC$84,$D$25:$D$84)/'Deal Pricing'!$D$9</x:f>
        <x:v>55142603.43801854</x:v>
      </x:c>
      <x:c r="GD11" s="65" t="n">
        <x:f>SUMPRODUCT(GD$25:GD$84,$D$25:$D$84)/'Deal Pricing'!$D$9</x:f>
        <x:v>55164943.978462614</x:v>
      </x:c>
      <x:c r="GE11" s="65" t="n">
        <x:f>SUMPRODUCT(GE$25:GE$84,$D$25:$D$84)/'Deal Pricing'!$D$9</x:f>
        <x:v>55187277.62835327</x:v>
      </x:c>
      <x:c r="GF11" s="65" t="n">
        <x:f>SUMPRODUCT(GF$25:GF$84,$D$25:$D$84)/'Deal Pricing'!$D$9</x:f>
        <x:v>55209604.37199145</x:v>
      </x:c>
      <x:c r="GG11" s="65" t="n">
        <x:f>SUMPRODUCT(GG$25:GG$84,$D$25:$D$84)/'Deal Pricing'!$D$9</x:f>
        <x:v>55231924.19370787</x:v>
      </x:c>
      <x:c r="GH11" s="65" t="n">
        <x:f>SUMPRODUCT(GH$25:GH$84,$D$25:$D$84)/'Deal Pricing'!$D$9</x:f>
        <x:v>55254237.077858575</x:v>
      </x:c>
      <x:c r="GI11" s="65" t="n">
        <x:f>SUMPRODUCT(GI$25:GI$84,$D$25:$D$84)/'Deal Pricing'!$D$9</x:f>
        <x:v>55276543.00882751</x:v>
      </x:c>
      <x:c r="GJ11" s="65" t="n">
        <x:f>SUMPRODUCT(GJ$25:GJ$84,$D$25:$D$84)/'Deal Pricing'!$D$9</x:f>
        <x:v>55298841.97102753</x:v>
      </x:c>
      <x:c r="GK11" s="65" t="n">
        <x:f>SUMPRODUCT(GK$25:GK$84,$D$25:$D$84)/'Deal Pricing'!$D$9</x:f>
        <x:v>55321133.948896855</x:v>
      </x:c>
      <x:c r="GL11" s="65" t="n">
        <x:f>SUMPRODUCT(GL$25:GL$84,$D$25:$D$84)/'Deal Pricing'!$D$9</x:f>
        <x:v>55343418.92690348</x:v>
      </x:c>
      <x:c r="GM11" s="65" t="n">
        <x:f>SUMPRODUCT(GM$25:GM$84,$D$25:$D$84)/'Deal Pricing'!$D$9</x:f>
        <x:v>55365696.889540695</x:v>
      </x:c>
      <x:c r="GN11" s="65" t="n">
        <x:f>SUMPRODUCT(GN$25:GN$84,$D$25:$D$84)/'Deal Pricing'!$D$9</x:f>
        <x:v>55387967.82133182</x:v>
      </x:c>
      <x:c r="GO11" s="65" t="n">
        <x:f>SUMPRODUCT(GO$25:GO$84,$D$25:$D$84)/'Deal Pricing'!$D$9</x:f>
        <x:v>55410231.706825405</x:v>
      </x:c>
      <x:c r="GP11" s="65" t="n">
        <x:f>SUMPRODUCT(GP$25:GP$84,$D$25:$D$84)/'Deal Pricing'!$D$9</x:f>
        <x:v>55432488.53060021</x:v>
      </x:c>
      <x:c r="GQ11" s="65" t="n">
        <x:f>SUMPRODUCT(GQ$25:GQ$84,$D$25:$D$84)/'Deal Pricing'!$D$9</x:f>
        <x:v>55454738.277260214</x:v>
      </x:c>
      <x:c r="GR11" s="65" t="n">
        <x:f>SUMPRODUCT(GR$25:GR$84,$D$25:$D$84)/'Deal Pricing'!$D$9</x:f>
        <x:v>55476980.931439616</x:v>
      </x:c>
      <x:c r="GS11" s="65" t="n">
        <x:f>SUMPRODUCT(GS$25:GS$84,$D$25:$D$84)/'Deal Pricing'!$D$9</x:f>
        <x:v>55499216.47779819</x:v>
      </x:c>
      <x:c r="GT11" s="65" t="n">
        <x:f>SUMPRODUCT(GT$25:GT$84,$D$25:$D$84)/'Deal Pricing'!$D$9</x:f>
        <x:v>55521444.90102571</x:v>
      </x:c>
      <x:c r="GU11" s="65" t="n">
        <x:f>SUMPRODUCT(GU$25:GU$84,$D$25:$D$84)/'Deal Pricing'!$D$9</x:f>
        <x:v>55543666.18583815</x:v>
      </x:c>
      <x:c r="GV11" s="65" t="n">
        <x:f>SUMPRODUCT(GV$25:GV$84,$D$25:$D$84)/'Deal Pricing'!$D$9</x:f>
        <x:v>55565880.31697954</x:v>
      </x:c>
      <x:c r="GW11" s="65" t="n">
        <x:f>SUMPRODUCT(GW$25:GW$84,$D$25:$D$84)/'Deal Pricing'!$D$9</x:f>
        <x:v>55588087.279223494</x:v>
      </x:c>
      <x:c r="GX11" s="65" t="n">
        <x:f>SUMPRODUCT(GX$25:GX$84,$D$25:$D$84)/'Deal Pricing'!$D$9</x:f>
        <x:v>55610287.05736938</x:v>
      </x:c>
      <x:c r="GY11" s="65" t="n">
        <x:f>SUMPRODUCT(GY$25:GY$84,$D$25:$D$84)/'Deal Pricing'!$D$9</x:f>
        <x:v>55632479.636246875</x:v>
      </x:c>
      <x:c r="GZ11" s="65" t="n">
        <x:f>SUMPRODUCT(GZ$25:GZ$84,$D$25:$D$84)/'Deal Pricing'!$D$9</x:f>
        <x:v>55654665.00071134</x:v>
      </x:c>
      <x:c r="HA11" s="65" t="n">
        <x:f>SUMPRODUCT(HA$25:HA$84,$D$25:$D$84)/'Deal Pricing'!$D$9</x:f>
        <x:v>55676843.13564871</x:v>
      </x:c>
      <x:c r="HB11" s="65" t="n">
        <x:f>SUMPRODUCT(HB$25:HB$84,$D$25:$D$84)/'Deal Pricing'!$D$9</x:f>
        <x:v>55699014.025970705</x:v>
      </x:c>
      <x:c r="HC11" s="65" t="n">
        <x:f>SUMPRODUCT(HC$25:HC$84,$D$25:$D$84)/'Deal Pricing'!$D$9</x:f>
        <x:v>55721177.656619355</x:v>
      </x:c>
      <x:c r="HD11" s="65" t="n">
        <x:f>SUMPRODUCT(HD$25:HD$84,$D$25:$D$84)/'Deal Pricing'!$D$9</x:f>
        <x:v>55743334.012562945</x:v>
      </x:c>
      <x:c r="HE11" s="65" t="n">
        <x:f>SUMPRODUCT(HE$25:HE$84,$D$25:$D$84)/'Deal Pricing'!$D$9</x:f>
        <x:v>55765483.07879995</x:v>
      </x:c>
      <x:c r="HF11" s="65" t="n">
        <x:f>SUMPRODUCT(HF$25:HF$84,$D$25:$D$84)/'Deal Pricing'!$D$9</x:f>
        <x:v>55787624.84035501</x:v>
      </x:c>
      <x:c r="HG11" s="65" t="n">
        <x:f>SUMPRODUCT(HG$25:HG$84,$D$25:$D$84)/'Deal Pricing'!$D$9</x:f>
        <x:v>55809759.282283306</x:v>
      </x:c>
      <x:c r="HH11" s="65" t="n">
        <x:f>SUMPRODUCT(HH$25:HH$84,$D$25:$D$84)/'Deal Pricing'!$D$9</x:f>
        <x:v>55831886.38966676</x:v>
      </x:c>
      <x:c r="HI11" s="65" t="n">
        <x:f>SUMPRODUCT(HI$25:HI$84,$D$25:$D$84)/'Deal Pricing'!$D$9</x:f>
        <x:v>55854006.14761549</x:v>
      </x:c>
      <x:c r="HJ11" s="65" t="n">
        <x:f>SUMPRODUCT(HJ$25:HJ$84,$D$25:$D$84)/'Deal Pricing'!$D$9</x:f>
        <x:v>55876118.541269965</x:v>
      </x:c>
      <x:c r="HK11" s="65" t="n">
        <x:f>SUMPRODUCT(HK$25:HK$84,$D$25:$D$84)/'Deal Pricing'!$D$9</x:f>
        <x:v>55898223.555796534</x:v>
      </x:c>
      <x:c r="HL11" s="65" t="n">
        <x:f>SUMPRODUCT(HL$25:HL$84,$D$25:$D$84)/'Deal Pricing'!$D$9</x:f>
        <x:v>55920321.17639254</x:v>
      </x:c>
      <x:c r="HM11" s="65" t="n">
        <x:f>SUMPRODUCT(HM$25:HM$84,$D$25:$D$84)/'Deal Pricing'!$D$9</x:f>
        <x:v>55942411.38828139</x:v>
      </x:c>
      <x:c r="HN11" s="65" t="n">
        <x:f>SUMPRODUCT(HN$25:HN$84,$D$25:$D$84)/'Deal Pricing'!$D$9</x:f>
        <x:v>55964494.17671746</x:v>
      </x:c>
      <x:c r="HO11" s="65" t="n">
        <x:f>SUMPRODUCT(HO$25:HO$84,$D$25:$D$84)/'Deal Pricing'!$D$9</x:f>
        <x:v>55986569.526981376</x:v>
      </x:c>
      <x:c r="HP11" s="65" t="n">
        <x:f>SUMPRODUCT(HP$25:HP$84,$D$25:$D$84)/'Deal Pricing'!$D$9</x:f>
        <x:v>56008637.424384445</x:v>
      </x:c>
      <x:c r="HQ11" s="65" t="n">
        <x:f>SUMPRODUCT(HQ$25:HQ$84,$D$25:$D$84)/'Deal Pricing'!$D$9</x:f>
        <x:v>56030697.85426468</x:v>
      </x:c>
      <x:c r="HR11" s="65" t="n">
        <x:f>SUMPRODUCT(HR$25:HR$84,$D$25:$D$84)/'Deal Pricing'!$D$9</x:f>
        <x:v>56052750.801990755</x:v>
      </x:c>
      <x:c r="HS11" s="65" t="n">
        <x:f>SUMPRODUCT(HS$25:HS$84,$D$25:$D$84)/'Deal Pricing'!$D$9</x:f>
        <x:v>56074796.25295844</x:v>
      </x:c>
      <x:c r="HT11" s="65" t="n">
        <x:f>SUMPRODUCT(HT$25:HT$84,$D$25:$D$84)/'Deal Pricing'!$D$9</x:f>
        <x:v>56096834.192592315</x:v>
      </x:c>
      <x:c r="HU11" s="65" t="n">
        <x:f>SUMPRODUCT(HU$25:HU$84,$D$25:$D$84)/'Deal Pricing'!$D$9</x:f>
        <x:v>56118864.6063472</x:v>
      </x:c>
      <x:c r="HV11" s="65" t="n">
        <x:f>SUMPRODUCT(HV$25:HV$84,$D$25:$D$84)/'Deal Pricing'!$D$9</x:f>
        <x:v>56140887.47970472</x:v>
      </x:c>
      <x:c r="HW11" s="65" t="n">
        <x:f>SUMPRODUCT(HW$25:HW$84,$D$25:$D$84)/'Deal Pricing'!$D$9</x:f>
        <x:v>56162902.79817728</x:v>
      </x:c>
      <x:c r="HX11" s="65" t="n">
        <x:f>SUMPRODUCT(HX$25:HX$84,$D$25:$D$84)/'Deal Pricing'!$D$9</x:f>
        <x:v>56184910.54730415</x:v>
      </x:c>
      <x:c r="HY11" s="65" t="n">
        <x:f>SUMPRODUCT(HY$25:HY$84,$D$25:$D$84)/'Deal Pricing'!$D$9</x:f>
        <x:v>56206910.71265549</x:v>
      </x:c>
      <x:c r="HZ11" s="65" t="n">
        <x:f>SUMPRODUCT(HZ$25:HZ$84,$D$25:$D$84)/'Deal Pricing'!$D$9</x:f>
        <x:v>56228903.27982834</x:v>
      </x:c>
      <x:c r="IA11" s="65" t="n">
        <x:f>SUMPRODUCT(IA$25:IA$84,$D$25:$D$84)/'Deal Pricing'!$D$9</x:f>
        <x:v>56250888.23445072</x:v>
      </x:c>
      <x:c r="IB11" s="65" t="n">
        <x:f>SUMPRODUCT(IB$25:IB$84,$D$25:$D$84)/'Deal Pricing'!$D$9</x:f>
        <x:v>56272865.56217757</x:v>
      </x:c>
      <x:c r="IC11" s="2"/>
      <x:c r="ID11" s="2"/>
      <x:c r="IE11" s="2"/>
      <x:c r="IF11" s="2"/>
    </x:row>
    <x:row r="12">
      <x:c r="A12" s="2"/>
      <x:c r="B12" s="2"/>
      <x:c r="C12" s="85" t="str">
        <x:v>Expected loss</x:v>
      </x:c>
      <x:c r="D12" s="2"/>
      <x:c r="E12" s="2"/>
      <x:c r="F12" s="65" t="n">
        <x:f>SUMPRODUCT(F$25:F$84,$E$25:$E$84)*'Deal Pricing'!$H$11</x:f>
        <x:v>4368803.923561958</x:v>
      </x:c>
      <x:c r="G12" s="65" t="n">
        <x:f>SUMPRODUCT(G$25:G$84,$E$25:$E$84)*'Deal Pricing'!$H$11</x:f>
        <x:v>4370797.653777438</x:v>
      </x:c>
      <x:c r="H12" s="65" t="n">
        <x:f>SUMPRODUCT(H$25:H$84,$E$25:$E$84)*'Deal Pricing'!$H$11</x:f>
        <x:v>4372791.068433363</x:v>
      </x:c>
      <x:c r="I12" s="65" t="n">
        <x:f>SUMPRODUCT(I$25:I$84,$E$25:$E$84)*'Deal Pricing'!$H$11</x:f>
        <x:v>4374784.165838563</x:v>
      </x:c>
      <x:c r="J12" s="65" t="n">
        <x:f>SUMPRODUCT(J$25:J$84,$E$25:$E$84)*'Deal Pricing'!$H$11</x:f>
        <x:v>4376776.944303328</x:v>
      </x:c>
      <x:c r="K12" s="65" t="n">
        <x:f>SUMPRODUCT(K$25:K$84,$E$25:$E$84)*'Deal Pricing'!$H$11</x:f>
        <x:v>4378769.402139854</x:v>
      </x:c>
      <x:c r="L12" s="65" t="n">
        <x:f>SUMPRODUCT(L$25:L$84,$E$25:$E$84)*'Deal Pricing'!$H$11</x:f>
        <x:v>4380761.53766122</x:v>
      </x:c>
      <x:c r="M12" s="65" t="n">
        <x:f>SUMPRODUCT(M$25:M$84,$E$25:$E$84)*'Deal Pricing'!$H$11</x:f>
        <x:v>4382753.349182557</x:v>
      </x:c>
      <x:c r="N12" s="65" t="n">
        <x:f>SUMPRODUCT(N$25:N$84,$E$25:$E$84)*'Deal Pricing'!$H$11</x:f>
        <x:v>4384744.835019895</x:v>
      </x:c>
      <x:c r="O12" s="65" t="n">
        <x:f>SUMPRODUCT(O$25:O$84,$E$25:$E$84)*'Deal Pricing'!$H$11</x:f>
        <x:v>4386735.993491332</x:v>
      </x:c>
      <x:c r="P12" s="65" t="n">
        <x:f>SUMPRODUCT(P$25:P$84,$E$25:$E$84)*'Deal Pricing'!$H$11</x:f>
        <x:v>4388726.822915885</x:v>
      </x:c>
      <x:c r="Q12" s="65" t="n">
        <x:f>SUMPRODUCT(Q$25:Q$84,$E$25:$E$84)*'Deal Pricing'!$H$11</x:f>
        <x:v>4390717.321614631</x:v>
      </x:c>
      <x:c r="R12" s="65" t="n">
        <x:f>SUMPRODUCT(R$25:R$84,$E$25:$E$84)*'Deal Pricing'!$H$11</x:f>
        <x:v>4392707.487909603</x:v>
      </x:c>
      <x:c r="S12" s="65" t="n">
        <x:f>SUMPRODUCT(S$25:S$84,$E$25:$E$84)*'Deal Pricing'!$H$11</x:f>
        <x:v>4394697.32012489</x:v>
      </x:c>
      <x:c r="T12" s="65" t="n">
        <x:f>SUMPRODUCT(T$25:T$84,$E$25:$E$84)*'Deal Pricing'!$H$11</x:f>
        <x:v>4396686.81658556</x:v>
      </x:c>
      <x:c r="U12" s="65" t="n">
        <x:f>SUMPRODUCT(U$25:U$84,$E$25:$E$84)*'Deal Pricing'!$H$11</x:f>
        <x:v>4398675.975618739</x:v>
      </x:c>
      <x:c r="V12" s="65" t="n">
        <x:f>SUMPRODUCT(V$25:V$84,$E$25:$E$84)*'Deal Pricing'!$H$11</x:f>
        <x:v>4400664.795552676</x:v>
      </x:c>
      <x:c r="W12" s="65" t="n">
        <x:f>SUMPRODUCT(W$25:W$84,$E$25:$E$84)*'Deal Pricing'!$H$11</x:f>
        <x:v>4402653.274717182</x:v>
      </x:c>
      <x:c r="X12" s="65" t="n">
        <x:f>SUMPRODUCT(X$25:X$84,$E$25:$E$84)*'Deal Pricing'!$H$11</x:f>
        <x:v>4404641.411443979</x:v>
      </x:c>
      <x:c r="Y12" s="65" t="n">
        <x:f>SUMPRODUCT(Y$25:Y$84,$E$25:$E$84)*'Deal Pricing'!$H$11</x:f>
        <x:v>4406629.20406583</x:v>
      </x:c>
      <x:c r="Z12" s="65" t="n">
        <x:f>SUMPRODUCT(Z$25:Z$84,$E$25:$E$84)*'Deal Pricing'!$H$11</x:f>
        <x:v>4408616.650917566</x:v>
      </x:c>
      <x:c r="AA12" s="65" t="n">
        <x:f>SUMPRODUCT(AA$25:AA$84,$E$25:$E$84)*'Deal Pricing'!$H$11</x:f>
        <x:v>4410603.750335075</x:v>
      </x:c>
      <x:c r="AB12" s="65" t="n">
        <x:f>SUMPRODUCT(AB$25:AB$84,$E$25:$E$84)*'Deal Pricing'!$H$11</x:f>
        <x:v>4412590.500656298</x:v>
      </x:c>
      <x:c r="AC12" s="65" t="n">
        <x:f>SUMPRODUCT(AC$25:AC$84,$E$25:$E$84)*'Deal Pricing'!$H$11</x:f>
        <x:v>4414576.9002202805</x:v>
      </x:c>
      <x:c r="AD12" s="65" t="n">
        <x:f>SUMPRODUCT(AD$25:AD$84,$E$25:$E$84)*'Deal Pricing'!$H$11</x:f>
        <x:v>4416562.94736811</x:v>
      </x:c>
      <x:c r="AE12" s="65" t="n">
        <x:f>SUMPRODUCT(AE$25:AE$84,$E$25:$E$84)*'Deal Pricing'!$H$11</x:f>
        <x:v>4418548.640442006</x:v>
      </x:c>
      <x:c r="AF12" s="65" t="n">
        <x:f>SUMPRODUCT(AF$25:AF$84,$E$25:$E$84)*'Deal Pricing'!$H$11</x:f>
        <x:v>4420533.9777862355</x:v>
      </x:c>
      <x:c r="AG12" s="65" t="n">
        <x:f>SUMPRODUCT(AG$25:AG$84,$E$25:$E$84)*'Deal Pricing'!$H$11</x:f>
        <x:v>4422518.957746309</x:v>
      </x:c>
      <x:c r="AH12" s="65" t="n">
        <x:f>SUMPRODUCT(AH$25:AH$84,$E$25:$E$84)*'Deal Pricing'!$H$11</x:f>
        <x:v>4424503.578669362</x:v>
      </x:c>
      <x:c r="AI12" s="65" t="n">
        <x:f>SUMPRODUCT(AI$25:AI$84,$E$25:$E$84)*'Deal Pricing'!$H$11</x:f>
        <x:v>4426487.838904465</x:v>
      </x:c>
      <x:c r="AJ12" s="65" t="n">
        <x:f>SUMPRODUCT(AJ$25:AJ$84,$E$25:$E$84)*'Deal Pricing'!$H$11</x:f>
        <x:v>4428471.736801855</x:v>
      </x:c>
      <x:c r="AK12" s="65" t="n">
        <x:f>SUMPRODUCT(AK$25:AK$84,$E$25:$E$84)*'Deal Pricing'!$H$11</x:f>
        <x:v>4430455.270713859</x:v>
      </x:c>
      <x:c r="AL12" s="65" t="n">
        <x:f>SUMPRODUCT(AL$25:AL$84,$E$25:$E$84)*'Deal Pricing'!$H$11</x:f>
        <x:v>4432438.438993955</x:v>
      </x:c>
      <x:c r="AM12" s="65" t="n">
        <x:f>SUMPRODUCT(AM$25:AM$84,$E$25:$E$84)*'Deal Pricing'!$H$11</x:f>
        <x:v>4434421.239997725</x:v>
      </x:c>
      <x:c r="AN12" s="65" t="n">
        <x:f>SUMPRODUCT(AN$25:AN$84,$E$25:$E$84)*'Deal Pricing'!$H$11</x:f>
        <x:v>4436403.672081943</x:v>
      </x:c>
      <x:c r="AO12" s="65" t="n">
        <x:f>SUMPRODUCT(AO$25:AO$84,$E$25:$E$84)*'Deal Pricing'!$H$11</x:f>
        <x:v>4438385.733605456</x:v>
      </x:c>
      <x:c r="AP12" s="65" t="n">
        <x:f>SUMPRODUCT(AP$25:AP$84,$E$25:$E$84)*'Deal Pricing'!$H$11</x:f>
        <x:v>4440367.422928349</x:v>
      </x:c>
      <x:c r="AQ12" s="65" t="n">
        <x:f>SUMPRODUCT(AQ$25:AQ$84,$E$25:$E$84)*'Deal Pricing'!$H$11</x:f>
        <x:v>4442348.73841278</x:v>
      </x:c>
      <x:c r="AR12" s="65" t="n">
        <x:f>SUMPRODUCT(AR$25:AR$84,$E$25:$E$84)*'Deal Pricing'!$H$11</x:f>
        <x:v>4444329.678422157</x:v>
      </x:c>
      <x:c r="AS12" s="65" t="n">
        <x:f>SUMPRODUCT(AS$25:AS$84,$E$25:$E$84)*'Deal Pricing'!$H$11</x:f>
        <x:v>4446310.241321963</x:v>
      </x:c>
      <x:c r="AT12" s="65" t="n">
        <x:f>SUMPRODUCT(AT$25:AT$84,$E$25:$E$84)*'Deal Pricing'!$H$11</x:f>
        <x:v>4448290.425479058</x:v>
      </x:c>
      <x:c r="AU12" s="65" t="n">
        <x:f>SUMPRODUCT(AU$25:AU$84,$E$25:$E$84)*'Deal Pricing'!$H$11</x:f>
        <x:v>4450270.229261987</x:v>
      </x:c>
      <x:c r="AV12" s="65" t="n">
        <x:f>SUMPRODUCT(AV$25:AV$84,$E$25:$E$84)*'Deal Pricing'!$H$11</x:f>
        <x:v>4452249.651041274</x:v>
      </x:c>
      <x:c r="AW12" s="65" t="n">
        <x:f>SUMPRODUCT(AW$25:AW$84,$E$25:$E$84)*'Deal Pricing'!$H$11</x:f>
        <x:v>4454228.689188748</x:v>
      </x:c>
      <x:c r="AX12" s="65" t="n">
        <x:f>SUMPRODUCT(AX$25:AX$84,$E$25:$E$84)*'Deal Pricing'!$H$11</x:f>
        <x:v>4456207.342078331</x:v>
      </x:c>
      <x:c r="AY12" s="65" t="n">
        <x:f>SUMPRODUCT(AY$25:AY$84,$E$25:$E$84)*'Deal Pricing'!$H$11</x:f>
        <x:v>4458185.608085249</x:v>
      </x:c>
      <x:c r="AZ12" s="65" t="n">
        <x:f>SUMPRODUCT(AZ$25:AZ$84,$E$25:$E$84)*'Deal Pricing'!$H$11</x:f>
        <x:v>4460163.485586833</x:v>
      </x:c>
      <x:c r="BA12" s="65" t="n">
        <x:f>SUMPRODUCT(BA$25:BA$84,$E$25:$E$84)*'Deal Pricing'!$H$11</x:f>
        <x:v>4462140.972961757</x:v>
      </x:c>
      <x:c r="BB12" s="65" t="n">
        <x:f>SUMPRODUCT(BB$25:BB$84,$E$25:$E$84)*'Deal Pricing'!$H$11</x:f>
        <x:v>4464118.068590782</x:v>
      </x:c>
      <x:c r="BC12" s="65" t="n">
        <x:f>SUMPRODUCT(BC$25:BC$84,$E$25:$E$84)*'Deal Pricing'!$H$11</x:f>
        <x:v>4466094.770856026</x:v>
      </x:c>
      <x:c r="BD12" s="65" t="n">
        <x:f>SUMPRODUCT(BD$25:BD$84,$E$25:$E$84)*'Deal Pricing'!$H$11</x:f>
        <x:v>4468071.07814172</x:v>
      </x:c>
      <x:c r="BE12" s="65" t="n">
        <x:f>SUMPRODUCT(BE$25:BE$84,$E$25:$E$84)*'Deal Pricing'!$H$11</x:f>
        <x:v>4470046.988833545</x:v>
      </x:c>
      <x:c r="BF12" s="65" t="n">
        <x:f>SUMPRODUCT(BF$25:BF$84,$E$25:$E$84)*'Deal Pricing'!$H$11</x:f>
        <x:v>4472022.501318943</x:v>
      </x:c>
      <x:c r="BG12" s="65" t="n">
        <x:f>SUMPRODUCT(BG$25:BG$84,$E$25:$E$84)*'Deal Pricing'!$H$11</x:f>
        <x:v>4473997.6139873685</x:v>
      </x:c>
      <x:c r="BH12" s="65" t="n">
        <x:f>SUMPRODUCT(BH$25:BH$84,$E$25:$E$84)*'Deal Pricing'!$H$11</x:f>
        <x:v>4475972.325229678</x:v>
      </x:c>
      <x:c r="BI12" s="65" t="n">
        <x:f>SUMPRODUCT(BI$25:BI$84,$E$25:$E$84)*'Deal Pricing'!$H$11</x:f>
        <x:v>4477946.633438845</x:v>
      </x:c>
      <x:c r="BJ12" s="65" t="n">
        <x:f>SUMPRODUCT(BJ$25:BJ$84,$E$25:$E$84)*'Deal Pricing'!$H$11</x:f>
        <x:v>4479920.537009253</x:v>
      </x:c>
      <x:c r="BK12" s="65" t="n">
        <x:f>SUMPRODUCT(BK$25:BK$84,$E$25:$E$84)*'Deal Pricing'!$H$11</x:f>
        <x:v>4481894.0343374275</x:v>
      </x:c>
      <x:c r="BL12" s="65" t="n">
        <x:f>SUMPRODUCT(BL$25:BL$84,$E$25:$E$84)*'Deal Pricing'!$H$11</x:f>
        <x:v>4483867.123821297</x:v>
      </x:c>
      <x:c r="BM12" s="65" t="n">
        <x:f>SUMPRODUCT(BM$25:BM$84,$E$25:$E$84)*'Deal Pricing'!$H$11</x:f>
        <x:v>4485839.803860949</x:v>
      </x:c>
      <x:c r="BN12" s="65" t="n">
        <x:f>SUMPRODUCT(BN$25:BN$84,$E$25:$E$84)*'Deal Pricing'!$H$11</x:f>
        <x:v>4487812.072857895</x:v>
      </x:c>
      <x:c r="BO12" s="65" t="n">
        <x:f>SUMPRODUCT(BO$25:BO$84,$E$25:$E$84)*'Deal Pricing'!$H$11</x:f>
        <x:v>4489783.929215802</x:v>
      </x:c>
      <x:c r="BP12" s="65" t="n">
        <x:f>SUMPRODUCT(BP$25:BP$84,$E$25:$E$84)*'Deal Pricing'!$H$11</x:f>
        <x:v>4491755.371339787</x:v>
      </x:c>
      <x:c r="BQ12" s="65" t="n">
        <x:f>SUMPRODUCT(BQ$25:BQ$84,$E$25:$E$84)*'Deal Pricing'!$H$11</x:f>
        <x:v>4493726.397637119</x:v>
      </x:c>
      <x:c r="BR12" s="65" t="n">
        <x:f>SUMPRODUCT(BR$25:BR$84,$E$25:$E$84)*'Deal Pricing'!$H$11</x:f>
        <x:v>4495697.006516623</x:v>
      </x:c>
      <x:c r="BS12" s="65" t="n">
        <x:f>SUMPRODUCT(BS$25:BS$84,$E$25:$E$84)*'Deal Pricing'!$H$11</x:f>
        <x:v>4497667.196388939</x:v>
      </x:c>
      <x:c r="BT12" s="65" t="n">
        <x:f>SUMPRODUCT(BT$25:BT$84,$E$25:$E$84)*'Deal Pricing'!$H$11</x:f>
        <x:v>4499636.965666787</x:v>
      </x:c>
      <x:c r="BU12" s="65" t="n">
        <x:f>SUMPRODUCT(BU$25:BU$84,$E$25:$E$84)*'Deal Pricing'!$H$11</x:f>
        <x:v>4501606.312764392</x:v>
      </x:c>
      <x:c r="BV12" s="65" t="n">
        <x:f>SUMPRODUCT(BV$25:BV$84,$E$25:$E$84)*'Deal Pricing'!$H$11</x:f>
        <x:v>4503575.236098125</x:v>
      </x:c>
      <x:c r="BW12" s="65" t="n">
        <x:f>SUMPRODUCT(BW$25:BW$84,$E$25:$E$84)*'Deal Pricing'!$H$11</x:f>
        <x:v>4505543.734085875</x:v>
      </x:c>
      <x:c r="BX12" s="65" t="n">
        <x:f>SUMPRODUCT(BX$25:BX$84,$E$25:$E$84)*'Deal Pricing'!$H$11</x:f>
        <x:v>4507511.805147712</x:v>
      </x:c>
      <x:c r="BY12" s="65" t="n">
        <x:f>SUMPRODUCT(BY$25:BY$84,$E$25:$E$84)*'Deal Pricing'!$H$11</x:f>
        <x:v>4509479.447705217</x:v>
      </x:c>
      <x:c r="BZ12" s="65" t="n">
        <x:f>SUMPRODUCT(BZ$25:BZ$84,$E$25:$E$84)*'Deal Pricing'!$H$11</x:f>
        <x:v>4511446.660182169</x:v>
      </x:c>
      <x:c r="CA12" s="65" t="n">
        <x:f>SUMPRODUCT(CA$25:CA$84,$E$25:$E$84)*'Deal Pricing'!$H$11</x:f>
        <x:v>4513413.441003863</x:v>
      </x:c>
      <x:c r="CB12" s="65" t="n">
        <x:f>SUMPRODUCT(CB$25:CB$84,$E$25:$E$84)*'Deal Pricing'!$H$11</x:f>
        <x:v>4515379.788597808</x:v>
      </x:c>
      <x:c r="CC12" s="65" t="n">
        <x:f>SUMPRODUCT(CC$25:CC$84,$E$25:$E$84)*'Deal Pricing'!$H$11</x:f>
        <x:v>4517345.701393116</x:v>
      </x:c>
      <x:c r="CD12" s="65" t="n">
        <x:f>SUMPRODUCT(CD$25:CD$84,$E$25:$E$84)*'Deal Pricing'!$H$11</x:f>
        <x:v>4519311.177820807</x:v>
      </x:c>
      <x:c r="CE12" s="65" t="n">
        <x:f>SUMPRODUCT(CE$25:CE$84,$E$25:$E$84)*'Deal Pricing'!$H$11</x:f>
        <x:v>4521276.216313996</x:v>
      </x:c>
      <x:c r="CF12" s="65" t="n">
        <x:f>SUMPRODUCT(CF$25:CF$84,$E$25:$E$84)*'Deal Pricing'!$H$11</x:f>
        <x:v>4523240.815307384</x:v>
      </x:c>
      <x:c r="CG12" s="65" t="n">
        <x:f>SUMPRODUCT(CG$25:CG$84,$E$25:$E$84)*'Deal Pricing'!$H$11</x:f>
        <x:v>4525204.973237873</x:v>
      </x:c>
      <x:c r="CH12" s="65" t="n">
        <x:f>SUMPRODUCT(CH$25:CH$84,$E$25:$E$84)*'Deal Pricing'!$H$11</x:f>
        <x:v>4527168.688543958</x:v>
      </x:c>
      <x:c r="CI12" s="65" t="n">
        <x:f>SUMPRODUCT(CI$25:CI$84,$E$25:$E$84)*'Deal Pricing'!$H$11</x:f>
        <x:v>4529131.959666339</x:v>
      </x:c>
      <x:c r="CJ12" s="65" t="n">
        <x:f>SUMPRODUCT(CJ$25:CJ$84,$E$25:$E$84)*'Deal Pricing'!$H$11</x:f>
        <x:v>4531094.785047327</x:v>
      </x:c>
      <x:c r="CK12" s="65" t="n">
        <x:f>SUMPRODUCT(CK$25:CK$84,$E$25:$E$84)*'Deal Pricing'!$H$11</x:f>
        <x:v>4533057.163131444</x:v>
      </x:c>
      <x:c r="CL12" s="65" t="n">
        <x:f>SUMPRODUCT(CL$25:CL$84,$E$25:$E$84)*'Deal Pricing'!$H$11</x:f>
        <x:v>4535019.092364828</x:v>
      </x:c>
      <x:c r="CM12" s="65" t="n">
        <x:f>SUMPRODUCT(CM$25:CM$84,$E$25:$E$84)*'Deal Pricing'!$H$11</x:f>
        <x:v>4536980.571195855</x:v>
      </x:c>
      <x:c r="CN12" s="65" t="n">
        <x:f>SUMPRODUCT(CN$25:CN$84,$E$25:$E$84)*'Deal Pricing'!$H$11</x:f>
        <x:v>4538941.598074506</x:v>
      </x:c>
      <x:c r="CO12" s="65" t="n">
        <x:f>SUMPRODUCT(CO$25:CO$84,$E$25:$E$84)*'Deal Pricing'!$H$11</x:f>
        <x:v>4540902.171453024</x:v>
      </x:c>
      <x:c r="CP12" s="65" t="n">
        <x:f>SUMPRODUCT(CP$25:CP$84,$E$25:$E$84)*'Deal Pricing'!$H$11</x:f>
        <x:v>4542862.289785341</x:v>
      </x:c>
      <x:c r="CQ12" s="65" t="n">
        <x:f>SUMPRODUCT(CQ$25:CQ$84,$E$25:$E$84)*'Deal Pricing'!$H$11</x:f>
        <x:v>4544821.951527361</x:v>
      </x:c>
      <x:c r="CR12" s="65" t="n">
        <x:f>SUMPRODUCT(CR$25:CR$84,$E$25:$E$84)*'Deal Pricing'!$H$11</x:f>
        <x:v>4546781.155137137</x:v>
      </x:c>
      <x:c r="CS12" s="65" t="n">
        <x:f>SUMPRODUCT(CS$25:CS$84,$E$25:$E$84)*'Deal Pricing'!$H$11</x:f>
        <x:v>4548739.899074396</x:v>
      </x:c>
      <x:c r="CT12" s="65" t="n">
        <x:f>SUMPRODUCT(CT$25:CT$84,$E$25:$E$84)*'Deal Pricing'!$H$11</x:f>
        <x:v>4550698.1818011105</x:v>
      </x:c>
      <x:c r="CU12" s="65" t="n">
        <x:f>SUMPRODUCT(CU$25:CU$84,$E$25:$E$84)*'Deal Pricing'!$H$11</x:f>
        <x:v>4552656.00178093</x:v>
      </x:c>
      <x:c r="CV12" s="65" t="n">
        <x:f>SUMPRODUCT(CV$25:CV$84,$E$25:$E$84)*'Deal Pricing'!$H$11</x:f>
        <x:v>4554613.357479767</x:v>
      </x:c>
      <x:c r="CW12" s="65" t="n">
        <x:f>SUMPRODUCT(CW$25:CW$84,$E$25:$E$84)*'Deal Pricing'!$H$11</x:f>
        <x:v>4556570.247365204</x:v>
      </x:c>
      <x:c r="CX12" s="65" t="n">
        <x:f>SUMPRODUCT(CX$25:CX$84,$E$25:$E$84)*'Deal Pricing'!$H$11</x:f>
        <x:v>4558526.669907113</x:v>
      </x:c>
      <x:c r="CY12" s="65" t="n">
        <x:f>SUMPRODUCT(CY$25:CY$84,$E$25:$E$84)*'Deal Pricing'!$H$11</x:f>
        <x:v>4560482.623577052</x:v>
      </x:c>
      <x:c r="CZ12" s="65" t="n">
        <x:f>SUMPRODUCT(CZ$25:CZ$84,$E$25:$E$84)*'Deal Pricing'!$H$11</x:f>
        <x:v>4562438.106848855</x:v>
      </x:c>
      <x:c r="DA12" s="65" t="n">
        <x:f>SUMPRODUCT(DA$25:DA$84,$E$25:$E$84)*'Deal Pricing'!$H$11</x:f>
        <x:v>4564393.118198072</x:v>
      </x:c>
      <x:c r="DB12" s="65" t="n">
        <x:f>SUMPRODUCT(DB$25:DB$84,$E$25:$E$84)*'Deal Pricing'!$H$11</x:f>
        <x:v>4566347.6561025195</x:v>
      </x:c>
      <x:c r="DC12" s="65" t="n">
        <x:f>SUMPRODUCT(DC$25:DC$84,$E$25:$E$84)*'Deal Pricing'!$H$11</x:f>
        <x:v>4568301.71904183</x:v>
      </x:c>
      <x:c r="DD12" s="65" t="n">
        <x:f>SUMPRODUCT(DD$25:DD$84,$E$25:$E$84)*'Deal Pricing'!$H$11</x:f>
        <x:v>4570255.3054976305</x:v>
      </x:c>
      <x:c r="DE12" s="65" t="n">
        <x:f>SUMPRODUCT(DE$25:DE$84,$E$25:$E$84)*'Deal Pricing'!$H$11</x:f>
        <x:v>4572208.413953776</x:v>
      </x:c>
      <x:c r="DF12" s="65" t="n">
        <x:f>SUMPRODUCT(DF$25:DF$84,$E$25:$E$84)*'Deal Pricing'!$H$11</x:f>
        <x:v>4574161.042895855</x:v>
      </x:c>
      <x:c r="DG12" s="65" t="n">
        <x:f>SUMPRODUCT(DG$25:DG$84,$E$25:$E$84)*'Deal Pricing'!$H$11</x:f>
        <x:v>4576113.190811768</x:v>
      </x:c>
      <x:c r="DH12" s="65" t="n">
        <x:f>SUMPRODUCT(DH$25:DH$84,$E$25:$E$84)*'Deal Pricing'!$H$11</x:f>
        <x:v>4578064.856191163</x:v>
      </x:c>
      <x:c r="DI12" s="65" t="n">
        <x:f>SUMPRODUCT(DI$25:DI$84,$E$25:$E$84)*'Deal Pricing'!$H$11</x:f>
        <x:v>4580016.037525992</x:v>
      </x:c>
      <x:c r="DJ12" s="65" t="n">
        <x:f>SUMPRODUCT(DJ$25:DJ$84,$E$25:$E$84)*'Deal Pricing'!$H$11</x:f>
        <x:v>4581966.733309978</x:v>
      </x:c>
      <x:c r="DK12" s="65" t="n">
        <x:f>SUMPRODUCT(DK$25:DK$84,$E$25:$E$84)*'Deal Pricing'!$H$11</x:f>
        <x:v>4583916.942039153</x:v>
      </x:c>
      <x:c r="DL12" s="65" t="n">
        <x:f>SUMPRODUCT(DL$25:DL$84,$E$25:$E$84)*'Deal Pricing'!$H$11</x:f>
        <x:v>4585866.662211331</x:v>
      </x:c>
      <x:c r="DM12" s="65" t="n">
        <x:f>SUMPRODUCT(DM$25:DM$84,$E$25:$E$84)*'Deal Pricing'!$H$11</x:f>
        <x:v>4587815.892326644</x:v>
      </x:c>
      <x:c r="DN12" s="65" t="n">
        <x:f>SUMPRODUCT(DN$25:DN$84,$E$25:$E$84)*'Deal Pricing'!$H$11</x:f>
        <x:v>4589764.630887077</x:v>
      </x:c>
      <x:c r="DO12" s="65" t="n">
        <x:f>SUMPRODUCT(DO$25:DO$84,$E$25:$E$84)*'Deal Pricing'!$H$11</x:f>
        <x:v>4591712.876396689</x:v>
      </x:c>
      <x:c r="DP12" s="65" t="n">
        <x:f>SUMPRODUCT(DP$25:DP$84,$E$25:$E$84)*'Deal Pricing'!$H$11</x:f>
        <x:v>4593660.627361785</x:v>
      </x:c>
      <x:c r="DQ12" s="65" t="n">
        <x:f>SUMPRODUCT(DQ$25:DQ$84,$E$25:$E$84)*'Deal Pricing'!$H$11</x:f>
        <x:v>4595607.882290497</x:v>
      </x:c>
      <x:c r="DR12" s="65" t="n">
        <x:f>SUMPRODUCT(DR$25:DR$84,$E$25:$E$84)*'Deal Pricing'!$H$11</x:f>
        <x:v>4597554.639693275</x:v>
      </x:c>
      <x:c r="DS12" s="65" t="n">
        <x:f>SUMPRODUCT(DS$25:DS$84,$E$25:$E$84)*'Deal Pricing'!$H$11</x:f>
        <x:v>4599500.898082406</x:v>
      </x:c>
      <x:c r="DT12" s="65" t="n">
        <x:f>SUMPRODUCT(DT$25:DT$84,$E$25:$E$84)*'Deal Pricing'!$H$11</x:f>
        <x:v>4601446.65597251</x:v>
      </x:c>
      <x:c r="DU12" s="65" t="n">
        <x:f>SUMPRODUCT(DU$25:DU$84,$E$25:$E$84)*'Deal Pricing'!$H$11</x:f>
        <x:v>4603391.911880036</x:v>
      </x:c>
      <x:c r="DV12" s="65" t="n">
        <x:f>SUMPRODUCT(DV$25:DV$84,$E$25:$E$84)*'Deal Pricing'!$H$11</x:f>
        <x:v>4605336.664323789</x:v>
      </x:c>
      <x:c r="DW12" s="65" t="n">
        <x:f>SUMPRODUCT(DW$25:DW$84,$E$25:$E$84)*'Deal Pricing'!$H$11</x:f>
        <x:v>4607280.911824419</x:v>
      </x:c>
      <x:c r="DX12" s="65" t="n">
        <x:f>SUMPRODUCT(DX$25:DX$84,$E$25:$E$84)*'Deal Pricing'!$H$11</x:f>
        <x:v>4609224.652904928</x:v>
      </x:c>
      <x:c r="DY12" s="65" t="n">
        <x:f>SUMPRODUCT(DY$25:DY$84,$E$25:$E$84)*'Deal Pricing'!$H$11</x:f>
        <x:v>4611167.886090174</x:v>
      </x:c>
      <x:c r="DZ12" s="65" t="n">
        <x:f>SUMPRODUCT(DZ$25:DZ$84,$E$25:$E$84)*'Deal Pricing'!$H$11</x:f>
        <x:v>4613110.609907375</x:v>
      </x:c>
      <x:c r="EA12" s="65" t="n">
        <x:f>SUMPRODUCT(EA$25:EA$84,$E$25:$E$84)*'Deal Pricing'!$H$11</x:f>
        <x:v>4615052.822885671</x:v>
      </x:c>
      <x:c r="EB12" s="65" t="n">
        <x:f>SUMPRODUCT(EB$25:EB$84,$E$25:$E$84)*'Deal Pricing'!$H$11</x:f>
        <x:v>4616994.52355635</x:v>
      </x:c>
      <x:c r="EC12" s="65" t="n">
        <x:f>SUMPRODUCT(EC$25:EC$84,$E$25:$E$84)*'Deal Pricing'!$H$11</x:f>
        <x:v>4618935.710452977</x:v>
      </x:c>
      <x:c r="ED12" s="65" t="n">
        <x:f>SUMPRODUCT(ED$25:ED$84,$E$25:$E$84)*'Deal Pricing'!$H$11</x:f>
        <x:v>4620876.38211102</x:v>
      </x:c>
      <x:c r="EE12" s="65" t="n">
        <x:f>SUMPRODUCT(EE$25:EE$84,$E$25:$E$84)*'Deal Pricing'!$H$11</x:f>
        <x:v>4622816.537068316</x:v>
      </x:c>
      <x:c r="EF12" s="65" t="n">
        <x:f>SUMPRODUCT(EF$25:EF$84,$E$25:$E$84)*'Deal Pricing'!$H$11</x:f>
        <x:v>4624756.173864599</x:v>
      </x:c>
      <x:c r="EG12" s="65" t="n">
        <x:f>SUMPRODUCT(EG$25:EG$84,$E$25:$E$84)*'Deal Pricing'!$H$11</x:f>
        <x:v>4626695.291041999</x:v>
      </x:c>
      <x:c r="EH12" s="65" t="n">
        <x:f>SUMPRODUCT(EH$25:EH$84,$E$25:$E$84)*'Deal Pricing'!$H$11</x:f>
        <x:v>4628633.887144523</x:v>
      </x:c>
      <x:c r="EI12" s="65" t="n">
        <x:f>SUMPRODUCT(EI$25:EI$84,$E$25:$E$84)*'Deal Pricing'!$H$11</x:f>
        <x:v>4630571.960718605</x:v>
      </x:c>
      <x:c r="EJ12" s="65" t="n">
        <x:f>SUMPRODUCT(EJ$25:EJ$84,$E$25:$E$84)*'Deal Pricing'!$H$11</x:f>
        <x:v>4632509.510312569</x:v>
      </x:c>
      <x:c r="EK12" s="65" t="n">
        <x:f>SUMPRODUCT(EK$25:EK$84,$E$25:$E$84)*'Deal Pricing'!$H$11</x:f>
        <x:v>4634446.53447714</x:v>
      </x:c>
      <x:c r="EL12" s="65" t="n">
        <x:f>SUMPRODUCT(EL$25:EL$84,$E$25:$E$84)*'Deal Pricing'!$H$11</x:f>
        <x:v>4636383.031765036</x:v>
      </x:c>
      <x:c r="EM12" s="65" t="n">
        <x:f>SUMPRODUCT(EM$25:EM$84,$E$25:$E$84)*'Deal Pricing'!$H$11</x:f>
        <x:v>4638319.000731137</x:v>
      </x:c>
      <x:c r="EN12" s="65" t="n">
        <x:f>SUMPRODUCT(EN$25:EN$84,$E$25:$E$84)*'Deal Pricing'!$H$11</x:f>
        <x:v>4640254.439932686</x:v>
      </x:c>
      <x:c r="EO12" s="65" t="n">
        <x:f>SUMPRODUCT(EO$25:EO$84,$E$25:$E$84)*'Deal Pricing'!$H$11</x:f>
        <x:v>4642189.347928839</x:v>
      </x:c>
      <x:c r="EP12" s="65" t="n">
        <x:f>SUMPRODUCT(EP$25:EP$84,$E$25:$E$84)*'Deal Pricing'!$H$11</x:f>
        <x:v>4644123.723281195</x:v>
      </x:c>
      <x:c r="EQ12" s="65" t="n">
        <x:f>SUMPRODUCT(EQ$25:EQ$84,$E$25:$E$84)*'Deal Pricing'!$H$11</x:f>
        <x:v>4646057.564553285</x:v>
      </x:c>
      <x:c r="ER12" s="65" t="n">
        <x:f>SUMPRODUCT(ER$25:ER$84,$E$25:$E$84)*'Deal Pricing'!$H$11</x:f>
        <x:v>4647990.870311078</x:v>
      </x:c>
      <x:c r="ES12" s="65" t="n">
        <x:f>SUMPRODUCT(ES$25:ES$84,$E$25:$E$84)*'Deal Pricing'!$H$11</x:f>
        <x:v>4649923.639122485</x:v>
      </x:c>
      <x:c r="ET12" s="65" t="n">
        <x:f>SUMPRODUCT(ET$25:ET$84,$E$25:$E$84)*'Deal Pricing'!$H$11</x:f>
        <x:v>4651855.86955786</x:v>
      </x:c>
      <x:c r="EU12" s="65" t="n">
        <x:f>SUMPRODUCT(EU$25:EU$84,$E$25:$E$84)*'Deal Pricing'!$H$11</x:f>
        <x:v>4653787.560189524</x:v>
      </x:c>
      <x:c r="EV12" s="65" t="n">
        <x:f>SUMPRODUCT(EV$25:EV$84,$E$25:$E$84)*'Deal Pricing'!$H$11</x:f>
        <x:v>4655718.709592225</x:v>
      </x:c>
      <x:c r="EW12" s="65" t="n">
        <x:f>SUMPRODUCT(EW$25:EW$84,$E$25:$E$84)*'Deal Pricing'!$H$11</x:f>
        <x:v>4657649.3163427</x:v>
      </x:c>
      <x:c r="EX12" s="65" t="n">
        <x:f>SUMPRODUCT(EX$25:EX$84,$E$25:$E$84)*'Deal Pricing'!$H$11</x:f>
        <x:v>4659579.379020123</x:v>
      </x:c>
      <x:c r="EY12" s="65" t="n">
        <x:f>SUMPRODUCT(EY$25:EY$84,$E$25:$E$84)*'Deal Pricing'!$H$11</x:f>
        <x:v>4661508.896205718</x:v>
      </x:c>
      <x:c r="EZ12" s="65" t="n">
        <x:f>SUMPRODUCT(EZ$25:EZ$84,$E$25:$E$84)*'Deal Pricing'!$H$11</x:f>
        <x:v>4663437.866482925</x:v>
      </x:c>
      <x:c r="FA12" s="65" t="n">
        <x:f>SUMPRODUCT(FA$25:FA$84,$E$25:$E$84)*'Deal Pricing'!$H$11</x:f>
        <x:v>4665366.288437582</x:v>
      </x:c>
      <x:c r="FB12" s="65" t="n">
        <x:f>SUMPRODUCT(FB$25:FB$84,$E$25:$E$84)*'Deal Pricing'!$H$11</x:f>
        <x:v>4667294.160657533</x:v>
      </x:c>
      <x:c r="FC12" s="65" t="n">
        <x:f>SUMPRODUCT(FC$25:FC$84,$E$25:$E$84)*'Deal Pricing'!$H$11</x:f>
        <x:v>4669221.481733071</x:v>
      </x:c>
      <x:c r="FD12" s="65" t="n">
        <x:f>SUMPRODUCT(FD$25:FD$84,$E$25:$E$84)*'Deal Pricing'!$H$11</x:f>
        <x:v>4671148.250256514</x:v>
      </x:c>
      <x:c r="FE12" s="65" t="n">
        <x:f>SUMPRODUCT(FE$25:FE$84,$E$25:$E$84)*'Deal Pricing'!$H$11</x:f>
        <x:v>4673074.464822635</x:v>
      </x:c>
      <x:c r="FF12" s="65" t="n">
        <x:f>SUMPRODUCT(FF$25:FF$84,$E$25:$E$84)*'Deal Pricing'!$H$11</x:f>
        <x:v>4675000.124028223</x:v>
      </x:c>
      <x:c r="FG12" s="65" t="n">
        <x:f>SUMPRODUCT(FG$25:FG$84,$E$25:$E$84)*'Deal Pricing'!$H$11</x:f>
        <x:v>4676925.226472557</x:v>
      </x:c>
      <x:c r="FH12" s="65" t="n">
        <x:f>SUMPRODUCT(FH$25:FH$84,$E$25:$E$84)*'Deal Pricing'!$H$11</x:f>
        <x:v>4678849.770756925</x:v>
      </x:c>
      <x:c r="FI12" s="65" t="n">
        <x:f>SUMPRODUCT(FI$25:FI$84,$E$25:$E$84)*'Deal Pricing'!$H$11</x:f>
        <x:v>4680773.755485114</x:v>
      </x:c>
      <x:c r="FJ12" s="65" t="n">
        <x:f>SUMPRODUCT(FJ$25:FJ$84,$E$25:$E$84)*'Deal Pricing'!$H$11</x:f>
        <x:v>4682697.1792629855</x:v>
      </x:c>
      <x:c r="FK12" s="65" t="n">
        <x:f>SUMPRODUCT(FK$25:FK$84,$E$25:$E$84)*'Deal Pricing'!$H$11</x:f>
        <x:v>4684620.040698675</x:v>
      </x:c>
      <x:c r="FL12" s="65" t="n">
        <x:f>SUMPRODUCT(FL$25:FL$84,$E$25:$E$84)*'Deal Pricing'!$H$11</x:f>
        <x:v>4686542.338402751</x:v>
      </x:c>
      <x:c r="FM12" s="65" t="n">
        <x:f>SUMPRODUCT(FM$25:FM$84,$E$25:$E$84)*'Deal Pricing'!$H$11</x:f>
        <x:v>4688464.070987829</x:v>
      </x:c>
      <x:c r="FN12" s="65" t="n">
        <x:f>SUMPRODUCT(FN$25:FN$84,$E$25:$E$84)*'Deal Pricing'!$H$11</x:f>
        <x:v>4690385.237069024</x:v>
      </x:c>
      <x:c r="FO12" s="65" t="n">
        <x:f>SUMPRODUCT(FO$25:FO$84,$E$25:$E$84)*'Deal Pricing'!$H$11</x:f>
        <x:v>4692305.835263495</x:v>
      </x:c>
      <x:c r="FP12" s="65" t="n">
        <x:f>SUMPRODUCT(FP$25:FP$84,$E$25:$E$84)*'Deal Pricing'!$H$11</x:f>
        <x:v>4694225.864190932</x:v>
      </x:c>
      <x:c r="FQ12" s="65" t="n">
        <x:f>SUMPRODUCT(FQ$25:FQ$84,$E$25:$E$84)*'Deal Pricing'!$H$11</x:f>
        <x:v>4696145.32247306</x:v>
      </x:c>
      <x:c r="FR12" s="65" t="n">
        <x:f>SUMPRODUCT(FR$25:FR$84,$E$25:$E$84)*'Deal Pricing'!$H$11</x:f>
        <x:v>4698064.208734135</x:v>
      </x:c>
      <x:c r="FS12" s="65" t="n">
        <x:f>SUMPRODUCT(FS$25:FS$84,$E$25:$E$84)*'Deal Pricing'!$H$11</x:f>
        <x:v>4699982.521600476</x:v>
      </x:c>
      <x:c r="FT12" s="65" t="n">
        <x:f>SUMPRODUCT(FT$25:FT$84,$E$25:$E$84)*'Deal Pricing'!$H$11</x:f>
        <x:v>4701900.259700919</x:v>
      </x:c>
      <x:c r="FU12" s="65" t="n">
        <x:f>SUMPRODUCT(FU$25:FU$84,$E$25:$E$84)*'Deal Pricing'!$H$11</x:f>
        <x:v>4703817.4216663875</x:v>
      </x:c>
      <x:c r="FV12" s="65" t="n">
        <x:f>SUMPRODUCT(FV$25:FV$84,$E$25:$E$84)*'Deal Pricing'!$H$11</x:f>
        <x:v>4705734.006130316</x:v>
      </x:c>
      <x:c r="FW12" s="65" t="n">
        <x:f>SUMPRODUCT(FW$25:FW$84,$E$25:$E$84)*'Deal Pricing'!$H$11</x:f>
        <x:v>4707650.011728297</x:v>
      </x:c>
      <x:c r="FX12" s="65" t="n">
        <x:f>SUMPRODUCT(FX$25:FX$84,$E$25:$E$84)*'Deal Pricing'!$H$11</x:f>
        <x:v>4709565.437098233</x:v>
      </x:c>
      <x:c r="FY12" s="65" t="n">
        <x:f>SUMPRODUCT(FY$25:FY$84,$E$25:$E$84)*'Deal Pricing'!$H$11</x:f>
        <x:v>4711480.280880483</x:v>
      </x:c>
      <x:c r="FZ12" s="65" t="n">
        <x:f>SUMPRODUCT(FZ$25:FZ$84,$E$25:$E$84)*'Deal Pricing'!$H$11</x:f>
        <x:v>4713394.541717541</x:v>
      </x:c>
      <x:c r="GA12" s="65" t="n">
        <x:f>SUMPRODUCT(GA$25:GA$84,$E$25:$E$84)*'Deal Pricing'!$H$11</x:f>
        <x:v>4715308.218254398</x:v>
      </x:c>
      <x:c r="GB12" s="65" t="n">
        <x:f>SUMPRODUCT(GB$25:GB$84,$E$25:$E$84)*'Deal Pricing'!$H$11</x:f>
        <x:v>4717221.309138197</x:v>
      </x:c>
      <x:c r="GC12" s="65" t="n">
        <x:f>SUMPRODUCT(GC$25:GC$84,$E$25:$E$84)*'Deal Pricing'!$H$11</x:f>
        <x:v>4719133.813018595</x:v>
      </x:c>
      <x:c r="GD12" s="65" t="n">
        <x:f>SUMPRODUCT(GD$25:GD$84,$E$25:$E$84)*'Deal Pricing'!$H$11</x:f>
        <x:v>4721045.728547378</x:v>
      </x:c>
      <x:c r="GE12" s="65" t="n">
        <x:f>SUMPRODUCT(GE$25:GE$84,$E$25:$E$84)*'Deal Pricing'!$H$11</x:f>
        <x:v>4722957.054378879</x:v>
      </x:c>
      <x:c r="GF12" s="65" t="n">
        <x:f>SUMPRODUCT(GF$25:GF$84,$E$25:$E$84)*'Deal Pricing'!$H$11</x:f>
        <x:v>4724867.7891695555</x:v>
      </x:c>
      <x:c r="GG12" s="65" t="n">
        <x:f>SUMPRODUCT(GG$25:GG$84,$E$25:$E$84)*'Deal Pricing'!$H$11</x:f>
        <x:v>4726777.931578425</x:v>
      </x:c>
      <x:c r="GH12" s="65" t="n">
        <x:f>SUMPRODUCT(GH$25:GH$84,$E$25:$E$84)*'Deal Pricing'!$H$11</x:f>
        <x:v>4728687.4802666735</x:v>
      </x:c>
      <x:c r="GI12" s="65" t="n">
        <x:f>SUMPRODUCT(GI$25:GI$84,$E$25:$E$84)*'Deal Pricing'!$H$11</x:f>
        <x:v>4730596.433897864</x:v>
      </x:c>
      <x:c r="GJ12" s="65" t="n">
        <x:f>SUMPRODUCT(GJ$25:GJ$84,$E$25:$E$84)*'Deal Pricing'!$H$11</x:f>
        <x:v>4732504.791138046</x:v>
      </x:c>
      <x:c r="GK12" s="65" t="n">
        <x:f>SUMPRODUCT(GK$25:GK$84,$E$25:$E$84)*'Deal Pricing'!$H$11</x:f>
        <x:v>4734412.550655426</x:v>
      </x:c>
      <x:c r="GL12" s="65" t="n">
        <x:f>SUMPRODUCT(GL$25:GL$84,$E$25:$E$84)*'Deal Pricing'!$H$11</x:f>
        <x:v>4736319.711120778</x:v>
      </x:c>
      <x:c r="GM12" s="65" t="n">
        <x:f>SUMPRODUCT(GM$25:GM$84,$E$25:$E$84)*'Deal Pricing'!$H$11</x:f>
        <x:v>4738226.27120702</x:v>
      </x:c>
      <x:c r="GN12" s="65" t="n">
        <x:f>SUMPRODUCT(GN$25:GN$84,$E$25:$E$84)*'Deal Pricing'!$H$11</x:f>
        <x:v>4740132.229589653</x:v>
      </x:c>
      <x:c r="GO12" s="65" t="n">
        <x:f>SUMPRODUCT(GO$25:GO$84,$E$25:$E$84)*'Deal Pricing'!$H$11</x:f>
        <x:v>4742037.584946334</x:v>
      </x:c>
      <x:c r="GP12" s="65" t="n">
        <x:f>SUMPRODUCT(GP$25:GP$84,$E$25:$E$84)*'Deal Pricing'!$H$11</x:f>
        <x:v>4743942.335957306</x:v>
      </x:c>
      <x:c r="GQ12" s="65" t="n">
        <x:f>SUMPRODUCT(GQ$25:GQ$84,$E$25:$E$84)*'Deal Pricing'!$H$11</x:f>
        <x:v>4745846.481304963</x:v>
      </x:c>
      <x:c r="GR12" s="65" t="n">
        <x:f>SUMPRODUCT(GR$25:GR$84,$E$25:$E$84)*'Deal Pricing'!$H$11</x:f>
        <x:v>4747750.0196743</x:v>
      </x:c>
      <x:c r="GS12" s="65" t="n">
        <x:f>SUMPRODUCT(GS$25:GS$84,$E$25:$E$84)*'Deal Pricing'!$H$11</x:f>
        <x:v>4749652.949752486</x:v>
      </x:c>
      <x:c r="GT12" s="65" t="n">
        <x:f>SUMPRODUCT(GT$25:GT$84,$E$25:$E$84)*'Deal Pricing'!$H$11</x:f>
        <x:v>4751555.270229263</x:v>
      </x:c>
      <x:c r="GU12" s="65" t="n">
        <x:f>SUMPRODUCT(GU$25:GU$84,$E$25:$E$84)*'Deal Pricing'!$H$11</x:f>
        <x:v>4753456.979796621</x:v>
      </x:c>
      <x:c r="GV12" s="65" t="n">
        <x:f>SUMPRODUCT(GV$25:GV$84,$E$25:$E$84)*'Deal Pricing'!$H$11</x:f>
        <x:v>4755358.077148944</x:v>
      </x:c>
      <x:c r="GW12" s="65" t="n">
        <x:f>SUMPRODUCT(GW$25:GW$84,$E$25:$E$84)*'Deal Pricing'!$H$11</x:f>
        <x:v>4757258.560983148</x:v>
      </x:c>
      <x:c r="GX12" s="65" t="n">
        <x:f>SUMPRODUCT(GX$25:GX$84,$E$25:$E$84)*'Deal Pricing'!$H$11</x:f>
        <x:v>4759158.429998356</x:v>
      </x:c>
      <x:c r="GY12" s="65" t="n">
        <x:f>SUMPRODUCT(GY$25:GY$84,$E$25:$E$84)*'Deal Pricing'!$H$11</x:f>
        <x:v>4761057.682896281</x:v>
      </x:c>
      <x:c r="GZ12" s="65" t="n">
        <x:f>SUMPRODUCT(GZ$25:GZ$84,$E$25:$E$84)*'Deal Pricing'!$H$11</x:f>
        <x:v>4762956.318380842</x:v>
      </x:c>
      <x:c r="HA12" s="65" t="n">
        <x:f>SUMPRODUCT(HA$25:HA$84,$E$25:$E$84)*'Deal Pricing'!$H$11</x:f>
        <x:v>4764854.335158566</x:v>
      </x:c>
      <x:c r="HB12" s="65" t="n">
        <x:f>SUMPRODUCT(HB$25:HB$84,$E$25:$E$84)*'Deal Pricing'!$H$11</x:f>
        <x:v>4766751.731938189</x:v>
      </x:c>
      <x:c r="HC12" s="65" t="n">
        <x:f>SUMPRODUCT(HC$25:HC$84,$E$25:$E$84)*'Deal Pricing'!$H$11</x:f>
        <x:v>4768648.507431037</x:v>
      </x:c>
      <x:c r="HD12" s="65" t="n">
        <x:f>SUMPRODUCT(HD$25:HD$84,$E$25:$E$84)*'Deal Pricing'!$H$11</x:f>
        <x:v>4770544.660350697</x:v>
      </x:c>
      <x:c r="HE12" s="65" t="n">
        <x:f>SUMPRODUCT(HE$25:HE$84,$E$25:$E$84)*'Deal Pricing'!$H$11</x:f>
        <x:v>4772440.189413328</x:v>
      </x:c>
      <x:c r="HF12" s="65" t="n">
        <x:f>SUMPRODUCT(HF$25:HF$84,$E$25:$E$84)*'Deal Pricing'!$H$11</x:f>
        <x:v>4774335.093337324</x:v>
      </x:c>
      <x:c r="HG12" s="65" t="n">
        <x:f>SUMPRODUCT(HG$25:HG$84,$E$25:$E$84)*'Deal Pricing'!$H$11</x:f>
        <x:v>4776229.370843712</x:v>
      </x:c>
      <x:c r="HH12" s="65" t="n">
        <x:f>SUMPRODUCT(HH$25:HH$84,$E$25:$E$84)*'Deal Pricing'!$H$11</x:f>
        <x:v>4778123.020655783</x:v>
      </x:c>
      <x:c r="HI12" s="65" t="n">
        <x:f>SUMPRODUCT(HI$25:HI$84,$E$25:$E$84)*'Deal Pricing'!$H$11</x:f>
        <x:v>4780016.041499259</x:v>
      </x:c>
      <x:c r="HJ12" s="65" t="n">
        <x:f>SUMPRODUCT(HJ$25:HJ$84,$E$25:$E$84)*'Deal Pricing'!$H$11</x:f>
        <x:v>4781908.432102453</x:v>
      </x:c>
      <x:c r="HK12" s="65" t="n">
        <x:f>SUMPRODUCT(HK$25:HK$84,$E$25:$E$84)*'Deal Pricing'!$H$11</x:f>
        <x:v>4783800.1911958875</x:v>
      </x:c>
      <x:c r="HL12" s="65" t="n">
        <x:f>SUMPRODUCT(HL$25:HL$84,$E$25:$E$84)*'Deal Pricing'!$H$11</x:f>
        <x:v>4785691.317512745</x:v>
      </x:c>
      <x:c r="HM12" s="65" t="n">
        <x:f>SUMPRODUCT(HM$25:HM$84,$E$25:$E$84)*'Deal Pricing'!$H$11</x:f>
        <x:v>4787581.809788445</x:v>
      </x:c>
      <x:c r="HN12" s="65" t="n">
        <x:f>SUMPRODUCT(HN$25:HN$84,$E$25:$E$84)*'Deal Pricing'!$H$11</x:f>
        <x:v>4789471.666761042</x:v>
      </x:c>
      <x:c r="HO12" s="65" t="n">
        <x:f>SUMPRODUCT(HO$25:HO$84,$E$25:$E$84)*'Deal Pricing'!$H$11</x:f>
        <x:v>4791360.88717084</x:v>
      </x:c>
      <x:c r="HP12" s="65" t="n">
        <x:f>SUMPRODUCT(HP$25:HP$84,$E$25:$E$84)*'Deal Pricing'!$H$11</x:f>
        <x:v>4793249.469760781</x:v>
      </x:c>
      <x:c r="HQ12" s="65" t="n">
        <x:f>SUMPRODUCT(HQ$25:HQ$84,$E$25:$E$84)*'Deal Pricing'!$H$11</x:f>
        <x:v>4795137.413276081</x:v>
      </x:c>
      <x:c r="HR12" s="65" t="n">
        <x:f>SUMPRODUCT(HR$25:HR$84,$E$25:$E$84)*'Deal Pricing'!$H$11</x:f>
        <x:v>4797024.716464585</x:v>
      </x:c>
      <x:c r="HS12" s="65" t="n">
        <x:f>SUMPRODUCT(HS$25:HS$84,$E$25:$E$84)*'Deal Pricing'!$H$11</x:f>
        <x:v>4798911.378076448</x:v>
      </x:c>
      <x:c r="HT12" s="65" t="n">
        <x:f>SUMPRODUCT(HT$25:HT$84,$E$25:$E$84)*'Deal Pricing'!$H$11</x:f>
        <x:v>4800797.396864306</x:v>
      </x:c>
      <x:c r="HU12" s="65" t="n">
        <x:f>SUMPRODUCT(HU$25:HU$84,$E$25:$E$84)*'Deal Pricing'!$H$11</x:f>
        <x:v>4802682.771583373</x:v>
      </x:c>
      <x:c r="HV12" s="65" t="n">
        <x:f>SUMPRODUCT(HV$25:HV$84,$E$25:$E$84)*'Deal Pricing'!$H$11</x:f>
        <x:v>4804567.500991152</x:v>
      </x:c>
      <x:c r="HW12" s="65" t="n">
        <x:f>SUMPRODUCT(HW$25:HW$84,$E$25:$E$84)*'Deal Pricing'!$H$11</x:f>
        <x:v>4806451.5838477975</x:v>
      </x:c>
      <x:c r="HX12" s="65" t="n">
        <x:f>SUMPRODUCT(HX$25:HX$84,$E$25:$E$84)*'Deal Pricing'!$H$11</x:f>
        <x:v>4808335.018915744</x:v>
      </x:c>
      <x:c r="HY12" s="65" t="n">
        <x:f>SUMPRODUCT(HY$25:HY$84,$E$25:$E$84)*'Deal Pricing'!$H$11</x:f>
        <x:v>4810217.80496008</x:v>
      </x:c>
      <x:c r="HZ12" s="65" t="n">
        <x:f>SUMPRODUCT(HZ$25:HZ$84,$E$25:$E$84)*'Deal Pricing'!$H$11</x:f>
        <x:v>4812099.940748194</x:v>
      </x:c>
      <x:c r="IA12" s="65" t="n">
        <x:f>SUMPRODUCT(IA$25:IA$84,$E$25:$E$84)*'Deal Pricing'!$H$11</x:f>
        <x:v>4813981.425050122</x:v>
      </x:c>
      <x:c r="IB12" s="65" t="n">
        <x:f>SUMPRODUCT(IB$25:IB$84,$E$25:$E$84)*'Deal Pricing'!$H$11</x:f>
        <x:v>4815862.256638211</x:v>
      </x:c>
      <x:c r="IC12" s="2"/>
      <x:c r="ID12" s="2"/>
      <x:c r="IE12" s="2"/>
      <x:c r="IF12" s="2"/>
    </x:row>
    <x:row r="13">
      <x:c r="A13" s="2"/>
      <x:c r="B13" s="2"/>
      <x:c r="C13" s="85" t="str">
        <x:v>Funding cost</x:v>
      </x:c>
      <x:c r="D13" s="2"/>
      <x:c r="E13" s="2"/>
      <x:c r="F13" s="65" t="n">
        <x:f>F$11*'Deal Pricing'!$D$9*Assumptions!$D$10/12</x:f>
        <x:v>7044766.685686526</x:v>
      </x:c>
      <x:c r="G13" s="65" t="n">
        <x:f>G$11*'Deal Pricing'!$D$9*Assumptions!$D$10/12</x:f>
        <x:v>7047981.6077677235</x:v>
      </x:c>
      <x:c r="H13" s="65" t="n">
        <x:f>H$11*'Deal Pricing'!$D$9*Assumptions!$D$10/12</x:f>
        <x:v>7051196.021004046</x:v>
      </x:c>
      <x:c r="I13" s="65" t="n">
        <x:f>I$11*'Deal Pricing'!$D$9*Assumptions!$D$10/12</x:f>
        <x:v>7054409.922668469</x:v>
      </x:c>
      <x:c r="J13" s="65" t="n">
        <x:f>J$11*'Deal Pricing'!$D$9*Assumptions!$D$10/12</x:f>
        <x:v>7057623.310036308</x:v>
      </x:c>
      <x:c r="K13" s="65" t="n">
        <x:f>K$11*'Deal Pricing'!$D$9*Assumptions!$D$10/12</x:f>
        <x:v>7060836.18038595</x:v>
      </x:c>
      <x:c r="L13" s="65" t="n">
        <x:f>L$11*'Deal Pricing'!$D$9*Assumptions!$D$10/12</x:f>
        <x:v>7064048.530997201</x:v>
      </x:c>
      <x:c r="M13" s="65" t="n">
        <x:f>M$11*'Deal Pricing'!$D$9*Assumptions!$D$10/12</x:f>
        <x:v>7067260.359153184</x:v>
      </x:c>
      <x:c r="N13" s="65" t="n">
        <x:f>N$11*'Deal Pricing'!$D$9*Assumptions!$D$10/12</x:f>
        <x:v>7070471.6621384835</x:v>
      </x:c>
      <x:c r="O13" s="65" t="n">
        <x:f>O$11*'Deal Pricing'!$D$9*Assumptions!$D$10/12</x:f>
        <x:v>7073682.437240984</x:v>
      </x:c>
      <x:c r="P13" s="65" t="n">
        <x:f>P$11*'Deal Pricing'!$D$9*Assumptions!$D$10/12</x:f>
        <x:v>7076892.68175009</x:v>
      </x:c>
      <x:c r="Q13" s="65" t="n">
        <x:f>Q$11*'Deal Pricing'!$D$9*Assumptions!$D$10/12</x:f>
        <x:v>7080102.392958504</x:v>
      </x:c>
      <x:c r="R13" s="65" t="n">
        <x:f>R$11*'Deal Pricing'!$D$9*Assumptions!$D$10/12</x:f>
        <x:v>7083311.568160485</x:v>
      </x:c>
      <x:c r="S13" s="65" t="n">
        <x:f>S$11*'Deal Pricing'!$D$9*Assumptions!$D$10/12</x:f>
        <x:v>7086520.204653588</x:v>
      </x:c>
      <x:c r="T13" s="65" t="n">
        <x:f>T$11*'Deal Pricing'!$D$9*Assumptions!$D$10/12</x:f>
        <x:v>7089728.299736966</x:v>
      </x:c>
      <x:c r="U13" s="65" t="n">
        <x:f>U$11*'Deal Pricing'!$D$9*Assumptions!$D$10/12</x:f>
        <x:v>7092935.850713079</x:v>
      </x:c>
      <x:c r="V13" s="65" t="n">
        <x:f>V$11*'Deal Pricing'!$D$9*Assumptions!$D$10/12</x:f>
        <x:v>7096142.854886204</x:v>
      </x:c>
      <x:c r="W13" s="65" t="n">
        <x:f>W$11*'Deal Pricing'!$D$9*Assumptions!$D$10/12</x:f>
        <x:v>7099349.309563133</x:v>
      </x:c>
      <x:c r="X13" s="65" t="n">
        <x:f>X$11*'Deal Pricing'!$D$9*Assumptions!$D$10/12</x:f>
        <x:v>7102555.212053742</x:v>
      </x:c>
      <x:c r="Y13" s="65" t="n">
        <x:f>Y$11*'Deal Pricing'!$D$9*Assumptions!$D$10/12</x:f>
        <x:v>7105760.559669589</x:v>
      </x:c>
      <x:c r="Z13" s="65" t="n">
        <x:f>Z$11*'Deal Pricing'!$D$9*Assumptions!$D$10/12</x:f>
        <x:v>7108965.349725548</x:v>
      </x:c>
      <x:c r="AA13" s="65" t="n">
        <x:f>AA$11*'Deal Pricing'!$D$9*Assumptions!$D$10/12</x:f>
        <x:v>7112169.5795382215</x:v>
      </x:c>
      <x:c r="AB13" s="65" t="n">
        <x:f>AB$11*'Deal Pricing'!$D$9*Assumptions!$D$10/12</x:f>
        <x:v>7115373.246427518</x:v>
      </x:c>
      <x:c r="AC13" s="65" t="n">
        <x:f>AC$11*'Deal Pricing'!$D$9*Assumptions!$D$10/12</x:f>
        <x:v>7118576.347715109</x:v>
      </x:c>
      <x:c r="AD13" s="65" t="n">
        <x:f>AD$11*'Deal Pricing'!$D$9*Assumptions!$D$10/12</x:f>
        <x:v>7121778.8807259835</x:v>
      </x:c>
      <x:c r="AE13" s="65" t="n">
        <x:f>AE$11*'Deal Pricing'!$D$9*Assumptions!$D$10/12</x:f>
        <x:v>7124980.842786937</x:v>
      </x:c>
      <x:c r="AF13" s="65" t="n">
        <x:f>AF$11*'Deal Pricing'!$D$9*Assumptions!$D$10/12</x:f>
        <x:v>7128182.231228066</x:v>
      </x:c>
      <x:c r="AG13" s="65" t="n">
        <x:f>AG$11*'Deal Pricing'!$D$9*Assumptions!$D$10/12</x:f>
        <x:v>7131383.043381497</x:v>
      </x:c>
      <x:c r="AH13" s="65" t="n">
        <x:f>AH$11*'Deal Pricing'!$D$9*Assumptions!$D$10/12</x:f>
        <x:v>7134583.276581946</x:v>
      </x:c>
      <x:c r="AI13" s="65" t="n">
        <x:f>AI$11*'Deal Pricing'!$D$9*Assumptions!$D$10/12</x:f>
        <x:v>7137782.928167268</x:v>
      </x:c>
      <x:c r="AJ13" s="65" t="n">
        <x:f>AJ$11*'Deal Pricing'!$D$9*Assumptions!$D$10/12</x:f>
        <x:v>7140981.995477196</x:v>
      </x:c>
      <x:c r="AK13" s="65" t="n">
        <x:f>AK$11*'Deal Pricing'!$D$9*Assumptions!$D$10/12</x:f>
        <x:v>7144180.475854819</x:v>
      </x:c>
      <x:c r="AL13" s="65" t="n">
        <x:f>AL$11*'Deal Pricing'!$D$9*Assumptions!$D$10/12</x:f>
        <x:v>7147378.366645108</x:v>
      </x:c>
      <x:c r="AM13" s="65" t="n">
        <x:f>AM$11*'Deal Pricing'!$D$9*Assumptions!$D$10/12</x:f>
        <x:v>7150575.665196404</x:v>
      </x:c>
      <x:c r="AN13" s="65" t="n">
        <x:f>AN$11*'Deal Pricing'!$D$9*Assumptions!$D$10/12</x:f>
        <x:v>7153772.368858982</x:v>
      </x:c>
      <x:c r="AO13" s="65" t="n">
        <x:f>AO$11*'Deal Pricing'!$D$9*Assumptions!$D$10/12</x:f>
        <x:v>7156968.474986459</x:v>
      </x:c>
      <x:c r="AP13" s="65" t="n">
        <x:f>AP$11*'Deal Pricing'!$D$9*Assumptions!$D$10/12</x:f>
        <x:v>7160163.980934438</x:v>
      </x:c>
      <x:c r="AQ13" s="65" t="n">
        <x:f>AQ$11*'Deal Pricing'!$D$9*Assumptions!$D$10/12</x:f>
        <x:v>7163358.884061874</x:v>
      </x:c>
      <x:c r="AR13" s="65" t="n">
        <x:f>AR$11*'Deal Pricing'!$D$9*Assumptions!$D$10/12</x:f>
        <x:v>7166553.181729739</x:v>
      </x:c>
      <x:c r="AS13" s="65" t="n">
        <x:f>AS$11*'Deal Pricing'!$D$9*Assumptions!$D$10/12</x:f>
        <x:v>7169746.871302352</x:v>
      </x:c>
      <x:c r="AT13" s="65" t="n">
        <x:f>AT$11*'Deal Pricing'!$D$9*Assumptions!$D$10/12</x:f>
        <x:v>7172939.950146242</x:v>
      </x:c>
      <x:c r="AU13" s="65" t="n">
        <x:f>AU$11*'Deal Pricing'!$D$9*Assumptions!$D$10/12</x:f>
        <x:v>7176132.415630662</x:v>
      </x:c>
      <x:c r="AV13" s="65" t="n">
        <x:f>AV$11*'Deal Pricing'!$D$9*Assumptions!$D$10/12</x:f>
        <x:v>7179324.26512806</x:v>
      </x:c>
      <x:c r="AW13" s="65" t="n">
        <x:f>AW$11*'Deal Pricing'!$D$9*Assumptions!$D$10/12</x:f>
        <x:v>7182515.496012979</x:v>
      </x:c>
      <x:c r="AX13" s="65" t="n">
        <x:f>AX$11*'Deal Pricing'!$D$9*Assumptions!$D$10/12</x:f>
        <x:v>7185706.105663343</x:v>
      </x:c>
      <x:c r="AY13" s="65" t="n">
        <x:f>AY$11*'Deal Pricing'!$D$9*Assumptions!$D$10/12</x:f>
        <x:v>7188896.091459178</x:v>
      </x:c>
      <x:c r="AZ13" s="65" t="n">
        <x:f>AZ$11*'Deal Pricing'!$D$9*Assumptions!$D$10/12</x:f>
        <x:v>7192085.450783912</x:v>
      </x:c>
      <x:c r="BA13" s="65" t="n">
        <x:f>BA$11*'Deal Pricing'!$D$9*Assumptions!$D$10/12</x:f>
        <x:v>7195274.181023117</x:v>
      </x:c>
      <x:c r="BB13" s="65" t="n">
        <x:f>BB$11*'Deal Pricing'!$D$9*Assumptions!$D$10/12</x:f>
        <x:v>7198462.279565755</x:v>
      </x:c>
      <x:c r="BC13" s="65" t="n">
        <x:f>BC$11*'Deal Pricing'!$D$9*Assumptions!$D$10/12</x:f>
        <x:v>7201649.743802958</x:v>
      </x:c>
      <x:c r="BD13" s="65" t="n">
        <x:f>BD$11*'Deal Pricing'!$D$9*Assumptions!$D$10/12</x:f>
        <x:v>7204836.57112928</x:v>
      </x:c>
      <x:c r="BE13" s="65" t="n">
        <x:f>BE$11*'Deal Pricing'!$D$9*Assumptions!$D$10/12</x:f>
        <x:v>7208022.758941597</x:v>
      </x:c>
      <x:c r="BF13" s="65" t="n">
        <x:f>BF$11*'Deal Pricing'!$D$9*Assumptions!$D$10/12</x:f>
        <x:v>7211208.3046396375</x:v>
      </x:c>
      <x:c r="BG13" s="65" t="n">
        <x:f>BG$11*'Deal Pricing'!$D$9*Assumptions!$D$10/12</x:f>
        <x:v>7214393.205626373</x:v>
      </x:c>
      <x:c r="BH13" s="65" t="n">
        <x:f>BH$11*'Deal Pricing'!$D$9*Assumptions!$D$10/12</x:f>
        <x:v>7217577.459307026</x:v>
      </x:c>
      <x:c r="BI13" s="65" t="n">
        <x:f>BI$11*'Deal Pricing'!$D$9*Assumptions!$D$10/12</x:f>
        <x:v>7220761.063090256</x:v>
      </x:c>
      <x:c r="BJ13" s="65" t="n">
        <x:f>BJ$11*'Deal Pricing'!$D$9*Assumptions!$D$10/12</x:f>
        <x:v>7223944.014386963</x:v>
      </x:c>
      <x:c r="BK13" s="65" t="n">
        <x:f>BK$11*'Deal Pricing'!$D$9*Assumptions!$D$10/12</x:f>
        <x:v>7227126.310611523</x:v>
      </x:c>
      <x:c r="BL13" s="65" t="n">
        <x:f>BL$11*'Deal Pricing'!$D$9*Assumptions!$D$10/12</x:f>
        <x:v>7230307.949180581</x:v>
      </x:c>
      <x:c r="BM13" s="65" t="n">
        <x:f>BM$11*'Deal Pricing'!$D$9*Assumptions!$D$10/12</x:f>
        <x:v>7233488.927514243</x:v>
      </x:c>
      <x:c r="BN13" s="65" t="n">
        <x:f>BN$11*'Deal Pricing'!$D$9*Assumptions!$D$10/12</x:f>
        <x:v>7236669.243034915</x:v>
      </x:c>
      <x:c r="BO13" s="65" t="n">
        <x:f>BO$11*'Deal Pricing'!$D$9*Assumptions!$D$10/12</x:f>
        <x:v>7239848.893168498</x:v>
      </x:c>
      <x:c r="BP13" s="65" t="n">
        <x:f>BP$11*'Deal Pricing'!$D$9*Assumptions!$D$10/12</x:f>
        <x:v>7243027.875343204</x:v>
      </x:c>
      <x:c r="BQ13" s="65" t="n">
        <x:f>BQ$11*'Deal Pricing'!$D$9*Assumptions!$D$10/12</x:f>
        <x:v>7246206.186990744</x:v>
      </x:c>
      <x:c r="BR13" s="65" t="n">
        <x:f>BR$11*'Deal Pricing'!$D$9*Assumptions!$D$10/12</x:f>
        <x:v>7249383.82554531</x:v>
      </x:c>
      <x:c r="BS13" s="65" t="n">
        <x:f>BS$11*'Deal Pricing'!$D$9*Assumptions!$D$10/12</x:f>
        <x:v>7252560.7884440385</x:v>
      </x:c>
      <x:c r="BT13" s="65" t="n">
        <x:f>BT$11*'Deal Pricing'!$D$9*Assumptions!$D$10/12</x:f>
        <x:v>7255737.073127416</x:v>
      </x:c>
      <x:c r="BU13" s="65" t="n">
        <x:f>BU$11*'Deal Pricing'!$D$9*Assumptions!$D$10/12</x:f>
        <x:v>7258912.6770383455</x:v>
      </x:c>
      <x:c r="BV13" s="65" t="n">
        <x:f>BV$11*'Deal Pricing'!$D$9*Assumptions!$D$10/12</x:f>
        <x:v>7262087.597623207</x:v>
      </x:c>
      <x:c r="BW13" s="65" t="n">
        <x:f>BW$11*'Deal Pricing'!$D$9*Assumptions!$D$10/12</x:f>
        <x:v>7265261.832330828</x:v>
      </x:c>
      <x:c r="BX13" s="65" t="n">
        <x:f>BX$11*'Deal Pricing'!$D$9*Assumptions!$D$10/12</x:f>
        <x:v>7268435.378613529</x:v>
      </x:c>
      <x:c r="BY13" s="65" t="n">
        <x:f>BY$11*'Deal Pricing'!$D$9*Assumptions!$D$10/12</x:f>
        <x:v>7271608.2339261</x:v>
      </x:c>
      <x:c r="BZ13" s="65" t="n">
        <x:f>BZ$11*'Deal Pricing'!$D$9*Assumptions!$D$10/12</x:f>
        <x:v>7274780.395726851</x:v>
      </x:c>
      <x:c r="CA13" s="65" t="n">
        <x:f>CA$11*'Deal Pricing'!$D$9*Assumptions!$D$10/12</x:f>
        <x:v>7277951.861476548</x:v>
      </x:c>
      <x:c r="CB13" s="65" t="n">
        <x:f>CB$11*'Deal Pricing'!$D$9*Assumptions!$D$10/12</x:f>
        <x:v>7281122.628639519</x:v>
      </x:c>
      <x:c r="CC13" s="65" t="n">
        <x:f>CC$11*'Deal Pricing'!$D$9*Assumptions!$D$10/12</x:f>
        <x:v>7284292.694682692</x:v>
      </x:c>
      <x:c r="CD13" s="65" t="n">
        <x:f>CD$11*'Deal Pricing'!$D$9*Assumptions!$D$10/12</x:f>
        <x:v>7287462.057076055</x:v>
      </x:c>
      <x:c r="CE13" s="65" t="n">
        <x:f>CE$11*'Deal Pricing'!$D$9*Assumptions!$D$10/12</x:f>
        <x:v>7290630.713292975</x:v>
      </x:c>
      <x:c r="CF13" s="65" t="n">
        <x:f>CF$11*'Deal Pricing'!$D$9*Assumptions!$D$10/12</x:f>
        <x:v>7293798.660809389</x:v>
      </x:c>
      <x:c r="CG13" s="65" t="n">
        <x:f>CG$11*'Deal Pricing'!$D$9*Assumptions!$D$10/12</x:f>
        <x:v>7296965.897104782</x:v>
      </x:c>
      <x:c r="CH13" s="65" t="n">
        <x:f>CH$11*'Deal Pricing'!$D$9*Assumptions!$D$10/12</x:f>
        <x:v>7300132.419661188</x:v>
      </x:c>
      <x:c r="CI13" s="65" t="n">
        <x:f>CI$11*'Deal Pricing'!$D$9*Assumptions!$D$10/12</x:f>
        <x:v>7303298.225964217</x:v>
      </x:c>
      <x:c r="CJ13" s="65" t="n">
        <x:f>CJ$11*'Deal Pricing'!$D$9*Assumptions!$D$10/12</x:f>
        <x:v>7306463.313502073</x:v>
      </x:c>
      <x:c r="CK13" s="65" t="n">
        <x:f>CK$11*'Deal Pricing'!$D$9*Assumptions!$D$10/12</x:f>
        <x:v>7309627.679766521</x:v>
      </x:c>
      <x:c r="CL13" s="65" t="n">
        <x:f>CL$11*'Deal Pricing'!$D$9*Assumptions!$D$10/12</x:f>
        <x:v>7312791.3222519355</x:v>
      </x:c>
      <x:c r="CM13" s="65" t="n">
        <x:f>CM$11*'Deal Pricing'!$D$9*Assumptions!$D$10/12</x:f>
        <x:v>7315954.23845629</x:v>
      </x:c>
      <x:c r="CN13" s="65" t="n">
        <x:f>CN$11*'Deal Pricing'!$D$9*Assumptions!$D$10/12</x:f>
        <x:v>7319116.425880163</x:v>
      </x:c>
      <x:c r="CO13" s="65" t="n">
        <x:f>CO$11*'Deal Pricing'!$D$9*Assumptions!$D$10/12</x:f>
        <x:v>7322277.88202777</x:v>
      </x:c>
      <x:c r="CP13" s="65" t="n">
        <x:f>CP$11*'Deal Pricing'!$D$9*Assumptions!$D$10/12</x:f>
        <x:v>7325438.604406054</x:v>
      </x:c>
      <x:c r="CQ13" s="65" t="n">
        <x:f>CQ$11*'Deal Pricing'!$D$9*Assumptions!$D$10/12</x:f>
        <x:v>7328598.590525121</x:v>
      </x:c>
      <x:c r="CR13" s="65" t="n">
        <x:f>CR$11*'Deal Pricing'!$D$9*Assumptions!$D$10/12</x:f>
        <x:v>7331757.837898567</x:v>
      </x:c>
      <x:c r="CS13" s="65" t="n">
        <x:f>CS$11*'Deal Pricing'!$D$9*Assumptions!$D$10/12</x:f>
        <x:v>7334916.344042684</x:v>
      </x:c>
      <x:c r="CT13" s="65" t="n">
        <x:f>CT$11*'Deal Pricing'!$D$9*Assumptions!$D$10/12</x:f>
        <x:v>7338074.106477368</x:v>
      </x:c>
      <x:c r="CU13" s="65" t="n">
        <x:f>CU$11*'Deal Pricing'!$D$9*Assumptions!$D$10/12</x:f>
        <x:v>7341231.122725222</x:v>
      </x:c>
      <x:c r="CV13" s="65" t="n">
        <x:f>CV$11*'Deal Pricing'!$D$9*Assumptions!$D$10/12</x:f>
        <x:v>7344387.39031252</x:v>
      </x:c>
      <x:c r="CW13" s="65" t="n">
        <x:f>CW$11*'Deal Pricing'!$D$9*Assumptions!$D$10/12</x:f>
        <x:v>7347542.906768211</x:v>
      </x:c>
      <x:c r="CX13" s="65" t="n">
        <x:f>CX$11*'Deal Pricing'!$D$9*Assumptions!$D$10/12</x:f>
        <x:v>7350697.669624935</x:v>
      </x:c>
      <x:c r="CY13" s="65" t="n">
        <x:f>CY$11*'Deal Pricing'!$D$9*Assumptions!$D$10/12</x:f>
        <x:v>7353851.676418061</x:v>
      </x:c>
      <x:c r="CZ13" s="65" t="n">
        <x:f>CZ$11*'Deal Pricing'!$D$9*Assumptions!$D$10/12</x:f>
        <x:v>7357004.924686614</x:v>
      </x:c>
      <x:c r="DA13" s="65" t="n">
        <x:f>DA$11*'Deal Pricing'!$D$9*Assumptions!$D$10/12</x:f>
        <x:v>7360157.411972388</x:v>
      </x:c>
      <x:c r="DB13" s="65" t="n">
        <x:f>DB$11*'Deal Pricing'!$D$9*Assumptions!$D$10/12</x:f>
        <x:v>7363309.135820861</x:v>
      </x:c>
      <x:c r="DC13" s="65" t="n">
        <x:f>DC$11*'Deal Pricing'!$D$9*Assumptions!$D$10/12</x:f>
        <x:v>7366460.093780397</x:v>
      </x:c>
      <x:c r="DD13" s="65" t="n">
        <x:f>DD$11*'Deal Pricing'!$D$9*Assumptions!$D$10/12</x:f>
        <x:v>7369610.283402598</x:v>
      </x:c>
      <x:c r="DE13" s="65" t="n">
        <x:f>DE$11*'Deal Pricing'!$D$9*Assumptions!$D$10/12</x:f>
        <x:v>7372759.70224265</x:v>
      </x:c>
      <x:c r="DF13" s="65" t="n">
        <x:f>DF$11*'Deal Pricing'!$D$9*Assumptions!$D$10/12</x:f>
        <x:v>7375908.34785856</x:v>
      </x:c>
      <x:c r="DG13" s="65" t="n">
        <x:f>DG$11*'Deal Pricing'!$D$9*Assumptions!$D$10/12</x:f>
        <x:v>7379056.217812021</x:v>
      </x:c>
      <x:c r="DH13" s="65" t="n">
        <x:f>DH$11*'Deal Pricing'!$D$9*Assumptions!$D$10/12</x:f>
        <x:v>7382203.309667581</x:v>
      </x:c>
      <x:c r="DI13" s="65" t="n">
        <x:f>DI$11*'Deal Pricing'!$D$9*Assumptions!$D$10/12</x:f>
        <x:v>7385349.620993475</x:v>
      </x:c>
      <x:c r="DJ13" s="65" t="n">
        <x:f>DJ$11*'Deal Pricing'!$D$9*Assumptions!$D$10/12</x:f>
        <x:v>7388495.149360822</x:v>
      </x:c>
      <x:c r="DK13" s="65" t="n">
        <x:f>DK$11*'Deal Pricing'!$D$9*Assumptions!$D$10/12</x:f>
        <x:v>7391639.89234444</x:v>
      </x:c>
      <x:c r="DL13" s="65" t="n">
        <x:f>DL$11*'Deal Pricing'!$D$9*Assumptions!$D$10/12</x:f>
        <x:v>7394783.847522035</x:v>
      </x:c>
      <x:c r="DM13" s="65" t="n">
        <x:f>DM$11*'Deal Pricing'!$D$9*Assumptions!$D$10/12</x:f>
        <x:v>7397927.012475041</x:v>
      </x:c>
      <x:c r="DN13" s="65" t="n">
        <x:f>DN$11*'Deal Pricing'!$D$9*Assumptions!$D$10/12</x:f>
        <x:v>7401069.384787887</x:v>
      </x:c>
      <x:c r="DO13" s="65" t="n">
        <x:f>DO$11*'Deal Pricing'!$D$9*Assumptions!$D$10/12</x:f>
        <x:v>7404210.962048338</x:v>
      </x:c>
      <x:c r="DP13" s="65" t="n">
        <x:f>DP$11*'Deal Pricing'!$D$9*Assumptions!$D$10/12</x:f>
        <x:v>7407351.741847803</x:v>
      </x:c>
      <x:c r="DQ13" s="65" t="n">
        <x:f>DQ$11*'Deal Pricing'!$D$9*Assumptions!$D$10/12</x:f>
        <x:v>7410491.721780602</x:v>
      </x:c>
      <x:c r="DR13" s="65" t="n">
        <x:f>DR$11*'Deal Pricing'!$D$9*Assumptions!$D$10/12</x:f>
        <x:v>7413630.899444825</x:v>
      </x:c>
      <x:c r="DS13" s="65" t="n">
        <x:f>DS$11*'Deal Pricing'!$D$9*Assumptions!$D$10/12</x:f>
        <x:v>7416769.272441503</x:v>
      </x:c>
      <x:c r="DT13" s="65" t="n">
        <x:f>DT$11*'Deal Pricing'!$D$9*Assumptions!$D$10/12</x:f>
        <x:v>7419906.838375434</x:v>
      </x:c>
      <x:c r="DU13" s="65" t="n">
        <x:f>DU$11*'Deal Pricing'!$D$9*Assumptions!$D$10/12</x:f>
        <x:v>7423043.594854381</x:v>
      </x:c>
      <x:c r="DV13" s="65" t="n">
        <x:f>DV$11*'Deal Pricing'!$D$9*Assumptions!$D$10/12</x:f>
        <x:v>7426179.539489884</x:v>
      </x:c>
      <x:c r="DW13" s="65" t="n">
        <x:f>DW$11*'Deal Pricing'!$D$9*Assumptions!$D$10/12</x:f>
        <x:v>7429314.669896473</x:v>
      </x:c>
      <x:c r="DX13" s="65" t="n">
        <x:f>DX$11*'Deal Pricing'!$D$9*Assumptions!$D$10/12</x:f>
        <x:v>7432448.983692455</x:v>
      </x:c>
      <x:c r="DY13" s="65" t="n">
        <x:f>DY$11*'Deal Pricing'!$D$9*Assumptions!$D$10/12</x:f>
        <x:v>7435582.478499151</x:v>
      </x:c>
      <x:c r="DZ13" s="65" t="n">
        <x:f>DZ$11*'Deal Pricing'!$D$9*Assumptions!$D$10/12</x:f>
        <x:v>7438715.151941662</x:v>
      </x:c>
      <x:c r="EA13" s="65" t="n">
        <x:f>EA$11*'Deal Pricing'!$D$9*Assumptions!$D$10/12</x:f>
        <x:v>7441847.001648221</x:v>
      </x:c>
      <x:c r="EB13" s="65" t="n">
        <x:f>EB$11*'Deal Pricing'!$D$9*Assumptions!$D$10/12</x:f>
        <x:v>7444978.025250492</x:v>
      </x:c>
      <x:c r="EC13" s="65" t="n">
        <x:f>EC$11*'Deal Pricing'!$D$9*Assumptions!$D$10/12</x:f>
        <x:v>7448108.220383829</x:v>
      </x:c>
      <x:c r="ED13" s="65" t="n">
        <x:f>ED$11*'Deal Pricing'!$D$9*Assumptions!$D$10/12</x:f>
        <x:v>7451237.584686659</x:v>
      </x:c>
      <x:c r="EE13" s="65" t="n">
        <x:f>EE$11*'Deal Pricing'!$D$9*Assumptions!$D$10/12</x:f>
        <x:v>7454366.115801209</x:v>
      </x:c>
      <x:c r="EF13" s="65" t="n">
        <x:f>EF$11*'Deal Pricing'!$D$9*Assumptions!$D$10/12</x:f>
        <x:v>7457493.811372779</x:v>
      </x:c>
      <x:c r="EG13" s="65" t="n">
        <x:f>EG$11*'Deal Pricing'!$D$9*Assumptions!$D$10/12</x:f>
        <x:v>7460620.66905053</x:v>
      </x:c>
      <x:c r="EH13" s="65" t="n">
        <x:f>EH$11*'Deal Pricing'!$D$9*Assumptions!$D$10/12</x:f>
        <x:v>7463746.686486658</x:v>
      </x:c>
      <x:c r="EI13" s="65" t="n">
        <x:f>EI$11*'Deal Pricing'!$D$9*Assumptions!$D$10/12</x:f>
        <x:v>7466871.861337252</x:v>
      </x:c>
      <x:c r="EJ13" s="65" t="n">
        <x:f>EJ$11*'Deal Pricing'!$D$9*Assumptions!$D$10/12</x:f>
        <x:v>7469996.1912614675</x:v>
      </x:c>
      <x:c r="EK13" s="65" t="n">
        <x:f>EK$11*'Deal Pricing'!$D$9*Assumptions!$D$10/12</x:f>
        <x:v>7473119.673922327</x:v>
      </x:c>
      <x:c r="EL13" s="65" t="n">
        <x:f>EL$11*'Deal Pricing'!$D$9*Assumptions!$D$10/12</x:f>
        <x:v>7476242.306986067</x:v>
      </x:c>
      <x:c r="EM13" s="65" t="n">
        <x:f>EM$11*'Deal Pricing'!$D$9*Assumptions!$D$10/12</x:f>
        <x:v>7479364.088122399</x:v>
      </x:c>
      <x:c r="EN13" s="65" t="n">
        <x:f>EN$11*'Deal Pricing'!$D$9*Assumptions!$D$10/12</x:f>
        <x:v>7482485.015004855</x:v>
      </x:c>
      <x:c r="EO13" s="65" t="n">
        <x:f>EO$11*'Deal Pricing'!$D$9*Assumptions!$D$10/12</x:f>
        <x:v>7485605.085310063</x:v>
      </x:c>
      <x:c r="EP13" s="65" t="n">
        <x:f>EP$11*'Deal Pricing'!$D$9*Assumptions!$D$10/12</x:f>
        <x:v>7488724.296718568</x:v>
      </x:c>
      <x:c r="EQ13" s="65" t="n">
        <x:f>EQ$11*'Deal Pricing'!$D$9*Assumptions!$D$10/12</x:f>
        <x:v>7491842.646914042</x:v>
      </x:c>
      <x:c r="ER13" s="65" t="n">
        <x:f>ER$11*'Deal Pricing'!$D$9*Assumptions!$D$10/12</x:f>
        <x:v>7494960.133584083</x:v>
      </x:c>
      <x:c r="ES13" s="65" t="n">
        <x:f>ES$11*'Deal Pricing'!$D$9*Assumptions!$D$10/12</x:f>
        <x:v>7498076.754419435</x:v>
      </x:c>
      <x:c r="ET13" s="65" t="n">
        <x:f>ET$11*'Deal Pricing'!$D$9*Assumptions!$D$10/12</x:f>
        <x:v>7501192.507114765</x:v>
      </x:c>
      <x:c r="EU13" s="65" t="n">
        <x:f>EU$11*'Deal Pricing'!$D$9*Assumptions!$D$10/12</x:f>
        <x:v>7504307.389367913</x:v>
      </x:c>
      <x:c r="EV13" s="65" t="n">
        <x:f>EV$11*'Deal Pricing'!$D$9*Assumptions!$D$10/12</x:f>
        <x:v>7507421.398880648</x:v>
      </x:c>
      <x:c r="EW13" s="65" t="n">
        <x:f>EW$11*'Deal Pricing'!$D$9*Assumptions!$D$10/12</x:f>
        <x:v>7510534.533357926</x:v>
      </x:c>
      <x:c r="EX13" s="65" t="n">
        <x:f>EX$11*'Deal Pricing'!$D$9*Assumptions!$D$10/12</x:f>
        <x:v>7513646.790508646</x:v>
      </x:c>
      <x:c r="EY13" s="65" t="n">
        <x:f>EY$11*'Deal Pricing'!$D$9*Assumptions!$D$10/12</x:f>
        <x:v>7516758.168045003</x:v>
      </x:c>
      <x:c r="EZ13" s="65" t="n">
        <x:f>EZ$11*'Deal Pricing'!$D$9*Assumptions!$D$10/12</x:f>
        <x:v>7519868.663682781</x:v>
      </x:c>
      <x:c r="FA13" s="65" t="n">
        <x:f>FA$11*'Deal Pricing'!$D$9*Assumptions!$D$10/12</x:f>
        <x:v>7522978.275141622</x:v>
      </x:c>
      <x:c r="FB13" s="65" t="n">
        <x:f>FB$11*'Deal Pricing'!$D$9*Assumptions!$D$10/12</x:f>
        <x:v>7526087.0001443885</x:v>
      </x:c>
      <x:c r="FC13" s="65" t="n">
        <x:f>FC$11*'Deal Pricing'!$D$9*Assumptions!$D$10/12</x:f>
        <x:v>7529194.836417913</x:v>
      </x:c>
      <x:c r="FD13" s="65" t="n">
        <x:f>FD$11*'Deal Pricing'!$D$9*Assumptions!$D$10/12</x:f>
        <x:v>7532301.7816922935</x:v>
      </x:c>
      <x:c r="FE13" s="65" t="n">
        <x:f>FE$11*'Deal Pricing'!$D$9*Assumptions!$D$10/12</x:f>
        <x:v>7535407.833701562</x:v>
      </x:c>
      <x:c r="FF13" s="65" t="n">
        <x:f>FF$11*'Deal Pricing'!$D$9*Assumptions!$D$10/12</x:f>
        <x:v>7538512.990183028</x:v>
      </x:c>
      <x:c r="FG13" s="65" t="n">
        <x:f>FG$11*'Deal Pricing'!$D$9*Assumptions!$D$10/12</x:f>
        <x:v>7541617.248878009</x:v>
      </x:c>
      <x:c r="FH13" s="65" t="n">
        <x:f>FH$11*'Deal Pricing'!$D$9*Assumptions!$D$10/12</x:f>
        <x:v>7544720.607531056</x:v>
      </x:c>
      <x:c r="FI13" s="65" t="n">
        <x:f>FI$11*'Deal Pricing'!$D$9*Assumptions!$D$10/12</x:f>
        <x:v>7547823.063890747</x:v>
      </x:c>
      <x:c r="FJ13" s="65" t="n">
        <x:f>FJ$11*'Deal Pricing'!$D$9*Assumptions!$D$10/12</x:f>
        <x:v>7550924.615709025</x:v>
      </x:c>
      <x:c r="FK13" s="65" t="n">
        <x:f>FK$11*'Deal Pricing'!$D$9*Assumptions!$D$10/12</x:f>
        <x:v>7554025.260741475</x:v>
      </x:c>
      <x:c r="FL13" s="65" t="n">
        <x:f>FL$11*'Deal Pricing'!$D$9*Assumptions!$D$10/12</x:f>
        <x:v>7557124.996747612</x:v>
      </x:c>
      <x:c r="FM13" s="65" t="n">
        <x:f>FM$11*'Deal Pricing'!$D$9*Assumptions!$D$10/12</x:f>
        <x:v>7560223.821490277</x:v>
      </x:c>
      <x:c r="FN13" s="65" t="n">
        <x:f>FN$11*'Deal Pricing'!$D$9*Assumptions!$D$10/12</x:f>
        <x:v>7563321.732736296</x:v>
      </x:c>
      <x:c r="FO13" s="65" t="n">
        <x:f>FO$11*'Deal Pricing'!$D$9*Assumptions!$D$10/12</x:f>
        <x:v>7566418.728255834</x:v>
      </x:c>
      <x:c r="FP13" s="65" t="n">
        <x:f>FP$11*'Deal Pricing'!$D$9*Assumptions!$D$10/12</x:f>
        <x:v>7569514.805823107</x:v>
      </x:c>
      <x:c r="FQ13" s="65" t="n">
        <x:f>FQ$11*'Deal Pricing'!$D$9*Assumptions!$D$10/12</x:f>
        <x:v>7572609.963215634</x:v>
      </x:c>
      <x:c r="FR13" s="65" t="n">
        <x:f>FR$11*'Deal Pricing'!$D$9*Assumptions!$D$10/12</x:f>
        <x:v>7575704.198214993</x:v>
      </x:c>
      <x:c r="FS13" s="65" t="n">
        <x:f>FS$11*'Deal Pricing'!$D$9*Assumptions!$D$10/12</x:f>
        <x:v>7578797.508606113</x:v>
      </x:c>
      <x:c r="FT13" s="65" t="n">
        <x:f>FT$11*'Deal Pricing'!$D$9*Assumptions!$D$10/12</x:f>
        <x:v>7581889.892177968</x:v>
      </x:c>
      <x:c r="FU13" s="65" t="n">
        <x:f>FU$11*'Deal Pricing'!$D$9*Assumptions!$D$10/12</x:f>
        <x:v>7584981.346722897</x:v>
      </x:c>
      <x:c r="FV13" s="65" t="n">
        <x:f>FV$11*'Deal Pricing'!$D$9*Assumptions!$D$10/12</x:f>
        <x:v>7588071.870037294</x:v>
      </x:c>
      <x:c r="FW13" s="65" t="n">
        <x:f>FW$11*'Deal Pricing'!$D$9*Assumptions!$D$10/12</x:f>
        <x:v>7591161.459921025</x:v>
      </x:c>
      <x:c r="FX13" s="65" t="n">
        <x:f>FX$11*'Deal Pricing'!$D$9*Assumptions!$D$10/12</x:f>
        <x:v>7594250.114177692</x:v>
      </x:c>
      <x:c r="FY13" s="65" t="n">
        <x:f>FY$11*'Deal Pricing'!$D$9*Assumptions!$D$10/12</x:f>
        <x:v>7597337.830614843</x:v>
      </x:c>
      <x:c r="FZ13" s="65" t="n">
        <x:f>FZ$11*'Deal Pricing'!$D$9*Assumptions!$D$10/12</x:f>
        <x:v>7600424.607043489</x:v>
      </x:c>
      <x:c r="GA13" s="65" t="n">
        <x:f>GA$11*'Deal Pricing'!$D$9*Assumptions!$D$10/12</x:f>
        <x:v>7603510.44127865</x:v>
      </x:c>
      <x:c r="GB13" s="65" t="n">
        <x:f>GB$11*'Deal Pricing'!$D$9*Assumptions!$D$10/12</x:f>
        <x:v>7606595.331138824</x:v>
      </x:c>
      <x:c r="GC13" s="65" t="n">
        <x:f>GC$11*'Deal Pricing'!$D$9*Assumptions!$D$10/12</x:f>
        <x:v>7609679.274446558</x:v>
      </x:c>
      <x:c r="GD13" s="65" t="n">
        <x:f>GD$11*'Deal Pricing'!$D$9*Assumptions!$D$10/12</x:f>
        <x:v>7612762.26902784</x:v>
      </x:c>
      <x:c r="GE13" s="65" t="n">
        <x:f>GE$11*'Deal Pricing'!$D$9*Assumptions!$D$10/12</x:f>
        <x:v>7615844.31271275</x:v>
      </x:c>
      <x:c r="GF13" s="65" t="n">
        <x:f>GF$11*'Deal Pricing'!$D$9*Assumptions!$D$10/12</x:f>
        <x:v>7618925.40333482</x:v>
      </x:c>
      <x:c r="GG13" s="65" t="n">
        <x:f>GG$11*'Deal Pricing'!$D$9*Assumptions!$D$10/12</x:f>
        <x:v>7622005.538731686</x:v>
      </x:c>
      <x:c r="GH13" s="65" t="n">
        <x:f>GH$11*'Deal Pricing'!$D$9*Assumptions!$D$10/12</x:f>
        <x:v>7625084.7167444825</x:v>
      </x:c>
      <x:c r="GI13" s="65" t="n">
        <x:f>GI$11*'Deal Pricing'!$D$9*Assumptions!$D$10/12</x:f>
        <x:v>7628162.935218196</x:v>
      </x:c>
      <x:c r="GJ13" s="65" t="n">
        <x:f>GJ$11*'Deal Pricing'!$D$9*Assumptions!$D$10/12</x:f>
        <x:v>7631240.1920018</x:v>
      </x:c>
      <x:c r="GK13" s="65" t="n">
        <x:f>GK$11*'Deal Pricing'!$D$9*Assumptions!$D$10/12</x:f>
        <x:v>7634316.484947766</x:v>
      </x:c>
      <x:c r="GL13" s="65" t="n">
        <x:f>GL$11*'Deal Pricing'!$D$9*Assumptions!$D$10/12</x:f>
        <x:v>7637391.811912681</x:v>
      </x:c>
      <x:c r="GM13" s="65" t="n">
        <x:f>GM$11*'Deal Pricing'!$D$9*Assumptions!$D$10/12</x:f>
        <x:v>7640466.170756616</x:v>
      </x:c>
      <x:c r="GN13" s="65" t="n">
        <x:f>GN$11*'Deal Pricing'!$D$9*Assumptions!$D$10/12</x:f>
        <x:v>7643539.559343792</x:v>
      </x:c>
      <x:c r="GO13" s="65" t="n">
        <x:f>GO$11*'Deal Pricing'!$D$9*Assumptions!$D$10/12</x:f>
        <x:v>7646611.9755419055</x:v>
      </x:c>
      <x:c r="GP13" s="65" t="n">
        <x:f>GP$11*'Deal Pricing'!$D$9*Assumptions!$D$10/12</x:f>
        <x:v>7649683.417222829</x:v>
      </x:c>
      <x:c r="GQ13" s="65" t="n">
        <x:f>GQ$11*'Deal Pricing'!$D$9*Assumptions!$D$10/12</x:f>
        <x:v>7652753.88226191</x:v>
      </x:c>
      <x:c r="GR13" s="65" t="n">
        <x:f>GR$11*'Deal Pricing'!$D$9*Assumptions!$D$10/12</x:f>
        <x:v>7655823.368538667</x:v>
      </x:c>
      <x:c r="GS13" s="65" t="n">
        <x:f>GS$11*'Deal Pricing'!$D$9*Assumptions!$D$10/12</x:f>
        <x:v>7658891.873936151</x:v>
      </x:c>
      <x:c r="GT13" s="65" t="n">
        <x:f>GT$11*'Deal Pricing'!$D$9*Assumptions!$D$10/12</x:f>
        <x:v>7661959.396341548</x:v>
      </x:c>
      <x:c r="GU13" s="65" t="n">
        <x:f>GU$11*'Deal Pricing'!$D$9*Assumptions!$D$10/12</x:f>
        <x:v>7665025.933645665</x:v>
      </x:c>
      <x:c r="GV13" s="65" t="n">
        <x:f>GV$11*'Deal Pricing'!$D$9*Assumptions!$D$10/12</x:f>
        <x:v>7668091.483743177</x:v>
      </x:c>
      <x:c r="GW13" s="65" t="n">
        <x:f>GW$11*'Deal Pricing'!$D$9*Assumptions!$D$10/12</x:f>
        <x:v>7671156.044532842</x:v>
      </x:c>
      <x:c r="GX13" s="65" t="n">
        <x:f>GX$11*'Deal Pricing'!$D$9*Assumptions!$D$10/12</x:f>
        <x:v>7674219.6139169745</x:v>
      </x:c>
      <x:c r="GY13" s="65" t="n">
        <x:f>GY$11*'Deal Pricing'!$D$9*Assumptions!$D$10/12</x:f>
        <x:v>7677282.189802068</x:v>
      </x:c>
      <x:c r="GZ13" s="65" t="n">
        <x:f>GZ$11*'Deal Pricing'!$D$9*Assumptions!$D$10/12</x:f>
        <x:v>7680343.770098165</x:v>
      </x:c>
      <x:c r="HA13" s="65" t="n">
        <x:f>HA$11*'Deal Pricing'!$D$9*Assumptions!$D$10/12</x:f>
        <x:v>7683404.352719523</x:v>
      </x:c>
      <x:c r="HB13" s="65" t="n">
        <x:f>HB$11*'Deal Pricing'!$D$9*Assumptions!$D$10/12</x:f>
        <x:v>7686463.935583957</x:v>
      </x:c>
      <x:c r="HC13" s="65" t="n">
        <x:f>HC$11*'Deal Pricing'!$D$9*Assumptions!$D$10/12</x:f>
        <x:v>7689522.516613471</x:v>
      </x:c>
      <x:c r="HD13" s="65" t="n">
        <x:f>HD$11*'Deal Pricing'!$D$9*Assumptions!$D$10/12</x:f>
        <x:v>7692580.093733686</x:v>
      </x:c>
      <x:c r="HE13" s="65" t="n">
        <x:f>HE$11*'Deal Pricing'!$D$9*Assumptions!$D$10/12</x:f>
        <x:v>7695636.6648743935</x:v>
      </x:c>
      <x:c r="HF13" s="65" t="n">
        <x:f>HF$11*'Deal Pricing'!$D$9*Assumptions!$D$10/12</x:f>
        <x:v>7698692.227968992</x:v>
      </x:c>
      <x:c r="HG13" s="65" t="n">
        <x:f>HG$11*'Deal Pricing'!$D$9*Assumptions!$D$10/12</x:f>
        <x:v>7701746.780955096</x:v>
      </x:c>
      <x:c r="HH13" s="65" t="n">
        <x:f>HH$11*'Deal Pricing'!$D$9*Assumptions!$D$10/12</x:f>
        <x:v>7704800.321774012</x:v>
      </x:c>
      <x:c r="HI13" s="65" t="n">
        <x:f>HI$11*'Deal Pricing'!$D$9*Assumptions!$D$10/12</x:f>
        <x:v>7707852.848370939</x:v>
      </x:c>
      <x:c r="HJ13" s="65" t="n">
        <x:f>HJ$11*'Deal Pricing'!$D$9*Assumptions!$D$10/12</x:f>
        <x:v>7710904.358695255</x:v>
      </x:c>
      <x:c r="HK13" s="65" t="n">
        <x:f>HK$11*'Deal Pricing'!$D$9*Assumptions!$D$10/12</x:f>
        <x:v>7713954.850699921</x:v>
      </x:c>
      <x:c r="HL13" s="65" t="n">
        <x:f>HL$11*'Deal Pricing'!$D$9*Assumptions!$D$10/12</x:f>
        <x:v>7717004.322342171</x:v>
      </x:c>
      <x:c r="HM13" s="65" t="n">
        <x:f>HM$11*'Deal Pricing'!$D$9*Assumptions!$D$10/12</x:f>
        <x:v>7720052.771582832</x:v>
      </x:c>
      <x:c r="HN13" s="65" t="n">
        <x:f>HN$11*'Deal Pricing'!$D$9*Assumptions!$D$10/12</x:f>
        <x:v>7723100.196387009</x:v>
      </x:c>
      <x:c r="HO13" s="65" t="n">
        <x:f>HO$11*'Deal Pricing'!$D$9*Assumptions!$D$10/12</x:f>
        <x:v>7726146.5947234295</x:v>
      </x:c>
      <x:c r="HP13" s="65" t="n">
        <x:f>HP$11*'Deal Pricing'!$D$9*Assumptions!$D$10/12</x:f>
        <x:v>7729191.964565054</x:v>
      </x:c>
      <x:c r="HQ13" s="65" t="n">
        <x:f>HQ$11*'Deal Pricing'!$D$9*Assumptions!$D$10/12</x:f>
        <x:v>7732236.303888526</x:v>
      </x:c>
      <x:c r="HR13" s="65" t="n">
        <x:f>HR$11*'Deal Pricing'!$D$9*Assumptions!$D$10/12</x:f>
        <x:v>7735279.610674724</x:v>
      </x:c>
      <x:c r="HS13" s="65" t="n">
        <x:f>HS$11*'Deal Pricing'!$D$9*Assumptions!$D$10/12</x:f>
        <x:v>7738321.882908263</x:v>
      </x:c>
      <x:c r="HT13" s="65" t="n">
        <x:f>HT$11*'Deal Pricing'!$D$9*Assumptions!$D$10/12</x:f>
        <x:v>7741363.11857774</x:v>
      </x:c>
      <x:c r="HU13" s="65" t="n">
        <x:f>HU$11*'Deal Pricing'!$D$9*Assumptions!$D$10/12</x:f>
        <x:v>7744403.315675914</x:v>
      </x:c>
      <x:c r="HV13" s="65" t="n">
        <x:f>HV$11*'Deal Pricing'!$D$9*Assumptions!$D$10/12</x:f>
        <x:v>7747442.472199251</x:v>
      </x:c>
      <x:c r="HW13" s="65" t="n">
        <x:f>HW$11*'Deal Pricing'!$D$9*Assumptions!$D$10/12</x:f>
        <x:v>7750480.586148464</x:v>
      </x:c>
      <x:c r="HX13" s="65" t="n">
        <x:f>HX$11*'Deal Pricing'!$D$9*Assumptions!$D$10/12</x:f>
        <x:v>7753517.655527973</x:v>
      </x:c>
      <x:c r="HY13" s="65" t="n">
        <x:f>HY$11*'Deal Pricing'!$D$9*Assumptions!$D$10/12</x:f>
        <x:v>7756553.678346458</x:v>
      </x:c>
      <x:c r="HZ13" s="65" t="n">
        <x:f>HZ$11*'Deal Pricing'!$D$9*Assumptions!$D$10/12</x:f>
        <x:v>7759588.652616311</x:v>
      </x:c>
      <x:c r="IA13" s="65" t="n">
        <x:f>IA$11*'Deal Pricing'!$D$9*Assumptions!$D$10/12</x:f>
        <x:v>7762622.576354199</x:v>
      </x:c>
      <x:c r="IB13" s="65" t="n">
        <x:f>IB$11*'Deal Pricing'!$D$9*Assumptions!$D$10/12</x:f>
        <x:v>7765655.447580504</x:v>
      </x:c>
      <x:c r="IC13" s="2"/>
      <x:c r="ID13" s="2"/>
      <x:c r="IE13" s="2"/>
      <x:c r="IF13" s="2"/>
    </x:row>
    <x:row r="14">
      <x:c r="A14" s="2"/>
      <x:c r="B14" s="2"/>
      <x:c r="C14" s="85" t="str">
        <x:v>Liquidity cost</x:v>
      </x:c>
      <x:c r="D14" s="2"/>
      <x:c r="E14" s="2"/>
      <x:c r="F14" s="65" t="n">
        <x:f>F$11*'Deal Pricing'!$D$9*Assumptions!$D$11/12</x:f>
        <x:v>765735.5093137529</x:v>
      </x:c>
      <x:c r="G14" s="65" t="n">
        <x:f>G$11*'Deal Pricing'!$D$9*Assumptions!$D$11/12</x:f>
        <x:v>766084.9573660569</x:v>
      </x:c>
      <x:c r="H14" s="65" t="n">
        <x:f>H$11*'Deal Pricing'!$D$9*Assumptions!$D$11/12</x:f>
        <x:v>766434.3501091356</x:v>
      </x:c>
      <x:c r="I14" s="65" t="n">
        <x:f>I$11*'Deal Pricing'!$D$9*Assumptions!$D$11/12</x:f>
        <x:v>766783.6872465728</x:v>
      </x:c>
      <x:c r="J14" s="65" t="n">
        <x:f>J$11*'Deal Pricing'!$D$9*Assumptions!$D$11/12</x:f>
        <x:v>767132.9684822074</x:v>
      </x:c>
      <x:c r="K14" s="65" t="n">
        <x:f>K$11*'Deal Pricing'!$D$9*Assumptions!$D$11/12</x:f>
        <x:v>767482.193520212</x:v>
      </x:c>
      <x:c r="L14" s="65" t="n">
        <x:f>L$11*'Deal Pricing'!$D$9*Assumptions!$D$11/12</x:f>
        <x:v>767831.362064913</x:v>
      </x:c>
      <x:c r="M14" s="65" t="n">
        <x:f>M$11*'Deal Pricing'!$D$9*Assumptions!$D$11/12</x:f>
        <x:v>768180.4738209983</x:v>
      </x:c>
      <x:c r="N14" s="65" t="n">
        <x:f>N$11*'Deal Pricing'!$D$9*Assumptions!$D$11/12</x:f>
        <x:v>768529.5284933135</x:v>
      </x:c>
      <x:c r="O14" s="65" t="n">
        <x:f>O$11*'Deal Pricing'!$D$9*Assumptions!$D$11/12</x:f>
        <x:v>768878.5257870635</x:v>
      </x:c>
      <x:c r="P14" s="65" t="n">
        <x:f>P$11*'Deal Pricing'!$D$9*Assumptions!$D$11/12</x:f>
        <x:v>769227.4654076184</x:v>
      </x:c>
      <x:c r="Q14" s="65" t="n">
        <x:f>Q$11*'Deal Pricing'!$D$9*Assumptions!$D$11/12</x:f>
        <x:v>769576.347060707</x:v>
      </x:c>
      <x:c r="R14" s="65" t="n">
        <x:f>R$11*'Deal Pricing'!$D$9*Assumptions!$D$11/12</x:f>
        <x:v>769925.1704522265</x:v>
      </x:c>
      <x:c r="S14" s="65" t="n">
        <x:f>S$11*'Deal Pricing'!$D$9*Assumptions!$D$11/12</x:f>
        <x:v>770273.9352884336</x:v>
      </x:c>
      <x:c r="T14" s="65" t="n">
        <x:f>T$11*'Deal Pricing'!$D$9*Assumptions!$D$11/12</x:f>
        <x:v>770622.6412757573</x:v>
      </x:c>
      <x:c r="U14" s="65" t="n">
        <x:f>U$11*'Deal Pricing'!$D$9*Assumptions!$D$11/12</x:f>
        <x:v>770971.2881209869</x:v>
      </x:c>
      <x:c r="V14" s="65" t="n">
        <x:f>V$11*'Deal Pricing'!$D$9*Assumptions!$D$11/12</x:f>
        <x:v>771319.8755311092</x:v>
      </x:c>
      <x:c r="W14" s="65" t="n">
        <x:f>W$11*'Deal Pricing'!$D$9*Assumptions!$D$11/12</x:f>
        <x:v>771668.4032133841</x:v>
      </x:c>
      <x:c r="X14" s="65" t="n">
        <x:f>X$11*'Deal Pricing'!$D$9*Assumptions!$D$11/12</x:f>
        <x:v>772016.8708754069</x:v>
      </x:c>
      <x:c r="Y14" s="65" t="n">
        <x:f>Y$11*'Deal Pricing'!$D$9*Assumptions!$D$11/12</x:f>
        <x:v>772365.2782249553</x:v>
      </x:c>
      <x:c r="Z14" s="65" t="n">
        <x:f>Z$11*'Deal Pricing'!$D$9*Assumptions!$D$11/12</x:f>
        <x:v>772713.6249701683</x:v>
      </x:c>
      <x:c r="AA14" s="65" t="n">
        <x:f>AA$11*'Deal Pricing'!$D$9*Assumptions!$D$11/12</x:f>
        <x:v>773061.910819372</x:v>
      </x:c>
      <x:c r="AB14" s="65" t="n">
        <x:f>AB$11*'Deal Pricing'!$D$9*Assumptions!$D$11/12</x:f>
        <x:v>773410.135481252</x:v>
      </x:c>
      <x:c r="AC14" s="65" t="n">
        <x:f>AC$11*'Deal Pricing'!$D$9*Assumptions!$D$11/12</x:f>
        <x:v>773758.2986646857</x:v>
      </x:c>
      <x:c r="AD14" s="65" t="n">
        <x:f>AD$11*'Deal Pricing'!$D$9*Assumptions!$D$11/12</x:f>
        <x:v>774106.4000789113</x:v>
      </x:c>
      <x:c r="AE14" s="65" t="n">
        <x:f>AE$11*'Deal Pricing'!$D$9*Assumptions!$D$11/12</x:f>
        <x:v>774454.4394333627</x:v>
      </x:c>
      <x:c r="AF14" s="65" t="n">
        <x:f>AF$11*'Deal Pricing'!$D$9*Assumptions!$D$11/12</x:f>
        <x:v>774802.4164378332</x:v>
      </x:c>
      <x:c r="AG14" s="65" t="n">
        <x:f>AG$11*'Deal Pricing'!$D$9*Assumptions!$D$11/12</x:f>
        <x:v>775150.3308023368</x:v>
      </x:c>
      <x:c r="AH14" s="65" t="n">
        <x:f>AH$11*'Deal Pricing'!$D$9*Assumptions!$D$11/12</x:f>
        <x:v>775498.182237168</x:v>
      </x:c>
      <x:c r="AI14" s="65" t="n">
        <x:f>AI$11*'Deal Pricing'!$D$9*Assumptions!$D$11/12</x:f>
        <x:v>775845.970452964</x:v>
      </x:c>
      <x:c r="AJ14" s="65" t="n">
        <x:f>AJ$11*'Deal Pricing'!$D$9*Assumptions!$D$11/12</x:f>
        <x:v>776193.6951605649</x:v>
      </x:c>
      <x:c r="AK14" s="65" t="n">
        <x:f>AK$11*'Deal Pricing'!$D$9*Assumptions!$D$11/12</x:f>
        <x:v>776541.356071176</x:v>
      </x:c>
      <x:c r="AL14" s="65" t="n">
        <x:f>AL$11*'Deal Pricing'!$D$9*Assumptions!$D$11/12</x:f>
        <x:v>776888.9528962075</x:v>
      </x:c>
      <x:c r="AM14" s="65" t="n">
        <x:f>AM$11*'Deal Pricing'!$D$9*Assumptions!$D$11/12</x:f>
        <x:v>777236.4853474353</x:v>
      </x:c>
      <x:c r="AN14" s="65" t="n">
        <x:f>AN$11*'Deal Pricing'!$D$9*Assumptions!$D$11/12</x:f>
        <x:v>777583.9531368458</x:v>
      </x:c>
      <x:c r="AO14" s="65" t="n">
        <x:f>AO$11*'Deal Pricing'!$D$9*Assumptions!$D$11/12</x:f>
        <x:v>777931.3559767889</x:v>
      </x:c>
      <x:c r="AP14" s="65" t="n">
        <x:f>AP$11*'Deal Pricing'!$D$9*Assumptions!$D$11/12</x:f>
        <x:v>778278.6935798302</x:v>
      </x:c>
      <x:c r="AQ14" s="65" t="n">
        <x:f>AQ$11*'Deal Pricing'!$D$9*Assumptions!$D$11/12</x:f>
        <x:v>778625.9656588994</x:v>
      </x:c>
      <x:c r="AR14" s="65" t="n">
        <x:f>AR$11*'Deal Pricing'!$D$9*Assumptions!$D$11/12</x:f>
        <x:v>778973.1719271456</x:v>
      </x:c>
      <x:c r="AS14" s="65" t="n">
        <x:f>AS$11*'Deal Pricing'!$D$9*Assumptions!$D$11/12</x:f>
        <x:v>779320.3120980818</x:v>
      </x:c>
      <x:c r="AT14" s="65" t="n">
        <x:f>AT$11*'Deal Pricing'!$D$9*Assumptions!$D$11/12</x:f>
        <x:v>779667.3858854611</x:v>
      </x:c>
      <x:c r="AU14" s="65" t="n">
        <x:f>AU$11*'Deal Pricing'!$D$9*Assumptions!$D$11/12</x:f>
        <x:v>780014.3930033329</x:v>
      </x:c>
      <x:c r="AV14" s="65" t="n">
        <x:f>AV$11*'Deal Pricing'!$D$9*Assumptions!$D$11/12</x:f>
        <x:v>780361.3331660934</x:v>
      </x:c>
      <x:c r="AW14" s="65" t="n">
        <x:f>AW$11*'Deal Pricing'!$D$9*Assumptions!$D$11/12</x:f>
        <x:v>780708.2060883674</x:v>
      </x:c>
      <x:c r="AX14" s="65" t="n">
        <x:f>AX$11*'Deal Pricing'!$D$9*Assumptions!$D$11/12</x:f>
        <x:v>781055.011485146</x:v>
      </x:c>
      <x:c r="AY14" s="65" t="n">
        <x:f>AY$11*'Deal Pricing'!$D$9*Assumptions!$D$11/12</x:f>
        <x:v>781401.7490716499</x:v>
      </x:c>
      <x:c r="AZ14" s="65" t="n">
        <x:f>AZ$11*'Deal Pricing'!$D$9*Assumptions!$D$11/12</x:f>
        <x:v>781748.4185634688</x:v>
      </x:c>
      <x:c r="BA14" s="65" t="n">
        <x:f>BA$11*'Deal Pricing'!$D$9*Assumptions!$D$11/12</x:f>
        <x:v>782095.0196764258</x:v>
      </x:c>
      <x:c r="BB14" s="65" t="n">
        <x:f>BB$11*'Deal Pricing'!$D$9*Assumptions!$D$11/12</x:f>
        <x:v>782441.5521267125</x:v>
      </x:c>
      <x:c r="BC14" s="65" t="n">
        <x:f>BC$11*'Deal Pricing'!$D$9*Assumptions!$D$11/12</x:f>
        <x:v>782788.0156307564</x:v>
      </x:c>
      <x:c r="BD14" s="65" t="n">
        <x:f>BD$11*'Deal Pricing'!$D$9*Assumptions!$D$11/12</x:f>
        <x:v>783134.4099053565</x:v>
      </x:c>
      <x:c r="BE14" s="65" t="n">
        <x:f>BE$11*'Deal Pricing'!$D$9*Assumptions!$D$11/12</x:f>
        <x:v>783480.7346675649</x:v>
      </x:c>
      <x:c r="BF14" s="65" t="n">
        <x:f>BF$11*'Deal Pricing'!$D$9*Assumptions!$D$11/12</x:f>
        <x:v>783826.9896347433</x:v>
      </x:c>
      <x:c r="BG14" s="65" t="n">
        <x:f>BG$11*'Deal Pricing'!$D$9*Assumptions!$D$11/12</x:f>
        <x:v>784173.1745246059</x:v>
      </x:c>
      <x:c r="BH14" s="65" t="n">
        <x:f>BH$11*'Deal Pricing'!$D$9*Assumptions!$D$11/12</x:f>
        <x:v>784519.2890551115</x:v>
      </x:c>
      <x:c r="BI14" s="65" t="n">
        <x:f>BI$11*'Deal Pricing'!$D$9*Assumptions!$D$11/12</x:f>
        <x:v>784865.332944593</x:v>
      </x:c>
      <x:c r="BJ14" s="65" t="n">
        <x:f>BJ$11*'Deal Pricing'!$D$9*Assumptions!$D$11/12</x:f>
        <x:v>785211.3059116266</x:v>
      </x:c>
      <x:c r="BK14" s="65" t="n">
        <x:f>BK$11*'Deal Pricing'!$D$9*Assumptions!$D$11/12</x:f>
        <x:v>785557.2076751655</x:v>
      </x:c>
      <x:c r="BL14" s="65" t="n">
        <x:f>BL$11*'Deal Pricing'!$D$9*Assumptions!$D$11/12</x:f>
        <x:v>785903.037954411</x:v>
      </x:c>
      <x:c r="BM14" s="65" t="n">
        <x:f>BM$11*'Deal Pricing'!$D$9*Assumptions!$D$11/12</x:f>
        <x:v>786248.7964689395</x:v>
      </x:c>
      <x:c r="BN14" s="65" t="n">
        <x:f>BN$11*'Deal Pricing'!$D$9*Assumptions!$D$11/12</x:f>
        <x:v>786594.4829385778</x:v>
      </x:c>
      <x:c r="BO14" s="65" t="n">
        <x:f>BO$11*'Deal Pricing'!$D$9*Assumptions!$D$11/12</x:f>
        <x:v>786940.0970835324</x:v>
      </x:c>
      <x:c r="BP14" s="65" t="n">
        <x:f>BP$11*'Deal Pricing'!$D$9*Assumptions!$D$11/12</x:f>
        <x:v>787285.6386242612</x:v>
      </x:c>
      <x:c r="BQ14" s="65" t="n">
        <x:f>BQ$11*'Deal Pricing'!$D$9*Assumptions!$D$11/12</x:f>
        <x:v>787631.1072816026</x:v>
      </x:c>
      <x:c r="BR14" s="65" t="n">
        <x:f>BR$11*'Deal Pricing'!$D$9*Assumptions!$D$11/12</x:f>
        <x:v>787976.5027766641</x:v>
      </x:c>
      <x:c r="BS14" s="65" t="n">
        <x:f>BS$11*'Deal Pricing'!$D$9*Assumptions!$D$11/12</x:f>
        <x:v>788321.8248308738</x:v>
      </x:c>
      <x:c r="BT14" s="65" t="n">
        <x:f>BT$11*'Deal Pricing'!$D$9*Assumptions!$D$11/12</x:f>
        <x:v>788667.0731660235</x:v>
      </x:c>
      <x:c r="BU14" s="65" t="n">
        <x:f>BU$11*'Deal Pricing'!$D$9*Assumptions!$D$11/12</x:f>
        <x:v>789012.2475041681</x:v>
      </x:c>
      <x:c r="BV14" s="65" t="n">
        <x:f>BV$11*'Deal Pricing'!$D$9*Assumptions!$D$11/12</x:f>
        <x:v>789357.3475677399</x:v>
      </x:c>
      <x:c r="BW14" s="65" t="n">
        <x:f>BW$11*'Deal Pricing'!$D$9*Assumptions!$D$11/12</x:f>
        <x:v>789702.3730794378</x:v>
      </x:c>
      <x:c r="BX14" s="65" t="n">
        <x:f>BX$11*'Deal Pricing'!$D$9*Assumptions!$D$11/12</x:f>
        <x:v>790047.3237623401</x:v>
      </x:c>
      <x:c r="BY14" s="65" t="n">
        <x:f>BY$11*'Deal Pricing'!$D$9*Assumptions!$D$11/12</x:f>
        <x:v>790392.1993397935</x:v>
      </x:c>
      <x:c r="BZ14" s="65" t="n">
        <x:f>BZ$11*'Deal Pricing'!$D$9*Assumptions!$D$11/12</x:f>
        <x:v>790736.9995355274</x:v>
      </x:c>
      <x:c r="CA14" s="65" t="n">
        <x:f>CA$11*'Deal Pricing'!$D$9*Assumptions!$D$11/12</x:f>
        <x:v>791081.724073538</x:v>
      </x:c>
      <x:c r="CB14" s="65" t="n">
        <x:f>CB$11*'Deal Pricing'!$D$9*Assumptions!$D$11/12</x:f>
        <x:v>791426.3726782086</x:v>
      </x:c>
      <x:c r="CC14" s="65" t="n">
        <x:f>CC$11*'Deal Pricing'!$D$9*Assumptions!$D$11/12</x:f>
        <x:v>791770.9450742058</x:v>
      </x:c>
      <x:c r="CD14" s="65" t="n">
        <x:f>CD$11*'Deal Pricing'!$D$9*Assumptions!$D$11/12</x:f>
        <x:v>792115.4409865276</x:v>
      </x:c>
      <x:c r="CE14" s="65" t="n">
        <x:f>CE$11*'Deal Pricing'!$D$9*Assumptions!$D$11/12</x:f>
        <x:v>792459.8601405408</x:v>
      </x:c>
      <x:c r="CF14" s="65" t="n">
        <x:f>CF$11*'Deal Pricing'!$D$9*Assumptions!$D$11/12</x:f>
        <x:v>792804.2022618902</x:v>
      </x:c>
      <x:c r="CG14" s="65" t="n">
        <x:f>CG$11*'Deal Pricing'!$D$9*Assumptions!$D$11/12</x:f>
        <x:v>793148.4670766067</x:v>
      </x:c>
      <x:c r="CH14" s="65" t="n">
        <x:f>CH$11*'Deal Pricing'!$D$9*Assumptions!$D$11/12</x:f>
        <x:v>793492.6543109986</x:v>
      </x:c>
      <x:c r="CI14" s="65" t="n">
        <x:f>CI$11*'Deal Pricing'!$D$9*Assumptions!$D$11/12</x:f>
        <x:v>793836.7636917628</x:v>
      </x:c>
      <x:c r="CJ14" s="65" t="n">
        <x:f>CJ$11*'Deal Pricing'!$D$9*Assumptions!$D$11/12</x:f>
        <x:v>794180.7949458776</x:v>
      </x:c>
      <x:c r="CK14" s="65" t="n">
        <x:f>CK$11*'Deal Pricing'!$D$9*Assumptions!$D$11/12</x:f>
        <x:v>794524.7478007089</x:v>
      </x:c>
      <x:c r="CL14" s="65" t="n">
        <x:f>CL$11*'Deal Pricing'!$D$9*Assumptions!$D$11/12</x:f>
        <x:v>794868.6219839061</x:v>
      </x:c>
      <x:c r="CM14" s="65" t="n">
        <x:f>CM$11*'Deal Pricing'!$D$9*Assumptions!$D$11/12</x:f>
        <x:v>795212.4172235099</x:v>
      </x:c>
      <x:c r="CN14" s="65" t="n">
        <x:f>CN$11*'Deal Pricing'!$D$9*Assumptions!$D$11/12</x:f>
        <x:v>795556.1332478438</x:v>
      </x:c>
      <x:c r="CO14" s="65" t="n">
        <x:f>CO$11*'Deal Pricing'!$D$9*Assumptions!$D$11/12</x:f>
        <x:v>795899.7697856273</x:v>
      </x:c>
      <x:c r="CP14" s="65" t="n">
        <x:f>CP$11*'Deal Pricing'!$D$9*Assumptions!$D$11/12</x:f>
        <x:v>796243.3265658753</x:v>
      </x:c>
      <x:c r="CQ14" s="65" t="n">
        <x:f>CQ$11*'Deal Pricing'!$D$9*Assumptions!$D$11/12</x:f>
        <x:v>796586.8033179479</x:v>
      </x:c>
      <x:c r="CR14" s="65" t="n">
        <x:f>CR$11*'Deal Pricing'!$D$9*Assumptions!$D$11/12</x:f>
        <x:v>796930.1997715835</x:v>
      </x:c>
      <x:c r="CS14" s="65" t="n">
        <x:f>CS$11*'Deal Pricing'!$D$9*Assumptions!$D$11/12</x:f>
        <x:v>797273.5156568135</x:v>
      </x:c>
      <x:c r="CT14" s="65" t="n">
        <x:f>CT$11*'Deal Pricing'!$D$9*Assumptions!$D$11/12</x:f>
        <x:v>797616.7507040617</x:v>
      </x:c>
      <x:c r="CU14" s="65" t="n">
        <x:f>CU$11*'Deal Pricing'!$D$9*Assumptions!$D$11/12</x:f>
        <x:v>797959.904644046</x:v>
      </x:c>
      <x:c r="CV14" s="65" t="n">
        <x:f>CV$11*'Deal Pricing'!$D$9*Assumptions!$D$11/12</x:f>
        <x:v>798302.9772078827</x:v>
      </x:c>
      <x:c r="CW14" s="65" t="n">
        <x:f>CW$11*'Deal Pricing'!$D$9*Assumptions!$D$11/12</x:f>
        <x:v>798645.9681269795</x:v>
      </x:c>
      <x:c r="CX14" s="65" t="n">
        <x:f>CX$11*'Deal Pricing'!$D$9*Assumptions!$D$11/12</x:f>
        <x:v>798988.8771331451</x:v>
      </x:c>
      <x:c r="CY14" s="65" t="n">
        <x:f>CY$11*'Deal Pricing'!$D$9*Assumptions!$D$11/12</x:f>
        <x:v>799331.7039584849</x:v>
      </x:c>
      <x:c r="CZ14" s="65" t="n">
        <x:f>CZ$11*'Deal Pricing'!$D$9*Assumptions!$D$11/12</x:f>
        <x:v>799674.4483355015</x:v>
      </x:c>
      <x:c r="DA14" s="65" t="n">
        <x:f>DA$11*'Deal Pricing'!$D$9*Assumptions!$D$11/12</x:f>
        <x:v>800017.1099969987</x:v>
      </x:c>
      <x:c r="DB14" s="65" t="n">
        <x:f>DB$11*'Deal Pricing'!$D$9*Assumptions!$D$11/12</x:f>
        <x:v>800359.6886761807</x:v>
      </x:c>
      <x:c r="DC14" s="65" t="n">
        <x:f>DC$11*'Deal Pricing'!$D$9*Assumptions!$D$11/12</x:f>
        <x:v>800702.184106565</x:v>
      </x:c>
      <x:c r="DD14" s="65" t="n">
        <x:f>DD$11*'Deal Pricing'!$D$9*Assumptions!$D$11/12</x:f>
        <x:v>801044.5960220216</x:v>
      </x:c>
      <x:c r="DE14" s="65" t="n">
        <x:f>DE$11*'Deal Pricing'!$D$9*Assumptions!$D$11/12</x:f>
        <x:v>801386.9241568098</x:v>
      </x:c>
      <x:c r="DF14" s="65" t="n">
        <x:f>DF$11*'Deal Pricing'!$D$9*Assumptions!$D$11/12</x:f>
        <x:v>801729.1682454958</x:v>
      </x:c>
      <x:c r="DG14" s="65" t="n">
        <x:f>DG$11*'Deal Pricing'!$D$9*Assumptions!$D$11/12</x:f>
        <x:v>802071.3280230459</x:v>
      </x:c>
      <x:c r="DH14" s="65" t="n">
        <x:f>DH$11*'Deal Pricing'!$D$9*Assumptions!$D$11/12</x:f>
        <x:v>802413.403224737</x:v>
      </x:c>
      <x:c r="DI14" s="65" t="n">
        <x:f>DI$11*'Deal Pricing'!$D$9*Assumptions!$D$11/12</x:f>
        <x:v>802755.3935862472</x:v>
      </x:c>
      <x:c r="DJ14" s="65" t="n">
        <x:f>DJ$11*'Deal Pricing'!$D$9*Assumptions!$D$11/12</x:f>
        <x:v>803097.2988435677</x:v>
      </x:c>
      <x:c r="DK14" s="65" t="n">
        <x:f>DK$11*'Deal Pricing'!$D$9*Assumptions!$D$11/12</x:f>
        <x:v>803439.1187330914</x:v>
      </x:c>
      <x:c r="DL14" s="65" t="n">
        <x:f>DL$11*'Deal Pricing'!$D$9*Assumptions!$D$11/12</x:f>
        <x:v>803780.8529915255</x:v>
      </x:c>
      <x:c r="DM14" s="65" t="n">
        <x:f>DM$11*'Deal Pricing'!$D$9*Assumptions!$D$11/12</x:f>
        <x:v>804122.5013559827</x:v>
      </x:c>
      <x:c r="DN14" s="65" t="n">
        <x:f>DN$11*'Deal Pricing'!$D$9*Assumptions!$D$11/12</x:f>
        <x:v>804464.0635639009</x:v>
      </x:c>
      <x:c r="DO14" s="65" t="n">
        <x:f>DO$11*'Deal Pricing'!$D$9*Assumptions!$D$11/12</x:f>
        <x:v>804805.5393530802</x:v>
      </x:c>
      <x:c r="DP14" s="65" t="n">
        <x:f>DP$11*'Deal Pricing'!$D$9*Assumptions!$D$11/12</x:f>
        <x:v>805146.9284617178</x:v>
      </x:c>
      <x:c r="DQ14" s="65" t="n">
        <x:f>DQ$11*'Deal Pricing'!$D$9*Assumptions!$D$11/12</x:f>
        <x:v>805488.2306283264</x:v>
      </x:c>
      <x:c r="DR14" s="65" t="n">
        <x:f>DR$11*'Deal Pricing'!$D$9*Assumptions!$D$11/12</x:f>
        <x:v>805829.4455918288</x:v>
      </x:c>
      <x:c r="DS14" s="65" t="n">
        <x:f>DS$11*'Deal Pricing'!$D$9*Assumptions!$D$11/12</x:f>
        <x:v>806170.5730914677</x:v>
      </x:c>
      <x:c r="DT14" s="65" t="n">
        <x:f>DT$11*'Deal Pricing'!$D$9*Assumptions!$D$11/12</x:f>
        <x:v>806511.6128668949</x:v>
      </x:c>
      <x:c r="DU14" s="65" t="n">
        <x:f>DU$11*'Deal Pricing'!$D$9*Assumptions!$D$11/12</x:f>
        <x:v>806852.5646580849</x:v>
      </x:c>
      <x:c r="DV14" s="65" t="n">
        <x:f>DV$11*'Deal Pricing'!$D$9*Assumptions!$D$11/12</x:f>
        <x:v>807193.4282054221</x:v>
      </x:c>
      <x:c r="DW14" s="65" t="n">
        <x:f>DW$11*'Deal Pricing'!$D$9*Assumptions!$D$11/12</x:f>
        <x:v>807534.2032496167</x:v>
      </x:c>
      <x:c r="DX14" s="65" t="n">
        <x:f>DX$11*'Deal Pricing'!$D$9*Assumptions!$D$11/12</x:f>
        <x:v>807874.8895317885</x:v>
      </x:c>
      <x:c r="DY14" s="65" t="n">
        <x:f>DY$11*'Deal Pricing'!$D$9*Assumptions!$D$11/12</x:f>
        <x:v>808215.4867933859</x:v>
      </x:c>
      <x:c r="DZ14" s="65" t="n">
        <x:f>DZ$11*'Deal Pricing'!$D$9*Assumptions!$D$11/12</x:f>
        <x:v>808555.9947762676</x:v>
      </x:c>
      <x:c r="EA14" s="65" t="n">
        <x:f>EA$11*'Deal Pricing'!$D$9*Assumptions!$D$11/12</x:f>
        <x:v>808896.4132226327</x:v>
      </x:c>
      <x:c r="EB14" s="65" t="n">
        <x:f>EB$11*'Deal Pricing'!$D$9*Assumptions!$D$11/12</x:f>
        <x:v>809236.7418750535</x:v>
      </x:c>
      <x:c r="EC14" s="65" t="n">
        <x:f>EC$11*'Deal Pricing'!$D$9*Assumptions!$D$11/12</x:f>
        <x:v>809576.9804765033</x:v>
      </x:c>
      <x:c r="ED14" s="65" t="n">
        <x:f>ED$11*'Deal Pricing'!$D$9*Assumptions!$D$11/12</x:f>
        <x:v>809917.1287702891</x:v>
      </x:c>
      <x:c r="EE14" s="65" t="n">
        <x:f>EE$11*'Deal Pricing'!$D$9*Assumptions!$D$11/12</x:f>
        <x:v>810257.1865001315</x:v>
      </x:c>
      <x:c r="EF14" s="65" t="n">
        <x:f>EF$11*'Deal Pricing'!$D$9*Assumptions!$D$11/12</x:f>
        <x:v>810597.1534100847</x:v>
      </x:c>
      <x:c r="EG14" s="65" t="n">
        <x:f>EG$11*'Deal Pricing'!$D$9*Assumptions!$D$11/12</x:f>
        <x:v>810937.0292446228</x:v>
      </x:c>
      <x:c r="EH14" s="65" t="n">
        <x:f>EH$11*'Deal Pricing'!$D$9*Assumptions!$D$11/12</x:f>
        <x:v>811276.8137485498</x:v>
      </x:c>
      <x:c r="EI14" s="65" t="n">
        <x:f>EI$11*'Deal Pricing'!$D$9*Assumptions!$D$11/12</x:f>
        <x:v>811616.5066670926</x:v>
      </x:c>
      <x:c r="EJ14" s="65" t="n">
        <x:f>EJ$11*'Deal Pricing'!$D$9*Assumptions!$D$11/12</x:f>
        <x:v>811956.1077458118</x:v>
      </x:c>
      <x:c r="EK14" s="65" t="n">
        <x:f>EK$11*'Deal Pricing'!$D$9*Assumptions!$D$11/12</x:f>
        <x:v>812295.6167306878</x:v>
      </x:c>
      <x:c r="EL14" s="65" t="n">
        <x:f>EL$11*'Deal Pricing'!$D$9*Assumptions!$D$11/12</x:f>
        <x:v>812635.0333680509</x:v>
      </x:c>
      <x:c r="EM14" s="65" t="n">
        <x:f>EM$11*'Deal Pricing'!$D$9*Assumptions!$D$11/12</x:f>
        <x:v>812974.3574046086</x:v>
      </x:c>
      <x:c r="EN14" s="65" t="n">
        <x:f>EN$11*'Deal Pricing'!$D$9*Assumptions!$D$11/12</x:f>
        <x:v>813313.5885874843</x:v>
      </x:c>
      <x:c r="EO14" s="65" t="n">
        <x:f>EO$11*'Deal Pricing'!$D$9*Assumptions!$D$11/12</x:f>
        <x:v>813652.7266641372</x:v>
      </x:c>
      <x:c r="EP14" s="65" t="n">
        <x:f>EP$11*'Deal Pricing'!$D$9*Assumptions!$D$11/12</x:f>
        <x:v>813991.771382453</x:v>
      </x:c>
      <x:c r="EQ14" s="65" t="n">
        <x:f>EQ$11*'Deal Pricing'!$D$9*Assumptions!$D$11/12</x:f>
        <x:v>814330.7224906567</x:v>
      </x:c>
      <x:c r="ER14" s="65" t="n">
        <x:f>ER$11*'Deal Pricing'!$D$9*Assumptions!$D$11/12</x:f>
        <x:v>814669.5797374005</x:v>
      </x:c>
      <x:c r="ES14" s="65" t="n">
        <x:f>ES$11*'Deal Pricing'!$D$9*Assumptions!$D$11/12</x:f>
        <x:v>815008.3428716777</x:v>
      </x:c>
      <x:c r="ET14" s="65" t="n">
        <x:f>ET$11*'Deal Pricing'!$D$9*Assumptions!$D$11/12</x:f>
        <x:v>815347.0116429093</x:v>
      </x:c>
      <x:c r="EU14" s="65" t="n">
        <x:f>EU$11*'Deal Pricing'!$D$9*Assumptions!$D$11/12</x:f>
        <x:v>815685.5858008601</x:v>
      </x:c>
      <x:c r="EV14" s="65" t="n">
        <x:f>EV$11*'Deal Pricing'!$D$9*Assumptions!$D$11/12</x:f>
        <x:v>816024.0650957226</x:v>
      </x:c>
      <x:c r="EW14" s="65" t="n">
        <x:f>EW$11*'Deal Pricing'!$D$9*Assumptions!$D$11/12</x:f>
        <x:v>816362.4492780353</x:v>
      </x:c>
      <x:c r="EX14" s="65" t="n">
        <x:f>EX$11*'Deal Pricing'!$D$9*Assumptions!$D$11/12</x:f>
        <x:v>816700.7380987658</x:v>
      </x:c>
      <x:c r="EY14" s="65" t="n">
        <x:f>EY$11*'Deal Pricing'!$D$9*Assumptions!$D$11/12</x:f>
        <x:v>817038.9313092395</x:v>
      </x:c>
      <x:c r="EZ14" s="65" t="n">
        <x:f>EZ$11*'Deal Pricing'!$D$9*Assumptions!$D$11/12</x:f>
        <x:v>817377.0286611719</x:v>
      </x:c>
      <x:c r="FA14" s="65" t="n">
        <x:f>FA$11*'Deal Pricing'!$D$9*Assumptions!$D$11/12</x:f>
        <x:v>817715.029906698</x:v>
      </x:c>
      <x:c r="FB14" s="65" t="n">
        <x:f>FB$11*'Deal Pricing'!$D$9*Assumptions!$D$11/12</x:f>
        <x:v>818052.9347983031</x:v>
      </x:c>
      <x:c r="FC14" s="65" t="n">
        <x:f>FC$11*'Deal Pricing'!$D$9*Assumptions!$D$11/12</x:f>
        <x:v>818390.7430889037</x:v>
      </x:c>
      <x:c r="FD14" s="65" t="n">
        <x:f>FD$11*'Deal Pricing'!$D$9*Assumptions!$D$11/12</x:f>
        <x:v>818728.4545317711</x:v>
      </x:c>
      <x:c r="FE14" s="65" t="n">
        <x:f>FE$11*'Deal Pricing'!$D$9*Assumptions!$D$11/12</x:f>
        <x:v>819066.0688806046</x:v>
      </x:c>
      <x:c r="FF14" s="65" t="n">
        <x:f>FF$11*'Deal Pricing'!$D$9*Assumptions!$D$11/12</x:f>
        <x:v>819403.5858894597</x:v>
      </x:c>
      <x:c r="FG14" s="65" t="n">
        <x:f>FG$11*'Deal Pricing'!$D$9*Assumptions!$D$11/12</x:f>
        <x:v>819741.0053128271</x:v>
      </x:c>
      <x:c r="FH14" s="65" t="n">
        <x:f>FH$11*'Deal Pricing'!$D$9*Assumptions!$D$11/12</x:f>
        <x:v>820078.3269055496</x:v>
      </x:c>
      <x:c r="FI14" s="65" t="n">
        <x:f>FI$11*'Deal Pricing'!$D$9*Assumptions!$D$11/12</x:f>
        <x:v>820415.5504229073</x:v>
      </x:c>
      <x:c r="FJ14" s="65" t="n">
        <x:f>FJ$11*'Deal Pricing'!$D$9*Assumptions!$D$11/12</x:f>
        <x:v>820752.6756205462</x:v>
      </x:c>
      <x:c r="FK14" s="65" t="n">
        <x:f>FK$11*'Deal Pricing'!$D$9*Assumptions!$D$11/12</x:f>
        <x:v>821089.7022545082</x:v>
      </x:c>
      <x:c r="FL14" s="65" t="n">
        <x:f>FL$11*'Deal Pricing'!$D$9*Assumptions!$D$11/12</x:f>
        <x:v>821426.6300812623</x:v>
      </x:c>
      <x:c r="FM14" s="65" t="n">
        <x:f>FM$11*'Deal Pricing'!$D$9*Assumptions!$D$11/12</x:f>
        <x:v>821763.4588576389</x:v>
      </x:c>
      <x:c r="FN14" s="65" t="n">
        <x:f>FN$11*'Deal Pricing'!$D$9*Assumptions!$D$11/12</x:f>
        <x:v>822100.1883409017</x:v>
      </x:c>
      <x:c r="FO14" s="65" t="n">
        <x:f>FO$11*'Deal Pricing'!$D$9*Assumptions!$D$11/12</x:f>
        <x:v>822436.8182886777</x:v>
      </x:c>
      <x:c r="FP14" s="65" t="n">
        <x:f>FP$11*'Deal Pricing'!$D$9*Assumptions!$D$11/12</x:f>
        <x:v>822773.3484590334</x:v>
      </x:c>
      <x:c r="FQ14" s="65" t="n">
        <x:f>FQ$11*'Deal Pricing'!$D$9*Assumptions!$D$11/12</x:f>
        <x:v>823109.7786103949</x:v>
      </x:c>
      <x:c r="FR14" s="65" t="n">
        <x:f>FR$11*'Deal Pricing'!$D$9*Assumptions!$D$11/12</x:f>
        <x:v>823446.1085016296</x:v>
      </x:c>
      <x:c r="FS14" s="65" t="n">
        <x:f>FS$11*'Deal Pricing'!$D$9*Assumptions!$D$11/12</x:f>
        <x:v>823782.3378919688</x:v>
      </x:c>
      <x:c r="FT14" s="65" t="n">
        <x:f>FT$11*'Deal Pricing'!$D$9*Assumptions!$D$11/12</x:f>
        <x:v>824118.4665410835</x:v>
      </x:c>
      <x:c r="FU14" s="65" t="n">
        <x:f>FU$11*'Deal Pricing'!$D$9*Assumptions!$D$11/12</x:f>
        <x:v>824454.4942090106</x:v>
      </x:c>
      <x:c r="FV14" s="65" t="n">
        <x:f>FV$11*'Deal Pricing'!$D$9*Assumptions!$D$11/12</x:f>
        <x:v>824790.4206562276</x:v>
      </x:c>
      <x:c r="FW14" s="65" t="n">
        <x:f>FW$11*'Deal Pricing'!$D$9*Assumptions!$D$11/12</x:f>
        <x:v>825126.2456435896</x:v>
      </x:c>
      <x:c r="FX14" s="65" t="n">
        <x:f>FX$11*'Deal Pricing'!$D$9*Assumptions!$D$11/12</x:f>
        <x:v>825461.9689323577</x:v>
      </x:c>
      <x:c r="FY14" s="65" t="n">
        <x:f>FY$11*'Deal Pricing'!$D$9*Assumptions!$D$11/12</x:f>
        <x:v>825797.5902842222</x:v>
      </x:c>
      <x:c r="FZ14" s="65" t="n">
        <x:f>FZ$11*'Deal Pricing'!$D$9*Assumptions!$D$11/12</x:f>
        <x:v>826133.1094612489</x:v>
      </x:c>
      <x:c r="GA14" s="65" t="n">
        <x:f>GA$11*'Deal Pricing'!$D$9*Assumptions!$D$11/12</x:f>
        <x:v>826468.5262259402</x:v>
      </x:c>
      <x:c r="GB14" s="65" t="n">
        <x:f>GB$11*'Deal Pricing'!$D$9*Assumptions!$D$11/12</x:f>
        <x:v>826803.8403411767</x:v>
      </x:c>
      <x:c r="GC14" s="65" t="n">
        <x:f>GC$11*'Deal Pricing'!$D$9*Assumptions!$D$11/12</x:f>
        <x:v>827139.0515702781</x:v>
      </x:c>
      <x:c r="GD14" s="65" t="n">
        <x:f>GD$11*'Deal Pricing'!$D$9*Assumptions!$D$11/12</x:f>
        <x:v>827474.1596769392</x:v>
      </x:c>
      <x:c r="GE14" s="65" t="n">
        <x:f>GE$11*'Deal Pricing'!$D$9*Assumptions!$D$11/12</x:f>
        <x:v>827809.164425299</x:v>
      </x:c>
      <x:c r="GF14" s="65" t="n">
        <x:f>GF$11*'Deal Pricing'!$D$9*Assumptions!$D$11/12</x:f>
        <x:v>828144.0655798718</x:v>
      </x:c>
      <x:c r="GG14" s="65" t="n">
        <x:f>GG$11*'Deal Pricing'!$D$9*Assumptions!$D$11/12</x:f>
        <x:v>828478.8629056182</x:v>
      </x:c>
      <x:c r="GH14" s="65" t="n">
        <x:f>GH$11*'Deal Pricing'!$D$9*Assumptions!$D$11/12</x:f>
        <x:v>828813.5561678787</x:v>
      </x:c>
      <x:c r="GI14" s="65" t="n">
        <x:f>GI$11*'Deal Pricing'!$D$9*Assumptions!$D$11/12</x:f>
        <x:v>829148.1451324127</x:v>
      </x:c>
      <x:c r="GJ14" s="65" t="n">
        <x:f>GJ$11*'Deal Pricing'!$D$9*Assumptions!$D$11/12</x:f>
        <x:v>829482.629565413</x:v>
      </x:c>
      <x:c r="GK14" s="65" t="n">
        <x:f>GK$11*'Deal Pricing'!$D$9*Assumptions!$D$11/12</x:f>
        <x:v>829817.0092334528</x:v>
      </x:c>
      <x:c r="GL14" s="65" t="n">
        <x:f>GL$11*'Deal Pricing'!$D$9*Assumptions!$D$11/12</x:f>
        <x:v>830151.2839035522</x:v>
      </x:c>
      <x:c r="GM14" s="65" t="n">
        <x:f>GM$11*'Deal Pricing'!$D$9*Assumptions!$D$11/12</x:f>
        <x:v>830485.4533431105</x:v>
      </x:c>
      <x:c r="GN14" s="65" t="n">
        <x:f>GN$11*'Deal Pricing'!$D$9*Assumptions!$D$11/12</x:f>
        <x:v>830819.5173199773</x:v>
      </x:c>
      <x:c r="GO14" s="65" t="n">
        <x:f>GO$11*'Deal Pricing'!$D$9*Assumptions!$D$11/12</x:f>
        <x:v>831153.475602381</x:v>
      </x:c>
      <x:c r="GP14" s="65" t="n">
        <x:f>GP$11*'Deal Pricing'!$D$9*Assumptions!$D$11/12</x:f>
        <x:v>831487.3279590033</x:v>
      </x:c>
      <x:c r="GQ14" s="65" t="n">
        <x:f>GQ$11*'Deal Pricing'!$D$9*Assumptions!$D$11/12</x:f>
        <x:v>831821.0741589032</x:v>
      </x:c>
      <x:c r="GR14" s="65" t="n">
        <x:f>GR$11*'Deal Pricing'!$D$9*Assumptions!$D$11/12</x:f>
        <x:v>832154.7139715943</x:v>
      </x:c>
      <x:c r="GS14" s="65" t="n">
        <x:f>GS$11*'Deal Pricing'!$D$9*Assumptions!$D$11/12</x:f>
        <x:v>832488.247166973</x:v>
      </x:c>
      <x:c r="GT14" s="65" t="n">
        <x:f>GT$11*'Deal Pricing'!$D$9*Assumptions!$D$11/12</x:f>
        <x:v>832821.6735153856</x:v>
      </x:c>
      <x:c r="GU14" s="65" t="n">
        <x:f>GU$11*'Deal Pricing'!$D$9*Assumptions!$D$11/12</x:f>
        <x:v>833154.9927875722</x:v>
      </x:c>
      <x:c r="GV14" s="65" t="n">
        <x:f>GV$11*'Deal Pricing'!$D$9*Assumptions!$D$11/12</x:f>
        <x:v>833488.2047546931</x:v>
      </x:c>
      <x:c r="GW14" s="65" t="n">
        <x:f>GW$11*'Deal Pricing'!$D$9*Assumptions!$D$11/12</x:f>
        <x:v>833821.3091883524</x:v>
      </x:c>
      <x:c r="GX14" s="65" t="n">
        <x:f>GX$11*'Deal Pricing'!$D$9*Assumptions!$D$11/12</x:f>
        <x:v>834154.3058605407</x:v>
      </x:c>
      <x:c r="GY14" s="65" t="n">
        <x:f>GY$11*'Deal Pricing'!$D$9*Assumptions!$D$11/12</x:f>
        <x:v>834487.1945437031</x:v>
      </x:c>
      <x:c r="GZ14" s="65" t="n">
        <x:f>GZ$11*'Deal Pricing'!$D$9*Assumptions!$D$11/12</x:f>
        <x:v>834819.9750106701</x:v>
      </x:c>
      <x:c r="HA14" s="65" t="n">
        <x:f>HA$11*'Deal Pricing'!$D$9*Assumptions!$D$11/12</x:f>
        <x:v>835152.6470347308</x:v>
      </x:c>
      <x:c r="HB14" s="65" t="n">
        <x:f>HB$11*'Deal Pricing'!$D$9*Assumptions!$D$11/12</x:f>
        <x:v>835485.2103895606</x:v>
      </x:c>
      <x:c r="HC14" s="65" t="n">
        <x:f>HC$11*'Deal Pricing'!$D$9*Assumptions!$D$11/12</x:f>
        <x:v>835817.6648492903</x:v>
      </x:c>
      <x:c r="HD14" s="65" t="n">
        <x:f>HD$11*'Deal Pricing'!$D$9*Assumptions!$D$11/12</x:f>
        <x:v>836150.0101884442</x:v>
      </x:c>
      <x:c r="HE14" s="65" t="n">
        <x:f>HE$11*'Deal Pricing'!$D$9*Assumptions!$D$11/12</x:f>
        <x:v>836482.2461819993</x:v>
      </x:c>
      <x:c r="HF14" s="65" t="n">
        <x:f>HF$11*'Deal Pricing'!$D$9*Assumptions!$D$11/12</x:f>
        <x:v>836814.3726053252</x:v>
      </x:c>
      <x:c r="HG14" s="65" t="n">
        <x:f>HG$11*'Deal Pricing'!$D$9*Assumptions!$D$11/12</x:f>
        <x:v>837146.3892342496</x:v>
      </x:c>
      <x:c r="HH14" s="65" t="n">
        <x:f>HH$11*'Deal Pricing'!$D$9*Assumptions!$D$11/12</x:f>
        <x:v>837478.2958450014</x:v>
      </x:c>
      <x:c r="HI14" s="65" t="n">
        <x:f>HI$11*'Deal Pricing'!$D$9*Assumptions!$D$11/12</x:f>
        <x:v>837810.0922142324</x:v>
      </x:c>
      <x:c r="HJ14" s="65" t="n">
        <x:f>HJ$11*'Deal Pricing'!$D$9*Assumptions!$D$11/12</x:f>
        <x:v>838141.7781190495</x:v>
      </x:c>
      <x:c r="HK14" s="65" t="n">
        <x:f>HK$11*'Deal Pricing'!$D$9*Assumptions!$D$11/12</x:f>
        <x:v>838473.353336948</x:v>
      </x:c>
      <x:c r="HL14" s="65" t="n">
        <x:f>HL$11*'Deal Pricing'!$D$9*Assumptions!$D$11/12</x:f>
        <x:v>838804.8176458882</x:v>
      </x:c>
      <x:c r="HM14" s="65" t="n">
        <x:f>HM$11*'Deal Pricing'!$D$9*Assumptions!$D$11/12</x:f>
        <x:v>839136.1708242209</x:v>
      </x:c>
      <x:c r="HN14" s="65" t="n">
        <x:f>HN$11*'Deal Pricing'!$D$9*Assumptions!$D$11/12</x:f>
        <x:v>839467.412650762</x:v>
      </x:c>
      <x:c r="HO14" s="65" t="n">
        <x:f>HO$11*'Deal Pricing'!$D$9*Assumptions!$D$11/12</x:f>
        <x:v>839798.5429047206</x:v>
      </x:c>
      <x:c r="HP14" s="65" t="n">
        <x:f>HP$11*'Deal Pricing'!$D$9*Assumptions!$D$11/12</x:f>
        <x:v>840129.5613657668</x:v>
      </x:c>
      <x:c r="HQ14" s="65" t="n">
        <x:f>HQ$11*'Deal Pricing'!$D$9*Assumptions!$D$11/12</x:f>
        <x:v>840460.4678139702</x:v>
      </x:c>
      <x:c r="HR14" s="65" t="n">
        <x:f>HR$11*'Deal Pricing'!$D$9*Assumptions!$D$11/12</x:f>
        <x:v>840791.2620298612</x:v>
      </x:c>
      <x:c r="HS14" s="65" t="n">
        <x:f>HS$11*'Deal Pricing'!$D$9*Assumptions!$D$11/12</x:f>
        <x:v>841121.9437943766</x:v>
      </x:c>
      <x:c r="HT14" s="65" t="n">
        <x:f>HT$11*'Deal Pricing'!$D$9*Assumptions!$D$11/12</x:f>
        <x:v>841452.5128888848</x:v>
      </x:c>
      <x:c r="HU14" s="65" t="n">
        <x:f>HU$11*'Deal Pricing'!$D$9*Assumptions!$D$11/12</x:f>
        <x:v>841782.9690952081</x:v>
      </x:c>
      <x:c r="HV14" s="65" t="n">
        <x:f>HV$11*'Deal Pricing'!$D$9*Assumptions!$D$11/12</x:f>
        <x:v>842113.3121955708</x:v>
      </x:c>
      <x:c r="HW14" s="65" t="n">
        <x:f>HW$11*'Deal Pricing'!$D$9*Assumptions!$D$11/12</x:f>
        <x:v>842443.5419726592</x:v>
      </x:c>
      <x:c r="HX14" s="65" t="n">
        <x:f>HX$11*'Deal Pricing'!$D$9*Assumptions!$D$11/12</x:f>
        <x:v>842773.6582095623</x:v>
      </x:c>
      <x:c r="HY14" s="65" t="n">
        <x:f>HY$11*'Deal Pricing'!$D$9*Assumptions!$D$11/12</x:f>
        <x:v>843103.6606898323</x:v>
      </x:c>
      <x:c r="HZ14" s="65" t="n">
        <x:f>HZ$11*'Deal Pricing'!$D$9*Assumptions!$D$11/12</x:f>
        <x:v>843433.5491974251</x:v>
      </x:c>
      <x:c r="IA14" s="65" t="n">
        <x:f>IA$11*'Deal Pricing'!$D$9*Assumptions!$D$11/12</x:f>
        <x:v>843763.3235167608</x:v>
      </x:c>
      <x:c r="IB14" s="65" t="n">
        <x:f>IB$11*'Deal Pricing'!$D$9*Assumptions!$D$11/12</x:f>
        <x:v>844092.9834326635</x:v>
      </x:c>
      <x:c r="IC14" s="2"/>
      <x:c r="ID14" s="2"/>
      <x:c r="IE14" s="2"/>
      <x:c r="IF14" s="2"/>
    </x:row>
    <x:row r="15">
      <x:c r="A15" s="2"/>
      <x:c r="B15" s="2"/>
      <x:c r="C15" s="85" t="str">
        <x:v>Operating cost</x:v>
      </x:c>
      <x:c r="D15" s="2"/>
      <x:c r="E15" s="2"/>
      <x:c r="F15" s="65" t="n">
        <x:f>F$11*'Deal Pricing'!$D$9*Assumptions!$D$12/12+Assumptions!$D$13</x:f>
        <x:v>3037765.2223530067</x:v>
      </x:c>
      <x:c r="G15" s="65" t="n">
        <x:f>G$11*'Deal Pricing'!$D$9*Assumptions!$D$12/12+Assumptions!$D$13</x:f>
        <x:v>3038603.8976785364</x:v>
      </x:c>
      <x:c r="H15" s="65" t="n">
        <x:f>H$11*'Deal Pricing'!$D$9*Assumptions!$D$12/12+Assumptions!$D$13</x:f>
        <x:v>3039442.4402619256</x:v>
      </x:c>
      <x:c r="I15" s="65" t="n">
        <x:f>I$11*'Deal Pricing'!$D$9*Assumptions!$D$12/12+Assumptions!$D$13</x:f>
        <x:v>3040280.8493917743</x:v>
      </x:c>
      <x:c r="J15" s="65" t="n">
        <x:f>J$11*'Deal Pricing'!$D$9*Assumptions!$D$12/12+Assumptions!$D$13</x:f>
        <x:v>3041119.124357298</x:v>
      </x:c>
      <x:c r="K15" s="65" t="n">
        <x:f>K$11*'Deal Pricing'!$D$9*Assumptions!$D$12/12+Assumptions!$D$13</x:f>
        <x:v>3041957.2644485086</x:v>
      </x:c>
      <x:c r="L15" s="65" t="n">
        <x:f>L$11*'Deal Pricing'!$D$9*Assumptions!$D$12/12+Assumptions!$D$13</x:f>
        <x:v>3042795.2689557914</x:v>
      </x:c>
      <x:c r="M15" s="65" t="n">
        <x:f>M$11*'Deal Pricing'!$D$9*Assumptions!$D$12/12+Assumptions!$D$13</x:f>
        <x:v>3043633.137170396</x:v>
      </x:c>
      <x:c r="N15" s="65" t="n">
        <x:f>N$11*'Deal Pricing'!$D$9*Assumptions!$D$12/12+Assumptions!$D$13</x:f>
        <x:v>3044470.8683839524</x:v>
      </x:c>
      <x:c r="O15" s="65" t="n">
        <x:f>O$11*'Deal Pricing'!$D$9*Assumptions!$D$12/12+Assumptions!$D$13</x:f>
        <x:v>3045308.461888952</x:v>
      </x:c>
      <x:c r="P15" s="65" t="n">
        <x:f>P$11*'Deal Pricing'!$D$9*Assumptions!$D$12/12+Assumptions!$D$13</x:f>
        <x:v>3046145.9169782847</x:v>
      </x:c>
      <x:c r="Q15" s="65" t="n">
        <x:f>Q$11*'Deal Pricing'!$D$9*Assumptions!$D$12/12+Assumptions!$D$13</x:f>
        <x:v>3046983.2329456965</x:v>
      </x:c>
      <x:c r="R15" s="65" t="n">
        <x:f>R$11*'Deal Pricing'!$D$9*Assumptions!$D$12/12+Assumptions!$D$13</x:f>
        <x:v>3047820.4090853436</x:v>
      </x:c>
      <x:c r="S15" s="65" t="n">
        <x:f>S$11*'Deal Pricing'!$D$9*Assumptions!$D$12/12+Assumptions!$D$13</x:f>
        <x:v>3048657.44469224</x:v>
      </x:c>
      <x:c r="T15" s="65" t="n">
        <x:f>T$11*'Deal Pricing'!$D$9*Assumptions!$D$12/12+Assumptions!$D$13</x:f>
        <x:v>3049494.339061817</x:v>
      </x:c>
      <x:c r="U15" s="65" t="n">
        <x:f>U$11*'Deal Pricing'!$D$9*Assumptions!$D$12/12+Assumptions!$D$13</x:f>
        <x:v>3050331.0914903684</x:v>
      </x:c>
      <x:c r="V15" s="65" t="n">
        <x:f>V$11*'Deal Pricing'!$D$9*Assumptions!$D$12/12+Assumptions!$D$13</x:f>
        <x:v>3051167.7012746623</x:v>
      </x:c>
      <x:c r="W15" s="65" t="n">
        <x:f>W$11*'Deal Pricing'!$D$9*Assumptions!$D$12/12+Assumptions!$D$13</x:f>
        <x:v>3052004.167712122</x:v>
      </x:c>
      <x:c r="X15" s="65" t="n">
        <x:f>X$11*'Deal Pricing'!$D$9*Assumptions!$D$12/12+Assumptions!$D$13</x:f>
        <x:v>3052840.490100976</x:v>
      </x:c>
      <x:c r="Y15" s="65" t="n">
        <x:f>Y$11*'Deal Pricing'!$D$9*Assumptions!$D$12/12+Assumptions!$D$13</x:f>
        <x:v>3053676.6677398924</x:v>
      </x:c>
      <x:c r="Z15" s="65" t="n">
        <x:f>Z$11*'Deal Pricing'!$D$9*Assumptions!$D$12/12+Assumptions!$D$13</x:f>
        <x:v>3054512.699928404</x:v>
      </x:c>
      <x:c r="AA15" s="65" t="n">
        <x:f>AA$11*'Deal Pricing'!$D$9*Assumptions!$D$12/12+Assumptions!$D$13</x:f>
        <x:v>3055348.585966493</x:v>
      </x:c>
      <x:c r="AB15" s="65" t="n">
        <x:f>AB$11*'Deal Pricing'!$D$9*Assumptions!$D$12/12+Assumptions!$D$13</x:f>
        <x:v>3056184.325155005</x:v>
      </x:c>
      <x:c r="AC15" s="65" t="n">
        <x:f>AC$11*'Deal Pricing'!$D$9*Assumptions!$D$12/12+Assumptions!$D$13</x:f>
        <x:v>3057019.9167952454</x:v>
      </x:c>
      <x:c r="AD15" s="65" t="n">
        <x:f>AD$11*'Deal Pricing'!$D$9*Assumptions!$D$12/12+Assumptions!$D$13</x:f>
        <x:v>3057855.3601893876</x:v>
      </x:c>
      <x:c r="AE15" s="65" t="n">
        <x:f>AE$11*'Deal Pricing'!$D$9*Assumptions!$D$12/12+Assumptions!$D$13</x:f>
        <x:v>3058690.65464007</x:v>
      </x:c>
      <x:c r="AF15" s="65" t="n">
        <x:f>AF$11*'Deal Pricing'!$D$9*Assumptions!$D$12/12+Assumptions!$D$13</x:f>
        <x:v>3059525.7994508</x:v>
      </x:c>
      <x:c r="AG15" s="65" t="n">
        <x:f>AG$11*'Deal Pricing'!$D$9*Assumptions!$D$12/12+Assumptions!$D$13</x:f>
        <x:v>3060360.7939256085</x:v>
      </x:c>
      <x:c r="AH15" s="65" t="n">
        <x:f>AH$11*'Deal Pricing'!$D$9*Assumptions!$D$12/12+Assumptions!$D$13</x:f>
        <x:v>3061195.6373692034</x:v>
      </x:c>
      <x:c r="AI15" s="65" t="n">
        <x:f>AI$11*'Deal Pricing'!$D$9*Assumptions!$D$12/12+Assumptions!$D$13</x:f>
        <x:v>3062030.329087113</x:v>
      </x:c>
      <x:c r="AJ15" s="65" t="n">
        <x:f>AJ$11*'Deal Pricing'!$D$9*Assumptions!$D$12/12+Assumptions!$D$13</x:f>
        <x:v>3062864.868385356</x:v>
      </x:c>
      <x:c r="AK15" s="65" t="n">
        <x:f>AK$11*'Deal Pricing'!$D$9*Assumptions!$D$12/12+Assumptions!$D$13</x:f>
        <x:v>3063699.254570822</x:v>
      </x:c>
      <x:c r="AL15" s="65" t="n">
        <x:f>AL$11*'Deal Pricing'!$D$9*Assumptions!$D$12/12+Assumptions!$D$13</x:f>
        <x:v>3064533.4869508976</x:v>
      </x:c>
      <x:c r="AM15" s="65" t="n">
        <x:f>AM$11*'Deal Pricing'!$D$9*Assumptions!$D$12/12+Assumptions!$D$13</x:f>
        <x:v>3065367.564833845</x:v>
      </x:c>
      <x:c r="AN15" s="65" t="n">
        <x:f>AN$11*'Deal Pricing'!$D$9*Assumptions!$D$12/12+Assumptions!$D$13</x:f>
        <x:v>3066201.4875284303</x:v>
      </x:c>
      <x:c r="AO15" s="65" t="n">
        <x:f>AO$11*'Deal Pricing'!$D$9*Assumptions!$D$12/12+Assumptions!$D$13</x:f>
        <x:v>3067035.254344294</x:v>
      </x:c>
      <x:c r="AP15" s="65" t="n">
        <x:f>AP$11*'Deal Pricing'!$D$9*Assumptions!$D$12/12+Assumptions!$D$13</x:f>
        <x:v>3067868.864591593</x:v>
      </x:c>
      <x:c r="AQ15" s="65" t="n">
        <x:f>AQ$11*'Deal Pricing'!$D$9*Assumptions!$D$12/12+Assumptions!$D$13</x:f>
        <x:v>3068702.3175813584</x:v>
      </x:c>
      <x:c r="AR15" s="65" t="n">
        <x:f>AR$11*'Deal Pricing'!$D$9*Assumptions!$D$12/12+Assumptions!$D$13</x:f>
        <x:v>3069535.612625149</x:v>
      </x:c>
      <x:c r="AS15" s="65" t="n">
        <x:f>AS$11*'Deal Pricing'!$D$9*Assumptions!$D$12/12+Assumptions!$D$13</x:f>
        <x:v>3070368.7490353966</x:v>
      </x:c>
      <x:c r="AT15" s="65" t="n">
        <x:f>AT$11*'Deal Pricing'!$D$9*Assumptions!$D$12/12+Assumptions!$D$13</x:f>
        <x:v>3071201.726125106</x:v>
      </x:c>
      <x:c r="AU15" s="65" t="n">
        <x:f>AU$11*'Deal Pricing'!$D$9*Assumptions!$D$12/12+Assumptions!$D$13</x:f>
        <x:v>3072034.5432079984</x:v>
      </x:c>
      <x:c r="AV15" s="65" t="n">
        <x:f>AV$11*'Deal Pricing'!$D$9*Assumptions!$D$12/12+Assumptions!$D$13</x:f>
        <x:v>3072867.1995986244</x:v>
      </x:c>
      <x:c r="AW15" s="65" t="n">
        <x:f>AW$11*'Deal Pricing'!$D$9*Assumptions!$D$12/12+Assumptions!$D$13</x:f>
        <x:v>3073699.694612082</x:v>
      </x:c>
      <x:c r="AX15" s="65" t="n">
        <x:f>AX$11*'Deal Pricing'!$D$9*Assumptions!$D$12/12+Assumptions!$D$13</x:f>
        <x:v>3074532.0275643505</x:v>
      </x:c>
      <x:c r="AY15" s="65" t="n">
        <x:f>AY$11*'Deal Pricing'!$D$9*Assumptions!$D$12/12+Assumptions!$D$13</x:f>
        <x:v>3075364.19777196</x:v>
      </x:c>
      <x:c r="AZ15" s="65" t="n">
        <x:f>AZ$11*'Deal Pricing'!$D$9*Assumptions!$D$12/12+Assumptions!$D$13</x:f>
        <x:v>3076196.2045523254</x:v>
      </x:c>
      <x:c r="BA15" s="65" t="n">
        <x:f>BA$11*'Deal Pricing'!$D$9*Assumptions!$D$12/12+Assumptions!$D$13</x:f>
        <x:v>3077028.0472234217</x:v>
      </x:c>
      <x:c r="BB15" s="65" t="n">
        <x:f>BB$11*'Deal Pricing'!$D$9*Assumptions!$D$12/12+Assumptions!$D$13</x:f>
        <x:v>3077859.7251041103</x:v>
      </x:c>
      <x:c r="BC15" s="65" t="n">
        <x:f>BC$11*'Deal Pricing'!$D$9*Assumptions!$D$12/12+Assumptions!$D$13</x:f>
        <x:v>3078691.237513815</x:v>
      </x:c>
      <x:c r="BD15" s="65" t="n">
        <x:f>BD$11*'Deal Pricing'!$D$9*Assumptions!$D$12/12+Assumptions!$D$13</x:f>
        <x:v>3079522.583772856</x:v>
      </x:c>
      <x:c r="BE15" s="65" t="n">
        <x:f>BE$11*'Deal Pricing'!$D$9*Assumptions!$D$12/12+Assumptions!$D$13</x:f>
        <x:v>3080353.763202156</x:v>
      </x:c>
      <x:c r="BF15" s="65" t="n">
        <x:f>BF$11*'Deal Pricing'!$D$9*Assumptions!$D$12/12+Assumptions!$D$13</x:f>
        <x:v>3081184.775123384</x:v>
      </x:c>
      <x:c r="BG15" s="65" t="n">
        <x:f>BG$11*'Deal Pricing'!$D$9*Assumptions!$D$12/12+Assumptions!$D$13</x:f>
        <x:v>3082015.6188590545</x:v>
      </x:c>
      <x:c r="BH15" s="65" t="n">
        <x:f>BH$11*'Deal Pricing'!$D$9*Assumptions!$D$12/12+Assumptions!$D$13</x:f>
        <x:v>3082846.293732268</x:v>
      </x:c>
      <x:c r="BI15" s="65" t="n">
        <x:f>BI$11*'Deal Pricing'!$D$9*Assumptions!$D$12/12+Assumptions!$D$13</x:f>
        <x:v>3083676.799067023</x:v>
      </x:c>
      <x:c r="BJ15" s="65" t="n">
        <x:f>BJ$11*'Deal Pricing'!$D$9*Assumptions!$D$12/12+Assumptions!$D$13</x:f>
        <x:v>3084507.1341879033</x:v>
      </x:c>
      <x:c r="BK15" s="65" t="n">
        <x:f>BK$11*'Deal Pricing'!$D$9*Assumptions!$D$12/12+Assumptions!$D$13</x:f>
        <x:v>3085337.2984203966</x:v>
      </x:c>
      <x:c r="BL15" s="65" t="n">
        <x:f>BL$11*'Deal Pricing'!$D$9*Assumptions!$D$12/12+Assumptions!$D$13</x:f>
        <x:v>3086167.291090586</x:v>
      </x:c>
      <x:c r="BM15" s="65" t="n">
        <x:f>BM$11*'Deal Pricing'!$D$9*Assumptions!$D$12/12+Assumptions!$D$13</x:f>
        <x:v>3086997.1115254546</x:v>
      </x:c>
      <x:c r="BN15" s="65" t="n">
        <x:f>BN$11*'Deal Pricing'!$D$9*Assumptions!$D$12/12+Assumptions!$D$13</x:f>
        <x:v>3087826.7590525867</x:v>
      </x:c>
      <x:c r="BO15" s="65" t="n">
        <x:f>BO$11*'Deal Pricing'!$D$9*Assumptions!$D$12/12+Assumptions!$D$13</x:f>
        <x:v>3088656.233000478</x:v>
      </x:c>
      <x:c r="BP15" s="65" t="n">
        <x:f>BP$11*'Deal Pricing'!$D$9*Assumptions!$D$12/12+Assumptions!$D$13</x:f>
        <x:v>3089485.532698227</x:v>
      </x:c>
      <x:c r="BQ15" s="65" t="n">
        <x:f>BQ$11*'Deal Pricing'!$D$9*Assumptions!$D$12/12+Assumptions!$D$13</x:f>
        <x:v>3090314.657475846</x:v>
      </x:c>
      <x:c r="BR15" s="65" t="n">
        <x:f>BR$11*'Deal Pricing'!$D$9*Assumptions!$D$12/12+Assumptions!$D$13</x:f>
        <x:v>3091143.6066639936</x:v>
      </x:c>
      <x:c r="BS15" s="65" t="n">
        <x:f>BS$11*'Deal Pricing'!$D$9*Assumptions!$D$12/12+Assumptions!$D$13</x:f>
        <x:v>3091972.379594097</x:v>
      </x:c>
      <x:c r="BT15" s="65" t="n">
        <x:f>BT$11*'Deal Pricing'!$D$9*Assumptions!$D$12/12+Assumptions!$D$13</x:f>
        <x:v>3092800.9755984563</x:v>
      </x:c>
      <x:c r="BU15" s="65" t="n">
        <x:f>BU$11*'Deal Pricing'!$D$9*Assumptions!$D$12/12+Assumptions!$D$13</x:f>
        <x:v>3093629.3940100037</x:v>
      </x:c>
      <x:c r="BV15" s="65" t="n">
        <x:f>BV$11*'Deal Pricing'!$D$9*Assumptions!$D$12/12+Assumptions!$D$13</x:f>
        <x:v>3094457.634162576</x:v>
      </x:c>
      <x:c r="BW15" s="65" t="n">
        <x:f>BW$11*'Deal Pricing'!$D$9*Assumptions!$D$12/12+Assumptions!$D$13</x:f>
        <x:v>3095285.695390651</x:v>
      </x:c>
      <x:c r="BX15" s="65" t="n">
        <x:f>BX$11*'Deal Pricing'!$D$9*Assumptions!$D$12/12+Assumptions!$D$13</x:f>
        <x:v>3096113.5770296166</x:v>
      </x:c>
      <x:c r="BY15" s="65" t="n">
        <x:f>BY$11*'Deal Pricing'!$D$9*Assumptions!$D$12/12+Assumptions!$D$13</x:f>
        <x:v>3096941.278415505</x:v>
      </x:c>
      <x:c r="BZ15" s="65" t="n">
        <x:f>BZ$11*'Deal Pricing'!$D$9*Assumptions!$D$12/12+Assumptions!$D$13</x:f>
        <x:v>3097768.7988852654</x:v>
      </x:c>
      <x:c r="CA15" s="65" t="n">
        <x:f>CA$11*'Deal Pricing'!$D$9*Assumptions!$D$12/12+Assumptions!$D$13</x:f>
        <x:v>3098596.137776491</x:v>
      </x:c>
      <x:c r="CB15" s="65" t="n">
        <x:f>CB$11*'Deal Pricing'!$D$9*Assumptions!$D$12/12+Assumptions!$D$13</x:f>
        <x:v>3099423.2944277003</x:v>
      </x:c>
      <x:c r="CC15" s="65" t="n">
        <x:f>CC$11*'Deal Pricing'!$D$9*Assumptions!$D$12/12+Assumptions!$D$13</x:f>
        <x:v>3100250.2681780932</x:v>
      </x:c>
      <x:c r="CD15" s="65" t="n">
        <x:f>CD$11*'Deal Pricing'!$D$9*Assumptions!$D$12/12+Assumptions!$D$13</x:f>
        <x:v>3101077.058367666</x:v>
      </x:c>
      <x:c r="CE15" s="65" t="n">
        <x:f>CE$11*'Deal Pricing'!$D$9*Assumptions!$D$12/12+Assumptions!$D$13</x:f>
        <x:v>3101903.664337298</x:v>
      </x:c>
      <x:c r="CF15" s="65" t="n">
        <x:f>CF$11*'Deal Pricing'!$D$9*Assumptions!$D$12/12+Assumptions!$D$13</x:f>
        <x:v>3102730.085428537</x:v>
      </x:c>
      <x:c r="CG15" s="65" t="n">
        <x:f>CG$11*'Deal Pricing'!$D$9*Assumptions!$D$12/12+Assumptions!$D$13</x:f>
        <x:v>3103556.320983856</x:v>
      </x:c>
      <x:c r="CH15" s="65" t="n">
        <x:f>CH$11*'Deal Pricing'!$D$9*Assumptions!$D$12/12+Assumptions!$D$13</x:f>
        <x:v>3104382.370346397</x:v>
      </x:c>
      <x:c r="CI15" s="65" t="n">
        <x:f>CI$11*'Deal Pricing'!$D$9*Assumptions!$D$12/12+Assumptions!$D$13</x:f>
        <x:v>3105208.232860231</x:v>
      </x:c>
      <x:c r="CJ15" s="65" t="n">
        <x:f>CJ$11*'Deal Pricing'!$D$9*Assumptions!$D$12/12+Assumptions!$D$13</x:f>
        <x:v>3106033.9078701064</x:v>
      </x:c>
      <x:c r="CK15" s="65" t="n">
        <x:f>CK$11*'Deal Pricing'!$D$9*Assumptions!$D$12/12+Assumptions!$D$13</x:f>
        <x:v>3106859.394721701</x:v>
      </x:c>
      <x:c r="CL15" s="65" t="n">
        <x:f>CL$11*'Deal Pricing'!$D$9*Assumptions!$D$12/12+Assumptions!$D$13</x:f>
        <x:v>3107684.6927613746</x:v>
      </x:c>
      <x:c r="CM15" s="65" t="n">
        <x:f>CM$11*'Deal Pricing'!$D$9*Assumptions!$D$12/12+Assumptions!$D$13</x:f>
        <x:v>3108509.8013364235</x:v>
      </x:c>
      <x:c r="CN15" s="65" t="n">
        <x:f>CN$11*'Deal Pricing'!$D$9*Assumptions!$D$12/12+Assumptions!$D$13</x:f>
        <x:v>3109334.7197948247</x:v>
      </x:c>
      <x:c r="CO15" s="65" t="n">
        <x:f>CO$11*'Deal Pricing'!$D$9*Assumptions!$D$12/12+Assumptions!$D$13</x:f>
        <x:v>3110159.4474855056</x:v>
      </x:c>
      <x:c r="CP15" s="65" t="n">
        <x:f>CP$11*'Deal Pricing'!$D$9*Assumptions!$D$12/12+Assumptions!$D$13</x:f>
        <x:v>3110983.9837581012</x:v>
      </x:c>
      <x:c r="CQ15" s="65" t="n">
        <x:f>CQ$11*'Deal Pricing'!$D$9*Assumptions!$D$12/12+Assumptions!$D$13</x:f>
        <x:v>3111808.3279630756</x:v>
      </x:c>
      <x:c r="CR15" s="65" t="n">
        <x:f>CR$11*'Deal Pricing'!$D$9*Assumptions!$D$12/12+Assumptions!$D$13</x:f>
        <x:v>3112632.4794518007</x:v>
      </x:c>
      <x:c r="CS15" s="65" t="n">
        <x:f>CS$11*'Deal Pricing'!$D$9*Assumptions!$D$12/12+Assumptions!$D$13</x:f>
        <x:v>3113456.4375763526</x:v>
      </x:c>
      <x:c r="CT15" s="65" t="n">
        <x:f>CT$11*'Deal Pricing'!$D$9*Assumptions!$D$12/12+Assumptions!$D$13</x:f>
        <x:v>3114280.201689748</x:v>
      </x:c>
      <x:c r="CU15" s="65" t="n">
        <x:f>CU$11*'Deal Pricing'!$D$9*Assumptions!$D$12/12+Assumptions!$D$13</x:f>
        <x:v>3115103.7711457107</x:v>
      </x:c>
      <x:c r="CV15" s="65" t="n">
        <x:f>CV$11*'Deal Pricing'!$D$9*Assumptions!$D$12/12+Assumptions!$D$13</x:f>
        <x:v>3115927.1452989187</x:v>
      </x:c>
      <x:c r="CW15" s="65" t="n">
        <x:f>CW$11*'Deal Pricing'!$D$9*Assumptions!$D$12/12+Assumptions!$D$13</x:f>
        <x:v>3116750.3235047506</x:v>
      </x:c>
      <x:c r="CX15" s="65" t="n">
        <x:f>CX$11*'Deal Pricing'!$D$9*Assumptions!$D$12/12+Assumptions!$D$13</x:f>
        <x:v>3117573.305119548</x:v>
      </x:c>
      <x:c r="CY15" s="65" t="n">
        <x:f>CY$11*'Deal Pricing'!$D$9*Assumptions!$D$12/12+Assumptions!$D$13</x:f>
        <x:v>3118396.089500364</x:v>
      </x:c>
      <x:c r="CZ15" s="65" t="n">
        <x:f>CZ$11*'Deal Pricing'!$D$9*Assumptions!$D$12/12+Assumptions!$D$13</x:f>
        <x:v>3119218.676005204</x:v>
      </x:c>
      <x:c r="DA15" s="65" t="n">
        <x:f>DA$11*'Deal Pricing'!$D$9*Assumptions!$D$12/12+Assumptions!$D$13</x:f>
        <x:v>3120041.0639927965</x:v>
      </x:c>
      <x:c r="DB15" s="65" t="n">
        <x:f>DB$11*'Deal Pricing'!$D$9*Assumptions!$D$12/12+Assumptions!$D$13</x:f>
        <x:v>3120863.252822833</x:v>
      </x:c>
      <x:c r="DC15" s="65" t="n">
        <x:f>DC$11*'Deal Pricing'!$D$9*Assumptions!$D$12/12+Assumptions!$D$13</x:f>
        <x:v>3121685.2418557554</x:v>
      </x:c>
      <x:c r="DD15" s="65" t="n">
        <x:f>DD$11*'Deal Pricing'!$D$9*Assumptions!$D$12/12+Assumptions!$D$13</x:f>
        <x:v>3122507.030452852</x:v>
      </x:c>
      <x:c r="DE15" s="65" t="n">
        <x:f>DE$11*'Deal Pricing'!$D$9*Assumptions!$D$12/12+Assumptions!$D$13</x:f>
        <x:v>3123328.6179763433</x:v>
      </x:c>
      <x:c r="DF15" s="65" t="n">
        <x:f>DF$11*'Deal Pricing'!$D$9*Assumptions!$D$12/12+Assumptions!$D$13</x:f>
        <x:v>3124150.00378919</x:v>
      </x:c>
      <x:c r="DG15" s="65" t="n">
        <x:f>DG$11*'Deal Pricing'!$D$9*Assumptions!$D$12/12+Assumptions!$D$13</x:f>
        <x:v>3124971.18725531</x:v>
      </x:c>
      <x:c r="DH15" s="65" t="n">
        <x:f>DH$11*'Deal Pricing'!$D$9*Assumptions!$D$12/12+Assumptions!$D$13</x:f>
        <x:v>3125792.167739369</x:v>
      </x:c>
      <x:c r="DI15" s="65" t="n">
        <x:f>DI$11*'Deal Pricing'!$D$9*Assumptions!$D$12/12+Assumptions!$D$13</x:f>
        <x:v>3126612.9446069933</x:v>
      </x:c>
      <x:c r="DJ15" s="65" t="n">
        <x:f>DJ$11*'Deal Pricing'!$D$9*Assumptions!$D$12/12+Assumptions!$D$13</x:f>
        <x:v>3127433.5172245624</x:v>
      </x:c>
      <x:c r="DK15" s="65" t="n">
        <x:f>DK$11*'Deal Pricing'!$D$9*Assumptions!$D$12/12+Assumptions!$D$13</x:f>
        <x:v>3128253.8849594193</x:v>
      </x:c>
      <x:c r="DL15" s="65" t="n">
        <x:f>DL$11*'Deal Pricing'!$D$9*Assumptions!$D$12/12+Assumptions!$D$13</x:f>
        <x:v>3129074.0471796617</x:v>
      </x:c>
      <x:c r="DM15" s="65" t="n">
        <x:f>DM$11*'Deal Pricing'!$D$9*Assumptions!$D$12/12+Assumptions!$D$13</x:f>
        <x:v>3129894.0032543587</x:v>
      </x:c>
      <x:c r="DN15" s="65" t="n">
        <x:f>DN$11*'Deal Pricing'!$D$9*Assumptions!$D$12/12+Assumptions!$D$13</x:f>
        <x:v>3130713.7525533615</x:v>
      </x:c>
      <x:c r="DO15" s="65" t="n">
        <x:f>DO$11*'Deal Pricing'!$D$9*Assumptions!$D$12/12+Assumptions!$D$13</x:f>
        <x:v>3131533.294447392</x:v>
      </x:c>
      <x:c r="DP15" s="65" t="n">
        <x:f>DP$11*'Deal Pricing'!$D$9*Assumptions!$D$12/12+Assumptions!$D$13</x:f>
        <x:v>3132352.628308123</x:v>
      </x:c>
      <x:c r="DQ15" s="65" t="n">
        <x:f>DQ$11*'Deal Pricing'!$D$9*Assumptions!$D$12/12+Assumptions!$D$13</x:f>
        <x:v>3133171.753507983</x:v>
      </x:c>
      <x:c r="DR15" s="65" t="n">
        <x:f>DR$11*'Deal Pricing'!$D$9*Assumptions!$D$12/12+Assumptions!$D$13</x:f>
        <x:v>3133990.6694203895</x:v>
      </x:c>
      <x:c r="DS15" s="65" t="n">
        <x:f>DS$11*'Deal Pricing'!$D$9*Assumptions!$D$12/12+Assumptions!$D$13</x:f>
        <x:v>3134809.3754195226</x:v>
      </x:c>
      <x:c r="DT15" s="65" t="n">
        <x:f>DT$11*'Deal Pricing'!$D$9*Assumptions!$D$12/12+Assumptions!$D$13</x:f>
        <x:v>3135627.870880548</x:v>
      </x:c>
      <x:c r="DU15" s="65" t="n">
        <x:f>DU$11*'Deal Pricing'!$D$9*Assumptions!$D$12/12+Assumptions!$D$13</x:f>
        <x:v>3136446.1551794037</x:v>
      </x:c>
      <x:c r="DV15" s="65" t="n">
        <x:f>DV$11*'Deal Pricing'!$D$9*Assumptions!$D$12/12+Assumptions!$D$13</x:f>
        <x:v>3137264.227693013</x:v>
      </x:c>
      <x:c r="DW15" s="65" t="n">
        <x:f>DW$11*'Deal Pricing'!$D$9*Assumptions!$D$12/12+Assumptions!$D$13</x:f>
        <x:v>3138082.0877990797</x:v>
      </x:c>
      <x:c r="DX15" s="65" t="n">
        <x:f>DX$11*'Deal Pricing'!$D$9*Assumptions!$D$12/12+Assumptions!$D$13</x:f>
        <x:v>3138899.7348762928</x:v>
      </x:c>
      <x:c r="DY15" s="65" t="n">
        <x:f>DY$11*'Deal Pricing'!$D$9*Assumptions!$D$12/12+Assumptions!$D$13</x:f>
        <x:v>3139717.1683041267</x:v>
      </x:c>
      <x:c r="DZ15" s="65" t="n">
        <x:f>DZ$11*'Deal Pricing'!$D$9*Assumptions!$D$12/12+Assumptions!$D$13</x:f>
        <x:v>3140534.3874630425</x:v>
      </x:c>
      <x:c r="EA15" s="65" t="n">
        <x:f>EA$11*'Deal Pricing'!$D$9*Assumptions!$D$12/12+Assumptions!$D$13</x:f>
        <x:v>3141351.391734319</x:v>
      </x:c>
      <x:c r="EB15" s="65" t="n">
        <x:f>EB$11*'Deal Pricing'!$D$9*Assumptions!$D$12/12+Assumptions!$D$13</x:f>
        <x:v>3142168.1805001283</x:v>
      </x:c>
      <x:c r="EC15" s="65" t="n">
        <x:f>EC$11*'Deal Pricing'!$D$9*Assumptions!$D$12/12+Assumptions!$D$13</x:f>
        <x:v>3142984.7531436076</x:v>
      </x:c>
      <x:c r="ED15" s="65" t="n">
        <x:f>ED$11*'Deal Pricing'!$D$9*Assumptions!$D$12/12+Assumptions!$D$13</x:f>
        <x:v>3143801.1090486944</x:v>
      </x:c>
      <x:c r="EE15" s="65" t="n">
        <x:f>EE$11*'Deal Pricing'!$D$9*Assumptions!$D$12/12+Assumptions!$D$13</x:f>
        <x:v>3144617.247600316</x:v>
      </x:c>
      <x:c r="EF15" s="65" t="n">
        <x:f>EF$11*'Deal Pricing'!$D$9*Assumptions!$D$12/12+Assumptions!$D$13</x:f>
        <x:v>3145433.168184203</x:v>
      </x:c>
      <x:c r="EG15" s="65" t="n">
        <x:f>EG$11*'Deal Pricing'!$D$9*Assumptions!$D$12/12+Assumptions!$D$13</x:f>
        <x:v>3146248.8701870944</x:v>
      </x:c>
      <x:c r="EH15" s="65" t="n">
        <x:f>EH$11*'Deal Pricing'!$D$9*Assumptions!$D$12/12+Assumptions!$D$13</x:f>
        <x:v>3147064.3529965198</x:v>
      </x:c>
      <x:c r="EI15" s="65" t="n">
        <x:f>EI$11*'Deal Pricing'!$D$9*Assumptions!$D$12/12+Assumptions!$D$13</x:f>
        <x:v>3147879.616001022</x:v>
      </x:c>
      <x:c r="EJ15" s="65" t="n">
        <x:f>EJ$11*'Deal Pricing'!$D$9*Assumptions!$D$12/12+Assumptions!$D$13</x:f>
        <x:v>3148694.658589948</x:v>
      </x:c>
      <x:c r="EK15" s="65" t="n">
        <x:f>EK$11*'Deal Pricing'!$D$9*Assumptions!$D$12/12+Assumptions!$D$13</x:f>
        <x:v>3149509.480153651</x:v>
      </x:c>
      <x:c r="EL15" s="65" t="n">
        <x:f>EL$11*'Deal Pricing'!$D$9*Assumptions!$D$12/12+Assumptions!$D$13</x:f>
        <x:v>3150324.080083322</x:v>
      </x:c>
      <x:c r="EM15" s="65" t="n">
        <x:f>EM$11*'Deal Pricing'!$D$9*Assumptions!$D$12/12+Assumptions!$D$13</x:f>
        <x:v>3151138.45777106</x:v>
      </x:c>
      <x:c r="EN15" s="65" t="n">
        <x:f>EN$11*'Deal Pricing'!$D$9*Assumptions!$D$12/12+Assumptions!$D$13</x:f>
        <x:v>3151952.612609962</x:v>
      </x:c>
      <x:c r="EO15" s="65" t="n">
        <x:f>EO$11*'Deal Pricing'!$D$9*Assumptions!$D$12/12+Assumptions!$D$13</x:f>
        <x:v>3152766.5439939294</x:v>
      </x:c>
      <x:c r="EP15" s="65" t="n">
        <x:f>EP$11*'Deal Pricing'!$D$9*Assumptions!$D$12/12+Assumptions!$D$13</x:f>
        <x:v>3153580.2513178876</x:v>
      </x:c>
      <x:c r="EQ15" s="65" t="n">
        <x:f>EQ$11*'Deal Pricing'!$D$9*Assumptions!$D$12/12+Assumptions!$D$13</x:f>
        <x:v>3154393.733977576</x:v>
      </x:c>
      <x:c r="ER15" s="65" t="n">
        <x:f>ER$11*'Deal Pricing'!$D$9*Assumptions!$D$12/12+Assumptions!$D$13</x:f>
        <x:v>3155206.9913697606</x:v>
      </x:c>
      <x:c r="ES15" s="65" t="n">
        <x:f>ES$11*'Deal Pricing'!$D$9*Assumptions!$D$12/12+Assumptions!$D$13</x:f>
        <x:v>3156020.022892026</x:v>
      </x:c>
      <x:c r="ET15" s="65" t="n">
        <x:f>ET$11*'Deal Pricing'!$D$9*Assumptions!$D$12/12+Assumptions!$D$13</x:f>
        <x:v>3156832.8279429823</x:v>
      </x:c>
      <x:c r="EU15" s="65" t="n">
        <x:f>EU$11*'Deal Pricing'!$D$9*Assumptions!$D$12/12+Assumptions!$D$13</x:f>
        <x:v>3157645.4059220646</x:v>
      </x:c>
      <x:c r="EV15" s="65" t="n">
        <x:f>EV$11*'Deal Pricing'!$D$9*Assumptions!$D$12/12+Assumptions!$D$13</x:f>
        <x:v>3158457.756229734</x:v>
      </x:c>
      <x:c r="EW15" s="65" t="n">
        <x:f>EW$11*'Deal Pricing'!$D$9*Assumptions!$D$12/12+Assumptions!$D$13</x:f>
        <x:v>3159269.8782672845</x:v>
      </x:c>
      <x:c r="EX15" s="65" t="n">
        <x:f>EX$11*'Deal Pricing'!$D$9*Assumptions!$D$12/12+Assumptions!$D$13</x:f>
        <x:v>3160081.7714370377</x:v>
      </x:c>
      <x:c r="EY15" s="65" t="n">
        <x:f>EY$11*'Deal Pricing'!$D$9*Assumptions!$D$12/12+Assumptions!$D$13</x:f>
        <x:v>3160893.4351421744</x:v>
      </x:c>
      <x:c r="EZ15" s="65" t="n">
        <x:f>EZ$11*'Deal Pricing'!$D$9*Assumptions!$D$12/12+Assumptions!$D$13</x:f>
        <x:v>3161704.8687868128</x:v>
      </x:c>
      <x:c r="FA15" s="65" t="n">
        <x:f>FA$11*'Deal Pricing'!$D$9*Assumptions!$D$12/12+Assumptions!$D$13</x:f>
        <x:v>3162516.0717760753</x:v>
      </x:c>
      <x:c r="FB15" s="65" t="n">
        <x:f>FB$11*'Deal Pricing'!$D$9*Assumptions!$D$12/12+Assumptions!$D$13</x:f>
        <x:v>3163327.043515927</x:v>
      </x:c>
      <x:c r="FC15" s="65" t="n">
        <x:f>FC$11*'Deal Pricing'!$D$9*Assumptions!$D$12/12+Assumptions!$D$13</x:f>
        <x:v>3164137.7834133683</x:v>
      </x:c>
      <x:c r="FD15" s="65" t="n">
        <x:f>FD$11*'Deal Pricing'!$D$9*Assumptions!$D$12/12+Assumptions!$D$13</x:f>
        <x:v>3164948.2908762507</x:v>
      </x:c>
      <x:c r="FE15" s="65" t="n">
        <x:f>FE$11*'Deal Pricing'!$D$9*Assumptions!$D$12/12+Assumptions!$D$13</x:f>
        <x:v>3165758.565313451</x:v>
      </x:c>
      <x:c r="FF15" s="65" t="n">
        <x:f>FF$11*'Deal Pricing'!$D$9*Assumptions!$D$12/12+Assumptions!$D$13</x:f>
        <x:v>3166568.6061347034</x:v>
      </x:c>
      <x:c r="FG15" s="65" t="n">
        <x:f>FG$11*'Deal Pricing'!$D$9*Assumptions!$D$12/12+Assumptions!$D$13</x:f>
        <x:v>3167378.4127507852</x:v>
      </x:c>
      <x:c r="FH15" s="65" t="n">
        <x:f>FH$11*'Deal Pricing'!$D$9*Assumptions!$D$12/12+Assumptions!$D$13</x:f>
        <x:v>3168187.9845733186</x:v>
      </x:c>
      <x:c r="FI15" s="65" t="n">
        <x:f>FI$11*'Deal Pricing'!$D$9*Assumptions!$D$12/12+Assumptions!$D$13</x:f>
        <x:v>3168997.321014977</x:v>
      </x:c>
      <x:c r="FJ15" s="65" t="n">
        <x:f>FJ$11*'Deal Pricing'!$D$9*Assumptions!$D$12/12+Assumptions!$D$13</x:f>
        <x:v>3169806.4214893114</x:v>
      </x:c>
      <x:c r="FK15" s="65" t="n">
        <x:f>FK$11*'Deal Pricing'!$D$9*Assumptions!$D$12/12+Assumptions!$D$13</x:f>
        <x:v>3170615.2854108196</x:v>
      </x:c>
      <x:c r="FL15" s="65" t="n">
        <x:f>FL$11*'Deal Pricing'!$D$9*Assumptions!$D$12/12+Assumptions!$D$13</x:f>
        <x:v>3171423.9121950297</x:v>
      </x:c>
      <x:c r="FM15" s="65" t="n">
        <x:f>FM$11*'Deal Pricing'!$D$9*Assumptions!$D$12/12+Assumptions!$D$13</x:f>
        <x:v>3172232.301258333</x:v>
      </x:c>
      <x:c r="FN15" s="65" t="n">
        <x:f>FN$11*'Deal Pricing'!$D$9*Assumptions!$D$12/12+Assumptions!$D$13</x:f>
        <x:v>3173040.452018164</x:v>
      </x:c>
      <x:c r="FO15" s="65" t="n">
        <x:f>FO$11*'Deal Pricing'!$D$9*Assumptions!$D$12/12+Assumptions!$D$13</x:f>
        <x:v>3173848.3638928263</x:v>
      </x:c>
      <x:c r="FP15" s="65" t="n">
        <x:f>FP$11*'Deal Pricing'!$D$9*Assumptions!$D$12/12+Assumptions!$D$13</x:f>
        <x:v>3174656.03630168</x:v>
      </x:c>
      <x:c r="FQ15" s="65" t="n">
        <x:f>FQ$11*'Deal Pricing'!$D$9*Assumptions!$D$12/12+Assumptions!$D$13</x:f>
        <x:v>3175463.468664948</x:v>
      </x:c>
      <x:c r="FR15" s="65" t="n">
        <x:f>FR$11*'Deal Pricing'!$D$9*Assumptions!$D$12/12+Assumptions!$D$13</x:f>
        <x:v>3176270.660403911</x:v>
      </x:c>
      <x:c r="FS15" s="65" t="n">
        <x:f>FS$11*'Deal Pricing'!$D$9*Assumptions!$D$12/12+Assumptions!$D$13</x:f>
        <x:v>3177077.6109407246</x:v>
      </x:c>
      <x:c r="FT15" s="65" t="n">
        <x:f>FT$11*'Deal Pricing'!$D$9*Assumptions!$D$12/12+Assumptions!$D$13</x:f>
        <x:v>3177884.319698601</x:v>
      </x:c>
      <x:c r="FU15" s="65" t="n">
        <x:f>FU$11*'Deal Pricing'!$D$9*Assumptions!$D$12/12+Assumptions!$D$13</x:f>
        <x:v>3178690.7861016253</x:v>
      </x:c>
      <x:c r="FV15" s="65" t="n">
        <x:f>FV$11*'Deal Pricing'!$D$9*Assumptions!$D$12/12+Assumptions!$D$13</x:f>
        <x:v>3179497.009574946</x:v>
      </x:c>
      <x:c r="FW15" s="65" t="n">
        <x:f>FW$11*'Deal Pricing'!$D$9*Assumptions!$D$12/12+Assumptions!$D$13</x:f>
        <x:v>3180302.989544615</x:v>
      </x:c>
      <x:c r="FX15" s="65" t="n">
        <x:f>FX$11*'Deal Pricing'!$D$9*Assumptions!$D$12/12+Assumptions!$D$13</x:f>
        <x:v>3181108.725437659</x:v>
      </x:c>
      <x:c r="FY15" s="65" t="n">
        <x:f>FY$11*'Deal Pricing'!$D$9*Assumptions!$D$12/12+Assumptions!$D$13</x:f>
        <x:v>3181914.2166821333</x:v>
      </x:c>
      <x:c r="FZ15" s="65" t="n">
        <x:f>FZ$11*'Deal Pricing'!$D$9*Assumptions!$D$12/12+Assumptions!$D$13</x:f>
        <x:v>3182719.462706997</x:v>
      </x:c>
      <x:c r="GA15" s="65" t="n">
        <x:f>GA$11*'Deal Pricing'!$D$9*Assumptions!$D$12/12+Assumptions!$D$13</x:f>
        <x:v>3183524.4629422566</x:v>
      </x:c>
      <x:c r="GB15" s="65" t="n">
        <x:f>GB$11*'Deal Pricing'!$D$9*Assumptions!$D$12/12+Assumptions!$D$13</x:f>
        <x:v>3184329.2168188235</x:v>
      </x:c>
      <x:c r="GC15" s="65" t="n">
        <x:f>GC$11*'Deal Pricing'!$D$9*Assumptions!$D$12/12+Assumptions!$D$13</x:f>
        <x:v>3185133.7237686673</x:v>
      </x:c>
      <x:c r="GD15" s="65" t="n">
        <x:f>GD$11*'Deal Pricing'!$D$9*Assumptions!$D$12/12+Assumptions!$D$13</x:f>
        <x:v>3185937.9832246546</x:v>
      </x:c>
      <x:c r="GE15" s="65" t="n">
        <x:f>GE$11*'Deal Pricing'!$D$9*Assumptions!$D$12/12+Assumptions!$D$13</x:f>
        <x:v>3186741.994620717</x:v>
      </x:c>
      <x:c r="GF15" s="65" t="n">
        <x:f>GF$11*'Deal Pricing'!$D$9*Assumptions!$D$12/12+Assumptions!$D$13</x:f>
        <x:v>3187545.757391692</x:v>
      </x:c>
      <x:c r="GG15" s="65" t="n">
        <x:f>GG$11*'Deal Pricing'!$D$9*Assumptions!$D$12/12+Assumptions!$D$13</x:f>
        <x:v>3188349.270973483</x:v>
      </x:c>
      <x:c r="GH15" s="65" t="n">
        <x:f>GH$11*'Deal Pricing'!$D$9*Assumptions!$D$12/12+Assumptions!$D$13</x:f>
        <x:v>3189152.534802909</x:v>
      </x:c>
      <x:c r="GI15" s="65" t="n">
        <x:f>GI$11*'Deal Pricing'!$D$9*Assumptions!$D$12/12+Assumptions!$D$13</x:f>
        <x:v>3189955.54831779</x:v>
      </x:c>
      <x:c r="GJ15" s="65" t="n">
        <x:f>GJ$11*'Deal Pricing'!$D$9*Assumptions!$D$12/12+Assumptions!$D$13</x:f>
        <x:v>3190758.3109569913</x:v>
      </x:c>
      <x:c r="GK15" s="65" t="n">
        <x:f>GK$11*'Deal Pricing'!$D$9*Assumptions!$D$12/12+Assumptions!$D$13</x:f>
        <x:v>3191560.822160287</x:v>
      </x:c>
      <x:c r="GL15" s="65" t="n">
        <x:f>GL$11*'Deal Pricing'!$D$9*Assumptions!$D$12/12+Assumptions!$D$13</x:f>
        <x:v>3192363.0813685255</x:v>
      </x:c>
      <x:c r="GM15" s="65" t="n">
        <x:f>GM$11*'Deal Pricing'!$D$9*Assumptions!$D$12/12+Assumptions!$D$13</x:f>
        <x:v>3193165.088023465</x:v>
      </x:c>
      <x:c r="GN15" s="65" t="n">
        <x:f>GN$11*'Deal Pricing'!$D$9*Assumptions!$D$12/12+Assumptions!$D$13</x:f>
        <x:v>3193966.8415679457</x:v>
      </x:c>
      <x:c r="GO15" s="65" t="n">
        <x:f>GO$11*'Deal Pricing'!$D$9*Assumptions!$D$12/12+Assumptions!$D$13</x:f>
        <x:v>3194768.3414457142</x:v>
      </x:c>
      <x:c r="GP15" s="65" t="n">
        <x:f>GP$11*'Deal Pricing'!$D$9*Assumptions!$D$12/12+Assumptions!$D$13</x:f>
        <x:v>3195569.5871016076</x:v>
      </x:c>
      <x:c r="GQ15" s="65" t="n">
        <x:f>GQ$11*'Deal Pricing'!$D$9*Assumptions!$D$12/12+Assumptions!$D$13</x:f>
        <x:v>3196370.5779813677</x:v>
      </x:c>
      <x:c r="GR15" s="65" t="n">
        <x:f>GR$11*'Deal Pricing'!$D$9*Assumptions!$D$12/12+Assumptions!$D$13</x:f>
        <x:v>3197171.3135318263</x:v>
      </x:c>
      <x:c r="GS15" s="65" t="n">
        <x:f>GS$11*'Deal Pricing'!$D$9*Assumptions!$D$12/12+Assumptions!$D$13</x:f>
        <x:v>3197971.793200735</x:v>
      </x:c>
      <x:c r="GT15" s="65" t="n">
        <x:f>GT$11*'Deal Pricing'!$D$9*Assumptions!$D$12/12+Assumptions!$D$13</x:f>
        <x:v>3198772.016436926</x:v>
      </x:c>
      <x:c r="GU15" s="65" t="n">
        <x:f>GU$11*'Deal Pricing'!$D$9*Assumptions!$D$12/12+Assumptions!$D$13</x:f>
        <x:v>3199571.982690173</x:v>
      </x:c>
      <x:c r="GV15" s="65" t="n">
        <x:f>GV$11*'Deal Pricing'!$D$9*Assumptions!$D$12/12+Assumptions!$D$13</x:f>
        <x:v>3200371.6914112633</x:v>
      </x:c>
      <x:c r="GW15" s="65" t="n">
        <x:f>GW$11*'Deal Pricing'!$D$9*Assumptions!$D$12/12+Assumptions!$D$13</x:f>
        <x:v>3201171.142052046</x:v>
      </x:c>
      <x:c r="GX15" s="65" t="n">
        <x:f>GX$11*'Deal Pricing'!$D$9*Assumptions!$D$12/12+Assumptions!$D$13</x:f>
        <x:v>3201970.3340652976</x:v>
      </x:c>
      <x:c r="GY15" s="65" t="n">
        <x:f>GY$11*'Deal Pricing'!$D$9*Assumptions!$D$12/12+Assumptions!$D$13</x:f>
        <x:v>3202769.2669048877</x:v>
      </x:c>
      <x:c r="GZ15" s="65" t="n">
        <x:f>GZ$11*'Deal Pricing'!$D$9*Assumptions!$D$12/12+Assumptions!$D$13</x:f>
        <x:v>3203567.940025608</x:v>
      </x:c>
      <x:c r="HA15" s="65" t="n">
        <x:f>HA$11*'Deal Pricing'!$D$9*Assumptions!$D$12/12+Assumptions!$D$13</x:f>
        <x:v>3204366.352883354</x:v>
      </x:c>
      <x:c r="HB15" s="65" t="n">
        <x:f>HB$11*'Deal Pricing'!$D$9*Assumptions!$D$12/12+Assumptions!$D$13</x:f>
        <x:v>3205164.504934945</x:v>
      </x:c>
      <x:c r="HC15" s="65" t="n">
        <x:f>HC$11*'Deal Pricing'!$D$9*Assumptions!$D$12/12+Assumptions!$D$13</x:f>
        <x:v>3205962.3956382973</x:v>
      </x:c>
      <x:c r="HD15" s="65" t="n">
        <x:f>HD$11*'Deal Pricing'!$D$9*Assumptions!$D$12/12+Assumptions!$D$13</x:f>
        <x:v>3206760.0244522663</x:v>
      </x:c>
      <x:c r="HE15" s="65" t="n">
        <x:f>HE$11*'Deal Pricing'!$D$9*Assumptions!$D$12/12+Assumptions!$D$13</x:f>
        <x:v>3207557.3908367986</x:v>
      </x:c>
      <x:c r="HF15" s="65" t="n">
        <x:f>HF$11*'Deal Pricing'!$D$9*Assumptions!$D$12/12+Assumptions!$D$13</x:f>
        <x:v>3208354.4942527805</x:v>
      </x:c>
      <x:c r="HG15" s="65" t="n">
        <x:f>HG$11*'Deal Pricing'!$D$9*Assumptions!$D$12/12+Assumptions!$D$13</x:f>
        <x:v>3209151.334162199</x:v>
      </x:c>
      <x:c r="HH15" s="65" t="n">
        <x:f>HH$11*'Deal Pricing'!$D$9*Assumptions!$D$12/12+Assumptions!$D$13</x:f>
        <x:v>3209947.910028003</x:v>
      </x:c>
      <x:c r="HI15" s="65" t="n">
        <x:f>HI$11*'Deal Pricing'!$D$9*Assumptions!$D$12/12+Assumptions!$D$13</x:f>
        <x:v>3210744.2213141574</x:v>
      </x:c>
      <x:c r="HJ15" s="65" t="n">
        <x:f>HJ$11*'Deal Pricing'!$D$9*Assumptions!$D$12/12+Assumptions!$D$13</x:f>
        <x:v>3211540.267485719</x:v>
      </x:c>
      <x:c r="HK15" s="65" t="n">
        <x:f>HK$11*'Deal Pricing'!$D$9*Assumptions!$D$12/12+Assumptions!$D$13</x:f>
        <x:v>3212336.0480086748</x:v>
      </x:c>
      <x:c r="HL15" s="65" t="n">
        <x:f>HL$11*'Deal Pricing'!$D$9*Assumptions!$D$12/12+Assumptions!$D$13</x:f>
        <x:v>3213131.5623501316</x:v>
      </x:c>
      <x:c r="HM15" s="65" t="n">
        <x:f>HM$11*'Deal Pricing'!$D$9*Assumptions!$D$12/12+Assumptions!$D$13</x:f>
        <x:v>3213926.8099781303</x:v>
      </x:c>
      <x:c r="HN15" s="65" t="n">
        <x:f>HN$11*'Deal Pricing'!$D$9*Assumptions!$D$12/12+Assumptions!$D$13</x:f>
        <x:v>3214721.790361828</x:v>
      </x:c>
      <x:c r="HO15" s="65" t="n">
        <x:f>HO$11*'Deal Pricing'!$D$9*Assumptions!$D$12/12+Assumptions!$D$13</x:f>
        <x:v>3215516.5029713297</x:v>
      </x:c>
      <x:c r="HP15" s="65" t="n">
        <x:f>HP$11*'Deal Pricing'!$D$9*Assumptions!$D$12/12+Assumptions!$D$13</x:f>
        <x:v>3216310.94727784</x:v>
      </x:c>
      <x:c r="HQ15" s="65" t="n">
        <x:f>HQ$11*'Deal Pricing'!$D$9*Assumptions!$D$12/12+Assumptions!$D$13</x:f>
        <x:v>3217105.122753528</x:v>
      </x:c>
      <x:c r="HR15" s="65" t="n">
        <x:f>HR$11*'Deal Pricing'!$D$9*Assumptions!$D$12/12+Assumptions!$D$13</x:f>
        <x:v>3217899.0288716676</x:v>
      </x:c>
      <x:c r="HS15" s="65" t="n">
        <x:f>HS$11*'Deal Pricing'!$D$9*Assumptions!$D$12/12+Assumptions!$D$13</x:f>
        <x:v>3218692.665106504</x:v>
      </x:c>
      <x:c r="HT15" s="65" t="n">
        <x:f>HT$11*'Deal Pricing'!$D$9*Assumptions!$D$12/12+Assumptions!$D$13</x:f>
        <x:v>3219486.0309333233</x:v>
      </x:c>
      <x:c r="HU15" s="65" t="n">
        <x:f>HU$11*'Deal Pricing'!$D$9*Assumptions!$D$12/12+Assumptions!$D$13</x:f>
        <x:v>3220279.125828499</x:v>
      </x:c>
      <x:c r="HV15" s="65" t="n">
        <x:f>HV$11*'Deal Pricing'!$D$9*Assumptions!$D$12/12+Assumptions!$D$13</x:f>
        <x:v>3221071.94926937</x:v>
      </x:c>
      <x:c r="HW15" s="65" t="n">
        <x:f>HW$11*'Deal Pricing'!$D$9*Assumptions!$D$12/12+Assumptions!$D$13</x:f>
        <x:v>3221864.5007343823</x:v>
      </x:c>
      <x:c r="HX15" s="65" t="n">
        <x:f>HX$11*'Deal Pricing'!$D$9*Assumptions!$D$12/12+Assumptions!$D$13</x:f>
        <x:v>3222656.7797029493</x:v>
      </x:c>
      <x:c r="HY15" s="65" t="n">
        <x:f>HY$11*'Deal Pricing'!$D$9*Assumptions!$D$12/12+Assumptions!$D$13</x:f>
        <x:v>3223448.785655598</x:v>
      </x:c>
      <x:c r="HZ15" s="65" t="n">
        <x:f>HZ$11*'Deal Pricing'!$D$9*Assumptions!$D$12/12+Assumptions!$D$13</x:f>
        <x:v>3224240.5180738205</x:v>
      </x:c>
      <x:c r="IA15" s="65" t="n">
        <x:f>IA$11*'Deal Pricing'!$D$9*Assumptions!$D$12/12+Assumptions!$D$13</x:f>
        <x:v>3225031.9764402257</x:v>
      </x:c>
      <x:c r="IB15" s="65" t="n">
        <x:f>IB$11*'Deal Pricing'!$D$9*Assumptions!$D$12/12+Assumptions!$D$13</x:f>
        <x:v>3225823.1602383927</x:v>
      </x:c>
      <x:c r="IC15" s="2"/>
      <x:c r="ID15" s="2"/>
      <x:c r="IE15" s="2"/>
      <x:c r="IF15" s="2"/>
    </x:row>
    <x:row r="16">
      <x:c r="A16" s="2"/>
      <x:c r="B16" s="2"/>
      <x:c r="C16" s="85" t="str">
        <x:v>Pre-tax profit</x:v>
      </x:c>
      <x:c r="D16" s="2"/>
      <x:c r="E16" s="2"/>
      <x:c r="F16" s="65" t="n">
        <x:f>F$10+'Deal Pricing'!$D$8*'Deal Pricing'!$D$13-F$13-F$14-F$15-F$12</x:f>
        <x:v>-3496774.2105227048</x:v>
      </x:c>
      <x:c r="G16" s="65" t="n">
        <x:f>G$10+'Deal Pricing'!$D$8*'Deal Pricing'!$D$13-G$13-G$14-G$15-G$12</x:f>
        <x:v>-3345061.7219917458</x:v>
      </x:c>
      <x:c r="H16" s="65" t="n">
        <x:f>H$10+'Deal Pricing'!$D$8*'Deal Pricing'!$D$13-H$13-H$14-H$15-H$12</x:f>
        <x:v>-3193209.238236917</x:v>
      </x:c>
      <x:c r="I16" s="65" t="n">
        <x:f>I$10+'Deal Pricing'!$D$8*'Deal Pricing'!$D$13-I$13-I$14-I$15-I$12</x:f>
        <x:v>-3041216.7913454156</x:v>
      </x:c>
      <x:c r="J16" s="65" t="n">
        <x:f>J$10+'Deal Pricing'!$D$8*'Deal Pricing'!$D$13-J$13-J$14-J$15-J$12</x:f>
        <x:v>-2889084.4136424707</x:v>
      </x:c>
      <x:c r="K16" s="65" t="n">
        <x:f>K$10+'Deal Pricing'!$D$8*'Deal Pricing'!$D$13-K$13-K$14-K$15-K$12</x:f>
        <x:v>-2736812.137691343</x:v>
      </x:c>
      <x:c r="L16" s="65" t="n">
        <x:f>L$10+'Deal Pricing'!$D$8*'Deal Pricing'!$D$13-L$13-L$14-L$15-L$12</x:f>
        <x:v>-2584399.996292444</x:v>
      </x:c>
      <x:c r="M16" s="65" t="n">
        <x:f>M$10+'Deal Pricing'!$D$8*'Deal Pricing'!$D$13-M$13-M$14-M$15-M$12</x:f>
        <x:v>-2431848.0224837614</x:v>
      </x:c>
      <x:c r="N16" s="65" t="n">
        <x:f>N$10+'Deal Pricing'!$D$8*'Deal Pricing'!$D$13-N$13-N$14-N$15-N$12</x:f>
        <x:v>-2279156.2495399537</x:v>
      </x:c>
      <x:c r="O16" s="65" t="n">
        <x:f>O$10+'Deal Pricing'!$D$8*'Deal Pricing'!$D$13-O$13-O$14-O$15-O$12</x:f>
        <x:v>-2126324.7109727263</x:v>
      </x:c>
      <x:c r="P16" s="65" t="n">
        <x:f>P$10+'Deal Pricing'!$D$8*'Deal Pricing'!$D$13-P$13-P$14-P$15-P$12</x:f>
        <x:v>-1973353.4405299826</x:v>
      </x:c>
      <x:c r="Q16" s="65" t="n">
        <x:f>Q$10+'Deal Pricing'!$D$8*'Deal Pricing'!$D$13-Q$13-Q$14-Q$15-Q$12</x:f>
        <x:v>-1820242.4721960835</x:v>
      </x:c>
      <x:c r="R16" s="65" t="n">
        <x:f>R$10+'Deal Pricing'!$D$8*'Deal Pricing'!$D$13-R$13-R$14-R$15-R$12</x:f>
        <x:v>-1666991.8401911445</x:v>
      </x:c>
      <x:c r="S16" s="65" t="n">
        <x:f>S$10+'Deal Pricing'!$D$8*'Deal Pricing'!$D$13-S$13-S$14-S$15-S$12</x:f>
        <x:v>-1513601.578971155</x:v>
      </x:c>
      <x:c r="T16" s="65" t="n">
        <x:f>T$10+'Deal Pricing'!$D$8*'Deal Pricing'!$D$13-T$13-T$14-T$15-T$12</x:f>
        <x:v>-1360071.723227377</x:v>
      </x:c>
      <x:c r="U16" s="65" t="n">
        <x:f>U$10+'Deal Pricing'!$D$8*'Deal Pricing'!$D$13-U$13-U$14-U$15-U$12</x:f>
        <x:v>-1206402.3078863956</x:v>
      </x:c>
      <x:c r="V16" s="65" t="n">
        <x:f>V$10+'Deal Pricing'!$D$8*'Deal Pricing'!$D$13-V$13-V$14-V$15-V$12</x:f>
        <x:v>-1052593.3681095727</x:v>
      </x:c>
      <x:c r="W16" s="65" t="n">
        <x:f>W$10+'Deal Pricing'!$D$8*'Deal Pricing'!$D$13-W$13-W$14-W$15-W$12</x:f>
        <x:v>-898644.9392929375</x:v>
      </x:c>
      <x:c r="X16" s="65" t="n">
        <x:f>X$10+'Deal Pricing'!$D$8*'Deal Pricing'!$D$13-X$13-X$14-X$15-X$12</x:f>
        <x:v>-744557.0570669435</x:v>
      </x:c>
      <x:c r="Y16" s="65" t="n">
        <x:f>Y$10+'Deal Pricing'!$D$8*'Deal Pricing'!$D$13-Y$13-Y$14-Y$15-Y$12</x:f>
        <x:v>-590329.7572960602</x:v>
      </x:c>
      <x:c r="Z16" s="65" t="n">
        <x:f>Z$10+'Deal Pricing'!$D$8*'Deal Pricing'!$D$13-Z$13-Z$14-Z$15-Z$12</x:f>
        <x:v>-435963.0760786552</x:v>
      </x:c>
      <x:c r="AA16" s="65" t="n">
        <x:f>AA$10+'Deal Pricing'!$D$8*'Deal Pricing'!$D$13-AA$13-AA$14-AA$15-AA$12</x:f>
        <x:v>-281457.0497465916</x:v>
      </x:c>
      <x:c r="AB16" s="65" t="n">
        <x:f>AB$10+'Deal Pricing'!$D$8*'Deal Pricing'!$D$13-AB$13-AB$14-AB$15-AB$12</x:f>
        <x:v>-126811.71486503724</x:v>
      </x:c>
      <x:c r="AC16" s="65" t="n">
        <x:f>AC$10+'Deal Pricing'!$D$8*'Deal Pricing'!$D$13-AC$13-AC$14-AC$15-AC$12</x:f>
        <x:v>27972.891767835245</x:v>
      </x:c>
      <x:c r="AD16" s="65" t="n">
        <x:f>AD$10+'Deal Pricing'!$D$8*'Deal Pricing'!$D$13-AD$13-AD$14-AD$15-AD$12</x:f>
        <x:v>182896.73312113993</x:v>
      </x:c>
      <x:c r="AE16" s="65" t="n">
        <x:f>AE$10+'Deal Pricing'!$D$8*'Deal Pricing'!$D$13-AE$13-AE$14-AE$15-AE$12</x:f>
        <x:v>337959.7719315151</x:v>
      </x:c>
      <x:c r="AF16" s="65" t="n">
        <x:f>AF$10+'Deal Pricing'!$D$8*'Deal Pricing'!$D$13-AF$13-AF$14-AF$15-AF$12</x:f>
        <x:v>493161.97070346493</x:v>
      </x:c>
      <x:c r="AG16" s="65" t="n">
        <x:f>AG$10+'Deal Pricing'!$D$8*'Deal Pricing'!$D$13-AG$13-AG$14-AG$15-AG$12</x:f>
        <x:v>648503.2917095814</x:v>
      </x:c>
      <x:c r="AH16" s="65" t="n">
        <x:f>AH$10+'Deal Pricing'!$D$8*'Deal Pricing'!$D$13-AH$13-AH$14-AH$15-AH$12</x:f>
        <x:v>803983.6969908141</x:v>
      </x:c>
      <x:c r="AI16" s="65" t="n">
        <x:f>AI$10+'Deal Pricing'!$D$8*'Deal Pricing'!$D$13-AI$13-AI$14-AI$15-AI$12</x:f>
        <x:v>959603.1483568782</x:v>
      </x:c>
      <x:c r="AJ16" s="65" t="n">
        <x:f>AJ$10+'Deal Pricing'!$D$8*'Deal Pricing'!$D$13-AJ$13-AJ$14-AJ$15-AJ$12</x:f>
        <x:v>1115361.6073863246</x:v>
      </x:c>
      <x:c r="AK16" s="65" t="n">
        <x:f>AK$10+'Deal Pricing'!$D$8*'Deal Pricing'!$D$13-AK$13-AK$14-AK$15-AK$12</x:f>
        <x:v>1271259.0354270805</x:v>
      </x:c>
      <x:c r="AL16" s="65" t="n">
        <x:f>AL$10+'Deal Pricing'!$D$8*'Deal Pricing'!$D$13-AL$13-AL$14-AL$15-AL$12</x:f>
        <x:v>1427295.3935964638</x:v>
      </x:c>
      <x:c r="AM16" s="65" t="n">
        <x:f>AM$10+'Deal Pricing'!$D$8*'Deal Pricing'!$D$13-AM$13-AM$14-AM$15-AM$12</x:f>
        <x:v>1583470.6427817587</x:v>
      </x:c>
      <x:c r="AN16" s="65" t="n">
        <x:f>AN$10+'Deal Pricing'!$D$8*'Deal Pricing'!$D$13-AN$13-AN$14-AN$15-AN$12</x:f>
        <x:v>1739784.743640191</x:v>
      </x:c>
      <x:c r="AO16" s="65" t="n">
        <x:f>AO$10+'Deal Pricing'!$D$8*'Deal Pricing'!$D$13-AO$13-AO$14-AO$15-AO$12</x:f>
        <x:v>1896237.6565995738</x:v>
      </x:c>
      <x:c r="AP16" s="65" t="n">
        <x:f>AP$10+'Deal Pricing'!$D$8*'Deal Pricing'!$D$13-AP$13-AP$14-AP$15-AP$12</x:f>
        <x:v>2052829.3418581942</x:v>
      </x:c>
      <x:c r="AQ16" s="65" t="n">
        <x:f>AQ$10+'Deal Pricing'!$D$8*'Deal Pricing'!$D$13-AQ$13-AQ$14-AQ$15-AQ$12</x:f>
        <x:v>2209559.7593855374</x:v>
      </x:c>
      <x:c r="AR16" s="65" t="n">
        <x:f>AR$10+'Deal Pricing'!$D$8*'Deal Pricing'!$D$13-AR$13-AR$14-AR$15-AR$12</x:f>
        <x:v>2366428.8689221563</x:v>
      </x:c>
      <x:c r="AS16" s="65" t="n">
        <x:f>AS$10+'Deal Pricing'!$D$8*'Deal Pricing'!$D$13-AS$13-AS$14-AS$15-AS$12</x:f>
        <x:v>2523436.629980391</x:v>
      </x:c>
      <x:c r="AT16" s="65" t="n">
        <x:f>AT$10+'Deal Pricing'!$D$8*'Deal Pricing'!$D$13-AT$13-AT$14-AT$15-AT$12</x:f>
        <x:v>2680583.0018442776</x:v>
      </x:c>
      <x:c r="AU16" s="65" t="n">
        <x:f>AU$10+'Deal Pricing'!$D$8*'Deal Pricing'!$D$13-AU$13-AU$14-AU$15-AU$12</x:f>
        <x:v>2837867.9435700113</x:v>
      </x:c>
      <x:c r="AV16" s="65" t="n">
        <x:f>AV$10+'Deal Pricing'!$D$8*'Deal Pricing'!$D$13-AV$13-AV$14-AV$15-AV$12</x:f>
        <x:v>2995291.4139864445</x:v>
      </x:c>
      <x:c r="AW16" s="65" t="n">
        <x:f>AW$10+'Deal Pricing'!$D$8*'Deal Pricing'!$D$13-AW$13-AW$14-AW$15-AW$12</x:f>
        <x:v>3152853.371694931</x:v>
      </x:c>
      <x:c r="AX16" s="65" t="n">
        <x:f>AX$10+'Deal Pricing'!$D$8*'Deal Pricing'!$D$13-AX$13-AX$14-AX$15-AX$12</x:f>
        <x:v>3310553.775070156</x:v>
      </x:c>
      <x:c r="AY16" s="65" t="n">
        <x:f>AY$10+'Deal Pricing'!$D$8*'Deal Pricing'!$D$13-AY$13-AY$14-AY$15-AY$12</x:f>
        <x:v>3468392.582259911</x:v>
      </x:c>
      <x:c r="AZ16" s="65" t="n">
        <x:f>AZ$10+'Deal Pricing'!$D$8*'Deal Pricing'!$D$13-AZ$13-AZ$14-AZ$15-AZ$12</x:f>
        <x:v>3626369.751185938</x:v>
      </x:c>
      <x:c r="BA16" s="65" t="n">
        <x:f>BA$10+'Deal Pricing'!$D$8*'Deal Pricing'!$D$13-BA$13-BA$14-BA$15-BA$12</x:f>
        <x:v>3784485.239543642</x:v>
      </x:c>
      <x:c r="BB16" s="65" t="n">
        <x:f>BB$10+'Deal Pricing'!$D$8*'Deal Pricing'!$D$13-BB$13-BB$14-BB$15-BB$12</x:f>
        <x:v>3942739.004803057</x:v>
      </x:c>
      <x:c r="BC16" s="65" t="n">
        <x:f>BC$10+'Deal Pricing'!$D$8*'Deal Pricing'!$D$13-BC$13-BC$14-BC$15-BC$12</x:f>
        <x:v>4101131.00420845</x:v>
      </x:c>
      <x:c r="BD16" s="65" t="n">
        <x:f>BD$10+'Deal Pricing'!$D$8*'Deal Pricing'!$D$13-BD$13-BD$14-BD$15-BD$12</x:f>
        <x:v>4259661.194779347</x:v>
      </x:c>
      <x:c r="BE16" s="65" t="n">
        <x:f>BE$10+'Deal Pricing'!$D$8*'Deal Pricing'!$D$13-BE$13-BE$14-BE$15-BE$12</x:f>
        <x:v>4418329.533310207</x:v>
      </x:c>
      <x:c r="BF16" s="65" t="n">
        <x:f>BF$10+'Deal Pricing'!$D$8*'Deal Pricing'!$D$13-BF$13-BF$14-BF$15-BF$12</x:f>
        <x:v>4577135.976371029</x:v>
      </x:c>
      <x:c r="BG16" s="65" t="n">
        <x:f>BG$10+'Deal Pricing'!$D$8*'Deal Pricing'!$D$13-BG$13-BG$14-BG$15-BG$12</x:f>
        <x:v>4736080.480307904</x:v>
      </x:c>
      <x:c r="BH16" s="65" t="n">
        <x:f>BH$10+'Deal Pricing'!$D$8*'Deal Pricing'!$D$13-BH$13-BH$14-BH$15-BH$12</x:f>
        <x:v>4895163.001242682</x:v>
      </x:c>
      <x:c r="BI16" s="65" t="n">
        <x:f>BI$10+'Deal Pricing'!$D$8*'Deal Pricing'!$D$13-BI$13-BI$14-BI$15-BI$12</x:f>
        <x:v>5054383.495074107</x:v>
      </x:c>
      <x:c r="BJ16" s="65" t="n">
        <x:f>BJ$10+'Deal Pricing'!$D$8*'Deal Pricing'!$D$13-BJ$13-BJ$14-BJ$15-BJ$12</x:f>
        <x:v>5213741.91747724</x:v>
      </x:c>
      <x:c r="BK16" s="65" t="n">
        <x:f>BK$10+'Deal Pricing'!$D$8*'Deal Pricing'!$D$13-BK$13-BK$14-BK$15-BK$12</x:f>
        <x:v>5373238.223904688</x:v>
      </x:c>
      <x:c r="BL16" s="65" t="n">
        <x:f>BL$10+'Deal Pricing'!$D$8*'Deal Pricing'!$D$13-BL$13-BL$14-BL$15-BL$12</x:f>
        <x:v>5532872.369586046</x:v>
      </x:c>
      <x:c r="BM16" s="65" t="n">
        <x:f>BM$10+'Deal Pricing'!$D$8*'Deal Pricing'!$D$13-BM$13-BM$14-BM$15-BM$12</x:f>
        <x:v>5692644.309529053</x:v>
      </x:c>
      <x:c r="BN16" s="65" t="n">
        <x:f>BN$10+'Deal Pricing'!$D$8*'Deal Pricing'!$D$13-BN$13-BN$14-BN$15-BN$12</x:f>
        <x:v>5852553.998519043</x:v>
      </x:c>
      <x:c r="BO16" s="65" t="n">
        <x:f>BO$10+'Deal Pricing'!$D$8*'Deal Pricing'!$D$13-BO$13-BO$14-BO$15-BO$12</x:f>
        <x:v>6012601.391120238</x:v>
      </x:c>
      <x:c r="BP16" s="65" t="n">
        <x:f>BP$10+'Deal Pricing'!$D$8*'Deal Pricing'!$D$13-BP$13-BP$14-BP$15-BP$12</x:f>
        <x:v>6172786.44167502</x:v>
      </x:c>
      <x:c r="BQ16" s="65" t="n">
        <x:f>BQ$10+'Deal Pricing'!$D$8*'Deal Pricing'!$D$13-BQ$13-BQ$14-BQ$15-BQ$12</x:f>
        <x:v>6333109.104305317</x:v>
      </x:c>
      <x:c r="BR16" s="65" t="n">
        <x:f>BR$10+'Deal Pricing'!$D$8*'Deal Pricing'!$D$13-BR$13-BR$14-BR$15-BR$12</x:f>
        <x:v>6493569.332912006</x:v>
      </x:c>
      <x:c r="BS16" s="65" t="n">
        <x:f>BS$10+'Deal Pricing'!$D$8*'Deal Pricing'!$D$13-BS$13-BS$14-BS$15-BS$12</x:f>
        <x:v>6654167.081175646</x:v>
      </x:c>
      <x:c r="BT16" s="65" t="n">
        <x:f>BT$10+'Deal Pricing'!$D$8*'Deal Pricing'!$D$13-BT$13-BT$14-BT$15-BT$12</x:f>
        <x:v>6814902.302557156</x:v>
      </x:c>
      <x:c r="BU16" s="65" t="n">
        <x:f>BU$10+'Deal Pricing'!$D$8*'Deal Pricing'!$D$13-BU$13-BU$14-BU$15-BU$12</x:f>
        <x:v>6975774.950297299</x:v>
      </x:c>
      <x:c r="BV16" s="65" t="n">
        <x:f>BV$10+'Deal Pricing'!$D$8*'Deal Pricing'!$D$13-BV$13-BV$14-BV$15-BV$12</x:f>
        <x:v>7136784.977417977</x:v>
      </x:c>
      <x:c r="BW16" s="65" t="n">
        <x:f>BW$10+'Deal Pricing'!$D$8*'Deal Pricing'!$D$13-BW$13-BW$14-BW$15-BW$12</x:f>
        <x:v>7297932.3367215805</x:v>
      </x:c>
      <x:c r="BX16" s="65" t="n">
        <x:f>BX$10+'Deal Pricing'!$D$8*'Deal Pricing'!$D$13-BX$13-BX$14-BX$15-BX$12</x:f>
        <x:v>7459216.980792328</x:v>
      </x:c>
      <x:c r="BY16" s="65" t="n">
        <x:f>BY$10+'Deal Pricing'!$D$8*'Deal Pricing'!$D$13-BY$13-BY$14-BY$15-BY$12</x:f>
        <x:v>7620638.861995565</x:v>
      </x:c>
      <x:c r="BZ16" s="65" t="n">
        <x:f>BZ$10+'Deal Pricing'!$D$8*'Deal Pricing'!$D$13-BZ$13-BZ$14-BZ$15-BZ$12</x:f>
        <x:v>7782197.9324791655</x:v>
      </x:c>
      <x:c r="CA16" s="65" t="n">
        <x:f>CA$10+'Deal Pricing'!$D$8*'Deal Pricing'!$D$13-CA$13-CA$14-CA$15-CA$12</x:f>
        <x:v>7943894.144172743</x:v>
      </x:c>
      <x:c r="CB16" s="65" t="n">
        <x:f>CB$10+'Deal Pricing'!$D$8*'Deal Pricing'!$D$13-CB$13-CB$14-CB$15-CB$12</x:f>
        <x:v>8105727.448789178</x:v>
      </x:c>
      <x:c r="CC16" s="65" t="n">
        <x:f>CC$10+'Deal Pricing'!$D$8*'Deal Pricing'!$D$13-CC$13-CC$14-CC$15-CC$12</x:f>
        <x:v>8267697.797823861</x:v>
      </x:c>
      <x:c r="CD16" s="65" t="n">
        <x:f>CD$10+'Deal Pricing'!$D$8*'Deal Pricing'!$D$13-CD$13-CD$14-CD$15-CD$12</x:f>
        <x:v>8429805.142555557</x:v>
      </x:c>
      <x:c r="CE16" s="65" t="n">
        <x:f>CE$10+'Deal Pricing'!$D$8*'Deal Pricing'!$D$13-CE$13-CE$14-CE$15-CE$12</x:f>
        <x:v>8592049.434047092</x:v>
      </x:c>
      <x:c r="CF16" s="65" t="n">
        <x:f>CF$10+'Deal Pricing'!$D$8*'Deal Pricing'!$D$13-CF$13-CF$14-CF$15-CF$12</x:f>
        <x:v>8754430.623144751</x:v>
      </x:c>
      <x:c r="CG16" s="65" t="n">
        <x:f>CG$10+'Deal Pricing'!$D$8*'Deal Pricing'!$D$13-CG$13-CG$14-CG$15-CG$12</x:f>
        <x:v>8916948.660479765</x:v>
      </x:c>
      <x:c r="CH16" s="65" t="n">
        <x:f>CH$10+'Deal Pricing'!$D$8*'Deal Pricing'!$D$13-CH$13-CH$14-CH$15-CH$12</x:f>
        <x:v>9079603.496467423</x:v>
      </x:c>
      <x:c r="CI16" s="65" t="n">
        <x:f>CI$10+'Deal Pricing'!$D$8*'Deal Pricing'!$D$13-CI$13-CI$14-CI$15-CI$12</x:f>
        <x:v>9242395.081308689</x:v>
      </x:c>
      <x:c r="CJ16" s="65" t="n">
        <x:f>CJ$10+'Deal Pricing'!$D$8*'Deal Pricing'!$D$13-CJ$13-CJ$14-CJ$15-CJ$12</x:f>
        <x:v>9405323.3649893</x:v>
      </x:c>
      <x:c r="CK16" s="65" t="n">
        <x:f>CK$10+'Deal Pricing'!$D$8*'Deal Pricing'!$D$13-CK$13-CK$14-CK$15-CK$12</x:f>
        <x:v>9568388.297281323</x:v>
      </x:c>
      <x:c r="CL16" s="65" t="n">
        <x:f>CL$10+'Deal Pricing'!$D$8*'Deal Pricing'!$D$13-CL$13-CL$14-CL$15-CL$12</x:f>
        <x:v>9731589.827742275</x:v>
      </x:c>
      <x:c r="CM16" s="65" t="n">
        <x:f>CM$10+'Deal Pricing'!$D$8*'Deal Pricing'!$D$13-CM$13-CM$14-CM$15-CM$12</x:f>
        <x:v>9894927.905716728</x:v>
      </x:c>
      <x:c r="CN16" s="65" t="n">
        <x:f>CN$10+'Deal Pricing'!$D$8*'Deal Pricing'!$D$13-CN$13-CN$14-CN$15-CN$12</x:f>
        <x:v>10058402.480335392</x:v>
      </x:c>
      <x:c r="CO16" s="65" t="n">
        <x:f>CO$10+'Deal Pricing'!$D$8*'Deal Pricing'!$D$13-CO$13-CO$14-CO$15-CO$12</x:f>
        <x:v>10222013.500516769</x:v>
      </x:c>
      <x:c r="CP16" s="65" t="n">
        <x:f>CP$10+'Deal Pricing'!$D$8*'Deal Pricing'!$D$13-CP$13-CP$14-CP$15-CP$12</x:f>
        <x:v>10385760.914966289</x:v>
      </x:c>
      <x:c r="CQ16" s="65" t="n">
        <x:f>CQ$10+'Deal Pricing'!$D$8*'Deal Pricing'!$D$13-CQ$13-CQ$14-CQ$15-CQ$12</x:f>
        <x:v>10549644.67217724</x:v>
      </x:c>
      <x:c r="CR16" s="65" t="n">
        <x:f>CR$10+'Deal Pricing'!$D$8*'Deal Pricing'!$D$13-CR$13-CR$14-CR$15-CR$12</x:f>
        <x:v>10713664.720431585</x:v>
      </x:c>
      <x:c r="CS16" s="65" t="n">
        <x:f>CS$10+'Deal Pricing'!$D$8*'Deal Pricing'!$D$13-CS$13-CS$14-CS$15-CS$12</x:f>
        <x:v>10877821.007799147</x:v>
      </x:c>
      <x:c r="CT16" s="65" t="n">
        <x:f>CT$10+'Deal Pricing'!$D$8*'Deal Pricing'!$D$13-CT$13-CT$14-CT$15-CT$12</x:f>
        <x:v>11042113.48213931</x:v>
      </x:c>
      <x:c r="CU16" s="65" t="n">
        <x:f>CU$10+'Deal Pricing'!$D$8*'Deal Pricing'!$D$13-CU$13-CU$14-CU$15-CU$12</x:f>
        <x:v>11206542.091099989</x:v>
      </x:c>
      <x:c r="CV16" s="65" t="n">
        <x:f>CV$10+'Deal Pricing'!$D$8*'Deal Pricing'!$D$13-CV$13-CV$14-CV$15-CV$12</x:f>
        <x:v>11371106.78211946</x:v>
      </x:c>
      <x:c r="CW16" s="65" t="n">
        <x:f>CW$10+'Deal Pricing'!$D$8*'Deal Pricing'!$D$13-CW$13-CW$14-CW$15-CW$12</x:f>
        <x:v>11535807.502425179</x:v>
      </x:c>
      <x:c r="CX16" s="65" t="n">
        <x:f>CX$10+'Deal Pricing'!$D$8*'Deal Pricing'!$D$13-CX$13-CX$14-CX$15-CX$12</x:f>
        <x:v>11700644.199035682</x:v>
      </x:c>
      <x:c r="CY16" s="65" t="n">
        <x:f>CY$10+'Deal Pricing'!$D$8*'Deal Pricing'!$D$13-CY$13-CY$14-CY$15-CY$12</x:f>
        <x:v>11865616.818759438</x:v>
      </x:c>
      <x:c r="CZ16" s="65" t="n">
        <x:f>CZ$10+'Deal Pricing'!$D$8*'Deal Pricing'!$D$13-CZ$13-CZ$14-CZ$15-CZ$12</x:f>
        <x:v>12030725.308196679</x:v>
      </x:c>
      <x:c r="DA16" s="65" t="n">
        <x:f>DA$10+'Deal Pricing'!$D$8*'Deal Pricing'!$D$13-DA$13-DA$14-DA$15-DA$12</x:f>
        <x:v>12195969.613738302</x:v>
      </x:c>
      <x:c r="DB16" s="65" t="n">
        <x:f>DB$10+'Deal Pricing'!$D$8*'Deal Pricing'!$D$13-DB$13-DB$14-DB$15-DB$12</x:f>
        <x:v>12361349.681567747</x:v>
      </x:c>
      <x:c r="DC16" s="65" t="n">
        <x:f>DC$10+'Deal Pricing'!$D$8*'Deal Pricing'!$D$13-DC$13-DC$14-DC$15-DC$12</x:f>
        <x:v>12526865.457659977</x:v>
      </x:c>
      <x:c r="DD16" s="65" t="n">
        <x:f>DD$10+'Deal Pricing'!$D$8*'Deal Pricing'!$D$13-DD$13-DD$14-DD$15-DD$12</x:f>
        <x:v>12692516.887782443</x:v>
      </x:c>
      <x:c r="DE16" s="65" t="n">
        <x:f>DE$10+'Deal Pricing'!$D$8*'Deal Pricing'!$D$13-DE$13-DE$14-DE$15-DE$12</x:f>
        <x:v>12858303.917496039</x:v>
      </x:c>
      <x:c r="DF16" s="65" t="n">
        <x:f>DF$10+'Deal Pricing'!$D$8*'Deal Pricing'!$D$13-DF$13-DF$14-DF$15-DF$12</x:f>
        <x:v>13024226.492154153</x:v>
      </x:c>
      <x:c r="DG16" s="65" t="n">
        <x:f>DG$10+'Deal Pricing'!$D$8*'Deal Pricing'!$D$13-DG$13-DG$14-DG$15-DG$12</x:f>
        <x:v>13190284.556904458</x:v>
      </x:c>
      <x:c r="DH16" s="65" t="n">
        <x:f>DH$10+'Deal Pricing'!$D$8*'Deal Pricing'!$D$13-DH$13-DH$14-DH$15-DH$12</x:f>
        <x:v>13356478.056687891</x:v>
      </x:c>
      <x:c r="DI16" s="65" t="n">
        <x:f>DI$10+'Deal Pricing'!$D$8*'Deal Pricing'!$D$13-DI$13-DI$14-DI$15-DI$12</x:f>
        <x:v>13522806.936240442</x:v>
      </x:c>
      <x:c r="DJ16" s="65" t="n">
        <x:f>DJ$10+'Deal Pricing'!$D$8*'Deal Pricing'!$D$13-DJ$13-DJ$14-DJ$15-DJ$12</x:f>
        <x:v>13689271.140092082</x:v>
      </x:c>
      <x:c r="DK16" s="65" t="n">
        <x:f>DK$10+'Deal Pricing'!$D$8*'Deal Pricing'!$D$13-DK$13-DK$14-DK$15-DK$12</x:f>
        <x:v>13855870.612568563</x:v>
      </x:c>
      <x:c r="DL16" s="65" t="n">
        <x:f>DL$10+'Deal Pricing'!$D$8*'Deal Pricing'!$D$13-DL$13-DL$14-DL$15-DL$12</x:f>
        <x:v>14022605.297790365</x:v>
      </x:c>
      <x:c r="DM16" s="65" t="n">
        <x:f>DM$10+'Deal Pricing'!$D$8*'Deal Pricing'!$D$13-DM$13-DM$14-DM$15-DM$12</x:f>
        <x:v>14189475.13967455</x:v>
      </x:c>
      <x:c r="DN16" s="65" t="n">
        <x:f>DN$10+'Deal Pricing'!$D$8*'Deal Pricing'!$D$13-DN$13-DN$14-DN$15-DN$12</x:f>
        <x:v>14356480.08193376</x:v>
      </x:c>
      <x:c r="DO16" s="65" t="n">
        <x:f>DO$10+'Deal Pricing'!$D$8*'Deal Pricing'!$D$13-DO$13-DO$14-DO$15-DO$12</x:f>
        <x:v>14523620.068077236</x:v>
      </x:c>
      <x:c r="DP16" s="65" t="n">
        <x:f>DP$10+'Deal Pricing'!$D$8*'Deal Pricing'!$D$13-DP$13-DP$14-DP$15-DP$12</x:f>
        <x:v>14690895.041411791</x:v>
      </x:c>
      <x:c r="DQ16" s="65" t="n">
        <x:f>DQ$10+'Deal Pricing'!$D$8*'Deal Pricing'!$D$13-DQ$13-DQ$14-DQ$15-DQ$12</x:f>
        <x:v>14858304.945040662</x:v>
      </x:c>
      <x:c r="DR16" s="65" t="n">
        <x:f>DR$10+'Deal Pricing'!$D$8*'Deal Pricing'!$D$13-DR$13-DR$14-DR$15-DR$12</x:f>
        <x:v>15025849.721865714</x:v>
      </x:c>
      <x:c r="DS16" s="65" t="n">
        <x:f>DS$10+'Deal Pricing'!$D$8*'Deal Pricing'!$D$13-DS$13-DS$14-DS$15-DS$12</x:f>
        <x:v>15193529.314585999</x:v>
      </x:c>
      <x:c r="DT16" s="65" t="n">
        <x:f>DT$10+'Deal Pricing'!$D$8*'Deal Pricing'!$D$13-DT$13-DT$14-DT$15-DT$12</x:f>
        <x:v>15361343.66569987</x:v>
      </x:c>
      <x:c r="DU16" s="65" t="n">
        <x:f>DU$10+'Deal Pricing'!$D$8*'Deal Pricing'!$D$13-DU$13-DU$14-DU$15-DU$12</x:f>
        <x:v>15529292.717503708</x:v>
      </x:c>
      <x:c r="DV16" s="65" t="n">
        <x:f>DV$10+'Deal Pricing'!$D$8*'Deal Pricing'!$D$13-DV$13-DV$14-DV$15-DV$12</x:f>
        <x:v>15697376.412093934</x:v>
      </x:c>
      <x:c r="DW16" s="65" t="n">
        <x:f>DW$10+'Deal Pricing'!$D$8*'Deal Pricing'!$D$13-DW$13-DW$14-DW$15-DW$12</x:f>
        <x:v>15865594.691365767</x:v>
      </x:c>
      <x:c r="DX16" s="65" t="n">
        <x:f>DX$10+'Deal Pricing'!$D$8*'Deal Pricing'!$D$13-DX$13-DX$14-DX$15-DX$12</x:f>
        <x:v>16033947.497015215</x:v>
      </x:c>
      <x:c r="DY16" s="65" t="n">
        <x:f>DY$10+'Deal Pricing'!$D$8*'Deal Pricing'!$D$13-DY$13-DY$14-DY$15-DY$12</x:f>
        <x:v>16202434.770537857</x:v>
      </x:c>
      <x:c r="DZ16" s="65" t="n">
        <x:f>DZ$10+'Deal Pricing'!$D$8*'Deal Pricing'!$D$13-DZ$13-DZ$14-DZ$15-DZ$12</x:f>
        <x:v>16371056.453230835</x:v>
      </x:c>
      <x:c r="EA16" s="65" t="n">
        <x:f>EA$10+'Deal Pricing'!$D$8*'Deal Pricing'!$D$13-EA$13-EA$14-EA$15-EA$12</x:f>
        <x:v>16539812.486191832</x:v>
      </x:c>
      <x:c r="EB16" s="65" t="n">
        <x:f>EB$10+'Deal Pricing'!$D$8*'Deal Pricing'!$D$13-EB$13-EB$14-EB$15-EB$12</x:f>
        <x:v>16708702.810320077</x:v>
      </x:c>
      <x:c r="EC16" s="65" t="n">
        <x:f>EC$10+'Deal Pricing'!$D$8*'Deal Pricing'!$D$13-EC$13-EC$14-EC$15-EC$12</x:f>
        <x:v>16877727.366317313</x:v>
      </x:c>
      <x:c r="ED16" s="65" t="n">
        <x:f>ED$10+'Deal Pricing'!$D$8*'Deal Pricing'!$D$13-ED$13-ED$14-ED$15-ED$12</x:f>
        <x:v>17046886.09468679</x:v>
      </x:c>
      <x:c r="EE16" s="65" t="n">
        <x:f>EE$10+'Deal Pricing'!$D$8*'Deal Pricing'!$D$13-EE$13-EE$14-EE$15-EE$12</x:f>
        <x:v>17216178.935735267</x:v>
      </x:c>
      <x:c r="EF16" s="65" t="n">
        <x:f>EF$10+'Deal Pricing'!$D$8*'Deal Pricing'!$D$13-EF$13-EF$14-EF$15-EF$12</x:f>
        <x:v>17385605.829571728</x:v>
      </x:c>
      <x:c r="EG16" s="65" t="n">
        <x:f>EG$10+'Deal Pricing'!$D$8*'Deal Pricing'!$D$13-EG$13-EG$14-EG$15-EG$12</x:f>
        <x:v>17555166.71610959</x:v>
      </x:c>
      <x:c r="EH16" s="65" t="n">
        <x:f>EH$10+'Deal Pricing'!$D$8*'Deal Pricing'!$D$13-EH$13-EH$14-EH$15-EH$12</x:f>
        <x:v>17724861.53506516</x:v>
      </x:c>
      <x:c r="EI16" s="65" t="n">
        <x:f>EI$10+'Deal Pricing'!$D$8*'Deal Pricing'!$D$13-EI$13-EI$14-EI$15-EI$12</x:f>
        <x:v>17894690.225959994</x:v>
      </x:c>
      <x:c r="EJ16" s="65" t="n">
        <x:f>EJ$10+'Deal Pricing'!$D$8*'Deal Pricing'!$D$13-EJ$13-EJ$14-EJ$15-EJ$12</x:f>
        <x:v>18064652.728119332</x:v>
      </x:c>
      <x:c r="EK16" s="65" t="n">
        <x:f>EK$10+'Deal Pricing'!$D$8*'Deal Pricing'!$D$13-EK$13-EK$14-EK$15-EK$12</x:f>
        <x:v>18234748.980674397</x:v>
      </x:c>
      <x:c r="EL16" s="65" t="n">
        <x:f>EL$10+'Deal Pricing'!$D$8*'Deal Pricing'!$D$13-EL$13-EL$14-EL$15-EL$12</x:f>
        <x:v>18404978.92256122</x:v>
      </x:c>
      <x:c r="EM16" s="65" t="n">
        <x:f>EM$10+'Deal Pricing'!$D$8*'Deal Pricing'!$D$13-EM$13-EM$14-EM$15-EM$12</x:f>
        <x:v>18575342.492521595</x:v>
      </x:c>
      <x:c r="EN16" s="65" t="n">
        <x:f>EN$10+'Deal Pricing'!$D$8*'Deal Pricing'!$D$13-EN$13-EN$14-EN$15-EN$12</x:f>
        <x:v>18745839.629104357</x:v>
      </x:c>
      <x:c r="EO16" s="65" t="n">
        <x:f>EO$10+'Deal Pricing'!$D$8*'Deal Pricing'!$D$13-EO$13-EO$14-EO$15-EO$12</x:f>
        <x:v>18916470.27066397</x:v>
      </x:c>
      <x:c r="EP16" s="65" t="n">
        <x:f>EP$10+'Deal Pricing'!$D$8*'Deal Pricing'!$D$13-EP$13-EP$14-EP$15-EP$12</x:f>
        <x:v>19087234.355362922</x:v>
      </x:c>
      <x:c r="EQ16" s="65" t="n">
        <x:f>EQ$10+'Deal Pricing'!$D$8*'Deal Pricing'!$D$13-EQ$13-EQ$14-EQ$15-EQ$12</x:f>
        <x:v>19258131.82117016</x:v>
      </x:c>
      <x:c r="ER16" s="65" t="n">
        <x:f>ER$10+'Deal Pricing'!$D$8*'Deal Pricing'!$D$13-ER$13-ER$14-ER$15-ER$12</x:f>
        <x:v>19429162.60586346</x:v>
      </x:c>
      <x:c r="ES16" s="65" t="n">
        <x:f>ES$10+'Deal Pricing'!$D$8*'Deal Pricing'!$D$13-ES$13-ES$14-ES$15-ES$12</x:f>
        <x:v>19600326.64702785</x:v>
      </x:c>
      <x:c r="ET16" s="65" t="n">
        <x:f>ET$10+'Deal Pricing'!$D$8*'Deal Pricing'!$D$13-ET$13-ET$14-ET$15-ET$12</x:f>
        <x:v>19771623.882058002</x:v>
      </x:c>
      <x:c r="EU16" s="65" t="n">
        <x:f>EU$10+'Deal Pricing'!$D$8*'Deal Pricing'!$D$13-EU$13-EU$14-EU$15-EU$12</x:f>
        <x:v>19943054.24815663</x:v>
      </x:c>
      <x:c r="EV16" s="65" t="n">
        <x:f>EV$10+'Deal Pricing'!$D$8*'Deal Pricing'!$D$13-EV$13-EV$14-EV$15-EV$12</x:f>
        <x:v>20114617.68233689</x:v>
      </x:c>
      <x:c r="EW16" s="65" t="n">
        <x:f>EW$10+'Deal Pricing'!$D$8*'Deal Pricing'!$D$13-EW$13-EW$14-EW$15-EW$12</x:f>
        <x:v>20286314.121420793</x:v>
      </x:c>
      <x:c r="EX16" s="65" t="n">
        <x:f>EX$10+'Deal Pricing'!$D$8*'Deal Pricing'!$D$13-EX$13-EX$14-EX$15-EX$12</x:f>
        <x:v>20458143.502041616</x:v>
      </x:c>
      <x:c r="EY16" s="65" t="n">
        <x:f>EY$10+'Deal Pricing'!$D$8*'Deal Pricing'!$D$13-EY$13-EY$14-EY$15-EY$12</x:f>
        <x:v>20630105.76064255</x:v>
      </x:c>
      <x:c r="EZ16" s="65" t="n">
        <x:f>EZ$10+'Deal Pricing'!$D$8*'Deal Pricing'!$D$13-EZ$13-EZ$14-EZ$15-EZ$12</x:f>
        <x:v>20802200.833477877</x:v>
      </x:c>
      <x:c r="FA16" s="65" t="n">
        <x:f>FA$10+'Deal Pricing'!$D$8*'Deal Pricing'!$D$13-FA$13-FA$14-FA$15-FA$12</x:f>
        <x:v>20974428.656614073</x:v>
      </x:c>
      <x:c r="FB16" s="65" t="n">
        <x:f>FB$10+'Deal Pricing'!$D$8*'Deal Pricing'!$D$13-FB$13-FB$14-FB$15-FB$12</x:f>
        <x:v>21146789.165928505</x:v>
      </x:c>
      <x:c r="FC16" s="65" t="n">
        <x:f>FC$10+'Deal Pricing'!$D$8*'Deal Pricing'!$D$13-FC$13-FC$14-FC$15-FC$12</x:f>
        <x:v>21319282.297111847</x:v>
      </x:c>
      <x:c r="FD16" s="65" t="n">
        <x:f>FD$10+'Deal Pricing'!$D$8*'Deal Pricing'!$D$13-FD$13-FD$14-FD$15-FD$12</x:f>
        <x:v>21491907.985666513</x:v>
      </x:c>
      <x:c r="FE16" s="65" t="n">
        <x:f>FE$10+'Deal Pricing'!$D$8*'Deal Pricing'!$D$13-FE$13-FE$14-FE$15-FE$12</x:f>
        <x:v>21664666.16690895</x:v>
      </x:c>
      <x:c r="FF16" s="65" t="n">
        <x:f>FF$10+'Deal Pricing'!$D$8*'Deal Pricing'!$D$13-FF$13-FF$14-FF$15-FF$12</x:f>
        <x:v>21837556.77596817</x:v>
      </x:c>
      <x:c r="FG16" s="65" t="n">
        <x:f>FG$10+'Deal Pricing'!$D$8*'Deal Pricing'!$D$13-FG$13-FG$14-FG$15-FG$12</x:f>
        <x:v>22010579.747788176</x:v>
      </x:c>
      <x:c r="FH16" s="65" t="n">
        <x:f>FH$10+'Deal Pricing'!$D$8*'Deal Pricing'!$D$13-FH$13-FH$14-FH$15-FH$12</x:f>
        <x:v>22183735.017126214</x:v>
      </x:c>
      <x:c r="FI16" s="65" t="n">
        <x:f>FI$10+'Deal Pricing'!$D$8*'Deal Pricing'!$D$13-FI$13-FI$14-FI$15-FI$12</x:f>
        <x:v>22357022.518555406</x:v>
      </x:c>
      <x:c r="FJ16" s="65" t="n">
        <x:f>FJ$10+'Deal Pricing'!$D$8*'Deal Pricing'!$D$13-FJ$13-FJ$14-FJ$15-FJ$12</x:f>
        <x:v>22530442.186463263</x:v>
      </x:c>
      <x:c r="FK16" s="65" t="n">
        <x:f>FK$10+'Deal Pricing'!$D$8*'Deal Pricing'!$D$13-FK$13-FK$14-FK$15-FK$12</x:f>
        <x:v>22703993.955052793</x:v>
      </x:c>
      <x:c r="FL16" s="65" t="n">
        <x:f>FL$10+'Deal Pricing'!$D$8*'Deal Pricing'!$D$13-FL$13-FL$14-FL$15-FL$12</x:f>
        <x:v>22877677.75834391</x:v>
      </x:c>
      <x:c r="FM16" s="65" t="n">
        <x:f>FM$10+'Deal Pricing'!$D$8*'Deal Pricing'!$D$13-FM$13-FM$14-FM$15-FM$12</x:f>
        <x:v>23051493.53017189</x:v>
      </x:c>
      <x:c r="FN16" s="65" t="n">
        <x:f>FN$10+'Deal Pricing'!$D$8*'Deal Pricing'!$D$13-FN$13-FN$14-FN$15-FN$12</x:f>
        <x:v>23225441.204189815</x:v>
      </x:c>
      <x:c r="FO16" s="65" t="n">
        <x:f>FO$10+'Deal Pricing'!$D$8*'Deal Pricing'!$D$13-FO$13-FO$14-FO$15-FO$12</x:f>
        <x:v>23399520.71386702</x:v>
      </x:c>
      <x:c r="FP16" s="65" t="n">
        <x:f>FP$10+'Deal Pricing'!$D$8*'Deal Pricing'!$D$13-FP$13-FP$14-FP$15-FP$12</x:f>
        <x:v>23573731.992491633</x:v>
      </x:c>
      <x:c r="FQ16" s="65" t="n">
        <x:f>FQ$10+'Deal Pricing'!$D$8*'Deal Pricing'!$D$13-FQ$13-FQ$14-FQ$15-FQ$12</x:f>
        <x:v>23748074.973168693</x:v>
      </x:c>
      <x:c r="FR16" s="65" t="n">
        <x:f>FR$10+'Deal Pricing'!$D$8*'Deal Pricing'!$D$13-FR$13-FR$14-FR$15-FR$12</x:f>
        <x:v>23922549.58882291</x:v>
      </x:c>
      <x:c r="FS16" s="65" t="n">
        <x:f>FS$10+'Deal Pricing'!$D$8*'Deal Pricing'!$D$13-FS$13-FS$14-FS$15-FS$12</x:f>
        <x:v>24097155.772196822</x:v>
      </x:c>
      <x:c r="FT16" s="65" t="n">
        <x:f>FT$10+'Deal Pricing'!$D$8*'Deal Pricing'!$D$13-FT$13-FT$14-FT$15-FT$12</x:f>
        <x:v>24271893.455853447</x:v>
      </x:c>
      <x:c r="FU16" s="65" t="n">
        <x:f>FU$10+'Deal Pricing'!$D$8*'Deal Pricing'!$D$13-FU$13-FU$14-FU$15-FU$12</x:f>
        <x:v>24446762.572174396</x:v>
      </x:c>
      <x:c r="FV16" s="65" t="n">
        <x:f>FV$10+'Deal Pricing'!$D$8*'Deal Pricing'!$D$13-FV$13-FV$14-FV$15-FV$12</x:f>
        <x:v>24621763.053362634</x:v>
      </x:c>
      <x:c r="FW16" s="65" t="n">
        <x:f>FW$10+'Deal Pricing'!$D$8*'Deal Pricing'!$D$13-FW$13-FW$14-FW$15-FW$12</x:f>
        <x:v>24796894.831440933</x:v>
      </x:c>
      <x:c r="FX16" s="65" t="n">
        <x:f>FX$10+'Deal Pricing'!$D$8*'Deal Pricing'!$D$13-FX$13-FX$14-FX$15-FX$12</x:f>
        <x:v>24972157.838253133</x:v>
      </x:c>
      <x:c r="FY16" s="65" t="n">
        <x:f>FY$10+'Deal Pricing'!$D$8*'Deal Pricing'!$D$13-FY$13-FY$14-FY$15-FY$12</x:f>
        <x:v>25147552.00546521</x:v>
      </x:c>
      <x:c r="FZ16" s="65" t="n">
        <x:f>FZ$10+'Deal Pricing'!$D$8*'Deal Pricing'!$D$13-FZ$13-FZ$14-FZ$15-FZ$12</x:f>
        <x:v>25323077.264564168</x:v>
      </x:c>
      <x:c r="GA16" s="65" t="n">
        <x:f>GA$10+'Deal Pricing'!$D$8*'Deal Pricing'!$D$13-GA$13-GA$14-GA$15-GA$12</x:f>
        <x:v>25498733.5468602</x:v>
      </x:c>
      <x:c r="GB16" s="65" t="n">
        <x:f>GB$10+'Deal Pricing'!$D$8*'Deal Pricing'!$D$13-GB$13-GB$14-GB$15-GB$12</x:f>
        <x:v>25674520.783485334</x:v>
      </x:c>
      <x:c r="GC16" s="65" t="n">
        <x:f>GC$10+'Deal Pricing'!$D$8*'Deal Pricing'!$D$13-GC$13-GC$14-GC$15-GC$12</x:f>
        <x:v>25850438.905395757</x:v>
      </x:c>
      <x:c r="GD16" s="65" t="n">
        <x:f>GD$10+'Deal Pricing'!$D$8*'Deal Pricing'!$D$13-GD$13-GD$14-GD$15-GD$12</x:f>
        <x:v>26026487.843370147</x:v>
      </x:c>
      <x:c r="GE16" s="65" t="n">
        <x:f>GE$10+'Deal Pricing'!$D$8*'Deal Pricing'!$D$13-GE$13-GE$14-GE$15-GE$12</x:f>
        <x:v>26202667.52801236</x:v>
      </x:c>
      <x:c r="GF16" s="65" t="n">
        <x:f>GF$10+'Deal Pricing'!$D$8*'Deal Pricing'!$D$13-GF$13-GF$14-GF$15-GF$12</x:f>
        <x:v>26378977.8897496</x:v>
      </x:c>
      <x:c r="GG16" s="65" t="n">
        <x:f>GG$10+'Deal Pricing'!$D$8*'Deal Pricing'!$D$13-GG$13-GG$14-GG$15-GG$12</x:f>
        <x:v>26555418.85883506</x:v>
      </x:c>
      <x:c r="GH16" s="65" t="n">
        <x:f>GH$10+'Deal Pricing'!$D$8*'Deal Pricing'!$D$13-GH$13-GH$14-GH$15-GH$12</x:f>
        <x:v>26731990.36534629</x:v>
      </x:c>
      <x:c r="GI16" s="65" t="n">
        <x:f>GI$10+'Deal Pricing'!$D$8*'Deal Pricing'!$D$13-GI$13-GI$14-GI$15-GI$12</x:f>
        <x:v>26908692.339186784</x:v>
      </x:c>
      <x:c r="GJ16" s="65" t="n">
        <x:f>GJ$10+'Deal Pricing'!$D$8*'Deal Pricing'!$D$13-GJ$13-GJ$14-GJ$15-GJ$12</x:f>
        <x:v>27085524.710086904</x:v>
      </x:c>
      <x:c r="GK16" s="65" t="n">
        <x:f>GK$10+'Deal Pricing'!$D$8*'Deal Pricing'!$D$13-GK$13-GK$14-GK$15-GK$12</x:f>
        <x:v>27262487.40760255</x:v>
      </x:c>
      <x:c r="GL16" s="65" t="n">
        <x:f>GL$10+'Deal Pricing'!$D$8*'Deal Pricing'!$D$13-GL$13-GL$14-GL$15-GL$12</x:f>
        <x:v>27439580.36111776</x:v>
      </x:c>
      <x:c r="GM16" s="65" t="n">
        <x:f>GM$10+'Deal Pricing'!$D$8*'Deal Pricing'!$D$13-GM$13-GM$14-GM$15-GM$12</x:f>
        <x:v>27616803.49984291</x:v>
      </x:c>
      <x:c r="GN16" s="65" t="n">
        <x:f>GN$10+'Deal Pricing'!$D$8*'Deal Pricing'!$D$13-GN$13-GN$14-GN$15-GN$12</x:f>
        <x:v>27794156.752817452</x:v>
      </x:c>
      <x:c r="GO16" s="65" t="n">
        <x:f>GO$10+'Deal Pricing'!$D$8*'Deal Pricing'!$D$13-GO$13-GO$14-GO$15-GO$12</x:f>
        <x:v>27971640.048907965</x:v>
      </x:c>
      <x:c r="GP16" s="65" t="n">
        <x:f>GP$10+'Deal Pricing'!$D$8*'Deal Pricing'!$D$13-GP$13-GP$14-GP$15-GP$12</x:f>
        <x:v>28149253.31681102</x:v>
      </x:c>
      <x:c r="GQ16" s="65" t="n">
        <x:f>GQ$10+'Deal Pricing'!$D$8*'Deal Pricing'!$D$13-GQ$13-GQ$14-GQ$15-GQ$12</x:f>
        <x:v>28326996.485051166</x:v>
      </x:c>
      <x:c r="GR16" s="65" t="n">
        <x:f>GR$10+'Deal Pricing'!$D$8*'Deal Pricing'!$D$13-GR$13-GR$14-GR$15-GR$12</x:f>
        <x:v>28504869.481983792</x:v>
      </x:c>
      <x:c r="GS16" s="65" t="n">
        <x:f>GS$10+'Deal Pricing'!$D$8*'Deal Pricing'!$D$13-GS$13-GS$14-GS$15-GS$12</x:f>
        <x:v>28682872.235793207</x:v>
      </x:c>
      <x:c r="GT16" s="65" t="n">
        <x:f>GT$10+'Deal Pricing'!$D$8*'Deal Pricing'!$D$13-GT$13-GT$14-GT$15-GT$12</x:f>
        <x:v>28861004.67449539</x:v>
      </x:c>
      <x:c r="GU16" s="65" t="n">
        <x:f>GU$10+'Deal Pricing'!$D$8*'Deal Pricing'!$D$13-GU$13-GU$14-GU$15-GU$12</x:f>
        <x:v>29039266.725936335</x:v>
      </x:c>
      <x:c r="GV16" s="65" t="n">
        <x:f>GV$10+'Deal Pricing'!$D$8*'Deal Pricing'!$D$13-GV$13-GV$14-GV$15-GV$12</x:f>
        <x:v>29217658.317793474</x:v>
      </x:c>
      <x:c r="GW16" s="65" t="n">
        <x:f>GW$10+'Deal Pricing'!$D$8*'Deal Pricing'!$D$13-GW$13-GW$14-GW$15-GW$12</x:f>
        <x:v>29396179.377576973</x:v>
      </x:c>
      <x:c r="GX16" s="65" t="n">
        <x:f>GX$10+'Deal Pricing'!$D$8*'Deal Pricing'!$D$13-GX$13-GX$14-GX$15-GX$12</x:f>
        <x:v>29574829.832628038</x:v>
      </x:c>
      <x:c r="GY16" s="65" t="n">
        <x:f>GY$10+'Deal Pricing'!$D$8*'Deal Pricing'!$D$13-GY$13-GY$14-GY$15-GY$12</x:f>
        <x:v>29753609.61012177</x:v>
      </x:c>
      <x:c r="GZ16" s="65" t="n">
        <x:f>GZ$10+'Deal Pricing'!$D$8*'Deal Pricing'!$D$13-GZ$13-GZ$14-GZ$15-GZ$12</x:f>
        <x:v>29932518.637065172</x:v>
      </x:c>
      <x:c r="HA16" s="65" t="n">
        <x:f>HA$10+'Deal Pricing'!$D$8*'Deal Pricing'!$D$13-HA$13-HA$14-HA$15-HA$12</x:f>
        <x:v>30111556.84030012</x:v>
      </x:c>
      <x:c r="HB16" s="65" t="n">
        <x:f>HB$10+'Deal Pricing'!$D$8*'Deal Pricing'!$D$13-HB$13-HB$14-HB$15-HB$12</x:f>
        <x:v>30290724.146501273</x:v>
      </x:c>
      <x:c r="HC16" s="65" t="n">
        <x:f>HC$10+'Deal Pricing'!$D$8*'Deal Pricing'!$D$13-HC$13-HC$14-HC$15-HC$12</x:f>
        <x:v>30470020.48217888</x:v>
      </x:c>
      <x:c r="HD16" s="65" t="n">
        <x:f>HD$10+'Deal Pricing'!$D$8*'Deal Pricing'!$D$13-HD$13-HD$14-HD$15-HD$12</x:f>
        <x:v>30649445.77367703</x:v>
      </x:c>
      <x:c r="HE16" s="65" t="n">
        <x:f>HE$10+'Deal Pricing'!$D$8*'Deal Pricing'!$D$13-HE$13-HE$14-HE$15-HE$12</x:f>
        <x:v>30828999.947176244</x:v>
      </x:c>
      <x:c r="HF16" s="65" t="n">
        <x:f>HF$10+'Deal Pricing'!$D$8*'Deal Pricing'!$D$13-HF$13-HF$14-HF$15-HF$12</x:f>
        <x:v>31008682.928691674</x:v>
      </x:c>
      <x:c r="HG16" s="65" t="n">
        <x:f>HG$10+'Deal Pricing'!$D$8*'Deal Pricing'!$D$13-HG$13-HG$14-HG$15-HG$12</x:f>
        <x:v>31188494.644075874</x:v>
      </x:c>
      <x:c r="HH16" s="65" t="n">
        <x:f>HH$10+'Deal Pricing'!$D$8*'Deal Pricing'!$D$13-HH$13-HH$14-HH$15-HH$12</x:f>
        <x:v>31368435.01901728</x:v>
      </x:c>
      <x:c r="HI16" s="65" t="n">
        <x:f>HI$10+'Deal Pricing'!$D$8*'Deal Pricing'!$D$13-HI$13-HI$14-HI$15-HI$12</x:f>
        <x:v>31548503.97904128</x:v>
      </x:c>
      <x:c r="HJ16" s="65" t="n">
        <x:f>HJ$10+'Deal Pricing'!$D$8*'Deal Pricing'!$D$13-HJ$13-HJ$14-HJ$15-HJ$12</x:f>
        <x:v>31728701.44951192</x:v>
      </x:c>
      <x:c r="HK16" s="65" t="n">
        <x:f>HK$10+'Deal Pricing'!$D$8*'Deal Pricing'!$D$13-HK$13-HK$14-HK$15-HK$12</x:f>
        <x:v>31909027.355629843</x:v>
      </x:c>
      <x:c r="HL16" s="65" t="n">
        <x:f>HL$10+'Deal Pricing'!$D$8*'Deal Pricing'!$D$13-HL$13-HL$14-HL$15-HL$12</x:f>
        <x:v>32089481.622435518</x:v>
      </x:c>
      <x:c r="HM16" s="65" t="n">
        <x:f>HM$10+'Deal Pricing'!$D$8*'Deal Pricing'!$D$13-HM$13-HM$14-HM$15-HM$12</x:f>
        <x:v>32270064.174806967</x:v>
      </x:c>
      <x:c r="HN16" s="65" t="n">
        <x:f>HN$10+'Deal Pricing'!$D$8*'Deal Pricing'!$D$13-HN$13-HN$14-HN$15-HN$12</x:f>
        <x:v>32450774.93746294</x:v>
      </x:c>
      <x:c r="HO16" s="65" t="n">
        <x:f>HO$10+'Deal Pricing'!$D$8*'Deal Pricing'!$D$13-HO$13-HO$14-HO$15-HO$12</x:f>
        <x:v>32631613.834960658</x:v>
      </x:c>
      <x:c r="HP16" s="65" t="n">
        <x:f>HP$10+'Deal Pricing'!$D$8*'Deal Pricing'!$D$13-HP$13-HP$14-HP$15-HP$12</x:f>
        <x:v>32812580.791698717</x:v>
      </x:c>
      <x:c r="HQ16" s="65" t="n">
        <x:f>HQ$10+'Deal Pricing'!$D$8*'Deal Pricing'!$D$13-HQ$13-HQ$14-HQ$15-HQ$12</x:f>
        <x:v>32993675.73191538</x:v>
      </x:c>
      <x:c r="HR16" s="65" t="n">
        <x:f>HR$10+'Deal Pricing'!$D$8*'Deal Pricing'!$D$13-HR$13-HR$14-HR$15-HR$12</x:f>
        <x:v>33174898.57969112</x:v>
      </x:c>
      <x:c r="HS16" s="65" t="n">
        <x:f>HS$10+'Deal Pricing'!$D$8*'Deal Pricing'!$D$13-HS$13-HS$14-HS$15-HS$12</x:f>
        <x:v>33356249.258947127</x:v>
      </x:c>
      <x:c r="HT16" s="65" t="n">
        <x:f>HT$10+'Deal Pricing'!$D$8*'Deal Pricing'!$D$13-HT$13-HT$14-HT$15-HT$12</x:f>
        <x:v>33537727.693446625</x:v>
      </x:c>
      <x:c r="HU16" s="65" t="n">
        <x:f>HU$10+'Deal Pricing'!$D$8*'Deal Pricing'!$D$13-HU$13-HU$14-HU$15-HU$12</x:f>
        <x:v>33719333.80679621</x:v>
      </x:c>
      <x:c r="HV16" s="65" t="n">
        <x:f>HV$10+'Deal Pricing'!$D$8*'Deal Pricing'!$D$13-HV$13-HV$14-HV$15-HV$12</x:f>
        <x:v>33901067.522444226</x:v>
      </x:c>
      <x:c r="HW16" s="65" t="n">
        <x:f>HW$10+'Deal Pricing'!$D$8*'Deal Pricing'!$D$13-HW$13-HW$14-HW$15-HW$12</x:f>
        <x:v>34082928.7636836</x:v>
      </x:c>
      <x:c r="HX16" s="65" t="n">
        <x:f>HX$10+'Deal Pricing'!$D$8*'Deal Pricing'!$D$13-HX$13-HX$14-HX$15-HX$12</x:f>
        <x:v>34264917.45364987</x:v>
      </x:c>
      <x:c r="HY16" s="65" t="n">
        <x:f>HY$10+'Deal Pricing'!$D$8*'Deal Pricing'!$D$13-HY$13-HY$14-HY$15-HY$12</x:f>
        <x:v>34447033.51532409</x:v>
      </x:c>
      <x:c r="HZ16" s="65" t="n">
        <x:f>HZ$10+'Deal Pricing'!$D$8*'Deal Pricing'!$D$13-HZ$13-HZ$14-HZ$15-HZ$12</x:f>
        <x:v>34629276.87153079</x:v>
      </x:c>
      <x:c r="IA16" s="65" t="n">
        <x:f>IA$10+'Deal Pricing'!$D$8*'Deal Pricing'!$D$13-IA$13-IA$14-IA$15-IA$12</x:f>
        <x:v>34811647.444940984</x:v>
      </x:c>
      <x:c r="IB16" s="65" t="n">
        <x:f>IB$10+'Deal Pricing'!$D$8*'Deal Pricing'!$D$13-IB$13-IB$14-IB$15-IB$12</x:f>
        <x:v>34994145.15807004</x:v>
      </x:c>
      <x:c r="IC16" s="2"/>
      <x:c r="ID16" s="2"/>
      <x:c r="IE16" s="2"/>
      <x:c r="IF16" s="2"/>
    </x:row>
    <x:row r="17">
      <x:c r="A17" s="2"/>
      <x:c r="B17" s="2"/>
      <x:c r="C17" s="85" t="str">
        <x:v>After-tax profit</x:v>
      </x:c>
      <x:c r="D17" s="2"/>
      <x:c r="E17" s="2"/>
      <x:c r="F17" s="65" t="n">
        <x:f>F$16-MAX(F$16,0)*Assumptions!$D$14</x:f>
        <x:v>-3496774.2105227048</x:v>
      </x:c>
      <x:c r="G17" s="65" t="n">
        <x:f>G$16-MAX(G$16,0)*Assumptions!$D$14</x:f>
        <x:v>-3345061.7219917458</x:v>
      </x:c>
      <x:c r="H17" s="65" t="n">
        <x:f>H$16-MAX(H$16,0)*Assumptions!$D$14</x:f>
        <x:v>-3193209.238236917</x:v>
      </x:c>
      <x:c r="I17" s="65" t="n">
        <x:f>I$16-MAX(I$16,0)*Assumptions!$D$14</x:f>
        <x:v>-3041216.7913454156</x:v>
      </x:c>
      <x:c r="J17" s="65" t="n">
        <x:f>J$16-MAX(J$16,0)*Assumptions!$D$14</x:f>
        <x:v>-2889084.4136424707</x:v>
      </x:c>
      <x:c r="K17" s="65" t="n">
        <x:f>K$16-MAX(K$16,0)*Assumptions!$D$14</x:f>
        <x:v>-2736812.137691343</x:v>
      </x:c>
      <x:c r="L17" s="65" t="n">
        <x:f>L$16-MAX(L$16,0)*Assumptions!$D$14</x:f>
        <x:v>-2584399.996292444</x:v>
      </x:c>
      <x:c r="M17" s="65" t="n">
        <x:f>M$16-MAX(M$16,0)*Assumptions!$D$14</x:f>
        <x:v>-2431848.0224837614</x:v>
      </x:c>
      <x:c r="N17" s="65" t="n">
        <x:f>N$16-MAX(N$16,0)*Assumptions!$D$14</x:f>
        <x:v>-2279156.2495399537</x:v>
      </x:c>
      <x:c r="O17" s="65" t="n">
        <x:f>O$16-MAX(O$16,0)*Assumptions!$D$14</x:f>
        <x:v>-2126324.7109727263</x:v>
      </x:c>
      <x:c r="P17" s="65" t="n">
        <x:f>P$16-MAX(P$16,0)*Assumptions!$D$14</x:f>
        <x:v>-1973353.4405299826</x:v>
      </x:c>
      <x:c r="Q17" s="65" t="n">
        <x:f>Q$16-MAX(Q$16,0)*Assumptions!$D$14</x:f>
        <x:v>-1820242.4721960835</x:v>
      </x:c>
      <x:c r="R17" s="65" t="n">
        <x:f>R$16-MAX(R$16,0)*Assumptions!$D$14</x:f>
        <x:v>-1666991.8401911445</x:v>
      </x:c>
      <x:c r="S17" s="65" t="n">
        <x:f>S$16-MAX(S$16,0)*Assumptions!$D$14</x:f>
        <x:v>-1513601.578971155</x:v>
      </x:c>
      <x:c r="T17" s="65" t="n">
        <x:f>T$16-MAX(T$16,0)*Assumptions!$D$14</x:f>
        <x:v>-1360071.723227377</x:v>
      </x:c>
      <x:c r="U17" s="65" t="n">
        <x:f>U$16-MAX(U$16,0)*Assumptions!$D$14</x:f>
        <x:v>-1206402.3078863956</x:v>
      </x:c>
      <x:c r="V17" s="65" t="n">
        <x:f>V$16-MAX(V$16,0)*Assumptions!$D$14</x:f>
        <x:v>-1052593.3681095727</x:v>
      </x:c>
      <x:c r="W17" s="65" t="n">
        <x:f>W$16-MAX(W$16,0)*Assumptions!$D$14</x:f>
        <x:v>-898644.9392929375</x:v>
      </x:c>
      <x:c r="X17" s="65" t="n">
        <x:f>X$16-MAX(X$16,0)*Assumptions!$D$14</x:f>
        <x:v>-744557.0570669435</x:v>
      </x:c>
      <x:c r="Y17" s="65" t="n">
        <x:f>Y$16-MAX(Y$16,0)*Assumptions!$D$14</x:f>
        <x:v>-590329.7572960602</x:v>
      </x:c>
      <x:c r="Z17" s="65" t="n">
        <x:f>Z$16-MAX(Z$16,0)*Assumptions!$D$14</x:f>
        <x:v>-435963.0760786552</x:v>
      </x:c>
      <x:c r="AA17" s="65" t="n">
        <x:f>AA$16-MAX(AA$16,0)*Assumptions!$D$14</x:f>
        <x:v>-281457.0497465916</x:v>
      </x:c>
      <x:c r="AB17" s="65" t="n">
        <x:f>AB$16-MAX(AB$16,0)*Assumptions!$D$14</x:f>
        <x:v>-126811.71486503724</x:v>
      </x:c>
      <x:c r="AC17" s="65" t="n">
        <x:f>AC$16-MAX(AC$16,0)*Assumptions!$D$14</x:f>
        <x:v>22378.313414268196</x:v>
      </x:c>
      <x:c r="AD17" s="65" t="n">
        <x:f>AD$16-MAX(AD$16,0)*Assumptions!$D$14</x:f>
        <x:v>146317.38649691193</x:v>
      </x:c>
      <x:c r="AE17" s="65" t="n">
        <x:f>AE$16-MAX(AE$16,0)*Assumptions!$D$14</x:f>
        <x:v>270367.81754521205</x:v>
      </x:c>
      <x:c r="AF17" s="65" t="n">
        <x:f>AF$16-MAX(AF$16,0)*Assumptions!$D$14</x:f>
        <x:v>394529.5765627719</x:v>
      </x:c>
      <x:c r="AG17" s="65" t="n">
        <x:f>AG$16-MAX(AG$16,0)*Assumptions!$D$14</x:f>
        <x:v>518802.6333676651</x:v>
      </x:c>
      <x:c r="AH17" s="65" t="n">
        <x:f>AH$16-MAX(AH$16,0)*Assumptions!$D$14</x:f>
        <x:v>643186.9575926512</x:v>
      </x:c>
      <x:c r="AI17" s="65" t="n">
        <x:f>AI$16-MAX(AI$16,0)*Assumptions!$D$14</x:f>
        <x:v>767682.5186855026</x:v>
      </x:c>
      <x:c r="AJ17" s="65" t="n">
        <x:f>AJ$16-MAX(AJ$16,0)*Assumptions!$D$14</x:f>
        <x:v>892289.2859090597</x:v>
      </x:c>
      <x:c r="AK17" s="65" t="n">
        <x:f>AK$16-MAX(AK$16,0)*Assumptions!$D$14</x:f>
        <x:v>1017007.2283416644</x:v>
      </x:c>
      <x:c r="AL17" s="65" t="n">
        <x:f>AL$16-MAX(AL$16,0)*Assumptions!$D$14</x:f>
        <x:v>1141836.314877171</x:v>
      </x:c>
      <x:c r="AM17" s="65" t="n">
        <x:f>AM$16-MAX(AM$16,0)*Assumptions!$D$14</x:f>
        <x:v>1266776.514225407</x:v>
      </x:c>
      <x:c r="AN17" s="65" t="n">
        <x:f>AN$16-MAX(AN$16,0)*Assumptions!$D$14</x:f>
        <x:v>1391827.7949121527</x:v>
      </x:c>
      <x:c r="AO17" s="65" t="n">
        <x:f>AO$16-MAX(AO$16,0)*Assumptions!$D$14</x:f>
        <x:v>1516990.125279659</x:v>
      </x:c>
      <x:c r="AP17" s="65" t="n">
        <x:f>AP$16-MAX(AP$16,0)*Assumptions!$D$14</x:f>
        <x:v>1642263.4734865553</x:v>
      </x:c>
      <x:c r="AQ17" s="65" t="n">
        <x:f>AQ$16-MAX(AQ$16,0)*Assumptions!$D$14</x:f>
        <x:v>1767647.80750843</x:v>
      </x:c>
      <x:c r="AR17" s="65" t="n">
        <x:f>AR$16-MAX(AR$16,0)*Assumptions!$D$14</x:f>
        <x:v>1893143.0951377251</x:v>
      </x:c>
      <x:c r="AS17" s="65" t="n">
        <x:f>AS$16-MAX(AS$16,0)*Assumptions!$D$14</x:f>
        <x:v>2018749.3039843128</x:v>
      </x:c>
      <x:c r="AT17" s="65" t="n">
        <x:f>AT$16-MAX(AT$16,0)*Assumptions!$D$14</x:f>
        <x:v>2144466.401475422</x:v>
      </x:c>
      <x:c r="AU17" s="65" t="n">
        <x:f>AU$16-MAX(AU$16,0)*Assumptions!$D$14</x:f>
        <x:v>2270294.354856009</x:v>
      </x:c>
      <x:c r="AV17" s="65" t="n">
        <x:f>AV$16-MAX(AV$16,0)*Assumptions!$D$14</x:f>
        <x:v>2396233.1311891554</x:v>
      </x:c>
      <x:c r="AW17" s="65" t="n">
        <x:f>AW$16-MAX(AW$16,0)*Assumptions!$D$14</x:f>
        <x:v>2522282.6973559447</x:v>
      </x:c>
      <x:c r="AX17" s="65" t="n">
        <x:f>AX$16-MAX(AX$16,0)*Assumptions!$D$14</x:f>
        <x:v>2648443.020056125</x:v>
      </x:c>
      <x:c r="AY17" s="65" t="n">
        <x:f>AY$16-MAX(AY$16,0)*Assumptions!$D$14</x:f>
        <x:v>2774714.065807929</x:v>
      </x:c>
      <x:c r="AZ17" s="65" t="n">
        <x:f>AZ$16-MAX(AZ$16,0)*Assumptions!$D$14</x:f>
        <x:v>2901095.80094875</x:v>
      </x:c>
      <x:c r="BA17" s="65" t="n">
        <x:f>BA$16-MAX(BA$16,0)*Assumptions!$D$14</x:f>
        <x:v>3027588.1916349134</x:v>
      </x:c>
      <x:c r="BB17" s="65" t="n">
        <x:f>BB$16-MAX(BB$16,0)*Assumptions!$D$14</x:f>
        <x:v>3154191.2038424453</x:v>
      </x:c>
      <x:c r="BC17" s="65" t="n">
        <x:f>BC$16-MAX(BC$16,0)*Assumptions!$D$14</x:f>
        <x:v>3280904.8033667603</x:v>
      </x:c>
      <x:c r="BD17" s="65" t="n">
        <x:f>BD$16-MAX(BD$16,0)*Assumptions!$D$14</x:f>
        <x:v>3407728.9558234774</x:v>
      </x:c>
      <x:c r="BE17" s="65" t="n">
        <x:f>BE$16-MAX(BE$16,0)*Assumptions!$D$14</x:f>
        <x:v>3534663.6266481653</x:v>
      </x:c>
      <x:c r="BF17" s="65" t="n">
        <x:f>BF$16-MAX(BF$16,0)*Assumptions!$D$14</x:f>
        <x:v>3661708.7810968235</x:v>
      </x:c>
      <x:c r="BG17" s="65" t="n">
        <x:f>BG$16-MAX(BG$16,0)*Assumptions!$D$14</x:f>
        <x:v>3788864.3842463233</x:v>
      </x:c>
      <x:c r="BH17" s="65" t="n">
        <x:f>BH$16-MAX(BH$16,0)*Assumptions!$D$14</x:f>
        <x:v>3916130.400994146</x:v>
      </x:c>
      <x:c r="BI17" s="65" t="n">
        <x:f>BI$16-MAX(BI$16,0)*Assumptions!$D$14</x:f>
        <x:v>4043506.7960592858</x:v>
      </x:c>
      <x:c r="BJ17" s="65" t="n">
        <x:f>BJ$16-MAX(BJ$16,0)*Assumptions!$D$14</x:f>
        <x:v>4170993.5339817917</x:v>
      </x:c>
      <x:c r="BK17" s="65" t="n">
        <x:f>BK$16-MAX(BK$16,0)*Assumptions!$D$14</x:f>
        <x:v>4298590.57912375</x:v>
      </x:c>
      <x:c r="BL17" s="65" t="n">
        <x:f>BL$16-MAX(BL$16,0)*Assumptions!$D$14</x:f>
        <x:v>4426297.895668836</x:v>
      </x:c>
      <x:c r="BM17" s="65" t="n">
        <x:f>BM$16-MAX(BM$16,0)*Assumptions!$D$14</x:f>
        <x:v>4554115.447623243</x:v>
      </x:c>
      <x:c r="BN17" s="65" t="n">
        <x:f>BN$16-MAX(BN$16,0)*Assumptions!$D$14</x:f>
        <x:v>4682043.198815235</x:v>
      </x:c>
      <x:c r="BO17" s="65" t="n">
        <x:f>BO$16-MAX(BO$16,0)*Assumptions!$D$14</x:f>
        <x:v>4810081.112896191</x:v>
      </x:c>
      <x:c r="BP17" s="65" t="n">
        <x:f>BP$16-MAX(BP$16,0)*Assumptions!$D$14</x:f>
        <x:v>4938229.1533400165</x:v>
      </x:c>
      <x:c r="BQ17" s="65" t="n">
        <x:f>BQ$16-MAX(BQ$16,0)*Assumptions!$D$14</x:f>
        <x:v>5066487.283444254</x:v>
      </x:c>
      <x:c r="BR17" s="65" t="n">
        <x:f>BR$16-MAX(BR$16,0)*Assumptions!$D$14</x:f>
        <x:v>5194855.466329605</x:v>
      </x:c>
      <x:c r="BS17" s="65" t="n">
        <x:f>BS$16-MAX(BS$16,0)*Assumptions!$D$14</x:f>
        <x:v>5323333.664940516</x:v>
      </x:c>
      <x:c r="BT17" s="65" t="n">
        <x:f>BT$16-MAX(BT$16,0)*Assumptions!$D$14</x:f>
        <x:v>5451921.842045725</x:v>
      </x:c>
      <x:c r="BU17" s="65" t="n">
        <x:f>BU$16-MAX(BU$16,0)*Assumptions!$D$14</x:f>
        <x:v>5580619.960237839</x:v>
      </x:c>
      <x:c r="BV17" s="65" t="n">
        <x:f>BV$16-MAX(BV$16,0)*Assumptions!$D$14</x:f>
        <x:v>5709427.981934382</x:v>
      </x:c>
      <x:c r="BW17" s="65" t="n">
        <x:f>BW$16-MAX(BW$16,0)*Assumptions!$D$14</x:f>
        <x:v>5838345.869377265</x:v>
      </x:c>
      <x:c r="BX17" s="65" t="n">
        <x:f>BX$16-MAX(BX$16,0)*Assumptions!$D$14</x:f>
        <x:v>5967373.584633863</x:v>
      </x:c>
      <x:c r="BY17" s="65" t="n">
        <x:f>BY$16-MAX(BY$16,0)*Assumptions!$D$14</x:f>
        <x:v>6096511.089596452</x:v>
      </x:c>
      <x:c r="BZ17" s="65" t="n">
        <x:f>BZ$16-MAX(BZ$16,0)*Assumptions!$D$14</x:f>
        <x:v>6225758.345983332</x:v>
      </x:c>
      <x:c r="CA17" s="65" t="n">
        <x:f>CA$16-MAX(CA$16,0)*Assumptions!$D$14</x:f>
        <x:v>6355115.315338194</x:v>
      </x:c>
      <x:c r="CB17" s="65" t="n">
        <x:f>CB$16-MAX(CB$16,0)*Assumptions!$D$14</x:f>
        <x:v>6484581.9590313425</x:v>
      </x:c>
      <x:c r="CC17" s="65" t="n">
        <x:f>CC$16-MAX(CC$16,0)*Assumptions!$D$14</x:f>
        <x:v>6614158.238259089</x:v>
      </x:c>
      <x:c r="CD17" s="65" t="n">
        <x:f>CD$16-MAX(CD$16,0)*Assumptions!$D$14</x:f>
        <x:v>6743844.114044446</x:v>
      </x:c>
      <x:c r="CE17" s="65" t="n">
        <x:f>CE$16-MAX(CE$16,0)*Assumptions!$D$14</x:f>
        <x:v>6873639.547237674</x:v>
      </x:c>
      <x:c r="CF17" s="65" t="n">
        <x:f>CF$16-MAX(CF$16,0)*Assumptions!$D$14</x:f>
        <x:v>7003544.4985158015</x:v>
      </x:c>
      <x:c r="CG17" s="65" t="n">
        <x:f>CG$16-MAX(CG$16,0)*Assumptions!$D$14</x:f>
        <x:v>7133558.928383812</x:v>
      </x:c>
      <x:c r="CH17" s="65" t="n">
        <x:f>CH$16-MAX(CH$16,0)*Assumptions!$D$14</x:f>
        <x:v>7263682.797173938</x:v>
      </x:c>
      <x:c r="CI17" s="65" t="n">
        <x:f>CI$16-MAX(CI$16,0)*Assumptions!$D$14</x:f>
        <x:v>7393916.065046951</x:v>
      </x:c>
      <x:c r="CJ17" s="65" t="n">
        <x:f>CJ$16-MAX(CJ$16,0)*Assumptions!$D$14</x:f>
        <x:v>7524258.691991439</x:v>
      </x:c>
      <x:c r="CK17" s="65" t="n">
        <x:f>CK$16-MAX(CK$16,0)*Assumptions!$D$14</x:f>
        <x:v>7654710.637825059</x:v>
      </x:c>
      <x:c r="CL17" s="65" t="n">
        <x:f>CL$16-MAX(CL$16,0)*Assumptions!$D$14</x:f>
        <x:v>7785271.86219382</x:v>
      </x:c>
      <x:c r="CM17" s="65" t="n">
        <x:f>CM$16-MAX(CM$16,0)*Assumptions!$D$14</x:f>
        <x:v>7915942.324573383</x:v>
      </x:c>
      <x:c r="CN17" s="65" t="n">
        <x:f>CN$16-MAX(CN$16,0)*Assumptions!$D$14</x:f>
        <x:v>8046721.984268313</x:v>
      </x:c>
      <x:c r="CO17" s="65" t="n">
        <x:f>CO$16-MAX(CO$16,0)*Assumptions!$D$14</x:f>
        <x:v>8177610.800413415</x:v>
      </x:c>
      <x:c r="CP17" s="65" t="n">
        <x:f>CP$16-MAX(CP$16,0)*Assumptions!$D$14</x:f>
        <x:v>8308608.731973032</x:v>
      </x:c>
      <x:c r="CQ17" s="65" t="n">
        <x:f>CQ$16-MAX(CQ$16,0)*Assumptions!$D$14</x:f>
        <x:v>8439715.737741793</x:v>
      </x:c>
      <x:c r="CR17" s="65" t="n">
        <x:f>CR$16-MAX(CR$16,0)*Assumptions!$D$14</x:f>
        <x:v>8570931.776345268</x:v>
      </x:c>
      <x:c r="CS17" s="65" t="n">
        <x:f>CS$16-MAX(CS$16,0)*Assumptions!$D$14</x:f>
        <x:v>8702256.806239318</x:v>
      </x:c>
      <x:c r="CT17" s="65" t="n">
        <x:f>CT$16-MAX(CT$16,0)*Assumptions!$D$14</x:f>
        <x:v>8833690.785711449</x:v>
      </x:c>
      <x:c r="CU17" s="65" t="n">
        <x:f>CU$16-MAX(CU$16,0)*Assumptions!$D$14</x:f>
        <x:v>8965233.67287999</x:v>
      </x:c>
      <x:c r="CV17" s="65" t="n">
        <x:f>CV$16-MAX(CV$16,0)*Assumptions!$D$14</x:f>
        <x:v>9096885.425695568</x:v>
      </x:c>
      <x:c r="CW17" s="65" t="n">
        <x:f>CW$16-MAX(CW$16,0)*Assumptions!$D$14</x:f>
        <x:v>9228646.001940142</x:v>
      </x:c>
      <x:c r="CX17" s="65" t="n">
        <x:f>CX$16-MAX(CX$16,0)*Assumptions!$D$14</x:f>
        <x:v>9360515.359228546</x:v>
      </x:c>
      <x:c r="CY17" s="65" t="n">
        <x:f>CY$16-MAX(CY$16,0)*Assumptions!$D$14</x:f>
        <x:v>9492493.45500755</x:v>
      </x:c>
      <x:c r="CZ17" s="65" t="n">
        <x:f>CZ$16-MAX(CZ$16,0)*Assumptions!$D$14</x:f>
        <x:v>9624580.246557344</x:v>
      </x:c>
      <x:c r="DA17" s="65" t="n">
        <x:f>DA$16-MAX(DA$16,0)*Assumptions!$D$14</x:f>
        <x:v>9756775.690990642</x:v>
      </x:c>
      <x:c r="DB17" s="65" t="n">
        <x:f>DB$16-MAX(DB$16,0)*Assumptions!$D$14</x:f>
        <x:v>9889079.745254198</x:v>
      </x:c>
      <x:c r="DC17" s="65" t="n">
        <x:f>DC$16-MAX(DC$16,0)*Assumptions!$D$14</x:f>
        <x:v>10021492.36612798</x:v>
      </x:c>
      <x:c r="DD17" s="65" t="n">
        <x:f>DD$16-MAX(DD$16,0)*Assumptions!$D$14</x:f>
        <x:v>10154013.510225955</x:v>
      </x:c>
      <x:c r="DE17" s="65" t="n">
        <x:f>DE$16-MAX(DE$16,0)*Assumptions!$D$14</x:f>
        <x:v>10286643.133996831</x:v>
      </x:c>
      <x:c r="DF17" s="65" t="n">
        <x:f>DF$16-MAX(DF$16,0)*Assumptions!$D$14</x:f>
        <x:v>10419381.193723323</x:v>
      </x:c>
      <x:c r="DG17" s="65" t="n">
        <x:f>DG$16-MAX(DG$16,0)*Assumptions!$D$14</x:f>
        <x:v>10552227.645523567</x:v>
      </x:c>
      <x:c r="DH17" s="65" t="n">
        <x:f>DH$16-MAX(DH$16,0)*Assumptions!$D$14</x:f>
        <x:v>10685182.445350314</x:v>
      </x:c>
      <x:c r="DI17" s="65" t="n">
        <x:f>DI$16-MAX(DI$16,0)*Assumptions!$D$14</x:f>
        <x:v>10818245.548992354</x:v>
      </x:c>
      <x:c r="DJ17" s="65" t="n">
        <x:f>DJ$16-MAX(DJ$16,0)*Assumptions!$D$14</x:f>
        <x:v>10951416.912073666</x:v>
      </x:c>
      <x:c r="DK17" s="65" t="n">
        <x:f>DK$16-MAX(DK$16,0)*Assumptions!$D$14</x:f>
        <x:v>11084696.49005485</x:v>
      </x:c>
      <x:c r="DL17" s="65" t="n">
        <x:f>DL$16-MAX(DL$16,0)*Assumptions!$D$14</x:f>
        <x:v>11218084.238232292</x:v>
      </x:c>
      <x:c r="DM17" s="65" t="n">
        <x:f>DM$16-MAX(DM$16,0)*Assumptions!$D$14</x:f>
        <x:v>11351580.11173964</x:v>
      </x:c>
      <x:c r="DN17" s="65" t="n">
        <x:f>DN$16-MAX(DN$16,0)*Assumptions!$D$14</x:f>
        <x:v>11485184.065547008</x:v>
      </x:c>
      <x:c r="DO17" s="65" t="n">
        <x:f>DO$16-MAX(DO$16,0)*Assumptions!$D$14</x:f>
        <x:v>11618896.054461788</x:v>
      </x:c>
      <x:c r="DP17" s="65" t="n">
        <x:f>DP$16-MAX(DP$16,0)*Assumptions!$D$14</x:f>
        <x:v>11752716.033129433</x:v>
      </x:c>
      <x:c r="DQ17" s="65" t="n">
        <x:f>DQ$16-MAX(DQ$16,0)*Assumptions!$D$14</x:f>
        <x:v>11886643.95603253</x:v>
      </x:c>
      <x:c r="DR17" s="65" t="n">
        <x:f>DR$16-MAX(DR$16,0)*Assumptions!$D$14</x:f>
        <x:v>12020679.777492572</x:v>
      </x:c>
      <x:c r="DS17" s="65" t="n">
        <x:f>DS$16-MAX(DS$16,0)*Assumptions!$D$14</x:f>
        <x:v>12154823.451668799</x:v>
      </x:c>
      <x:c r="DT17" s="65" t="n">
        <x:f>DT$16-MAX(DT$16,0)*Assumptions!$D$14</x:f>
        <x:v>12289074.932559896</x:v>
      </x:c>
      <x:c r="DU17" s="65" t="n">
        <x:f>DU$16-MAX(DU$16,0)*Assumptions!$D$14</x:f>
        <x:v>12423434.174002966</x:v>
      </x:c>
      <x:c r="DV17" s="65" t="n">
        <x:f>DV$16-MAX(DV$16,0)*Assumptions!$D$14</x:f>
        <x:v>12557901.129675146</x:v>
      </x:c>
      <x:c r="DW17" s="65" t="n">
        <x:f>DW$16-MAX(DW$16,0)*Assumptions!$D$14</x:f>
        <x:v>12692475.753092613</x:v>
      </x:c>
      <x:c r="DX17" s="65" t="n">
        <x:f>DX$16-MAX(DX$16,0)*Assumptions!$D$14</x:f>
        <x:v>12827157.997612173</x:v>
      </x:c>
      <x:c r="DY17" s="65" t="n">
        <x:f>DY$16-MAX(DY$16,0)*Assumptions!$D$14</x:f>
        <x:v>12961947.816430286</x:v>
      </x:c>
      <x:c r="DZ17" s="65" t="n">
        <x:f>DZ$16-MAX(DZ$16,0)*Assumptions!$D$14</x:f>
        <x:v>13096845.162584668</x:v>
      </x:c>
      <x:c r="EA17" s="65" t="n">
        <x:f>EA$16-MAX(EA$16,0)*Assumptions!$D$14</x:f>
        <x:v>13231849.988953466</x:v>
      </x:c>
      <x:c r="EB17" s="65" t="n">
        <x:f>EB$16-MAX(EB$16,0)*Assumptions!$D$14</x:f>
        <x:v>13366962.248256061</x:v>
      </x:c>
      <x:c r="EC17" s="65" t="n">
        <x:f>EC$16-MAX(EC$16,0)*Assumptions!$D$14</x:f>
        <x:v>13502181.89305385</x:v>
      </x:c>
      <x:c r="ED17" s="65" t="n">
        <x:f>ED$16-MAX(ED$16,0)*Assumptions!$D$14</x:f>
        <x:v>13637508.875749433</x:v>
      </x:c>
      <x:c r="EE17" s="65" t="n">
        <x:f>EE$16-MAX(EE$16,0)*Assumptions!$D$14</x:f>
        <x:v>13772943.148588214</x:v>
      </x:c>
      <x:c r="EF17" s="65" t="n">
        <x:f>EF$16-MAX(EF$16,0)*Assumptions!$D$14</x:f>
        <x:v>13908484.663657382</x:v>
      </x:c>
      <x:c r="EG17" s="65" t="n">
        <x:f>EG$16-MAX(EG$16,0)*Assumptions!$D$14</x:f>
        <x:v>14044133.372887671</x:v>
      </x:c>
      <x:c r="EH17" s="65" t="n">
        <x:f>EH$16-MAX(EH$16,0)*Assumptions!$D$14</x:f>
        <x:v>14179889.228052128</x:v>
      </x:c>
      <x:c r="EI17" s="65" t="n">
        <x:f>EI$16-MAX(EI$16,0)*Assumptions!$D$14</x:f>
        <x:v>14315752.180767994</x:v>
      </x:c>
      <x:c r="EJ17" s="65" t="n">
        <x:f>EJ$16-MAX(EJ$16,0)*Assumptions!$D$14</x:f>
        <x:v>14451722.182495466</x:v>
      </x:c>
      <x:c r="EK17" s="65" t="n">
        <x:f>EK$16-MAX(EK$16,0)*Assumptions!$D$14</x:f>
        <x:v>14587799.184539517</x:v>
      </x:c>
      <x:c r="EL17" s="65" t="n">
        <x:f>EL$16-MAX(EL$16,0)*Assumptions!$D$14</x:f>
        <x:v>14723983.138048977</x:v>
      </x:c>
      <x:c r="EM17" s="65" t="n">
        <x:f>EM$16-MAX(EM$16,0)*Assumptions!$D$14</x:f>
        <x:v>14860273.994017277</x:v>
      </x:c>
      <x:c r="EN17" s="65" t="n">
        <x:f>EN$16-MAX(EN$16,0)*Assumptions!$D$14</x:f>
        <x:v>14996671.703283485</x:v>
      </x:c>
      <x:c r="EO17" s="65" t="n">
        <x:f>EO$16-MAX(EO$16,0)*Assumptions!$D$14</x:f>
        <x:v>15133176.216531176</x:v>
      </x:c>
      <x:c r="EP17" s="65" t="n">
        <x:f>EP$16-MAX(EP$16,0)*Assumptions!$D$14</x:f>
        <x:v>15269787.484290337</x:v>
      </x:c>
      <x:c r="EQ17" s="65" t="n">
        <x:f>EQ$16-MAX(EQ$16,0)*Assumptions!$D$14</x:f>
        <x:v>15406505.456936127</x:v>
      </x:c>
      <x:c r="ER17" s="65" t="n">
        <x:f>ER$16-MAX(ER$16,0)*Assumptions!$D$14</x:f>
        <x:v>15543330.084690768</x:v>
      </x:c>
      <x:c r="ES17" s="65" t="n">
        <x:f>ES$16-MAX(ES$16,0)*Assumptions!$D$14</x:f>
        <x:v>15680261.31762228</x:v>
      </x:c>
      <x:c r="ET17" s="65" t="n">
        <x:f>ET$16-MAX(ET$16,0)*Assumptions!$D$14</x:f>
        <x:v>15817299.105646402</x:v>
      </x:c>
      <x:c r="EU17" s="65" t="n">
        <x:f>EU$16-MAX(EU$16,0)*Assumptions!$D$14</x:f>
        <x:v>15954443.398525303</x:v>
      </x:c>
      <x:c r="EV17" s="65" t="n">
        <x:f>EV$16-MAX(EV$16,0)*Assumptions!$D$14</x:f>
        <x:v>16091694.145869512</x:v>
      </x:c>
      <x:c r="EW17" s="65" t="n">
        <x:f>EW$16-MAX(EW$16,0)*Assumptions!$D$14</x:f>
        <x:v>16229051.297136635</x:v>
      </x:c>
      <x:c r="EX17" s="65" t="n">
        <x:f>EX$16-MAX(EX$16,0)*Assumptions!$D$14</x:f>
        <x:v>16366514.801633293</x:v>
      </x:c>
      <x:c r="EY17" s="65" t="n">
        <x:f>EY$16-MAX(EY$16,0)*Assumptions!$D$14</x:f>
        <x:v>16504084.60851404</x:v>
      </x:c>
      <x:c r="EZ17" s="65" t="n">
        <x:f>EZ$16-MAX(EZ$16,0)*Assumptions!$D$14</x:f>
        <x:v>16641760.6667823</x:v>
      </x:c>
      <x:c r="FA17" s="65" t="n">
        <x:f>FA$16-MAX(FA$16,0)*Assumptions!$D$14</x:f>
        <x:v>16779542.92529126</x:v>
      </x:c>
      <x:c r="FB17" s="65" t="n">
        <x:f>FB$16-MAX(FB$16,0)*Assumptions!$D$14</x:f>
        <x:v>16917431.332742803</x:v>
      </x:c>
      <x:c r="FC17" s="65" t="n">
        <x:f>FC$16-MAX(FC$16,0)*Assumptions!$D$14</x:f>
        <x:v>17055425.837689478</x:v>
      </x:c>
      <x:c r="FD17" s="65" t="n">
        <x:f>FD$16-MAX(FD$16,0)*Assumptions!$D$14</x:f>
        <x:v>17193526.388533212</x:v>
      </x:c>
      <x:c r="FE17" s="65" t="n">
        <x:f>FE$16-MAX(FE$16,0)*Assumptions!$D$14</x:f>
        <x:v>17331732.93352716</x:v>
      </x:c>
      <x:c r="FF17" s="65" t="n">
        <x:f>FF$16-MAX(FF$16,0)*Assumptions!$D$14</x:f>
        <x:v>17470045.420774538</x:v>
      </x:c>
      <x:c r="FG17" s="65" t="n">
        <x:f>FG$16-MAX(FG$16,0)*Assumptions!$D$14</x:f>
        <x:v>17608463.79823054</x:v>
      </x:c>
      <x:c r="FH17" s="65" t="n">
        <x:f>FH$16-MAX(FH$16,0)*Assumptions!$D$14</x:f>
        <x:v>17746988.01370097</x:v>
      </x:c>
      <x:c r="FI17" s="65" t="n">
        <x:f>FI$16-MAX(FI$16,0)*Assumptions!$D$14</x:f>
        <x:v>17885618.014844324</x:v>
      </x:c>
      <x:c r="FJ17" s="65" t="n">
        <x:f>FJ$16-MAX(FJ$16,0)*Assumptions!$D$14</x:f>
        <x:v>18024353.74917061</x:v>
      </x:c>
      <x:c r="FK17" s="65" t="n">
        <x:f>FK$16-MAX(FK$16,0)*Assumptions!$D$14</x:f>
        <x:v>18163195.164042234</x:v>
      </x:c>
      <x:c r="FL17" s="65" t="n">
        <x:f>FL$16-MAX(FL$16,0)*Assumptions!$D$14</x:f>
        <x:v>18302142.206675127</x:v>
      </x:c>
      <x:c r="FM17" s="65" t="n">
        <x:f>FM$16-MAX(FM$16,0)*Assumptions!$D$14</x:f>
        <x:v>18441194.824137513</x:v>
      </x:c>
      <x:c r="FN17" s="65" t="n">
        <x:f>FN$16-MAX(FN$16,0)*Assumptions!$D$14</x:f>
        <x:v>18580352.963351853</x:v>
      </x:c>
      <x:c r="FO17" s="65" t="n">
        <x:f>FO$16-MAX(FO$16,0)*Assumptions!$D$14</x:f>
        <x:v>18719616.571093615</x:v>
      </x:c>
      <x:c r="FP17" s="65" t="n">
        <x:f>FP$16-MAX(FP$16,0)*Assumptions!$D$14</x:f>
        <x:v>18858985.593993306</x:v>
      </x:c>
      <x:c r="FQ17" s="65" t="n">
        <x:f>FQ$16-MAX(FQ$16,0)*Assumptions!$D$14</x:f>
        <x:v>18998459.978534956</x:v>
      </x:c>
      <x:c r="FR17" s="65" t="n">
        <x:f>FR$16-MAX(FR$16,0)*Assumptions!$D$14</x:f>
        <x:v>19138039.671058327</x:v>
      </x:c>
      <x:c r="FS17" s="65" t="n">
        <x:f>FS$16-MAX(FS$16,0)*Assumptions!$D$14</x:f>
        <x:v>19277724.61775746</x:v>
      </x:c>
      <x:c r="FT17" s="65" t="n">
        <x:f>FT$16-MAX(FT$16,0)*Assumptions!$D$14</x:f>
        <x:v>19417514.76468276</x:v>
      </x:c>
      <x:c r="FU17" s="65" t="n">
        <x:f>FU$16-MAX(FU$16,0)*Assumptions!$D$14</x:f>
        <x:v>19557410.05773952</x:v>
      </x:c>
      <x:c r="FV17" s="65" t="n">
        <x:f>FV$16-MAX(FV$16,0)*Assumptions!$D$14</x:f>
        <x:v>19697410.442690108</x:v>
      </x:c>
      <x:c r="FW17" s="65" t="n">
        <x:f>FW$16-MAX(FW$16,0)*Assumptions!$D$14</x:f>
        <x:v>19837515.865152746</x:v>
      </x:c>
      <x:c r="FX17" s="65" t="n">
        <x:f>FX$16-MAX(FX$16,0)*Assumptions!$D$14</x:f>
        <x:v>19977726.270602506</x:v>
      </x:c>
      <x:c r="FY17" s="65" t="n">
        <x:f>FY$16-MAX(FY$16,0)*Assumptions!$D$14</x:f>
        <x:v>20118041.604372166</x:v>
      </x:c>
      <x:c r="FZ17" s="65" t="n">
        <x:f>FZ$16-MAX(FZ$16,0)*Assumptions!$D$14</x:f>
        <x:v>20258461.811651334</x:v>
      </x:c>
      <x:c r="GA17" s="65" t="n">
        <x:f>GA$16-MAX(GA$16,0)*Assumptions!$D$14</x:f>
        <x:v>20398986.83748816</x:v>
      </x:c>
      <x:c r="GB17" s="65" t="n">
        <x:f>GB$16-MAX(GB$16,0)*Assumptions!$D$14</x:f>
        <x:v>20539616.626788266</x:v>
      </x:c>
      <x:c r="GC17" s="65" t="n">
        <x:f>GC$16-MAX(GC$16,0)*Assumptions!$D$14</x:f>
        <x:v>20680351.124316607</x:v>
      </x:c>
      <x:c r="GD17" s="65" t="n">
        <x:f>GD$16-MAX(GD$16,0)*Assumptions!$D$14</x:f>
        <x:v>20821190.27469612</x:v>
      </x:c>
      <x:c r="GE17" s="65" t="n">
        <x:f>GE$16-MAX(GE$16,0)*Assumptions!$D$14</x:f>
        <x:v>20962134.02240989</x:v>
      </x:c>
      <x:c r="GF17" s="65" t="n">
        <x:f>GF$16-MAX(GF$16,0)*Assumptions!$D$14</x:f>
        <x:v>21103182.311799683</x:v>
      </x:c>
      <x:c r="GG17" s="65" t="n">
        <x:f>GG$16-MAX(GG$16,0)*Assumptions!$D$14</x:f>
        <x:v>21244335.087068047</x:v>
      </x:c>
      <x:c r="GH17" s="65" t="n">
        <x:f>GH$16-MAX(GH$16,0)*Assumptions!$D$14</x:f>
        <x:v>21385592.29227703</x:v>
      </x:c>
      <x:c r="GI17" s="65" t="n">
        <x:f>GI$16-MAX(GI$16,0)*Assumptions!$D$14</x:f>
        <x:v>21526953.871349428</x:v>
      </x:c>
      <x:c r="GJ17" s="65" t="n">
        <x:f>GJ$16-MAX(GJ$16,0)*Assumptions!$D$14</x:f>
        <x:v>21668419.768069524</x:v>
      </x:c>
      <x:c r="GK17" s="65" t="n">
        <x:f>GK$16-MAX(GK$16,0)*Assumptions!$D$14</x:f>
        <x:v>21809989.926082037</x:v>
      </x:c>
      <x:c r="GL17" s="65" t="n">
        <x:f>GL$16-MAX(GL$16,0)*Assumptions!$D$14</x:f>
        <x:v>21951664.28889421</x:v>
      </x:c>
      <x:c r="GM17" s="65" t="n">
        <x:f>GM$16-MAX(GM$16,0)*Assumptions!$D$14</x:f>
        <x:v>22093442.799874328</x:v>
      </x:c>
      <x:c r="GN17" s="65" t="n">
        <x:f>GN$16-MAX(GN$16,0)*Assumptions!$D$14</x:f>
        <x:v>22235325.402253963</x:v>
      </x:c>
      <x:c r="GO17" s="65" t="n">
        <x:f>GO$16-MAX(GO$16,0)*Assumptions!$D$14</x:f>
        <x:v>22377312.039126374</x:v>
      </x:c>
      <x:c r="GP17" s="65" t="n">
        <x:f>GP$16-MAX(GP$16,0)*Assumptions!$D$14</x:f>
        <x:v>22519402.653448816</x:v>
      </x:c>
      <x:c r="GQ17" s="65" t="n">
        <x:f>GQ$16-MAX(GQ$16,0)*Assumptions!$D$14</x:f>
        <x:v>22661597.188040935</x:v>
      </x:c>
      <x:c r="GR17" s="65" t="n">
        <x:f>GR$16-MAX(GR$16,0)*Assumptions!$D$14</x:f>
        <x:v>22803895.585587032</x:v>
      </x:c>
      <x:c r="GS17" s="65" t="n">
        <x:f>GS$16-MAX(GS$16,0)*Assumptions!$D$14</x:f>
        <x:v>22946297.788634565</x:v>
      </x:c>
      <x:c r="GT17" s="65" t="n">
        <x:f>GT$16-MAX(GT$16,0)*Assumptions!$D$14</x:f>
        <x:v>23088803.739596315</x:v>
      </x:c>
      <x:c r="GU17" s="65" t="n">
        <x:f>GU$16-MAX(GU$16,0)*Assumptions!$D$14</x:f>
        <x:v>23231413.38074907</x:v>
      </x:c>
      <x:c r="GV17" s="65" t="n">
        <x:f>GV$16-MAX(GV$16,0)*Assumptions!$D$14</x:f>
        <x:v>23374126.654234778</x:v>
      </x:c>
      <x:c r="GW17" s="65" t="n">
        <x:f>GW$16-MAX(GW$16,0)*Assumptions!$D$14</x:f>
        <x:v>23516943.50206158</x:v>
      </x:c>
      <x:c r="GX17" s="65" t="n">
        <x:f>GX$16-MAX(GX$16,0)*Assumptions!$D$14</x:f>
        <x:v>23659863.86610243</x:v>
      </x:c>
      <x:c r="GY17" s="65" t="n">
        <x:f>GY$16-MAX(GY$16,0)*Assumptions!$D$14</x:f>
        <x:v>23802887.688097417</x:v>
      </x:c>
      <x:c r="GZ17" s="65" t="n">
        <x:f>GZ$16-MAX(GZ$16,0)*Assumptions!$D$14</x:f>
        <x:v>23946014.909652136</x:v>
      </x:c>
      <x:c r="HA17" s="65" t="n">
        <x:f>HA$16-MAX(HA$16,0)*Assumptions!$D$14</x:f>
        <x:v>24089245.472240098</x:v>
      </x:c>
      <x:c r="HB17" s="65" t="n">
        <x:f>HB$16-MAX(HB$16,0)*Assumptions!$D$14</x:f>
        <x:v>24232579.31720102</x:v>
      </x:c>
      <x:c r="HC17" s="65" t="n">
        <x:f>HC$16-MAX(HC$16,0)*Assumptions!$D$14</x:f>
        <x:v>24376016.385743104</x:v>
      </x:c>
      <x:c r="HD17" s="65" t="n">
        <x:f>HD$16-MAX(HD$16,0)*Assumptions!$D$14</x:f>
        <x:v>24519556.618941624</x:v>
      </x:c>
      <x:c r="HE17" s="65" t="n">
        <x:f>HE$16-MAX(HE$16,0)*Assumptions!$D$14</x:f>
        <x:v>24663199.957740996</x:v>
      </x:c>
      <x:c r="HF17" s="65" t="n">
        <x:f>HF$16-MAX(HF$16,0)*Assumptions!$D$14</x:f>
        <x:v>24806946.34295334</x:v>
      </x:c>
      <x:c r="HG17" s="65" t="n">
        <x:f>HG$16-MAX(HG$16,0)*Assumptions!$D$14</x:f>
        <x:v>24950795.7152607</x:v>
      </x:c>
      <x:c r="HH17" s="65" t="n">
        <x:f>HH$16-MAX(HH$16,0)*Assumptions!$D$14</x:f>
        <x:v>25094748.015213825</x:v>
      </x:c>
      <x:c r="HI17" s="65" t="n">
        <x:f>HI$16-MAX(HI$16,0)*Assumptions!$D$14</x:f>
        <x:v>25238803.183233023</x:v>
      </x:c>
      <x:c r="HJ17" s="65" t="n">
        <x:f>HJ$16-MAX(HJ$16,0)*Assumptions!$D$14</x:f>
        <x:v>25382961.159609534</x:v>
      </x:c>
      <x:c r="HK17" s="65" t="n">
        <x:f>HK$16-MAX(HK$16,0)*Assumptions!$D$14</x:f>
        <x:v>25527221.884503875</x:v>
      </x:c>
      <x:c r="HL17" s="65" t="n">
        <x:f>HL$16-MAX(HL$16,0)*Assumptions!$D$14</x:f>
        <x:v>25671585.297948413</x:v>
      </x:c>
      <x:c r="HM17" s="65" t="n">
        <x:f>HM$16-MAX(HM$16,0)*Assumptions!$D$14</x:f>
        <x:v>25816051.339845575</x:v>
      </x:c>
      <x:c r="HN17" s="65" t="n">
        <x:f>HN$16-MAX(HN$16,0)*Assumptions!$D$14</x:f>
        <x:v>25960619.949970353</x:v>
      </x:c>
      <x:c r="HO17" s="65" t="n">
        <x:f>HO$16-MAX(HO$16,0)*Assumptions!$D$14</x:f>
        <x:v>26105291.067968525</x:v>
      </x:c>
      <x:c r="HP17" s="65" t="n">
        <x:f>HP$16-MAX(HP$16,0)*Assumptions!$D$14</x:f>
        <x:v>26250064.633358974</x:v>
      </x:c>
      <x:c r="HQ17" s="65" t="n">
        <x:f>HQ$16-MAX(HQ$16,0)*Assumptions!$D$14</x:f>
        <x:v>26394940.585532304</x:v>
      </x:c>
      <x:c r="HR17" s="65" t="n">
        <x:f>HR$16-MAX(HR$16,0)*Assumptions!$D$14</x:f>
        <x:v>26539918.863752894</x:v>
      </x:c>
      <x:c r="HS17" s="65" t="n">
        <x:f>HS$16-MAX(HS$16,0)*Assumptions!$D$14</x:f>
        <x:v>26684999.4071577</x:v>
      </x:c>
      <x:c r="HT17" s="65" t="n">
        <x:f>HT$16-MAX(HT$16,0)*Assumptions!$D$14</x:f>
        <x:v>26830182.1547573</x:v>
      </x:c>
      <x:c r="HU17" s="65" t="n">
        <x:f>HU$16-MAX(HU$16,0)*Assumptions!$D$14</x:f>
        <x:v>26975467.045436967</x:v>
      </x:c>
      <x:c r="HV17" s="65" t="n">
        <x:f>HV$16-MAX(HV$16,0)*Assumptions!$D$14</x:f>
        <x:v>27120854.01795538</x:v>
      </x:c>
      <x:c r="HW17" s="65" t="n">
        <x:f>HW$16-MAX(HW$16,0)*Assumptions!$D$14</x:f>
        <x:v>27266343.01094688</x:v>
      </x:c>
      <x:c r="HX17" s="65" t="n">
        <x:f>HX$16-MAX(HX$16,0)*Assumptions!$D$14</x:f>
        <x:v>27411933.9629199</x:v>
      </x:c>
      <x:c r="HY17" s="65" t="n">
        <x:f>HY$16-MAX(HY$16,0)*Assumptions!$D$14</x:f>
        <x:v>27557626.812259275</x:v>
      </x:c>
      <x:c r="HZ17" s="65" t="n">
        <x:f>HZ$16-MAX(HZ$16,0)*Assumptions!$D$14</x:f>
        <x:v>27703421.497224636</x:v>
      </x:c>
      <x:c r="IA17" s="65" t="n">
        <x:f>IA$16-MAX(IA$16,0)*Assumptions!$D$14</x:f>
        <x:v>27849317.955952786</x:v>
      </x:c>
      <x:c r="IB17" s="65" t="n">
        <x:f>IB$16-MAX(IB$16,0)*Assumptions!$D$14</x:f>
        <x:v>27995316.126456033</x:v>
      </x:c>
      <x:c r="IC17" s="2"/>
      <x:c r="ID17" s="2"/>
      <x:c r="IE17" s="2"/>
      <x:c r="IF17" s="2"/>
    </x:row>
    <x:row r="18">
      <x:c r="A18" s="2"/>
      <x:c r="B18" s="2"/>
      <x:c r="C18" s="85" t="str">
        <x:v>Allocated capital</x:v>
      </x:c>
      <x:c r="D18" s="2"/>
      <x:c r="E18" s="2"/>
      <x:c r="F18" s="65" t="n">
        <x:f>MAX(F$11*Assumptions!$D$15*(Assumptions!$D$16+Assumptions!$D$17),F$11*MAX(0,NORMSDIST((NORMSINV('Deal Pricing'!$H$10)+SQRT(Assumptions!$D$20)*NORMSINV(Assumptions!$D$19))/SQRT(1-Assumptions!$D$20))-'Deal Pricing'!$H$10)*'Deal Pricing'!$H$11,F$11*Assumptions!$D$18)</x:f>
        <x:v>4020111.4238972026</x:v>
      </x:c>
      <x:c r="G18" s="65" t="n">
        <x:f>MAX(G$11*Assumptions!$D$15*(Assumptions!$D$16+Assumptions!$D$17),G$11*MAX(0,NORMSDIST((NORMSINV('Deal Pricing'!$H$10)+SQRT(Assumptions!$D$20)*NORMSINV(Assumptions!$D$19))/SQRT(1-Assumptions!$D$20))-'Deal Pricing'!$H$10)*'Deal Pricing'!$H$11,G$11*Assumptions!$D$18)</x:f>
        <x:v>4021946.0261717997</x:v>
      </x:c>
      <x:c r="H18" s="65" t="n">
        <x:f>MAX(H$11*Assumptions!$D$15*(Assumptions!$D$16+Assumptions!$D$17),H$11*MAX(0,NORMSDIST((NORMSINV('Deal Pricing'!$H$10)+SQRT(Assumptions!$D$20)*NORMSINV(Assumptions!$D$19))/SQRT(1-Assumptions!$D$20))-'Deal Pricing'!$H$10)*'Deal Pricing'!$H$11,H$11*Assumptions!$D$18)</x:f>
        <x:v>4023780.3380729617</x:v>
      </x:c>
      <x:c r="I18" s="65" t="n">
        <x:f>MAX(I$11*Assumptions!$D$15*(Assumptions!$D$16+Assumptions!$D$17),I$11*MAX(0,NORMSDIST((NORMSINV('Deal Pricing'!$H$10)+SQRT(Assumptions!$D$20)*NORMSINV(Assumptions!$D$19))/SQRT(1-Assumptions!$D$20))-'Deal Pricing'!$H$10)*'Deal Pricing'!$H$11,I$11*Assumptions!$D$18)</x:f>
        <x:v>4025614.358044508</x:v>
      </x:c>
      <x:c r="J18" s="65" t="n">
        <x:f>MAX(J$11*Assumptions!$D$15*(Assumptions!$D$16+Assumptions!$D$17),J$11*MAX(0,NORMSDIST((NORMSINV('Deal Pricing'!$H$10)+SQRT(Assumptions!$D$20)*NORMSINV(Assumptions!$D$19))/SQRT(1-Assumptions!$D$20))-'Deal Pricing'!$H$10)*'Deal Pricing'!$H$11,J$11*Assumptions!$D$18)</x:f>
        <x:v>4027448.084531589</x:v>
      </x:c>
      <x:c r="K18" s="65" t="n">
        <x:f>MAX(K$11*Assumptions!$D$15*(Assumptions!$D$16+Assumptions!$D$17),K$11*MAX(0,NORMSDIST((NORMSINV('Deal Pricing'!$H$10)+SQRT(Assumptions!$D$20)*NORMSINV(Assumptions!$D$19))/SQRT(1-Assumptions!$D$20))-'Deal Pricing'!$H$10)*'Deal Pricing'!$H$11,K$11*Assumptions!$D$18)</x:f>
        <x:v>4029281.5159811126</x:v>
      </x:c>
      <x:c r="L18" s="65" t="n">
        <x:f>MAX(L$11*Assumptions!$D$15*(Assumptions!$D$16+Assumptions!$D$17),L$11*MAX(0,NORMSDIST((NORMSINV('Deal Pricing'!$H$10)+SQRT(Assumptions!$D$20)*NORMSINV(Assumptions!$D$19))/SQRT(1-Assumptions!$D$20))-'Deal Pricing'!$H$10)*'Deal Pricing'!$H$11,L$11*Assumptions!$D$18)</x:f>
        <x:v>4031114.650840794</x:v>
      </x:c>
      <x:c r="M18" s="65" t="n">
        <x:f>MAX(M$11*Assumptions!$D$15*(Assumptions!$D$16+Assumptions!$D$17),M$11*MAX(0,NORMSDIST((NORMSINV('Deal Pricing'!$H$10)+SQRT(Assumptions!$D$20)*NORMSINV(Assumptions!$D$19))/SQRT(1-Assumptions!$D$20))-'Deal Pricing'!$H$10)*'Deal Pricing'!$H$11,M$11*Assumptions!$D$18)</x:f>
        <x:v>4032947.487560241</x:v>
      </x:c>
      <x:c r="N18" s="65" t="n">
        <x:f>MAX(N$11*Assumptions!$D$15*(Assumptions!$D$16+Assumptions!$D$17),N$11*MAX(0,NORMSDIST((NORMSINV('Deal Pricing'!$H$10)+SQRT(Assumptions!$D$20)*NORMSINV(Assumptions!$D$19))/SQRT(1-Assumptions!$D$20))-'Deal Pricing'!$H$10)*'Deal Pricing'!$H$11,N$11*Assumptions!$D$18)</x:f>
        <x:v>4034780.0245898953</x:v>
      </x:c>
      <x:c r="O18" s="65" t="n">
        <x:f>MAX(O$11*Assumptions!$D$15*(Assumptions!$D$16+Assumptions!$D$17),O$11*MAX(0,NORMSDIST((NORMSINV('Deal Pricing'!$H$10)+SQRT(Assumptions!$D$20)*NORMSINV(Assumptions!$D$19))/SQRT(1-Assumptions!$D$20))-'Deal Pricing'!$H$10)*'Deal Pricing'!$H$11,O$11*Assumptions!$D$18)</x:f>
        <x:v>4036612.260382084</x:v>
      </x:c>
      <x:c r="P18" s="65" t="n">
        <x:f>MAX(P$11*Assumptions!$D$15*(Assumptions!$D$16+Assumptions!$D$17),P$11*MAX(0,NORMSDIST((NORMSINV('Deal Pricing'!$H$10)+SQRT(Assumptions!$D$20)*NORMSINV(Assumptions!$D$19))/SQRT(1-Assumptions!$D$20))-'Deal Pricing'!$H$10)*'Deal Pricing'!$H$11,P$11*Assumptions!$D$18)</x:f>
        <x:v>4038444.1933899974</x:v>
      </x:c>
      <x:c r="Q18" s="65" t="n">
        <x:f>MAX(Q$11*Assumptions!$D$15*(Assumptions!$D$16+Assumptions!$D$17),Q$11*MAX(0,NORMSDIST((NORMSINV('Deal Pricing'!$H$10)+SQRT(Assumptions!$D$20)*NORMSINV(Assumptions!$D$19))/SQRT(1-Assumptions!$D$20))-'Deal Pricing'!$H$10)*'Deal Pricing'!$H$11,Q$11*Assumptions!$D$18)</x:f>
        <x:v>4040275.8220687127</x:v>
      </x:c>
      <x:c r="R18" s="65" t="n">
        <x:f>MAX(R$11*Assumptions!$D$15*(Assumptions!$D$16+Assumptions!$D$17),R$11*MAX(0,NORMSDIST((NORMSINV('Deal Pricing'!$H$10)+SQRT(Assumptions!$D$20)*NORMSINV(Assumptions!$D$19))/SQRT(1-Assumptions!$D$20))-'Deal Pricing'!$H$10)*'Deal Pricing'!$H$11,R$11*Assumptions!$D$18)</x:f>
        <x:v>4042107.14487419</x:v>
      </x:c>
      <x:c r="S18" s="65" t="n">
        <x:f>MAX(S$11*Assumptions!$D$15*(Assumptions!$D$16+Assumptions!$D$17),S$11*MAX(0,NORMSDIST((NORMSINV('Deal Pricing'!$H$10)+SQRT(Assumptions!$D$20)*NORMSINV(Assumptions!$D$19))/SQRT(1-Assumptions!$D$20))-'Deal Pricing'!$H$10)*'Deal Pricing'!$H$11,S$11*Assumptions!$D$18)</x:f>
        <x:v>4043938.160264277</x:v>
      </x:c>
      <x:c r="T18" s="65" t="n">
        <x:f>MAX(T$11*Assumptions!$D$15*(Assumptions!$D$16+Assumptions!$D$17),T$11*MAX(0,NORMSDIST((NORMSINV('Deal Pricing'!$H$10)+SQRT(Assumptions!$D$20)*NORMSINV(Assumptions!$D$19))/SQRT(1-Assumptions!$D$20))-'Deal Pricing'!$H$10)*'Deal Pricing'!$H$11,T$11*Assumptions!$D$18)</x:f>
        <x:v>4045768.866697726</x:v>
      </x:c>
      <x:c r="U18" s="65" t="n">
        <x:f>MAX(U$11*Assumptions!$D$15*(Assumptions!$D$16+Assumptions!$D$17),U$11*MAX(0,NORMSDIST((NORMSINV('Deal Pricing'!$H$10)+SQRT(Assumptions!$D$20)*NORMSINV(Assumptions!$D$19))/SQRT(1-Assumptions!$D$20))-'Deal Pricing'!$H$10)*'Deal Pricing'!$H$11,U$11*Assumptions!$D$18)</x:f>
        <x:v>4047599.262635181</x:v>
      </x:c>
      <x:c r="V18" s="65" t="n">
        <x:f>MAX(V$11*Assumptions!$D$15*(Assumptions!$D$16+Assumptions!$D$17),V$11*MAX(0,NORMSDIST((NORMSINV('Deal Pricing'!$H$10)+SQRT(Assumptions!$D$20)*NORMSINV(Assumptions!$D$19))/SQRT(1-Assumptions!$D$20))-'Deal Pricing'!$H$10)*'Deal Pricing'!$H$11,V$11*Assumptions!$D$18)</x:f>
        <x:v>4049429.3465383234</x:v>
      </x:c>
      <x:c r="W18" s="65" t="n">
        <x:f>MAX(W$11*Assumptions!$D$15*(Assumptions!$D$16+Assumptions!$D$17),W$11*MAX(0,NORMSDIST((NORMSINV('Deal Pricing'!$H$10)+SQRT(Assumptions!$D$20)*NORMSINV(Assumptions!$D$19))/SQRT(1-Assumptions!$D$20))-'Deal Pricing'!$H$10)*'Deal Pricing'!$H$11,W$11*Assumptions!$D$18)</x:f>
        <x:v>4051259.1168702673</x:v>
      </x:c>
      <x:c r="X18" s="65" t="n">
        <x:f>MAX(X$11*Assumptions!$D$15*(Assumptions!$D$16+Assumptions!$D$17),X$11*MAX(0,NORMSDIST((NORMSINV('Deal Pricing'!$H$10)+SQRT(Assumptions!$D$20)*NORMSINV(Assumptions!$D$19))/SQRT(1-Assumptions!$D$20))-'Deal Pricing'!$H$10)*'Deal Pricing'!$H$11,X$11*Assumptions!$D$18)</x:f>
        <x:v>4053088.5720958863</x:v>
      </x:c>
      <x:c r="Y18" s="65" t="n">
        <x:f>MAX(Y$11*Assumptions!$D$15*(Assumptions!$D$16+Assumptions!$D$17),Y$11*MAX(0,NORMSDIST((NORMSINV('Deal Pricing'!$H$10)+SQRT(Assumptions!$D$20)*NORMSINV(Assumptions!$D$19))/SQRT(1-Assumptions!$D$20))-'Deal Pricing'!$H$10)*'Deal Pricing'!$H$11,Y$11*Assumptions!$D$18)</x:f>
        <x:v>4054917.710681015</x:v>
      </x:c>
      <x:c r="Z18" s="65" t="n">
        <x:f>MAX(Z$11*Assumptions!$D$15*(Assumptions!$D$16+Assumptions!$D$17),Z$11*MAX(0,NORMSDIST((NORMSINV('Deal Pricing'!$H$10)+SQRT(Assumptions!$D$20)*NORMSINV(Assumptions!$D$19))/SQRT(1-Assumptions!$D$20))-'Deal Pricing'!$H$10)*'Deal Pricing'!$H$11,Z$11*Assumptions!$D$18)</x:f>
        <x:v>4056746.531093384</x:v>
      </x:c>
      <x:c r="AA18" s="65" t="n">
        <x:f>MAX(AA$11*Assumptions!$D$15*(Assumptions!$D$16+Assumptions!$D$17),AA$11*MAX(0,NORMSDIST((NORMSINV('Deal Pricing'!$H$10)+SQRT(Assumptions!$D$20)*NORMSINV(Assumptions!$D$19))/SQRT(1-Assumptions!$D$20))-'Deal Pricing'!$H$10)*'Deal Pricing'!$H$11,AA$11*Assumptions!$D$18)</x:f>
        <x:v>4058575.031801703</x:v>
      </x:c>
      <x:c r="AB18" s="65" t="n">
        <x:f>MAX(AB$11*Assumptions!$D$15*(Assumptions!$D$16+Assumptions!$D$17),AB$11*MAX(0,NORMSDIST((NORMSINV('Deal Pricing'!$H$10)+SQRT(Assumptions!$D$20)*NORMSINV(Assumptions!$D$19))/SQRT(1-Assumptions!$D$20))-'Deal Pricing'!$H$10)*'Deal Pricing'!$H$11,AB$11*Assumptions!$D$18)</x:f>
        <x:v>4060403.211276573</x:v>
      </x:c>
      <x:c r="AC18" s="65" t="n">
        <x:f>MAX(AC$11*Assumptions!$D$15*(Assumptions!$D$16+Assumptions!$D$17),AC$11*MAX(0,NORMSDIST((NORMSINV('Deal Pricing'!$H$10)+SQRT(Assumptions!$D$20)*NORMSINV(Assumptions!$D$19))/SQRT(1-Assumptions!$D$20))-'Deal Pricing'!$H$10)*'Deal Pricing'!$H$11,AC$11*Assumptions!$D$18)</x:f>
        <x:v>4062231.0679896</x:v>
      </x:c>
      <x:c r="AD18" s="65" t="n">
        <x:f>MAX(AD$11*Assumptions!$D$15*(Assumptions!$D$16+Assumptions!$D$17),AD$11*MAX(0,NORMSDIST((NORMSINV('Deal Pricing'!$H$10)+SQRT(Assumptions!$D$20)*NORMSINV(Assumptions!$D$19))/SQRT(1-Assumptions!$D$20))-'Deal Pricing'!$H$10)*'Deal Pricing'!$H$11,AD$11*Assumptions!$D$18)</x:f>
        <x:v>4064058.600414285</x:v>
      </x:c>
      <x:c r="AE18" s="65" t="n">
        <x:f>MAX(AE$11*Assumptions!$D$15*(Assumptions!$D$16+Assumptions!$D$17),AE$11*MAX(0,NORMSDIST((NORMSINV('Deal Pricing'!$H$10)+SQRT(Assumptions!$D$20)*NORMSINV(Assumptions!$D$19))/SQRT(1-Assumptions!$D$20))-'Deal Pricing'!$H$10)*'Deal Pricing'!$H$11,AE$11*Assumptions!$D$18)</x:f>
        <x:v>4065885.807025154</x:v>
      </x:c>
      <x:c r="AF18" s="65" t="n">
        <x:f>MAX(AF$11*Assumptions!$D$15*(Assumptions!$D$16+Assumptions!$D$17),AF$11*MAX(0,NORMSDIST((NORMSINV('Deal Pricing'!$H$10)+SQRT(Assumptions!$D$20)*NORMSINV(Assumptions!$D$19))/SQRT(1-Assumptions!$D$20))-'Deal Pricing'!$H$10)*'Deal Pricing'!$H$11,AF$11*Assumptions!$D$18)</x:f>
        <x:v>4067712.686298625</x:v>
      </x:c>
      <x:c r="AG18" s="65" t="n">
        <x:f>MAX(AG$11*Assumptions!$D$15*(Assumptions!$D$16+Assumptions!$D$17),AG$11*MAX(0,NORMSDIST((NORMSINV('Deal Pricing'!$H$10)+SQRT(Assumptions!$D$20)*NORMSINV(Assumptions!$D$19))/SQRT(1-Assumptions!$D$20))-'Deal Pricing'!$H$10)*'Deal Pricing'!$H$11,AG$11*Assumptions!$D$18)</x:f>
        <x:v>4069539.2367122686</x:v>
      </x:c>
      <x:c r="AH18" s="65" t="n">
        <x:f>MAX(AH$11*Assumptions!$D$15*(Assumptions!$D$16+Assumptions!$D$17),AH$11*MAX(0,NORMSDIST((NORMSINV('Deal Pricing'!$H$10)+SQRT(Assumptions!$D$20)*NORMSINV(Assumptions!$D$19))/SQRT(1-Assumptions!$D$20))-'Deal Pricing'!$H$10)*'Deal Pricing'!$H$11,AH$11*Assumptions!$D$18)</x:f>
        <x:v>4071365.4567451323</x:v>
      </x:c>
      <x:c r="AI18" s="65" t="n">
        <x:f>MAX(AI$11*Assumptions!$D$15*(Assumptions!$D$16+Assumptions!$D$17),AI$11*MAX(0,NORMSDIST((NORMSINV('Deal Pricing'!$H$10)+SQRT(Assumptions!$D$20)*NORMSINV(Assumptions!$D$19))/SQRT(1-Assumptions!$D$20))-'Deal Pricing'!$H$10)*'Deal Pricing'!$H$11,AI$11*Assumptions!$D$18)</x:f>
        <x:v>4073191.344878061</x:v>
      </x:c>
      <x:c r="AJ18" s="65" t="n">
        <x:f>MAX(AJ$11*Assumptions!$D$15*(Assumptions!$D$16+Assumptions!$D$17),AJ$11*MAX(0,NORMSDIST((NORMSINV('Deal Pricing'!$H$10)+SQRT(Assumptions!$D$20)*NORMSINV(Assumptions!$D$19))/SQRT(1-Assumptions!$D$20))-'Deal Pricing'!$H$10)*'Deal Pricing'!$H$11,AJ$11*Assumptions!$D$18)</x:f>
        <x:v>4075016.8995929654</x:v>
      </x:c>
      <x:c r="AK18" s="65" t="n">
        <x:f>MAX(AK$11*Assumptions!$D$15*(Assumptions!$D$16+Assumptions!$D$17),AK$11*MAX(0,NORMSDIST((NORMSINV('Deal Pricing'!$H$10)+SQRT(Assumptions!$D$20)*NORMSINV(Assumptions!$D$19))/SQRT(1-Assumptions!$D$20))-'Deal Pricing'!$H$10)*'Deal Pricing'!$H$11,AK$11*Assumptions!$D$18)</x:f>
        <x:v>4076842.119373674</x:v>
      </x:c>
      <x:c r="AL18" s="65" t="n">
        <x:f>MAX(AL$11*Assumptions!$D$15*(Assumptions!$D$16+Assumptions!$D$17),AL$11*MAX(0,NORMSDIST((NORMSINV('Deal Pricing'!$H$10)+SQRT(Assumptions!$D$20)*NORMSINV(Assumptions!$D$19))/SQRT(1-Assumptions!$D$20))-'Deal Pricing'!$H$10)*'Deal Pricing'!$H$11,AL$11*Assumptions!$D$18)</x:f>
        <x:v>4078667.0027050884</x:v>
      </x:c>
      <x:c r="AM18" s="65" t="n">
        <x:f>MAX(AM$11*Assumptions!$D$15*(Assumptions!$D$16+Assumptions!$D$17),AM$11*MAX(0,NORMSDIST((NORMSINV('Deal Pricing'!$H$10)+SQRT(Assumptions!$D$20)*NORMSINV(Assumptions!$D$19))/SQRT(1-Assumptions!$D$20))-'Deal Pricing'!$H$10)*'Deal Pricing'!$H$11,AM$11*Assumptions!$D$18)</x:f>
        <x:v>4080491.548074036</x:v>
      </x:c>
      <x:c r="AN18" s="65" t="n">
        <x:f>MAX(AN$11*Assumptions!$D$15*(Assumptions!$D$16+Assumptions!$D$17),AN$11*MAX(0,NORMSDIST((NORMSINV('Deal Pricing'!$H$10)+SQRT(Assumptions!$D$20)*NORMSINV(Assumptions!$D$19))/SQRT(1-Assumptions!$D$20))-'Deal Pricing'!$H$10)*'Deal Pricing'!$H$11,AN$11*Assumptions!$D$18)</x:f>
        <x:v>4082315.753968441</x:v>
      </x:c>
      <x:c r="AO18" s="65" t="n">
        <x:f>MAX(AO$11*Assumptions!$D$15*(Assumptions!$D$16+Assumptions!$D$17),AO$11*MAX(0,NORMSDIST((NORMSINV('Deal Pricing'!$H$10)+SQRT(Assumptions!$D$20)*NORMSINV(Assumptions!$D$19))/SQRT(1-Assumptions!$D$20))-'Deal Pricing'!$H$10)*'Deal Pricing'!$H$11,AO$11*Assumptions!$D$18)</x:f>
        <x:v>4084139.6188781424</x:v>
      </x:c>
      <x:c r="AP18" s="65" t="n">
        <x:f>MAX(AP$11*Assumptions!$D$15*(Assumptions!$D$16+Assumptions!$D$17),AP$11*MAX(0,NORMSDIST((NORMSINV('Deal Pricing'!$H$10)+SQRT(Assumptions!$D$20)*NORMSINV(Assumptions!$D$19))/SQRT(1-Assumptions!$D$20))-'Deal Pricing'!$H$10)*'Deal Pricing'!$H$11,AP$11*Assumptions!$D$18)</x:f>
        <x:v>4085963.141294109</x:v>
      </x:c>
      <x:c r="AQ18" s="65" t="n">
        <x:f>MAX(AQ$11*Assumptions!$D$15*(Assumptions!$D$16+Assumptions!$D$17),AQ$11*MAX(0,NORMSDIST((NORMSINV('Deal Pricing'!$H$10)+SQRT(Assumptions!$D$20)*NORMSINV(Assumptions!$D$19))/SQRT(1-Assumptions!$D$20))-'Deal Pricing'!$H$10)*'Deal Pricing'!$H$11,AQ$11*Assumptions!$D$18)</x:f>
        <x:v>4087786.3197092223</x:v>
      </x:c>
      <x:c r="AR18" s="65" t="n">
        <x:f>MAX(AR$11*Assumptions!$D$15*(Assumptions!$D$16+Assumptions!$D$17),AR$11*MAX(0,NORMSDIST((NORMSINV('Deal Pricing'!$H$10)+SQRT(Assumptions!$D$20)*NORMSINV(Assumptions!$D$19))/SQRT(1-Assumptions!$D$20))-'Deal Pricing'!$H$10)*'Deal Pricing'!$H$11,AR$11*Assumptions!$D$18)</x:f>
        <x:v>4089609.1526175146</x:v>
      </x:c>
      <x:c r="AS18" s="65" t="n">
        <x:f>MAX(AS$11*Assumptions!$D$15*(Assumptions!$D$16+Assumptions!$D$17),AS$11*MAX(0,NORMSDIST((NORMSINV('Deal Pricing'!$H$10)+SQRT(Assumptions!$D$20)*NORMSINV(Assumptions!$D$19))/SQRT(1-Assumptions!$D$20))-'Deal Pricing'!$H$10)*'Deal Pricing'!$H$11,AS$11*Assumptions!$D$18)</x:f>
        <x:v>4091431.63851493</x:v>
      </x:c>
      <x:c r="AT18" s="65" t="n">
        <x:f>MAX(AT$11*Assumptions!$D$15*(Assumptions!$D$16+Assumptions!$D$17),AT$11*MAX(0,NORMSDIST((NORMSINV('Deal Pricing'!$H$10)+SQRT(Assumptions!$D$20)*NORMSINV(Assumptions!$D$19))/SQRT(1-Assumptions!$D$20))-'Deal Pricing'!$H$10)*'Deal Pricing'!$H$11,AT$11*Assumptions!$D$18)</x:f>
        <x:v>4093253.7758986712</x:v>
      </x:c>
      <x:c r="AU18" s="65" t="n">
        <x:f>MAX(AU$11*Assumptions!$D$15*(Assumptions!$D$16+Assumptions!$D$17),AU$11*MAX(0,NORMSDIST((NORMSINV('Deal Pricing'!$H$10)+SQRT(Assumptions!$D$20)*NORMSINV(Assumptions!$D$19))/SQRT(1-Assumptions!$D$20))-'Deal Pricing'!$H$10)*'Deal Pricing'!$H$11,AU$11*Assumptions!$D$18)</x:f>
        <x:v>4095075.5632674983</x:v>
      </x:c>
      <x:c r="AV18" s="65" t="n">
        <x:f>MAX(AV$11*Assumptions!$D$15*(Assumptions!$D$16+Assumptions!$D$17),AV$11*MAX(0,NORMSDIST((NORMSINV('Deal Pricing'!$H$10)+SQRT(Assumptions!$D$20)*NORMSINV(Assumptions!$D$19))/SQRT(1-Assumptions!$D$20))-'Deal Pricing'!$H$10)*'Deal Pricing'!$H$11,AV$11*Assumptions!$D$18)</x:f>
        <x:v>4096896.9991219915</x:v>
      </x:c>
      <x:c r="AW18" s="65" t="n">
        <x:f>MAX(AW$11*Assumptions!$D$15*(Assumptions!$D$16+Assumptions!$D$17),AW$11*MAX(0,NORMSDIST((NORMSINV('Deal Pricing'!$H$10)+SQRT(Assumptions!$D$20)*NORMSINV(Assumptions!$D$19))/SQRT(1-Assumptions!$D$20))-'Deal Pricing'!$H$10)*'Deal Pricing'!$H$11,AW$11*Assumptions!$D$18)</x:f>
        <x:v>4098718.0819639293</x:v>
      </x:c>
      <x:c r="AX18" s="65" t="n">
        <x:f>MAX(AX$11*Assumptions!$D$15*(Assumptions!$D$16+Assumptions!$D$17),AX$11*MAX(0,NORMSDIST((NORMSINV('Deal Pricing'!$H$10)+SQRT(Assumptions!$D$20)*NORMSINV(Assumptions!$D$19))/SQRT(1-Assumptions!$D$20))-'Deal Pricing'!$H$10)*'Deal Pricing'!$H$11,AX$11*Assumptions!$D$18)</x:f>
        <x:v>4100538.810297017</x:v>
      </x:c>
      <x:c r="AY18" s="65" t="n">
        <x:f>MAX(AY$11*Assumptions!$D$15*(Assumptions!$D$16+Assumptions!$D$17),AY$11*MAX(0,NORMSDIST((NORMSINV('Deal Pricing'!$H$10)+SQRT(Assumptions!$D$20)*NORMSINV(Assumptions!$D$19))/SQRT(1-Assumptions!$D$20))-'Deal Pricing'!$H$10)*'Deal Pricing'!$H$11,AY$11*Assumptions!$D$18)</x:f>
        <x:v>4102359.1826261617</x:v>
      </x:c>
      <x:c r="AZ18" s="65" t="n">
        <x:f>MAX(AZ$11*Assumptions!$D$15*(Assumptions!$D$16+Assumptions!$D$17),AZ$11*MAX(0,NORMSDIST((NORMSINV('Deal Pricing'!$H$10)+SQRT(Assumptions!$D$20)*NORMSINV(Assumptions!$D$19))/SQRT(1-Assumptions!$D$20))-'Deal Pricing'!$H$10)*'Deal Pricing'!$H$11,AZ$11*Assumptions!$D$18)</x:f>
        <x:v>4104179.1974582113</x:v>
      </x:c>
      <x:c r="BA18" s="65" t="n">
        <x:f>MAX(BA$11*Assumptions!$D$15*(Assumptions!$D$16+Assumptions!$D$17),BA$11*MAX(0,NORMSDIST((NORMSINV('Deal Pricing'!$H$10)+SQRT(Assumptions!$D$20)*NORMSINV(Assumptions!$D$19))/SQRT(1-Assumptions!$D$20))-'Deal Pricing'!$H$10)*'Deal Pricing'!$H$11,BA$11*Assumptions!$D$18)</x:f>
        <x:v>4105998.8533012355</x:v>
      </x:c>
      <x:c r="BB18" s="65" t="n">
        <x:f>MAX(BB$11*Assumptions!$D$15*(Assumptions!$D$16+Assumptions!$D$17),BB$11*MAX(0,NORMSDIST((NORMSINV('Deal Pricing'!$H$10)+SQRT(Assumptions!$D$20)*NORMSINV(Assumptions!$D$19))/SQRT(1-Assumptions!$D$20))-'Deal Pricing'!$H$10)*'Deal Pricing'!$H$11,BB$11*Assumptions!$D$18)</x:f>
        <x:v>4107818.148665241</x:v>
      </x:c>
      <x:c r="BC18" s="65" t="n">
        <x:f>MAX(BC$11*Assumptions!$D$15*(Assumptions!$D$16+Assumptions!$D$17),BC$11*MAX(0,NORMSDIST((NORMSINV('Deal Pricing'!$H$10)+SQRT(Assumptions!$D$20)*NORMSINV(Assumptions!$D$19))/SQRT(1-Assumptions!$D$20))-'Deal Pricing'!$H$10)*'Deal Pricing'!$H$11,BC$11*Assumptions!$D$18)</x:f>
        <x:v>4109637.082061471</x:v>
      </x:c>
      <x:c r="BD18" s="65" t="n">
        <x:f>MAX(BD$11*Assumptions!$D$15*(Assumptions!$D$16+Assumptions!$D$17),BD$11*MAX(0,NORMSDIST((NORMSINV('Deal Pricing'!$H$10)+SQRT(Assumptions!$D$20)*NORMSINV(Assumptions!$D$19))/SQRT(1-Assumptions!$D$20))-'Deal Pricing'!$H$10)*'Deal Pricing'!$H$11,BD$11*Assumptions!$D$18)</x:f>
        <x:v>4111455.652003122</x:v>
      </x:c>
      <x:c r="BE18" s="65" t="n">
        <x:f>MAX(BE$11*Assumptions!$D$15*(Assumptions!$D$16+Assumptions!$D$17),BE$11*MAX(0,NORMSDIST((NORMSINV('Deal Pricing'!$H$10)+SQRT(Assumptions!$D$20)*NORMSINV(Assumptions!$D$19))/SQRT(1-Assumptions!$D$20))-'Deal Pricing'!$H$10)*'Deal Pricing'!$H$11,BE$11*Assumptions!$D$18)</x:f>
        <x:v>4113273.857004716</x:v>
      </x:c>
      <x:c r="BF18" s="65" t="n">
        <x:f>MAX(BF$11*Assumptions!$D$15*(Assumptions!$D$16+Assumptions!$D$17),BF$11*MAX(0,NORMSDIST((NORMSINV('Deal Pricing'!$H$10)+SQRT(Assumptions!$D$20)*NORMSINV(Assumptions!$D$19))/SQRT(1-Assumptions!$D$20))-'Deal Pricing'!$H$10)*'Deal Pricing'!$H$11,BF$11*Assumptions!$D$18)</x:f>
        <x:v>4115091.695582402</x:v>
      </x:c>
      <x:c r="BG18" s="65" t="n">
        <x:f>MAX(BG$11*Assumptions!$D$15*(Assumptions!$D$16+Assumptions!$D$17),BG$11*MAX(0,NORMSDIST((NORMSINV('Deal Pricing'!$H$10)+SQRT(Assumptions!$D$20)*NORMSINV(Assumptions!$D$19))/SQRT(1-Assumptions!$D$20))-'Deal Pricing'!$H$10)*'Deal Pricing'!$H$11,BG$11*Assumptions!$D$18)</x:f>
        <x:v>4116909.1662541814</x:v>
      </x:c>
      <x:c r="BH18" s="65" t="n">
        <x:f>MAX(BH$11*Assumptions!$D$15*(Assumptions!$D$16+Assumptions!$D$17),BH$11*MAX(0,NORMSDIST((NORMSINV('Deal Pricing'!$H$10)+SQRT(Assumptions!$D$20)*NORMSINV(Assumptions!$D$19))/SQRT(1-Assumptions!$D$20))-'Deal Pricing'!$H$10)*'Deal Pricing'!$H$11,BH$11*Assumptions!$D$18)</x:f>
        <x:v>4118726.267539336</x:v>
      </x:c>
      <x:c r="BI18" s="65" t="n">
        <x:f>MAX(BI$11*Assumptions!$D$15*(Assumptions!$D$16+Assumptions!$D$17),BI$11*MAX(0,NORMSDIST((NORMSINV('Deal Pricing'!$H$10)+SQRT(Assumptions!$D$20)*NORMSINV(Assumptions!$D$19))/SQRT(1-Assumptions!$D$20))-'Deal Pricing'!$H$10)*'Deal Pricing'!$H$11,BI$11*Assumptions!$D$18)</x:f>
        <x:v>4120542.9979591137</x:v>
      </x:c>
      <x:c r="BJ18" s="65" t="n">
        <x:f>MAX(BJ$11*Assumptions!$D$15*(Assumptions!$D$16+Assumptions!$D$17),BJ$11*MAX(0,NORMSDIST((NORMSINV('Deal Pricing'!$H$10)+SQRT(Assumptions!$D$20)*NORMSINV(Assumptions!$D$19))/SQRT(1-Assumptions!$D$20))-'Deal Pricing'!$H$10)*'Deal Pricing'!$H$11,BJ$11*Assumptions!$D$18)</x:f>
        <x:v>4122359.3560360395</x:v>
      </x:c>
      <x:c r="BK18" s="65" t="n">
        <x:f>MAX(BK$11*Assumptions!$D$15*(Assumptions!$D$16+Assumptions!$D$17),BK$11*MAX(0,NORMSDIST((NORMSINV('Deal Pricing'!$H$10)+SQRT(Assumptions!$D$20)*NORMSINV(Assumptions!$D$19))/SQRT(1-Assumptions!$D$20))-'Deal Pricing'!$H$10)*'Deal Pricing'!$H$11,BK$11*Assumptions!$D$18)</x:f>
        <x:v>4124175.3402946196</x:v>
      </x:c>
      <x:c r="BL18" s="65" t="n">
        <x:f>MAX(BL$11*Assumptions!$D$15*(Assumptions!$D$16+Assumptions!$D$17),BL$11*MAX(0,NORMSDIST((NORMSINV('Deal Pricing'!$H$10)+SQRT(Assumptions!$D$20)*NORMSINV(Assumptions!$D$19))/SQRT(1-Assumptions!$D$20))-'Deal Pricing'!$H$10)*'Deal Pricing'!$H$11,BL$11*Assumptions!$D$18)</x:f>
        <x:v>4125990.9492606577</x:v>
      </x:c>
      <x:c r="BM18" s="65" t="n">
        <x:f>MAX(BM$11*Assumptions!$D$15*(Assumptions!$D$16+Assumptions!$D$17),BM$11*MAX(0,NORMSDIST((NORMSINV('Deal Pricing'!$H$10)+SQRT(Assumptions!$D$20)*NORMSINV(Assumptions!$D$19))/SQRT(1-Assumptions!$D$20))-'Deal Pricing'!$H$10)*'Deal Pricing'!$H$11,BM$11*Assumptions!$D$18)</x:f>
        <x:v>4127806.1814619326</x:v>
      </x:c>
      <x:c r="BN18" s="65" t="n">
        <x:f>MAX(BN$11*Assumptions!$D$15*(Assumptions!$D$16+Assumptions!$D$17),BN$11*MAX(0,NORMSDIST((NORMSINV('Deal Pricing'!$H$10)+SQRT(Assumptions!$D$20)*NORMSINV(Assumptions!$D$19))/SQRT(1-Assumptions!$D$20))-'Deal Pricing'!$H$10)*'Deal Pricing'!$H$11,BN$11*Assumptions!$D$18)</x:f>
        <x:v>4129621.035427533</x:v>
      </x:c>
      <x:c r="BO18" s="65" t="n">
        <x:f>MAX(BO$11*Assumptions!$D$15*(Assumptions!$D$16+Assumptions!$D$17),BO$11*MAX(0,NORMSDIST((NORMSINV('Deal Pricing'!$H$10)+SQRT(Assumptions!$D$20)*NORMSINV(Assumptions!$D$19))/SQRT(1-Assumptions!$D$20))-'Deal Pricing'!$H$10)*'Deal Pricing'!$H$11,BO$11*Assumptions!$D$18)</x:f>
        <x:v>4131435.5096885455</x:v>
      </x:c>
      <x:c r="BP18" s="65" t="n">
        <x:f>MAX(BP$11*Assumptions!$D$15*(Assumptions!$D$16+Assumptions!$D$17),BP$11*MAX(0,NORMSDIST((NORMSINV('Deal Pricing'!$H$10)+SQRT(Assumptions!$D$20)*NORMSINV(Assumptions!$D$19))/SQRT(1-Assumptions!$D$20))-'Deal Pricing'!$H$10)*'Deal Pricing'!$H$11,BP$11*Assumptions!$D$18)</x:f>
        <x:v>4133249.602777372</x:v>
      </x:c>
      <x:c r="BQ18" s="65" t="n">
        <x:f>MAX(BQ$11*Assumptions!$D$15*(Assumptions!$D$16+Assumptions!$D$17),BQ$11*MAX(0,NORMSDIST((NORMSINV('Deal Pricing'!$H$10)+SQRT(Assumptions!$D$20)*NORMSINV(Assumptions!$D$19))/SQRT(1-Assumptions!$D$20))-'Deal Pricing'!$H$10)*'Deal Pricing'!$H$11,BQ$11*Assumptions!$D$18)</x:f>
        <x:v>4135063.313228414</x:v>
      </x:c>
      <x:c r="BR18" s="65" t="n">
        <x:f>MAX(BR$11*Assumptions!$D$15*(Assumptions!$D$16+Assumptions!$D$17),BR$11*MAX(0,NORMSDIST((NORMSINV('Deal Pricing'!$H$10)+SQRT(Assumptions!$D$20)*NORMSINV(Assumptions!$D$19))/SQRT(1-Assumptions!$D$20))-'Deal Pricing'!$H$10)*'Deal Pricing'!$H$11,BR$11*Assumptions!$D$18)</x:f>
        <x:v>4136876.6395774866</x:v>
      </x:c>
      <x:c r="BS18" s="65" t="n">
        <x:f>MAX(BS$11*Assumptions!$D$15*(Assumptions!$D$16+Assumptions!$D$17),BS$11*MAX(0,NORMSDIST((NORMSINV('Deal Pricing'!$H$10)+SQRT(Assumptions!$D$20)*NORMSINV(Assumptions!$D$19))/SQRT(1-Assumptions!$D$20))-'Deal Pricing'!$H$10)*'Deal Pricing'!$H$11,BS$11*Assumptions!$D$18)</x:f>
        <x:v>4138689.5803620866</x:v>
      </x:c>
      <x:c r="BT18" s="65" t="n">
        <x:f>MAX(BT$11*Assumptions!$D$15*(Assumptions!$D$16+Assumptions!$D$17),BT$11*MAX(0,NORMSDIST((NORMSINV('Deal Pricing'!$H$10)+SQRT(Assumptions!$D$20)*NORMSINV(Assumptions!$D$19))/SQRT(1-Assumptions!$D$20))-'Deal Pricing'!$H$10)*'Deal Pricing'!$H$11,BT$11*Assumptions!$D$18)</x:f>
        <x:v>4140502.134121624</x:v>
      </x:c>
      <x:c r="BU18" s="65" t="n">
        <x:f>MAX(BU$11*Assumptions!$D$15*(Assumptions!$D$16+Assumptions!$D$17),BU$11*MAX(0,NORMSDIST((NORMSINV('Deal Pricing'!$H$10)+SQRT(Assumptions!$D$20)*NORMSINV(Assumptions!$D$19))/SQRT(1-Assumptions!$D$20))-'Deal Pricing'!$H$10)*'Deal Pricing'!$H$11,BU$11*Assumptions!$D$18)</x:f>
        <x:v>4142314.2993968823</x:v>
      </x:c>
      <x:c r="BV18" s="65" t="n">
        <x:f>MAX(BV$11*Assumptions!$D$15*(Assumptions!$D$16+Assumptions!$D$17),BV$11*MAX(0,NORMSDIST((NORMSINV('Deal Pricing'!$H$10)+SQRT(Assumptions!$D$20)*NORMSINV(Assumptions!$D$19))/SQRT(1-Assumptions!$D$20))-'Deal Pricing'!$H$10)*'Deal Pricing'!$H$11,BV$11*Assumptions!$D$18)</x:f>
        <x:v>4144126.074730635</x:v>
      </x:c>
      <x:c r="BW18" s="65" t="n">
        <x:f>MAX(BW$11*Assumptions!$D$15*(Assumptions!$D$16+Assumptions!$D$17),BW$11*MAX(0,NORMSDIST((NORMSINV('Deal Pricing'!$H$10)+SQRT(Assumptions!$D$20)*NORMSINV(Assumptions!$D$19))/SQRT(1-Assumptions!$D$20))-'Deal Pricing'!$H$10)*'Deal Pricing'!$H$11,BW$11*Assumptions!$D$18)</x:f>
        <x:v>4145937.4586670487</x:v>
      </x:c>
      <x:c r="BX18" s="65" t="n">
        <x:f>MAX(BX$11*Assumptions!$D$15*(Assumptions!$D$16+Assumptions!$D$17),BX$11*MAX(0,NORMSDIST((NORMSINV('Deal Pricing'!$H$10)+SQRT(Assumptions!$D$20)*NORMSINV(Assumptions!$D$19))/SQRT(1-Assumptions!$D$20))-'Deal Pricing'!$H$10)*'Deal Pricing'!$H$11,BX$11*Assumptions!$D$18)</x:f>
        <x:v>4147748.449752286</x:v>
      </x:c>
      <x:c r="BY18" s="65" t="n">
        <x:f>MAX(BY$11*Assumptions!$D$15*(Assumptions!$D$16+Assumptions!$D$17),BY$11*MAX(0,NORMSDIST((NORMSINV('Deal Pricing'!$H$10)+SQRT(Assumptions!$D$20)*NORMSINV(Assumptions!$D$19))/SQRT(1-Assumptions!$D$20))-'Deal Pricing'!$H$10)*'Deal Pricing'!$H$11,BY$11*Assumptions!$D$18)</x:f>
        <x:v>4149559.046533916</x:v>
      </x:c>
      <x:c r="BZ18" s="65" t="n">
        <x:f>MAX(BZ$11*Assumptions!$D$15*(Assumptions!$D$16+Assumptions!$D$17),BZ$11*MAX(0,NORMSDIST((NORMSINV('Deal Pricing'!$H$10)+SQRT(Assumptions!$D$20)*NORMSINV(Assumptions!$D$19))/SQRT(1-Assumptions!$D$20))-'Deal Pricing'!$H$10)*'Deal Pricing'!$H$11,BZ$11*Assumptions!$D$18)</x:f>
        <x:v>4151369.247561519</x:v>
      </x:c>
      <x:c r="CA18" s="65" t="n">
        <x:f>MAX(CA$11*Assumptions!$D$15*(Assumptions!$D$16+Assumptions!$D$17),CA$11*MAX(0,NORMSDIST((NORMSINV('Deal Pricing'!$H$10)+SQRT(Assumptions!$D$20)*NORMSINV(Assumptions!$D$19))/SQRT(1-Assumptions!$D$20))-'Deal Pricing'!$H$10)*'Deal Pricing'!$H$11,CA$11*Assumptions!$D$18)</x:f>
        <x:v>4153179.051386074</x:v>
      </x:c>
      <x:c r="CB18" s="65" t="n">
        <x:f>MAX(CB$11*Assumptions!$D$15*(Assumptions!$D$16+Assumptions!$D$17),CB$11*MAX(0,NORMSDIST((NORMSINV('Deal Pricing'!$H$10)+SQRT(Assumptions!$D$20)*NORMSINV(Assumptions!$D$19))/SQRT(1-Assumptions!$D$20))-'Deal Pricing'!$H$10)*'Deal Pricing'!$H$11,CB$11*Assumptions!$D$18)</x:f>
        <x:v>4154988.456560596</x:v>
      </x:c>
      <x:c r="CC18" s="65" t="n">
        <x:f>MAX(CC$11*Assumptions!$D$15*(Assumptions!$D$16+Assumptions!$D$17),CC$11*MAX(0,NORMSDIST((NORMSINV('Deal Pricing'!$H$10)+SQRT(Assumptions!$D$20)*NORMSINV(Assumptions!$D$19))/SQRT(1-Assumptions!$D$20))-'Deal Pricing'!$H$10)*'Deal Pricing'!$H$11,CC$11*Assumptions!$D$18)</x:f>
        <x:v>4156797.4616395803</x:v>
      </x:c>
      <x:c r="CD18" s="65" t="n">
        <x:f>MAX(CD$11*Assumptions!$D$15*(Assumptions!$D$16+Assumptions!$D$17),CD$11*MAX(0,NORMSDIST((NORMSINV('Deal Pricing'!$H$10)+SQRT(Assumptions!$D$20)*NORMSINV(Assumptions!$D$19))/SQRT(1-Assumptions!$D$20))-'Deal Pricing'!$H$10)*'Deal Pricing'!$H$11,CD$11*Assumptions!$D$18)</x:f>
        <x:v>4158606.0651792707</x:v>
      </x:c>
      <x:c r="CE18" s="65" t="n">
        <x:f>MAX(CE$11*Assumptions!$D$15*(Assumptions!$D$16+Assumptions!$D$17),CE$11*MAX(0,NORMSDIST((NORMSINV('Deal Pricing'!$H$10)+SQRT(Assumptions!$D$20)*NORMSINV(Assumptions!$D$19))/SQRT(1-Assumptions!$D$20))-'Deal Pricing'!$H$10)*'Deal Pricing'!$H$11,CE$11*Assumptions!$D$18)</x:f>
        <x:v>4160414.2657378395</x:v>
      </x:c>
      <x:c r="CF18" s="65" t="n">
        <x:f>MAX(CF$11*Assumptions!$D$15*(Assumptions!$D$16+Assumptions!$D$17),CF$11*MAX(0,NORMSDIST((NORMSINV('Deal Pricing'!$H$10)+SQRT(Assumptions!$D$20)*NORMSINV(Assumptions!$D$19))/SQRT(1-Assumptions!$D$20))-'Deal Pricing'!$H$10)*'Deal Pricing'!$H$11,CF$11*Assumptions!$D$18)</x:f>
        <x:v>4162222.0618749238</x:v>
      </x:c>
      <x:c r="CG18" s="65" t="n">
        <x:f>MAX(CG$11*Assumptions!$D$15*(Assumptions!$D$16+Assumptions!$D$17),CG$11*MAX(0,NORMSDIST((NORMSINV('Deal Pricing'!$H$10)+SQRT(Assumptions!$D$20)*NORMSINV(Assumptions!$D$19))/SQRT(1-Assumptions!$D$20))-'Deal Pricing'!$H$10)*'Deal Pricing'!$H$11,CG$11*Assumptions!$D$18)</x:f>
        <x:v>4164029.4521521856</x:v>
      </x:c>
      <x:c r="CH18" s="65" t="n">
        <x:f>MAX(CH$11*Assumptions!$D$15*(Assumptions!$D$16+Assumptions!$D$17),CH$11*MAX(0,NORMSDIST((NORMSINV('Deal Pricing'!$H$10)+SQRT(Assumptions!$D$20)*NORMSINV(Assumptions!$D$19))/SQRT(1-Assumptions!$D$20))-'Deal Pricing'!$H$10)*'Deal Pricing'!$H$11,CH$11*Assumptions!$D$18)</x:f>
        <x:v>4165836.435132744</x:v>
      </x:c>
      <x:c r="CI18" s="65" t="n">
        <x:f>MAX(CI$11*Assumptions!$D$15*(Assumptions!$D$16+Assumptions!$D$17),CI$11*MAX(0,NORMSDIST((NORMSINV('Deal Pricing'!$H$10)+SQRT(Assumptions!$D$20)*NORMSINV(Assumptions!$D$19))/SQRT(1-Assumptions!$D$20))-'Deal Pricing'!$H$10)*'Deal Pricing'!$H$11,CI$11*Assumptions!$D$18)</x:f>
        <x:v>4167643.0093817543</x:v>
      </x:c>
      <x:c r="CJ18" s="65" t="n">
        <x:f>MAX(CJ$11*Assumptions!$D$15*(Assumptions!$D$16+Assumptions!$D$17),CJ$11*MAX(0,NORMSDIST((NORMSINV('Deal Pricing'!$H$10)+SQRT(Assumptions!$D$20)*NORMSINV(Assumptions!$D$19))/SQRT(1-Assumptions!$D$20))-'Deal Pricing'!$H$10)*'Deal Pricing'!$H$11,CJ$11*Assumptions!$D$18)</x:f>
        <x:v>4169449.173465858</x:v>
      </x:c>
      <x:c r="CK18" s="65" t="n">
        <x:f>MAX(CK$11*Assumptions!$D$15*(Assumptions!$D$16+Assumptions!$D$17),CK$11*MAX(0,NORMSDIST((NORMSINV('Deal Pricing'!$H$10)+SQRT(Assumptions!$D$20)*NORMSINV(Assumptions!$D$19))/SQRT(1-Assumptions!$D$20))-'Deal Pricing'!$H$10)*'Deal Pricing'!$H$11,CK$11*Assumptions!$D$18)</x:f>
        <x:v>4171254.925953722</x:v>
      </x:c>
      <x:c r="CL18" s="65" t="n">
        <x:f>MAX(CL$11*Assumptions!$D$15*(Assumptions!$D$16+Assumptions!$D$17),CL$11*MAX(0,NORMSDIST((NORMSINV('Deal Pricing'!$H$10)+SQRT(Assumptions!$D$20)*NORMSINV(Assumptions!$D$19))/SQRT(1-Assumptions!$D$20))-'Deal Pricing'!$H$10)*'Deal Pricing'!$H$11,CL$11*Assumptions!$D$18)</x:f>
        <x:v>4173060.265415507</x:v>
      </x:c>
      <x:c r="CM18" s="65" t="n">
        <x:f>MAX(CM$11*Assumptions!$D$15*(Assumptions!$D$16+Assumptions!$D$17),CM$11*MAX(0,NORMSDIST((NORMSINV('Deal Pricing'!$H$10)+SQRT(Assumptions!$D$20)*NORMSINV(Assumptions!$D$19))/SQRT(1-Assumptions!$D$20))-'Deal Pricing'!$H$10)*'Deal Pricing'!$H$11,CM$11*Assumptions!$D$18)</x:f>
        <x:v>4174865.190423427</x:v>
      </x:c>
      <x:c r="CN18" s="65" t="n">
        <x:f>MAX(CN$11*Assumptions!$D$15*(Assumptions!$D$16+Assumptions!$D$17),CN$11*MAX(0,NORMSDIST((NORMSINV('Deal Pricing'!$H$10)+SQRT(Assumptions!$D$20)*NORMSINV(Assumptions!$D$19))/SQRT(1-Assumptions!$D$20))-'Deal Pricing'!$H$10)*'Deal Pricing'!$H$11,CN$11*Assumptions!$D$18)</x:f>
        <x:v>4176669.6995511805</x:v>
      </x:c>
      <x:c r="CO18" s="65" t="n">
        <x:f>MAX(CO$11*Assumptions!$D$15*(Assumptions!$D$16+Assumptions!$D$17),CO$11*MAX(0,NORMSDIST((NORMSINV('Deal Pricing'!$H$10)+SQRT(Assumptions!$D$20)*NORMSINV(Assumptions!$D$19))/SQRT(1-Assumptions!$D$20))-'Deal Pricing'!$H$10)*'Deal Pricing'!$H$11,CO$11*Assumptions!$D$18)</x:f>
        <x:v>4178473.7913745428</x:v>
      </x:c>
      <x:c r="CP18" s="65" t="n">
        <x:f>MAX(CP$11*Assumptions!$D$15*(Assumptions!$D$16+Assumptions!$D$17),CP$11*MAX(0,NORMSDIST((NORMSINV('Deal Pricing'!$H$10)+SQRT(Assumptions!$D$20)*NORMSINV(Assumptions!$D$19))/SQRT(1-Assumptions!$D$20))-'Deal Pricing'!$H$10)*'Deal Pricing'!$H$11,CP$11*Assumptions!$D$18)</x:f>
        <x:v>4180277.464470846</x:v>
      </x:c>
      <x:c r="CQ18" s="65" t="n">
        <x:f>MAX(CQ$11*Assumptions!$D$15*(Assumptions!$D$16+Assumptions!$D$17),CQ$11*MAX(0,NORMSDIST((NORMSINV('Deal Pricing'!$H$10)+SQRT(Assumptions!$D$20)*NORMSINV(Assumptions!$D$19))/SQRT(1-Assumptions!$D$20))-'Deal Pricing'!$H$10)*'Deal Pricing'!$H$11,CQ$11*Assumptions!$D$18)</x:f>
        <x:v>4182080.717419227</x:v>
      </x:c>
      <x:c r="CR18" s="65" t="n">
        <x:f>MAX(CR$11*Assumptions!$D$15*(Assumptions!$D$16+Assumptions!$D$17),CR$11*MAX(0,NORMSDIST((NORMSINV('Deal Pricing'!$H$10)+SQRT(Assumptions!$D$20)*NORMSINV(Assumptions!$D$19))/SQRT(1-Assumptions!$D$20))-'Deal Pricing'!$H$10)*'Deal Pricing'!$H$11,CR$11*Assumptions!$D$18)</x:f>
        <x:v>4183883.548800814</x:v>
      </x:c>
      <x:c r="CS18" s="65" t="n">
        <x:f>MAX(CS$11*Assumptions!$D$15*(Assumptions!$D$16+Assumptions!$D$17),CS$11*MAX(0,NORMSDIST((NORMSINV('Deal Pricing'!$H$10)+SQRT(Assumptions!$D$20)*NORMSINV(Assumptions!$D$19))/SQRT(1-Assumptions!$D$20))-'Deal Pricing'!$H$10)*'Deal Pricing'!$H$11,CS$11*Assumptions!$D$18)</x:f>
        <x:v>4185685.9571982715</x:v>
      </x:c>
      <x:c r="CT18" s="65" t="n">
        <x:f>MAX(CT$11*Assumptions!$D$15*(Assumptions!$D$16+Assumptions!$D$17),CT$11*MAX(0,NORMSDIST((NORMSINV('Deal Pricing'!$H$10)+SQRT(Assumptions!$D$20)*NORMSINV(Assumptions!$D$19))/SQRT(1-Assumptions!$D$20))-'Deal Pricing'!$H$10)*'Deal Pricing'!$H$11,CT$11*Assumptions!$D$18)</x:f>
        <x:v>4187487.9411963243</x:v>
      </x:c>
      <x:c r="CU18" s="65" t="n">
        <x:f>MAX(CU$11*Assumptions!$D$15*(Assumptions!$D$16+Assumptions!$D$17),CU$11*MAX(0,NORMSDIST((NORMSINV('Deal Pricing'!$H$10)+SQRT(Assumptions!$D$20)*NORMSINV(Assumptions!$D$19))/SQRT(1-Assumptions!$D$20))-'Deal Pricing'!$H$10)*'Deal Pricing'!$H$11,CU$11*Assumptions!$D$18)</x:f>
        <x:v>4189289.499381242</x:v>
      </x:c>
      <x:c r="CV18" s="65" t="n">
        <x:f>MAX(CV$11*Assumptions!$D$15*(Assumptions!$D$16+Assumptions!$D$17),CV$11*MAX(0,NORMSDIST((NORMSINV('Deal Pricing'!$H$10)+SQRT(Assumptions!$D$20)*NORMSINV(Assumptions!$D$19))/SQRT(1-Assumptions!$D$20))-'Deal Pricing'!$H$10)*'Deal Pricing'!$H$11,CV$11*Assumptions!$D$18)</x:f>
        <x:v>4191090.6303413846</x:v>
      </x:c>
      <x:c r="CW18" s="65" t="n">
        <x:f>MAX(CW$11*Assumptions!$D$15*(Assumptions!$D$16+Assumptions!$D$17),CW$11*MAX(0,NORMSDIST((NORMSINV('Deal Pricing'!$H$10)+SQRT(Assumptions!$D$20)*NORMSINV(Assumptions!$D$19))/SQRT(1-Assumptions!$D$20))-'Deal Pricing'!$H$10)*'Deal Pricing'!$H$11,CW$11*Assumptions!$D$18)</x:f>
        <x:v>4192891.3326666425</x:v>
      </x:c>
      <x:c r="CX18" s="65" t="n">
        <x:f>MAX(CX$11*Assumptions!$D$15*(Assumptions!$D$16+Assumptions!$D$17),CX$11*MAX(0,NORMSDIST((NORMSINV('Deal Pricing'!$H$10)+SQRT(Assumptions!$D$20)*NORMSINV(Assumptions!$D$19))/SQRT(1-Assumptions!$D$20))-'Deal Pricing'!$H$10)*'Deal Pricing'!$H$11,CX$11*Assumptions!$D$18)</x:f>
        <x:v>4194691.604949012</x:v>
      </x:c>
      <x:c r="CY18" s="65" t="n">
        <x:f>MAX(CY$11*Assumptions!$D$15*(Assumptions!$D$16+Assumptions!$D$17),CY$11*MAX(0,NORMSDIST((NORMSINV('Deal Pricing'!$H$10)+SQRT(Assumptions!$D$20)*NORMSINV(Assumptions!$D$19))/SQRT(1-Assumptions!$D$20))-'Deal Pricing'!$H$10)*'Deal Pricing'!$H$11,CY$11*Assumptions!$D$18)</x:f>
        <x:v>4196491.445782047</x:v>
      </x:c>
      <x:c r="CZ18" s="65" t="n">
        <x:f>MAX(CZ$11*Assumptions!$D$15*(Assumptions!$D$16+Assumptions!$D$17),CZ$11*MAX(0,NORMSDIST((NORMSINV('Deal Pricing'!$H$10)+SQRT(Assumptions!$D$20)*NORMSINV(Assumptions!$D$19))/SQRT(1-Assumptions!$D$20))-'Deal Pricing'!$H$10)*'Deal Pricing'!$H$11,CZ$11*Assumptions!$D$18)</x:f>
        <x:v>4198290.853761383</x:v>
      </x:c>
      <x:c r="DA18" s="65" t="n">
        <x:f>MAX(DA$11*Assumptions!$D$15*(Assumptions!$D$16+Assumptions!$D$17),DA$11*MAX(0,NORMSDIST((NORMSINV('Deal Pricing'!$H$10)+SQRT(Assumptions!$D$20)*NORMSINV(Assumptions!$D$19))/SQRT(1-Assumptions!$D$20))-'Deal Pricing'!$H$10)*'Deal Pricing'!$H$11,DA$11*Assumptions!$D$18)</x:f>
        <x:v>4200089.827484244</x:v>
      </x:c>
      <x:c r="DB18" s="65" t="n">
        <x:f>MAX(DB$11*Assumptions!$D$15*(Assumptions!$D$16+Assumptions!$D$17),DB$11*MAX(0,NORMSDIST((NORMSINV('Deal Pricing'!$H$10)+SQRT(Assumptions!$D$20)*NORMSINV(Assumptions!$D$19))/SQRT(1-Assumptions!$D$20))-'Deal Pricing'!$H$10)*'Deal Pricing'!$H$11,DB$11*Assumptions!$D$18)</x:f>
        <x:v>4201888.365549948</x:v>
      </x:c>
      <x:c r="DC18" s="65" t="n">
        <x:f>MAX(DC$11*Assumptions!$D$15*(Assumptions!$D$16+Assumptions!$D$17),DC$11*MAX(0,NORMSDIST((NORMSINV('Deal Pricing'!$H$10)+SQRT(Assumptions!$D$20)*NORMSINV(Assumptions!$D$19))/SQRT(1-Assumptions!$D$20))-'Deal Pricing'!$H$10)*'Deal Pricing'!$H$11,DC$11*Assumptions!$D$18)</x:f>
        <x:v>4203686.466559467</x:v>
      </x:c>
      <x:c r="DD18" s="65" t="n">
        <x:f>MAX(DD$11*Assumptions!$D$15*(Assumptions!$D$16+Assumptions!$D$17),DD$11*MAX(0,NORMSDIST((NORMSINV('Deal Pricing'!$H$10)+SQRT(Assumptions!$D$20)*NORMSINV(Assumptions!$D$19))/SQRT(1-Assumptions!$D$20))-'Deal Pricing'!$H$10)*'Deal Pricing'!$H$11,DD$11*Assumptions!$D$18)</x:f>
        <x:v>4205484.129115613</x:v>
      </x:c>
      <x:c r="DE18" s="65" t="n">
        <x:f>MAX(DE$11*Assumptions!$D$15*(Assumptions!$D$16+Assumptions!$D$17),DE$11*MAX(0,NORMSDIST((NORMSINV('Deal Pricing'!$H$10)+SQRT(Assumptions!$D$20)*NORMSINV(Assumptions!$D$19))/SQRT(1-Assumptions!$D$20))-'Deal Pricing'!$H$10)*'Deal Pricing'!$H$11,DE$11*Assumptions!$D$18)</x:f>
        <x:v>4207281.351823252</x:v>
      </x:c>
      <x:c r="DF18" s="65" t="n">
        <x:f>MAX(DF$11*Assumptions!$D$15*(Assumptions!$D$16+Assumptions!$D$17),DF$11*MAX(0,NORMSDIST((NORMSINV('Deal Pricing'!$H$10)+SQRT(Assumptions!$D$20)*NORMSINV(Assumptions!$D$19))/SQRT(1-Assumptions!$D$20))-'Deal Pricing'!$H$10)*'Deal Pricing'!$H$11,DF$11*Assumptions!$D$18)</x:f>
        <x:v>4209078.133288853</x:v>
      </x:c>
      <x:c r="DG18" s="65" t="n">
        <x:f>MAX(DG$11*Assumptions!$D$15*(Assumptions!$D$16+Assumptions!$D$17),DG$11*MAX(0,NORMSDIST((NORMSINV('Deal Pricing'!$H$10)+SQRT(Assumptions!$D$20)*NORMSINV(Assumptions!$D$19))/SQRT(1-Assumptions!$D$20))-'Deal Pricing'!$H$10)*'Deal Pricing'!$H$11,DG$11*Assumptions!$D$18)</x:f>
        <x:v>4210874.472120992</x:v>
      </x:c>
      <x:c r="DH18" s="65" t="n">
        <x:f>MAX(DH$11*Assumptions!$D$15*(Assumptions!$D$16+Assumptions!$D$17),DH$11*MAX(0,NORMSDIST((NORMSINV('Deal Pricing'!$H$10)+SQRT(Assumptions!$D$20)*NORMSINV(Assumptions!$D$19))/SQRT(1-Assumptions!$D$20))-'Deal Pricing'!$H$10)*'Deal Pricing'!$H$11,DH$11*Assumptions!$D$18)</x:f>
        <x:v>4212670.36692987</x:v>
      </x:c>
      <x:c r="DI18" s="65" t="n">
        <x:f>MAX(DI$11*Assumptions!$D$15*(Assumptions!$D$16+Assumptions!$D$17),DI$11*MAX(0,NORMSDIST((NORMSINV('Deal Pricing'!$H$10)+SQRT(Assumptions!$D$20)*NORMSINV(Assumptions!$D$19))/SQRT(1-Assumptions!$D$20))-'Deal Pricing'!$H$10)*'Deal Pricing'!$H$11,DI$11*Assumptions!$D$18)</x:f>
        <x:v>4214465.816327798</x:v>
      </x:c>
      <x:c r="DJ18" s="65" t="n">
        <x:f>MAX(DJ$11*Assumptions!$D$15*(Assumptions!$D$16+Assumptions!$D$17),DJ$11*MAX(0,NORMSDIST((NORMSINV('Deal Pricing'!$H$10)+SQRT(Assumptions!$D$20)*NORMSINV(Assumptions!$D$19))/SQRT(1-Assumptions!$D$20))-'Deal Pricing'!$H$10)*'Deal Pricing'!$H$11,DJ$11*Assumptions!$D$18)</x:f>
        <x:v>4216260.818928731</x:v>
      </x:c>
      <x:c r="DK18" s="65" t="n">
        <x:f>MAX(DK$11*Assumptions!$D$15*(Assumptions!$D$16+Assumptions!$D$17),DK$11*MAX(0,NORMSDIST((NORMSINV('Deal Pricing'!$H$10)+SQRT(Assumptions!$D$20)*NORMSINV(Assumptions!$D$19))/SQRT(1-Assumptions!$D$20))-'Deal Pricing'!$H$10)*'Deal Pricing'!$H$11,DK$11*Assumptions!$D$18)</x:f>
        <x:v>4218055.37334873</x:v>
      </x:c>
      <x:c r="DL18" s="65" t="n">
        <x:f>MAX(DL$11*Assumptions!$D$15*(Assumptions!$D$16+Assumptions!$D$17),DL$11*MAX(0,NORMSDIST((NORMSINV('Deal Pricing'!$H$10)+SQRT(Assumptions!$D$20)*NORMSINV(Assumptions!$D$19))/SQRT(1-Assumptions!$D$20))-'Deal Pricing'!$H$10)*'Deal Pricing'!$H$11,DL$11*Assumptions!$D$18)</x:f>
        <x:v>4219849.4782055095</x:v>
      </x:c>
      <x:c r="DM18" s="65" t="n">
        <x:f>MAX(DM$11*Assumptions!$D$15*(Assumptions!$D$16+Assumptions!$D$17),DM$11*MAX(0,NORMSDIST((NORMSINV('Deal Pricing'!$H$10)+SQRT(Assumptions!$D$20)*NORMSINV(Assumptions!$D$19))/SQRT(1-Assumptions!$D$20))-'Deal Pricing'!$H$10)*'Deal Pricing'!$H$11,DM$11*Assumptions!$D$18)</x:f>
        <x:v>4221643.13211891</x:v>
      </x:c>
      <x:c r="DN18" s="65" t="n">
        <x:f>MAX(DN$11*Assumptions!$D$15*(Assumptions!$D$16+Assumptions!$D$17),DN$11*MAX(0,NORMSDIST((NORMSINV('Deal Pricing'!$H$10)+SQRT(Assumptions!$D$20)*NORMSINV(Assumptions!$D$19))/SQRT(1-Assumptions!$D$20))-'Deal Pricing'!$H$10)*'Deal Pricing'!$H$11,DN$11*Assumptions!$D$18)</x:f>
        <x:v>4223436.33371048</x:v>
      </x:c>
      <x:c r="DO18" s="65" t="n">
        <x:f>MAX(DO$11*Assumptions!$D$15*(Assumptions!$D$16+Assumptions!$D$17),DO$11*MAX(0,NORMSDIST((NORMSINV('Deal Pricing'!$H$10)+SQRT(Assumptions!$D$20)*NORMSINV(Assumptions!$D$19))/SQRT(1-Assumptions!$D$20))-'Deal Pricing'!$H$10)*'Deal Pricing'!$H$11,DO$11*Assumptions!$D$18)</x:f>
        <x:v>4225229.081603671</x:v>
      </x:c>
      <x:c r="DP18" s="65" t="n">
        <x:f>MAX(DP$11*Assumptions!$D$15*(Assumptions!$D$16+Assumptions!$D$17),DP$11*MAX(0,NORMSDIST((NORMSINV('Deal Pricing'!$H$10)+SQRT(Assumptions!$D$20)*NORMSINV(Assumptions!$D$19))/SQRT(1-Assumptions!$D$20))-'Deal Pricing'!$H$10)*'Deal Pricing'!$H$11,DP$11*Assumptions!$D$18)</x:f>
        <x:v>4227021.374424019</x:v>
      </x:c>
      <x:c r="DQ18" s="65" t="n">
        <x:f>MAX(DQ$11*Assumptions!$D$15*(Assumptions!$D$16+Assumptions!$D$17),DQ$11*MAX(0,NORMSDIST((NORMSINV('Deal Pricing'!$H$10)+SQRT(Assumptions!$D$20)*NORMSINV(Assumptions!$D$19))/SQRT(1-Assumptions!$D$20))-'Deal Pricing'!$H$10)*'Deal Pricing'!$H$11,DQ$11*Assumptions!$D$18)</x:f>
        <x:v>4228813.210798714</x:v>
      </x:c>
      <x:c r="DR18" s="65" t="n">
        <x:f>MAX(DR$11*Assumptions!$D$15*(Assumptions!$D$16+Assumptions!$D$17),DR$11*MAX(0,NORMSDIST((NORMSINV('Deal Pricing'!$H$10)+SQRT(Assumptions!$D$20)*NORMSINV(Assumptions!$D$19))/SQRT(1-Assumptions!$D$20))-'Deal Pricing'!$H$10)*'Deal Pricing'!$H$11,DR$11*Assumptions!$D$18)</x:f>
        <x:v>4230604.589357101</x:v>
      </x:c>
      <x:c r="DS18" s="65" t="n">
        <x:f>MAX(DS$11*Assumptions!$D$15*(Assumptions!$D$16+Assumptions!$D$17),DS$11*MAX(0,NORMSDIST((NORMSINV('Deal Pricing'!$H$10)+SQRT(Assumptions!$D$20)*NORMSINV(Assumptions!$D$19))/SQRT(1-Assumptions!$D$20))-'Deal Pricing'!$H$10)*'Deal Pricing'!$H$11,DS$11*Assumptions!$D$18)</x:f>
        <x:v>4232395.508730206</x:v>
      </x:c>
      <x:c r="DT18" s="65" t="n">
        <x:f>MAX(DT$11*Assumptions!$D$15*(Assumptions!$D$16+Assumptions!$D$17),DT$11*MAX(0,NORMSDIST((NORMSINV('Deal Pricing'!$H$10)+SQRT(Assumptions!$D$20)*NORMSINV(Assumptions!$D$19))/SQRT(1-Assumptions!$D$20))-'Deal Pricing'!$H$10)*'Deal Pricing'!$H$11,DT$11*Assumptions!$D$18)</x:f>
        <x:v>4234185.9675512</x:v>
      </x:c>
      <x:c r="DU18" s="65" t="n">
        <x:f>MAX(DU$11*Assumptions!$D$15*(Assumptions!$D$16+Assumptions!$D$17),DU$11*MAX(0,NORMSDIST((NORMSINV('Deal Pricing'!$H$10)+SQRT(Assumptions!$D$20)*NORMSINV(Assumptions!$D$19))/SQRT(1-Assumptions!$D$20))-'Deal Pricing'!$H$10)*'Deal Pricing'!$H$11,DU$11*Assumptions!$D$18)</x:f>
        <x:v>4235975.964454946</x:v>
      </x:c>
      <x:c r="DV18" s="65" t="n">
        <x:f>MAX(DV$11*Assumptions!$D$15*(Assumptions!$D$16+Assumptions!$D$17),DV$11*MAX(0,NORMSDIST((NORMSINV('Deal Pricing'!$H$10)+SQRT(Assumptions!$D$20)*NORMSINV(Assumptions!$D$19))/SQRT(1-Assumptions!$D$20))-'Deal Pricing'!$H$10)*'Deal Pricing'!$H$11,DV$11*Assumptions!$D$18)</x:f>
        <x:v>4237765.498078466</x:v>
      </x:c>
      <x:c r="DW18" s="65" t="n">
        <x:f>MAX(DW$11*Assumptions!$D$15*(Assumptions!$D$16+Assumptions!$D$17),DW$11*MAX(0,NORMSDIST((NORMSINV('Deal Pricing'!$H$10)+SQRT(Assumptions!$D$20)*NORMSINV(Assumptions!$D$19))/SQRT(1-Assumptions!$D$20))-'Deal Pricing'!$H$10)*'Deal Pricing'!$H$11,DW$11*Assumptions!$D$18)</x:f>
        <x:v>4239554.567060488</x:v>
      </x:c>
      <x:c r="DX18" s="65" t="n">
        <x:f>MAX(DX$11*Assumptions!$D$15*(Assumptions!$D$16+Assumptions!$D$17),DX$11*MAX(0,NORMSDIST((NORMSINV('Deal Pricing'!$H$10)+SQRT(Assumptions!$D$20)*NORMSINV(Assumptions!$D$19))/SQRT(1-Assumptions!$D$20))-'Deal Pricing'!$H$10)*'Deal Pricing'!$H$11,DX$11*Assumptions!$D$18)</x:f>
        <x:v>4241343.17004189</x:v>
      </x:c>
      <x:c r="DY18" s="65" t="n">
        <x:f>MAX(DY$11*Assumptions!$D$15*(Assumptions!$D$16+Assumptions!$D$17),DY$11*MAX(0,NORMSDIST((NORMSINV('Deal Pricing'!$H$10)+SQRT(Assumptions!$D$20)*NORMSINV(Assumptions!$D$19))/SQRT(1-Assumptions!$D$20))-'Deal Pricing'!$H$10)*'Deal Pricing'!$H$11,DY$11*Assumptions!$D$18)</x:f>
        <x:v>4243131.305665276</x:v>
      </x:c>
      <x:c r="DZ18" s="65" t="n">
        <x:f>MAX(DZ$11*Assumptions!$D$15*(Assumptions!$D$16+Assumptions!$D$17),DZ$11*MAX(0,NORMSDIST((NORMSINV('Deal Pricing'!$H$10)+SQRT(Assumptions!$D$20)*NORMSINV(Assumptions!$D$19))/SQRT(1-Assumptions!$D$20))-'Deal Pricing'!$H$10)*'Deal Pricing'!$H$11,DZ$11*Assumptions!$D$18)</x:f>
        <x:v>4244918.972575405</x:v>
      </x:c>
      <x:c r="EA18" s="65" t="n">
        <x:f>MAX(EA$11*Assumptions!$D$15*(Assumptions!$D$16+Assumptions!$D$17),EA$11*MAX(0,NORMSDIST((NORMSINV('Deal Pricing'!$H$10)+SQRT(Assumptions!$D$20)*NORMSINV(Assumptions!$D$19))/SQRT(1-Assumptions!$D$20))-'Deal Pricing'!$H$10)*'Deal Pricing'!$H$11,EA$11*Assumptions!$D$18)</x:f>
        <x:v>4246706.169418822</x:v>
      </x:c>
      <x:c r="EB18" s="65" t="n">
        <x:f>MAX(EB$11*Assumptions!$D$15*(Assumptions!$D$16+Assumptions!$D$17),EB$11*MAX(0,NORMSDIST((NORMSINV('Deal Pricing'!$H$10)+SQRT(Assumptions!$D$20)*NORMSINV(Assumptions!$D$19))/SQRT(1-Assumptions!$D$20))-'Deal Pricing'!$H$10)*'Deal Pricing'!$H$11,EB$11*Assumptions!$D$18)</x:f>
        <x:v>4248492.894844031</x:v>
      </x:c>
      <x:c r="EC18" s="65" t="n">
        <x:f>MAX(EC$11*Assumptions!$D$15*(Assumptions!$D$16+Assumptions!$D$17),EC$11*MAX(0,NORMSDIST((NORMSINV('Deal Pricing'!$H$10)+SQRT(Assumptions!$D$20)*NORMSINV(Assumptions!$D$19))/SQRT(1-Assumptions!$D$20))-'Deal Pricing'!$H$10)*'Deal Pricing'!$H$11,EC$11*Assumptions!$D$18)</x:f>
        <x:v>4250279.147501642</x:v>
      </x:c>
      <x:c r="ED18" s="65" t="n">
        <x:f>MAX(ED$11*Assumptions!$D$15*(Assumptions!$D$16+Assumptions!$D$17),ED$11*MAX(0,NORMSDIST((NORMSINV('Deal Pricing'!$H$10)+SQRT(Assumptions!$D$20)*NORMSINV(Assumptions!$D$19))/SQRT(1-Assumptions!$D$20))-'Deal Pricing'!$H$10)*'Deal Pricing'!$H$11,ED$11*Assumptions!$D$18)</x:f>
        <x:v>4252064.926044018</x:v>
      </x:c>
      <x:c r="EE18" s="65" t="n">
        <x:f>MAX(EE$11*Assumptions!$D$15*(Assumptions!$D$16+Assumptions!$D$17),EE$11*MAX(0,NORMSDIST((NORMSINV('Deal Pricing'!$H$10)+SQRT(Assumptions!$D$20)*NORMSINV(Assumptions!$D$19))/SQRT(1-Assumptions!$D$20))-'Deal Pricing'!$H$10)*'Deal Pricing'!$H$11,EE$11*Assumptions!$D$18)</x:f>
        <x:v>4253850.229125691</x:v>
      </x:c>
      <x:c r="EF18" s="65" t="n">
        <x:f>MAX(EF$11*Assumptions!$D$15*(Assumptions!$D$16+Assumptions!$D$17),EF$11*MAX(0,NORMSDIST((NORMSINV('Deal Pricing'!$H$10)+SQRT(Assumptions!$D$20)*NORMSINV(Assumptions!$D$19))/SQRT(1-Assumptions!$D$20))-'Deal Pricing'!$H$10)*'Deal Pricing'!$H$11,EF$11*Assumptions!$D$18)</x:f>
        <x:v>4255635.055402946</x:v>
      </x:c>
      <x:c r="EG18" s="65" t="n">
        <x:f>MAX(EG$11*Assumptions!$D$15*(Assumptions!$D$16+Assumptions!$D$17),EG$11*MAX(0,NORMSDIST((NORMSINV('Deal Pricing'!$H$10)+SQRT(Assumptions!$D$20)*NORMSINV(Assumptions!$D$19))/SQRT(1-Assumptions!$D$20))-'Deal Pricing'!$H$10)*'Deal Pricing'!$H$11,EG$11*Assumptions!$D$18)</x:f>
        <x:v>4257419.40353427</x:v>
      </x:c>
      <x:c r="EH18" s="65" t="n">
        <x:f>MAX(EH$11*Assumptions!$D$15*(Assumptions!$D$16+Assumptions!$D$17),EH$11*MAX(0,NORMSDIST((NORMSINV('Deal Pricing'!$H$10)+SQRT(Assumptions!$D$20)*NORMSINV(Assumptions!$D$19))/SQRT(1-Assumptions!$D$20))-'Deal Pricing'!$H$10)*'Deal Pricing'!$H$11,EH$11*Assumptions!$D$18)</x:f>
        <x:v>4259203.272179887</x:v>
      </x:c>
      <x:c r="EI18" s="65" t="n">
        <x:f>MAX(EI$11*Assumptions!$D$15*(Assumptions!$D$16+Assumptions!$D$17),EI$11*MAX(0,NORMSDIST((NORMSINV('Deal Pricing'!$H$10)+SQRT(Assumptions!$D$20)*NORMSINV(Assumptions!$D$19))/SQRT(1-Assumptions!$D$20))-'Deal Pricing'!$H$10)*'Deal Pricing'!$H$11,EI$11*Assumptions!$D$18)</x:f>
        <x:v>4260986.660002236</x:v>
      </x:c>
      <x:c r="EJ18" s="65" t="n">
        <x:f>MAX(EJ$11*Assumptions!$D$15*(Assumptions!$D$16+Assumptions!$D$17),EJ$11*MAX(0,NORMSDIST((NORMSINV('Deal Pricing'!$H$10)+SQRT(Assumptions!$D$20)*NORMSINV(Assumptions!$D$19))/SQRT(1-Assumptions!$D$20))-'Deal Pricing'!$H$10)*'Deal Pricing'!$H$11,EJ$11*Assumptions!$D$18)</x:f>
        <x:v>4262769.565665512</x:v>
      </x:c>
      <x:c r="EK18" s="65" t="n">
        <x:f>MAX(EK$11*Assumptions!$D$15*(Assumptions!$D$16+Assumptions!$D$17),EK$11*MAX(0,NORMSDIST((NORMSINV('Deal Pricing'!$H$10)+SQRT(Assumptions!$D$20)*NORMSINV(Assumptions!$D$19))/SQRT(1-Assumptions!$D$20))-'Deal Pricing'!$H$10)*'Deal Pricing'!$H$11,EK$11*Assumptions!$D$18)</x:f>
        <x:v>4264551.987836111</x:v>
      </x:c>
      <x:c r="EL18" s="65" t="n">
        <x:f>MAX(EL$11*Assumptions!$D$15*(Assumptions!$D$16+Assumptions!$D$17),EL$11*MAX(0,NORMSDIST((NORMSINV('Deal Pricing'!$H$10)+SQRT(Assumptions!$D$20)*NORMSINV(Assumptions!$D$19))/SQRT(1-Assumptions!$D$20))-'Deal Pricing'!$H$10)*'Deal Pricing'!$H$11,EL$11*Assumptions!$D$18)</x:f>
        <x:v>4266333.925182267</x:v>
      </x:c>
      <x:c r="EM18" s="65" t="n">
        <x:f>MAX(EM$11*Assumptions!$D$15*(Assumptions!$D$16+Assumptions!$D$17),EM$11*MAX(0,NORMSDIST((NORMSINV('Deal Pricing'!$H$10)+SQRT(Assumptions!$D$20)*NORMSINV(Assumptions!$D$19))/SQRT(1-Assumptions!$D$20))-'Deal Pricing'!$H$10)*'Deal Pricing'!$H$11,EM$11*Assumptions!$D$18)</x:f>
        <x:v>4268115.376374195</x:v>
      </x:c>
      <x:c r="EN18" s="65" t="n">
        <x:f>MAX(EN$11*Assumptions!$D$15*(Assumptions!$D$16+Assumptions!$D$17),EN$11*MAX(0,NORMSDIST((NORMSINV('Deal Pricing'!$H$10)+SQRT(Assumptions!$D$20)*NORMSINV(Assumptions!$D$19))/SQRT(1-Assumptions!$D$20))-'Deal Pricing'!$H$10)*'Deal Pricing'!$H$11,EN$11*Assumptions!$D$18)</x:f>
        <x:v>4269896.340084293</x:v>
      </x:c>
      <x:c r="EO18" s="65" t="n">
        <x:f>MAX(EO$11*Assumptions!$D$15*(Assumptions!$D$16+Assumptions!$D$17),EO$11*MAX(0,NORMSDIST((NORMSINV('Deal Pricing'!$H$10)+SQRT(Assumptions!$D$20)*NORMSINV(Assumptions!$D$19))/SQRT(1-Assumptions!$D$20))-'Deal Pricing'!$H$10)*'Deal Pricing'!$H$11,EO$11*Assumptions!$D$18)</x:f>
        <x:v>4271676.814986721</x:v>
      </x:c>
      <x:c r="EP18" s="65" t="n">
        <x:f>MAX(EP$11*Assumptions!$D$15*(Assumptions!$D$16+Assumptions!$D$17),EP$11*MAX(0,NORMSDIST((NORMSINV('Deal Pricing'!$H$10)+SQRT(Assumptions!$D$20)*NORMSINV(Assumptions!$D$19))/SQRT(1-Assumptions!$D$20))-'Deal Pricing'!$H$10)*'Deal Pricing'!$H$11,EP$11*Assumptions!$D$18)</x:f>
        <x:v>4273456.799757878</x:v>
      </x:c>
      <x:c r="EQ18" s="65" t="n">
        <x:f>MAX(EQ$11*Assumptions!$D$15*(Assumptions!$D$16+Assumptions!$D$17),EQ$11*MAX(0,NORMSDIST((NORMSINV('Deal Pricing'!$H$10)+SQRT(Assumptions!$D$20)*NORMSINV(Assumptions!$D$19))/SQRT(1-Assumptions!$D$20))-'Deal Pricing'!$H$10)*'Deal Pricing'!$H$11,EQ$11*Assumptions!$D$18)</x:f>
        <x:v>4275236.293075948</x:v>
      </x:c>
      <x:c r="ER18" s="65" t="n">
        <x:f>MAX(ER$11*Assumptions!$D$15*(Assumptions!$D$16+Assumptions!$D$17),ER$11*MAX(0,NORMSDIST((NORMSINV('Deal Pricing'!$H$10)+SQRT(Assumptions!$D$20)*NORMSINV(Assumptions!$D$19))/SQRT(1-Assumptions!$D$20))-'Deal Pricing'!$H$10)*'Deal Pricing'!$H$11,ER$11*Assumptions!$D$18)</x:f>
        <x:v>4277015.293621353</x:v>
      </x:c>
      <x:c r="ES18" s="65" t="n">
        <x:f>MAX(ES$11*Assumptions!$D$15*(Assumptions!$D$16+Assumptions!$D$17),ES$11*MAX(0,NORMSDIST((NORMSINV('Deal Pricing'!$H$10)+SQRT(Assumptions!$D$20)*NORMSINV(Assumptions!$D$19))/SQRT(1-Assumptions!$D$20))-'Deal Pricing'!$H$10)*'Deal Pricing'!$H$11,ES$11*Assumptions!$D$18)</x:f>
        <x:v>4278793.800076309</x:v>
      </x:c>
      <x:c r="ET18" s="65" t="n">
        <x:f>MAX(ET$11*Assumptions!$D$15*(Assumptions!$D$16+Assumptions!$D$17),ET$11*MAX(0,NORMSDIST((NORMSINV('Deal Pricing'!$H$10)+SQRT(Assumptions!$D$20)*NORMSINV(Assumptions!$D$19))/SQRT(1-Assumptions!$D$20))-'Deal Pricing'!$H$10)*'Deal Pricing'!$H$11,ET$11*Assumptions!$D$18)</x:f>
        <x:v>4280571.811125275</x:v>
      </x:c>
      <x:c r="EU18" s="65" t="n">
        <x:f>MAX(EU$11*Assumptions!$D$15*(Assumptions!$D$16+Assumptions!$D$17),EU$11*MAX(0,NORMSDIST((NORMSINV('Deal Pricing'!$H$10)+SQRT(Assumptions!$D$20)*NORMSINV(Assumptions!$D$19))/SQRT(1-Assumptions!$D$20))-'Deal Pricing'!$H$10)*'Deal Pricing'!$H$11,EU$11*Assumptions!$D$18)</x:f>
        <x:v>4282349.325454515</x:v>
      </x:c>
      <x:c r="EV18" s="65" t="n">
        <x:f>MAX(EV$11*Assumptions!$D$15*(Assumptions!$D$16+Assumptions!$D$17),EV$11*MAX(0,NORMSDIST((NORMSINV('Deal Pricing'!$H$10)+SQRT(Assumptions!$D$20)*NORMSINV(Assumptions!$D$19))/SQRT(1-Assumptions!$D$20))-'Deal Pricing'!$H$10)*'Deal Pricing'!$H$11,EV$11*Assumptions!$D$18)</x:f>
        <x:v>4284126.341752544</x:v>
      </x:c>
      <x:c r="EW18" s="65" t="n">
        <x:f>MAX(EW$11*Assumptions!$D$15*(Assumptions!$D$16+Assumptions!$D$17),EW$11*MAX(0,NORMSDIST((NORMSINV('Deal Pricing'!$H$10)+SQRT(Assumptions!$D$20)*NORMSINV(Assumptions!$D$19))/SQRT(1-Assumptions!$D$20))-'Deal Pricing'!$H$10)*'Deal Pricing'!$H$11,EW$11*Assumptions!$D$18)</x:f>
        <x:v>4285902.8587096855</x:v>
      </x:c>
      <x:c r="EX18" s="65" t="n">
        <x:f>MAX(EX$11*Assumptions!$D$15*(Assumptions!$D$16+Assumptions!$D$17),EX$11*MAX(0,NORMSDIST((NORMSINV('Deal Pricing'!$H$10)+SQRT(Assumptions!$D$20)*NORMSINV(Assumptions!$D$19))/SQRT(1-Assumptions!$D$20))-'Deal Pricing'!$H$10)*'Deal Pricing'!$H$11,EX$11*Assumptions!$D$18)</x:f>
        <x:v>4287678.87501852</x:v>
      </x:c>
      <x:c r="EY18" s="65" t="n">
        <x:f>MAX(EY$11*Assumptions!$D$15*(Assumptions!$D$16+Assumptions!$D$17),EY$11*MAX(0,NORMSDIST((NORMSINV('Deal Pricing'!$H$10)+SQRT(Assumptions!$D$20)*NORMSINV(Assumptions!$D$19))/SQRT(1-Assumptions!$D$20))-'Deal Pricing'!$H$10)*'Deal Pricing'!$H$11,EY$11*Assumptions!$D$18)</x:f>
        <x:v>4289454.389373507</x:v>
      </x:c>
      <x:c r="EZ18" s="65" t="n">
        <x:f>MAX(EZ$11*Assumptions!$D$15*(Assumptions!$D$16+Assumptions!$D$17),EZ$11*MAX(0,NORMSDIST((NORMSINV('Deal Pricing'!$H$10)+SQRT(Assumptions!$D$20)*NORMSINV(Assumptions!$D$19))/SQRT(1-Assumptions!$D$20))-'Deal Pricing'!$H$10)*'Deal Pricing'!$H$11,EZ$11*Assumptions!$D$18)</x:f>
        <x:v>4291229.400471153</x:v>
      </x:c>
      <x:c r="FA18" s="65" t="n">
        <x:f>MAX(FA$11*Assumptions!$D$15*(Assumptions!$D$16+Assumptions!$D$17),FA$11*MAX(0,NORMSDIST((NORMSINV('Deal Pricing'!$H$10)+SQRT(Assumptions!$D$20)*NORMSINV(Assumptions!$D$19))/SQRT(1-Assumptions!$D$20))-'Deal Pricing'!$H$10)*'Deal Pricing'!$H$11,FA$11*Assumptions!$D$18)</x:f>
        <x:v>4293003.907010164</x:v>
      </x:c>
      <x:c r="FB18" s="65" t="n">
        <x:f>MAX(FB$11*Assumptions!$D$15*(Assumptions!$D$16+Assumptions!$D$17),FB$11*MAX(0,NORMSDIST((NORMSINV('Deal Pricing'!$H$10)+SQRT(Assumptions!$D$20)*NORMSINV(Assumptions!$D$19))/SQRT(1-Assumptions!$D$20))-'Deal Pricing'!$H$10)*'Deal Pricing'!$H$11,FB$11*Assumptions!$D$18)</x:f>
        <x:v>4294777.907691091</x:v>
      </x:c>
      <x:c r="FC18" s="65" t="n">
        <x:f>MAX(FC$11*Assumptions!$D$15*(Assumptions!$D$16+Assumptions!$D$17),FC$11*MAX(0,NORMSDIST((NORMSINV('Deal Pricing'!$H$10)+SQRT(Assumptions!$D$20)*NORMSINV(Assumptions!$D$19))/SQRT(1-Assumptions!$D$20))-'Deal Pricing'!$H$10)*'Deal Pricing'!$H$11,FC$11*Assumptions!$D$18)</x:f>
        <x:v>4296551.401216744</x:v>
      </x:c>
      <x:c r="FD18" s="65" t="n">
        <x:f>MAX(FD$11*Assumptions!$D$15*(Assumptions!$D$16+Assumptions!$D$17),FD$11*MAX(0,NORMSDIST((NORMSINV('Deal Pricing'!$H$10)+SQRT(Assumptions!$D$20)*NORMSINV(Assumptions!$D$19))/SQRT(1-Assumptions!$D$20))-'Deal Pricing'!$H$10)*'Deal Pricing'!$H$11,FD$11*Assumptions!$D$18)</x:f>
        <x:v>4298324.386291798</x:v>
      </x:c>
      <x:c r="FE18" s="65" t="n">
        <x:f>MAX(FE$11*Assumptions!$D$15*(Assumptions!$D$16+Assumptions!$D$17),FE$11*MAX(0,NORMSDIST((NORMSINV('Deal Pricing'!$H$10)+SQRT(Assumptions!$D$20)*NORMSINV(Assumptions!$D$19))/SQRT(1-Assumptions!$D$20))-'Deal Pricing'!$H$10)*'Deal Pricing'!$H$11,FE$11*Assumptions!$D$18)</x:f>
        <x:v>4300096.8616231745</x:v>
      </x:c>
      <x:c r="FF18" s="65" t="n">
        <x:f>MAX(FF$11*Assumptions!$D$15*(Assumptions!$D$16+Assumptions!$D$17),FF$11*MAX(0,NORMSDIST((NORMSINV('Deal Pricing'!$H$10)+SQRT(Assumptions!$D$20)*NORMSINV(Assumptions!$D$19))/SQRT(1-Assumptions!$D$20))-'Deal Pricing'!$H$10)*'Deal Pricing'!$H$11,FF$11*Assumptions!$D$18)</x:f>
        <x:v>4301868.8259196635</x:v>
      </x:c>
      <x:c r="FG18" s="65" t="n">
        <x:f>MAX(FG$11*Assumptions!$D$15*(Assumptions!$D$16+Assumptions!$D$17),FG$11*MAX(0,NORMSDIST((NORMSINV('Deal Pricing'!$H$10)+SQRT(Assumptions!$D$20)*NORMSINV(Assumptions!$D$19))/SQRT(1-Assumptions!$D$20))-'Deal Pricing'!$H$10)*'Deal Pricing'!$H$11,FG$11*Assumptions!$D$18)</x:f>
        <x:v>4303640.277892343</x:v>
      </x:c>
      <x:c r="FH18" s="65" t="n">
        <x:f>MAX(FH$11*Assumptions!$D$15*(Assumptions!$D$16+Assumptions!$D$17),FH$11*MAX(0,NORMSDIST((NORMSINV('Deal Pricing'!$H$10)+SQRT(Assumptions!$D$20)*NORMSINV(Assumptions!$D$19))/SQRT(1-Assumptions!$D$20))-'Deal Pricing'!$H$10)*'Deal Pricing'!$H$11,FH$11*Assumptions!$D$18)</x:f>
        <x:v>4305411.216254136</x:v>
      </x:c>
      <x:c r="FI18" s="65" t="n">
        <x:f>MAX(FI$11*Assumptions!$D$15*(Assumptions!$D$16+Assumptions!$D$17),FI$11*MAX(0,NORMSDIST((NORMSINV('Deal Pricing'!$H$10)+SQRT(Assumptions!$D$20)*NORMSINV(Assumptions!$D$19))/SQRT(1-Assumptions!$D$20))-'Deal Pricing'!$H$10)*'Deal Pricing'!$H$11,FI$11*Assumptions!$D$18)</x:f>
        <x:v>4307181.639720263</x:v>
      </x:c>
      <x:c r="FJ18" s="65" t="n">
        <x:f>MAX(FJ$11*Assumptions!$D$15*(Assumptions!$D$16+Assumptions!$D$17),FJ$11*MAX(0,NORMSDIST((NORMSINV('Deal Pricing'!$H$10)+SQRT(Assumptions!$D$20)*NORMSINV(Assumptions!$D$19))/SQRT(1-Assumptions!$D$20))-'Deal Pricing'!$H$10)*'Deal Pricing'!$H$11,FJ$11*Assumptions!$D$18)</x:f>
        <x:v>4308951.547007869</x:v>
      </x:c>
      <x:c r="FK18" s="65" t="n">
        <x:f>MAX(FK$11*Assumptions!$D$15*(Assumptions!$D$16+Assumptions!$D$17),FK$11*MAX(0,NORMSDIST((NORMSINV('Deal Pricing'!$H$10)+SQRT(Assumptions!$D$20)*NORMSINV(Assumptions!$D$19))/SQRT(1-Assumptions!$D$20))-'Deal Pricing'!$H$10)*'Deal Pricing'!$H$11,FK$11*Assumptions!$D$18)</x:f>
        <x:v>4310720.936836168</x:v>
      </x:c>
      <x:c r="FL18" s="65" t="n">
        <x:f>MAX(FL$11*Assumptions!$D$15*(Assumptions!$D$16+Assumptions!$D$17),FL$11*MAX(0,NORMSDIST((NORMSINV('Deal Pricing'!$H$10)+SQRT(Assumptions!$D$20)*NORMSINV(Assumptions!$D$19))/SQRT(1-Assumptions!$D$20))-'Deal Pricing'!$H$10)*'Deal Pricing'!$H$11,FL$11*Assumptions!$D$18)</x:f>
        <x:v>4312489.807926627</x:v>
      </x:c>
      <x:c r="FM18" s="65" t="n">
        <x:f>MAX(FM$11*Assumptions!$D$15*(Assumptions!$D$16+Assumptions!$D$17),FM$11*MAX(0,NORMSDIST((NORMSINV('Deal Pricing'!$H$10)+SQRT(Assumptions!$D$20)*NORMSINV(Assumptions!$D$19))/SQRT(1-Assumptions!$D$20))-'Deal Pricing'!$H$10)*'Deal Pricing'!$H$11,FM$11*Assumptions!$D$18)</x:f>
        <x:v>4314258.159002604</x:v>
      </x:c>
      <x:c r="FN18" s="65" t="n">
        <x:f>MAX(FN$11*Assumptions!$D$15*(Assumptions!$D$16+Assumptions!$D$17),FN$11*MAX(0,NORMSDIST((NORMSINV('Deal Pricing'!$H$10)+SQRT(Assumptions!$D$20)*NORMSINV(Assumptions!$D$19))/SQRT(1-Assumptions!$D$20))-'Deal Pricing'!$H$10)*'Deal Pricing'!$H$11,FN$11*Assumptions!$D$18)</x:f>
        <x:v>4316025.988789734</x:v>
      </x:c>
      <x:c r="FO18" s="65" t="n">
        <x:f>MAX(FO$11*Assumptions!$D$15*(Assumptions!$D$16+Assumptions!$D$17),FO$11*MAX(0,NORMSDIST((NORMSINV('Deal Pricing'!$H$10)+SQRT(Assumptions!$D$20)*NORMSINV(Assumptions!$D$19))/SQRT(1-Assumptions!$D$20))-'Deal Pricing'!$H$10)*'Deal Pricing'!$H$11,FO$11*Assumptions!$D$18)</x:f>
        <x:v>4317793.296015558</x:v>
      </x:c>
      <x:c r="FP18" s="65" t="n">
        <x:f>MAX(FP$11*Assumptions!$D$15*(Assumptions!$D$16+Assumptions!$D$17),FP$11*MAX(0,NORMSDIST((NORMSINV('Deal Pricing'!$H$10)+SQRT(Assumptions!$D$20)*NORMSINV(Assumptions!$D$19))/SQRT(1-Assumptions!$D$20))-'Deal Pricing'!$H$10)*'Deal Pricing'!$H$11,FP$11*Assumptions!$D$18)</x:f>
        <x:v>4319560.079409925</x:v>
      </x:c>
      <x:c r="FQ18" s="65" t="n">
        <x:f>MAX(FQ$11*Assumptions!$D$15*(Assumptions!$D$16+Assumptions!$D$17),FQ$11*MAX(0,NORMSDIST((NORMSINV('Deal Pricing'!$H$10)+SQRT(Assumptions!$D$20)*NORMSINV(Assumptions!$D$19))/SQRT(1-Assumptions!$D$20))-'Deal Pricing'!$H$10)*'Deal Pricing'!$H$11,FQ$11*Assumptions!$D$18)</x:f>
        <x:v>4321326.337704575</x:v>
      </x:c>
      <x:c r="FR18" s="65" t="n">
        <x:f>MAX(FR$11*Assumptions!$D$15*(Assumptions!$D$16+Assumptions!$D$17),FR$11*MAX(0,NORMSDIST((NORMSINV('Deal Pricing'!$H$10)+SQRT(Assumptions!$D$20)*NORMSINV(Assumptions!$D$19))/SQRT(1-Assumptions!$D$20))-'Deal Pricing'!$H$10)*'Deal Pricing'!$H$11,FR$11*Assumptions!$D$18)</x:f>
        <x:v>4323092.0696335565</x:v>
      </x:c>
      <x:c r="FS18" s="65" t="n">
        <x:f>MAX(FS$11*Assumptions!$D$15*(Assumptions!$D$16+Assumptions!$D$17),FS$11*MAX(0,NORMSDIST((NORMSINV('Deal Pricing'!$H$10)+SQRT(Assumptions!$D$20)*NORMSINV(Assumptions!$D$19))/SQRT(1-Assumptions!$D$20))-'Deal Pricing'!$H$10)*'Deal Pricing'!$H$11,FS$11*Assumptions!$D$18)</x:f>
        <x:v>4324857.273932836</x:v>
      </x:c>
      <x:c r="FT18" s="65" t="n">
        <x:f>MAX(FT$11*Assumptions!$D$15*(Assumptions!$D$16+Assumptions!$D$17),FT$11*MAX(0,NORMSDIST((NORMSINV('Deal Pricing'!$H$10)+SQRT(Assumptions!$D$20)*NORMSINV(Assumptions!$D$19))/SQRT(1-Assumptions!$D$20))-'Deal Pricing'!$H$10)*'Deal Pricing'!$H$11,FT$11*Assumptions!$D$18)</x:f>
        <x:v>4326621.949340689</x:v>
      </x:c>
      <x:c r="FU18" s="65" t="n">
        <x:f>MAX(FU$11*Assumptions!$D$15*(Assumptions!$D$16+Assumptions!$D$17),FU$11*MAX(0,NORMSDIST((NORMSINV('Deal Pricing'!$H$10)+SQRT(Assumptions!$D$20)*NORMSINV(Assumptions!$D$19))/SQRT(1-Assumptions!$D$20))-'Deal Pricing'!$H$10)*'Deal Pricing'!$H$11,FU$11*Assumptions!$D$18)</x:f>
        <x:v>4328386.094597306</x:v>
      </x:c>
      <x:c r="FV18" s="65" t="n">
        <x:f>MAX(FV$11*Assumptions!$D$15*(Assumptions!$D$16+Assumptions!$D$17),FV$11*MAX(0,NORMSDIST((NORMSINV('Deal Pricing'!$H$10)+SQRT(Assumptions!$D$20)*NORMSINV(Assumptions!$D$19))/SQRT(1-Assumptions!$D$20))-'Deal Pricing'!$H$10)*'Deal Pricing'!$H$11,FV$11*Assumptions!$D$18)</x:f>
        <x:v>4330149.708445195</x:v>
      </x:c>
      <x:c r="FW18" s="65" t="n">
        <x:f>MAX(FW$11*Assumptions!$D$15*(Assumptions!$D$16+Assumptions!$D$17),FW$11*MAX(0,NORMSDIST((NORMSINV('Deal Pricing'!$H$10)+SQRT(Assumptions!$D$20)*NORMSINV(Assumptions!$D$19))/SQRT(1-Assumptions!$D$20))-'Deal Pricing'!$H$10)*'Deal Pricing'!$H$11,FW$11*Assumptions!$D$18)</x:f>
        <x:v>4331912.789628847</x:v>
      </x:c>
      <x:c r="FX18" s="65" t="n">
        <x:f>MAX(FX$11*Assumptions!$D$15*(Assumptions!$D$16+Assumptions!$D$17),FX$11*MAX(0,NORMSDIST((NORMSINV('Deal Pricing'!$H$10)+SQRT(Assumptions!$D$20)*NORMSINV(Assumptions!$D$19))/SQRT(1-Assumptions!$D$20))-'Deal Pricing'!$H$10)*'Deal Pricing'!$H$11,FX$11*Assumptions!$D$18)</x:f>
        <x:v>4333675.336894879</x:v>
      </x:c>
      <x:c r="FY18" s="65" t="n">
        <x:f>MAX(FY$11*Assumptions!$D$15*(Assumptions!$D$16+Assumptions!$D$17),FY$11*MAX(0,NORMSDIST((NORMSINV('Deal Pricing'!$H$10)+SQRT(Assumptions!$D$20)*NORMSINV(Assumptions!$D$19))/SQRT(1-Assumptions!$D$20))-'Deal Pricing'!$H$10)*'Deal Pricing'!$H$11,FY$11*Assumptions!$D$18)</x:f>
        <x:v>4335437.348992166</x:v>
      </x:c>
      <x:c r="FZ18" s="65" t="n">
        <x:f>MAX(FZ$11*Assumptions!$D$15*(Assumptions!$D$16+Assumptions!$D$17),FZ$11*MAX(0,NORMSDIST((NORMSINV('Deal Pricing'!$H$10)+SQRT(Assumptions!$D$20)*NORMSINV(Assumptions!$D$19))/SQRT(1-Assumptions!$D$20))-'Deal Pricing'!$H$10)*'Deal Pricing'!$H$11,FZ$11*Assumptions!$D$18)</x:f>
        <x:v>4337198.824671556</x:v>
      </x:c>
      <x:c r="GA18" s="65" t="n">
        <x:f>MAX(GA$11*Assumptions!$D$15*(Assumptions!$D$16+Assumptions!$D$17),GA$11*MAX(0,NORMSDIST((NORMSINV('Deal Pricing'!$H$10)+SQRT(Assumptions!$D$20)*NORMSINV(Assumptions!$D$19))/SQRT(1-Assumptions!$D$20))-'Deal Pricing'!$H$10)*'Deal Pricing'!$H$11,GA$11*Assumptions!$D$18)</x:f>
        <x:v>4338959.7626861865</x:v>
      </x:c>
      <x:c r="GB18" s="65" t="n">
        <x:f>MAX(GB$11*Assumptions!$D$15*(Assumptions!$D$16+Assumptions!$D$17),GB$11*MAX(0,NORMSDIST((NORMSINV('Deal Pricing'!$H$10)+SQRT(Assumptions!$D$20)*NORMSINV(Assumptions!$D$19))/SQRT(1-Assumptions!$D$20))-'Deal Pricing'!$H$10)*'Deal Pricing'!$H$11,GB$11*Assumptions!$D$18)</x:f>
        <x:v>4340720.1617911775</x:v>
      </x:c>
      <x:c r="GC18" s="65" t="n">
        <x:f>MAX(GC$11*Assumptions!$D$15*(Assumptions!$D$16+Assumptions!$D$17),GC$11*MAX(0,NORMSDIST((NORMSINV('Deal Pricing'!$H$10)+SQRT(Assumptions!$D$20)*NORMSINV(Assumptions!$D$19))/SQRT(1-Assumptions!$D$20))-'Deal Pricing'!$H$10)*'Deal Pricing'!$H$11,GC$11*Assumptions!$D$18)</x:f>
        <x:v>4342480.0207439605</x:v>
      </x:c>
      <x:c r="GD18" s="65" t="n">
        <x:f>MAX(GD$11*Assumptions!$D$15*(Assumptions!$D$16+Assumptions!$D$17),GD$11*MAX(0,NORMSDIST((NORMSINV('Deal Pricing'!$H$10)+SQRT(Assumptions!$D$20)*NORMSINV(Assumptions!$D$19))/SQRT(1-Assumptions!$D$20))-'Deal Pricing'!$H$10)*'Deal Pricing'!$H$11,GD$11*Assumptions!$D$18)</x:f>
        <x:v>4344239.338303931</x:v>
      </x:c>
      <x:c r="GE18" s="65" t="n">
        <x:f>MAX(GE$11*Assumptions!$D$15*(Assumptions!$D$16+Assumptions!$D$17),GE$11*MAX(0,NORMSDIST((NORMSINV('Deal Pricing'!$H$10)+SQRT(Assumptions!$D$20)*NORMSINV(Assumptions!$D$19))/SQRT(1-Assumptions!$D$20))-'Deal Pricing'!$H$10)*'Deal Pricing'!$H$11,GE$11*Assumptions!$D$18)</x:f>
        <x:v>4345998.11323282</x:v>
      </x:c>
      <x:c r="GF18" s="65" t="n">
        <x:f>MAX(GF$11*Assumptions!$D$15*(Assumptions!$D$16+Assumptions!$D$17),GF$11*MAX(0,NORMSDIST((NORMSINV('Deal Pricing'!$H$10)+SQRT(Assumptions!$D$20)*NORMSINV(Assumptions!$D$19))/SQRT(1-Assumptions!$D$20))-'Deal Pricing'!$H$10)*'Deal Pricing'!$H$11,GF$11*Assumptions!$D$18)</x:f>
        <x:v>4347756.344294326</x:v>
      </x:c>
      <x:c r="GG18" s="65" t="n">
        <x:f>MAX(GG$11*Assumptions!$D$15*(Assumptions!$D$16+Assumptions!$D$17),GG$11*MAX(0,NORMSDIST((NORMSINV('Deal Pricing'!$H$10)+SQRT(Assumptions!$D$20)*NORMSINV(Assumptions!$D$19))/SQRT(1-Assumptions!$D$20))-'Deal Pricing'!$H$10)*'Deal Pricing'!$H$11,GG$11*Assumptions!$D$18)</x:f>
        <x:v>4349514.030254494</x:v>
      </x:c>
      <x:c r="GH18" s="65" t="n">
        <x:f>MAX(GH$11*Assumptions!$D$15*(Assumptions!$D$16+Assumptions!$D$17),GH$11*MAX(0,NORMSDIST((NORMSINV('Deal Pricing'!$H$10)+SQRT(Assumptions!$D$20)*NORMSINV(Assumptions!$D$19))/SQRT(1-Assumptions!$D$20))-'Deal Pricing'!$H$10)*'Deal Pricing'!$H$11,GH$11*Assumptions!$D$18)</x:f>
        <x:v>4351271.169881363</x:v>
      </x:c>
      <x:c r="GI18" s="65" t="n">
        <x:f>MAX(GI$11*Assumptions!$D$15*(Assumptions!$D$16+Assumptions!$D$17),GI$11*MAX(0,NORMSDIST((NORMSINV('Deal Pricing'!$H$10)+SQRT(Assumptions!$D$20)*NORMSINV(Assumptions!$D$19))/SQRT(1-Assumptions!$D$20))-'Deal Pricing'!$H$10)*'Deal Pricing'!$H$11,GI$11*Assumptions!$D$18)</x:f>
        <x:v>4353027.761945167</x:v>
      </x:c>
      <x:c r="GJ18" s="65" t="n">
        <x:f>MAX(GJ$11*Assumptions!$D$15*(Assumptions!$D$16+Assumptions!$D$17),GJ$11*MAX(0,NORMSDIST((NORMSINV('Deal Pricing'!$H$10)+SQRT(Assumptions!$D$20)*NORMSINV(Assumptions!$D$19))/SQRT(1-Assumptions!$D$20))-'Deal Pricing'!$H$10)*'Deal Pricing'!$H$11,GJ$11*Assumptions!$D$18)</x:f>
        <x:v>4354783.805218419</x:v>
      </x:c>
      <x:c r="GK18" s="65" t="n">
        <x:f>MAX(GK$11*Assumptions!$D$15*(Assumptions!$D$16+Assumptions!$D$17),GK$11*MAX(0,NORMSDIST((NORMSINV('Deal Pricing'!$H$10)+SQRT(Assumptions!$D$20)*NORMSINV(Assumptions!$D$19))/SQRT(1-Assumptions!$D$20))-'Deal Pricing'!$H$10)*'Deal Pricing'!$H$11,GK$11*Assumptions!$D$18)</x:f>
        <x:v>4356539.298475628</x:v>
      </x:c>
      <x:c r="GL18" s="65" t="n">
        <x:f>MAX(GL$11*Assumptions!$D$15*(Assumptions!$D$16+Assumptions!$D$17),GL$11*MAX(0,NORMSDIST((NORMSINV('Deal Pricing'!$H$10)+SQRT(Assumptions!$D$20)*NORMSINV(Assumptions!$D$19))/SQRT(1-Assumptions!$D$20))-'Deal Pricing'!$H$10)*'Deal Pricing'!$H$11,GL$11*Assumptions!$D$18)</x:f>
        <x:v>4358294.24049365</x:v>
      </x:c>
      <x:c r="GM18" s="65" t="n">
        <x:f>MAX(GM$11*Assumptions!$D$15*(Assumptions!$D$16+Assumptions!$D$17),GM$11*MAX(0,NORMSDIST((NORMSINV('Deal Pricing'!$H$10)+SQRT(Assumptions!$D$20)*NORMSINV(Assumptions!$D$19))/SQRT(1-Assumptions!$D$20))-'Deal Pricing'!$H$10)*'Deal Pricing'!$H$11,GM$11*Assumptions!$D$18)</x:f>
        <x:v>4360048.63005133</x:v>
      </x:c>
      <x:c r="GN18" s="65" t="n">
        <x:f>MAX(GN$11*Assumptions!$D$15*(Assumptions!$D$16+Assumptions!$D$17),GN$11*MAX(0,NORMSDIST((NORMSINV('Deal Pricing'!$H$10)+SQRT(Assumptions!$D$20)*NORMSINV(Assumptions!$D$19))/SQRT(1-Assumptions!$D$20))-'Deal Pricing'!$H$10)*'Deal Pricing'!$H$11,GN$11*Assumptions!$D$18)</x:f>
        <x:v>4361802.465929881</x:v>
      </x:c>
      <x:c r="GO18" s="65" t="n">
        <x:f>MAX(GO$11*Assumptions!$D$15*(Assumptions!$D$16+Assumptions!$D$17),GO$11*MAX(0,NORMSDIST((NORMSINV('Deal Pricing'!$H$10)+SQRT(Assumptions!$D$20)*NORMSINV(Assumptions!$D$19))/SQRT(1-Assumptions!$D$20))-'Deal Pricing'!$H$10)*'Deal Pricing'!$H$11,GO$11*Assumptions!$D$18)</x:f>
        <x:v>4363555.746912501</x:v>
      </x:c>
      <x:c r="GP18" s="65" t="n">
        <x:f>MAX(GP$11*Assumptions!$D$15*(Assumptions!$D$16+Assumptions!$D$17),GP$11*MAX(0,NORMSDIST((NORMSINV('Deal Pricing'!$H$10)+SQRT(Assumptions!$D$20)*NORMSINV(Assumptions!$D$19))/SQRT(1-Assumptions!$D$20))-'Deal Pricing'!$H$10)*'Deal Pricing'!$H$11,GP$11*Assumptions!$D$18)</x:f>
        <x:v>4365308.471784767</x:v>
      </x:c>
      <x:c r="GQ18" s="65" t="n">
        <x:f>MAX(GQ$11*Assumptions!$D$15*(Assumptions!$D$16+Assumptions!$D$17),GQ$11*MAX(0,NORMSDIST((NORMSINV('Deal Pricing'!$H$10)+SQRT(Assumptions!$D$20)*NORMSINV(Assumptions!$D$19))/SQRT(1-Assumptions!$D$20))-'Deal Pricing'!$H$10)*'Deal Pricing'!$H$11,GQ$11*Assumptions!$D$18)</x:f>
        <x:v>4367060.639334242</x:v>
      </x:c>
      <x:c r="GR18" s="65" t="n">
        <x:f>MAX(GR$11*Assumptions!$D$15*(Assumptions!$D$16+Assumptions!$D$17),GR$11*MAX(0,NORMSDIST((NORMSINV('Deal Pricing'!$H$10)+SQRT(Assumptions!$D$20)*NORMSINV(Assumptions!$D$19))/SQRT(1-Assumptions!$D$20))-'Deal Pricing'!$H$10)*'Deal Pricing'!$H$11,GR$11*Assumptions!$D$18)</x:f>
        <x:v>4368812.248350871</x:v>
      </x:c>
      <x:c r="GS18" s="65" t="n">
        <x:f>MAX(GS$11*Assumptions!$D$15*(Assumptions!$D$16+Assumptions!$D$17),GS$11*MAX(0,NORMSDIST((NORMSINV('Deal Pricing'!$H$10)+SQRT(Assumptions!$D$20)*NORMSINV(Assumptions!$D$19))/SQRT(1-Assumptions!$D$20))-'Deal Pricing'!$H$10)*'Deal Pricing'!$H$11,GS$11*Assumptions!$D$18)</x:f>
        <x:v>4370563.297626608</x:v>
      </x:c>
      <x:c r="GT18" s="65" t="n">
        <x:f>MAX(GT$11*Assumptions!$D$15*(Assumptions!$D$16+Assumptions!$D$17),GT$11*MAX(0,NORMSDIST((NORMSINV('Deal Pricing'!$H$10)+SQRT(Assumptions!$D$20)*NORMSINV(Assumptions!$D$19))/SQRT(1-Assumptions!$D$20))-'Deal Pricing'!$H$10)*'Deal Pricing'!$H$11,GT$11*Assumptions!$D$18)</x:f>
        <x:v>4372313.7859557755</x:v>
      </x:c>
      <x:c r="GU18" s="65" t="n">
        <x:f>MAX(GU$11*Assumptions!$D$15*(Assumptions!$D$16+Assumptions!$D$17),GU$11*MAX(0,NORMSDIST((NORMSINV('Deal Pricing'!$H$10)+SQRT(Assumptions!$D$20)*NORMSINV(Assumptions!$D$19))/SQRT(1-Assumptions!$D$20))-'Deal Pricing'!$H$10)*'Deal Pricing'!$H$11,GU$11*Assumptions!$D$18)</x:f>
        <x:v>4374063.712134754</x:v>
      </x:c>
      <x:c r="GV18" s="65" t="n">
        <x:f>MAX(GV$11*Assumptions!$D$15*(Assumptions!$D$16+Assumptions!$D$17),GV$11*MAX(0,NORMSDIST((NORMSINV('Deal Pricing'!$H$10)+SQRT(Assumptions!$D$20)*NORMSINV(Assumptions!$D$19))/SQRT(1-Assumptions!$D$20))-'Deal Pricing'!$H$10)*'Deal Pricing'!$H$11,GV$11*Assumptions!$D$18)</x:f>
        <x:v>4375813.07496214</x:v>
      </x:c>
      <x:c r="GW18" s="65" t="n">
        <x:f>MAX(GW$11*Assumptions!$D$15*(Assumptions!$D$16+Assumptions!$D$17),GW$11*MAX(0,NORMSDIST((NORMSINV('Deal Pricing'!$H$10)+SQRT(Assumptions!$D$20)*NORMSINV(Assumptions!$D$19))/SQRT(1-Assumptions!$D$20))-'Deal Pricing'!$H$10)*'Deal Pricing'!$H$11,GW$11*Assumptions!$D$18)</x:f>
        <x:v>4377561.87323885</x:v>
      </x:c>
      <x:c r="GX18" s="65" t="n">
        <x:f>MAX(GX$11*Assumptions!$D$15*(Assumptions!$D$16+Assumptions!$D$17),GX$11*MAX(0,NORMSDIST((NORMSINV('Deal Pricing'!$H$10)+SQRT(Assumptions!$D$20)*NORMSINV(Assumptions!$D$19))/SQRT(1-Assumptions!$D$20))-'Deal Pricing'!$H$10)*'Deal Pricing'!$H$11,GX$11*Assumptions!$D$18)</x:f>
        <x:v>4379310.10576784</x:v>
      </x:c>
      <x:c r="GY18" s="65" t="n">
        <x:f>MAX(GY$11*Assumptions!$D$15*(Assumptions!$D$16+Assumptions!$D$17),GY$11*MAX(0,NORMSDIST((NORMSINV('Deal Pricing'!$H$10)+SQRT(Assumptions!$D$20)*NORMSINV(Assumptions!$D$19))/SQRT(1-Assumptions!$D$20))-'Deal Pricing'!$H$10)*'Deal Pricing'!$H$11,GY$11*Assumptions!$D$18)</x:f>
        <x:v>4381057.771354442</x:v>
      </x:c>
      <x:c r="GZ18" s="65" t="n">
        <x:f>MAX(GZ$11*Assumptions!$D$15*(Assumptions!$D$16+Assumptions!$D$17),GZ$11*MAX(0,NORMSDIST((NORMSINV('Deal Pricing'!$H$10)+SQRT(Assumptions!$D$20)*NORMSINV(Assumptions!$D$19))/SQRT(1-Assumptions!$D$20))-'Deal Pricing'!$H$10)*'Deal Pricing'!$H$11,GZ$11*Assumptions!$D$18)</x:f>
        <x:v>4382804.8688060185</x:v>
      </x:c>
      <x:c r="HA18" s="65" t="n">
        <x:f>MAX(HA$11*Assumptions!$D$15*(Assumptions!$D$16+Assumptions!$D$17),HA$11*MAX(0,NORMSDIST((NORMSINV('Deal Pricing'!$H$10)+SQRT(Assumptions!$D$20)*NORMSINV(Assumptions!$D$19))/SQRT(1-Assumptions!$D$20))-'Deal Pricing'!$H$10)*'Deal Pricing'!$H$11,HA$11*Assumptions!$D$18)</x:f>
        <x:v>4384551.3969323365</x:v>
      </x:c>
      <x:c r="HB18" s="65" t="n">
        <x:f>MAX(HB$11*Assumptions!$D$15*(Assumptions!$D$16+Assumptions!$D$17),HB$11*MAX(0,NORMSDIST((NORMSINV('Deal Pricing'!$H$10)+SQRT(Assumptions!$D$20)*NORMSINV(Assumptions!$D$19))/SQRT(1-Assumptions!$D$20))-'Deal Pricing'!$H$10)*'Deal Pricing'!$H$11,HB$11*Assumptions!$D$18)</x:f>
        <x:v>4386297.354545194</x:v>
      </x:c>
      <x:c r="HC18" s="65" t="n">
        <x:f>MAX(HC$11*Assumptions!$D$15*(Assumptions!$D$16+Assumptions!$D$17),HC$11*MAX(0,NORMSDIST((NORMSINV('Deal Pricing'!$H$10)+SQRT(Assumptions!$D$20)*NORMSINV(Assumptions!$D$19))/SQRT(1-Assumptions!$D$20))-'Deal Pricing'!$H$10)*'Deal Pricing'!$H$11,HC$11*Assumptions!$D$18)</x:f>
        <x:v>4388042.740458774</x:v>
      </x:c>
      <x:c r="HD18" s="65" t="n">
        <x:f>MAX(HD$11*Assumptions!$D$15*(Assumptions!$D$16+Assumptions!$D$17),HD$11*MAX(0,NORMSDIST((NORMSINV('Deal Pricing'!$H$10)+SQRT(Assumptions!$D$20)*NORMSINV(Assumptions!$D$19))/SQRT(1-Assumptions!$D$20))-'Deal Pricing'!$H$10)*'Deal Pricing'!$H$11,HD$11*Assumptions!$D$18)</x:f>
        <x:v>4389787.553489333</x:v>
      </x:c>
      <x:c r="HE18" s="65" t="n">
        <x:f>MAX(HE$11*Assumptions!$D$15*(Assumptions!$D$16+Assumptions!$D$17),HE$11*MAX(0,NORMSDIST((NORMSINV('Deal Pricing'!$H$10)+SQRT(Assumptions!$D$20)*NORMSINV(Assumptions!$D$19))/SQRT(1-Assumptions!$D$20))-'Deal Pricing'!$H$10)*'Deal Pricing'!$H$11,HE$11*Assumptions!$D$18)</x:f>
        <x:v>4391531.792455496</x:v>
      </x:c>
      <x:c r="HF18" s="65" t="n">
        <x:f>MAX(HF$11*Assumptions!$D$15*(Assumptions!$D$16+Assumptions!$D$17),HF$11*MAX(0,NORMSDIST((NORMSINV('Deal Pricing'!$H$10)+SQRT(Assumptions!$D$20)*NORMSINV(Assumptions!$D$19))/SQRT(1-Assumptions!$D$20))-'Deal Pricing'!$H$10)*'Deal Pricing'!$H$11,HF$11*Assumptions!$D$18)</x:f>
        <x:v>4393275.456177957</x:v>
      </x:c>
      <x:c r="HG18" s="65" t="n">
        <x:f>MAX(HG$11*Assumptions!$D$15*(Assumptions!$D$16+Assumptions!$D$17),HG$11*MAX(0,NORMSDIST((NORMSINV('Deal Pricing'!$H$10)+SQRT(Assumptions!$D$20)*NORMSINV(Assumptions!$D$19))/SQRT(1-Assumptions!$D$20))-'Deal Pricing'!$H$10)*'Deal Pricing'!$H$11,HG$11*Assumptions!$D$18)</x:f>
        <x:v>4395018.5434798105</x:v>
      </x:c>
      <x:c r="HH18" s="65" t="n">
        <x:f>MAX(HH$11*Assumptions!$D$15*(Assumptions!$D$16+Assumptions!$D$17),HH$11*MAX(0,NORMSDIST((NORMSINV('Deal Pricing'!$H$10)+SQRT(Assumptions!$D$20)*NORMSINV(Assumptions!$D$19))/SQRT(1-Assumptions!$D$20))-'Deal Pricing'!$H$10)*'Deal Pricing'!$H$11,HH$11*Assumptions!$D$18)</x:f>
        <x:v>4396761.053186257</x:v>
      </x:c>
      <x:c r="HI18" s="65" t="n">
        <x:f>MAX(HI$11*Assumptions!$D$15*(Assumptions!$D$16+Assumptions!$D$17),HI$11*MAX(0,NORMSDIST((NORMSINV('Deal Pricing'!$H$10)+SQRT(Assumptions!$D$20)*NORMSINV(Assumptions!$D$19))/SQRT(1-Assumptions!$D$20))-'Deal Pricing'!$H$10)*'Deal Pricing'!$H$11,HI$11*Assumptions!$D$18)</x:f>
        <x:v>4398502.98412472</x:v>
      </x:c>
      <x:c r="HJ18" s="65" t="n">
        <x:f>MAX(HJ$11*Assumptions!$D$15*(Assumptions!$D$16+Assumptions!$D$17),HJ$11*MAX(0,NORMSDIST((NORMSINV('Deal Pricing'!$H$10)+SQRT(Assumptions!$D$20)*NORMSINV(Assumptions!$D$19))/SQRT(1-Assumptions!$D$20))-'Deal Pricing'!$H$10)*'Deal Pricing'!$H$11,HJ$11*Assumptions!$D$18)</x:f>
        <x:v>4400244.33512501</x:v>
      </x:c>
      <x:c r="HK18" s="65" t="n">
        <x:f>MAX(HK$11*Assumptions!$D$15*(Assumptions!$D$16+Assumptions!$D$17),HK$11*MAX(0,NORMSDIST((NORMSINV('Deal Pricing'!$H$10)+SQRT(Assumptions!$D$20)*NORMSINV(Assumptions!$D$19))/SQRT(1-Assumptions!$D$20))-'Deal Pricing'!$H$10)*'Deal Pricing'!$H$11,HK$11*Assumptions!$D$18)</x:f>
        <x:v>4401985.105018977</x:v>
      </x:c>
      <x:c r="HL18" s="65" t="n">
        <x:f>MAX(HL$11*Assumptions!$D$15*(Assumptions!$D$16+Assumptions!$D$17),HL$11*MAX(0,NORMSDIST((NORMSINV('Deal Pricing'!$H$10)+SQRT(Assumptions!$D$20)*NORMSINV(Assumptions!$D$19))/SQRT(1-Assumptions!$D$20))-'Deal Pricing'!$H$10)*'Deal Pricing'!$H$11,HL$11*Assumptions!$D$18)</x:f>
        <x:v>4403725.292640912</x:v>
      </x:c>
      <x:c r="HM18" s="65" t="n">
        <x:f>MAX(HM$11*Assumptions!$D$15*(Assumptions!$D$16+Assumptions!$D$17),HM$11*MAX(0,NORMSDIST((NORMSINV('Deal Pricing'!$H$10)+SQRT(Assumptions!$D$20)*NORMSINV(Assumptions!$D$19))/SQRT(1-Assumptions!$D$20))-'Deal Pricing'!$H$10)*'Deal Pricing'!$H$11,HM$11*Assumptions!$D$18)</x:f>
        <x:v>4405464.896827159</x:v>
      </x:c>
      <x:c r="HN18" s="65" t="n">
        <x:f>MAX(HN$11*Assumptions!$D$15*(Assumptions!$D$16+Assumptions!$D$17),HN$11*MAX(0,NORMSDIST((NORMSINV('Deal Pricing'!$H$10)+SQRT(Assumptions!$D$20)*NORMSINV(Assumptions!$D$19))/SQRT(1-Assumptions!$D$20))-'Deal Pricing'!$H$10)*'Deal Pricing'!$H$11,HN$11*Assumptions!$D$18)</x:f>
        <x:v>4407203.916416501</x:v>
      </x:c>
      <x:c r="HO18" s="65" t="n">
        <x:f>MAX(HO$11*Assumptions!$D$15*(Assumptions!$D$16+Assumptions!$D$17),HO$11*MAX(0,NORMSDIST((NORMSINV('Deal Pricing'!$H$10)+SQRT(Assumptions!$D$20)*NORMSINV(Assumptions!$D$19))/SQRT(1-Assumptions!$D$20))-'Deal Pricing'!$H$10)*'Deal Pricing'!$H$11,HO$11*Assumptions!$D$18)</x:f>
        <x:v>4408942.350249783</x:v>
      </x:c>
      <x:c r="HP18" s="65" t="n">
        <x:f>MAX(HP$11*Assumptions!$D$15*(Assumptions!$D$16+Assumptions!$D$17),HP$11*MAX(0,NORMSDIST((NORMSINV('Deal Pricing'!$H$10)+SQRT(Assumptions!$D$20)*NORMSINV(Assumptions!$D$19))/SQRT(1-Assumptions!$D$20))-'Deal Pricing'!$H$10)*'Deal Pricing'!$H$11,HP$11*Assumptions!$D$18)</x:f>
        <x:v>4410680.197170275</x:v>
      </x:c>
      <x:c r="HQ18" s="65" t="n">
        <x:f>MAX(HQ$11*Assumptions!$D$15*(Assumptions!$D$16+Assumptions!$D$17),HQ$11*MAX(0,NORMSDIST((NORMSINV('Deal Pricing'!$H$10)+SQRT(Assumptions!$D$20)*NORMSINV(Assumptions!$D$19))/SQRT(1-Assumptions!$D$20))-'Deal Pricing'!$H$10)*'Deal Pricing'!$H$11,HQ$11*Assumptions!$D$18)</x:f>
        <x:v>4412417.456023344</x:v>
      </x:c>
      <x:c r="HR18" s="65" t="n">
        <x:f>MAX(HR$11*Assumptions!$D$15*(Assumptions!$D$16+Assumptions!$D$17),HR$11*MAX(0,NORMSDIST((NORMSINV('Deal Pricing'!$H$10)+SQRT(Assumptions!$D$20)*NORMSINV(Assumptions!$D$19))/SQRT(1-Assumptions!$D$20))-'Deal Pricing'!$H$10)*'Deal Pricing'!$H$11,HR$11*Assumptions!$D$18)</x:f>
        <x:v>4414154.125656772</x:v>
      </x:c>
      <x:c r="HS18" s="65" t="n">
        <x:f>MAX(HS$11*Assumptions!$D$15*(Assumptions!$D$16+Assumptions!$D$17),HS$11*MAX(0,NORMSDIST((NORMSINV('Deal Pricing'!$H$10)+SQRT(Assumptions!$D$20)*NORMSINV(Assumptions!$D$19))/SQRT(1-Assumptions!$D$20))-'Deal Pricing'!$H$10)*'Deal Pricing'!$H$11,HS$11*Assumptions!$D$18)</x:f>
        <x:v>4415890.204920477</x:v>
      </x:c>
      <x:c r="HT18" s="65" t="n">
        <x:f>MAX(HT$11*Assumptions!$D$15*(Assumptions!$D$16+Assumptions!$D$17),HT$11*MAX(0,NORMSDIST((NORMSINV('Deal Pricing'!$H$10)+SQRT(Assumptions!$D$20)*NORMSINV(Assumptions!$D$19))/SQRT(1-Assumptions!$D$20))-'Deal Pricing'!$H$10)*'Deal Pricing'!$H$11,HT$11*Assumptions!$D$18)</x:f>
        <x:v>4417625.692666645</x:v>
      </x:c>
      <x:c r="HU18" s="65" t="n">
        <x:f>MAX(HU$11*Assumptions!$D$15*(Assumptions!$D$16+Assumptions!$D$17),HU$11*MAX(0,NORMSDIST((NORMSINV('Deal Pricing'!$H$10)+SQRT(Assumptions!$D$20)*NORMSINV(Assumptions!$D$19))/SQRT(1-Assumptions!$D$20))-'Deal Pricing'!$H$10)*'Deal Pricing'!$H$11,HU$11*Assumptions!$D$18)</x:f>
        <x:v>4419360.587749843</x:v>
      </x:c>
      <x:c r="HV18" s="65" t="n">
        <x:f>MAX(HV$11*Assumptions!$D$15*(Assumptions!$D$16+Assumptions!$D$17),HV$11*MAX(0,NORMSDIST((NORMSINV('Deal Pricing'!$H$10)+SQRT(Assumptions!$D$20)*NORMSINV(Assumptions!$D$19))/SQRT(1-Assumptions!$D$20))-'Deal Pricing'!$H$10)*'Deal Pricing'!$H$11,HV$11*Assumptions!$D$18)</x:f>
        <x:v>4421094.889026747</x:v>
      </x:c>
      <x:c r="HW18" s="65" t="n">
        <x:f>MAX(HW$11*Assumptions!$D$15*(Assumptions!$D$16+Assumptions!$D$17),HW$11*MAX(0,NORMSDIST((NORMSINV('Deal Pricing'!$H$10)+SQRT(Assumptions!$D$20)*NORMSINV(Assumptions!$D$19))/SQRT(1-Assumptions!$D$20))-'Deal Pricing'!$H$10)*'Deal Pricing'!$H$11,HW$11*Assumptions!$D$18)</x:f>
        <x:v>4422828.595356462</x:v>
      </x:c>
      <x:c r="HX18" s="65" t="n">
        <x:f>MAX(HX$11*Assumptions!$D$15*(Assumptions!$D$16+Assumptions!$D$17),HX$11*MAX(0,NORMSDIST((NORMSINV('Deal Pricing'!$H$10)+SQRT(Assumptions!$D$20)*NORMSINV(Assumptions!$D$19))/SQRT(1-Assumptions!$D$20))-'Deal Pricing'!$H$10)*'Deal Pricing'!$H$11,HX$11*Assumptions!$D$18)</x:f>
        <x:v>4424561.705600202</x:v>
      </x:c>
      <x:c r="HY18" s="65" t="n">
        <x:f>MAX(HY$11*Assumptions!$D$15*(Assumptions!$D$16+Assumptions!$D$17),HY$11*MAX(0,NORMSDIST((NORMSINV('Deal Pricing'!$H$10)+SQRT(Assumptions!$D$20)*NORMSINV(Assumptions!$D$19))/SQRT(1-Assumptions!$D$20))-'Deal Pricing'!$H$10)*'Deal Pricing'!$H$11,HY$11*Assumptions!$D$18)</x:f>
        <x:v>4426294.218621621</x:v>
      </x:c>
      <x:c r="HZ18" s="65" t="n">
        <x:f>MAX(HZ$11*Assumptions!$D$15*(Assumptions!$D$16+Assumptions!$D$17),HZ$11*MAX(0,NORMSDIST((NORMSINV('Deal Pricing'!$H$10)+SQRT(Assumptions!$D$20)*NORMSINV(Assumptions!$D$19))/SQRT(1-Assumptions!$D$20))-'Deal Pricing'!$H$10)*'Deal Pricing'!$H$11,HZ$11*Assumptions!$D$18)</x:f>
        <x:v>4428026.133286482</x:v>
      </x:c>
      <x:c r="IA18" s="65" t="n">
        <x:f>MAX(IA$11*Assumptions!$D$15*(Assumptions!$D$16+Assumptions!$D$17),IA$11*MAX(0,NORMSDIST((NORMSINV('Deal Pricing'!$H$10)+SQRT(Assumptions!$D$20)*NORMSINV(Assumptions!$D$19))/SQRT(1-Assumptions!$D$20))-'Deal Pricing'!$H$10)*'Deal Pricing'!$H$11,IA$11*Assumptions!$D$18)</x:f>
        <x:v>4429757.448462995</x:v>
      </x:c>
      <x:c r="IB18" s="65" t="n">
        <x:f>MAX(IB$11*Assumptions!$D$15*(Assumptions!$D$16+Assumptions!$D$17),IB$11*MAX(0,NORMSDIST((NORMSINV('Deal Pricing'!$H$10)+SQRT(Assumptions!$D$20)*NORMSINV(Assumptions!$D$19))/SQRT(1-Assumptions!$D$20))-'Deal Pricing'!$H$10)*'Deal Pricing'!$H$11,IB$11*Assumptions!$D$18)</x:f>
        <x:v>4431488.163021484</x:v>
      </x:c>
      <x:c r="IC18" s="2"/>
      <x:c r="ID18" s="2"/>
      <x:c r="IE18" s="2"/>
      <x:c r="IF18" s="2"/>
    </x:row>
    <x:row r="19">
      <x:c r="A19" s="2"/>
      <x:c r="B19" s="2"/>
      <x:c r="C19" s="85" t="str">
        <x:v>Annualised RAROC</x:v>
      </x:c>
      <x:c r="D19" s="2"/>
      <x:c r="E19" s="2"/>
      <x:c r="F19" s="59" t="n">
        <x:f>(F$17/('Deal Pricing'!$D$9/12))/F$18</x:f>
        <x:v>-0.2899400739439239</x:v>
      </x:c>
      <x:c r="G19" s="59" t="n">
        <x:f>(G$17/('Deal Pricing'!$D$9/12))/G$18</x:f>
        <x:v>-0.27723409681321765</x:v>
      </x:c>
      <x:c r="H19" s="59" t="n">
        <x:f>(H$17/('Deal Pricing'!$D$9/12))/H$18</x:f>
        <x:v>-0.2645281277759962</x:v>
      </x:c>
      <x:c r="I19" s="59" t="n">
        <x:f>(I$17/('Deal Pricing'!$D$9/12))/I$18</x:f>
        <x:v>-0.251822166825962</x:v>
      </x:c>
      <x:c r="J19" s="59" t="n">
        <x:f>(J$17/('Deal Pricing'!$D$9/12))/J$18</x:f>
        <x:v>-0.23911621395681584</x:v>
      </x:c>
      <x:c r="K19" s="59" t="n">
        <x:f>(K$17/('Deal Pricing'!$D$9/12))/K$18</x:f>
        <x:v>-0.22641026916225462</x:v>
      </x:c>
      <x:c r="L19" s="59" t="n">
        <x:f>(L$17/('Deal Pricing'!$D$9/12))/L$18</x:f>
        <x:v>-0.21370433243597606</x:v>
      </x:c>
      <x:c r="M19" s="59" t="n">
        <x:f>(M$17/('Deal Pricing'!$D$9/12))/M$18</x:f>
        <x:v>-0.2009984037716729</x:v>
      </x:c>
      <x:c r="N19" s="59" t="n">
        <x:f>(N$17/('Deal Pricing'!$D$9/12))/N$18</x:f>
        <x:v>-0.1882924831630371</x:v>
      </x:c>
      <x:c r="O19" s="59" t="n">
        <x:f>(O$17/('Deal Pricing'!$D$9/12))/O$18</x:f>
        <x:v>-0.17558657060375837</x:v>
      </x:c>
      <x:c r="P19" s="59" t="n">
        <x:f>(P$17/('Deal Pricing'!$D$9/12))/P$18</x:f>
        <x:v>-0.1628806660875251</x:v>
      </x:c>
      <x:c r="Q19" s="59" t="n">
        <x:f>(Q$17/('Deal Pricing'!$D$9/12))/Q$18</x:f>
        <x:v>-0.1501747696080213</x:v>
      </x:c>
      <x:c r="R19" s="59" t="n">
        <x:f>(R$17/('Deal Pricing'!$D$9/12))/R$18</x:f>
        <x:v>-0.13746888115893238</x:v>
      </x:c>
      <x:c r="S19" s="59" t="n">
        <x:f>(S$17/('Deal Pricing'!$D$9/12))/S$18</x:f>
        <x:v>-0.12476300073393795</x:v>
      </x:c>
      <x:c r="T19" s="59" t="n">
        <x:f>(T$17/('Deal Pricing'!$D$9/12))/T$18</x:f>
        <x:v>-0.1120571283267192</x:v>
      </x:c>
      <x:c r="U19" s="59" t="n">
        <x:f>(U$17/('Deal Pricing'!$D$9/12))/U$18</x:f>
        <x:v>-0.09935126393095298</x:v>
      </x:c>
      <x:c r="V19" s="59" t="n">
        <x:f>(V$17/('Deal Pricing'!$D$9/12))/V$18</x:f>
        <x:v>-0.08664540754031493</x:v>
      </x:c>
      <x:c r="W19" s="59" t="n">
        <x:f>(W$17/('Deal Pricing'!$D$9/12))/W$18</x:f>
        <x:v>-0.07393955914847947</x:v>
      </x:c>
      <x:c r="X19" s="59" t="n">
        <x:f>(X$17/('Deal Pricing'!$D$9/12))/X$18</x:f>
        <x:v>-0.06123371874911736</x:v>
      </x:c>
      <x:c r="Y19" s="59" t="n">
        <x:f>(Y$17/('Deal Pricing'!$D$9/12))/Y$18</x:f>
        <x:v>-0.04852788633589932</x:v>
      </x:c>
      <x:c r="Z19" s="59" t="n">
        <x:f>(Z$17/('Deal Pricing'!$D$9/12))/Z$18</x:f>
        <x:v>-0.035822061902493194</x:v>
      </x:c>
      <x:c r="AA19" s="59" t="n">
        <x:f>(AA$17/('Deal Pricing'!$D$9/12))/AA$18</x:f>
        <x:v>-0.023116245442565738</x:v>
      </x:c>
      <x:c r="AB19" s="59" t="n">
        <x:f>(AB$17/('Deal Pricing'!$D$9/12))/AB$18</x:f>
        <x:v>-0.010410436949780019</x:v>
      </x:c>
      <x:c r="AC19" s="59" t="n">
        <x:f>(AC$17/('Deal Pricing'!$D$9/12))/AC$18</x:f>
        <x:v>0.0018362908657600671</x:v>
      </x:c>
      <x:c r="AD19" s="59" t="n">
        <x:f>(AD$17/('Deal Pricing'!$D$9/12))/AD$18</x:f>
        <x:v>0.012000924927771836</x:v>
      </x:c>
      <x:c r="AE19" s="59" t="n">
        <x:f>(AE$17/('Deal Pricing'!$D$9/12))/AE$18</x:f>
        <x:v>0.022165552631283347</x:v>
      </x:c>
      <x:c r="AF19" s="59" t="n">
        <x:f>(AF$17/('Deal Pricing'!$D$9/12))/AF$18</x:f>
        <x:v>0.03233017398136922</x:v>
      </x:c>
      <x:c r="AG19" s="59" t="n">
        <x:f>(AG$17/('Deal Pricing'!$D$9/12))/AG$18</x:f>
        <x:v>0.04249478898310525</x:v>
      </x:c>
      <x:c r="AH19" s="59" t="n">
        <x:f>(AH$17/('Deal Pricing'!$D$9/12))/AH$18</x:f>
        <x:v>0.05265939764156744</x:v>
      </x:c>
      <x:c r="AI19" s="59" t="n">
        <x:f>(AI$17/('Deal Pricing'!$D$9/12))/AI$18</x:f>
        <x:v>0.06282399996183538</x:v>
      </x:c>
      <x:c r="AJ19" s="59" t="n">
        <x:f>(AJ$17/('Deal Pricing'!$D$9/12))/AJ$18</x:f>
        <x:v>0.07298859594898746</x:v>
      </x:c>
      <x:c r="AK19" s="59" t="n">
        <x:f>(AK$17/('Deal Pricing'!$D$9/12))/AK$18</x:f>
        <x:v>0.08315318560810554</x:v>
      </x:c>
      <x:c r="AL19" s="59" t="n">
        <x:f>(AL$17/('Deal Pricing'!$D$9/12))/AL$18</x:f>
        <x:v>0.0933177689442713</x:v>
      </x:c>
      <x:c r="AM19" s="59" t="n">
        <x:f>(AM$17/('Deal Pricing'!$D$9/12))/AM$18</x:f>
        <x:v>0.10348234596256889</x:v>
      </x:c>
      <x:c r="AN19" s="59" t="n">
        <x:f>(AN$17/('Deal Pricing'!$D$9/12))/AN$18</x:f>
        <x:v>0.11364691666808228</x:v>
      </x:c>
      <x:c r="AO19" s="59" t="n">
        <x:f>(AO$17/('Deal Pricing'!$D$9/12))/AO$18</x:f>
        <x:v>0.12381148106589913</x:v>
      </x:c>
      <x:c r="AP19" s="59" t="n">
        <x:f>(AP$17/('Deal Pricing'!$D$9/12))/AP$18</x:f>
        <x:v>0.13397603916110512</x:v>
      </x:c>
      <x:c r="AQ19" s="59" t="n">
        <x:f>(AQ$17/('Deal Pricing'!$D$9/12))/AQ$18</x:f>
        <x:v>0.1441405909587897</x:v>
      </x:c>
      <x:c r="AR19" s="59" t="n">
        <x:f>(AR$17/('Deal Pricing'!$D$9/12))/AR$18</x:f>
        <x:v>0.15430513646404223</x:v>
      </x:c>
      <x:c r="AS19" s="59" t="n">
        <x:f>(AS$17/('Deal Pricing'!$D$9/12))/AS$18</x:f>
        <x:v>0.16446967568195436</x:v>
      </x:c>
      <x:c r="AT19" s="59" t="n">
        <x:f>(AT$17/('Deal Pricing'!$D$9/12))/AT$18</x:f>
        <x:v>0.1746342086176179</x:v>
      </x:c>
      <x:c r="AU19" s="59" t="n">
        <x:f>(AU$17/('Deal Pricing'!$D$9/12))/AU$18</x:f>
        <x:v>0.184798735276126</x:v>
      </x:c>
      <x:c r="AV19" s="59" t="n">
        <x:f>(AV$17/('Deal Pricing'!$D$9/12))/AV$18</x:f>
        <x:v>0.1949632556625737</x:v>
      </x:c>
      <x:c r="AW19" s="59" t="n">
        <x:f>(AW$17/('Deal Pricing'!$D$9/12))/AW$18</x:f>
        <x:v>0.2051277697820563</x:v>
      </x:c>
      <x:c r="AX19" s="59" t="n">
        <x:f>(AX$17/('Deal Pricing'!$D$9/12))/AX$18</x:f>
        <x:v>0.21529227763967018</x:v>
      </x:c>
      <x:c r="AY19" s="59" t="n">
        <x:f>(AY$17/('Deal Pricing'!$D$9/12))/AY$18</x:f>
        <x:v>0.22545677924051424</x:v>
      </x:c>
      <x:c r="AZ19" s="59" t="n">
        <x:f>(AZ$17/('Deal Pricing'!$D$9/12))/AZ$18</x:f>
        <x:v>0.23562127458968724</x:v>
      </x:c>
      <x:c r="BA19" s="59" t="n">
        <x:f>(BA$17/('Deal Pricing'!$D$9/12))/BA$18</x:f>
        <x:v>0.24578576369228836</x:v>
      </x:c>
      <x:c r="BB19" s="59" t="n">
        <x:f>(BB$17/('Deal Pricing'!$D$9/12))/BB$18</x:f>
        <x:v>0.25595024655342</x:v>
      </x:c>
      <x:c r="BC19" s="59" t="n">
        <x:f>(BC$17/('Deal Pricing'!$D$9/12))/BC$18</x:f>
        <x:v>0.2661147231781837</x:v>
      </x:c>
      <x:c r="BD19" s="59" t="n">
        <x:f>(BD$17/('Deal Pricing'!$D$9/12))/BD$18</x:f>
        <x:v>0.2762791935716826</x:v>
      </x:c>
      <x:c r="BE19" s="59" t="n">
        <x:f>(BE$17/('Deal Pricing'!$D$9/12))/BE$18</x:f>
        <x:v>0.28644365773902103</x:v>
      </x:c>
      <x:c r="BF19" s="59" t="n">
        <x:f>(BF$17/('Deal Pricing'!$D$9/12))/BF$18</x:f>
        <x:v>0.29660811568530454</x:v>
      </x:c>
      <x:c r="BG19" s="59" t="n">
        <x:f>(BG$17/('Deal Pricing'!$D$9/12))/BG$18</x:f>
        <x:v>0.30677256741563935</x:v>
      </x:c>
      <x:c r="BH19" s="59" t="n">
        <x:f>(BH$17/('Deal Pricing'!$D$9/12))/BH$18</x:f>
        <x:v>0.3169370129351319</x:v>
      </x:c>
      <x:c r="BI19" s="59" t="n">
        <x:f>(BI$17/('Deal Pricing'!$D$9/12))/BI$18</x:f>
        <x:v>0.3271014522488918</x:v>
      </x:c>
      <x:c r="BJ19" s="59" t="n">
        <x:f>(BJ$17/('Deal Pricing'!$D$9/12))/BJ$18</x:f>
        <x:v>0.33726588536202706</x:v>
      </x:c>
      <x:c r="BK19" s="59" t="n">
        <x:f>(BK$17/('Deal Pricing'!$D$9/12))/BK$18</x:f>
        <x:v>0.34743031227964805</x:v>
      </x:c>
      <x:c r="BL19" s="59" t="n">
        <x:f>(BL$17/('Deal Pricing'!$D$9/12))/BL$18</x:f>
        <x:v>0.3575947330068664</x:v>
      </x:c>
      <x:c r="BM19" s="59" t="n">
        <x:f>(BM$17/('Deal Pricing'!$D$9/12))/BM$18</x:f>
        <x:v>0.3677591475487935</x:v>
      </x:c>
      <x:c r="BN19" s="59" t="n">
        <x:f>(BN$17/('Deal Pricing'!$D$9/12))/BN$18</x:f>
        <x:v>0.37792355591054133</x:v>
      </x:c>
      <x:c r="BO19" s="59" t="n">
        <x:f>(BO$17/('Deal Pricing'!$D$9/12))/BO$18</x:f>
        <x:v>0.38808795809722535</x:v>
      </x:c>
      <x:c r="BP19" s="59" t="n">
        <x:f>(BP$17/('Deal Pricing'!$D$9/12))/BP$18</x:f>
        <x:v>0.3982523541139585</x:v>
      </x:c>
      <x:c r="BQ19" s="59" t="n">
        <x:f>(BQ$17/('Deal Pricing'!$D$9/12))/BQ$18</x:f>
        <x:v>0.4084167439658571</x:v>
      </x:c>
      <x:c r="BR19" s="59" t="n">
        <x:f>(BR$17/('Deal Pricing'!$D$9/12))/BR$18</x:f>
        <x:v>0.418581127658037</x:v>
      </x:c>
      <x:c r="BS19" s="59" t="n">
        <x:f>(BS$17/('Deal Pricing'!$D$9/12))/BS$18</x:f>
        <x:v>0.42874550519561533</x:v>
      </x:c>
      <x:c r="BT19" s="59" t="n">
        <x:f>(BT$17/('Deal Pricing'!$D$9/12))/BT$18</x:f>
        <x:v>0.43890987658370967</x:v>
      </x:c>
      <x:c r="BU19" s="59" t="n">
        <x:f>(BU$17/('Deal Pricing'!$D$9/12))/BU$18</x:f>
        <x:v>0.44907424182743877</x:v>
      </x:c>
      <x:c r="BV19" s="59" t="n">
        <x:f>(BV$17/('Deal Pricing'!$D$9/12))/BV$18</x:f>
        <x:v>0.45923860093192187</x:v>
      </x:c>
      <x:c r="BW19" s="59" t="n">
        <x:f>(BW$17/('Deal Pricing'!$D$9/12))/BW$18</x:f>
        <x:v>0.46940295390227926</x:v>
      </x:c>
      <x:c r="BX19" s="59" t="n">
        <x:f>(BX$17/('Deal Pricing'!$D$9/12))/BX$18</x:f>
        <x:v>0.47956730074363185</x:v>
      </x:c>
      <x:c r="BY19" s="59" t="n">
        <x:f>(BY$17/('Deal Pricing'!$D$9/12))/BY$18</x:f>
        <x:v>0.4897316414611014</x:v>
      </x:c>
      <x:c r="BZ19" s="59" t="n">
        <x:f>(BZ$17/('Deal Pricing'!$D$9/12))/BZ$18</x:f>
        <x:v>0.4998959760598099</x:v>
      </x:c>
      <x:c r="CA19" s="59" t="n">
        <x:f>(CA$17/('Deal Pricing'!$D$9/12))/CA$18</x:f>
        <x:v>0.5100603045448803</x:v>
      </x:c>
      <x:c r="CB19" s="59" t="n">
        <x:f>(CB$17/('Deal Pricing'!$D$9/12))/CB$18</x:f>
        <x:v>0.5202246269214371</x:v>
      </x:c>
      <x:c r="CC19" s="59" t="n">
        <x:f>(CC$17/('Deal Pricing'!$D$9/12))/CC$18</x:f>
        <x:v>0.5303889431946041</x:v>
      </x:c>
      <x:c r="CD19" s="59" t="n">
        <x:f>(CD$17/('Deal Pricing'!$D$9/12))/CD$18</x:f>
        <x:v>0.5405532533695061</x:v>
      </x:c>
      <x:c r="CE19" s="59" t="n">
        <x:f>(CE$17/('Deal Pricing'!$D$9/12))/CE$18</x:f>
        <x:v>0.550717557451269</x:v>
      </x:c>
      <x:c r="CF19" s="59" t="n">
        <x:f>(CF$17/('Deal Pricing'!$D$9/12))/CF$18</x:f>
        <x:v>0.5608818554450191</x:v>
      </x:c>
      <x:c r="CG19" s="59" t="n">
        <x:f>(CG$17/('Deal Pricing'!$D$9/12))/CG$18</x:f>
        <x:v>0.5710461473558839</x:v>
      </x:c>
      <x:c r="CH19" s="59" t="n">
        <x:f>(CH$17/('Deal Pricing'!$D$9/12))/CH$18</x:f>
        <x:v>0.5812104331889899</x:v>
      </x:c>
      <x:c r="CI19" s="59" t="n">
        <x:f>(CI$17/('Deal Pricing'!$D$9/12))/CI$18</x:f>
        <x:v>0.5913747129494661</x:v>
      </x:c>
      <x:c r="CJ19" s="59" t="n">
        <x:f>(CJ$17/('Deal Pricing'!$D$9/12))/CJ$18</x:f>
        <x:v>0.6015389866424404</x:v>
      </x:c>
      <x:c r="CK19" s="59" t="n">
        <x:f>(CK$17/('Deal Pricing'!$D$9/12))/CK$18</x:f>
        <x:v>0.611703254273043</x:v>
      </x:c>
      <x:c r="CL19" s="59" t="n">
        <x:f>(CL$17/('Deal Pricing'!$D$9/12))/CL$18</x:f>
        <x:v>0.6218675158464032</x:v>
      </x:c>
      <x:c r="CM19" s="59" t="n">
        <x:f>(CM$17/('Deal Pricing'!$D$9/12))/CM$18</x:f>
        <x:v>0.6320317713676502</x:v>
      </x:c>
      <x:c r="CN19" s="59" t="n">
        <x:f>(CN$17/('Deal Pricing'!$D$9/12))/CN$18</x:f>
        <x:v>0.6421960208419165</x:v>
      </x:c>
      <x:c r="CO19" s="59" t="n">
        <x:f>(CO$17/('Deal Pricing'!$D$9/12))/CO$18</x:f>
        <x:v>0.6523602642743331</x:v>
      </x:c>
      <x:c r="CP19" s="59" t="n">
        <x:f>(CP$17/('Deal Pricing'!$D$9/12))/CP$18</x:f>
        <x:v>0.6625245016700315</x:v>
      </x:c>
      <x:c r="CQ19" s="59" t="n">
        <x:f>(CQ$17/('Deal Pricing'!$D$9/12))/CQ$18</x:f>
        <x:v>0.6726887330341441</x:v>
      </x:c>
      <x:c r="CR19" s="59" t="n">
        <x:f>(CR$17/('Deal Pricing'!$D$9/12))/CR$18</x:f>
        <x:v>0.6828529583718035</x:v>
      </x:c>
      <x:c r="CS19" s="59" t="n">
        <x:f>(CS$17/('Deal Pricing'!$D$9/12))/CS$18</x:f>
        <x:v>0.693017177688143</x:v>
      </x:c>
      <x:c r="CT19" s="59" t="n">
        <x:f>(CT$17/('Deal Pricing'!$D$9/12))/CT$18</x:f>
        <x:v>0.7031813909882966</x:v>
      </x:c>
      <x:c r="CU19" s="59" t="n">
        <x:f>(CU$17/('Deal Pricing'!$D$9/12))/CU$18</x:f>
        <x:v>0.7133455982773973</x:v>
      </x:c>
      <x:c r="CV19" s="59" t="n">
        <x:f>(CV$17/('Deal Pricing'!$D$9/12))/CV$18</x:f>
        <x:v>0.7235097995605806</x:v>
      </x:c>
      <x:c r="CW19" s="59" t="n">
        <x:f>(CW$17/('Deal Pricing'!$D$9/12))/CW$18</x:f>
        <x:v>0.7336739948429813</x:v>
      </x:c>
      <x:c r="CX19" s="59" t="n">
        <x:f>(CX$17/('Deal Pricing'!$D$9/12))/CX$18</x:f>
        <x:v>0.7438381841297346</x:v>
      </x:c>
      <x:c r="CY19" s="59" t="n">
        <x:f>(CY$17/('Deal Pricing'!$D$9/12))/CY$18</x:f>
        <x:v>0.7540023674259752</x:v>
      </x:c>
      <x:c r="CZ19" s="59" t="n">
        <x:f>(CZ$17/('Deal Pricing'!$D$9/12))/CZ$18</x:f>
        <x:v>0.7641665447368401</x:v>
      </x:c>
      <x:c r="DA19" s="59" t="n">
        <x:f>(DA$17/('Deal Pricing'!$D$9/12))/DA$18</x:f>
        <x:v>0.7743307160674644</x:v>
      </x:c>
      <x:c r="DB19" s="59" t="n">
        <x:f>(DB$17/('Deal Pricing'!$D$9/12))/DB$18</x:f>
        <x:v>0.7844948814229864</x:v>
      </x:c>
      <x:c r="DC19" s="59" t="n">
        <x:f>(DC$17/('Deal Pricing'!$D$9/12))/DC$18</x:f>
        <x:v>0.7946590408085417</x:v>
      </x:c>
      <x:c r="DD19" s="59" t="n">
        <x:f>(DD$17/('Deal Pricing'!$D$9/12))/DD$18</x:f>
        <x:v>0.8048231942292678</x:v>
      </x:c>
      <x:c r="DE19" s="59" t="n">
        <x:f>(DE$17/('Deal Pricing'!$D$9/12))/DE$18</x:f>
        <x:v>0.8149873416903016</x:v>
      </x:c>
      <x:c r="DF19" s="59" t="n">
        <x:f>(DF$17/('Deal Pricing'!$D$9/12))/DF$18</x:f>
        <x:v>0.8251514831967823</x:v>
      </x:c>
      <x:c r="DG19" s="59" t="n">
        <x:f>(DG$17/('Deal Pricing'!$D$9/12))/DG$18</x:f>
        <x:v>0.8353156187538463</x:v>
      </x:c>
      <x:c r="DH19" s="59" t="n">
        <x:f>(DH$17/('Deal Pricing'!$D$9/12))/DH$18</x:f>
        <x:v>0.845479748366633</x:v>
      </x:c>
      <x:c r="DI19" s="59" t="n">
        <x:f>(DI$17/('Deal Pricing'!$D$9/12))/DI$18</x:f>
        <x:v>0.8556438720402804</x:v>
      </x:c>
      <x:c r="DJ19" s="59" t="n">
        <x:f>(DJ$17/('Deal Pricing'!$D$9/12))/DJ$18</x:f>
        <x:v>0.8658079897799276</x:v>
      </x:c>
      <x:c r="DK19" s="59" t="n">
        <x:f>(DK$17/('Deal Pricing'!$D$9/12))/DK$18</x:f>
        <x:v>0.8759721015907123</x:v>
      </x:c>
      <x:c r="DL19" s="59" t="n">
        <x:f>(DL$17/('Deal Pricing'!$D$9/12))/DL$18</x:f>
        <x:v>0.8861362074777749</x:v>
      </x:c>
      <x:c r="DM19" s="59" t="n">
        <x:f>(DM$17/('Deal Pricing'!$D$9/12))/DM$18</x:f>
        <x:v>0.8963003074462542</x:v>
      </x:c>
      <x:c r="DN19" s="59" t="n">
        <x:f>(DN$17/('Deal Pricing'!$D$9/12))/DN$18</x:f>
        <x:v>0.9064644015012893</x:v>
      </x:c>
      <x:c r="DO19" s="59" t="n">
        <x:f>(DO$17/('Deal Pricing'!$D$9/12))/DO$18</x:f>
        <x:v>0.9166284896480197</x:v>
      </x:c>
      <x:c r="DP19" s="59" t="n">
        <x:f>(DP$17/('Deal Pricing'!$D$9/12))/DP$18</x:f>
        <x:v>0.9267925718915863</x:v>
      </x:c>
      <x:c r="DQ19" s="59" t="n">
        <x:f>(DQ$17/('Deal Pricing'!$D$9/12))/DQ$18</x:f>
        <x:v>0.9369566482371262</x:v>
      </x:c>
      <x:c r="DR19" s="59" t="n">
        <x:f>(DR$17/('Deal Pricing'!$D$9/12))/DR$18</x:f>
        <x:v>0.9471207186897825</x:v>
      </x:c>
      <x:c r="DS19" s="59" t="n">
        <x:f>(DS$17/('Deal Pricing'!$D$9/12))/DS$18</x:f>
        <x:v>0.9572847832546935</x:v>
      </x:c>
      <x:c r="DT19" s="59" t="n">
        <x:f>(DT$17/('Deal Pricing'!$D$9/12))/DT$18</x:f>
        <x:v>0.9674488419369988</x:v>
      </x:c>
      <x:c r="DU19" s="59" t="n">
        <x:f>(DU$17/('Deal Pricing'!$D$9/12))/DU$18</x:f>
        <x:v>0.9776128947418395</x:v>
      </x:c>
      <x:c r="DV19" s="59" t="n">
        <x:f>(DV$17/('Deal Pricing'!$D$9/12))/DV$18</x:f>
        <x:v>0.9877769416743553</x:v>
      </x:c>
      <x:c r="DW19" s="59" t="n">
        <x:f>(DW$17/('Deal Pricing'!$D$9/12))/DW$18</x:f>
        <x:v>0.9979409827396867</x:v>
      </x:c>
      <x:c r="DX19" s="59" t="n">
        <x:f>(DX$17/('Deal Pricing'!$D$9/12))/DX$18</x:f>
        <x:v>1.0081050179429745</x:v>
      </x:c>
      <x:c r="DY19" s="59" t="n">
        <x:f>(DY$17/('Deal Pricing'!$D$9/12))/DY$18</x:f>
        <x:v>1.0182690472893574</x:v>
      </x:c>
      <x:c r="DZ19" s="59" t="n">
        <x:f>(DZ$17/('Deal Pricing'!$D$9/12))/DZ$18</x:f>
        <x:v>1.0284330707839773</x:v>
      </x:c>
      <x:c r="EA19" s="59" t="n">
        <x:f>(EA$17/('Deal Pricing'!$D$9/12))/EA$18</x:f>
        <x:v>1.0385970884319737</x:v>
      </x:c>
      <x:c r="EB19" s="59" t="n">
        <x:f>(EB$17/('Deal Pricing'!$D$9/12))/EB$18</x:f>
        <x:v>1.048761100238487</x:v>
      </x:c>
      <x:c r="EC19" s="59" t="n">
        <x:f>(EC$17/('Deal Pricing'!$D$9/12))/EC$18</x:f>
        <x:v>1.058925106208657</x:v>
      </x:c>
      <x:c r="ED19" s="59" t="n">
        <x:f>(ED$17/('Deal Pricing'!$D$9/12))/ED$18</x:f>
        <x:v>1.0690891063476247</x:v>
      </x:c>
      <x:c r="EE19" s="59" t="n">
        <x:f>(EE$17/('Deal Pricing'!$D$9/12))/EE$18</x:f>
        <x:v>1.0792531006605293</x:v>
      </x:c>
      <x:c r="EF19" s="59" t="n">
        <x:f>(EF$17/('Deal Pricing'!$D$9/12))/EF$18</x:f>
        <x:v>1.0894170891525108</x:v>
      </x:c>
      <x:c r="EG19" s="59" t="n">
        <x:f>(EG$17/('Deal Pricing'!$D$9/12))/EG$18</x:f>
        <x:v>1.0995810718287093</x:v>
      </x:c>
      <x:c r="EH19" s="59" t="n">
        <x:f>(EH$17/('Deal Pricing'!$D$9/12))/EH$18</x:f>
        <x:v>1.1097450486942655</x:v>
      </x:c>
      <x:c r="EI19" s="59" t="n">
        <x:f>(EI$17/('Deal Pricing'!$D$9/12))/EI$18</x:f>
        <x:v>1.1199090197543184</x:v>
      </x:c>
      <x:c r="EJ19" s="59" t="n">
        <x:f>(EJ$17/('Deal Pricing'!$D$9/12))/EJ$18</x:f>
        <x:v>1.1300729850140072</x:v>
      </x:c>
      <x:c r="EK19" s="59" t="n">
        <x:f>(EK$17/('Deal Pricing'!$D$9/12))/EK$18</x:f>
        <x:v>1.1402369444784715</x:v>
      </x:c>
      <x:c r="EL19" s="59" t="n">
        <x:f>(EL$17/('Deal Pricing'!$D$9/12))/EL$18</x:f>
        <x:v>1.1504008981528513</x:v>
      </x:c>
      <x:c r="EM19" s="59" t="n">
        <x:f>(EM$17/('Deal Pricing'!$D$9/12))/EM$18</x:f>
        <x:v>1.1605648460422846</x:v>
      </x:c>
      <x:c r="EN19" s="59" t="n">
        <x:f>(EN$17/('Deal Pricing'!$D$9/12))/EN$18</x:f>
        <x:v>1.1707287881519104</x:v>
      </x:c>
      <x:c r="EO19" s="59" t="n">
        <x:f>(EO$17/('Deal Pricing'!$D$9/12))/EO$18</x:f>
        <x:v>1.1808927244868688</x:v>
      </x:c>
      <x:c r="EP19" s="59" t="n">
        <x:f>(EP$17/('Deal Pricing'!$D$9/12))/EP$18</x:f>
        <x:v>1.191056655052297</x:v>
      </x:c>
      <x:c r="EQ19" s="59" t="n">
        <x:f>(EQ$17/('Deal Pricing'!$D$9/12))/EQ$18</x:f>
        <x:v>1.2012205798533342</x:v>
      </x:c>
      <x:c r="ER19" s="59" t="n">
        <x:f>(ER$17/('Deal Pricing'!$D$9/12))/ER$18</x:f>
        <x:v>1.2113844988951175</x:v>
      </x:c>
      <x:c r="ES19" s="59" t="n">
        <x:f>(ES$17/('Deal Pricing'!$D$9/12))/ES$18</x:f>
        <x:v>1.221548412182785</x:v>
      </x:c>
      <x:c r="ET19" s="59" t="n">
        <x:f>(ET$17/('Deal Pricing'!$D$9/12))/ET$18</x:f>
        <x:v>1.231712319721475</x:v>
      </x:c>
      <x:c r="EU19" s="59" t="n">
        <x:f>(EU$17/('Deal Pricing'!$D$9/12))/EU$18</x:f>
        <x:v>1.2418762215163246</x:v>
      </x:c>
      <x:c r="EV19" s="59" t="n">
        <x:f>(EV$17/('Deal Pricing'!$D$9/12))/EV$18</x:f>
        <x:v>1.25204011757247</x:v>
      </x:c>
      <x:c r="EW19" s="59" t="n">
        <x:f>(EW$17/('Deal Pricing'!$D$9/12))/EW$18</x:f>
        <x:v>1.2622040078950487</x:v>
      </x:c>
      <x:c r="EX19" s="59" t="n">
        <x:f>(EX$17/('Deal Pricing'!$D$9/12))/EX$18</x:f>
        <x:v>1.2723678924891966</x:v>
      </x:c>
      <x:c r="EY19" s="59" t="n">
        <x:f>(EY$17/('Deal Pricing'!$D$9/12))/EY$18</x:f>
        <x:v>1.2825317713600501</x:v>
      </x:c>
      <x:c r="EZ19" s="59" t="n">
        <x:f>(EZ$17/('Deal Pricing'!$D$9/12))/EZ$18</x:f>
        <x:v>1.2926956445127458</x:v>
      </x:c>
      <x:c r="FA19" s="59" t="n">
        <x:f>(FA$17/('Deal Pricing'!$D$9/12))/FA$18</x:f>
        <x:v>1.302859511952418</x:v>
      </x:c>
      <x:c r="FB19" s="59" t="n">
        <x:f>(FB$17/('Deal Pricing'!$D$9/12))/FB$18</x:f>
        <x:v>1.3130233736842019</x:v>
      </x:c>
      <x:c r="FC19" s="59" t="n">
        <x:f>(FC$17/('Deal Pricing'!$D$9/12))/FC$18</x:f>
        <x:v>1.3231872297132328</x:v>
      </x:c>
      <x:c r="FD19" s="59" t="n">
        <x:f>(FD$17/('Deal Pricing'!$D$9/12))/FD$18</x:f>
        <x:v>1.3333510800446449</x:v>
      </x:c>
      <x:c r="FE19" s="59" t="n">
        <x:f>(FE$17/('Deal Pricing'!$D$9/12))/FE$18</x:f>
        <x:v>1.3435149246835711</x:v>
      </x:c>
      <x:c r="FF19" s="59" t="n">
        <x:f>(FF$17/('Deal Pricing'!$D$9/12))/FF$18</x:f>
        <x:v>1.3536787636351473</x:v>
      </x:c>
      <x:c r="FG19" s="59" t="n">
        <x:f>(FG$17/('Deal Pricing'!$D$9/12))/FG$18</x:f>
        <x:v>1.3638425969045038</x:v>
      </x:c>
      <x:c r="FH19" s="59" t="n">
        <x:f>(FH$17/('Deal Pricing'!$D$9/12))/FH$18</x:f>
        <x:v>1.3740064244967751</x:v>
      </x:c>
      <x:c r="FI19" s="59" t="n">
        <x:f>(FI$17/('Deal Pricing'!$D$9/12))/FI$18</x:f>
        <x:v>1.3841702464170929</x:v>
      </x:c>
      <x:c r="FJ19" s="59" t="n">
        <x:f>(FJ$17/('Deal Pricing'!$D$9/12))/FJ$18</x:f>
        <x:v>1.3943340626705893</x:v>
      </x:c>
      <x:c r="FK19" s="59" t="n">
        <x:f>(FK$17/('Deal Pricing'!$D$9/12))/FK$18</x:f>
        <x:v>1.4044978732623952</x:v>
      </x:c>
      <x:c r="FL19" s="59" t="n">
        <x:f>(FL$17/('Deal Pricing'!$D$9/12))/FL$18</x:f>
        <x:v>1.414661678197642</x:v>
      </x:c>
      <x:c r="FM19" s="59" t="n">
        <x:f>(FM$17/('Deal Pricing'!$D$9/12))/FM$18</x:f>
        <x:v>1.4248254774814602</x:v>
      </x:c>
      <x:c r="FN19" s="59" t="n">
        <x:f>(FN$17/('Deal Pricing'!$D$9/12))/FN$18</x:f>
        <x:v>1.434989271118979</x:v>
      </x:c>
      <x:c r="FO19" s="59" t="n">
        <x:f>(FO$17/('Deal Pricing'!$D$9/12))/FO$18</x:f>
        <x:v>1.445153059115328</x:v>
      </x:c>
      <x:c r="FP19" s="59" t="n">
        <x:f>(FP$17/('Deal Pricing'!$D$9/12))/FP$18</x:f>
        <x:v>1.4553168414756366</x:v>
      </x:c>
      <x:c r="FQ19" s="59" t="n">
        <x:f>(FQ$17/('Deal Pricing'!$D$9/12))/FQ$18</x:f>
        <x:v>1.4654806182050315</x:v>
      </x:c>
      <x:c r="FR19" s="59" t="n">
        <x:f>(FR$17/('Deal Pricing'!$D$9/12))/FR$18</x:f>
        <x:v>1.475644389308642</x:v>
      </x:c>
      <x:c r="FS19" s="59" t="n">
        <x:f>(FS$17/('Deal Pricing'!$D$9/12))/FS$18</x:f>
        <x:v>1.4858081547915947</x:v>
      </x:c>
      <x:c r="FT19" s="59" t="n">
        <x:f>(FT$17/('Deal Pricing'!$D$9/12))/FT$18</x:f>
        <x:v>1.4959719146590171</x:v>
      </x:c>
      <x:c r="FU19" s="59" t="n">
        <x:f>(FU$17/('Deal Pricing'!$D$9/12))/FU$18</x:f>
        <x:v>1.5061356689160337</x:v>
      </x:c>
      <x:c r="FV19" s="59" t="n">
        <x:f>(FV$17/('Deal Pricing'!$D$9/12))/FV$18</x:f>
        <x:v>1.516299417567771</x:v>
      </x:c>
      <x:c r="FW19" s="59" t="n">
        <x:f>(FW$17/('Deal Pricing'!$D$9/12))/FW$18</x:f>
        <x:v>1.5264631606193533</x:v>
      </x:c>
      <x:c r="FX19" s="59" t="n">
        <x:f>(FX$17/('Deal Pricing'!$D$9/12))/FX$18</x:f>
        <x:v>1.536626898075906</x:v>
      </x:c>
      <x:c r="FY19" s="59" t="n">
        <x:f>(FY$17/('Deal Pricing'!$D$9/12))/FY$18</x:f>
        <x:v>1.546790629942551</x:v>
      </x:c>
      <x:c r="FZ19" s="59" t="n">
        <x:f>(FZ$17/('Deal Pricing'!$D$9/12))/FZ$18</x:f>
        <x:v>1.5569543562244117</x:v>
      </x:c>
      <x:c r="GA19" s="59" t="n">
        <x:f>(GA$17/('Deal Pricing'!$D$9/12))/GA$18</x:f>
        <x:v>1.5671180769266106</x:v>
      </x:c>
      <x:c r="GB19" s="59" t="n">
        <x:f>(GB$17/('Deal Pricing'!$D$9/12))/GB$18</x:f>
        <x:v>1.5772817920542699</x:v>
      </x:c>
      <x:c r="GC19" s="59" t="n">
        <x:f>(GC$17/('Deal Pricing'!$D$9/12))/GC$18</x:f>
        <x:v>1.5874455016125106</x:v>
      </x:c>
      <x:c r="GD19" s="59" t="n">
        <x:f>(GD$17/('Deal Pricing'!$D$9/12))/GD$18</x:f>
        <x:v>1.5976092056064515</x:v>
      </x:c>
      <x:c r="GE19" s="59" t="n">
        <x:f>(GE$17/('Deal Pricing'!$D$9/12))/GE$18</x:f>
        <x:v>1.6077729040412128</x:v>
      </x:c>
      <x:c r="GF19" s="59" t="n">
        <x:f>(GF$17/('Deal Pricing'!$D$9/12))/GF$18</x:f>
        <x:v>1.6179365969219148</x:v>
      </x:c>
      <x:c r="GG19" s="59" t="n">
        <x:f>(GG$17/('Deal Pricing'!$D$9/12))/GG$18</x:f>
        <x:v>1.6281002842536734</x:v>
      </x:c>
      <x:c r="GH19" s="59" t="n">
        <x:f>(GH$17/('Deal Pricing'!$D$9/12))/GH$18</x:f>
        <x:v>1.6382639660416067</x:v>
      </x:c>
      <x:c r="GI19" s="59" t="n">
        <x:f>(GI$17/('Deal Pricing'!$D$9/12))/GI$18</x:f>
        <x:v>1.6484276422908322</x:v>
      </x:c>
      <x:c r="GJ19" s="59" t="n">
        <x:f>(GJ$17/('Deal Pricing'!$D$9/12))/GJ$18</x:f>
        <x:v>1.6585913130064651</x:v>
      </x:c>
      <x:c r="GK19" s="59" t="n">
        <x:f>(GK$17/('Deal Pricing'!$D$9/12))/GK$18</x:f>
        <x:v>1.6687549781936202</x:v>
      </x:c>
      <x:c r="GL19" s="59" t="n">
        <x:f>(GL$17/('Deal Pricing'!$D$9/12))/GL$18</x:f>
        <x:v>1.6789186378574124</x:v>
      </x:c>
      <x:c r="GM19" s="59" t="n">
        <x:f>(GM$17/('Deal Pricing'!$D$9/12))/GM$18</x:f>
        <x:v>1.6890822920029547</x:v>
      </x:c>
      <x:c r="GN19" s="59" t="n">
        <x:f>(GN$17/('Deal Pricing'!$D$9/12))/GN$18</x:f>
        <x:v>1.6992459406353602</x:v>
      </x:c>
      <x:c r="GO19" s="59" t="n">
        <x:f>(GO$17/('Deal Pricing'!$D$9/12))/GO$18</x:f>
        <x:v>1.7094095837597412</x:v>
      </x:c>
      <x:c r="GP19" s="59" t="n">
        <x:f>(GP$17/('Deal Pricing'!$D$9/12))/GP$18</x:f>
        <x:v>1.7195732213812072</x:v>
      </x:c>
      <x:c r="GQ19" s="59" t="n">
        <x:f>(GQ$17/('Deal Pricing'!$D$9/12))/GQ$18</x:f>
        <x:v>1.7297368535048703</x:v>
      </x:c>
      <x:c r="GR19" s="59" t="n">
        <x:f>(GR$17/('Deal Pricing'!$D$9/12))/GR$18</x:f>
        <x:v>1.7399004801358382</x:v>
      </x:c>
      <x:c r="GS19" s="59" t="n">
        <x:f>(GS$17/('Deal Pricing'!$D$9/12))/GS$18</x:f>
        <x:v>1.7500641012792202</x:v>
      </x:c>
      <x:c r="GT19" s="59" t="n">
        <x:f>(GT$17/('Deal Pricing'!$D$9/12))/GT$18</x:f>
        <x:v>1.7602277169401257</x:v>
      </x:c>
      <x:c r="GU19" s="59" t="n">
        <x:f>(GU$17/('Deal Pricing'!$D$9/12))/GU$18</x:f>
        <x:v>1.7703913271236598</x:v>
      </x:c>
      <x:c r="GV19" s="59" t="n">
        <x:f>(GV$17/('Deal Pricing'!$D$9/12))/GV$18</x:f>
        <x:v>1.7805549318349263</x:v>
      </x:c>
      <x:c r="GW19" s="59" t="n">
        <x:f>(GW$17/('Deal Pricing'!$D$9/12))/GW$18</x:f>
        <x:v>1.7907185310790343</x:v>
      </x:c>
      <x:c r="GX19" s="59" t="n">
        <x:f>(GX$17/('Deal Pricing'!$D$9/12))/GX$18</x:f>
        <x:v>1.8008821248610851</x:v>
      </x:c>
      <x:c r="GY19" s="59" t="n">
        <x:f>(GY$17/('Deal Pricing'!$D$9/12))/GY$18</x:f>
        <x:v>1.8110457131861821</x:v>
      </x:c>
      <x:c r="GZ19" s="59" t="n">
        <x:f>(GZ$17/('Deal Pricing'!$D$9/12))/GZ$18</x:f>
        <x:v>1.8212092960594286</x:v>
      </x:c>
      <x:c r="HA19" s="59" t="n">
        <x:f>(HA$17/('Deal Pricing'!$D$9/12))/HA$18</x:f>
        <x:v>1.831372873485925</x:v>
      </x:c>
      <x:c r="HB19" s="59" t="n">
        <x:f>(HB$17/('Deal Pricing'!$D$9/12))/HB$18</x:f>
        <x:v>1.8415364454707719</x:v>
      </x:c>
      <x:c r="HC19" s="59" t="n">
        <x:f>(HC$17/('Deal Pricing'!$D$9/12))/HC$18</x:f>
        <x:v>1.851700012019069</x:v>
      </x:c>
      <x:c r="HD19" s="59" t="n">
        <x:f>(HD$17/('Deal Pricing'!$D$9/12))/HD$18</x:f>
        <x:v>1.861863573135913</x:v>
      </x:c>
      <x:c r="HE19" s="59" t="n">
        <x:f>(HE$17/('Deal Pricing'!$D$9/12))/HE$18</x:f>
        <x:v>1.8720271288264034</x:v>
      </x:c>
      <x:c r="HF19" s="59" t="n">
        <x:f>(HF$17/('Deal Pricing'!$D$9/12))/HF$18</x:f>
        <x:v>1.882190679095636</x:v>
      </x:c>
      <x:c r="HG19" s="59" t="n">
        <x:f>(HG$17/('Deal Pricing'!$D$9/12))/HG$18</x:f>
        <x:v>1.892354223948704</x:v>
      </x:c>
      <x:c r="HH19" s="59" t="n">
        <x:f>(HH$17/('Deal Pricing'!$D$9/12))/HH$18</x:f>
        <x:v>1.902517763390704</x:v>
      </x:c>
      <x:c r="HI19" s="59" t="n">
        <x:f>(HI$17/('Deal Pricing'!$D$9/12))/HI$18</x:f>
        <x:v>1.9126812974267287</x:v>
      </x:c>
      <x:c r="HJ19" s="59" t="n">
        <x:f>(HJ$17/('Deal Pricing'!$D$9/12))/HJ$18</x:f>
        <x:v>1.9228448260618698</x:v>
      </x:c>
      <x:c r="HK19" s="59" t="n">
        <x:f>(HK$17/('Deal Pricing'!$D$9/12))/HK$18</x:f>
        <x:v>1.9330083493012202</x:v>
      </x:c>
      <x:c r="HL19" s="59" t="n">
        <x:f>(HL$17/('Deal Pricing'!$D$9/12))/HL$18</x:f>
        <x:v>1.9431718671498672</x:v>
      </x:c>
      <x:c r="HM19" s="59" t="n">
        <x:f>(HM$17/('Deal Pricing'!$D$9/12))/HM$18</x:f>
        <x:v>1.9533353796129014</x:v>
      </x:c>
      <x:c r="HN19" s="59" t="n">
        <x:f>(HN$17/('Deal Pricing'!$D$9/12))/HN$18</x:f>
        <x:v>1.9634988866954102</x:v>
      </x:c>
      <x:c r="HO19" s="59" t="n">
        <x:f>(HO$17/('Deal Pricing'!$D$9/12))/HO$18</x:f>
        <x:v>1.9736623884024826</x:v>
      </x:c>
      <x:c r="HP19" s="59" t="n">
        <x:f>(HP$17/('Deal Pricing'!$D$9/12))/HP$18</x:f>
        <x:v>1.9838258847392003</x:v>
      </x:c>
      <x:c r="HQ19" s="59" t="n">
        <x:f>(HQ$17/('Deal Pricing'!$D$9/12))/HQ$18</x:f>
        <x:v>1.9939893757106515</x:v>
      </x:c>
      <x:c r="HR19" s="59" t="n">
        <x:f>(HR$17/('Deal Pricing'!$D$9/12))/HR$18</x:f>
        <x:v>2.004152861321917</x:v>
      </x:c>
      <x:c r="HS19" s="59" t="n">
        <x:f>(HS$17/('Deal Pricing'!$D$9/12))/HS$18</x:f>
        <x:v>2.0143163415780814</x:v>
      </x:c>
      <x:c r="HT19" s="59" t="n">
        <x:f>(HT$17/('Deal Pricing'!$D$9/12))/HT$18</x:f>
        <x:v>2.0244798164842246</x:v>
      </x:c>
      <x:c r="HU19" s="59" t="n">
        <x:f>(HU$17/('Deal Pricing'!$D$9/12))/HU$18</x:f>
        <x:v>2.034643286045427</x:v>
      </x:c>
      <x:c r="HV19" s="59" t="n">
        <x:f>(HV$17/('Deal Pricing'!$D$9/12))/HV$18</x:f>
        <x:v>2.0448067502667664</x:v>
      </x:c>
      <x:c r="HW19" s="59" t="n">
        <x:f>(HW$17/('Deal Pricing'!$D$9/12))/HW$18</x:f>
        <x:v>2.0549702091533217</x:v>
      </x:c>
      <x:c r="HX19" s="59" t="n">
        <x:f>(HX$17/('Deal Pricing'!$D$9/12))/HX$18</x:f>
        <x:v>2.0651336627101693</x:v>
      </x:c>
      <x:c r="HY19" s="59" t="n">
        <x:f>(HY$17/('Deal Pricing'!$D$9/12))/HY$18</x:f>
        <x:v>2.0752971109423837</x:v>
      </x:c>
      <x:c r="HZ19" s="59" t="n">
        <x:f>(HZ$17/('Deal Pricing'!$D$9/12))/HZ$18</x:f>
        <x:v>2.085460553855039</x:v>
      </x:c>
      <x:c r="IA19" s="59" t="n">
        <x:f>(IA$17/('Deal Pricing'!$D$9/12))/IA$18</x:f>
        <x:v>2.095623991453207</x:v>
      </x:c>
      <x:c r="IB19" s="59" t="n">
        <x:f>(IB$17/('Deal Pricing'!$D$9/12))/IB$18</x:f>
        <x:v>2.1057874237419623</x:v>
      </x:c>
      <x:c r="IC19" s="2"/>
      <x:c r="ID19" s="2"/>
      <x:c r="IE19" s="2"/>
      <x:c r="IF19" s="2"/>
    </x:row>
    <x:row r="20">
      <x:c r="A20" s="2"/>
      <x:c r="B20" s="2"/>
      <x:c r="C20" s="86" t="str">
        <x:v>Meets hurdle</x:v>
      </x:c>
      <x:c r="D20" s="2"/>
      <x:c r="E20" s="2"/>
      <x:c r="F20" s="2" t="n">
        <x:f>IF(F$19&gt;=Assumptions!$D$21,1,0)</x:f>
        <x:v>0</x:v>
      </x:c>
      <x:c r="G20" s="2" t="n">
        <x:f>IF(G$19&gt;=Assumptions!$D$21,1,0)</x:f>
        <x:v>0</x:v>
      </x:c>
      <x:c r="H20" s="2" t="n">
        <x:f>IF(H$19&gt;=Assumptions!$D$21,1,0)</x:f>
        <x:v>0</x:v>
      </x:c>
      <x:c r="I20" s="2" t="n">
        <x:f>IF(I$19&gt;=Assumptions!$D$21,1,0)</x:f>
        <x:v>0</x:v>
      </x:c>
      <x:c r="J20" s="2" t="n">
        <x:f>IF(J$19&gt;=Assumptions!$D$21,1,0)</x:f>
        <x:v>0</x:v>
      </x:c>
      <x:c r="K20" s="2" t="n">
        <x:f>IF(K$19&gt;=Assumptions!$D$21,1,0)</x:f>
        <x:v>0</x:v>
      </x:c>
      <x:c r="L20" s="2" t="n">
        <x:f>IF(L$19&gt;=Assumptions!$D$21,1,0)</x:f>
        <x:v>0</x:v>
      </x:c>
      <x:c r="M20" s="2" t="n">
        <x:f>IF(M$19&gt;=Assumptions!$D$21,1,0)</x:f>
        <x:v>0</x:v>
      </x:c>
      <x:c r="N20" s="2" t="n">
        <x:f>IF(N$19&gt;=Assumptions!$D$21,1,0)</x:f>
        <x:v>0</x:v>
      </x:c>
      <x:c r="O20" s="2" t="n">
        <x:f>IF(O$19&gt;=Assumptions!$D$21,1,0)</x:f>
        <x:v>0</x:v>
      </x:c>
      <x:c r="P20" s="2" t="n">
        <x:f>IF(P$19&gt;=Assumptions!$D$21,1,0)</x:f>
        <x:v>0</x:v>
      </x:c>
      <x:c r="Q20" s="2" t="n">
        <x:f>IF(Q$19&gt;=Assumptions!$D$21,1,0)</x:f>
        <x:v>0</x:v>
      </x:c>
      <x:c r="R20" s="2" t="n">
        <x:f>IF(R$19&gt;=Assumptions!$D$21,1,0)</x:f>
        <x:v>0</x:v>
      </x:c>
      <x:c r="S20" s="2" t="n">
        <x:f>IF(S$19&gt;=Assumptions!$D$21,1,0)</x:f>
        <x:v>0</x:v>
      </x:c>
      <x:c r="T20" s="2" t="n">
        <x:f>IF(T$19&gt;=Assumptions!$D$21,1,0)</x:f>
        <x:v>0</x:v>
      </x:c>
      <x:c r="U20" s="2" t="n">
        <x:f>IF(U$19&gt;=Assumptions!$D$21,1,0)</x:f>
        <x:v>0</x:v>
      </x:c>
      <x:c r="V20" s="2" t="n">
        <x:f>IF(V$19&gt;=Assumptions!$D$21,1,0)</x:f>
        <x:v>0</x:v>
      </x:c>
      <x:c r="W20" s="2" t="n">
        <x:f>IF(W$19&gt;=Assumptions!$D$21,1,0)</x:f>
        <x:v>0</x:v>
      </x:c>
      <x:c r="X20" s="2" t="n">
        <x:f>IF(X$19&gt;=Assumptions!$D$21,1,0)</x:f>
        <x:v>0</x:v>
      </x:c>
      <x:c r="Y20" s="2" t="n">
        <x:f>IF(Y$19&gt;=Assumptions!$D$21,1,0)</x:f>
        <x:v>0</x:v>
      </x:c>
      <x:c r="Z20" s="2" t="n">
        <x:f>IF(Z$19&gt;=Assumptions!$D$21,1,0)</x:f>
        <x:v>0</x:v>
      </x:c>
      <x:c r="AA20" s="2" t="n">
        <x:f>IF(AA$19&gt;=Assumptions!$D$21,1,0)</x:f>
        <x:v>0</x:v>
      </x:c>
      <x:c r="AB20" s="2" t="n">
        <x:f>IF(AB$19&gt;=Assumptions!$D$21,1,0)</x:f>
        <x:v>0</x:v>
      </x:c>
      <x:c r="AC20" s="2" t="n">
        <x:f>IF(AC$19&gt;=Assumptions!$D$21,1,0)</x:f>
        <x:v>0</x:v>
      </x:c>
      <x:c r="AD20" s="2" t="n">
        <x:f>IF(AD$19&gt;=Assumptions!$D$21,1,0)</x:f>
        <x:v>0</x:v>
      </x:c>
      <x:c r="AE20" s="2" t="n">
        <x:f>IF(AE$19&gt;=Assumptions!$D$21,1,0)</x:f>
        <x:v>0</x:v>
      </x:c>
      <x:c r="AF20" s="2" t="n">
        <x:f>IF(AF$19&gt;=Assumptions!$D$21,1,0)</x:f>
        <x:v>0</x:v>
      </x:c>
      <x:c r="AG20" s="2" t="n">
        <x:f>IF(AG$19&gt;=Assumptions!$D$21,1,0)</x:f>
        <x:v>0</x:v>
      </x:c>
      <x:c r="AH20" s="2" t="n">
        <x:f>IF(AH$19&gt;=Assumptions!$D$21,1,0)</x:f>
        <x:v>0</x:v>
      </x:c>
      <x:c r="AI20" s="2" t="n">
        <x:f>IF(AI$19&gt;=Assumptions!$D$21,1,0)</x:f>
        <x:v>0</x:v>
      </x:c>
      <x:c r="AJ20" s="2" t="n">
        <x:f>IF(AJ$19&gt;=Assumptions!$D$21,1,0)</x:f>
        <x:v>0</x:v>
      </x:c>
      <x:c r="AK20" s="2" t="n">
        <x:f>IF(AK$19&gt;=Assumptions!$D$21,1,0)</x:f>
        <x:v>0</x:v>
      </x:c>
      <x:c r="AL20" s="2" t="n">
        <x:f>IF(AL$19&gt;=Assumptions!$D$21,1,0)</x:f>
        <x:v>0</x:v>
      </x:c>
      <x:c r="AM20" s="2" t="n">
        <x:f>IF(AM$19&gt;=Assumptions!$D$21,1,0)</x:f>
        <x:v>0</x:v>
      </x:c>
      <x:c r="AN20" s="2" t="n">
        <x:f>IF(AN$19&gt;=Assumptions!$D$21,1,0)</x:f>
        <x:v>0</x:v>
      </x:c>
      <x:c r="AO20" s="2" t="n">
        <x:f>IF(AO$19&gt;=Assumptions!$D$21,1,0)</x:f>
        <x:v>0</x:v>
      </x:c>
      <x:c r="AP20" s="2" t="n">
        <x:f>IF(AP$19&gt;=Assumptions!$D$21,1,0)</x:f>
        <x:v>0</x:v>
      </x:c>
      <x:c r="AQ20" s="2" t="n">
        <x:f>IF(AQ$19&gt;=Assumptions!$D$21,1,0)</x:f>
        <x:v>0</x:v>
      </x:c>
      <x:c r="AR20" s="2" t="n">
        <x:f>IF(AR$19&gt;=Assumptions!$D$21,1,0)</x:f>
        <x:v>0</x:v>
      </x:c>
      <x:c r="AS20" s="2" t="n">
        <x:f>IF(AS$19&gt;=Assumptions!$D$21,1,0)</x:f>
        <x:v>1</x:v>
      </x:c>
      <x:c r="AT20" s="2" t="n">
        <x:f>IF(AT$19&gt;=Assumptions!$D$21,1,0)</x:f>
        <x:v>1</x:v>
      </x:c>
      <x:c r="AU20" s="2" t="n">
        <x:f>IF(AU$19&gt;=Assumptions!$D$21,1,0)</x:f>
        <x:v>1</x:v>
      </x:c>
      <x:c r="AV20" s="2" t="n">
        <x:f>IF(AV$19&gt;=Assumptions!$D$21,1,0)</x:f>
        <x:v>1</x:v>
      </x:c>
      <x:c r="AW20" s="2" t="n">
        <x:f>IF(AW$19&gt;=Assumptions!$D$21,1,0)</x:f>
        <x:v>1</x:v>
      </x:c>
      <x:c r="AX20" s="2" t="n">
        <x:f>IF(AX$19&gt;=Assumptions!$D$21,1,0)</x:f>
        <x:v>1</x:v>
      </x:c>
      <x:c r="AY20" s="2" t="n">
        <x:f>IF(AY$19&gt;=Assumptions!$D$21,1,0)</x:f>
        <x:v>1</x:v>
      </x:c>
      <x:c r="AZ20" s="2" t="n">
        <x:f>IF(AZ$19&gt;=Assumptions!$D$21,1,0)</x:f>
        <x:v>1</x:v>
      </x:c>
      <x:c r="BA20" s="2" t="n">
        <x:f>IF(BA$19&gt;=Assumptions!$D$21,1,0)</x:f>
        <x:v>1</x:v>
      </x:c>
      <x:c r="BB20" s="2" t="n">
        <x:f>IF(BB$19&gt;=Assumptions!$D$21,1,0)</x:f>
        <x:v>1</x:v>
      </x:c>
      <x:c r="BC20" s="2" t="n">
        <x:f>IF(BC$19&gt;=Assumptions!$D$21,1,0)</x:f>
        <x:v>1</x:v>
      </x:c>
      <x:c r="BD20" s="2" t="n">
        <x:f>IF(BD$19&gt;=Assumptions!$D$21,1,0)</x:f>
        <x:v>1</x:v>
      </x:c>
      <x:c r="BE20" s="2" t="n">
        <x:f>IF(BE$19&gt;=Assumptions!$D$21,1,0)</x:f>
        <x:v>1</x:v>
      </x:c>
      <x:c r="BF20" s="2" t="n">
        <x:f>IF(BF$19&gt;=Assumptions!$D$21,1,0)</x:f>
        <x:v>1</x:v>
      </x:c>
      <x:c r="BG20" s="2" t="n">
        <x:f>IF(BG$19&gt;=Assumptions!$D$21,1,0)</x:f>
        <x:v>1</x:v>
      </x:c>
      <x:c r="BH20" s="2" t="n">
        <x:f>IF(BH$19&gt;=Assumptions!$D$21,1,0)</x:f>
        <x:v>1</x:v>
      </x:c>
      <x:c r="BI20" s="2" t="n">
        <x:f>IF(BI$19&gt;=Assumptions!$D$21,1,0)</x:f>
        <x:v>1</x:v>
      </x:c>
      <x:c r="BJ20" s="2" t="n">
        <x:f>IF(BJ$19&gt;=Assumptions!$D$21,1,0)</x:f>
        <x:v>1</x:v>
      </x:c>
      <x:c r="BK20" s="2" t="n">
        <x:f>IF(BK$19&gt;=Assumptions!$D$21,1,0)</x:f>
        <x:v>1</x:v>
      </x:c>
      <x:c r="BL20" s="2" t="n">
        <x:f>IF(BL$19&gt;=Assumptions!$D$21,1,0)</x:f>
        <x:v>1</x:v>
      </x:c>
      <x:c r="BM20" s="2" t="n">
        <x:f>IF(BM$19&gt;=Assumptions!$D$21,1,0)</x:f>
        <x:v>1</x:v>
      </x:c>
      <x:c r="BN20" s="2" t="n">
        <x:f>IF(BN$19&gt;=Assumptions!$D$21,1,0)</x:f>
        <x:v>1</x:v>
      </x:c>
      <x:c r="BO20" s="2" t="n">
        <x:f>IF(BO$19&gt;=Assumptions!$D$21,1,0)</x:f>
        <x:v>1</x:v>
      </x:c>
      <x:c r="BP20" s="2" t="n">
        <x:f>IF(BP$19&gt;=Assumptions!$D$21,1,0)</x:f>
        <x:v>1</x:v>
      </x:c>
      <x:c r="BQ20" s="2" t="n">
        <x:f>IF(BQ$19&gt;=Assumptions!$D$21,1,0)</x:f>
        <x:v>1</x:v>
      </x:c>
      <x:c r="BR20" s="2" t="n">
        <x:f>IF(BR$19&gt;=Assumptions!$D$21,1,0)</x:f>
        <x:v>1</x:v>
      </x:c>
      <x:c r="BS20" s="2" t="n">
        <x:f>IF(BS$19&gt;=Assumptions!$D$21,1,0)</x:f>
        <x:v>1</x:v>
      </x:c>
      <x:c r="BT20" s="2" t="n">
        <x:f>IF(BT$19&gt;=Assumptions!$D$21,1,0)</x:f>
        <x:v>1</x:v>
      </x:c>
      <x:c r="BU20" s="2" t="n">
        <x:f>IF(BU$19&gt;=Assumptions!$D$21,1,0)</x:f>
        <x:v>1</x:v>
      </x:c>
      <x:c r="BV20" s="2" t="n">
        <x:f>IF(BV$19&gt;=Assumptions!$D$21,1,0)</x:f>
        <x:v>1</x:v>
      </x:c>
      <x:c r="BW20" s="2" t="n">
        <x:f>IF(BW$19&gt;=Assumptions!$D$21,1,0)</x:f>
        <x:v>1</x:v>
      </x:c>
      <x:c r="BX20" s="2" t="n">
        <x:f>IF(BX$19&gt;=Assumptions!$D$21,1,0)</x:f>
        <x:v>1</x:v>
      </x:c>
      <x:c r="BY20" s="2" t="n">
        <x:f>IF(BY$19&gt;=Assumptions!$D$21,1,0)</x:f>
        <x:v>1</x:v>
      </x:c>
      <x:c r="BZ20" s="2" t="n">
        <x:f>IF(BZ$19&gt;=Assumptions!$D$21,1,0)</x:f>
        <x:v>1</x:v>
      </x:c>
      <x:c r="CA20" s="2" t="n">
        <x:f>IF(CA$19&gt;=Assumptions!$D$21,1,0)</x:f>
        <x:v>1</x:v>
      </x:c>
      <x:c r="CB20" s="2" t="n">
        <x:f>IF(CB$19&gt;=Assumptions!$D$21,1,0)</x:f>
        <x:v>1</x:v>
      </x:c>
      <x:c r="CC20" s="2" t="n">
        <x:f>IF(CC$19&gt;=Assumptions!$D$21,1,0)</x:f>
        <x:v>1</x:v>
      </x:c>
      <x:c r="CD20" s="2" t="n">
        <x:f>IF(CD$19&gt;=Assumptions!$D$21,1,0)</x:f>
        <x:v>1</x:v>
      </x:c>
      <x:c r="CE20" s="2" t="n">
        <x:f>IF(CE$19&gt;=Assumptions!$D$21,1,0)</x:f>
        <x:v>1</x:v>
      </x:c>
      <x:c r="CF20" s="2" t="n">
        <x:f>IF(CF$19&gt;=Assumptions!$D$21,1,0)</x:f>
        <x:v>1</x:v>
      </x:c>
      <x:c r="CG20" s="2" t="n">
        <x:f>IF(CG$19&gt;=Assumptions!$D$21,1,0)</x:f>
        <x:v>1</x:v>
      </x:c>
      <x:c r="CH20" s="2" t="n">
        <x:f>IF(CH$19&gt;=Assumptions!$D$21,1,0)</x:f>
        <x:v>1</x:v>
      </x:c>
      <x:c r="CI20" s="2" t="n">
        <x:f>IF(CI$19&gt;=Assumptions!$D$21,1,0)</x:f>
        <x:v>1</x:v>
      </x:c>
      <x:c r="CJ20" s="2" t="n">
        <x:f>IF(CJ$19&gt;=Assumptions!$D$21,1,0)</x:f>
        <x:v>1</x:v>
      </x:c>
      <x:c r="CK20" s="2" t="n">
        <x:f>IF(CK$19&gt;=Assumptions!$D$21,1,0)</x:f>
        <x:v>1</x:v>
      </x:c>
      <x:c r="CL20" s="2" t="n">
        <x:f>IF(CL$19&gt;=Assumptions!$D$21,1,0)</x:f>
        <x:v>1</x:v>
      </x:c>
      <x:c r="CM20" s="2" t="n">
        <x:f>IF(CM$19&gt;=Assumptions!$D$21,1,0)</x:f>
        <x:v>1</x:v>
      </x:c>
      <x:c r="CN20" s="2" t="n">
        <x:f>IF(CN$19&gt;=Assumptions!$D$21,1,0)</x:f>
        <x:v>1</x:v>
      </x:c>
      <x:c r="CO20" s="2" t="n">
        <x:f>IF(CO$19&gt;=Assumptions!$D$21,1,0)</x:f>
        <x:v>1</x:v>
      </x:c>
      <x:c r="CP20" s="2" t="n">
        <x:f>IF(CP$19&gt;=Assumptions!$D$21,1,0)</x:f>
        <x:v>1</x:v>
      </x:c>
      <x:c r="CQ20" s="2" t="n">
        <x:f>IF(CQ$19&gt;=Assumptions!$D$21,1,0)</x:f>
        <x:v>1</x:v>
      </x:c>
      <x:c r="CR20" s="2" t="n">
        <x:f>IF(CR$19&gt;=Assumptions!$D$21,1,0)</x:f>
        <x:v>1</x:v>
      </x:c>
      <x:c r="CS20" s="2" t="n">
        <x:f>IF(CS$19&gt;=Assumptions!$D$21,1,0)</x:f>
        <x:v>1</x:v>
      </x:c>
      <x:c r="CT20" s="2" t="n">
        <x:f>IF(CT$19&gt;=Assumptions!$D$21,1,0)</x:f>
        <x:v>1</x:v>
      </x:c>
      <x:c r="CU20" s="2" t="n">
        <x:f>IF(CU$19&gt;=Assumptions!$D$21,1,0)</x:f>
        <x:v>1</x:v>
      </x:c>
      <x:c r="CV20" s="2" t="n">
        <x:f>IF(CV$19&gt;=Assumptions!$D$21,1,0)</x:f>
        <x:v>1</x:v>
      </x:c>
      <x:c r="CW20" s="2" t="n">
        <x:f>IF(CW$19&gt;=Assumptions!$D$21,1,0)</x:f>
        <x:v>1</x:v>
      </x:c>
      <x:c r="CX20" s="2" t="n">
        <x:f>IF(CX$19&gt;=Assumptions!$D$21,1,0)</x:f>
        <x:v>1</x:v>
      </x:c>
      <x:c r="CY20" s="2" t="n">
        <x:f>IF(CY$19&gt;=Assumptions!$D$21,1,0)</x:f>
        <x:v>1</x:v>
      </x:c>
      <x:c r="CZ20" s="2" t="n">
        <x:f>IF(CZ$19&gt;=Assumptions!$D$21,1,0)</x:f>
        <x:v>1</x:v>
      </x:c>
      <x:c r="DA20" s="2" t="n">
        <x:f>IF(DA$19&gt;=Assumptions!$D$21,1,0)</x:f>
        <x:v>1</x:v>
      </x:c>
      <x:c r="DB20" s="2" t="n">
        <x:f>IF(DB$19&gt;=Assumptions!$D$21,1,0)</x:f>
        <x:v>1</x:v>
      </x:c>
      <x:c r="DC20" s="2" t="n">
        <x:f>IF(DC$19&gt;=Assumptions!$D$21,1,0)</x:f>
        <x:v>1</x:v>
      </x:c>
      <x:c r="DD20" s="2" t="n">
        <x:f>IF(DD$19&gt;=Assumptions!$D$21,1,0)</x:f>
        <x:v>1</x:v>
      </x:c>
      <x:c r="DE20" s="2" t="n">
        <x:f>IF(DE$19&gt;=Assumptions!$D$21,1,0)</x:f>
        <x:v>1</x:v>
      </x:c>
      <x:c r="DF20" s="2" t="n">
        <x:f>IF(DF$19&gt;=Assumptions!$D$21,1,0)</x:f>
        <x:v>1</x:v>
      </x:c>
      <x:c r="DG20" s="2" t="n">
        <x:f>IF(DG$19&gt;=Assumptions!$D$21,1,0)</x:f>
        <x:v>1</x:v>
      </x:c>
      <x:c r="DH20" s="2" t="n">
        <x:f>IF(DH$19&gt;=Assumptions!$D$21,1,0)</x:f>
        <x:v>1</x:v>
      </x:c>
      <x:c r="DI20" s="2" t="n">
        <x:f>IF(DI$19&gt;=Assumptions!$D$21,1,0)</x:f>
        <x:v>1</x:v>
      </x:c>
      <x:c r="DJ20" s="2" t="n">
        <x:f>IF(DJ$19&gt;=Assumptions!$D$21,1,0)</x:f>
        <x:v>1</x:v>
      </x:c>
      <x:c r="DK20" s="2" t="n">
        <x:f>IF(DK$19&gt;=Assumptions!$D$21,1,0)</x:f>
        <x:v>1</x:v>
      </x:c>
      <x:c r="DL20" s="2" t="n">
        <x:f>IF(DL$19&gt;=Assumptions!$D$21,1,0)</x:f>
        <x:v>1</x:v>
      </x:c>
      <x:c r="DM20" s="2" t="n">
        <x:f>IF(DM$19&gt;=Assumptions!$D$21,1,0)</x:f>
        <x:v>1</x:v>
      </x:c>
      <x:c r="DN20" s="2" t="n">
        <x:f>IF(DN$19&gt;=Assumptions!$D$21,1,0)</x:f>
        <x:v>1</x:v>
      </x:c>
      <x:c r="DO20" s="2" t="n">
        <x:f>IF(DO$19&gt;=Assumptions!$D$21,1,0)</x:f>
        <x:v>1</x:v>
      </x:c>
      <x:c r="DP20" s="2" t="n">
        <x:f>IF(DP$19&gt;=Assumptions!$D$21,1,0)</x:f>
        <x:v>1</x:v>
      </x:c>
      <x:c r="DQ20" s="2" t="n">
        <x:f>IF(DQ$19&gt;=Assumptions!$D$21,1,0)</x:f>
        <x:v>1</x:v>
      </x:c>
      <x:c r="DR20" s="2" t="n">
        <x:f>IF(DR$19&gt;=Assumptions!$D$21,1,0)</x:f>
        <x:v>1</x:v>
      </x:c>
      <x:c r="DS20" s="2" t="n">
        <x:f>IF(DS$19&gt;=Assumptions!$D$21,1,0)</x:f>
        <x:v>1</x:v>
      </x:c>
      <x:c r="DT20" s="2" t="n">
        <x:f>IF(DT$19&gt;=Assumptions!$D$21,1,0)</x:f>
        <x:v>1</x:v>
      </x:c>
      <x:c r="DU20" s="2" t="n">
        <x:f>IF(DU$19&gt;=Assumptions!$D$21,1,0)</x:f>
        <x:v>1</x:v>
      </x:c>
      <x:c r="DV20" s="2" t="n">
        <x:f>IF(DV$19&gt;=Assumptions!$D$21,1,0)</x:f>
        <x:v>1</x:v>
      </x:c>
      <x:c r="DW20" s="2" t="n">
        <x:f>IF(DW$19&gt;=Assumptions!$D$21,1,0)</x:f>
        <x:v>1</x:v>
      </x:c>
      <x:c r="DX20" s="2" t="n">
        <x:f>IF(DX$19&gt;=Assumptions!$D$21,1,0)</x:f>
        <x:v>1</x:v>
      </x:c>
      <x:c r="DY20" s="2" t="n">
        <x:f>IF(DY$19&gt;=Assumptions!$D$21,1,0)</x:f>
        <x:v>1</x:v>
      </x:c>
      <x:c r="DZ20" s="2" t="n">
        <x:f>IF(DZ$19&gt;=Assumptions!$D$21,1,0)</x:f>
        <x:v>1</x:v>
      </x:c>
      <x:c r="EA20" s="2" t="n">
        <x:f>IF(EA$19&gt;=Assumptions!$D$21,1,0)</x:f>
        <x:v>1</x:v>
      </x:c>
      <x:c r="EB20" s="2" t="n">
        <x:f>IF(EB$19&gt;=Assumptions!$D$21,1,0)</x:f>
        <x:v>1</x:v>
      </x:c>
      <x:c r="EC20" s="2" t="n">
        <x:f>IF(EC$19&gt;=Assumptions!$D$21,1,0)</x:f>
        <x:v>1</x:v>
      </x:c>
      <x:c r="ED20" s="2" t="n">
        <x:f>IF(ED$19&gt;=Assumptions!$D$21,1,0)</x:f>
        <x:v>1</x:v>
      </x:c>
      <x:c r="EE20" s="2" t="n">
        <x:f>IF(EE$19&gt;=Assumptions!$D$21,1,0)</x:f>
        <x:v>1</x:v>
      </x:c>
      <x:c r="EF20" s="2" t="n">
        <x:f>IF(EF$19&gt;=Assumptions!$D$21,1,0)</x:f>
        <x:v>1</x:v>
      </x:c>
      <x:c r="EG20" s="2" t="n">
        <x:f>IF(EG$19&gt;=Assumptions!$D$21,1,0)</x:f>
        <x:v>1</x:v>
      </x:c>
      <x:c r="EH20" s="2" t="n">
        <x:f>IF(EH$19&gt;=Assumptions!$D$21,1,0)</x:f>
        <x:v>1</x:v>
      </x:c>
      <x:c r="EI20" s="2" t="n">
        <x:f>IF(EI$19&gt;=Assumptions!$D$21,1,0)</x:f>
        <x:v>1</x:v>
      </x:c>
      <x:c r="EJ20" s="2" t="n">
        <x:f>IF(EJ$19&gt;=Assumptions!$D$21,1,0)</x:f>
        <x:v>1</x:v>
      </x:c>
      <x:c r="EK20" s="2" t="n">
        <x:f>IF(EK$19&gt;=Assumptions!$D$21,1,0)</x:f>
        <x:v>1</x:v>
      </x:c>
      <x:c r="EL20" s="2" t="n">
        <x:f>IF(EL$19&gt;=Assumptions!$D$21,1,0)</x:f>
        <x:v>1</x:v>
      </x:c>
      <x:c r="EM20" s="2" t="n">
        <x:f>IF(EM$19&gt;=Assumptions!$D$21,1,0)</x:f>
        <x:v>1</x:v>
      </x:c>
      <x:c r="EN20" s="2" t="n">
        <x:f>IF(EN$19&gt;=Assumptions!$D$21,1,0)</x:f>
        <x:v>1</x:v>
      </x:c>
      <x:c r="EO20" s="2" t="n">
        <x:f>IF(EO$19&gt;=Assumptions!$D$21,1,0)</x:f>
        <x:v>1</x:v>
      </x:c>
      <x:c r="EP20" s="2" t="n">
        <x:f>IF(EP$19&gt;=Assumptions!$D$21,1,0)</x:f>
        <x:v>1</x:v>
      </x:c>
      <x:c r="EQ20" s="2" t="n">
        <x:f>IF(EQ$19&gt;=Assumptions!$D$21,1,0)</x:f>
        <x:v>1</x:v>
      </x:c>
      <x:c r="ER20" s="2" t="n">
        <x:f>IF(ER$19&gt;=Assumptions!$D$21,1,0)</x:f>
        <x:v>1</x:v>
      </x:c>
      <x:c r="ES20" s="2" t="n">
        <x:f>IF(ES$19&gt;=Assumptions!$D$21,1,0)</x:f>
        <x:v>1</x:v>
      </x:c>
      <x:c r="ET20" s="2" t="n">
        <x:f>IF(ET$19&gt;=Assumptions!$D$21,1,0)</x:f>
        <x:v>1</x:v>
      </x:c>
      <x:c r="EU20" s="2" t="n">
        <x:f>IF(EU$19&gt;=Assumptions!$D$21,1,0)</x:f>
        <x:v>1</x:v>
      </x:c>
      <x:c r="EV20" s="2" t="n">
        <x:f>IF(EV$19&gt;=Assumptions!$D$21,1,0)</x:f>
        <x:v>1</x:v>
      </x:c>
      <x:c r="EW20" s="2" t="n">
        <x:f>IF(EW$19&gt;=Assumptions!$D$21,1,0)</x:f>
        <x:v>1</x:v>
      </x:c>
      <x:c r="EX20" s="2" t="n">
        <x:f>IF(EX$19&gt;=Assumptions!$D$21,1,0)</x:f>
        <x:v>1</x:v>
      </x:c>
      <x:c r="EY20" s="2" t="n">
        <x:f>IF(EY$19&gt;=Assumptions!$D$21,1,0)</x:f>
        <x:v>1</x:v>
      </x:c>
      <x:c r="EZ20" s="2" t="n">
        <x:f>IF(EZ$19&gt;=Assumptions!$D$21,1,0)</x:f>
        <x:v>1</x:v>
      </x:c>
      <x:c r="FA20" s="2" t="n">
        <x:f>IF(FA$19&gt;=Assumptions!$D$21,1,0)</x:f>
        <x:v>1</x:v>
      </x:c>
      <x:c r="FB20" s="2" t="n">
        <x:f>IF(FB$19&gt;=Assumptions!$D$21,1,0)</x:f>
        <x:v>1</x:v>
      </x:c>
      <x:c r="FC20" s="2" t="n">
        <x:f>IF(FC$19&gt;=Assumptions!$D$21,1,0)</x:f>
        <x:v>1</x:v>
      </x:c>
      <x:c r="FD20" s="2" t="n">
        <x:f>IF(FD$19&gt;=Assumptions!$D$21,1,0)</x:f>
        <x:v>1</x:v>
      </x:c>
      <x:c r="FE20" s="2" t="n">
        <x:f>IF(FE$19&gt;=Assumptions!$D$21,1,0)</x:f>
        <x:v>1</x:v>
      </x:c>
      <x:c r="FF20" s="2" t="n">
        <x:f>IF(FF$19&gt;=Assumptions!$D$21,1,0)</x:f>
        <x:v>1</x:v>
      </x:c>
      <x:c r="FG20" s="2" t="n">
        <x:f>IF(FG$19&gt;=Assumptions!$D$21,1,0)</x:f>
        <x:v>1</x:v>
      </x:c>
      <x:c r="FH20" s="2" t="n">
        <x:f>IF(FH$19&gt;=Assumptions!$D$21,1,0)</x:f>
        <x:v>1</x:v>
      </x:c>
      <x:c r="FI20" s="2" t="n">
        <x:f>IF(FI$19&gt;=Assumptions!$D$21,1,0)</x:f>
        <x:v>1</x:v>
      </x:c>
      <x:c r="FJ20" s="2" t="n">
        <x:f>IF(FJ$19&gt;=Assumptions!$D$21,1,0)</x:f>
        <x:v>1</x:v>
      </x:c>
      <x:c r="FK20" s="2" t="n">
        <x:f>IF(FK$19&gt;=Assumptions!$D$21,1,0)</x:f>
        <x:v>1</x:v>
      </x:c>
      <x:c r="FL20" s="2" t="n">
        <x:f>IF(FL$19&gt;=Assumptions!$D$21,1,0)</x:f>
        <x:v>1</x:v>
      </x:c>
      <x:c r="FM20" s="2" t="n">
        <x:f>IF(FM$19&gt;=Assumptions!$D$21,1,0)</x:f>
        <x:v>1</x:v>
      </x:c>
      <x:c r="FN20" s="2" t="n">
        <x:f>IF(FN$19&gt;=Assumptions!$D$21,1,0)</x:f>
        <x:v>1</x:v>
      </x:c>
      <x:c r="FO20" s="2" t="n">
        <x:f>IF(FO$19&gt;=Assumptions!$D$21,1,0)</x:f>
        <x:v>1</x:v>
      </x:c>
      <x:c r="FP20" s="2" t="n">
        <x:f>IF(FP$19&gt;=Assumptions!$D$21,1,0)</x:f>
        <x:v>1</x:v>
      </x:c>
      <x:c r="FQ20" s="2" t="n">
        <x:f>IF(FQ$19&gt;=Assumptions!$D$21,1,0)</x:f>
        <x:v>1</x:v>
      </x:c>
      <x:c r="FR20" s="2" t="n">
        <x:f>IF(FR$19&gt;=Assumptions!$D$21,1,0)</x:f>
        <x:v>1</x:v>
      </x:c>
      <x:c r="FS20" s="2" t="n">
        <x:f>IF(FS$19&gt;=Assumptions!$D$21,1,0)</x:f>
        <x:v>1</x:v>
      </x:c>
      <x:c r="FT20" s="2" t="n">
        <x:f>IF(FT$19&gt;=Assumptions!$D$21,1,0)</x:f>
        <x:v>1</x:v>
      </x:c>
      <x:c r="FU20" s="2" t="n">
        <x:f>IF(FU$19&gt;=Assumptions!$D$21,1,0)</x:f>
        <x:v>1</x:v>
      </x:c>
      <x:c r="FV20" s="2" t="n">
        <x:f>IF(FV$19&gt;=Assumptions!$D$21,1,0)</x:f>
        <x:v>1</x:v>
      </x:c>
      <x:c r="FW20" s="2" t="n">
        <x:f>IF(FW$19&gt;=Assumptions!$D$21,1,0)</x:f>
        <x:v>1</x:v>
      </x:c>
      <x:c r="FX20" s="2" t="n">
        <x:f>IF(FX$19&gt;=Assumptions!$D$21,1,0)</x:f>
        <x:v>1</x:v>
      </x:c>
      <x:c r="FY20" s="2" t="n">
        <x:f>IF(FY$19&gt;=Assumptions!$D$21,1,0)</x:f>
        <x:v>1</x:v>
      </x:c>
      <x:c r="FZ20" s="2" t="n">
        <x:f>IF(FZ$19&gt;=Assumptions!$D$21,1,0)</x:f>
        <x:v>1</x:v>
      </x:c>
      <x:c r="GA20" s="2" t="n">
        <x:f>IF(GA$19&gt;=Assumptions!$D$21,1,0)</x:f>
        <x:v>1</x:v>
      </x:c>
      <x:c r="GB20" s="2" t="n">
        <x:f>IF(GB$19&gt;=Assumptions!$D$21,1,0)</x:f>
        <x:v>1</x:v>
      </x:c>
      <x:c r="GC20" s="2" t="n">
        <x:f>IF(GC$19&gt;=Assumptions!$D$21,1,0)</x:f>
        <x:v>1</x:v>
      </x:c>
      <x:c r="GD20" s="2" t="n">
        <x:f>IF(GD$19&gt;=Assumptions!$D$21,1,0)</x:f>
        <x:v>1</x:v>
      </x:c>
      <x:c r="GE20" s="2" t="n">
        <x:f>IF(GE$19&gt;=Assumptions!$D$21,1,0)</x:f>
        <x:v>1</x:v>
      </x:c>
      <x:c r="GF20" s="2" t="n">
        <x:f>IF(GF$19&gt;=Assumptions!$D$21,1,0)</x:f>
        <x:v>1</x:v>
      </x:c>
      <x:c r="GG20" s="2" t="n">
        <x:f>IF(GG$19&gt;=Assumptions!$D$21,1,0)</x:f>
        <x:v>1</x:v>
      </x:c>
      <x:c r="GH20" s="2" t="n">
        <x:f>IF(GH$19&gt;=Assumptions!$D$21,1,0)</x:f>
        <x:v>1</x:v>
      </x:c>
      <x:c r="GI20" s="2" t="n">
        <x:f>IF(GI$19&gt;=Assumptions!$D$21,1,0)</x:f>
        <x:v>1</x:v>
      </x:c>
      <x:c r="GJ20" s="2" t="n">
        <x:f>IF(GJ$19&gt;=Assumptions!$D$21,1,0)</x:f>
        <x:v>1</x:v>
      </x:c>
      <x:c r="GK20" s="2" t="n">
        <x:f>IF(GK$19&gt;=Assumptions!$D$21,1,0)</x:f>
        <x:v>1</x:v>
      </x:c>
      <x:c r="GL20" s="2" t="n">
        <x:f>IF(GL$19&gt;=Assumptions!$D$21,1,0)</x:f>
        <x:v>1</x:v>
      </x:c>
      <x:c r="GM20" s="2" t="n">
        <x:f>IF(GM$19&gt;=Assumptions!$D$21,1,0)</x:f>
        <x:v>1</x:v>
      </x:c>
      <x:c r="GN20" s="2" t="n">
        <x:f>IF(GN$19&gt;=Assumptions!$D$21,1,0)</x:f>
        <x:v>1</x:v>
      </x:c>
      <x:c r="GO20" s="2" t="n">
        <x:f>IF(GO$19&gt;=Assumptions!$D$21,1,0)</x:f>
        <x:v>1</x:v>
      </x:c>
      <x:c r="GP20" s="2" t="n">
        <x:f>IF(GP$19&gt;=Assumptions!$D$21,1,0)</x:f>
        <x:v>1</x:v>
      </x:c>
      <x:c r="GQ20" s="2" t="n">
        <x:f>IF(GQ$19&gt;=Assumptions!$D$21,1,0)</x:f>
        <x:v>1</x:v>
      </x:c>
      <x:c r="GR20" s="2" t="n">
        <x:f>IF(GR$19&gt;=Assumptions!$D$21,1,0)</x:f>
        <x:v>1</x:v>
      </x:c>
      <x:c r="GS20" s="2" t="n">
        <x:f>IF(GS$19&gt;=Assumptions!$D$21,1,0)</x:f>
        <x:v>1</x:v>
      </x:c>
      <x:c r="GT20" s="2" t="n">
        <x:f>IF(GT$19&gt;=Assumptions!$D$21,1,0)</x:f>
        <x:v>1</x:v>
      </x:c>
      <x:c r="GU20" s="2" t="n">
        <x:f>IF(GU$19&gt;=Assumptions!$D$21,1,0)</x:f>
        <x:v>1</x:v>
      </x:c>
      <x:c r="GV20" s="2" t="n">
        <x:f>IF(GV$19&gt;=Assumptions!$D$21,1,0)</x:f>
        <x:v>1</x:v>
      </x:c>
      <x:c r="GW20" s="2" t="n">
        <x:f>IF(GW$19&gt;=Assumptions!$D$21,1,0)</x:f>
        <x:v>1</x:v>
      </x:c>
      <x:c r="GX20" s="2" t="n">
        <x:f>IF(GX$19&gt;=Assumptions!$D$21,1,0)</x:f>
        <x:v>1</x:v>
      </x:c>
      <x:c r="GY20" s="2" t="n">
        <x:f>IF(GY$19&gt;=Assumptions!$D$21,1,0)</x:f>
        <x:v>1</x:v>
      </x:c>
      <x:c r="GZ20" s="2" t="n">
        <x:f>IF(GZ$19&gt;=Assumptions!$D$21,1,0)</x:f>
        <x:v>1</x:v>
      </x:c>
      <x:c r="HA20" s="2" t="n">
        <x:f>IF(HA$19&gt;=Assumptions!$D$21,1,0)</x:f>
        <x:v>1</x:v>
      </x:c>
      <x:c r="HB20" s="2" t="n">
        <x:f>IF(HB$19&gt;=Assumptions!$D$21,1,0)</x:f>
        <x:v>1</x:v>
      </x:c>
      <x:c r="HC20" s="2" t="n">
        <x:f>IF(HC$19&gt;=Assumptions!$D$21,1,0)</x:f>
        <x:v>1</x:v>
      </x:c>
      <x:c r="HD20" s="2" t="n">
        <x:f>IF(HD$19&gt;=Assumptions!$D$21,1,0)</x:f>
        <x:v>1</x:v>
      </x:c>
      <x:c r="HE20" s="2" t="n">
        <x:f>IF(HE$19&gt;=Assumptions!$D$21,1,0)</x:f>
        <x:v>1</x:v>
      </x:c>
      <x:c r="HF20" s="2" t="n">
        <x:f>IF(HF$19&gt;=Assumptions!$D$21,1,0)</x:f>
        <x:v>1</x:v>
      </x:c>
      <x:c r="HG20" s="2" t="n">
        <x:f>IF(HG$19&gt;=Assumptions!$D$21,1,0)</x:f>
        <x:v>1</x:v>
      </x:c>
      <x:c r="HH20" s="2" t="n">
        <x:f>IF(HH$19&gt;=Assumptions!$D$21,1,0)</x:f>
        <x:v>1</x:v>
      </x:c>
      <x:c r="HI20" s="2" t="n">
        <x:f>IF(HI$19&gt;=Assumptions!$D$21,1,0)</x:f>
        <x:v>1</x:v>
      </x:c>
      <x:c r="HJ20" s="2" t="n">
        <x:f>IF(HJ$19&gt;=Assumptions!$D$21,1,0)</x:f>
        <x:v>1</x:v>
      </x:c>
      <x:c r="HK20" s="2" t="n">
        <x:f>IF(HK$19&gt;=Assumptions!$D$21,1,0)</x:f>
        <x:v>1</x:v>
      </x:c>
      <x:c r="HL20" s="2" t="n">
        <x:f>IF(HL$19&gt;=Assumptions!$D$21,1,0)</x:f>
        <x:v>1</x:v>
      </x:c>
      <x:c r="HM20" s="2" t="n">
        <x:f>IF(HM$19&gt;=Assumptions!$D$21,1,0)</x:f>
        <x:v>1</x:v>
      </x:c>
      <x:c r="HN20" s="2" t="n">
        <x:f>IF(HN$19&gt;=Assumptions!$D$21,1,0)</x:f>
        <x:v>1</x:v>
      </x:c>
      <x:c r="HO20" s="2" t="n">
        <x:f>IF(HO$19&gt;=Assumptions!$D$21,1,0)</x:f>
        <x:v>1</x:v>
      </x:c>
      <x:c r="HP20" s="2" t="n">
        <x:f>IF(HP$19&gt;=Assumptions!$D$21,1,0)</x:f>
        <x:v>1</x:v>
      </x:c>
      <x:c r="HQ20" s="2" t="n">
        <x:f>IF(HQ$19&gt;=Assumptions!$D$21,1,0)</x:f>
        <x:v>1</x:v>
      </x:c>
      <x:c r="HR20" s="2" t="n">
        <x:f>IF(HR$19&gt;=Assumptions!$D$21,1,0)</x:f>
        <x:v>1</x:v>
      </x:c>
      <x:c r="HS20" s="2" t="n">
        <x:f>IF(HS$19&gt;=Assumptions!$D$21,1,0)</x:f>
        <x:v>1</x:v>
      </x:c>
      <x:c r="HT20" s="2" t="n">
        <x:f>IF(HT$19&gt;=Assumptions!$D$21,1,0)</x:f>
        <x:v>1</x:v>
      </x:c>
      <x:c r="HU20" s="2" t="n">
        <x:f>IF(HU$19&gt;=Assumptions!$D$21,1,0)</x:f>
        <x:v>1</x:v>
      </x:c>
      <x:c r="HV20" s="2" t="n">
        <x:f>IF(HV$19&gt;=Assumptions!$D$21,1,0)</x:f>
        <x:v>1</x:v>
      </x:c>
      <x:c r="HW20" s="2" t="n">
        <x:f>IF(HW$19&gt;=Assumptions!$D$21,1,0)</x:f>
        <x:v>1</x:v>
      </x:c>
      <x:c r="HX20" s="2" t="n">
        <x:f>IF(HX$19&gt;=Assumptions!$D$21,1,0)</x:f>
        <x:v>1</x:v>
      </x:c>
      <x:c r="HY20" s="2" t="n">
        <x:f>IF(HY$19&gt;=Assumptions!$D$21,1,0)</x:f>
        <x:v>1</x:v>
      </x:c>
      <x:c r="HZ20" s="2" t="n">
        <x:f>IF(HZ$19&gt;=Assumptions!$D$21,1,0)</x:f>
        <x:v>1</x:v>
      </x:c>
      <x:c r="IA20" s="2" t="n">
        <x:f>IF(IA$19&gt;=Assumptions!$D$21,1,0)</x:f>
        <x:v>1</x:v>
      </x:c>
      <x:c r="IB20" s="2" t="n">
        <x:f>IF(IB$19&gt;=Assumptions!$D$21,1,0)</x:f>
        <x:v>1</x:v>
      </x:c>
      <x:c r="IC20" s="2"/>
      <x:c r="ID20" s="2"/>
      <x:c r="IE20" s="2"/>
      <x:c r="IF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  <x:c r="IF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  <x:c r="IF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  <x:c r="IF23" s="2"/>
    </x:row>
    <x:row r="24">
      <x:c r="A24" s="2"/>
      <x:c r="B24" s="2"/>
      <x:c r="C24" s="18" t="str">
        <x:v>Month</x:v>
      </x:c>
      <x:c r="D24" s="19" t="str">
        <x:v>Survival</x:v>
      </x:c>
      <x:c r="E24" s="20" t="str">
        <x:v>Marginal default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  <x:c r="IF24" s="2"/>
    </x:row>
    <x:row r="25">
      <x:c r="A25" s="2"/>
      <x:c r="B25" s="2"/>
      <x:c r="C25" s="2" t="n">
        <x:v>1</x:v>
      </x:c>
      <x:c r="D25" s="67" t="n">
        <x:f>IF(C25&lt;='Deal Pricing'!$D$9,(1-(1-(1-'Deal Pricing'!$H$10)^(1/12)))^(C25-1),"")</x:f>
        <x:v>1</x:v>
      </x:c>
      <x:c r="E25" s="67" t="n">
        <x:f>IF(D25="","",D25*(1-(1-'Deal Pricing'!$H$10)^(1/12)))</x:f>
        <x:v>0.003396053198917559</x:v>
      </x:c>
      <x:c r="F25" s="58" t="n">
        <x:f>IF($C25&lt;='Deal Pricing'!$D$9,'Deal Pricing'!$D$8,"")</x:f>
        <x:v>100000000</x:v>
      </x:c>
      <x:c r="G25" s="58" t="n">
        <x:f>IF($C25&lt;='Deal Pricing'!$D$9,'Deal Pricing'!$D$8,"")</x:f>
        <x:v>100000000</x:v>
      </x:c>
      <x:c r="H25" s="58" t="n">
        <x:f>IF($C25&lt;='Deal Pricing'!$D$9,'Deal Pricing'!$D$8,"")</x:f>
        <x:v>100000000</x:v>
      </x:c>
      <x:c r="I25" s="58" t="n">
        <x:f>IF($C25&lt;='Deal Pricing'!$D$9,'Deal Pricing'!$D$8,"")</x:f>
        <x:v>100000000</x:v>
      </x:c>
      <x:c r="J25" s="58" t="n">
        <x:f>IF($C25&lt;='Deal Pricing'!$D$9,'Deal Pricing'!$D$8,"")</x:f>
        <x:v>100000000</x:v>
      </x:c>
      <x:c r="K25" s="58" t="n">
        <x:f>IF($C25&lt;='Deal Pricing'!$D$9,'Deal Pricing'!$D$8,"")</x:f>
        <x:v>100000000</x:v>
      </x:c>
      <x:c r="L25" s="58" t="n">
        <x:f>IF($C25&lt;='Deal Pricing'!$D$9,'Deal Pricing'!$D$8,"")</x:f>
        <x:v>100000000</x:v>
      </x:c>
      <x:c r="M25" s="58" t="n">
        <x:f>IF($C25&lt;='Deal Pricing'!$D$9,'Deal Pricing'!$D$8,"")</x:f>
        <x:v>100000000</x:v>
      </x:c>
      <x:c r="N25" s="58" t="n">
        <x:f>IF($C25&lt;='Deal Pricing'!$D$9,'Deal Pricing'!$D$8,"")</x:f>
        <x:v>100000000</x:v>
      </x:c>
      <x:c r="O25" s="58" t="n">
        <x:f>IF($C25&lt;='Deal Pricing'!$D$9,'Deal Pricing'!$D$8,"")</x:f>
        <x:v>100000000</x:v>
      </x:c>
      <x:c r="P25" s="58" t="n">
        <x:f>IF($C25&lt;='Deal Pricing'!$D$9,'Deal Pricing'!$D$8,"")</x:f>
        <x:v>100000000</x:v>
      </x:c>
      <x:c r="Q25" s="58" t="n">
        <x:f>IF($C25&lt;='Deal Pricing'!$D$9,'Deal Pricing'!$D$8,"")</x:f>
        <x:v>100000000</x:v>
      </x:c>
      <x:c r="R25" s="58" t="n">
        <x:f>IF($C25&lt;='Deal Pricing'!$D$9,'Deal Pricing'!$D$8,"")</x:f>
        <x:v>100000000</x:v>
      </x:c>
      <x:c r="S25" s="58" t="n">
        <x:f>IF($C25&lt;='Deal Pricing'!$D$9,'Deal Pricing'!$D$8,"")</x:f>
        <x:v>100000000</x:v>
      </x:c>
      <x:c r="T25" s="58" t="n">
        <x:f>IF($C25&lt;='Deal Pricing'!$D$9,'Deal Pricing'!$D$8,"")</x:f>
        <x:v>100000000</x:v>
      </x:c>
      <x:c r="U25" s="58" t="n">
        <x:f>IF($C25&lt;='Deal Pricing'!$D$9,'Deal Pricing'!$D$8,"")</x:f>
        <x:v>100000000</x:v>
      </x:c>
      <x:c r="V25" s="58" t="n">
        <x:f>IF($C25&lt;='Deal Pricing'!$D$9,'Deal Pricing'!$D$8,"")</x:f>
        <x:v>100000000</x:v>
      </x:c>
      <x:c r="W25" s="58" t="n">
        <x:f>IF($C25&lt;='Deal Pricing'!$D$9,'Deal Pricing'!$D$8,"")</x:f>
        <x:v>100000000</x:v>
      </x:c>
      <x:c r="X25" s="58" t="n">
        <x:f>IF($C25&lt;='Deal Pricing'!$D$9,'Deal Pricing'!$D$8,"")</x:f>
        <x:v>100000000</x:v>
      </x:c>
      <x:c r="Y25" s="58" t="n">
        <x:f>IF($C25&lt;='Deal Pricing'!$D$9,'Deal Pricing'!$D$8,"")</x:f>
        <x:v>100000000</x:v>
      </x:c>
      <x:c r="Z25" s="58" t="n">
        <x:f>IF($C25&lt;='Deal Pricing'!$D$9,'Deal Pricing'!$D$8,"")</x:f>
        <x:v>100000000</x:v>
      </x:c>
      <x:c r="AA25" s="58" t="n">
        <x:f>IF($C25&lt;='Deal Pricing'!$D$9,'Deal Pricing'!$D$8,"")</x:f>
        <x:v>100000000</x:v>
      </x:c>
      <x:c r="AB25" s="58" t="n">
        <x:f>IF($C25&lt;='Deal Pricing'!$D$9,'Deal Pricing'!$D$8,"")</x:f>
        <x:v>100000000</x:v>
      </x:c>
      <x:c r="AC25" s="58" t="n">
        <x:f>IF($C25&lt;='Deal Pricing'!$D$9,'Deal Pricing'!$D$8,"")</x:f>
        <x:v>100000000</x:v>
      </x:c>
      <x:c r="AD25" s="58" t="n">
        <x:f>IF($C25&lt;='Deal Pricing'!$D$9,'Deal Pricing'!$D$8,"")</x:f>
        <x:v>100000000</x:v>
      </x:c>
      <x:c r="AE25" s="58" t="n">
        <x:f>IF($C25&lt;='Deal Pricing'!$D$9,'Deal Pricing'!$D$8,"")</x:f>
        <x:v>100000000</x:v>
      </x:c>
      <x:c r="AF25" s="58" t="n">
        <x:f>IF($C25&lt;='Deal Pricing'!$D$9,'Deal Pricing'!$D$8,"")</x:f>
        <x:v>100000000</x:v>
      </x:c>
      <x:c r="AG25" s="58" t="n">
        <x:f>IF($C25&lt;='Deal Pricing'!$D$9,'Deal Pricing'!$D$8,"")</x:f>
        <x:v>100000000</x:v>
      </x:c>
      <x:c r="AH25" s="58" t="n">
        <x:f>IF($C25&lt;='Deal Pricing'!$D$9,'Deal Pricing'!$D$8,"")</x:f>
        <x:v>100000000</x:v>
      </x:c>
      <x:c r="AI25" s="58" t="n">
        <x:f>IF($C25&lt;='Deal Pricing'!$D$9,'Deal Pricing'!$D$8,"")</x:f>
        <x:v>100000000</x:v>
      </x:c>
      <x:c r="AJ25" s="58" t="n">
        <x:f>IF($C25&lt;='Deal Pricing'!$D$9,'Deal Pricing'!$D$8,"")</x:f>
        <x:v>100000000</x:v>
      </x:c>
      <x:c r="AK25" s="58" t="n">
        <x:f>IF($C25&lt;='Deal Pricing'!$D$9,'Deal Pricing'!$D$8,"")</x:f>
        <x:v>100000000</x:v>
      </x:c>
      <x:c r="AL25" s="58" t="n">
        <x:f>IF($C25&lt;='Deal Pricing'!$D$9,'Deal Pricing'!$D$8,"")</x:f>
        <x:v>100000000</x:v>
      </x:c>
      <x:c r="AM25" s="58" t="n">
        <x:f>IF($C25&lt;='Deal Pricing'!$D$9,'Deal Pricing'!$D$8,"")</x:f>
        <x:v>100000000</x:v>
      </x:c>
      <x:c r="AN25" s="58" t="n">
        <x:f>IF($C25&lt;='Deal Pricing'!$D$9,'Deal Pricing'!$D$8,"")</x:f>
        <x:v>100000000</x:v>
      </x:c>
      <x:c r="AO25" s="58" t="n">
        <x:f>IF($C25&lt;='Deal Pricing'!$D$9,'Deal Pricing'!$D$8,"")</x:f>
        <x:v>100000000</x:v>
      </x:c>
      <x:c r="AP25" s="58" t="n">
        <x:f>IF($C25&lt;='Deal Pricing'!$D$9,'Deal Pricing'!$D$8,"")</x:f>
        <x:v>100000000</x:v>
      </x:c>
      <x:c r="AQ25" s="58" t="n">
        <x:f>IF($C25&lt;='Deal Pricing'!$D$9,'Deal Pricing'!$D$8,"")</x:f>
        <x:v>100000000</x:v>
      </x:c>
      <x:c r="AR25" s="58" t="n">
        <x:f>IF($C25&lt;='Deal Pricing'!$D$9,'Deal Pricing'!$D$8,"")</x:f>
        <x:v>100000000</x:v>
      </x:c>
      <x:c r="AS25" s="58" t="n">
        <x:f>IF($C25&lt;='Deal Pricing'!$D$9,'Deal Pricing'!$D$8,"")</x:f>
        <x:v>100000000</x:v>
      </x:c>
      <x:c r="AT25" s="58" t="n">
        <x:f>IF($C25&lt;='Deal Pricing'!$D$9,'Deal Pricing'!$D$8,"")</x:f>
        <x:v>100000000</x:v>
      </x:c>
      <x:c r="AU25" s="58" t="n">
        <x:f>IF($C25&lt;='Deal Pricing'!$D$9,'Deal Pricing'!$D$8,"")</x:f>
        <x:v>100000000</x:v>
      </x:c>
      <x:c r="AV25" s="58" t="n">
        <x:f>IF($C25&lt;='Deal Pricing'!$D$9,'Deal Pricing'!$D$8,"")</x:f>
        <x:v>100000000</x:v>
      </x:c>
      <x:c r="AW25" s="58" t="n">
        <x:f>IF($C25&lt;='Deal Pricing'!$D$9,'Deal Pricing'!$D$8,"")</x:f>
        <x:v>100000000</x:v>
      </x:c>
      <x:c r="AX25" s="58" t="n">
        <x:f>IF($C25&lt;='Deal Pricing'!$D$9,'Deal Pricing'!$D$8,"")</x:f>
        <x:v>100000000</x:v>
      </x:c>
      <x:c r="AY25" s="58" t="n">
        <x:f>IF($C25&lt;='Deal Pricing'!$D$9,'Deal Pricing'!$D$8,"")</x:f>
        <x:v>100000000</x:v>
      </x:c>
      <x:c r="AZ25" s="58" t="n">
        <x:f>IF($C25&lt;='Deal Pricing'!$D$9,'Deal Pricing'!$D$8,"")</x:f>
        <x:v>100000000</x:v>
      </x:c>
      <x:c r="BA25" s="58" t="n">
        <x:f>IF($C25&lt;='Deal Pricing'!$D$9,'Deal Pricing'!$D$8,"")</x:f>
        <x:v>100000000</x:v>
      </x:c>
      <x:c r="BB25" s="58" t="n">
        <x:f>IF($C25&lt;='Deal Pricing'!$D$9,'Deal Pricing'!$D$8,"")</x:f>
        <x:v>100000000</x:v>
      </x:c>
      <x:c r="BC25" s="58" t="n">
        <x:f>IF($C25&lt;='Deal Pricing'!$D$9,'Deal Pricing'!$D$8,"")</x:f>
        <x:v>100000000</x:v>
      </x:c>
      <x:c r="BD25" s="58" t="n">
        <x:f>IF($C25&lt;='Deal Pricing'!$D$9,'Deal Pricing'!$D$8,"")</x:f>
        <x:v>100000000</x:v>
      </x:c>
      <x:c r="BE25" s="58" t="n">
        <x:f>IF($C25&lt;='Deal Pricing'!$D$9,'Deal Pricing'!$D$8,"")</x:f>
        <x:v>100000000</x:v>
      </x:c>
      <x:c r="BF25" s="58" t="n">
        <x:f>IF($C25&lt;='Deal Pricing'!$D$9,'Deal Pricing'!$D$8,"")</x:f>
        <x:v>100000000</x:v>
      </x:c>
      <x:c r="BG25" s="58" t="n">
        <x:f>IF($C25&lt;='Deal Pricing'!$D$9,'Deal Pricing'!$D$8,"")</x:f>
        <x:v>100000000</x:v>
      </x:c>
      <x:c r="BH25" s="58" t="n">
        <x:f>IF($C25&lt;='Deal Pricing'!$D$9,'Deal Pricing'!$D$8,"")</x:f>
        <x:v>100000000</x:v>
      </x:c>
      <x:c r="BI25" s="58" t="n">
        <x:f>IF($C25&lt;='Deal Pricing'!$D$9,'Deal Pricing'!$D$8,"")</x:f>
        <x:v>100000000</x:v>
      </x:c>
      <x:c r="BJ25" s="58" t="n">
        <x:f>IF($C25&lt;='Deal Pricing'!$D$9,'Deal Pricing'!$D$8,"")</x:f>
        <x:v>100000000</x:v>
      </x:c>
      <x:c r="BK25" s="58" t="n">
        <x:f>IF($C25&lt;='Deal Pricing'!$D$9,'Deal Pricing'!$D$8,"")</x:f>
        <x:v>100000000</x:v>
      </x:c>
      <x:c r="BL25" s="58" t="n">
        <x:f>IF($C25&lt;='Deal Pricing'!$D$9,'Deal Pricing'!$D$8,"")</x:f>
        <x:v>100000000</x:v>
      </x:c>
      <x:c r="BM25" s="58" t="n">
        <x:f>IF($C25&lt;='Deal Pricing'!$D$9,'Deal Pricing'!$D$8,"")</x:f>
        <x:v>100000000</x:v>
      </x:c>
      <x:c r="BN25" s="58" t="n">
        <x:f>IF($C25&lt;='Deal Pricing'!$D$9,'Deal Pricing'!$D$8,"")</x:f>
        <x:v>100000000</x:v>
      </x:c>
      <x:c r="BO25" s="58" t="n">
        <x:f>IF($C25&lt;='Deal Pricing'!$D$9,'Deal Pricing'!$D$8,"")</x:f>
        <x:v>100000000</x:v>
      </x:c>
      <x:c r="BP25" s="58" t="n">
        <x:f>IF($C25&lt;='Deal Pricing'!$D$9,'Deal Pricing'!$D$8,"")</x:f>
        <x:v>100000000</x:v>
      </x:c>
      <x:c r="BQ25" s="58" t="n">
        <x:f>IF($C25&lt;='Deal Pricing'!$D$9,'Deal Pricing'!$D$8,"")</x:f>
        <x:v>100000000</x:v>
      </x:c>
      <x:c r="BR25" s="58" t="n">
        <x:f>IF($C25&lt;='Deal Pricing'!$D$9,'Deal Pricing'!$D$8,"")</x:f>
        <x:v>100000000</x:v>
      </x:c>
      <x:c r="BS25" s="58" t="n">
        <x:f>IF($C25&lt;='Deal Pricing'!$D$9,'Deal Pricing'!$D$8,"")</x:f>
        <x:v>100000000</x:v>
      </x:c>
      <x:c r="BT25" s="58" t="n">
        <x:f>IF($C25&lt;='Deal Pricing'!$D$9,'Deal Pricing'!$D$8,"")</x:f>
        <x:v>100000000</x:v>
      </x:c>
      <x:c r="BU25" s="58" t="n">
        <x:f>IF($C25&lt;='Deal Pricing'!$D$9,'Deal Pricing'!$D$8,"")</x:f>
        <x:v>100000000</x:v>
      </x:c>
      <x:c r="BV25" s="58" t="n">
        <x:f>IF($C25&lt;='Deal Pricing'!$D$9,'Deal Pricing'!$D$8,"")</x:f>
        <x:v>100000000</x:v>
      </x:c>
      <x:c r="BW25" s="58" t="n">
        <x:f>IF($C25&lt;='Deal Pricing'!$D$9,'Deal Pricing'!$D$8,"")</x:f>
        <x:v>100000000</x:v>
      </x:c>
      <x:c r="BX25" s="58" t="n">
        <x:f>IF($C25&lt;='Deal Pricing'!$D$9,'Deal Pricing'!$D$8,"")</x:f>
        <x:v>100000000</x:v>
      </x:c>
      <x:c r="BY25" s="58" t="n">
        <x:f>IF($C25&lt;='Deal Pricing'!$D$9,'Deal Pricing'!$D$8,"")</x:f>
        <x:v>100000000</x:v>
      </x:c>
      <x:c r="BZ25" s="58" t="n">
        <x:f>IF($C25&lt;='Deal Pricing'!$D$9,'Deal Pricing'!$D$8,"")</x:f>
        <x:v>100000000</x:v>
      </x:c>
      <x:c r="CA25" s="58" t="n">
        <x:f>IF($C25&lt;='Deal Pricing'!$D$9,'Deal Pricing'!$D$8,"")</x:f>
        <x:v>100000000</x:v>
      </x:c>
      <x:c r="CB25" s="58" t="n">
        <x:f>IF($C25&lt;='Deal Pricing'!$D$9,'Deal Pricing'!$D$8,"")</x:f>
        <x:v>100000000</x:v>
      </x:c>
      <x:c r="CC25" s="58" t="n">
        <x:f>IF($C25&lt;='Deal Pricing'!$D$9,'Deal Pricing'!$D$8,"")</x:f>
        <x:v>100000000</x:v>
      </x:c>
      <x:c r="CD25" s="58" t="n">
        <x:f>IF($C25&lt;='Deal Pricing'!$D$9,'Deal Pricing'!$D$8,"")</x:f>
        <x:v>100000000</x:v>
      </x:c>
      <x:c r="CE25" s="58" t="n">
        <x:f>IF($C25&lt;='Deal Pricing'!$D$9,'Deal Pricing'!$D$8,"")</x:f>
        <x:v>100000000</x:v>
      </x:c>
      <x:c r="CF25" s="58" t="n">
        <x:f>IF($C25&lt;='Deal Pricing'!$D$9,'Deal Pricing'!$D$8,"")</x:f>
        <x:v>100000000</x:v>
      </x:c>
      <x:c r="CG25" s="58" t="n">
        <x:f>IF($C25&lt;='Deal Pricing'!$D$9,'Deal Pricing'!$D$8,"")</x:f>
        <x:v>100000000</x:v>
      </x:c>
      <x:c r="CH25" s="58" t="n">
        <x:f>IF($C25&lt;='Deal Pricing'!$D$9,'Deal Pricing'!$D$8,"")</x:f>
        <x:v>100000000</x:v>
      </x:c>
      <x:c r="CI25" s="58" t="n">
        <x:f>IF($C25&lt;='Deal Pricing'!$D$9,'Deal Pricing'!$D$8,"")</x:f>
        <x:v>100000000</x:v>
      </x:c>
      <x:c r="CJ25" s="58" t="n">
        <x:f>IF($C25&lt;='Deal Pricing'!$D$9,'Deal Pricing'!$D$8,"")</x:f>
        <x:v>100000000</x:v>
      </x:c>
      <x:c r="CK25" s="58" t="n">
        <x:f>IF($C25&lt;='Deal Pricing'!$D$9,'Deal Pricing'!$D$8,"")</x:f>
        <x:v>100000000</x:v>
      </x:c>
      <x:c r="CL25" s="58" t="n">
        <x:f>IF($C25&lt;='Deal Pricing'!$D$9,'Deal Pricing'!$D$8,"")</x:f>
        <x:v>100000000</x:v>
      </x:c>
      <x:c r="CM25" s="58" t="n">
        <x:f>IF($C25&lt;='Deal Pricing'!$D$9,'Deal Pricing'!$D$8,"")</x:f>
        <x:v>100000000</x:v>
      </x:c>
      <x:c r="CN25" s="58" t="n">
        <x:f>IF($C25&lt;='Deal Pricing'!$D$9,'Deal Pricing'!$D$8,"")</x:f>
        <x:v>100000000</x:v>
      </x:c>
      <x:c r="CO25" s="58" t="n">
        <x:f>IF($C25&lt;='Deal Pricing'!$D$9,'Deal Pricing'!$D$8,"")</x:f>
        <x:v>100000000</x:v>
      </x:c>
      <x:c r="CP25" s="58" t="n">
        <x:f>IF($C25&lt;='Deal Pricing'!$D$9,'Deal Pricing'!$D$8,"")</x:f>
        <x:v>100000000</x:v>
      </x:c>
      <x:c r="CQ25" s="58" t="n">
        <x:f>IF($C25&lt;='Deal Pricing'!$D$9,'Deal Pricing'!$D$8,"")</x:f>
        <x:v>100000000</x:v>
      </x:c>
      <x:c r="CR25" s="58" t="n">
        <x:f>IF($C25&lt;='Deal Pricing'!$D$9,'Deal Pricing'!$D$8,"")</x:f>
        <x:v>100000000</x:v>
      </x:c>
      <x:c r="CS25" s="58" t="n">
        <x:f>IF($C25&lt;='Deal Pricing'!$D$9,'Deal Pricing'!$D$8,"")</x:f>
        <x:v>100000000</x:v>
      </x:c>
      <x:c r="CT25" s="58" t="n">
        <x:f>IF($C25&lt;='Deal Pricing'!$D$9,'Deal Pricing'!$D$8,"")</x:f>
        <x:v>100000000</x:v>
      </x:c>
      <x:c r="CU25" s="58" t="n">
        <x:f>IF($C25&lt;='Deal Pricing'!$D$9,'Deal Pricing'!$D$8,"")</x:f>
        <x:v>100000000</x:v>
      </x:c>
      <x:c r="CV25" s="58" t="n">
        <x:f>IF($C25&lt;='Deal Pricing'!$D$9,'Deal Pricing'!$D$8,"")</x:f>
        <x:v>100000000</x:v>
      </x:c>
      <x:c r="CW25" s="58" t="n">
        <x:f>IF($C25&lt;='Deal Pricing'!$D$9,'Deal Pricing'!$D$8,"")</x:f>
        <x:v>100000000</x:v>
      </x:c>
      <x:c r="CX25" s="58" t="n">
        <x:f>IF($C25&lt;='Deal Pricing'!$D$9,'Deal Pricing'!$D$8,"")</x:f>
        <x:v>100000000</x:v>
      </x:c>
      <x:c r="CY25" s="58" t="n">
        <x:f>IF($C25&lt;='Deal Pricing'!$D$9,'Deal Pricing'!$D$8,"")</x:f>
        <x:v>100000000</x:v>
      </x:c>
      <x:c r="CZ25" s="58" t="n">
        <x:f>IF($C25&lt;='Deal Pricing'!$D$9,'Deal Pricing'!$D$8,"")</x:f>
        <x:v>100000000</x:v>
      </x:c>
      <x:c r="DA25" s="58" t="n">
        <x:f>IF($C25&lt;='Deal Pricing'!$D$9,'Deal Pricing'!$D$8,"")</x:f>
        <x:v>100000000</x:v>
      </x:c>
      <x:c r="DB25" s="58" t="n">
        <x:f>IF($C25&lt;='Deal Pricing'!$D$9,'Deal Pricing'!$D$8,"")</x:f>
        <x:v>100000000</x:v>
      </x:c>
      <x:c r="DC25" s="58" t="n">
        <x:f>IF($C25&lt;='Deal Pricing'!$D$9,'Deal Pricing'!$D$8,"")</x:f>
        <x:v>100000000</x:v>
      </x:c>
      <x:c r="DD25" s="58" t="n">
        <x:f>IF($C25&lt;='Deal Pricing'!$D$9,'Deal Pricing'!$D$8,"")</x:f>
        <x:v>100000000</x:v>
      </x:c>
      <x:c r="DE25" s="58" t="n">
        <x:f>IF($C25&lt;='Deal Pricing'!$D$9,'Deal Pricing'!$D$8,"")</x:f>
        <x:v>100000000</x:v>
      </x:c>
      <x:c r="DF25" s="58" t="n">
        <x:f>IF($C25&lt;='Deal Pricing'!$D$9,'Deal Pricing'!$D$8,"")</x:f>
        <x:v>100000000</x:v>
      </x:c>
      <x:c r="DG25" s="58" t="n">
        <x:f>IF($C25&lt;='Deal Pricing'!$D$9,'Deal Pricing'!$D$8,"")</x:f>
        <x:v>100000000</x:v>
      </x:c>
      <x:c r="DH25" s="58" t="n">
        <x:f>IF($C25&lt;='Deal Pricing'!$D$9,'Deal Pricing'!$D$8,"")</x:f>
        <x:v>100000000</x:v>
      </x:c>
      <x:c r="DI25" s="58" t="n">
        <x:f>IF($C25&lt;='Deal Pricing'!$D$9,'Deal Pricing'!$D$8,"")</x:f>
        <x:v>100000000</x:v>
      </x:c>
      <x:c r="DJ25" s="58" t="n">
        <x:f>IF($C25&lt;='Deal Pricing'!$D$9,'Deal Pricing'!$D$8,"")</x:f>
        <x:v>100000000</x:v>
      </x:c>
      <x:c r="DK25" s="58" t="n">
        <x:f>IF($C25&lt;='Deal Pricing'!$D$9,'Deal Pricing'!$D$8,"")</x:f>
        <x:v>100000000</x:v>
      </x:c>
      <x:c r="DL25" s="58" t="n">
        <x:f>IF($C25&lt;='Deal Pricing'!$D$9,'Deal Pricing'!$D$8,"")</x:f>
        <x:v>100000000</x:v>
      </x:c>
      <x:c r="DM25" s="58" t="n">
        <x:f>IF($C25&lt;='Deal Pricing'!$D$9,'Deal Pricing'!$D$8,"")</x:f>
        <x:v>100000000</x:v>
      </x:c>
      <x:c r="DN25" s="58" t="n">
        <x:f>IF($C25&lt;='Deal Pricing'!$D$9,'Deal Pricing'!$D$8,"")</x:f>
        <x:v>100000000</x:v>
      </x:c>
      <x:c r="DO25" s="58" t="n">
        <x:f>IF($C25&lt;='Deal Pricing'!$D$9,'Deal Pricing'!$D$8,"")</x:f>
        <x:v>100000000</x:v>
      </x:c>
      <x:c r="DP25" s="58" t="n">
        <x:f>IF($C25&lt;='Deal Pricing'!$D$9,'Deal Pricing'!$D$8,"")</x:f>
        <x:v>100000000</x:v>
      </x:c>
      <x:c r="DQ25" s="58" t="n">
        <x:f>IF($C25&lt;='Deal Pricing'!$D$9,'Deal Pricing'!$D$8,"")</x:f>
        <x:v>100000000</x:v>
      </x:c>
      <x:c r="DR25" s="58" t="n">
        <x:f>IF($C25&lt;='Deal Pricing'!$D$9,'Deal Pricing'!$D$8,"")</x:f>
        <x:v>100000000</x:v>
      </x:c>
      <x:c r="DS25" s="58" t="n">
        <x:f>IF($C25&lt;='Deal Pricing'!$D$9,'Deal Pricing'!$D$8,"")</x:f>
        <x:v>100000000</x:v>
      </x:c>
      <x:c r="DT25" s="58" t="n">
        <x:f>IF($C25&lt;='Deal Pricing'!$D$9,'Deal Pricing'!$D$8,"")</x:f>
        <x:v>100000000</x:v>
      </x:c>
      <x:c r="DU25" s="58" t="n">
        <x:f>IF($C25&lt;='Deal Pricing'!$D$9,'Deal Pricing'!$D$8,"")</x:f>
        <x:v>100000000</x:v>
      </x:c>
      <x:c r="DV25" s="58" t="n">
        <x:f>IF($C25&lt;='Deal Pricing'!$D$9,'Deal Pricing'!$D$8,"")</x:f>
        <x:v>100000000</x:v>
      </x:c>
      <x:c r="DW25" s="58" t="n">
        <x:f>IF($C25&lt;='Deal Pricing'!$D$9,'Deal Pricing'!$D$8,"")</x:f>
        <x:v>100000000</x:v>
      </x:c>
      <x:c r="DX25" s="58" t="n">
        <x:f>IF($C25&lt;='Deal Pricing'!$D$9,'Deal Pricing'!$D$8,"")</x:f>
        <x:v>100000000</x:v>
      </x:c>
      <x:c r="DY25" s="58" t="n">
        <x:f>IF($C25&lt;='Deal Pricing'!$D$9,'Deal Pricing'!$D$8,"")</x:f>
        <x:v>100000000</x:v>
      </x:c>
      <x:c r="DZ25" s="58" t="n">
        <x:f>IF($C25&lt;='Deal Pricing'!$D$9,'Deal Pricing'!$D$8,"")</x:f>
        <x:v>100000000</x:v>
      </x:c>
      <x:c r="EA25" s="58" t="n">
        <x:f>IF($C25&lt;='Deal Pricing'!$D$9,'Deal Pricing'!$D$8,"")</x:f>
        <x:v>100000000</x:v>
      </x:c>
      <x:c r="EB25" s="58" t="n">
        <x:f>IF($C25&lt;='Deal Pricing'!$D$9,'Deal Pricing'!$D$8,"")</x:f>
        <x:v>100000000</x:v>
      </x:c>
      <x:c r="EC25" s="58" t="n">
        <x:f>IF($C25&lt;='Deal Pricing'!$D$9,'Deal Pricing'!$D$8,"")</x:f>
        <x:v>100000000</x:v>
      </x:c>
      <x:c r="ED25" s="58" t="n">
        <x:f>IF($C25&lt;='Deal Pricing'!$D$9,'Deal Pricing'!$D$8,"")</x:f>
        <x:v>100000000</x:v>
      </x:c>
      <x:c r="EE25" s="58" t="n">
        <x:f>IF($C25&lt;='Deal Pricing'!$D$9,'Deal Pricing'!$D$8,"")</x:f>
        <x:v>100000000</x:v>
      </x:c>
      <x:c r="EF25" s="58" t="n">
        <x:f>IF($C25&lt;='Deal Pricing'!$D$9,'Deal Pricing'!$D$8,"")</x:f>
        <x:v>100000000</x:v>
      </x:c>
      <x:c r="EG25" s="58" t="n">
        <x:f>IF($C25&lt;='Deal Pricing'!$D$9,'Deal Pricing'!$D$8,"")</x:f>
        <x:v>100000000</x:v>
      </x:c>
      <x:c r="EH25" s="58" t="n">
        <x:f>IF($C25&lt;='Deal Pricing'!$D$9,'Deal Pricing'!$D$8,"")</x:f>
        <x:v>100000000</x:v>
      </x:c>
      <x:c r="EI25" s="58" t="n">
        <x:f>IF($C25&lt;='Deal Pricing'!$D$9,'Deal Pricing'!$D$8,"")</x:f>
        <x:v>100000000</x:v>
      </x:c>
      <x:c r="EJ25" s="58" t="n">
        <x:f>IF($C25&lt;='Deal Pricing'!$D$9,'Deal Pricing'!$D$8,"")</x:f>
        <x:v>100000000</x:v>
      </x:c>
      <x:c r="EK25" s="58" t="n">
        <x:f>IF($C25&lt;='Deal Pricing'!$D$9,'Deal Pricing'!$D$8,"")</x:f>
        <x:v>100000000</x:v>
      </x:c>
      <x:c r="EL25" s="58" t="n">
        <x:f>IF($C25&lt;='Deal Pricing'!$D$9,'Deal Pricing'!$D$8,"")</x:f>
        <x:v>100000000</x:v>
      </x:c>
      <x:c r="EM25" s="58" t="n">
        <x:f>IF($C25&lt;='Deal Pricing'!$D$9,'Deal Pricing'!$D$8,"")</x:f>
        <x:v>100000000</x:v>
      </x:c>
      <x:c r="EN25" s="58" t="n">
        <x:f>IF($C25&lt;='Deal Pricing'!$D$9,'Deal Pricing'!$D$8,"")</x:f>
        <x:v>100000000</x:v>
      </x:c>
      <x:c r="EO25" s="58" t="n">
        <x:f>IF($C25&lt;='Deal Pricing'!$D$9,'Deal Pricing'!$D$8,"")</x:f>
        <x:v>100000000</x:v>
      </x:c>
      <x:c r="EP25" s="58" t="n">
        <x:f>IF($C25&lt;='Deal Pricing'!$D$9,'Deal Pricing'!$D$8,"")</x:f>
        <x:v>100000000</x:v>
      </x:c>
      <x:c r="EQ25" s="58" t="n">
        <x:f>IF($C25&lt;='Deal Pricing'!$D$9,'Deal Pricing'!$D$8,"")</x:f>
        <x:v>100000000</x:v>
      </x:c>
      <x:c r="ER25" s="58" t="n">
        <x:f>IF($C25&lt;='Deal Pricing'!$D$9,'Deal Pricing'!$D$8,"")</x:f>
        <x:v>100000000</x:v>
      </x:c>
      <x:c r="ES25" s="58" t="n">
        <x:f>IF($C25&lt;='Deal Pricing'!$D$9,'Deal Pricing'!$D$8,"")</x:f>
        <x:v>100000000</x:v>
      </x:c>
      <x:c r="ET25" s="58" t="n">
        <x:f>IF($C25&lt;='Deal Pricing'!$D$9,'Deal Pricing'!$D$8,"")</x:f>
        <x:v>100000000</x:v>
      </x:c>
      <x:c r="EU25" s="58" t="n">
        <x:f>IF($C25&lt;='Deal Pricing'!$D$9,'Deal Pricing'!$D$8,"")</x:f>
        <x:v>100000000</x:v>
      </x:c>
      <x:c r="EV25" s="58" t="n">
        <x:f>IF($C25&lt;='Deal Pricing'!$D$9,'Deal Pricing'!$D$8,"")</x:f>
        <x:v>100000000</x:v>
      </x:c>
      <x:c r="EW25" s="58" t="n">
        <x:f>IF($C25&lt;='Deal Pricing'!$D$9,'Deal Pricing'!$D$8,"")</x:f>
        <x:v>100000000</x:v>
      </x:c>
      <x:c r="EX25" s="58" t="n">
        <x:f>IF($C25&lt;='Deal Pricing'!$D$9,'Deal Pricing'!$D$8,"")</x:f>
        <x:v>100000000</x:v>
      </x:c>
      <x:c r="EY25" s="58" t="n">
        <x:f>IF($C25&lt;='Deal Pricing'!$D$9,'Deal Pricing'!$D$8,"")</x:f>
        <x:v>100000000</x:v>
      </x:c>
      <x:c r="EZ25" s="58" t="n">
        <x:f>IF($C25&lt;='Deal Pricing'!$D$9,'Deal Pricing'!$D$8,"")</x:f>
        <x:v>100000000</x:v>
      </x:c>
      <x:c r="FA25" s="58" t="n">
        <x:f>IF($C25&lt;='Deal Pricing'!$D$9,'Deal Pricing'!$D$8,"")</x:f>
        <x:v>100000000</x:v>
      </x:c>
      <x:c r="FB25" s="58" t="n">
        <x:f>IF($C25&lt;='Deal Pricing'!$D$9,'Deal Pricing'!$D$8,"")</x:f>
        <x:v>100000000</x:v>
      </x:c>
      <x:c r="FC25" s="58" t="n">
        <x:f>IF($C25&lt;='Deal Pricing'!$D$9,'Deal Pricing'!$D$8,"")</x:f>
        <x:v>100000000</x:v>
      </x:c>
      <x:c r="FD25" s="58" t="n">
        <x:f>IF($C25&lt;='Deal Pricing'!$D$9,'Deal Pricing'!$D$8,"")</x:f>
        <x:v>100000000</x:v>
      </x:c>
      <x:c r="FE25" s="58" t="n">
        <x:f>IF($C25&lt;='Deal Pricing'!$D$9,'Deal Pricing'!$D$8,"")</x:f>
        <x:v>100000000</x:v>
      </x:c>
      <x:c r="FF25" s="58" t="n">
        <x:f>IF($C25&lt;='Deal Pricing'!$D$9,'Deal Pricing'!$D$8,"")</x:f>
        <x:v>100000000</x:v>
      </x:c>
      <x:c r="FG25" s="58" t="n">
        <x:f>IF($C25&lt;='Deal Pricing'!$D$9,'Deal Pricing'!$D$8,"")</x:f>
        <x:v>100000000</x:v>
      </x:c>
      <x:c r="FH25" s="58" t="n">
        <x:f>IF($C25&lt;='Deal Pricing'!$D$9,'Deal Pricing'!$D$8,"")</x:f>
        <x:v>100000000</x:v>
      </x:c>
      <x:c r="FI25" s="58" t="n">
        <x:f>IF($C25&lt;='Deal Pricing'!$D$9,'Deal Pricing'!$D$8,"")</x:f>
        <x:v>100000000</x:v>
      </x:c>
      <x:c r="FJ25" s="58" t="n">
        <x:f>IF($C25&lt;='Deal Pricing'!$D$9,'Deal Pricing'!$D$8,"")</x:f>
        <x:v>100000000</x:v>
      </x:c>
      <x:c r="FK25" s="58" t="n">
        <x:f>IF($C25&lt;='Deal Pricing'!$D$9,'Deal Pricing'!$D$8,"")</x:f>
        <x:v>100000000</x:v>
      </x:c>
      <x:c r="FL25" s="58" t="n">
        <x:f>IF($C25&lt;='Deal Pricing'!$D$9,'Deal Pricing'!$D$8,"")</x:f>
        <x:v>100000000</x:v>
      </x:c>
      <x:c r="FM25" s="58" t="n">
        <x:f>IF($C25&lt;='Deal Pricing'!$D$9,'Deal Pricing'!$D$8,"")</x:f>
        <x:v>100000000</x:v>
      </x:c>
      <x:c r="FN25" s="58" t="n">
        <x:f>IF($C25&lt;='Deal Pricing'!$D$9,'Deal Pricing'!$D$8,"")</x:f>
        <x:v>100000000</x:v>
      </x:c>
      <x:c r="FO25" s="58" t="n">
        <x:f>IF($C25&lt;='Deal Pricing'!$D$9,'Deal Pricing'!$D$8,"")</x:f>
        <x:v>100000000</x:v>
      </x:c>
      <x:c r="FP25" s="58" t="n">
        <x:f>IF($C25&lt;='Deal Pricing'!$D$9,'Deal Pricing'!$D$8,"")</x:f>
        <x:v>100000000</x:v>
      </x:c>
      <x:c r="FQ25" s="58" t="n">
        <x:f>IF($C25&lt;='Deal Pricing'!$D$9,'Deal Pricing'!$D$8,"")</x:f>
        <x:v>100000000</x:v>
      </x:c>
      <x:c r="FR25" s="58" t="n">
        <x:f>IF($C25&lt;='Deal Pricing'!$D$9,'Deal Pricing'!$D$8,"")</x:f>
        <x:v>100000000</x:v>
      </x:c>
      <x:c r="FS25" s="58" t="n">
        <x:f>IF($C25&lt;='Deal Pricing'!$D$9,'Deal Pricing'!$D$8,"")</x:f>
        <x:v>100000000</x:v>
      </x:c>
      <x:c r="FT25" s="58" t="n">
        <x:f>IF($C25&lt;='Deal Pricing'!$D$9,'Deal Pricing'!$D$8,"")</x:f>
        <x:v>100000000</x:v>
      </x:c>
      <x:c r="FU25" s="58" t="n">
        <x:f>IF($C25&lt;='Deal Pricing'!$D$9,'Deal Pricing'!$D$8,"")</x:f>
        <x:v>100000000</x:v>
      </x:c>
      <x:c r="FV25" s="58" t="n">
        <x:f>IF($C25&lt;='Deal Pricing'!$D$9,'Deal Pricing'!$D$8,"")</x:f>
        <x:v>100000000</x:v>
      </x:c>
      <x:c r="FW25" s="58" t="n">
        <x:f>IF($C25&lt;='Deal Pricing'!$D$9,'Deal Pricing'!$D$8,"")</x:f>
        <x:v>100000000</x:v>
      </x:c>
      <x:c r="FX25" s="58" t="n">
        <x:f>IF($C25&lt;='Deal Pricing'!$D$9,'Deal Pricing'!$D$8,"")</x:f>
        <x:v>100000000</x:v>
      </x:c>
      <x:c r="FY25" s="58" t="n">
        <x:f>IF($C25&lt;='Deal Pricing'!$D$9,'Deal Pricing'!$D$8,"")</x:f>
        <x:v>100000000</x:v>
      </x:c>
      <x:c r="FZ25" s="58" t="n">
        <x:f>IF($C25&lt;='Deal Pricing'!$D$9,'Deal Pricing'!$D$8,"")</x:f>
        <x:v>100000000</x:v>
      </x:c>
      <x:c r="GA25" s="58" t="n">
        <x:f>IF($C25&lt;='Deal Pricing'!$D$9,'Deal Pricing'!$D$8,"")</x:f>
        <x:v>100000000</x:v>
      </x:c>
      <x:c r="GB25" s="58" t="n">
        <x:f>IF($C25&lt;='Deal Pricing'!$D$9,'Deal Pricing'!$D$8,"")</x:f>
        <x:v>100000000</x:v>
      </x:c>
      <x:c r="GC25" s="58" t="n">
        <x:f>IF($C25&lt;='Deal Pricing'!$D$9,'Deal Pricing'!$D$8,"")</x:f>
        <x:v>100000000</x:v>
      </x:c>
      <x:c r="GD25" s="58" t="n">
        <x:f>IF($C25&lt;='Deal Pricing'!$D$9,'Deal Pricing'!$D$8,"")</x:f>
        <x:v>100000000</x:v>
      </x:c>
      <x:c r="GE25" s="58" t="n">
        <x:f>IF($C25&lt;='Deal Pricing'!$D$9,'Deal Pricing'!$D$8,"")</x:f>
        <x:v>100000000</x:v>
      </x:c>
      <x:c r="GF25" s="58" t="n">
        <x:f>IF($C25&lt;='Deal Pricing'!$D$9,'Deal Pricing'!$D$8,"")</x:f>
        <x:v>100000000</x:v>
      </x:c>
      <x:c r="GG25" s="58" t="n">
        <x:f>IF($C25&lt;='Deal Pricing'!$D$9,'Deal Pricing'!$D$8,"")</x:f>
        <x:v>100000000</x:v>
      </x:c>
      <x:c r="GH25" s="58" t="n">
        <x:f>IF($C25&lt;='Deal Pricing'!$D$9,'Deal Pricing'!$D$8,"")</x:f>
        <x:v>100000000</x:v>
      </x:c>
      <x:c r="GI25" s="58" t="n">
        <x:f>IF($C25&lt;='Deal Pricing'!$D$9,'Deal Pricing'!$D$8,"")</x:f>
        <x:v>100000000</x:v>
      </x:c>
      <x:c r="GJ25" s="58" t="n">
        <x:f>IF($C25&lt;='Deal Pricing'!$D$9,'Deal Pricing'!$D$8,"")</x:f>
        <x:v>100000000</x:v>
      </x:c>
      <x:c r="GK25" s="58" t="n">
        <x:f>IF($C25&lt;='Deal Pricing'!$D$9,'Deal Pricing'!$D$8,"")</x:f>
        <x:v>100000000</x:v>
      </x:c>
      <x:c r="GL25" s="58" t="n">
        <x:f>IF($C25&lt;='Deal Pricing'!$D$9,'Deal Pricing'!$D$8,"")</x:f>
        <x:v>100000000</x:v>
      </x:c>
      <x:c r="GM25" s="58" t="n">
        <x:f>IF($C25&lt;='Deal Pricing'!$D$9,'Deal Pricing'!$D$8,"")</x:f>
        <x:v>100000000</x:v>
      </x:c>
      <x:c r="GN25" s="58" t="n">
        <x:f>IF($C25&lt;='Deal Pricing'!$D$9,'Deal Pricing'!$D$8,"")</x:f>
        <x:v>100000000</x:v>
      </x:c>
      <x:c r="GO25" s="58" t="n">
        <x:f>IF($C25&lt;='Deal Pricing'!$D$9,'Deal Pricing'!$D$8,"")</x:f>
        <x:v>100000000</x:v>
      </x:c>
      <x:c r="GP25" s="58" t="n">
        <x:f>IF($C25&lt;='Deal Pricing'!$D$9,'Deal Pricing'!$D$8,"")</x:f>
        <x:v>100000000</x:v>
      </x:c>
      <x:c r="GQ25" s="58" t="n">
        <x:f>IF($C25&lt;='Deal Pricing'!$D$9,'Deal Pricing'!$D$8,"")</x:f>
        <x:v>100000000</x:v>
      </x:c>
      <x:c r="GR25" s="58" t="n">
        <x:f>IF($C25&lt;='Deal Pricing'!$D$9,'Deal Pricing'!$D$8,"")</x:f>
        <x:v>100000000</x:v>
      </x:c>
      <x:c r="GS25" s="58" t="n">
        <x:f>IF($C25&lt;='Deal Pricing'!$D$9,'Deal Pricing'!$D$8,"")</x:f>
        <x:v>100000000</x:v>
      </x:c>
      <x:c r="GT25" s="58" t="n">
        <x:f>IF($C25&lt;='Deal Pricing'!$D$9,'Deal Pricing'!$D$8,"")</x:f>
        <x:v>100000000</x:v>
      </x:c>
      <x:c r="GU25" s="58" t="n">
        <x:f>IF($C25&lt;='Deal Pricing'!$D$9,'Deal Pricing'!$D$8,"")</x:f>
        <x:v>100000000</x:v>
      </x:c>
      <x:c r="GV25" s="58" t="n">
        <x:f>IF($C25&lt;='Deal Pricing'!$D$9,'Deal Pricing'!$D$8,"")</x:f>
        <x:v>100000000</x:v>
      </x:c>
      <x:c r="GW25" s="58" t="n">
        <x:f>IF($C25&lt;='Deal Pricing'!$D$9,'Deal Pricing'!$D$8,"")</x:f>
        <x:v>100000000</x:v>
      </x:c>
      <x:c r="GX25" s="58" t="n">
        <x:f>IF($C25&lt;='Deal Pricing'!$D$9,'Deal Pricing'!$D$8,"")</x:f>
        <x:v>100000000</x:v>
      </x:c>
      <x:c r="GY25" s="58" t="n">
        <x:f>IF($C25&lt;='Deal Pricing'!$D$9,'Deal Pricing'!$D$8,"")</x:f>
        <x:v>100000000</x:v>
      </x:c>
      <x:c r="GZ25" s="58" t="n">
        <x:f>IF($C25&lt;='Deal Pricing'!$D$9,'Deal Pricing'!$D$8,"")</x:f>
        <x:v>100000000</x:v>
      </x:c>
      <x:c r="HA25" s="58" t="n">
        <x:f>IF($C25&lt;='Deal Pricing'!$D$9,'Deal Pricing'!$D$8,"")</x:f>
        <x:v>100000000</x:v>
      </x:c>
      <x:c r="HB25" s="58" t="n">
        <x:f>IF($C25&lt;='Deal Pricing'!$D$9,'Deal Pricing'!$D$8,"")</x:f>
        <x:v>100000000</x:v>
      </x:c>
      <x:c r="HC25" s="58" t="n">
        <x:f>IF($C25&lt;='Deal Pricing'!$D$9,'Deal Pricing'!$D$8,"")</x:f>
        <x:v>100000000</x:v>
      </x:c>
      <x:c r="HD25" s="58" t="n">
        <x:f>IF($C25&lt;='Deal Pricing'!$D$9,'Deal Pricing'!$D$8,"")</x:f>
        <x:v>100000000</x:v>
      </x:c>
      <x:c r="HE25" s="58" t="n">
        <x:f>IF($C25&lt;='Deal Pricing'!$D$9,'Deal Pricing'!$D$8,"")</x:f>
        <x:v>100000000</x:v>
      </x:c>
      <x:c r="HF25" s="58" t="n">
        <x:f>IF($C25&lt;='Deal Pricing'!$D$9,'Deal Pricing'!$D$8,"")</x:f>
        <x:v>100000000</x:v>
      </x:c>
      <x:c r="HG25" s="58" t="n">
        <x:f>IF($C25&lt;='Deal Pricing'!$D$9,'Deal Pricing'!$D$8,"")</x:f>
        <x:v>100000000</x:v>
      </x:c>
      <x:c r="HH25" s="58" t="n">
        <x:f>IF($C25&lt;='Deal Pricing'!$D$9,'Deal Pricing'!$D$8,"")</x:f>
        <x:v>100000000</x:v>
      </x:c>
      <x:c r="HI25" s="58" t="n">
        <x:f>IF($C25&lt;='Deal Pricing'!$D$9,'Deal Pricing'!$D$8,"")</x:f>
        <x:v>100000000</x:v>
      </x:c>
      <x:c r="HJ25" s="58" t="n">
        <x:f>IF($C25&lt;='Deal Pricing'!$D$9,'Deal Pricing'!$D$8,"")</x:f>
        <x:v>100000000</x:v>
      </x:c>
      <x:c r="HK25" s="58" t="n">
        <x:f>IF($C25&lt;='Deal Pricing'!$D$9,'Deal Pricing'!$D$8,"")</x:f>
        <x:v>100000000</x:v>
      </x:c>
      <x:c r="HL25" s="58" t="n">
        <x:f>IF($C25&lt;='Deal Pricing'!$D$9,'Deal Pricing'!$D$8,"")</x:f>
        <x:v>100000000</x:v>
      </x:c>
      <x:c r="HM25" s="58" t="n">
        <x:f>IF($C25&lt;='Deal Pricing'!$D$9,'Deal Pricing'!$D$8,"")</x:f>
        <x:v>100000000</x:v>
      </x:c>
      <x:c r="HN25" s="58" t="n">
        <x:f>IF($C25&lt;='Deal Pricing'!$D$9,'Deal Pricing'!$D$8,"")</x:f>
        <x:v>100000000</x:v>
      </x:c>
      <x:c r="HO25" s="58" t="n">
        <x:f>IF($C25&lt;='Deal Pricing'!$D$9,'Deal Pricing'!$D$8,"")</x:f>
        <x:v>100000000</x:v>
      </x:c>
      <x:c r="HP25" s="58" t="n">
        <x:f>IF($C25&lt;='Deal Pricing'!$D$9,'Deal Pricing'!$D$8,"")</x:f>
        <x:v>100000000</x:v>
      </x:c>
      <x:c r="HQ25" s="58" t="n">
        <x:f>IF($C25&lt;='Deal Pricing'!$D$9,'Deal Pricing'!$D$8,"")</x:f>
        <x:v>100000000</x:v>
      </x:c>
      <x:c r="HR25" s="58" t="n">
        <x:f>IF($C25&lt;='Deal Pricing'!$D$9,'Deal Pricing'!$D$8,"")</x:f>
        <x:v>100000000</x:v>
      </x:c>
      <x:c r="HS25" s="58" t="n">
        <x:f>IF($C25&lt;='Deal Pricing'!$D$9,'Deal Pricing'!$D$8,"")</x:f>
        <x:v>100000000</x:v>
      </x:c>
      <x:c r="HT25" s="58" t="n">
        <x:f>IF($C25&lt;='Deal Pricing'!$D$9,'Deal Pricing'!$D$8,"")</x:f>
        <x:v>100000000</x:v>
      </x:c>
      <x:c r="HU25" s="58" t="n">
        <x:f>IF($C25&lt;='Deal Pricing'!$D$9,'Deal Pricing'!$D$8,"")</x:f>
        <x:v>100000000</x:v>
      </x:c>
      <x:c r="HV25" s="58" t="n">
        <x:f>IF($C25&lt;='Deal Pricing'!$D$9,'Deal Pricing'!$D$8,"")</x:f>
        <x:v>100000000</x:v>
      </x:c>
      <x:c r="HW25" s="58" t="n">
        <x:f>IF($C25&lt;='Deal Pricing'!$D$9,'Deal Pricing'!$D$8,"")</x:f>
        <x:v>100000000</x:v>
      </x:c>
      <x:c r="HX25" s="58" t="n">
        <x:f>IF($C25&lt;='Deal Pricing'!$D$9,'Deal Pricing'!$D$8,"")</x:f>
        <x:v>100000000</x:v>
      </x:c>
      <x:c r="HY25" s="58" t="n">
        <x:f>IF($C25&lt;='Deal Pricing'!$D$9,'Deal Pricing'!$D$8,"")</x:f>
        <x:v>100000000</x:v>
      </x:c>
      <x:c r="HZ25" s="58" t="n">
        <x:f>IF($C25&lt;='Deal Pricing'!$D$9,'Deal Pricing'!$D$8,"")</x:f>
        <x:v>100000000</x:v>
      </x:c>
      <x:c r="IA25" s="58" t="n">
        <x:f>IF($C25&lt;='Deal Pricing'!$D$9,'Deal Pricing'!$D$8,"")</x:f>
        <x:v>100000000</x:v>
      </x:c>
      <x:c r="IB25" s="58" t="n">
        <x:f>IF($C25&lt;='Deal Pricing'!$D$9,'Deal Pricing'!$D$8,"")</x:f>
        <x:v>100000000</x:v>
      </x:c>
      <x:c r="IC25" s="2"/>
      <x:c r="ID25" s="2"/>
      <x:c r="IE25" s="2"/>
      <x:c r="IF25" s="2"/>
    </x:row>
    <x:row r="26">
      <x:c r="A26" s="2"/>
      <x:c r="B26" s="2"/>
      <x:c r="C26" s="2" t="n">
        <x:v>2</x:v>
      </x:c>
      <x:c r="D26" s="67" t="n">
        <x:f>IF(C26&lt;='Deal Pricing'!$D$9,(1-(1-(1-'Deal Pricing'!$H$10)^(1/12)))^(C26-1),"")</x:f>
        <x:v>0.9966039468010824</x:v>
      </x:c>
      <x:c r="E26" s="67" t="n">
        <x:f>IF(D26="","",D26*(1-(1-'Deal Pricing'!$H$10)^(1/12)))</x:f>
        <x:v>0.003384520021587681</x:v>
      </x:c>
      <x:c r="F26" s="58" t="n">
        <x:f>IF($C26&gt;'Deal Pricing'!$D$9,"",MAX(F25-MIN(MAX(F$9-F25*F$8/12,0),F25),0))</x:f>
        <x:v>97495623.64679615</x:v>
      </x:c>
      <x:c r="G26" s="58" t="n">
        <x:f>IF($C26&gt;'Deal Pricing'!$D$9,"",MAX(G25-MIN(MAX(G$9-G25*G$8/12,0),G25),0))</x:f>
        <x:v>97499382.76857455</x:v>
      </x:c>
      <x:c r="H26" s="58" t="n">
        <x:f>IF($C26&gt;'Deal Pricing'!$D$9,"",MAX(H25-MIN(MAX(H$9-H25*H$8/12,0),H25),0))</x:f>
        <x:v>97503137.78214034</x:v>
      </x:c>
      <x:c r="I26" s="58" t="n">
        <x:f>IF($C26&gt;'Deal Pricing'!$D$9,"",MAX(I25-MIN(MAX(I$9-I25*I$8/12,0),I25),0))</x:f>
        <x:v>97506888.68852726</x:v>
      </x:c>
      <x:c r="J26" s="58" t="n">
        <x:f>IF($C26&gt;'Deal Pricing'!$D$9,"",MAX(J25-MIN(MAX(J$9-J25*J$8/12,0),J25),0))</x:f>
        <x:v>97510635.48877598</x:v>
      </x:c>
      <x:c r="K26" s="58" t="n">
        <x:f>IF($C26&gt;'Deal Pricing'!$D$9,"",MAX(K25-MIN(MAX(K$9-K25*K$8/12,0),K25),0))</x:f>
        <x:v>97514378.18393439</x:v>
      </x:c>
      <x:c r="L26" s="58" t="n">
        <x:f>IF($C26&gt;'Deal Pricing'!$D$9,"",MAX(L25-MIN(MAX(L$9-L25*L$8/12,0),L25),0))</x:f>
        <x:v>97518116.77505693</x:v>
      </x:c>
      <x:c r="M26" s="58" t="n">
        <x:f>IF($C26&gt;'Deal Pricing'!$D$9,"",MAX(M25-MIN(MAX(M$9-M25*M$8/12,0),M25),0))</x:f>
        <x:v>97521851.2632053</x:v>
      </x:c>
      <x:c r="N26" s="58" t="n">
        <x:f>IF($C26&gt;'Deal Pricing'!$D$9,"",MAX(N25-MIN(MAX(N$9-N25*N$8/12,0),N25),0))</x:f>
        <x:v>97525581.64944777</x:v>
      </x:c>
      <x:c r="O26" s="58" t="n">
        <x:f>IF($C26&gt;'Deal Pricing'!$D$9,"",MAX(O25-MIN(MAX(O$9-O25*O$8/12,0),O25),0))</x:f>
        <x:v>97529307.93485984</x:v>
      </x:c>
      <x:c r="P26" s="58" t="n">
        <x:f>IF($C26&gt;'Deal Pricing'!$D$9,"",MAX(P25-MIN(MAX(P$9-P25*P$8/12,0),P25),0))</x:f>
        <x:v>97533030.12052356</x:v>
      </x:c>
      <x:c r="Q26" s="58" t="n">
        <x:f>IF($C26&gt;'Deal Pricing'!$D$9,"",MAX(Q25-MIN(MAX(Q$9-Q25*Q$8/12,0),Q25),0))</x:f>
        <x:v>97536748.2075282</x:v>
      </x:c>
      <x:c r="R26" s="58" t="n">
        <x:f>IF($C26&gt;'Deal Pricing'!$D$9,"",MAX(R25-MIN(MAX(R$9-R25*R$8/12,0),R25),0))</x:f>
        <x:v>97540462.1969696</x:v>
      </x:c>
      <x:c r="S26" s="58" t="n">
        <x:f>IF($C26&gt;'Deal Pricing'!$D$9,"",MAX(S25-MIN(MAX(S$9-S25*S$8/12,0),S25),0))</x:f>
        <x:v>97544172.08995074</x:v>
      </x:c>
      <x:c r="T26" s="58" t="n">
        <x:f>IF($C26&gt;'Deal Pricing'!$D$9,"",MAX(T25-MIN(MAX(T$9-T25*T$8/12,0),T25),0))</x:f>
        <x:v>97547877.88758117</x:v>
      </x:c>
      <x:c r="U26" s="58" t="n">
        <x:f>IF($C26&gt;'Deal Pricing'!$D$9,"",MAX(U25-MIN(MAX(U$9-U25*U$8/12,0),U25),0))</x:f>
        <x:v>97551579.5909776</x:v>
      </x:c>
      <x:c r="V26" s="58" t="n">
        <x:f>IF($C26&gt;'Deal Pricing'!$D$9,"",MAX(V25-MIN(MAX(V$9-V25*V$8/12,0),V25),0))</x:f>
        <x:v>97555277.20126332</x:v>
      </x:c>
      <x:c r="W26" s="58" t="n">
        <x:f>IF($C26&gt;'Deal Pricing'!$D$9,"",MAX(W25-MIN(MAX(W$9-W25*W$8/12,0),W25),0))</x:f>
        <x:v>97558970.7195685</x:v>
      </x:c>
      <x:c r="X26" s="58" t="n">
        <x:f>IF($C26&gt;'Deal Pricing'!$D$9,"",MAX(X25-MIN(MAX(X$9-X25*X$8/12,0),X25),0))</x:f>
        <x:v>97562660.14703035</x:v>
      </x:c>
      <x:c r="Y26" s="58" t="n">
        <x:f>IF($C26&gt;'Deal Pricing'!$D$9,"",MAX(Y25-MIN(MAX(Y$9-Y25*Y$8/12,0),Y25),0))</x:f>
        <x:v>97566345.48479256</x:v>
      </x:c>
      <x:c r="Z26" s="58" t="n">
        <x:f>IF($C26&gt;'Deal Pricing'!$D$9,"",MAX(Z25-MIN(MAX(Z$9-Z25*Z$8/12,0),Z25),0))</x:f>
        <x:v>97570026.73400596</x:v>
      </x:c>
      <x:c r="AA26" s="58" t="n">
        <x:f>IF($C26&gt;'Deal Pricing'!$D$9,"",MAX(AA25-MIN(MAX(AA$9-AA25*AA$8/12,0),AA25),0))</x:f>
        <x:v>97573703.89582786</x:v>
      </x:c>
      <x:c r="AB26" s="58" t="n">
        <x:f>IF($C26&gt;'Deal Pricing'!$D$9,"",MAX(AB25-MIN(MAX(AB$9-AB25*AB$8/12,0),AB25),0))</x:f>
        <x:v>97577376.9714227</x:v>
      </x:c>
      <x:c r="AC26" s="58" t="n">
        <x:f>IF($C26&gt;'Deal Pricing'!$D$9,"",MAX(AC25-MIN(MAX(AC$9-AC25*AC$8/12,0),AC25),0))</x:f>
        <x:v>97581045.96196134</x:v>
      </x:c>
      <x:c r="AD26" s="58" t="n">
        <x:f>IF($C26&gt;'Deal Pricing'!$D$9,"",MAX(AD25-MIN(MAX(AD$9-AD25*AD$8/12,0),AD25),0))</x:f>
        <x:v>97584710.8686218</x:v>
      </x:c>
      <x:c r="AE26" s="58" t="n">
        <x:f>IF($C26&gt;'Deal Pricing'!$D$9,"",MAX(AE25-MIN(MAX(AE$9-AE25*AE$8/12,0),AE25),0))</x:f>
        <x:v>97588371.69258846</x:v>
      </x:c>
      <x:c r="AF26" s="58" t="n">
        <x:f>IF($C26&gt;'Deal Pricing'!$D$9,"",MAX(AF25-MIN(MAX(AF$9-AF25*AF$8/12,0),AF25),0))</x:f>
        <x:v>97592028.43505286</x:v>
      </x:c>
      <x:c r="AG26" s="58" t="n">
        <x:f>IF($C26&gt;'Deal Pricing'!$D$9,"",MAX(AG25-MIN(MAX(AG$9-AG25*AG$8/12,0),AG25),0))</x:f>
        <x:v>97595681.09721299</x:v>
      </x:c>
      <x:c r="AH26" s="58" t="n">
        <x:f>IF($C26&gt;'Deal Pricing'!$D$9,"",MAX(AH25-MIN(MAX(AH$9-AH25*AH$8/12,0),AH25),0))</x:f>
        <x:v>97599329.68027359</x:v>
      </x:c>
      <x:c r="AI26" s="58" t="n">
        <x:f>IF($C26&gt;'Deal Pricing'!$D$9,"",MAX(AI25-MIN(MAX(AI$9-AI25*AI$8/12,0),AI25),0))</x:f>
        <x:v>97602974.18544641</x:v>
      </x:c>
      <x:c r="AJ26" s="58" t="n">
        <x:f>IF($C26&gt;'Deal Pricing'!$D$9,"",MAX(AJ25-MIN(MAX(AJ$9-AJ25*AJ$8/12,0),AJ25),0))</x:f>
        <x:v>97606614.61394957</x:v>
      </x:c>
      <x:c r="AK26" s="58" t="n">
        <x:f>IF($C26&gt;'Deal Pricing'!$D$9,"",MAX(AK25-MIN(MAX(AK$9-AK25*AK$8/12,0),AK25),0))</x:f>
        <x:v>97610250.96700822</x:v>
      </x:c>
      <x:c r="AL26" s="58" t="n">
        <x:f>IF($C26&gt;'Deal Pricing'!$D$9,"",MAX(AL25-MIN(MAX(AL$9-AL25*AL$8/12,0),AL25),0))</x:f>
        <x:v>97613883.24585392</x:v>
      </x:c>
      <x:c r="AM26" s="58" t="n">
        <x:f>IF($C26&gt;'Deal Pricing'!$D$9,"",MAX(AM25-MIN(MAX(AM$9-AM25*AM$8/12,0),AM25),0))</x:f>
        <x:v>97617511.45172521</x:v>
      </x:c>
      <x:c r="AN26" s="58" t="n">
        <x:f>IF($C26&gt;'Deal Pricing'!$D$9,"",MAX(AN25-MIN(MAX(AN$9-AN25*AN$8/12,0),AN25),0))</x:f>
        <x:v>97621135.58586705</x:v>
      </x:c>
      <x:c r="AO26" s="58" t="n">
        <x:f>IF($C26&gt;'Deal Pricing'!$D$9,"",MAX(AO25-MIN(MAX(AO$9-AO25*AO$8/12,0),AO25),0))</x:f>
        <x:v>97624755.64953132</x:v>
      </x:c>
      <x:c r="AP26" s="58" t="n">
        <x:f>IF($C26&gt;'Deal Pricing'!$D$9,"",MAX(AP25-MIN(MAX(AP$9-AP25*AP$8/12,0),AP25),0))</x:f>
        <x:v>97628371.64397635</x:v>
      </x:c>
      <x:c r="AQ26" s="58" t="n">
        <x:f>IF($C26&gt;'Deal Pricing'!$D$9,"",MAX(AQ25-MIN(MAX(AQ$9-AQ25*AQ$8/12,0),AQ25),0))</x:f>
        <x:v>97631983.57046735</x:v>
      </x:c>
      <x:c r="AR26" s="58" t="n">
        <x:f>IF($C26&gt;'Deal Pricing'!$D$9,"",MAX(AR25-MIN(MAX(AR$9-AR25*AR$8/12,0),AR25),0))</x:f>
        <x:v>97635591.43027595</x:v>
      </x:c>
      <x:c r="AS26" s="58" t="n">
        <x:f>IF($C26&gt;'Deal Pricing'!$D$9,"",MAX(AS25-MIN(MAX(AS$9-AS25*AS$8/12,0),AS25),0))</x:f>
        <x:v>97639195.22468068</x:v>
      </x:c>
      <x:c r="AT26" s="58" t="n">
        <x:f>IF($C26&gt;'Deal Pricing'!$D$9,"",MAX(AT25-MIN(MAX(AT$9-AT25*AT$8/12,0),AT25),0))</x:f>
        <x:v>97642794.95496649</x:v>
      </x:c>
      <x:c r="AU26" s="58" t="n">
        <x:f>IF($C26&gt;'Deal Pricing'!$D$9,"",MAX(AU25-MIN(MAX(AU$9-AU25*AU$8/12,0),AU25),0))</x:f>
        <x:v>97646390.62242498</x:v>
      </x:c>
      <x:c r="AV26" s="58" t="n">
        <x:f>IF($C26&gt;'Deal Pricing'!$D$9,"",MAX(AV25-MIN(MAX(AV$9-AV25*AV$8/12,0),AV25),0))</x:f>
        <x:v>97649982.22835453</x:v>
      </x:c>
      <x:c r="AW26" s="58" t="n">
        <x:f>IF($C26&gt;'Deal Pricing'!$D$9,"",MAX(AW25-MIN(MAX(AW$9-AW25*AW$8/12,0),AW25),0))</x:f>
        <x:v>97653569.77405989</x:v>
      </x:c>
      <x:c r="AX26" s="58" t="n">
        <x:f>IF($C26&gt;'Deal Pricing'!$D$9,"",MAX(AX25-MIN(MAX(AX$9-AX25*AX$8/12,0),AX25),0))</x:f>
        <x:v>97657153.26085268</x:v>
      </x:c>
      <x:c r="AY26" s="58" t="n">
        <x:f>IF($C26&gt;'Deal Pricing'!$D$9,"",MAX(AY25-MIN(MAX(AY$9-AY25*AY$8/12,0),AY25),0))</x:f>
        <x:v>97660732.69005081</x:v>
      </x:c>
      <x:c r="AZ26" s="58" t="n">
        <x:f>IF($C26&gt;'Deal Pricing'!$D$9,"",MAX(AZ25-MIN(MAX(AZ$9-AZ25*AZ$8/12,0),AZ25),0))</x:f>
        <x:v>97664308.06297904</x:v>
      </x:c>
      <x:c r="BA26" s="58" t="n">
        <x:f>IF($C26&gt;'Deal Pricing'!$D$9,"",MAX(BA25-MIN(MAX(BA$9-BA25*BA$8/12,0),BA25),0))</x:f>
        <x:v>97667879.38096848</x:v>
      </x:c>
      <x:c r="BB26" s="58" t="n">
        <x:f>IF($C26&gt;'Deal Pricing'!$D$9,"",MAX(BB25-MIN(MAX(BB$9-BB25*BB$8/12,0),BB25),0))</x:f>
        <x:v>97671446.64535701</x:v>
      </x:c>
      <x:c r="BC26" s="58" t="n">
        <x:f>IF($C26&gt;'Deal Pricing'!$D$9,"",MAX(BC25-MIN(MAX(BC$9-BC25*BC$8/12,0),BC25),0))</x:f>
        <x:v>97675009.85748881</x:v>
      </x:c>
      <x:c r="BD26" s="58" t="n">
        <x:f>IF($C26&gt;'Deal Pricing'!$D$9,"",MAX(BD25-MIN(MAX(BD$9-BD25*BD$8/12,0),BD25),0))</x:f>
        <x:v>97678569.01871489</x:v>
      </x:c>
      <x:c r="BE26" s="58" t="n">
        <x:f>IF($C26&gt;'Deal Pricing'!$D$9,"",MAX(BE25-MIN(MAX(BE$9-BE25*BE$8/12,0),BE25),0))</x:f>
        <x:v>97682124.13039255</x:v>
      </x:c>
      <x:c r="BF26" s="58" t="n">
        <x:f>IF($C26&gt;'Deal Pricing'!$D$9,"",MAX(BF25-MIN(MAX(BF$9-BF25*BF$8/12,0),BF25),0))</x:f>
        <x:v>97685675.19388567</x:v>
      </x:c>
      <x:c r="BG26" s="58" t="n">
        <x:f>IF($C26&gt;'Deal Pricing'!$D$9,"",MAX(BG25-MIN(MAX(BG$9-BG25*BG$8/12,0),BG25),0))</x:f>
        <x:v>97689222.21056479</x:v>
      </x:c>
      <x:c r="BH26" s="58" t="n">
        <x:f>IF($C26&gt;'Deal Pricing'!$D$9,"",MAX(BH25-MIN(MAX(BH$9-BH25*BH$8/12,0),BH25),0))</x:f>
        <x:v>97692765.18180674</x:v>
      </x:c>
      <x:c r="BI26" s="58" t="n">
        <x:f>IF($C26&gt;'Deal Pricing'!$D$9,"",MAX(BI25-MIN(MAX(BI$9-BI25*BI$8/12,0),BI25),0))</x:f>
        <x:v>97696304.10899504</x:v>
      </x:c>
      <x:c r="BJ26" s="58" t="n">
        <x:f>IF($C26&gt;'Deal Pricing'!$D$9,"",MAX(BJ25-MIN(MAX(BJ$9-BJ25*BJ$8/12,0),BJ25),0))</x:f>
        <x:v>97699838.99351948</x:v>
      </x:c>
      <x:c r="BK26" s="58" t="n">
        <x:f>IF($C26&gt;'Deal Pricing'!$D$9,"",MAX(BK25-MIN(MAX(BK$9-BK25*BK$8/12,0),BK25),0))</x:f>
        <x:v>97703369.83677658</x:v>
      </x:c>
      <x:c r="BL26" s="58" t="n">
        <x:f>IF($C26&gt;'Deal Pricing'!$D$9,"",MAX(BL25-MIN(MAX(BL$9-BL25*BL$8/12,0),BL25),0))</x:f>
        <x:v>97706896.64016908</x:v>
      </x:c>
      <x:c r="BM26" s="58" t="n">
        <x:f>IF($C26&gt;'Deal Pricing'!$D$9,"",MAX(BM25-MIN(MAX(BM$9-BM25*BM$8/12,0),BM25),0))</x:f>
        <x:v>97710419.40510638</x:v>
      </x:c>
      <x:c r="BN26" s="58" t="n">
        <x:f>IF($C26&gt;'Deal Pricing'!$D$9,"",MAX(BN25-MIN(MAX(BN$9-BN25*BN$8/12,0),BN25),0))</x:f>
        <x:v>97713938.13300413</x:v>
      </x:c>
      <x:c r="BO26" s="58" t="n">
        <x:f>IF($C26&gt;'Deal Pricing'!$D$9,"",MAX(BO25-MIN(MAX(BO$9-BO25*BO$8/12,0),BO25),0))</x:f>
        <x:v>97717452.82528463</x:v>
      </x:c>
      <x:c r="BP26" s="58" t="n">
        <x:f>IF($C26&gt;'Deal Pricing'!$D$9,"",MAX(BP25-MIN(MAX(BP$9-BP25*BP$8/12,0),BP25),0))</x:f>
        <x:v>97720963.48337638</x:v>
      </x:c>
      <x:c r="BQ26" s="58" t="n">
        <x:f>IF($C26&gt;'Deal Pricing'!$D$9,"",MAX(BQ25-MIN(MAX(BQ$9-BQ25*BQ$8/12,0),BQ25),0))</x:f>
        <x:v>97724470.10871452</x:v>
      </x:c>
      <x:c r="BR26" s="58" t="n">
        <x:f>IF($C26&gt;'Deal Pricing'!$D$9,"",MAX(BR25-MIN(MAX(BR$9-BR25*BR$8/12,0),BR25),0))</x:f>
        <x:v>97727972.70274043</x:v>
      </x:c>
      <x:c r="BS26" s="58" t="n">
        <x:f>IF($C26&gt;'Deal Pricing'!$D$9,"",MAX(BS25-MIN(MAX(BS$9-BS25*BS$8/12,0),BS25),0))</x:f>
        <x:v>97731471.2669019</x:v>
      </x:c>
      <x:c r="BT26" s="58" t="n">
        <x:f>IF($C26&gt;'Deal Pricing'!$D$9,"",MAX(BT25-MIN(MAX(BT$9-BT25*BT$8/12,0),BT25),0))</x:f>
        <x:v>97734965.80265324</x:v>
      </x:c>
      <x:c r="BU26" s="58" t="n">
        <x:f>IF($C26&gt;'Deal Pricing'!$D$9,"",MAX(BU25-MIN(MAX(BU$9-BU25*BU$8/12,0),BU25),0))</x:f>
        <x:v>97738456.31145495</x:v>
      </x:c>
      <x:c r="BV26" s="58" t="n">
        <x:f>IF($C26&gt;'Deal Pricing'!$D$9,"",MAX(BV25-MIN(MAX(BV$9-BV25*BV$8/12,0),BV25),0))</x:f>
        <x:v>97741942.7947741</x:v>
      </x:c>
      <x:c r="BW26" s="58" t="n">
        <x:f>IF($C26&gt;'Deal Pricing'!$D$9,"",MAX(BW25-MIN(MAX(BW$9-BW25*BW$8/12,0),BW25),0))</x:f>
        <x:v>97745425.2540839</x:v>
      </x:c>
      <x:c r="BX26" s="58" t="n">
        <x:f>IF($C26&gt;'Deal Pricing'!$D$9,"",MAX(BX25-MIN(MAX(BX$9-BX25*BX$8/12,0),BX25),0))</x:f>
        <x:v>97748903.69086412</x:v>
      </x:c>
      <x:c r="BY26" s="58" t="n">
        <x:f>IF($C26&gt;'Deal Pricing'!$D$9,"",MAX(BY25-MIN(MAX(BY$9-BY25*BY$8/12,0),BY25),0))</x:f>
        <x:v>97752378.10660066</x:v>
      </x:c>
      <x:c r="BZ26" s="58" t="n">
        <x:f>IF($C26&gt;'Deal Pricing'!$D$9,"",MAX(BZ25-MIN(MAX(BZ$9-BZ25*BZ$8/12,0),BZ25),0))</x:f>
        <x:v>97755848.50278595</x:v>
      </x:c>
      <x:c r="CA26" s="58" t="n">
        <x:f>IF($C26&gt;'Deal Pricing'!$D$9,"",MAX(CA25-MIN(MAX(CA$9-CA25*CA$8/12,0),CA25),0))</x:f>
        <x:v>97759314.88091855</x:v>
      </x:c>
      <x:c r="CB26" s="58" t="n">
        <x:f>IF($C26&gt;'Deal Pricing'!$D$9,"",MAX(CB25-MIN(MAX(CB$9-CB25*CB$8/12,0),CB25),0))</x:f>
        <x:v>97762777.2425035</x:v>
      </x:c>
      <x:c r="CC26" s="58" t="n">
        <x:f>IF($C26&gt;'Deal Pricing'!$D$9,"",MAX(CC25-MIN(MAX(CC$9-CC25*CC$8/12,0),CC25),0))</x:f>
        <x:v>97766235.58905199</x:v>
      </x:c>
      <x:c r="CD26" s="58" t="n">
        <x:f>IF($C26&gt;'Deal Pricing'!$D$9,"",MAX(CD25-MIN(MAX(CD$9-CD25*CD$8/12,0),CD25),0))</x:f>
        <x:v>97769689.9220815</x:v>
      </x:c>
      <x:c r="CE26" s="58" t="n">
        <x:f>IF($C26&gt;'Deal Pricing'!$D$9,"",MAX(CE25-MIN(MAX(CE$9-CE25*CE$8/12,0),CE25),0))</x:f>
        <x:v>97773140.24311596</x:v>
      </x:c>
      <x:c r="CF26" s="58" t="n">
        <x:f>IF($C26&gt;'Deal Pricing'!$D$9,"",MAX(CF25-MIN(MAX(CF$9-CF25*CF$8/12,0),CF25),0))</x:f>
        <x:v>97776586.55368534</x:v>
      </x:c>
      <x:c r="CG26" s="58" t="n">
        <x:f>IF($C26&gt;'Deal Pricing'!$D$9,"",MAX(CG25-MIN(MAX(CG$9-CG25*CG$8/12,0),CG25),0))</x:f>
        <x:v>97780028.85532606</x:v>
      </x:c>
      <x:c r="CH26" s="58" t="n">
        <x:f>IF($C26&gt;'Deal Pricing'!$D$9,"",MAX(CH25-MIN(MAX(CH$9-CH25*CH$8/12,0),CH25),0))</x:f>
        <x:v>97783467.14958058</x:v>
      </x:c>
      <x:c r="CI26" s="58" t="n">
        <x:f>IF($C26&gt;'Deal Pricing'!$D$9,"",MAX(CI25-MIN(MAX(CI$9-CI25*CI$8/12,0),CI25),0))</x:f>
        <x:v>97786901.43799782</x:v>
      </x:c>
      <x:c r="CJ26" s="58" t="n">
        <x:f>IF($C26&gt;'Deal Pricing'!$D$9,"",MAX(CJ25-MIN(MAX(CJ$9-CJ25*CJ$8/12,0),CJ25),0))</x:f>
        <x:v>97790331.72213271</x:v>
      </x:c>
      <x:c r="CK26" s="58" t="n">
        <x:f>IF($C26&gt;'Deal Pricing'!$D$9,"",MAX(CK25-MIN(MAX(CK$9-CK25*CK$8/12,0),CK25),0))</x:f>
        <x:v>97793758.0035466</x:v>
      </x:c>
      <x:c r="CL26" s="58" t="n">
        <x:f>IF($C26&gt;'Deal Pricing'!$D$9,"",MAX(CL25-MIN(MAX(CL$9-CL25*CL$8/12,0),CL25),0))</x:f>
        <x:v>97797180.28380683</x:v>
      </x:c>
      <x:c r="CM26" s="58" t="n">
        <x:f>IF($C26&gt;'Deal Pricing'!$D$9,"",MAX(CM25-MIN(MAX(CM$9-CM25*CM$8/12,0),CM25),0))</x:f>
        <x:v>97800598.56448713</x:v>
      </x:c>
      <x:c r="CN26" s="58" t="n">
        <x:f>IF($C26&gt;'Deal Pricing'!$D$9,"",MAX(CN25-MIN(MAX(CN$9-CN25*CN$8/12,0),CN25),0))</x:f>
        <x:v>97804012.84716722</x:v>
      </x:c>
      <x:c r="CO26" s="58" t="n">
        <x:f>IF($C26&gt;'Deal Pricing'!$D$9,"",MAX(CO25-MIN(MAX(CO$9-CO25*CO$8/12,0),CO25),0))</x:f>
        <x:v>97807423.13343321</x:v>
      </x:c>
      <x:c r="CP26" s="58" t="n">
        <x:f>IF($C26&gt;'Deal Pricing'!$D$9,"",MAX(CP25-MIN(MAX(CP$9-CP25*CP$8/12,0),CP25),0))</x:f>
        <x:v>97810829.42487717</x:v>
      </x:c>
      <x:c r="CQ26" s="58" t="n">
        <x:f>IF($C26&gt;'Deal Pricing'!$D$9,"",MAX(CQ25-MIN(MAX(CQ$9-CQ25*CQ$8/12,0),CQ25),0))</x:f>
        <x:v>97814231.72309737</x:v>
      </x:c>
      <x:c r="CR26" s="58" t="n">
        <x:f>IF($C26&gt;'Deal Pricing'!$D$9,"",MAX(CR25-MIN(MAX(CR$9-CR25*CR$8/12,0),CR25),0))</x:f>
        <x:v>97817630.02969834</x:v>
      </x:c>
      <x:c r="CS26" s="58" t="n">
        <x:f>IF($C26&gt;'Deal Pricing'!$D$9,"",MAX(CS25-MIN(MAX(CS$9-CS25*CS$8/12,0),CS25),0))</x:f>
        <x:v>97821024.34629056</x:v>
      </x:c>
      <x:c r="CT26" s="58" t="n">
        <x:f>IF($C26&gt;'Deal Pricing'!$D$9,"",MAX(CT25-MIN(MAX(CT$9-CT25*CT$8/12,0),CT25),0))</x:f>
        <x:v>97824414.67449081</x:v>
      </x:c>
      <x:c r="CU26" s="58" t="n">
        <x:f>IF($C26&gt;'Deal Pricing'!$D$9,"",MAX(CU25-MIN(MAX(CU$9-CU25*CU$8/12,0),CU25),0))</x:f>
        <x:v>97827801.01592177</x:v>
      </x:c>
      <x:c r="CV26" s="58" t="n">
        <x:f>IF($C26&gt;'Deal Pricing'!$D$9,"",MAX(CV25-MIN(MAX(CV$9-CV25*CV$8/12,0),CV25),0))</x:f>
        <x:v>97831183.37221244</x:v>
      </x:c>
      <x:c r="CW26" s="58" t="n">
        <x:f>IF($C26&gt;'Deal Pricing'!$D$9,"",MAX(CW25-MIN(MAX(CW$9-CW25*CW$8/12,0),CW25),0))</x:f>
        <x:v>97834561.7449977</x:v>
      </x:c>
      <x:c r="CX26" s="58" t="n">
        <x:f>IF($C26&gt;'Deal Pricing'!$D$9,"",MAX(CX25-MIN(MAX(CX$9-CX25*CX$8/12,0),CX25),0))</x:f>
        <x:v>97837936.13591866</x:v>
      </x:c>
      <x:c r="CY26" s="58" t="n">
        <x:f>IF($C26&gt;'Deal Pricing'!$D$9,"",MAX(CY25-MIN(MAX(CY$9-CY25*CY$8/12,0),CY25),0))</x:f>
        <x:v>97841306.54662238</x:v>
      </x:c>
      <x:c r="CZ26" s="58" t="n">
        <x:f>IF($C26&gt;'Deal Pricing'!$D$9,"",MAX(CZ25-MIN(MAX(CZ$9-CZ25*CZ$8/12,0),CZ25),0))</x:f>
        <x:v>97844672.9787621</x:v>
      </x:c>
      <x:c r="DA26" s="58" t="n">
        <x:f>IF($C26&gt;'Deal Pricing'!$D$9,"",MAX(DA25-MIN(MAX(DA$9-DA25*DA$8/12,0),DA25),0))</x:f>
        <x:v>97848035.43399693</x:v>
      </x:c>
      <x:c r="DB26" s="58" t="n">
        <x:f>IF($C26&gt;'Deal Pricing'!$D$9,"",MAX(DB25-MIN(MAX(DB$9-DB25*DB$8/12,0),DB25),0))</x:f>
        <x:v>97851393.9139922</x:v>
      </x:c>
      <x:c r="DC26" s="58" t="n">
        <x:f>IF($C26&gt;'Deal Pricing'!$D$9,"",MAX(DC25-MIN(MAX(DC$9-DC25*DC$8/12,0),DC25),0))</x:f>
        <x:v>97854748.42041911</x:v>
      </x:c>
      <x:c r="DD26" s="58" t="n">
        <x:f>IF($C26&gt;'Deal Pricing'!$D$9,"",MAX(DD25-MIN(MAX(DD$9-DD25*DD$8/12,0),DD25),0))</x:f>
        <x:v>97858098.9549549</x:v>
      </x:c>
      <x:c r="DE26" s="58" t="n">
        <x:f>IF($C26&gt;'Deal Pricing'!$D$9,"",MAX(DE25-MIN(MAX(DE$9-DE25*DE$8/12,0),DE25),0))</x:f>
        <x:v>97861445.51928292</x:v>
      </x:c>
      <x:c r="DF26" s="58" t="n">
        <x:f>IF($C26&gt;'Deal Pricing'!$D$9,"",MAX(DF25-MIN(MAX(DF$9-DF25*DF$8/12,0),DF25),0))</x:f>
        <x:v>97864788.11509232</x:v>
      </x:c>
      <x:c r="DG26" s="58" t="n">
        <x:f>IF($C26&gt;'Deal Pricing'!$D$9,"",MAX(DG25-MIN(MAX(DG$9-DG25*DG$8/12,0),DG25),0))</x:f>
        <x:v>97868126.74407841</x:v>
      </x:c>
      <x:c r="DH26" s="58" t="n">
        <x:f>IF($C26&gt;'Deal Pricing'!$D$9,"",MAX(DH25-MIN(MAX(DH$9-DH25*DH$8/12,0),DH25),0))</x:f>
        <x:v>97871461.40794231</x:v>
      </x:c>
      <x:c r="DI26" s="58" t="n">
        <x:f>IF($C26&gt;'Deal Pricing'!$D$9,"",MAX(DI25-MIN(MAX(DI$9-DI25*DI$8/12,0),DI25),0))</x:f>
        <x:v>97874792.10839123</x:v>
      </x:c>
      <x:c r="DJ26" s="58" t="n">
        <x:f>IF($C26&gt;'Deal Pricing'!$D$9,"",MAX(DJ25-MIN(MAX(DJ$9-DJ25*DJ$8/12,0),DJ25),0))</x:f>
        <x:v>97878118.84713817</x:v>
      </x:c>
      <x:c r="DK26" s="58" t="n">
        <x:f>IF($C26&gt;'Deal Pricing'!$D$9,"",MAX(DK25-MIN(MAX(DK$9-DK25*DK$8/12,0),DK25),0))</x:f>
        <x:v>97881441.62590225</x:v>
      </x:c>
      <x:c r="DL26" s="58" t="n">
        <x:f>IF($C26&gt;'Deal Pricing'!$D$9,"",MAX(DL25-MIN(MAX(DL$9-DL25*DL$8/12,0),DL25),0))</x:f>
        <x:v>97884760.4464083</x:v>
      </x:c>
      <x:c r="DM26" s="58" t="n">
        <x:f>IF($C26&gt;'Deal Pricing'!$D$9,"",MAX(DM25-MIN(MAX(DM$9-DM25*DM$8/12,0),DM25),0))</x:f>
        <x:v>97888075.31038725</x:v>
      </x:c>
      <x:c r="DN26" s="58" t="n">
        <x:f>IF($C26&gt;'Deal Pricing'!$D$9,"",MAX(DN25-MIN(MAX(DN$9-DN25*DN$8/12,0),DN25),0))</x:f>
        <x:v>97891386.21957582</x:v>
      </x:c>
      <x:c r="DO26" s="58" t="n">
        <x:f>IF($C26&gt;'Deal Pricing'!$D$9,"",MAX(DO25-MIN(MAX(DO$9-DO25*DO$8/12,0),DO25),0))</x:f>
        <x:v>97894693.17571658</x:v>
      </x:c>
      <x:c r="DP26" s="58" t="n">
        <x:f>IF($C26&gt;'Deal Pricing'!$D$9,"",MAX(DP25-MIN(MAX(DP$9-DP25*DP$8/12,0),DP25),0))</x:f>
        <x:v>97897996.18055812</x:v>
      </x:c>
      <x:c r="DQ26" s="58" t="n">
        <x:f>IF($C26&gt;'Deal Pricing'!$D$9,"",MAX(DQ25-MIN(MAX(DQ$9-DQ25*DQ$8/12,0),DQ25),0))</x:f>
        <x:v>97901295.23585472</x:v>
      </x:c>
      <x:c r="DR26" s="58" t="n">
        <x:f>IF($C26&gt;'Deal Pricing'!$D$9,"",MAX(DR25-MIN(MAX(DR$9-DR25*DR$8/12,0),DR25),0))</x:f>
        <x:v>97904590.34336667</x:v>
      </x:c>
      <x:c r="DS26" s="58" t="n">
        <x:f>IF($C26&gt;'Deal Pricing'!$D$9,"",MAX(DS25-MIN(MAX(DS$9-DS25*DS$8/12,0),DS25),0))</x:f>
        <x:v>97907881.50485995</x:v>
      </x:c>
      <x:c r="DT26" s="58" t="n">
        <x:f>IF($C26&gt;'Deal Pricing'!$D$9,"",MAX(DT25-MIN(MAX(DT$9-DT25*DT$8/12,0),DT25),0))</x:f>
        <x:v>97911168.72210655</x:v>
      </x:c>
      <x:c r="DU26" s="58" t="n">
        <x:f>IF($C26&gt;'Deal Pricing'!$D$9,"",MAX(DU25-MIN(MAX(DU$9-DU25*DU$8/12,0),DU25),0))</x:f>
        <x:v>97914451.99688406</x:v>
      </x:c>
      <x:c r="DV26" s="58" t="n">
        <x:f>IF($C26&gt;'Deal Pricing'!$D$9,"",MAX(DV25-MIN(MAX(DV$9-DV25*DV$8/12,0),DV25),0))</x:f>
        <x:v>97917731.33097608</x:v>
      </x:c>
      <x:c r="DW26" s="58" t="n">
        <x:f>IF($C26&gt;'Deal Pricing'!$D$9,"",MAX(DW25-MIN(MAX(DW$9-DW25*DW$8/12,0),DW25),0))</x:f>
        <x:v>97921006.72617185</x:v>
      </x:c>
      <x:c r="DX26" s="58" t="n">
        <x:f>IF($C26&gt;'Deal Pricing'!$D$9,"",MAX(DX25-MIN(MAX(DX$9-DX25*DX$8/12,0),DX25),0))</x:f>
        <x:v>97924278.18426652</x:v>
      </x:c>
      <x:c r="DY26" s="58" t="n">
        <x:f>IF($C26&gt;'Deal Pricing'!$D$9,"",MAX(DY25-MIN(MAX(DY$9-DY25*DY$8/12,0),DY25),0))</x:f>
        <x:v>97927545.70706089</x:v>
      </x:c>
      <x:c r="DZ26" s="58" t="n">
        <x:f>IF($C26&gt;'Deal Pricing'!$D$9,"",MAX(DZ25-MIN(MAX(DZ$9-DZ25*DZ$8/12,0),DZ25),0))</x:f>
        <x:v>97930809.29636163</x:v>
      </x:c>
      <x:c r="EA26" s="58" t="n">
        <x:f>IF($C26&gt;'Deal Pricing'!$D$9,"",MAX(EA25-MIN(MAX(EA$9-EA25*EA$8/12,0),EA25),0))</x:f>
        <x:v>97934068.95398107</x:v>
      </x:c>
      <x:c r="EB26" s="58" t="n">
        <x:f>IF($C26&gt;'Deal Pricing'!$D$9,"",MAX(EB25-MIN(MAX(EB$9-EB25*EB$8/12,0),EB25),0))</x:f>
        <x:v>97937324.6817373</x:v>
      </x:c>
      <x:c r="EC26" s="58" t="n">
        <x:f>IF($C26&gt;'Deal Pricing'!$D$9,"",MAX(EC25-MIN(MAX(EC$9-EC25*EC$8/12,0),EC25),0))</x:f>
        <x:v>97940576.48145421</x:v>
      </x:c>
      <x:c r="ED26" s="58" t="n">
        <x:f>IF($C26&gt;'Deal Pricing'!$D$9,"",MAX(ED25-MIN(MAX(ED$9-ED25*ED$8/12,0),ED25),0))</x:f>
        <x:v>97943824.35496126</x:v>
      </x:c>
      <x:c r="EE26" s="58" t="n">
        <x:f>IF($C26&gt;'Deal Pricing'!$D$9,"",MAX(EE25-MIN(MAX(EE$9-EE25*EE$8/12,0),EE25),0))</x:f>
        <x:v>97947068.30409378</x:v>
      </x:c>
      <x:c r="EF26" s="58" t="n">
        <x:f>IF($C26&gt;'Deal Pricing'!$D$9,"",MAX(EF25-MIN(MAX(EF$9-EF25*EF$8/12,0),EF25),0))</x:f>
        <x:v>97950308.3306926</x:v>
      </x:c>
      <x:c r="EG26" s="58" t="n">
        <x:f>IF($C26&gt;'Deal Pricing'!$D$9,"",MAX(EG25-MIN(MAX(EG$9-EG25*EG$8/12,0),EG25),0))</x:f>
        <x:v>97953544.43660446</x:v>
      </x:c>
      <x:c r="EH26" s="58" t="n">
        <x:f>IF($C26&gt;'Deal Pricing'!$D$9,"",MAX(EH25-MIN(MAX(EH$9-EH25*EH$8/12,0),EH25),0))</x:f>
        <x:v>97956776.62368152</x:v>
      </x:c>
      <x:c r="EI26" s="58" t="n">
        <x:f>IF($C26&gt;'Deal Pricing'!$D$9,"",MAX(EI25-MIN(MAX(EI$9-EI25*EI$8/12,0),EI25),0))</x:f>
        <x:v>97960004.89378178</x:v>
      </x:c>
      <x:c r="EJ26" s="58" t="n">
        <x:f>IF($C26&gt;'Deal Pricing'!$D$9,"",MAX(EJ25-MIN(MAX(EJ$9-EJ25*EJ$8/12,0),EJ25),0))</x:f>
        <x:v>97963229.24876878</x:v>
      </x:c>
      <x:c r="EK26" s="58" t="n">
        <x:f>IF($C26&gt;'Deal Pricing'!$D$9,"",MAX(EK25-MIN(MAX(EK$9-EK25*EK$8/12,0),EK25),0))</x:f>
        <x:v>97966449.69051176</x:v>
      </x:c>
      <x:c r="EL26" s="58" t="n">
        <x:f>IF($C26&gt;'Deal Pricing'!$D$9,"",MAX(EL25-MIN(MAX(EL$9-EL25*EL$8/12,0),EL25),0))</x:f>
        <x:v>97969666.22088553</x:v>
      </x:c>
      <x:c r="EM26" s="58" t="n">
        <x:f>IF($C26&gt;'Deal Pricing'!$D$9,"",MAX(EM25-MIN(MAX(EM$9-EM25*EM$8/12,0),EM25),0))</x:f>
        <x:v>97972878.84177047</x:v>
      </x:c>
      <x:c r="EN26" s="58" t="n">
        <x:f>IF($C26&gt;'Deal Pricing'!$D$9,"",MAX(EN25-MIN(MAX(EN$9-EN25*EN$8/12,0),EN25),0))</x:f>
        <x:v>97976087.5550527</x:v>
      </x:c>
      <x:c r="EO26" s="58" t="n">
        <x:f>IF($C26&gt;'Deal Pricing'!$D$9,"",MAX(EO25-MIN(MAX(EO$9-EO25*EO$8/12,0),EO25),0))</x:f>
        <x:v>97979292.36262374</x:v>
      </x:c>
      <x:c r="EP26" s="58" t="n">
        <x:f>IF($C26&gt;'Deal Pricing'!$D$9,"",MAX(EP25-MIN(MAX(EP$9-EP25*EP$8/12,0),EP25),0))</x:f>
        <x:v>97982493.26638083</x:v>
      </x:c>
      <x:c r="EQ26" s="58" t="n">
        <x:f>IF($C26&gt;'Deal Pricing'!$D$9,"",MAX(EQ25-MIN(MAX(EQ$9-EQ25*EQ$8/12,0),EQ25),0))</x:f>
        <x:v>97985690.26822667</x:v>
      </x:c>
      <x:c r="ER26" s="58" t="n">
        <x:f>IF($C26&gt;'Deal Pricing'!$D$9,"",MAX(ER25-MIN(MAX(ER$9-ER25*ER$8/12,0),ER25),0))</x:f>
        <x:v>97988883.3700696</x:v>
      </x:c>
      <x:c r="ES26" s="58" t="n">
        <x:f>IF($C26&gt;'Deal Pricing'!$D$9,"",MAX(ES25-MIN(MAX(ES$9-ES25*ES$8/12,0),ES25),0))</x:f>
        <x:v>97992072.57382338</x:v>
      </x:c>
      <x:c r="ET26" s="58" t="n">
        <x:f>IF($C26&gt;'Deal Pricing'!$D$9,"",MAX(ET25-MIN(MAX(ET$9-ET25*ET$8/12,0),ET25),0))</x:f>
        <x:v>97995257.88140741</x:v>
      </x:c>
      <x:c r="EU26" s="58" t="n">
        <x:f>IF($C26&gt;'Deal Pricing'!$D$9,"",MAX(EU25-MIN(MAX(EU$9-EU25*EU$8/12,0),EU25),0))</x:f>
        <x:v>97998439.29474649</x:v>
      </x:c>
      <x:c r="EV26" s="58" t="n">
        <x:f>IF($C26&gt;'Deal Pricing'!$D$9,"",MAX(EV25-MIN(MAX(EV$9-EV25*EV$8/12,0),EV25),0))</x:f>
        <x:v>98001616.81577103</x:v>
      </x:c>
      <x:c r="EW26" s="58" t="n">
        <x:f>IF($C26&gt;'Deal Pricing'!$D$9,"",MAX(EW25-MIN(MAX(EW$9-EW25*EW$8/12,0),EW25),0))</x:f>
        <x:v>98004790.44641683</x:v>
      </x:c>
      <x:c r="EX26" s="58" t="n">
        <x:f>IF($C26&gt;'Deal Pricing'!$D$9,"",MAX(EX25-MIN(MAX(EX$9-EX25*EX$8/12,0),EX25),0))</x:f>
        <x:v>98007960.18862523</x:v>
      </x:c>
      <x:c r="EY26" s="58" t="n">
        <x:f>IF($C26&gt;'Deal Pricing'!$D$9,"",MAX(EY25-MIN(MAX(EY$9-EY25*EY$8/12,0),EY25),0))</x:f>
        <x:v>98011126.04434302</x:v>
      </x:c>
      <x:c r="EZ26" s="58" t="n">
        <x:f>IF($C26&gt;'Deal Pricing'!$D$9,"",MAX(EZ25-MIN(MAX(EZ$9-EZ25*EZ$8/12,0),EZ25),0))</x:f>
        <x:v>98014288.01552238</x:v>
      </x:c>
      <x:c r="FA26" s="58" t="n">
        <x:f>IF($C26&gt;'Deal Pricing'!$D$9,"",MAX(FA25-MIN(MAX(FA$9-FA25*FA$8/12,0),FA25),0))</x:f>
        <x:v>98017446.10412104</x:v>
      </x:c>
      <x:c r="FB26" s="58" t="n">
        <x:f>IF($C26&gt;'Deal Pricing'!$D$9,"",MAX(FB25-MIN(MAX(FB$9-FB25*FB$8/12,0),FB25),0))</x:f>
        <x:v>98020600.31210203</x:v>
      </x:c>
      <x:c r="FC26" s="58" t="n">
        <x:f>IF($C26&gt;'Deal Pricing'!$D$9,"",MAX(FC25-MIN(MAX(FC$9-FC25*FC$8/12,0),FC25),0))</x:f>
        <x:v>98023750.64143392</x:v>
      </x:c>
      <x:c r="FD26" s="58" t="n">
        <x:f>IF($C26&gt;'Deal Pricing'!$D$9,"",MAX(FD25-MIN(MAX(FD$9-FD25*FD$8/12,0),FD25),0))</x:f>
        <x:v>98026897.09409057</x:v>
      </x:c>
      <x:c r="FE26" s="58" t="n">
        <x:f>IF($C26&gt;'Deal Pricing'!$D$9,"",MAX(FE25-MIN(MAX(FE$9-FE25*FE$8/12,0),FE25),0))</x:f>
        <x:v>98030039.67205131</x:v>
      </x:c>
      <x:c r="FF26" s="58" t="n">
        <x:f>IF($C26&gt;'Deal Pricing'!$D$9,"",MAX(FF25-MIN(MAX(FF$9-FF25*FF$8/12,0),FF25),0))</x:f>
        <x:v>98033178.37730077</x:v>
      </x:c>
      <x:c r="FG26" s="58" t="n">
        <x:f>IF($C26&gt;'Deal Pricing'!$D$9,"",MAX(FG25-MIN(MAX(FG$9-FG25*FG$8/12,0),FG25),0))</x:f>
        <x:v>98036313.21182905</x:v>
      </x:c>
      <x:c r="FH26" s="58" t="n">
        <x:f>IF($C26&gt;'Deal Pricing'!$D$9,"",MAX(FH25-MIN(MAX(FH$9-FH25*FH$8/12,0),FH25),0))</x:f>
        <x:v>98039444.17763147</x:v>
      </x:c>
      <x:c r="FI26" s="58" t="n">
        <x:f>IF($C26&gt;'Deal Pricing'!$D$9,"",MAX(FI25-MIN(MAX(FI$9-FI25*FI$8/12,0),FI25),0))</x:f>
        <x:v>98042571.27670884</x:v>
      </x:c>
      <x:c r="FJ26" s="58" t="n">
        <x:f>IF($C26&gt;'Deal Pricing'!$D$9,"",MAX(FJ25-MIN(MAX(FJ$9-FJ25*FJ$8/12,0),FJ25),0))</x:f>
        <x:v>98045694.51106717</x:v>
      </x:c>
      <x:c r="FK26" s="58" t="n">
        <x:f>IF($C26&gt;'Deal Pricing'!$D$9,"",MAX(FK25-MIN(MAX(FK$9-FK25*FK$8/12,0),FK25),0))</x:f>
        <x:v>98048813.8827178</x:v>
      </x:c>
      <x:c r="FL26" s="58" t="n">
        <x:f>IF($C26&gt;'Deal Pricing'!$D$9,"",MAX(FL25-MIN(MAX(FL$9-FL25*FL$8/12,0),FL25),0))</x:f>
        <x:v>98051929.39367749</x:v>
      </x:c>
      <x:c r="FM26" s="58" t="n">
        <x:f>IF($C26&gt;'Deal Pricing'!$D$9,"",MAX(FM25-MIN(MAX(FM$9-FM25*FM$8/12,0),FM25),0))</x:f>
        <x:v>98055041.04596812</x:v>
      </x:c>
      <x:c r="FN26" s="58" t="n">
        <x:f>IF($C26&gt;'Deal Pricing'!$D$9,"",MAX(FN25-MIN(MAX(FN$9-FN25*FN$8/12,0),FN25),0))</x:f>
        <x:v>98058148.841617</x:v>
      </x:c>
      <x:c r="FO26" s="58" t="n">
        <x:f>IF($C26&gt;'Deal Pricing'!$D$9,"",MAX(FO25-MIN(MAX(FO$9-FO25*FO$8/12,0),FO25),0))</x:f>
        <x:v>98061252.78265658</x:v>
      </x:c>
      <x:c r="FP26" s="58" t="n">
        <x:f>IF($C26&gt;'Deal Pricing'!$D$9,"",MAX(FP25-MIN(MAX(FP$9-FP25*FP$8/12,0),FP25),0))</x:f>
        <x:v>98064352.87112467</x:v>
      </x:c>
      <x:c r="FQ26" s="58" t="n">
        <x:f>IF($C26&gt;'Deal Pricing'!$D$9,"",MAX(FQ25-MIN(MAX(FQ$9-FQ25*FQ$8/12,0),FQ25),0))</x:f>
        <x:v>98067449.10906422</x:v>
      </x:c>
      <x:c r="FR26" s="58" t="n">
        <x:f>IF($C26&gt;'Deal Pricing'!$D$9,"",MAX(FR25-MIN(MAX(FR$9-FR25*FR$8/12,0),FR25),0))</x:f>
        <x:v>98070541.49852352</x:v>
      </x:c>
      <x:c r="FS26" s="58" t="n">
        <x:f>IF($C26&gt;'Deal Pricing'!$D$9,"",MAX(FS25-MIN(MAX(FS$9-FS25*FS$8/12,0),FS25),0))</x:f>
        <x:v>98073630.04155594</x:v>
      </x:c>
      <x:c r="FT26" s="58" t="n">
        <x:f>IF($C26&gt;'Deal Pricing'!$D$9,"",MAX(FT25-MIN(MAX(FT$9-FT25*FT$8/12,0),FT25),0))</x:f>
        <x:v>98076714.74022019</x:v>
      </x:c>
      <x:c r="FU26" s="58" t="n">
        <x:f>IF($C26&gt;'Deal Pricing'!$D$9,"",MAX(FU25-MIN(MAX(FU$9-FU25*FU$8/12,0),FU25),0))</x:f>
        <x:v>98079795.59658004</x:v>
      </x:c>
      <x:c r="FV26" s="58" t="n">
        <x:f>IF($C26&gt;'Deal Pricing'!$D$9,"",MAX(FV25-MIN(MAX(FV$9-FV25*FV$8/12,0),FV25),0))</x:f>
        <x:v>98082872.61270458</x:v>
      </x:c>
      <x:c r="FW26" s="58" t="n">
        <x:f>IF($C26&gt;'Deal Pricing'!$D$9,"",MAX(FW25-MIN(MAX(FW$9-FW25*FW$8/12,0),FW25),0))</x:f>
        <x:v>98085945.79066794</x:v>
      </x:c>
      <x:c r="FX26" s="58" t="n">
        <x:f>IF($C26&gt;'Deal Pricing'!$D$9,"",MAX(FX25-MIN(MAX(FX$9-FX25*FX$8/12,0),FX25),0))</x:f>
        <x:v>98089015.1325494</x:v>
      </x:c>
      <x:c r="FY26" s="58" t="n">
        <x:f>IF($C26&gt;'Deal Pricing'!$D$9,"",MAX(FY25-MIN(MAX(FY$9-FY25*FY$8/12,0),FY25),0))</x:f>
        <x:v>98092080.64043353</x:v>
      </x:c>
      <x:c r="FZ26" s="58" t="n">
        <x:f>IF($C26&gt;'Deal Pricing'!$D$9,"",MAX(FZ25-MIN(MAX(FZ$9-FZ25*FZ$8/12,0),FZ25),0))</x:f>
        <x:v>98095142.31640984</x:v>
      </x:c>
      <x:c r="GA26" s="58" t="n">
        <x:f>IF($C26&gt;'Deal Pricing'!$D$9,"",MAX(GA25-MIN(MAX(GA$9-GA25*GA$8/12,0),GA25),0))</x:f>
        <x:v>98098200.16257308</x:v>
      </x:c>
      <x:c r="GB26" s="58" t="n">
        <x:f>IF($C26&gt;'Deal Pricing'!$D$9,"",MAX(GB25-MIN(MAX(GB$9-GB25*GB$8/12,0),GB25),0))</x:f>
        <x:v>98101254.18102303</x:v>
      </x:c>
      <x:c r="GC26" s="58" t="n">
        <x:f>IF($C26&gt;'Deal Pricing'!$D$9,"",MAX(GC25-MIN(MAX(GC$9-GC25*GC$8/12,0),GC25),0))</x:f>
        <x:v>98104304.37386462</x:v>
      </x:c>
      <x:c r="GD26" s="58" t="n">
        <x:f>IF($C26&gt;'Deal Pricing'!$D$9,"",MAX(GD25-MIN(MAX(GD$9-GD25*GD$8/12,0),GD25),0))</x:f>
        <x:v>98107350.74320777</x:v>
      </x:c>
      <x:c r="GE26" s="58" t="n">
        <x:f>IF($C26&gt;'Deal Pricing'!$D$9,"",MAX(GE25-MIN(MAX(GE$9-GE25*GE$8/12,0),GE25),0))</x:f>
        <x:v>98110393.29116757</x:v>
      </x:c>
      <x:c r="GF26" s="58" t="n">
        <x:f>IF($C26&gt;'Deal Pricing'!$D$9,"",MAX(GF25-MIN(MAX(GF$9-GF25*GF$8/12,0),GF25),0))</x:f>
        <x:v>98113432.01986407</x:v>
      </x:c>
      <x:c r="GG26" s="58" t="n">
        <x:f>IF($C26&gt;'Deal Pricing'!$D$9,"",MAX(GG25-MIN(MAX(GG$9-GG25*GG$8/12,0),GG25),0))</x:f>
        <x:v>98116466.93142241</x:v>
      </x:c>
      <x:c r="GH26" s="58" t="n">
        <x:f>IF($C26&gt;'Deal Pricing'!$D$9,"",MAX(GH25-MIN(MAX(GH$9-GH25*GH$8/12,0),GH25),0))</x:f>
        <x:v>98119498.02797274</x:v>
      </x:c>
      <x:c r="GI26" s="58" t="n">
        <x:f>IF($C26&gt;'Deal Pricing'!$D$9,"",MAX(GI25-MIN(MAX(GI$9-GI25*GI$8/12,0),GI25),0))</x:f>
        <x:v>98122525.31165017</x:v>
      </x:c>
      <x:c r="GJ26" s="58" t="n">
        <x:f>IF($C26&gt;'Deal Pricing'!$D$9,"",MAX(GJ25-MIN(MAX(GJ$9-GJ25*GJ$8/12,0),GJ25),0))</x:f>
        <x:v>98125548.78459491</x:v>
      </x:c>
      <x:c r="GK26" s="58" t="n">
        <x:f>IF($C26&gt;'Deal Pricing'!$D$9,"",MAX(GK25-MIN(MAX(GK$9-GK25*GK$8/12,0),GK25),0))</x:f>
        <x:v>98128568.44895205</x:v>
      </x:c>
      <x:c r="GL26" s="58" t="n">
        <x:f>IF($C26&gt;'Deal Pricing'!$D$9,"",MAX(GL25-MIN(MAX(GL$9-GL25*GL$8/12,0),GL25),0))</x:f>
        <x:v>98131584.30687176</x:v>
      </x:c>
      <x:c r="GM26" s="58" t="n">
        <x:f>IF($C26&gt;'Deal Pricing'!$D$9,"",MAX(GM25-MIN(MAX(GM$9-GM25*GM$8/12,0),GM25),0))</x:f>
        <x:v>98134596.36050905</x:v>
      </x:c>
      <x:c r="GN26" s="58" t="n">
        <x:f>IF($C26&gt;'Deal Pricing'!$D$9,"",MAX(GN25-MIN(MAX(GN$9-GN25*GN$8/12,0),GN25),0))</x:f>
        <x:v>98137604.61202402</x:v>
      </x:c>
      <x:c r="GO26" s="58" t="n">
        <x:f>IF($C26&gt;'Deal Pricing'!$D$9,"",MAX(GO25-MIN(MAX(GO$9-GO25*GO$8/12,0),GO25),0))</x:f>
        <x:v>98140609.06358154</x:v>
      </x:c>
      <x:c r="GP26" s="58" t="n">
        <x:f>IF($C26&gt;'Deal Pricing'!$D$9,"",MAX(GP25-MIN(MAX(GP$9-GP25*GP$8/12,0),GP25),0))</x:f>
        <x:v>98143609.71735156</x:v>
      </x:c>
      <x:c r="GQ26" s="58" t="n">
        <x:f>IF($C26&gt;'Deal Pricing'!$D$9,"",MAX(GQ25-MIN(MAX(GQ$9-GQ25*GQ$8/12,0),GQ25),0))</x:f>
        <x:v>98146606.5755088</x:v>
      </x:c>
      <x:c r="GR26" s="58" t="n">
        <x:f>IF($C26&gt;'Deal Pricing'!$D$9,"",MAX(GR25-MIN(MAX(GR$9-GR25*GR$8/12,0),GR25),0))</x:f>
        <x:v>98149599.640233</x:v>
      </x:c>
      <x:c r="GS26" s="58" t="n">
        <x:f>IF($C26&gt;'Deal Pricing'!$D$9,"",MAX(GS25-MIN(MAX(GS$9-GS25*GS$8/12,0),GS25),0))</x:f>
        <x:v>98152588.91370864</x:v>
      </x:c>
      <x:c r="GT26" s="58" t="n">
        <x:f>IF($C26&gt;'Deal Pricing'!$D$9,"",MAX(GT25-MIN(MAX(GT$9-GT25*GT$8/12,0),GT25),0))</x:f>
        <x:v>98155574.39812523</x:v>
      </x:c>
      <x:c r="GU26" s="58" t="n">
        <x:f>IF($C26&gt;'Deal Pricing'!$D$9,"",MAX(GU25-MIN(MAX(GU$9-GU25*GU$8/12,0),GU25),0))</x:f>
        <x:v>98158556.09567703</x:v>
      </x:c>
      <x:c r="GV26" s="58" t="n">
        <x:f>IF($C26&gt;'Deal Pricing'!$D$9,"",MAX(GV25-MIN(MAX(GV$9-GV25*GV$8/12,0),GV25),0))</x:f>
        <x:v>98161534.00856313</x:v>
      </x:c>
      <x:c r="GW26" s="58" t="n">
        <x:f>IF($C26&gt;'Deal Pricing'!$D$9,"",MAX(GW25-MIN(MAX(GW$9-GW25*GW$8/12,0),GW25),0))</x:f>
        <x:v>98164508.13898754</x:v>
      </x:c>
      <x:c r="GX26" s="58" t="n">
        <x:f>IF($C26&gt;'Deal Pricing'!$D$9,"",MAX(GX25-MIN(MAX(GX$9-GX25*GX$8/12,0),GX25),0))</x:f>
        <x:v>98167478.48915899</x:v>
      </x:c>
      <x:c r="GY26" s="58" t="n">
        <x:f>IF($C26&gt;'Deal Pricing'!$D$9,"",MAX(GY25-MIN(MAX(GY$9-GY25*GY$8/12,0),GY25),0))</x:f>
        <x:v>98170445.06129111</x:v>
      </x:c>
      <x:c r="GZ26" s="58" t="n">
        <x:f>IF($C26&gt;'Deal Pricing'!$D$9,"",MAX(GZ25-MIN(MAX(GZ$9-GZ25*GZ$8/12,0),GZ25),0))</x:f>
        <x:v>98173407.85760221</x:v>
      </x:c>
      <x:c r="HA26" s="58" t="n">
        <x:f>IF($C26&gt;'Deal Pricing'!$D$9,"",MAX(HA25-MIN(MAX(HA$9-HA25*HA$8/12,0),HA25),0))</x:f>
        <x:v>98176366.8803155</x:v>
      </x:c>
      <x:c r="HB26" s="58" t="n">
        <x:f>IF($C26&gt;'Deal Pricing'!$D$9,"",MAX(HB25-MIN(MAX(HB$9-HB25*HB$8/12,0),HB25),0))</x:f>
        <x:v>98179322.13165884</x:v>
      </x:c>
      <x:c r="HC26" s="58" t="n">
        <x:f>IF($C26&gt;'Deal Pricing'!$D$9,"",MAX(HC25-MIN(MAX(HC$9-HC25*HC$8/12,0),HC25),0))</x:f>
        <x:v>98182273.61386491</x:v>
      </x:c>
      <x:c r="HD26" s="58" t="n">
        <x:f>IF($C26&gt;'Deal Pricing'!$D$9,"",MAX(HD25-MIN(MAX(HD$9-HD25*HD$8/12,0),HD25),0))</x:f>
        <x:v>98185221.3291711</x:v>
      </x:c>
      <x:c r="HE26" s="58" t="n">
        <x:f>IF($C26&gt;'Deal Pricing'!$D$9,"",MAX(HE25-MIN(MAX(HE$9-HE25*HE$8/12,0),HE25),0))</x:f>
        <x:v>98188165.27981958</x:v>
      </x:c>
      <x:c r="HF26" s="58" t="n">
        <x:f>IF($C26&gt;'Deal Pricing'!$D$9,"",MAX(HF25-MIN(MAX(HF$9-HF25*HF$8/12,0),HF25),0))</x:f>
        <x:v>98191105.46805711</x:v>
      </x:c>
      <x:c r="HG26" s="58" t="n">
        <x:f>IF($C26&gt;'Deal Pricing'!$D$9,"",MAX(HG25-MIN(MAX(HG$9-HG25*HG$8/12,0),HG25),0))</x:f>
        <x:v>98194041.8961353</x:v>
      </x:c>
      <x:c r="HH26" s="58" t="n">
        <x:f>IF($C26&gt;'Deal Pricing'!$D$9,"",MAX(HH25-MIN(MAX(HH$9-HH25*HH$8/12,0),HH25),0))</x:f>
        <x:v>98196974.56631035</x:v>
      </x:c>
      <x:c r="HI26" s="58" t="n">
        <x:f>IF($C26&gt;'Deal Pricing'!$D$9,"",MAX(HI25-MIN(MAX(HI$9-HI25*HI$8/12,0),HI25),0))</x:f>
        <x:v>98199903.4808431</x:v>
      </x:c>
      <x:c r="HJ26" s="58" t="n">
        <x:f>IF($C26&gt;'Deal Pricing'!$D$9,"",MAX(HJ25-MIN(MAX(HJ$9-HJ25*HJ$8/12,0),HJ25),0))</x:f>
        <x:v>98202828.64199917</x:v>
      </x:c>
      <x:c r="HK26" s="58" t="n">
        <x:f>IF($C26&gt;'Deal Pricing'!$D$9,"",MAX(HK25-MIN(MAX(HK$9-HK25*HK$8/12,0),HK25),0))</x:f>
        <x:v>98205750.0520487</x:v>
      </x:c>
      <x:c r="HL26" s="58" t="n">
        <x:f>IF($C26&gt;'Deal Pricing'!$D$9,"",MAX(HL25-MIN(MAX(HL$9-HL25*HL$8/12,0),HL25),0))</x:f>
        <x:v>98208667.71326657</x:v>
      </x:c>
      <x:c r="HM26" s="58" t="n">
        <x:f>IF($C26&gt;'Deal Pricing'!$D$9,"",MAX(HM25-MIN(MAX(HM$9-HM25*HM$8/12,0),HM25),0))</x:f>
        <x:v>98211581.62793218</x:v>
      </x:c>
      <x:c r="HN26" s="58" t="n">
        <x:f>IF($C26&gt;'Deal Pricing'!$D$9,"",MAX(HN25-MIN(MAX(HN$9-HN25*HN$8/12,0),HN25),0))</x:f>
        <x:v>98214491.79832964</x:v>
      </x:c>
      <x:c r="HO26" s="58" t="n">
        <x:f>IF($C26&gt;'Deal Pricing'!$D$9,"",MAX(HO25-MIN(MAX(HO$9-HO25*HO$8/12,0),HO25),0))</x:f>
        <x:v>98217398.22674753</x:v>
      </x:c>
      <x:c r="HP26" s="58" t="n">
        <x:f>IF($C26&gt;'Deal Pricing'!$D$9,"",MAX(HP25-MIN(MAX(HP$9-HP25*HP$8/12,0),HP25),0))</x:f>
        <x:v>98220300.91547914</x:v>
      </x:c>
      <x:c r="HQ26" s="58" t="n">
        <x:f>IF($C26&gt;'Deal Pricing'!$D$9,"",MAX(HQ25-MIN(MAX(HQ$9-HQ25*HQ$8/12,0),HQ25),0))</x:f>
        <x:v>98223199.86682218</x:v>
      </x:c>
      <x:c r="HR26" s="58" t="n">
        <x:f>IF($C26&gt;'Deal Pricing'!$D$9,"",MAX(HR25-MIN(MAX(HR$9-HR25*HR$8/12,0),HR25),0))</x:f>
        <x:v>98226095.0830791</x:v>
      </x:c>
      <x:c r="HS26" s="58" t="n">
        <x:f>IF($C26&gt;'Deal Pricing'!$D$9,"",MAX(HS25-MIN(MAX(HS$9-HS25*HS$8/12,0),HS25),0))</x:f>
        <x:v>98228986.56655669</x:v>
      </x:c>
      <x:c r="HT26" s="58" t="n">
        <x:f>IF($C26&gt;'Deal Pricing'!$D$9,"",MAX(HT25-MIN(MAX(HT$9-HT25*HT$8/12,0),HT25),0))</x:f>
        <x:v>98231874.31956638</x:v>
      </x:c>
      <x:c r="HU26" s="58" t="n">
        <x:f>IF($C26&gt;'Deal Pricing'!$D$9,"",MAX(HU25-MIN(MAX(HU$9-HU25*HU$8/12,0),HU25),0))</x:f>
        <x:v>98234758.34442413</x:v>
      </x:c>
      <x:c r="HV26" s="58" t="n">
        <x:f>IF($C26&gt;'Deal Pricing'!$D$9,"",MAX(HV25-MIN(MAX(HV$9-HV25*HV$8/12,0),HV25),0))</x:f>
        <x:v>98237638.6434503</x:v>
      </x:c>
      <x:c r="HW26" s="58" t="n">
        <x:f>IF($C26&gt;'Deal Pricing'!$D$9,"",MAX(HW25-MIN(MAX(HW$9-HW25*HW$8/12,0),HW25),0))</x:f>
        <x:v>98240515.21896985</x:v>
      </x:c>
      <x:c r="HX26" s="58" t="n">
        <x:f>IF($C26&gt;'Deal Pricing'!$D$9,"",MAX(HX25-MIN(MAX(HX$9-HX25*HX$8/12,0),HX25),0))</x:f>
        <x:v>98243388.0733121</x:v>
      </x:c>
      <x:c r="HY26" s="58" t="n">
        <x:f>IF($C26&gt;'Deal Pricing'!$D$9,"",MAX(HY25-MIN(MAX(HY$9-HY25*HY$8/12,0),HY25),0))</x:f>
        <x:v>98246257.20881094</x:v>
      </x:c>
      <x:c r="HZ26" s="58" t="n">
        <x:f>IF($C26&gt;'Deal Pricing'!$D$9,"",MAX(HZ25-MIN(MAX(HZ$9-HZ25*HZ$8/12,0),HZ25),0))</x:f>
        <x:v>98249122.62780459</x:v>
      </x:c>
      <x:c r="IA26" s="58" t="n">
        <x:f>IF($C26&gt;'Deal Pricing'!$D$9,"",MAX(IA25-MIN(MAX(IA$9-IA25*IA$8/12,0),IA25),0))</x:f>
        <x:v>98251984.33263583</x:v>
      </x:c>
      <x:c r="IB26" s="58" t="n">
        <x:f>IF($C26&gt;'Deal Pricing'!$D$9,"",MAX(IB25-MIN(MAX(IB$9-IB25*IB$8/12,0),IB25),0))</x:f>
        <x:v>98254842.32565174</x:v>
      </x:c>
      <x:c r="IC26" s="2"/>
      <x:c r="ID26" s="2"/>
      <x:c r="IE26" s="2"/>
      <x:c r="IF26" s="2"/>
    </x:row>
    <x:row r="27">
      <x:c r="A27" s="2"/>
      <x:c r="B27" s="2"/>
      <x:c r="C27" s="2" t="n">
        <x:v>3</x:v>
      </x:c>
      <x:c r="D27" s="67" t="n">
        <x:f>IF(C27&lt;='Deal Pricing'!$D$9,(1-(1-(1-'Deal Pricing'!$H$10)^(1/12)))^(C27-1),"")</x:f>
        <x:v>0.9932194267794947</x:v>
      </x:c>
      <x:c r="E27" s="67" t="n">
        <x:f>IF(D27="","",D27*(1-(1-'Deal Pricing'!$H$10)^(1/12)))</x:f>
        <x:v>0.0033730260115415675</x:v>
      </x:c>
      <x:c r="F27" s="58" t="n">
        <x:f>IF($C27&gt;'Deal Pricing'!$D$9,"",MAX(F26-MIN(MAX(F$9-F26*F$8/12,0),F26),0))</x:f>
        <x:v>94976638.43153195</x:v>
      </x:c>
      <x:c r="G27" s="58" t="n">
        <x:f>IF($C27&gt;'Deal Pricing'!$D$9,"",MAX(G26-MIN(MAX(G$9-G26*G$8/12,0),G26),0))</x:f>
        <x:v>94983970.21852984</x:v>
      </x:c>
      <x:c r="H27" s="58" t="n">
        <x:f>IF($C27&gt;'Deal Pricing'!$D$9,"",MAX(H26-MIN(MAX(H$9-H26*H$8/12,0),H26),0))</x:f>
        <x:v>94991294.39097352</x:v>
      </x:c>
      <x:c r="I27" s="58" t="n">
        <x:f>IF($C27&gt;'Deal Pricing'!$D$9,"",MAX(I26-MIN(MAX(I$9-I26*I$8/12,0),I26),0))</x:f>
        <x:v>94998610.94990973</x:v>
      </x:c>
      <x:c r="J27" s="58" t="n">
        <x:f>IF($C27&gt;'Deal Pricing'!$D$9,"",MAX(J26-MIN(MAX(J$9-J26*J$8/12,0),J26),0))</x:f>
        <x:v>95005919.89639942</x:v>
      </x:c>
      <x:c r="K27" s="58" t="n">
        <x:f>IF($C27&gt;'Deal Pricing'!$D$9,"",MAX(K26-MIN(MAX(K$9-K26*K$8/12,0),K26),0))</x:f>
        <x:v>95013221.23151837</x:v>
      </x:c>
      <x:c r="L27" s="58" t="n">
        <x:f>IF($C27&gt;'Deal Pricing'!$D$9,"",MAX(L26-MIN(MAX(L$9-L26*L$8/12,0),L26),0))</x:f>
        <x:v>95020514.95635588</x:v>
      </x:c>
      <x:c r="M27" s="58" t="n">
        <x:f>IF($C27&gt;'Deal Pricing'!$D$9,"",MAX(M26-MIN(MAX(M$9-M26*M$8/12,0),M26),0))</x:f>
        <x:v>95027801.07201618</x:v>
      </x:c>
      <x:c r="N27" s="58" t="n">
        <x:f>IF($C27&gt;'Deal Pricing'!$D$9,"",MAX(N26-MIN(MAX(N$9-N26*N$8/12,0),N26),0))</x:f>
        <x:v>95035079.57961693</x:v>
      </x:c>
      <x:c r="O27" s="58" t="n">
        <x:f>IF($C27&gt;'Deal Pricing'!$D$9,"",MAX(O26-MIN(MAX(O$9-O26*O$8/12,0),O26),0))</x:f>
        <x:v>95042350.48029083</x:v>
      </x:c>
      <x:c r="P27" s="58" t="n">
        <x:f>IF($C27&gt;'Deal Pricing'!$D$9,"",MAX(P26-MIN(MAX(P$9-P26*P$8/12,0),P26),0))</x:f>
        <x:v>95049613.77518393</x:v>
      </x:c>
      <x:c r="Q27" s="58" t="n">
        <x:f>IF($C27&gt;'Deal Pricing'!$D$9,"",MAX(Q26-MIN(MAX(Q$9-Q26*Q$8/12,0),Q26),0))</x:f>
        <x:v>95056869.46545723</x:v>
      </x:c>
      <x:c r="R27" s="58" t="n">
        <x:f>IF($C27&gt;'Deal Pricing'!$D$9,"",MAX(R26-MIN(MAX(R$9-R26*R$8/12,0),R26),0))</x:f>
        <x:v>95064117.55228515</x:v>
      </x:c>
      <x:c r="S27" s="58" t="n">
        <x:f>IF($C27&gt;'Deal Pricing'!$D$9,"",MAX(S26-MIN(MAX(S$9-S26*S$8/12,0),S26),0))</x:f>
        <x:v>95071358.03685698</x:v>
      </x:c>
      <x:c r="T27" s="58" t="n">
        <x:f>IF($C27&gt;'Deal Pricing'!$D$9,"",MAX(T26-MIN(MAX(T$9-T26*T$8/12,0),T26),0))</x:f>
        <x:v>95078590.9203754</x:v>
      </x:c>
      <x:c r="U27" s="58" t="n">
        <x:f>IF($C27&gt;'Deal Pricing'!$D$9,"",MAX(U26-MIN(MAX(U$9-U26*U$8/12,0),U26),0))</x:f>
        <x:v>95085816.20405795</x:v>
      </x:c>
      <x:c r="V27" s="58" t="n">
        <x:f>IF($C27&gt;'Deal Pricing'!$D$9,"",MAX(V26-MIN(MAX(V$9-V26*V$8/12,0),V26),0))</x:f>
        <x:v>95093033.8891357</x:v>
      </x:c>
      <x:c r="W27" s="58" t="n">
        <x:f>IF($C27&gt;'Deal Pricing'!$D$9,"",MAX(W26-MIN(MAX(W$9-W26*W$8/12,0),W26),0))</x:f>
        <x:v>95100243.97685388</x:v>
      </x:c>
      <x:c r="X27" s="58" t="n">
        <x:f>IF($C27&gt;'Deal Pricing'!$D$9,"",MAX(X26-MIN(MAX(X$9-X26*X$8/12,0),X26),0))</x:f>
        <x:v>95107446.46847226</x:v>
      </x:c>
      <x:c r="Y27" s="58" t="n">
        <x:f>IF($C27&gt;'Deal Pricing'!$D$9,"",MAX(Y26-MIN(MAX(Y$9-Y26*Y$8/12,0),Y26),0))</x:f>
        <x:v>95114641.365264</x:v>
      </x:c>
      <x:c r="Z27" s="58" t="n">
        <x:f>IF($C27&gt;'Deal Pricing'!$D$9,"",MAX(Z26-MIN(MAX(Z$9-Z26*Z$8/12,0),Z26),0))</x:f>
        <x:v>95121828.66851696</x:v>
      </x:c>
      <x:c r="AA27" s="58" t="n">
        <x:f>IF($C27&gt;'Deal Pricing'!$D$9,"",MAX(AA26-MIN(MAX(AA$9-AA26*AA$8/12,0),AA26),0))</x:f>
        <x:v>95129008.37953241</x:v>
      </x:c>
      <x:c r="AB27" s="58" t="n">
        <x:f>IF($C27&gt;'Deal Pricing'!$D$9,"",MAX(AB26-MIN(MAX(AB$9-AB26*AB$8/12,0),AB26),0))</x:f>
        <x:v>95136180.49962631</x:v>
      </x:c>
      <x:c r="AC27" s="58" t="n">
        <x:f>IF($C27&gt;'Deal Pricing'!$D$9,"",MAX(AC26-MIN(MAX(AC$9-AC26*AC$8/12,0),AC26),0))</x:f>
        <x:v>95143345.0301279</x:v>
      </x:c>
      <x:c r="AD27" s="58" t="n">
        <x:f>IF($C27&gt;'Deal Pricing'!$D$9,"",MAX(AD26-MIN(MAX(AD$9-AD26*AD$8/12,0),AD26),0))</x:f>
        <x:v>95150501.97238113</x:v>
      </x:c>
      <x:c r="AE27" s="58" t="n">
        <x:f>IF($C27&gt;'Deal Pricing'!$D$9,"",MAX(AE26-MIN(MAX(AE$9-AE26*AE$8/12,0),AE26),0))</x:f>
        <x:v>95157651.32774325</x:v>
      </x:c>
      <x:c r="AF27" s="58" t="n">
        <x:f>IF($C27&gt;'Deal Pricing'!$D$9,"",MAX(AF26-MIN(MAX(AF$9-AF26*AF$8/12,0),AF26),0))</x:f>
        <x:v>95164793.09758614</x:v>
      </x:c>
      <x:c r="AG27" s="58" t="n">
        <x:f>IF($C27&gt;'Deal Pricing'!$D$9,"",MAX(AG26-MIN(MAX(AG$9-AG26*AG$8/12,0),AG26),0))</x:f>
        <x:v>95171927.2832951</x:v>
      </x:c>
      <x:c r="AH27" s="58" t="n">
        <x:f>IF($C27&gt;'Deal Pricing'!$D$9,"",MAX(AH26-MIN(MAX(AH$9-AH26*AH$8/12,0),AH26),0))</x:f>
        <x:v>95179053.88626942</x:v>
      </x:c>
      <x:c r="AI27" s="58" t="n">
        <x:f>IF($C27&gt;'Deal Pricing'!$D$9,"",MAX(AI26-MIN(MAX(AI$9-AI26*AI$8/12,0),AI26),0))</x:f>
        <x:v>95186172.90792276</x:v>
      </x:c>
      <x:c r="AJ27" s="58" t="n">
        <x:f>IF($C27&gt;'Deal Pricing'!$D$9,"",MAX(AJ26-MIN(MAX(AJ$9-AJ26*AJ$8/12,0),AJ26),0))</x:f>
        <x:v>95193284.34968205</x:v>
      </x:c>
      <x:c r="AK27" s="58" t="n">
        <x:f>IF($C27&gt;'Deal Pricing'!$D$9,"",MAX(AK26-MIN(MAX(AK$9-AK26*AK$8/12,0),AK26),0))</x:f>
        <x:v>95200388.21298876</x:v>
      </x:c>
      <x:c r="AL27" s="58" t="n">
        <x:f>IF($C27&gt;'Deal Pricing'!$D$9,"",MAX(AL26-MIN(MAX(AL$9-AL26*AL$8/12,0),AL26),0))</x:f>
        <x:v>95207484.49929759</x:v>
      </x:c>
      <x:c r="AM27" s="58" t="n">
        <x:f>IF($C27&gt;'Deal Pricing'!$D$9,"",MAX(AM26-MIN(MAX(AM$9-AM26*AM$8/12,0),AM26),0))</x:f>
        <x:v>95214573.21007773</x:v>
      </x:c>
      <x:c r="AN27" s="58" t="n">
        <x:f>IF($C27&gt;'Deal Pricing'!$D$9,"",MAX(AN26-MIN(MAX(AN$9-AN26*AN$8/12,0),AN26),0))</x:f>
        <x:v>95221654.34681161</x:v>
      </x:c>
      <x:c r="AO27" s="58" t="n">
        <x:f>IF($C27&gt;'Deal Pricing'!$D$9,"",MAX(AO26-MIN(MAX(AO$9-AO26*AO$8/12,0),AO26),0))</x:f>
        <x:v>95228727.91099603</x:v>
      </x:c>
      <x:c r="AP27" s="58" t="n">
        <x:f>IF($C27&gt;'Deal Pricing'!$D$9,"",MAX(AP26-MIN(MAX(AP$9-AP26*AP$8/12,0),AP26),0))</x:f>
        <x:v>95235793.90414114</x:v>
      </x:c>
      <x:c r="AQ27" s="58" t="n">
        <x:f>IF($C27&gt;'Deal Pricing'!$D$9,"",MAX(AQ26-MIN(MAX(AQ$9-AQ26*AQ$8/12,0),AQ26),0))</x:f>
        <x:v>95242852.32777137</x:v>
      </x:c>
      <x:c r="AR27" s="58" t="n">
        <x:f>IF($C27&gt;'Deal Pricing'!$D$9,"",MAX(AR26-MIN(MAX(AR$9-AR26*AR$8/12,0),AR26),0))</x:f>
        <x:v>95249903.18342438</x:v>
      </x:c>
      <x:c r="AS27" s="58" t="n">
        <x:f>IF($C27&gt;'Deal Pricing'!$D$9,"",MAX(AS26-MIN(MAX(AS$9-AS26*AS$8/12,0),AS26),0))</x:f>
        <x:v>95256946.47265221</x:v>
      </x:c>
      <x:c r="AT27" s="58" t="n">
        <x:f>IF($C27&gt;'Deal Pricing'!$D$9,"",MAX(AT26-MIN(MAX(AT$9-AT26*AT$8/12,0),AT26),0))</x:f>
        <x:v>95263982.19702017</x:v>
      </x:c>
      <x:c r="AU27" s="58" t="n">
        <x:f>IF($C27&gt;'Deal Pricing'!$D$9,"",MAX(AU26-MIN(MAX(AU$9-AU26*AU$8/12,0),AU26),0))</x:f>
        <x:v>95271010.35810739</x:v>
      </x:c>
      <x:c r="AV27" s="58" t="n">
        <x:f>IF($C27&gt;'Deal Pricing'!$D$9,"",MAX(AV26-MIN(MAX(AV$9-AV26*AV$8/12,0),AV26),0))</x:f>
        <x:v>95278030.95750703</x:v>
      </x:c>
      <x:c r="AW27" s="58" t="n">
        <x:f>IF($C27&gt;'Deal Pricing'!$D$9,"",MAX(AW26-MIN(MAX(AW$9-AW26*AW$8/12,0),AW26),0))</x:f>
        <x:v>95285043.99682552</x:v>
      </x:c>
      <x:c r="AX27" s="58" t="n">
        <x:f>IF($C27&gt;'Deal Pricing'!$D$9,"",MAX(AX26-MIN(MAX(AX$9-AX26*AX$8/12,0),AX26),0))</x:f>
        <x:v>95292049.47768345</x:v>
      </x:c>
      <x:c r="AY27" s="58" t="n">
        <x:f>IF($C27&gt;'Deal Pricing'!$D$9,"",MAX(AY26-MIN(MAX(AY$9-AY26*AY$8/12,0),AY26),0))</x:f>
        <x:v>95299047.40171461</x:v>
      </x:c>
      <x:c r="AZ27" s="58" t="n">
        <x:f>IF($C27&gt;'Deal Pricing'!$D$9,"",MAX(AZ26-MIN(MAX(AZ$9-AZ26*AZ$8/12,0),AZ26),0))</x:f>
        <x:v>95306037.7705669</x:v>
      </x:c>
      <x:c r="BA27" s="58" t="n">
        <x:f>IF($C27&gt;'Deal Pricing'!$D$9,"",MAX(BA26-MIN(MAX(BA$9-BA26*BA$8/12,0),BA26),0))</x:f>
        <x:v>95313020.58590141</x:v>
      </x:c>
      <x:c r="BB27" s="58" t="n">
        <x:f>IF($C27&gt;'Deal Pricing'!$D$9,"",MAX(BB26-MIN(MAX(BB$9-BB26*BB$8/12,0),BB26),0))</x:f>
        <x:v>95319995.84939337</x:v>
      </x:c>
      <x:c r="BC27" s="58" t="n">
        <x:f>IF($C27&gt;'Deal Pricing'!$D$9,"",MAX(BC26-MIN(MAX(BC$9-BC26*BC$8/12,0),BC26),0))</x:f>
        <x:v>95326963.56273106</x:v>
      </x:c>
      <x:c r="BD27" s="58" t="n">
        <x:f>IF($C27&gt;'Deal Pricing'!$D$9,"",MAX(BD26-MIN(MAX(BD$9-BD26*BD$8/12,0),BD26),0))</x:f>
        <x:v>95333923.72761692</x:v>
      </x:c>
      <x:c r="BE27" s="58" t="n">
        <x:f>IF($C27&gt;'Deal Pricing'!$D$9,"",MAX(BE26-MIN(MAX(BE$9-BE26*BE$8/12,0),BE26),0))</x:f>
        <x:v>95340876.34576656</x:v>
      </x:c>
      <x:c r="BF27" s="58" t="n">
        <x:f>IF($C27&gt;'Deal Pricing'!$D$9,"",MAX(BF26-MIN(MAX(BF$9-BF26*BF$8/12,0),BF26),0))</x:f>
        <x:v>95347821.41890918</x:v>
      </x:c>
      <x:c r="BG27" s="58" t="n">
        <x:f>IF($C27&gt;'Deal Pricing'!$D$9,"",MAX(BG26-MIN(MAX(BG$9-BG26*BG$8/12,0),BG26),0))</x:f>
        <x:v>95354758.94878788</x:v>
      </x:c>
      <x:c r="BH27" s="58" t="n">
        <x:f>IF($C27&gt;'Deal Pricing'!$D$9,"",MAX(BH26-MIN(MAX(BH$9-BH26*BH$8/12,0),BH26),0))</x:f>
        <x:v>95361688.93715882</x:v>
      </x:c>
      <x:c r="BI27" s="58" t="n">
        <x:f>IF($C27&gt;'Deal Pricing'!$D$9,"",MAX(BI26-MIN(MAX(BI$9-BI26*BI$8/12,0),BI26),0))</x:f>
        <x:v>95368611.3857921</x:v>
      </x:c>
      <x:c r="BJ27" s="58" t="n">
        <x:f>IF($C27&gt;'Deal Pricing'!$D$9,"",MAX(BJ26-MIN(MAX(BJ$9-BJ26*BJ$8/12,0),BJ26),0))</x:f>
        <x:v>95375526.29647093</x:v>
      </x:c>
      <x:c r="BK27" s="58" t="n">
        <x:f>IF($C27&gt;'Deal Pricing'!$D$9,"",MAX(BK26-MIN(MAX(BK$9-BK26*BK$8/12,0),BK26),0))</x:f>
        <x:v>95382433.67099239</x:v>
      </x:c>
      <x:c r="BL27" s="58" t="n">
        <x:f>IF($C27&gt;'Deal Pricing'!$D$9,"",MAX(BL26-MIN(MAX(BL$9-BL26*BL$8/12,0),BL26),0))</x:f>
        <x:v>95389333.51116663</x:v>
      </x:c>
      <x:c r="BM27" s="58" t="n">
        <x:f>IF($C27&gt;'Deal Pricing'!$D$9,"",MAX(BM26-MIN(MAX(BM$9-BM26*BM$8/12,0),BM26),0))</x:f>
        <x:v>95396225.81881766</x:v>
      </x:c>
      <x:c r="BN27" s="58" t="n">
        <x:f>IF($C27&gt;'Deal Pricing'!$D$9,"",MAX(BN26-MIN(MAX(BN$9-BN26*BN$8/12,0),BN26),0))</x:f>
        <x:v>95403110.59578247</x:v>
      </x:c>
      <x:c r="BO27" s="58" t="n">
        <x:f>IF($C27&gt;'Deal Pricing'!$D$9,"",MAX(BO26-MIN(MAX(BO$9-BO26*BO$8/12,0),BO26),0))</x:f>
        <x:v>95409987.84391196</x:v>
      </x:c>
      <x:c r="BP27" s="58" t="n">
        <x:f>IF($C27&gt;'Deal Pricing'!$D$9,"",MAX(BP26-MIN(MAX(BP$9-BP26*BP$8/12,0),BP26),0))</x:f>
        <x:v>95416857.56506991</x:v>
      </x:c>
      <x:c r="BQ27" s="58" t="n">
        <x:f>IF($C27&gt;'Deal Pricing'!$D$9,"",MAX(BQ26-MIN(MAX(BQ$9-BQ26*BQ$8/12,0),BQ26),0))</x:f>
        <x:v>95423719.76113397</x:v>
      </x:c>
      <x:c r="BR27" s="58" t="n">
        <x:f>IF($C27&gt;'Deal Pricing'!$D$9,"",MAX(BR26-MIN(MAX(BR$9-BR26*BR$8/12,0),BR26),0))</x:f>
        <x:v>95430574.4339948</x:v>
      </x:c>
      <x:c r="BS27" s="58" t="n">
        <x:f>IF($C27&gt;'Deal Pricing'!$D$9,"",MAX(BS26-MIN(MAX(BS$9-BS26*BS$8/12,0),BS26),0))</x:f>
        <x:v>95437421.58555643</x:v>
      </x:c>
      <x:c r="BT27" s="58" t="n">
        <x:f>IF($C27&gt;'Deal Pricing'!$D$9,"",MAX(BT26-MIN(MAX(BT$9-BT26*BT$8/12,0),BT26),0))</x:f>
        <x:v>95444261.21773654</x:v>
      </x:c>
      <x:c r="BU27" s="58" t="n">
        <x:f>IF($C27&gt;'Deal Pricing'!$D$9,"",MAX(BU26-MIN(MAX(BU$9-BU26*BU$8/12,0),BU26),0))</x:f>
        <x:v>95451093.33246568</x:v>
      </x:c>
      <x:c r="BV27" s="58" t="n">
        <x:f>IF($C27&gt;'Deal Pricing'!$D$9,"",MAX(BV26-MIN(MAX(BV$9-BV26*BV$8/12,0),BV26),0))</x:f>
        <x:v>95457917.9316881</x:v>
      </x:c>
      <x:c r="BW27" s="58" t="n">
        <x:f>IF($C27&gt;'Deal Pricing'!$D$9,"",MAX(BW26-MIN(MAX(BW$9-BW26*BW$8/12,0),BW26),0))</x:f>
        <x:v>95464735.01736094</x:v>
      </x:c>
      <x:c r="BX27" s="58" t="n">
        <x:f>IF($C27&gt;'Deal Pricing'!$D$9,"",MAX(BX26-MIN(MAX(BX$9-BX26*BX$8/12,0),BX26),0))</x:f>
        <x:v>95471544.59145498</x:v>
      </x:c>
      <x:c r="BY27" s="58" t="n">
        <x:f>IF($C27&gt;'Deal Pricing'!$D$9,"",MAX(BY26-MIN(MAX(BY$9-BY26*BY$8/12,0),BY26),0))</x:f>
        <x:v>95478346.65595387</x:v>
      </x:c>
      <x:c r="BZ27" s="58" t="n">
        <x:f>IF($C27&gt;'Deal Pricing'!$D$9,"",MAX(BZ26-MIN(MAX(BZ$9-BZ26*BZ$8/12,0),BZ26),0))</x:f>
        <x:v>95485141.21285488</x:v>
      </x:c>
      <x:c r="CA27" s="58" t="n">
        <x:f>IF($C27&gt;'Deal Pricing'!$D$9,"",MAX(CA26-MIN(MAX(CA$9-CA26*CA$8/12,0),CA26),0))</x:f>
        <x:v>95491928.26416804</x:v>
      </x:c>
      <x:c r="CB27" s="58" t="n">
        <x:f>IF($C27&gt;'Deal Pricing'!$D$9,"",MAX(CB26-MIN(MAX(CB$9-CB26*CB$8/12,0),CB26),0))</x:f>
        <x:v>95498707.81191704</x:v>
      </x:c>
      <x:c r="CC27" s="58" t="n">
        <x:f>IF($C27&gt;'Deal Pricing'!$D$9,"",MAX(CC26-MIN(MAX(CC$9-CC26*CC$8/12,0),CC26),0))</x:f>
        <x:v>95505479.85813835</x:v>
      </x:c>
      <x:c r="CD27" s="58" t="n">
        <x:f>IF($C27&gt;'Deal Pricing'!$D$9,"",MAX(CD26-MIN(MAX(CD$9-CD26*CD$8/12,0),CD26),0))</x:f>
        <x:v>95512244.40488167</x:v>
      </x:c>
      <x:c r="CE27" s="58" t="n">
        <x:f>IF($C27&gt;'Deal Pricing'!$D$9,"",MAX(CE26-MIN(MAX(CE$9-CE26*CE$8/12,0),CE26),0))</x:f>
        <x:v>95519001.4542101</x:v>
      </x:c>
      <x:c r="CF27" s="58" t="n">
        <x:f>IF($C27&gt;'Deal Pricing'!$D$9,"",MAX(CF26-MIN(MAX(CF$9-CF26*CF$8/12,0),CF26),0))</x:f>
        <x:v>95525751.00819947</x:v>
      </x:c>
      <x:c r="CG27" s="58" t="n">
        <x:f>IF($C27&gt;'Deal Pricing'!$D$9,"",MAX(CG26-MIN(MAX(CG$9-CG26*CG$8/12,0),CG26),0))</x:f>
        <x:v>95532493.06893907</x:v>
      </x:c>
      <x:c r="CH27" s="58" t="n">
        <x:f>IF($C27&gt;'Deal Pricing'!$D$9,"",MAX(CH26-MIN(MAX(CH$9-CH26*CH$8/12,0),CH26),0))</x:f>
        <x:v>95539227.63853091</x:v>
      </x:c>
      <x:c r="CI27" s="58" t="n">
        <x:f>IF($C27&gt;'Deal Pricing'!$D$9,"",MAX(CI26-MIN(MAX(CI$9-CI26*CI$8/12,0),CI26),0))</x:f>
        <x:v>95545954.71909045</x:v>
      </x:c>
      <x:c r="CJ27" s="58" t="n">
        <x:f>IF($C27&gt;'Deal Pricing'!$D$9,"",MAX(CJ26-MIN(MAX(CJ$9-CJ26*CJ$8/12,0),CJ26),0))</x:f>
        <x:v>95552674.31274578</x:v>
      </x:c>
      <x:c r="CK27" s="58" t="n">
        <x:f>IF($C27&gt;'Deal Pricing'!$D$9,"",MAX(CK26-MIN(MAX(CK$9-CK26*CK$8/12,0),CK26),0))</x:f>
        <x:v>95559386.42163841</x:v>
      </x:c>
      <x:c r="CL27" s="58" t="n">
        <x:f>IF($C27&gt;'Deal Pricing'!$D$9,"",MAX(CL26-MIN(MAX(CL$9-CL26*CL$8/12,0),CL26),0))</x:f>
        <x:v>95566091.0479225</x:v>
      </x:c>
      <x:c r="CM27" s="58" t="n">
        <x:f>IF($C27&gt;'Deal Pricing'!$D$9,"",MAX(CM26-MIN(MAX(CM$9-CM26*CM$8/12,0),CM26),0))</x:f>
        <x:v>95572788.19376555</x:v>
      </x:c>
      <x:c r="CN27" s="58" t="n">
        <x:f>IF($C27&gt;'Deal Pricing'!$D$9,"",MAX(CN26-MIN(MAX(CN$9-CN26*CN$8/12,0),CN26),0))</x:f>
        <x:v>95579477.86134762</x:v>
      </x:c>
      <x:c r="CO27" s="58" t="n">
        <x:f>IF($C27&gt;'Deal Pricing'!$D$9,"",MAX(CO26-MIN(MAX(CO$9-CO26*CO$8/12,0),CO26),0))</x:f>
        <x:v>95586160.05286217</x:v>
      </x:c>
      <x:c r="CP27" s="58" t="n">
        <x:f>IF($C27&gt;'Deal Pricing'!$D$9,"",MAX(CP26-MIN(MAX(CP$9-CP26*CP$8/12,0),CP26),0))</x:f>
        <x:v>95592834.77051522</x:v>
      </x:c>
      <x:c r="CQ27" s="58" t="n">
        <x:f>IF($C27&gt;'Deal Pricing'!$D$9,"",MAX(CQ26-MIN(MAX(CQ$9-CQ26*CQ$8/12,0),CQ26),0))</x:f>
        <x:v>95599502.01652578</x:v>
      </x:c>
      <x:c r="CR27" s="58" t="n">
        <x:f>IF($C27&gt;'Deal Pricing'!$D$9,"",MAX(CR26-MIN(MAX(CR$9-CR26*CR$8/12,0),CR26),0))</x:f>
        <x:v>95606161.79312599</x:v>
      </x:c>
      <x:c r="CS27" s="58" t="n">
        <x:f>IF($C27&gt;'Deal Pricing'!$D$9,"",MAX(CS26-MIN(MAX(CS$9-CS26*CS$8/12,0),CS26),0))</x:f>
        <x:v>95612814.10256052</x:v>
      </x:c>
      <x:c r="CT27" s="58" t="n">
        <x:f>IF($C27&gt;'Deal Pricing'!$D$9,"",MAX(CT26-MIN(MAX(CT$9-CT26*CT$8/12,0),CT26),0))</x:f>
        <x:v>95619458.94708724</x:v>
      </x:c>
      <x:c r="CU27" s="58" t="n">
        <x:f>IF($C27&gt;'Deal Pricing'!$D$9,"",MAX(CU26-MIN(MAX(CU$9-CU26*CU$8/12,0),CU26),0))</x:f>
        <x:v>95626096.32897648</x:v>
      </x:c>
      <x:c r="CV27" s="58" t="n">
        <x:f>IF($C27&gt;'Deal Pricing'!$D$9,"",MAX(CV26-MIN(MAX(CV$9-CV26*CV$8/12,0),CV26),0))</x:f>
        <x:v>95632726.25051178</x:v>
      </x:c>
      <x:c r="CW27" s="58" t="n">
        <x:f>IF($C27&gt;'Deal Pricing'!$D$9,"",MAX(CW26-MIN(MAX(CW$9-CW26*CW$8/12,0),CW26),0))</x:f>
        <x:v>95639348.71398911</x:v>
      </x:c>
      <x:c r="CX27" s="58" t="n">
        <x:f>IF($C27&gt;'Deal Pricing'!$D$9,"",MAX(CX26-MIN(MAX(CX$9-CX26*CX$8/12,0),CX26),0))</x:f>
        <x:v>95645963.72171754</x:v>
      </x:c>
      <x:c r="CY27" s="58" t="n">
        <x:f>IF($C27&gt;'Deal Pricing'!$D$9,"",MAX(CY26-MIN(MAX(CY$9-CY26*CY$8/12,0),CY26),0))</x:f>
        <x:v>95652571.27601859</x:v>
      </x:c>
      <x:c r="CZ27" s="58" t="n">
        <x:f>IF($C27&gt;'Deal Pricing'!$D$9,"",MAX(CZ26-MIN(MAX(CZ$9-CZ26*CZ$8/12,0),CZ26),0))</x:f>
        <x:v>95659171.37922688</x:v>
      </x:c>
      <x:c r="DA27" s="58" t="n">
        <x:f>IF($C27&gt;'Deal Pricing'!$D$9,"",MAX(DA26-MIN(MAX(DA$9-DA26*DA$8/12,0),DA26),0))</x:f>
        <x:v>95665764.03368932</x:v>
      </x:c>
      <x:c r="DB27" s="58" t="n">
        <x:f>IF($C27&gt;'Deal Pricing'!$D$9,"",MAX(DB26-MIN(MAX(DB$9-DB26*DB$8/12,0),DB26),0))</x:f>
        <x:v>95672349.24176595</x:v>
      </x:c>
      <x:c r="DC27" s="58" t="n">
        <x:f>IF($C27&gt;'Deal Pricing'!$D$9,"",MAX(DC26-MIN(MAX(DC$9-DC26*DC$8/12,0),DC26),0))</x:f>
        <x:v>95678927.0058292</x:v>
      </x:c>
      <x:c r="DD27" s="58" t="n">
        <x:f>IF($C27&gt;'Deal Pricing'!$D$9,"",MAX(DD26-MIN(MAX(DD$9-DD26*DD$8/12,0),DD26),0))</x:f>
        <x:v>95685497.32826418</x:v>
      </x:c>
      <x:c r="DE27" s="58" t="n">
        <x:f>IF($C27&gt;'Deal Pricing'!$D$9,"",MAX(DE26-MIN(MAX(DE$9-DE26*DE$8/12,0),DE26),0))</x:f>
        <x:v>95692060.21146885</x:v>
      </x:c>
      <x:c r="DF27" s="58" t="n">
        <x:f>IF($C27&gt;'Deal Pricing'!$D$9,"",MAX(DF26-MIN(MAX(DF$9-DF26*DF$8/12,0),DF26),0))</x:f>
        <x:v>95698615.65785348</x:v>
      </x:c>
      <x:c r="DG27" s="58" t="n">
        <x:f>IF($C27&gt;'Deal Pricing'!$D$9,"",MAX(DG26-MIN(MAX(DG$9-DG26*DG$8/12,0),DG26),0))</x:f>
        <x:v>95705163.6698413</x:v>
      </x:c>
      <x:c r="DH27" s="58" t="n">
        <x:f>IF($C27&gt;'Deal Pricing'!$D$9,"",MAX(DH26-MIN(MAX(DH$9-DH26*DH$8/12,0),DH26),0))</x:f>
        <x:v>95711704.24986777</x:v>
      </x:c>
      <x:c r="DI27" s="58" t="n">
        <x:f>IF($C27&gt;'Deal Pricing'!$D$9,"",MAX(DI26-MIN(MAX(DI$9-DI26*DI$8/12,0),DI26),0))</x:f>
        <x:v>95718237.40038122</x:v>
      </x:c>
      <x:c r="DJ27" s="58" t="n">
        <x:f>IF($C27&gt;'Deal Pricing'!$D$9,"",MAX(DJ26-MIN(MAX(DJ$9-DJ26*DJ$8/12,0),DJ26),0))</x:f>
        <x:v>95724763.12384222</x:v>
      </x:c>
      <x:c r="DK27" s="58" t="n">
        <x:f>IF($C27&gt;'Deal Pricing'!$D$9,"",MAX(DK26-MIN(MAX(DK$9-DK26*DK$8/12,0),DK26),0))</x:f>
        <x:v>95731281.4227242</x:v>
      </x:c>
      <x:c r="DL27" s="58" t="n">
        <x:f>IF($C27&gt;'Deal Pricing'!$D$9,"",MAX(DL26-MIN(MAX(DL$9-DL26*DL$8/12,0),DL26),0))</x:f>
        <x:v>95737792.29951273</x:v>
      </x:c>
      <x:c r="DM27" s="58" t="n">
        <x:f>IF($C27&gt;'Deal Pricing'!$D$9,"",MAX(DM26-MIN(MAX(DM$9-DM26*DM$8/12,0),DM26),0))</x:f>
        <x:v>95744295.7567062</x:v>
      </x:c>
      <x:c r="DN27" s="58" t="n">
        <x:f>IF($C27&gt;'Deal Pricing'!$D$9,"",MAX(DN26-MIN(MAX(DN$9-DN26*DN$8/12,0),DN26),0))</x:f>
        <x:v>95750791.79681522</x:v>
      </x:c>
      <x:c r="DO27" s="58" t="n">
        <x:f>IF($C27&gt;'Deal Pricing'!$D$9,"",MAX(DO26-MIN(MAX(DO$9-DO26*DO$8/12,0),DO26),0))</x:f>
        <x:v>95757280.42236283</x:v>
      </x:c>
      <x:c r="DP27" s="58" t="n">
        <x:f>IF($C27&gt;'Deal Pricing'!$D$9,"",MAX(DP26-MIN(MAX(DP$9-DP26*DP$8/12,0),DP26),0))</x:f>
        <x:v>95763761.63588479</x:v>
      </x:c>
      <x:c r="DQ27" s="58" t="n">
        <x:f>IF($C27&gt;'Deal Pricing'!$D$9,"",MAX(DQ26-MIN(MAX(DQ$9-DQ26*DQ$8/12,0),DQ26),0))</x:f>
        <x:v>95770235.43992886</x:v>
      </x:c>
      <x:c r="DR27" s="58" t="n">
        <x:f>IF($C27&gt;'Deal Pricing'!$D$9,"",MAX(DR26-MIN(MAX(DR$9-DR26*DR$8/12,0),DR26),0))</x:f>
        <x:v>95776701.83705552</x:v>
      </x:c>
      <x:c r="DS27" s="58" t="n">
        <x:f>IF($C27&gt;'Deal Pricing'!$D$9,"",MAX(DS26-MIN(MAX(DS$9-DS26*DS$8/12,0),DS26),0))</x:f>
        <x:v>95783160.8298373</x:v>
      </x:c>
      <x:c r="DT27" s="58" t="n">
        <x:f>IF($C27&gt;'Deal Pricing'!$D$9,"",MAX(DT26-MIN(MAX(DT$9-DT26*DT$8/12,0),DT26),0))</x:f>
        <x:v>95789612.42085943</x:v>
      </x:c>
      <x:c r="DU27" s="58" t="n">
        <x:f>IF($C27&gt;'Deal Pricing'!$D$9,"",MAX(DU26-MIN(MAX(DU$9-DU26*DU$8/12,0),DU26),0))</x:f>
        <x:v>95796056.61271904</x:v>
      </x:c>
      <x:c r="DV27" s="58" t="n">
        <x:f>IF($C27&gt;'Deal Pricing'!$D$9,"",MAX(DV26-MIN(MAX(DV$9-DV26*DV$8/12,0),DV26),0))</x:f>
        <x:v>95802493.40802597</x:v>
      </x:c>
      <x:c r="DW27" s="58" t="n">
        <x:f>IF($C27&gt;'Deal Pricing'!$D$9,"",MAX(DW26-MIN(MAX(DW$9-DW26*DW$8/12,0),DW26),0))</x:f>
        <x:v>95808922.80940194</x:v>
      </x:c>
      <x:c r="DX27" s="58" t="n">
        <x:f>IF($C27&gt;'Deal Pricing'!$D$9,"",MAX(DX26-MIN(MAX(DX$9-DX26*DX$8/12,0),DX26),0))</x:f>
        <x:v>95815344.81948131</x:v>
      </x:c>
      <x:c r="DY27" s="58" t="n">
        <x:f>IF($C27&gt;'Deal Pricing'!$D$9,"",MAX(DY26-MIN(MAX(DY$9-DY26*DY$8/12,0),DY26),0))</x:f>
        <x:v>95821759.44091034</x:v>
      </x:c>
      <x:c r="DZ27" s="58" t="n">
        <x:f>IF($C27&gt;'Deal Pricing'!$D$9,"",MAX(DZ26-MIN(MAX(DZ$9-DZ26*DZ$8/12,0),DZ26),0))</x:f>
        <x:v>95828166.67634776</x:v>
      </x:c>
      <x:c r="EA27" s="58" t="n">
        <x:f>IF($C27&gt;'Deal Pricing'!$D$9,"",MAX(EA26-MIN(MAX(EA$9-EA26*EA$8/12,0),EA26),0))</x:f>
        <x:v>95834566.52846435</x:v>
      </x:c>
      <x:c r="EB27" s="58" t="n">
        <x:f>IF($C27&gt;'Deal Pricing'!$D$9,"",MAX(EB26-MIN(MAX(EB$9-EB26*EB$8/12,0),EB26),0))</x:f>
        <x:v>95840958.99994299</x:v>
      </x:c>
      <x:c r="EC27" s="58" t="n">
        <x:f>IF($C27&gt;'Deal Pricing'!$D$9,"",MAX(EC26-MIN(MAX(EC$9-EC26*EC$8/12,0),EC26),0))</x:f>
        <x:v>95847344.09347896</x:v>
      </x:c>
      <x:c r="ED27" s="58" t="n">
        <x:f>IF($C27&gt;'Deal Pricing'!$D$9,"",MAX(ED26-MIN(MAX(ED$9-ED26*ED$8/12,0),ED26),0))</x:f>
        <x:v>95853721.81177938</x:v>
      </x:c>
      <x:c r="EE27" s="58" t="n">
        <x:f>IF($C27&gt;'Deal Pricing'!$D$9,"",MAX(EE26-MIN(MAX(EE$9-EE26*EE$8/12,0),EE26),0))</x:f>
        <x:v>95860092.15756378</x:v>
      </x:c>
      <x:c r="EF27" s="58" t="n">
        <x:f>IF($C27&gt;'Deal Pricing'!$D$9,"",MAX(EF26-MIN(MAX(EF$9-EF26*EF$8/12,0),EF26),0))</x:f>
        <x:v>95866455.13356343</x:v>
      </x:c>
      <x:c r="EG27" s="58" t="n">
        <x:f>IF($C27&gt;'Deal Pricing'!$D$9,"",MAX(EG26-MIN(MAX(EG$9-EG26*EG$8/12,0),EG26),0))</x:f>
        <x:v>95872810.74252203</x:v>
      </x:c>
      <x:c r="EH27" s="58" t="n">
        <x:f>IF($C27&gt;'Deal Pricing'!$D$9,"",MAX(EH26-MIN(MAX(EH$9-EH26*EH$8/12,0),EH26),0))</x:f>
        <x:v>95879158.987195</x:v>
      </x:c>
      <x:c r="EI27" s="58" t="n">
        <x:f>IF($C27&gt;'Deal Pricing'!$D$9,"",MAX(EI26-MIN(MAX(EI$9-EI26*EI$8/12,0),EI26),0))</x:f>
        <x:v>95885499.87035005</x:v>
      </x:c>
      <x:c r="EJ27" s="58" t="n">
        <x:f>IF($C27&gt;'Deal Pricing'!$D$9,"",MAX(EJ26-MIN(MAX(EJ$9-EJ26*EJ$8/12,0),EJ26),0))</x:f>
        <x:v>95891833.39476661</x:v>
      </x:c>
      <x:c r="EK27" s="58" t="n">
        <x:f>IF($C27&gt;'Deal Pricing'!$D$9,"",MAX(EK26-MIN(MAX(EK$9-EK26*EK$8/12,0),EK26),0))</x:f>
        <x:v>95898159.56323643</x:v>
      </x:c>
      <x:c r="EL27" s="58" t="n">
        <x:f>IF($C27&gt;'Deal Pricing'!$D$9,"",MAX(EL26-MIN(MAX(EL$9-EL26*EL$8/12,0),EL26),0))</x:f>
        <x:v>95904478.37856293</x:v>
      </x:c>
      <x:c r="EM27" s="58" t="n">
        <x:f>IF($C27&gt;'Deal Pricing'!$D$9,"",MAX(EM26-MIN(MAX(EM$9-EM26*EM$8/12,0),EM26),0))</x:f>
        <x:v>95910789.84356149</x:v>
      </x:c>
      <x:c r="EN27" s="58" t="n">
        <x:f>IF($C27&gt;'Deal Pricing'!$D$9,"",MAX(EN26-MIN(MAX(EN$9-EN26*EN$8/12,0),EN26),0))</x:f>
        <x:v>95917093.96105964</x:v>
      </x:c>
      <x:c r="EO27" s="58" t="n">
        <x:f>IF($C27&gt;'Deal Pricing'!$D$9,"",MAX(EO26-MIN(MAX(EO$9-EO26*EO$8/12,0),EO26),0))</x:f>
        <x:v>95923390.7338965</x:v>
      </x:c>
      <x:c r="EP27" s="58" t="n">
        <x:f>IF($C27&gt;'Deal Pricing'!$D$9,"",MAX(EP26-MIN(MAX(EP$9-EP26*EP$8/12,0),EP26),0))</x:f>
        <x:v>95929680.16492333</x:v>
      </x:c>
      <x:c r="EQ27" s="58" t="n">
        <x:f>IF($C27&gt;'Deal Pricing'!$D$9,"",MAX(EQ26-MIN(MAX(EQ$9-EQ26*EQ$8/12,0),EQ26),0))</x:f>
        <x:v>95935962.257003</x:v>
      </x:c>
      <x:c r="ER27" s="58" t="n">
        <x:f>IF($C27&gt;'Deal Pricing'!$D$9,"",MAX(ER26-MIN(MAX(ER$9-ER26*ER$8/12,0),ER26),0))</x:f>
        <x:v>95942237.01301043</x:v>
      </x:c>
      <x:c r="ES27" s="58" t="n">
        <x:f>IF($C27&gt;'Deal Pricing'!$D$9,"",MAX(ES26-MIN(MAX(ES$9-ES26*ES$8/12,0),ES26),0))</x:f>
        <x:v>95948504.43583211</x:v>
      </x:c>
      <x:c r="ET27" s="58" t="n">
        <x:f>IF($C27&gt;'Deal Pricing'!$D$9,"",MAX(ET26-MIN(MAX(ET$9-ET26*ET$8/12,0),ET26),0))</x:f>
        <x:v>95954764.52836658</x:v>
      </x:c>
      <x:c r="EU27" s="58" t="n">
        <x:f>IF($C27&gt;'Deal Pricing'!$D$9,"",MAX(EU26-MIN(MAX(EU$9-EU26*EU$8/12,0),EU26),0))</x:f>
        <x:v>95961017.29352385</x:v>
      </x:c>
      <x:c r="EV27" s="58" t="n">
        <x:f>IF($C27&gt;'Deal Pricing'!$D$9,"",MAX(EV26-MIN(MAX(EV$9-EV26*EV$8/12,0),EV26),0))</x:f>
        <x:v>95967262.73422593</x:v>
      </x:c>
      <x:c r="EW27" s="58" t="n">
        <x:f>IF($C27&gt;'Deal Pricing'!$D$9,"",MAX(EW26-MIN(MAX(EW$9-EW26*EW$8/12,0),EW26),0))</x:f>
        <x:v>95973500.85340634</x:v>
      </x:c>
      <x:c r="EX27" s="58" t="n">
        <x:f>IF($C27&gt;'Deal Pricing'!$D$9,"",MAX(EX26-MIN(MAX(EX$9-EX26*EX$8/12,0),EX26),0))</x:f>
        <x:v>95979731.65401049</x:v>
      </x:c>
      <x:c r="EY27" s="58" t="n">
        <x:f>IF($C27&gt;'Deal Pricing'!$D$9,"",MAX(EY26-MIN(MAX(EY$9-EY26*EY$8/12,0),EY26),0))</x:f>
        <x:v>95985955.1389953</x:v>
      </x:c>
      <x:c r="EZ27" s="58" t="n">
        <x:f>IF($C27&gt;'Deal Pricing'!$D$9,"",MAX(EZ26-MIN(MAX(EZ$9-EZ26*EZ$8/12,0),EZ26),0))</x:f>
        <x:v>95992171.31132933</x:v>
      </x:c>
      <x:c r="FA27" s="58" t="n">
        <x:f>IF($C27&gt;'Deal Pricing'!$D$9,"",MAX(FA26-MIN(MAX(FA$9-FA26*FA$8/12,0),FA26),0))</x:f>
        <x:v>95998380.17399298</x:v>
      </x:c>
      <x:c r="FB27" s="58" t="n">
        <x:f>IF($C27&gt;'Deal Pricing'!$D$9,"",MAX(FB26-MIN(MAX(FB$9-FB26*FB$8/12,0),FB26),0))</x:f>
        <x:v>96004581.72997795</x:v>
      </x:c>
      <x:c r="FC27" s="58" t="n">
        <x:f>IF($C27&gt;'Deal Pricing'!$D$9,"",MAX(FC26-MIN(MAX(FC$9-FC26*FC$8/12,0),FC26),0))</x:f>
        <x:v>96010775.98228782</x:v>
      </x:c>
      <x:c r="FD27" s="58" t="n">
        <x:f>IF($C27&gt;'Deal Pricing'!$D$9,"",MAX(FD26-MIN(MAX(FD$9-FD26*FD$8/12,0),FD26),0))</x:f>
        <x:v>96016962.93393749</x:v>
      </x:c>
      <x:c r="FE27" s="58" t="n">
        <x:f>IF($C27&gt;'Deal Pricing'!$D$9,"",MAX(FE26-MIN(MAX(FE$9-FE26*FE$8/12,0),FE26),0))</x:f>
        <x:v>96023142.58795358</x:v>
      </x:c>
      <x:c r="FF27" s="58" t="n">
        <x:f>IF($C27&gt;'Deal Pricing'!$D$9,"",MAX(FF26-MIN(MAX(FF$9-FF26*FF$8/12,0),FF26),0))</x:f>
        <x:v>96029314.94737403</x:v>
      </x:c>
      <x:c r="FG27" s="58" t="n">
        <x:f>IF($C27&gt;'Deal Pricing'!$D$9,"",MAX(FG26-MIN(MAX(FG$9-FG26*FG$8/12,0),FG26),0))</x:f>
        <x:v>96035480.01524854</x:v>
      </x:c>
      <x:c r="FH27" s="58" t="n">
        <x:f>IF($C27&gt;'Deal Pricing'!$D$9,"",MAX(FH26-MIN(MAX(FH$9-FH26*FH$8/12,0),FH26),0))</x:f>
        <x:v>96041637.79463793</x:v>
      </x:c>
      <x:c r="FI27" s="58" t="n">
        <x:f>IF($C27&gt;'Deal Pricing'!$D$9,"",MAX(FI26-MIN(MAX(FI$9-FI26*FI$8/12,0),FI26),0))</x:f>
        <x:v>96047788.28861487</x:v>
      </x:c>
      <x:c r="FJ27" s="58" t="n">
        <x:f>IF($C27&gt;'Deal Pricing'!$D$9,"",MAX(FJ26-MIN(MAX(FJ$9-FJ26*FJ$8/12,0),FJ26),0))</x:f>
        <x:v>96053931.50026312</x:v>
      </x:c>
      <x:c r="FK27" s="58" t="n">
        <x:f>IF($C27&gt;'Deal Pricing'!$D$9,"",MAX(FK26-MIN(MAX(FK$9-FK26*FK$8/12,0),FK26),0))</x:f>
        <x:v>96060067.43267792</x:v>
      </x:c>
      <x:c r="FL27" s="58" t="n">
        <x:f>IF($C27&gt;'Deal Pricing'!$D$9,"",MAX(FL26-MIN(MAX(FL$9-FL26*FL$8/12,0),FL26),0))</x:f>
        <x:v>96066196.08896607</x:v>
      </x:c>
      <x:c r="FM27" s="58" t="n">
        <x:f>IF($C27&gt;'Deal Pricing'!$D$9,"",MAX(FM26-MIN(MAX(FM$9-FM26*FM$8/12,0),FM26),0))</x:f>
        <x:v>96072317.47224545</x:v>
      </x:c>
      <x:c r="FN27" s="58" t="n">
        <x:f>IF($C27&gt;'Deal Pricing'!$D$9,"",MAX(FN26-MIN(MAX(FN$9-FN26*FN$8/12,0),FN26),0))</x:f>
        <x:v>96078431.58564554</x:v>
      </x:c>
      <x:c r="FO27" s="58" t="n">
        <x:f>IF($C27&gt;'Deal Pricing'!$D$9,"",MAX(FO26-MIN(MAX(FO$9-FO26*FO$8/12,0),FO26),0))</x:f>
        <x:v>96084538.43230684</x:v>
      </x:c>
      <x:c r="FP27" s="58" t="n">
        <x:f>IF($C27&gt;'Deal Pricing'!$D$9,"",MAX(FP26-MIN(MAX(FP$9-FP26*FP$8/12,0),FP26),0))</x:f>
        <x:v>96090638.01538146</x:v>
      </x:c>
      <x:c r="FQ27" s="58" t="n">
        <x:f>IF($C27&gt;'Deal Pricing'!$D$9,"",MAX(FQ26-MIN(MAX(FQ$9-FQ26*FQ$8/12,0),FQ26),0))</x:f>
        <x:v>96096730.33803245</x:v>
      </x:c>
      <x:c r="FR27" s="58" t="n">
        <x:f>IF($C27&gt;'Deal Pricing'!$D$9,"",MAX(FR26-MIN(MAX(FR$9-FR26*FR$8/12,0),FR26),0))</x:f>
        <x:v>96102815.40343441</x:v>
      </x:c>
      <x:c r="FS27" s="58" t="n">
        <x:f>IF($C27&gt;'Deal Pricing'!$D$9,"",MAX(FS26-MIN(MAX(FS$9-FS26*FS$8/12,0),FS26),0))</x:f>
        <x:v>96108893.21477287</x:v>
      </x:c>
      <x:c r="FT27" s="58" t="n">
        <x:f>IF($C27&gt;'Deal Pricing'!$D$9,"",MAX(FT26-MIN(MAX(FT$9-FT26*FT$8/12,0),FT26),0))</x:f>
        <x:v>96114963.77524479</x:v>
      </x:c>
      <x:c r="FU27" s="58" t="n">
        <x:f>IF($C27&gt;'Deal Pricing'!$D$9,"",MAX(FU26-MIN(MAX(FU$9-FU26*FU$8/12,0),FU26),0))</x:f>
        <x:v>96121027.08805807</x:v>
      </x:c>
      <x:c r="FV27" s="58" t="n">
        <x:f>IF($C27&gt;'Deal Pricing'!$D$9,"",MAX(FV26-MIN(MAX(FV$9-FV26*FV$8/12,0),FV26),0))</x:f>
        <x:v>96127083.15643203</x:v>
      </x:c>
      <x:c r="FW27" s="58" t="n">
        <x:f>IF($C27&gt;'Deal Pricing'!$D$9,"",MAX(FW26-MIN(MAX(FW$9-FW26*FW$8/12,0),FW26),0))</x:f>
        <x:v>96133131.98359689</x:v>
      </x:c>
      <x:c r="FX27" s="58" t="n">
        <x:f>IF($C27&gt;'Deal Pricing'!$D$9,"",MAX(FX26-MIN(MAX(FX$9-FX26*FX$8/12,0),FX26),0))</x:f>
        <x:v>96139173.57279399</x:v>
      </x:c>
      <x:c r="FY27" s="58" t="n">
        <x:f>IF($C27&gt;'Deal Pricing'!$D$9,"",MAX(FY26-MIN(MAX(FY$9-FY26*FY$8/12,0),FY26),0))</x:f>
        <x:v>96145207.92727593</x:v>
      </x:c>
      <x:c r="FZ27" s="58" t="n">
        <x:f>IF($C27&gt;'Deal Pricing'!$D$9,"",MAX(FZ26-MIN(MAX(FZ$9-FZ26*FZ$8/12,0),FZ26),0))</x:f>
        <x:v>96151235.05030608</x:v>
      </x:c>
      <x:c r="GA27" s="58" t="n">
        <x:f>IF($C27&gt;'Deal Pricing'!$D$9,"",MAX(GA26-MIN(MAX(GA$9-GA26*GA$8/12,0),GA26),0))</x:f>
        <x:v>96157254.94515914</x:v>
      </x:c>
      <x:c r="GB27" s="58" t="n">
        <x:f>IF($C27&gt;'Deal Pricing'!$D$9,"",MAX(GB26-MIN(MAX(GB$9-GB26*GB$8/12,0),GB26),0))</x:f>
        <x:v>96163267.61512053</x:v>
      </x:c>
      <x:c r="GC27" s="58" t="n">
        <x:f>IF($C27&gt;'Deal Pricing'!$D$9,"",MAX(GC26-MIN(MAX(GC$9-GC26*GC$8/12,0),GC26),0))</x:f>
        <x:v>96169273.06348693</x:v>
      </x:c>
      <x:c r="GD27" s="58" t="n">
        <x:f>IF($C27&gt;'Deal Pricing'!$D$9,"",MAX(GD26-MIN(MAX(GD$9-GD26*GD$8/12,0),GD26),0))</x:f>
        <x:v>96175271.2935657</x:v>
      </x:c>
      <x:c r="GE27" s="58" t="n">
        <x:f>IF($C27&gt;'Deal Pricing'!$D$9,"",MAX(GE26-MIN(MAX(GE$9-GE26*GE$8/12,0),GE26),0))</x:f>
        <x:v>96181262.30867541</x:v>
      </x:c>
      <x:c r="GF27" s="58" t="n">
        <x:f>IF($C27&gt;'Deal Pricing'!$D$9,"",MAX(GF26-MIN(MAX(GF$9-GF26*GF$8/12,0),GF26),0))</x:f>
        <x:v>96187246.11214527</x:v>
      </x:c>
      <x:c r="GG27" s="58" t="n">
        <x:f>IF($C27&gt;'Deal Pricing'!$D$9,"",MAX(GG26-MIN(MAX(GG$9-GG26*GG$8/12,0),GG26),0))</x:f>
        <x:v>96193222.70731565</x:v>
      </x:c>
      <x:c r="GH27" s="58" t="n">
        <x:f>IF($C27&gt;'Deal Pricing'!$D$9,"",MAX(GH26-MIN(MAX(GH$9-GH26*GH$8/12,0),GH26),0))</x:f>
        <x:v>96199192.09753758</x:v>
      </x:c>
      <x:c r="GI27" s="58" t="n">
        <x:f>IF($C27&gt;'Deal Pricing'!$D$9,"",MAX(GI26-MIN(MAX(GI$9-GI26*GI$8/12,0),GI26),0))</x:f>
        <x:v>96205154.2861729</x:v>
      </x:c>
      <x:c r="GJ27" s="58" t="n">
        <x:f>IF($C27&gt;'Deal Pricing'!$D$9,"",MAX(GJ26-MIN(MAX(GJ$9-GJ26*GJ$8/12,0),GJ26),0))</x:f>
        <x:v>96211109.2765945</x:v>
      </x:c>
      <x:c r="GK27" s="58" t="n">
        <x:f>IF($C27&gt;'Deal Pricing'!$D$9,"",MAX(GK26-MIN(MAX(GK$9-GK26*GK$8/12,0),GK26),0))</x:f>
        <x:v>96217057.07218581</x:v>
      </x:c>
      <x:c r="GL27" s="58" t="n">
        <x:f>IF($C27&gt;'Deal Pricing'!$D$9,"",MAX(GL26-MIN(MAX(GL$9-GL26*GL$8/12,0),GL26),0))</x:f>
        <x:v>96222997.67634127</x:v>
      </x:c>
      <x:c r="GM27" s="58" t="n">
        <x:f>IF($C27&gt;'Deal Pricing'!$D$9,"",MAX(GM26-MIN(MAX(GM$9-GM26*GM$8/12,0),GM26),0))</x:f>
        <x:v>96228931.09246577</x:v>
      </x:c>
      <x:c r="GN27" s="58" t="n">
        <x:f>IF($C27&gt;'Deal Pricing'!$D$9,"",MAX(GN26-MIN(MAX(GN$9-GN26*GN$8/12,0),GN26),0))</x:f>
        <x:v>96234857.32397524</x:v>
      </x:c>
      <x:c r="GO27" s="58" t="n">
        <x:f>IF($C27&gt;'Deal Pricing'!$D$9,"",MAX(GO26-MIN(MAX(GO$9-GO26*GO$8/12,0),GO26),0))</x:f>
        <x:v>96240776.37429598</x:v>
      </x:c>
      <x:c r="GP27" s="58" t="n">
        <x:f>IF($C27&gt;'Deal Pricing'!$D$9,"",MAX(GP26-MIN(MAX(GP$9-GP26*GP$8/12,0),GP26),0))</x:f>
        <x:v>96246688.2468653</x:v>
      </x:c>
      <x:c r="GQ27" s="58" t="n">
        <x:f>IF($C27&gt;'Deal Pricing'!$D$9,"",MAX(GQ26-MIN(MAX(GQ$9-GQ26*GQ$8/12,0),GQ26),0))</x:f>
        <x:v>96252592.94513084</x:v>
      </x:c>
      <x:c r="GR27" s="58" t="n">
        <x:f>IF($C27&gt;'Deal Pricing'!$D$9,"",MAX(GR26-MIN(MAX(GR$9-GR26*GR$8/12,0),GR26),0))</x:f>
        <x:v>96258490.4725511</x:v>
      </x:c>
      <x:c r="GS27" s="58" t="n">
        <x:f>IF($C27&gt;'Deal Pricing'!$D$9,"",MAX(GS26-MIN(MAX(GS$9-GS26*GS$8/12,0),GS26),0))</x:f>
        <x:v>96264380.83259502</x:v>
      </x:c>
      <x:c r="GT27" s="58" t="n">
        <x:f>IF($C27&gt;'Deal Pricing'!$D$9,"",MAX(GT26-MIN(MAX(GT$9-GT26*GT$8/12,0),GT26),0))</x:f>
        <x:v>96270264.02874224</x:v>
      </x:c>
      <x:c r="GU27" s="58" t="n">
        <x:f>IF($C27&gt;'Deal Pricing'!$D$9,"",MAX(GU26-MIN(MAX(GU$9-GU26*GU$8/12,0),GU26),0))</x:f>
        <x:v>96276140.06448288</x:v>
      </x:c>
      <x:c r="GV27" s="58" t="n">
        <x:f>IF($C27&gt;'Deal Pricing'!$D$9,"",MAX(GV26-MIN(MAX(GV$9-GV26*GV$8/12,0),GV26),0))</x:f>
        <x:v>96282008.9433175</x:v>
      </x:c>
      <x:c r="GW27" s="58" t="n">
        <x:f>IF($C27&gt;'Deal Pricing'!$D$9,"",MAX(GW26-MIN(MAX(GW$9-GW26*GW$8/12,0),GW26),0))</x:f>
        <x:v>96287870.6687574</x:v>
      </x:c>
      <x:c r="GX27" s="58" t="n">
        <x:f>IF($C27&gt;'Deal Pricing'!$D$9,"",MAX(GX26-MIN(MAX(GX$9-GX26*GX$8/12,0),GX26),0))</x:f>
        <x:v>96293725.24432406</x:v>
      </x:c>
      <x:c r="GY27" s="58" t="n">
        <x:f>IF($C27&gt;'Deal Pricing'!$D$9,"",MAX(GY26-MIN(MAX(GY$9-GY26*GY$8/12,0),GY26),0))</x:f>
        <x:v>96299572.67354971</x:v>
      </x:c>
      <x:c r="GZ27" s="58" t="n">
        <x:f>IF($C27&gt;'Deal Pricing'!$D$9,"",MAX(GZ26-MIN(MAX(GZ$9-GZ26*GZ$8/12,0),GZ26),0))</x:f>
        <x:v>96305412.95997675</x:v>
      </x:c>
      <x:c r="HA27" s="58" t="n">
        <x:f>IF($C27&gt;'Deal Pricing'!$D$9,"",MAX(HA26-MIN(MAX(HA$9-HA26*HA$8/12,0),HA26),0))</x:f>
        <x:v>96311246.10715818</x:v>
      </x:c>
      <x:c r="HB27" s="58" t="n">
        <x:f>IF($C27&gt;'Deal Pricing'!$D$9,"",MAX(HB26-MIN(MAX(HB$9-HB26*HB$8/12,0),HB26),0))</x:f>
        <x:v>96317072.11865722</x:v>
      </x:c>
      <x:c r="HC27" s="58" t="n">
        <x:f>IF($C27&gt;'Deal Pricing'!$D$9,"",MAX(HC26-MIN(MAX(HC$9-HC26*HC$8/12,0),HC26),0))</x:f>
        <x:v>96322890.99804756</x:v>
      </x:c>
      <x:c r="HD27" s="58" t="n">
        <x:f>IF($C27&gt;'Deal Pricing'!$D$9,"",MAX(HD26-MIN(MAX(HD$9-HD26*HD$8/12,0),HD26),0))</x:f>
        <x:v>96328702.74891315</x:v>
      </x:c>
      <x:c r="HE27" s="58" t="n">
        <x:f>IF($C27&gt;'Deal Pricing'!$D$9,"",MAX(HE26-MIN(MAX(HE$9-HE26*HE$8/12,0),HE26),0))</x:f>
        <x:v>96334507.37484832</x:v>
      </x:c>
      <x:c r="HF27" s="58" t="n">
        <x:f>IF($C27&gt;'Deal Pricing'!$D$9,"",MAX(HF26-MIN(MAX(HF$9-HF26*HF$8/12,0),HF26),0))</x:f>
        <x:v>96340304.87945755</x:v>
      </x:c>
      <x:c r="HG27" s="58" t="n">
        <x:f>IF($C27&gt;'Deal Pricing'!$D$9,"",MAX(HG26-MIN(MAX(HG$9-HG26*HG$8/12,0),HG26),0))</x:f>
        <x:v>96346095.26635575</x:v>
      </x:c>
      <x:c r="HH27" s="58" t="n">
        <x:f>IF($C27&gt;'Deal Pricing'!$D$9,"",MAX(HH26-MIN(MAX(HH$9-HH26*HH$8/12,0),HH26),0))</x:f>
        <x:v>96351878.53916793</x:v>
      </x:c>
      <x:c r="HI27" s="58" t="n">
        <x:f>IF($C27&gt;'Deal Pricing'!$D$9,"",MAX(HI26-MIN(MAX(HI$9-HI26*HI$8/12,0),HI26),0))</x:f>
        <x:v>96357654.70152926</x:v>
      </x:c>
      <x:c r="HJ27" s="58" t="n">
        <x:f>IF($C27&gt;'Deal Pricing'!$D$9,"",MAX(HJ26-MIN(MAX(HJ$9-HJ26*HJ$8/12,0),HJ26),0))</x:f>
        <x:v>96363423.75708532</x:v>
      </x:c>
      <x:c r="HK27" s="58" t="n">
        <x:f>IF($C27&gt;'Deal Pricing'!$D$9,"",MAX(HK26-MIN(MAX(HK$9-HK26*HK$8/12,0),HK26),0))</x:f>
        <x:v>96369185.70949155</x:v>
      </x:c>
      <x:c r="HL27" s="58" t="n">
        <x:f>IF($C27&gt;'Deal Pricing'!$D$9,"",MAX(HL26-MIN(MAX(HL$9-HL26*HL$8/12,0),HL26),0))</x:f>
        <x:v>96374940.56241378</x:v>
      </x:c>
      <x:c r="HM27" s="58" t="n">
        <x:f>IF($C27&gt;'Deal Pricing'!$D$9,"",MAX(HM26-MIN(MAX(HM$9-HM26*HM$8/12,0),HM26),0))</x:f>
        <x:v>96380688.31952775</x:v>
      </x:c>
      <x:c r="HN27" s="58" t="n">
        <x:f>IF($C27&gt;'Deal Pricing'!$D$9,"",MAX(HN26-MIN(MAX(HN$9-HN26*HN$8/12,0),HN26),0))</x:f>
        <x:v>96386428.98451947</x:v>
      </x:c>
      <x:c r="HO27" s="58" t="n">
        <x:f>IF($C27&gt;'Deal Pricing'!$D$9,"",MAX(HO26-MIN(MAX(HO$9-HO26*HO$8/12,0),HO26),0))</x:f>
        <x:v>96392162.56108476</x:v>
      </x:c>
      <x:c r="HP27" s="58" t="n">
        <x:f>IF($C27&gt;'Deal Pricing'!$D$9,"",MAX(HP26-MIN(MAX(HP$9-HP26*HP$8/12,0),HP26),0))</x:f>
        <x:v>96397889.05292977</x:v>
      </x:c>
      <x:c r="HQ27" s="58" t="n">
        <x:f>IF($C27&gt;'Deal Pricing'!$D$9,"",MAX(HQ26-MIN(MAX(HQ$9-HQ26*HQ$8/12,0),HQ26),0))</x:f>
        <x:v>96403608.46377034</x:v>
      </x:c>
      <x:c r="HR27" s="58" t="n">
        <x:f>IF($C27&gt;'Deal Pricing'!$D$9,"",MAX(HR26-MIN(MAX(HR$9-HR26*HR$8/12,0),HR26),0))</x:f>
        <x:v>96409320.7973326</x:v>
      </x:c>
      <x:c r="HS27" s="58" t="n">
        <x:f>IF($C27&gt;'Deal Pricing'!$D$9,"",MAX(HS26-MIN(MAX(HS$9-HS26*HS$8/12,0),HS26),0))</x:f>
        <x:v>96415026.0573524</x:v>
      </x:c>
      <x:c r="HT27" s="58" t="n">
        <x:f>IF($C27&gt;'Deal Pricing'!$D$9,"",MAX(HT26-MIN(MAX(HT$9-HT26*HT$8/12,0),HT26),0))</x:f>
        <x:v>96420724.24757555</x:v>
      </x:c>
      <x:c r="HU27" s="58" t="n">
        <x:f>IF($C27&gt;'Deal Pricing'!$D$9,"",MAX(HU26-MIN(MAX(HU$9-HU26*HU$8/12,0),HU26),0))</x:f>
        <x:v>96426415.37175795</x:v>
      </x:c>
      <x:c r="HV27" s="58" t="n">
        <x:f>IF($C27&gt;'Deal Pricing'!$D$9,"",MAX(HV26-MIN(MAX(HV$9-HV26*HV$8/12,0),HV26),0))</x:f>
        <x:v>96432099.43366514</x:v>
      </x:c>
      <x:c r="HW27" s="58" t="n">
        <x:f>IF($C27&gt;'Deal Pricing'!$D$9,"",MAX(HW26-MIN(MAX(HW$9-HW26*HW$8/12,0),HW26),0))</x:f>
        <x:v>96437776.43707271</x:v>
      </x:c>
      <x:c r="HX27" s="58" t="n">
        <x:f>IF($C27&gt;'Deal Pricing'!$D$9,"",MAX(HX26-MIN(MAX(HX$9-HX26*HX$8/12,0),HX26),0))</x:f>
        <x:v>96443446.38576591</x:v>
      </x:c>
      <x:c r="HY27" s="58" t="n">
        <x:f>IF($C27&gt;'Deal Pricing'!$D$9,"",MAX(HY26-MIN(MAX(HY$9-HY26*HY$8/12,0),HY26),0))</x:f>
        <x:v>96449109.28353995</x:v>
      </x:c>
      <x:c r="HZ27" s="58" t="n">
        <x:f>IF($C27&gt;'Deal Pricing'!$D$9,"",MAX(HZ26-MIN(MAX(HZ$9-HZ26*HZ$8/12,0),HZ26),0))</x:f>
        <x:v>96454765.13419966</x:v>
      </x:c>
      <x:c r="IA27" s="58" t="n">
        <x:f>IF($C27&gt;'Deal Pricing'!$D$9,"",MAX(IA26-MIN(MAX(IA$9-IA26*IA$8/12,0),IA26),0))</x:f>
        <x:v>96460413.94155985</x:v>
      </x:c>
      <x:c r="IB27" s="58" t="n">
        <x:f>IF($C27&gt;'Deal Pricing'!$D$9,"",MAX(IB26-MIN(MAX(IB$9-IB26*IB$8/12,0),IB26),0))</x:f>
        <x:v>96466055.70944476</x:v>
      </x:c>
      <x:c r="IC27" s="2"/>
      <x:c r="ID27" s="2"/>
      <x:c r="IE27" s="2"/>
      <x:c r="IF27" s="2"/>
    </x:row>
    <x:row r="28">
      <x:c r="A28" s="2"/>
      <x:c r="B28" s="2"/>
      <x:c r="C28" s="2" t="n">
        <x:v>4</x:v>
      </x:c>
      <x:c r="D28" s="67" t="n">
        <x:f>IF(C28&lt;='Deal Pricing'!$D$9,(1-(1-(1-'Deal Pricing'!$H$10)^(1/12)))^(C28-1),"")</x:f>
        <x:v>0.9898464007679532</x:v>
      </x:c>
      <x:c r="E28" s="67" t="n">
        <x:f>IF(D28="","",D28*(1-(1-'Deal Pricing'!$H$10)^(1/12)))</x:f>
        <x:v>0.0033615710357650396</x:v>
      </x:c>
      <x:c r="F28" s="58" t="n">
        <x:f>IF($C28&gt;'Deal Pricing'!$D$9,"",MAX(F27-MIN(MAX(F$9-F27*F$8/12,0),F27),0))</x:f>
        <x:v>92442959.13584536</x:v>
      </x:c>
      <x:c r="G28" s="58" t="n">
        <x:f>IF($C28&gt;'Deal Pricing'!$D$9,"",MAX(G27-MIN(MAX(G$9-G27*G$8/12,0),G27),0))</x:f>
        <x:v>92453674.81089735</x:v>
      </x:c>
      <x:c r="H28" s="58" t="n">
        <x:f>IF($C28&gt;'Deal Pricing'!$D$9,"",MAX(H27-MIN(MAX(H$9-H27*H$8/12,0),H27),0))</x:f>
        <x:v>92464379.9394597</x:v>
      </x:c>
      <x:c r="I28" s="58" t="n">
        <x:f>IF($C28&gt;'Deal Pricing'!$D$9,"",MAX(I27-MIN(MAX(I$9-I27*I$8/12,0),I27),0))</x:f>
        <x:v>92475074.52171561</x:v>
      </x:c>
      <x:c r="J28" s="58" t="n">
        <x:f>IF($C28&gt;'Deal Pricing'!$D$9,"",MAX(J27-MIN(MAX(J$9-J27*J$8/12,0),J27),0))</x:f>
        <x:v>92485758.55786987</x:v>
      </x:c>
      <x:c r="K28" s="58" t="n">
        <x:f>IF($C28&gt;'Deal Pricing'!$D$9,"",MAX(K27-MIN(MAX(K$9-K27*K$8/12,0),K27),0))</x:f>
        <x:v>92496432.04814976</x:v>
      </x:c>
      <x:c r="L28" s="58" t="n">
        <x:f>IF($C28&gt;'Deal Pricing'!$D$9,"",MAX(L27-MIN(MAX(L$9-L27*L$8/12,0),L27),0))</x:f>
        <x:v>92507094.99280307</x:v>
      </x:c>
      <x:c r="M28" s="58" t="n">
        <x:f>IF($C28&gt;'Deal Pricing'!$D$9,"",MAX(M27-MIN(MAX(M$9-M27*M$8/12,0),M27),0))</x:f>
        <x:v>92517747.39210024</x:v>
      </x:c>
      <x:c r="N28" s="58" t="n">
        <x:f>IF($C28&gt;'Deal Pricing'!$D$9,"",MAX(N27-MIN(MAX(N$9-N27*N$8/12,0),N27),0))</x:f>
        <x:v>92528389.24633221</x:v>
      </x:c>
      <x:c r="O28" s="58" t="n">
        <x:f>IF($C28&gt;'Deal Pricing'!$D$9,"",MAX(O27-MIN(MAX(O$9-O27*O$8/12,0),O27),0))</x:f>
        <x:v>92539020.55581258</x:v>
      </x:c>
      <x:c r="P28" s="58" t="n">
        <x:f>IF($C28&gt;'Deal Pricing'!$D$9,"",MAX(P27-MIN(MAX(P$9-P27*P$8/12,0),P27),0))</x:f>
        <x:v>92549641.32087538</x:v>
      </x:c>
      <x:c r="Q28" s="58" t="n">
        <x:f>IF($C28&gt;'Deal Pricing'!$D$9,"",MAX(Q27-MIN(MAX(Q$9-Q27*Q$8/12,0),Q27),0))</x:f>
        <x:v>92560251.54187727</x:v>
      </x:c>
      <x:c r="R28" s="58" t="n">
        <x:f>IF($C28&gt;'Deal Pricing'!$D$9,"",MAX(R27-MIN(MAX(R$9-R27*R$8/12,0),R27),0))</x:f>
        <x:v>92570851.21919537</x:v>
      </x:c>
      <x:c r="S28" s="58" t="n">
        <x:f>IF($C28&gt;'Deal Pricing'!$D$9,"",MAX(S27-MIN(MAX(S$9-S27*S$8/12,0),S27),0))</x:f>
        <x:v>92581440.35322931</x:v>
      </x:c>
      <x:c r="T28" s="58" t="n">
        <x:f>IF($C28&gt;'Deal Pricing'!$D$9,"",MAX(T27-MIN(MAX(T$9-T27*T$8/12,0),T27),0))</x:f>
        <x:v>92592018.9443992</x:v>
      </x:c>
      <x:c r="U28" s="58" t="n">
        <x:f>IF($C28&gt;'Deal Pricing'!$D$9,"",MAX(U27-MIN(MAX(U$9-U27*U$8/12,0),U27),0))</x:f>
        <x:v>92602586.99314761</x:v>
      </x:c>
      <x:c r="V28" s="58" t="n">
        <x:f>IF($C28&gt;'Deal Pricing'!$D$9,"",MAX(V27-MIN(MAX(V$9-V27*V$8/12,0),V27),0))</x:f>
        <x:v>92613144.49993783</x:v>
      </x:c>
      <x:c r="W28" s="58" t="n">
        <x:f>IF($C28&gt;'Deal Pricing'!$D$9,"",MAX(W27-MIN(MAX(W$9-W27*W$8/12,0),W27),0))</x:f>
        <x:v>92623691.46525458</x:v>
      </x:c>
      <x:c r="X28" s="58" t="n">
        <x:f>IF($C28&gt;'Deal Pricing'!$D$9,"",MAX(X27-MIN(MAX(X$9-X27*X$8/12,0),X27),0))</x:f>
        <x:v>92634227.88960473</x:v>
      </x:c>
      <x:c r="Y28" s="58" t="n">
        <x:f>IF($C28&gt;'Deal Pricing'!$D$9,"",MAX(Y27-MIN(MAX(Y$9-Y27*Y$8/12,0),Y27),0))</x:f>
        <x:v>92644753.7735156</x:v>
      </x:c>
      <x:c r="Z28" s="58" t="n">
        <x:f>IF($C28&gt;'Deal Pricing'!$D$9,"",MAX(Z27-MIN(MAX(Z$9-Z27*Z$8/12,0),Z27),0))</x:f>
        <x:v>92655269.1175368</x:v>
      </x:c>
      <x:c r="AA28" s="58" t="n">
        <x:f>IF($C28&gt;'Deal Pricing'!$D$9,"",MAX(AA27-MIN(MAX(AA$9-AA27*AA$8/12,0),AA27),0))</x:f>
        <x:v>92665773.9222384</x:v>
      </x:c>
      <x:c r="AB28" s="58" t="n">
        <x:f>IF($C28&gt;'Deal Pricing'!$D$9,"",MAX(AB27-MIN(MAX(AB$9-AB27*AB$8/12,0),AB27),0))</x:f>
        <x:v>92676268.18821281</x:v>
      </x:c>
      <x:c r="AC28" s="58" t="n">
        <x:f>IF($C28&gt;'Deal Pricing'!$D$9,"",MAX(AC27-MIN(MAX(AC$9-AC27*AC$8/12,0),AC27),0))</x:f>
        <x:v>92686751.91607274</x:v>
      </x:c>
      <x:c r="AD28" s="58" t="n">
        <x:f>IF($C28&gt;'Deal Pricing'!$D$9,"",MAX(AD27-MIN(MAX(AD$9-AD27*AD$8/12,0),AD27),0))</x:f>
        <x:v>92697225.10645324</x:v>
      </x:c>
      <x:c r="AE28" s="58" t="n">
        <x:f>IF($C28&gt;'Deal Pricing'!$D$9,"",MAX(AE27-MIN(MAX(AE$9-AE27*AE$8/12,0),AE27),0))</x:f>
        <x:v>92707687.76000968</x:v>
      </x:c>
      <x:c r="AF28" s="58" t="n">
        <x:f>IF($C28&gt;'Deal Pricing'!$D$9,"",MAX(AF27-MIN(MAX(AF$9-AF27*AF$8/12,0),AF27),0))</x:f>
        <x:v>92718139.87741968</x:v>
      </x:c>
      <x:c r="AG28" s="58" t="n">
        <x:f>IF($C28&gt;'Deal Pricing'!$D$9,"",MAX(AG27-MIN(MAX(AG$9-AG27*AG$8/12,0),AG27),0))</x:f>
        <x:v>92728581.45938137</x:v>
      </x:c>
      <x:c r="AH28" s="58" t="n">
        <x:f>IF($C28&gt;'Deal Pricing'!$D$9,"",MAX(AH27-MIN(MAX(AH$9-AH27*AH$8/12,0),AH27),0))</x:f>
        <x:v>92739012.50661421</x:v>
      </x:c>
      <x:c r="AI28" s="58" t="n">
        <x:f>IF($C28&gt;'Deal Pricing'!$D$9,"",MAX(AI27-MIN(MAX(AI$9-AI27*AI$8/12,0),AI27),0))</x:f>
        <x:v>92749433.01985954</x:v>
      </x:c>
      <x:c r="AJ28" s="58" t="n">
        <x:f>IF($C28&gt;'Deal Pricing'!$D$9,"",MAX(AJ27-MIN(MAX(AJ$9-AJ27*AJ$8/12,0),AJ27),0))</x:f>
        <x:v>92759842.99987897</x:v>
      </x:c>
      <x:c r="AK28" s="58" t="n">
        <x:f>IF($C28&gt;'Deal Pricing'!$D$9,"",MAX(AK27-MIN(MAX(AK$9-AK27*AK$8/12,0),AK27),0))</x:f>
        <x:v>92770242.44745632</x:v>
      </x:c>
      <x:c r="AL28" s="58" t="n">
        <x:f>IF($C28&gt;'Deal Pricing'!$D$9,"",MAX(AL27-MIN(MAX(AL$9-AL27*AL$8/12,0),AL27),0))</x:f>
        <x:v>92780631.36339554</x:v>
      </x:c>
      <x:c r="AM28" s="58" t="n">
        <x:f>IF($C28&gt;'Deal Pricing'!$D$9,"",MAX(AM27-MIN(MAX(AM$9-AM27*AM$8/12,0),AM27),0))</x:f>
        <x:v>92791009.74852277</x:v>
      </x:c>
      <x:c r="AN28" s="58" t="n">
        <x:f>IF($C28&gt;'Deal Pricing'!$D$9,"",MAX(AN27-MIN(MAX(AN$9-AN27*AN$8/12,0),AN27),0))</x:f>
        <x:v>92801377.60368435</x:v>
      </x:c>
      <x:c r="AO28" s="58" t="n">
        <x:f>IF($C28&gt;'Deal Pricing'!$D$9,"",MAX(AO27-MIN(MAX(AO$9-AO27*AO$8/12,0),AO27),0))</x:f>
        <x:v>92811734.92974856</x:v>
      </x:c>
      <x:c r="AP28" s="58" t="n">
        <x:f>IF($C28&gt;'Deal Pricing'!$D$9,"",MAX(AP27-MIN(MAX(AP$9-AP27*AP$8/12,0),AP27),0))</x:f>
        <x:v>92822081.72760406</x:v>
      </x:c>
      <x:c r="AQ28" s="58" t="n">
        <x:f>IF($C28&gt;'Deal Pricing'!$D$9,"",MAX(AQ27-MIN(MAX(AQ$9-AQ27*AQ$8/12,0),AQ27),0))</x:f>
        <x:v>92832417.99816135</x:v>
      </x:c>
      <x:c r="AR28" s="58" t="n">
        <x:f>IF($C28&gt;'Deal Pricing'!$D$9,"",MAX(AR27-MIN(MAX(AR$9-AR27*AR$8/12,0),AR27),0))</x:f>
        <x:v>92842743.74235116</x:v>
      </x:c>
      <x:c r="AS28" s="58" t="n">
        <x:f>IF($C28&gt;'Deal Pricing'!$D$9,"",MAX(AS27-MIN(MAX(AS$9-AS27*AS$8/12,0),AS27),0))</x:f>
        <x:v>92853058.96112615</x:v>
      </x:c>
      <x:c r="AT28" s="58" t="n">
        <x:f>IF($C28&gt;'Deal Pricing'!$D$9,"",MAX(AT27-MIN(MAX(AT$9-AT27*AT$8/12,0),AT27),0))</x:f>
        <x:v>92863363.65545934</x:v>
      </x:c>
      <x:c r="AU28" s="58" t="n">
        <x:f>IF($C28&gt;'Deal Pricing'!$D$9,"",MAX(AU27-MIN(MAX(AU$9-AU27*AU$8/12,0),AU27),0))</x:f>
        <x:v>92873657.82634486</x:v>
      </x:c>
      <x:c r="AV28" s="58" t="n">
        <x:f>IF($C28&gt;'Deal Pricing'!$D$9,"",MAX(AV27-MIN(MAX(AV$9-AV27*AV$8/12,0),AV27),0))</x:f>
        <x:v>92883941.47479829</x:v>
      </x:c>
      <x:c r="AW28" s="58" t="n">
        <x:f>IF($C28&gt;'Deal Pricing'!$D$9,"",MAX(AW27-MIN(MAX(AW$9-AW27*AW$8/12,0),AW27),0))</x:f>
        <x:v>92894214.60185552</x:v>
      </x:c>
      <x:c r="AX28" s="58" t="n">
        <x:f>IF($C28&gt;'Deal Pricing'!$D$9,"",MAX(AX27-MIN(MAX(AX$9-AX27*AX$8/12,0),AX27),0))</x:f>
        <x:v>92904477.20857413</x:v>
      </x:c>
      <x:c r="AY28" s="58" t="n">
        <x:f>IF($C28&gt;'Deal Pricing'!$D$9,"",MAX(AY27-MIN(MAX(AY$9-AY27*AY$8/12,0),AY27),0))</x:f>
        <x:v>92914729.29603185</x:v>
      </x:c>
      <x:c r="AZ28" s="58" t="n">
        <x:f>IF($C28&gt;'Deal Pricing'!$D$9,"",MAX(AZ27-MIN(MAX(AZ$9-AZ27*AZ$8/12,0),AZ27),0))</x:f>
        <x:v>92924970.86532809</x:v>
      </x:c>
      <x:c r="BA28" s="58" t="n">
        <x:f>IF($C28&gt;'Deal Pricing'!$D$9,"",MAX(BA27-MIN(MAX(BA$9-BA27*BA$8/12,0),BA27),0))</x:f>
        <x:v>92935201.91758244</x:v>
      </x:c>
      <x:c r="BB28" s="58" t="n">
        <x:f>IF($C28&gt;'Deal Pricing'!$D$9,"",MAX(BB27-MIN(MAX(BB$9-BB27*BB$8/12,0),BB27),0))</x:f>
        <x:v>92945422.45393607</x:v>
      </x:c>
      <x:c r="BC28" s="58" t="n">
        <x:f>IF($C28&gt;'Deal Pricing'!$D$9,"",MAX(BC27-MIN(MAX(BC$9-BC27*BC$8/12,0),BC27),0))</x:f>
        <x:v>92955632.47555028</x:v>
      </x:c>
      <x:c r="BD28" s="58" t="n">
        <x:f>IF($C28&gt;'Deal Pricing'!$D$9,"",MAX(BD27-MIN(MAX(BD$9-BD27*BD$8/12,0),BD27),0))</x:f>
        <x:v>92965831.98360798</x:v>
      </x:c>
      <x:c r="BE28" s="58" t="n">
        <x:f>IF($C28&gt;'Deal Pricing'!$D$9,"",MAX(BE27-MIN(MAX(BE$9-BE27*BE$8/12,0),BE27),0))</x:f>
        <x:v>92976020.97931226</x:v>
      </x:c>
      <x:c r="BF28" s="58" t="n">
        <x:f>IF($C28&gt;'Deal Pricing'!$D$9,"",MAX(BF27-MIN(MAX(BF$9-BF27*BF$8/12,0),BF27),0))</x:f>
        <x:v>92986199.4638871</x:v>
      </x:c>
      <x:c r="BG28" s="58" t="n">
        <x:f>IF($C28&gt;'Deal Pricing'!$D$9,"",MAX(BG27-MIN(MAX(BG$9-BG27*BG$8/12,0),BG27),0))</x:f>
        <x:v>92996367.43857776</x:v>
      </x:c>
      <x:c r="BH28" s="58" t="n">
        <x:f>IF($C28&gt;'Deal Pricing'!$D$9,"",MAX(BH27-MIN(MAX(BH$9-BH27*BH$8/12,0),BH27),0))</x:f>
        <x:v>93006524.90464953</x:v>
      </x:c>
      <x:c r="BI28" s="58" t="n">
        <x:f>IF($C28&gt;'Deal Pricing'!$D$9,"",MAX(BI27-MIN(MAX(BI$9-BI27*BI$8/12,0),BI27),0))</x:f>
        <x:v>93016671.86338913</x:v>
      </x:c>
      <x:c r="BJ28" s="58" t="n">
        <x:f>IF($C28&gt;'Deal Pricing'!$D$9,"",MAX(BJ27-MIN(MAX(BJ$9-BJ27*BJ$8/12,0),BJ27),0))</x:f>
        <x:v>93026808.31610335</x:v>
      </x:c>
      <x:c r="BK28" s="58" t="n">
        <x:f>IF($C28&gt;'Deal Pricing'!$D$9,"",MAX(BK27-MIN(MAX(BK$9-BK27*BK$8/12,0),BK27),0))</x:f>
        <x:v>93036934.26412031</x:v>
      </x:c>
      <x:c r="BL28" s="58" t="n">
        <x:f>IF($C28&gt;'Deal Pricing'!$D$9,"",MAX(BL27-MIN(MAX(BL$9-BL27*BL$8/12,0),BL27),0))</x:f>
        <x:v>93047049.70878816</x:v>
      </x:c>
      <x:c r="BM28" s="58" t="n">
        <x:f>IF($C28&gt;'Deal Pricing'!$D$9,"",MAX(BM27-MIN(MAX(BM$9-BM27*BM$8/12,0),BM27),0))</x:f>
        <x:v>93057154.65147634</x:v>
      </x:c>
      <x:c r="BN28" s="58" t="n">
        <x:f>IF($C28&gt;'Deal Pricing'!$D$9,"",MAX(BN27-MIN(MAX(BN$9-BN27*BN$8/12,0),BN27),0))</x:f>
        <x:v>93067249.09357426</x:v>
      </x:c>
      <x:c r="BO28" s="58" t="n">
        <x:f>IF($C28&gt;'Deal Pricing'!$D$9,"",MAX(BO27-MIN(MAX(BO$9-BO27*BO$8/12,0),BO27),0))</x:f>
        <x:v>93077333.03649263</x:v>
      </x:c>
      <x:c r="BP28" s="58" t="n">
        <x:f>IF($C28&gt;'Deal Pricing'!$D$9,"",MAX(BP27-MIN(MAX(BP$9-BP27*BP$8/12,0),BP27),0))</x:f>
        <x:v>93087406.48166206</x:v>
      </x:c>
      <x:c r="BQ28" s="58" t="n">
        <x:f>IF($C28&gt;'Deal Pricing'!$D$9,"",MAX(BQ27-MIN(MAX(BQ$9-BQ27*BQ$8/12,0),BQ27),0))</x:f>
        <x:v>93097469.4305344</x:v>
      </x:c>
      <x:c r="BR28" s="58" t="n">
        <x:f>IF($C28&gt;'Deal Pricing'!$D$9,"",MAX(BR27-MIN(MAX(BR$9-BR27*BR$8/12,0),BR27),0))</x:f>
        <x:v>93107521.8845815</x:v>
      </x:c>
      <x:c r="BS28" s="58" t="n">
        <x:f>IF($C28&gt;'Deal Pricing'!$D$9,"",MAX(BS27-MIN(MAX(BS$9-BS27*BS$8/12,0),BS27),0))</x:f>
        <x:v>93117563.84529585</x:v>
      </x:c>
      <x:c r="BT28" s="58" t="n">
        <x:f>IF($C28&gt;'Deal Pricing'!$D$9,"",MAX(BT27-MIN(MAX(BT$9-BT27*BT$8/12,0),BT27),0))</x:f>
        <x:v>93127595.31419079</x:v>
      </x:c>
      <x:c r="BU28" s="58" t="n">
        <x:f>IF($C28&gt;'Deal Pricing'!$D$9,"",MAX(BU27-MIN(MAX(BU$9-BU27*BU$8/12,0),BU27),0))</x:f>
        <x:v>93137616.2927996</x:v>
      </x:c>
      <x:c r="BV28" s="58" t="n">
        <x:f>IF($C28&gt;'Deal Pricing'!$D$9,"",MAX(BV27-MIN(MAX(BV$9-BV27*BV$8/12,0),BV27),0))</x:f>
        <x:v>93147626.7826766</x:v>
      </x:c>
      <x:c r="BW28" s="58" t="n">
        <x:f>IF($C28&gt;'Deal Pricing'!$D$9,"",MAX(BW27-MIN(MAX(BW$9-BW27*BW$8/12,0),BW27),0))</x:f>
        <x:v>93157626.78539594</x:v>
      </x:c>
      <x:c r="BX28" s="58" t="n">
        <x:f>IF($C28&gt;'Deal Pricing'!$D$9,"",MAX(BX27-MIN(MAX(BX$9-BX27*BX$8/12,0),BX27),0))</x:f>
        <x:v>93167616.30255274</x:v>
      </x:c>
      <x:c r="BY28" s="58" t="n">
        <x:f>IF($C28&gt;'Deal Pricing'!$D$9,"",MAX(BY27-MIN(MAX(BY$9-BY27*BY$8/12,0),BY27),0))</x:f>
        <x:v>93177595.33576198</x:v>
      </x:c>
      <x:c r="BZ28" s="58" t="n">
        <x:f>IF($C28&gt;'Deal Pricing'!$D$9,"",MAX(BZ27-MIN(MAX(BZ$9-BZ27*BZ$8/12,0),BZ27),0))</x:f>
        <x:v>93187563.88665962</x:v>
      </x:c>
      <x:c r="CA28" s="58" t="n">
        <x:f>IF($C28&gt;'Deal Pricing'!$D$9,"",MAX(CA27-MIN(MAX(CA$9-CA27*CA$8/12,0),CA27),0))</x:f>
        <x:v>93197521.95690125</x:v>
      </x:c>
      <x:c r="CB28" s="58" t="n">
        <x:f>IF($C28&gt;'Deal Pricing'!$D$9,"",MAX(CB27-MIN(MAX(CB$9-CB27*CB$8/12,0),CB27),0))</x:f>
        <x:v>93207469.54816353</x:v>
      </x:c>
      <x:c r="CC28" s="58" t="n">
        <x:f>IF($C28&gt;'Deal Pricing'!$D$9,"",MAX(CC27-MIN(MAX(CC$9-CC27*CC$8/12,0),CC27),0))</x:f>
        <x:v>93217406.66214284</x:v>
      </x:c>
      <x:c r="CD28" s="58" t="n">
        <x:f>IF($C28&gt;'Deal Pricing'!$D$9,"",MAX(CD27-MIN(MAX(CD$9-CD27*CD$8/12,0),CD27),0))</x:f>
        <x:v>93227333.3005559</x:v>
      </x:c>
      <x:c r="CE28" s="58" t="n">
        <x:f>IF($C28&gt;'Deal Pricing'!$D$9,"",MAX(CE27-MIN(MAX(CE$9-CE27*CE$8/12,0),CE27),0))</x:f>
        <x:v>93237249.46514015</x:v>
      </x:c>
      <x:c r="CF28" s="58" t="n">
        <x:f>IF($C28&gt;'Deal Pricing'!$D$9,"",MAX(CF27-MIN(MAX(CF$9-CF27*CF$8/12,0),CF27),0))</x:f>
        <x:v>93247155.1576526</x:v>
      </x:c>
      <x:c r="CG28" s="58" t="n">
        <x:f>IF($C28&gt;'Deal Pricing'!$D$9,"",MAX(CG27-MIN(MAX(CG$9-CG27*CG$8/12,0),CG27),0))</x:f>
        <x:v>93257050.37987112</x:v>
      </x:c>
      <x:c r="CH28" s="58" t="n">
        <x:f>IF($C28&gt;'Deal Pricing'!$D$9,"",MAX(CH27-MIN(MAX(CH$9-CH27*CH$8/12,0),CH27),0))</x:f>
        <x:v>93266935.13359313</x:v>
      </x:c>
      <x:c r="CI28" s="58" t="n">
        <x:f>IF($C28&gt;'Deal Pricing'!$D$9,"",MAX(CI27-MIN(MAX(CI$9-CI27*CI$8/12,0),CI27),0))</x:f>
        <x:v>93276809.42063682</x:v>
      </x:c>
      <x:c r="CJ28" s="58" t="n">
        <x:f>IF($C28&gt;'Deal Pricing'!$D$9,"",MAX(CJ27-MIN(MAX(CJ$9-CJ27*CJ$8/12,0),CJ27),0))</x:f>
        <x:v>93286673.24283995</x:v>
      </x:c>
      <x:c r="CK28" s="58" t="n">
        <x:f>IF($C28&gt;'Deal Pricing'!$D$9,"",MAX(CK27-MIN(MAX(CK$9-CK27*CK$8/12,0),CK27),0))</x:f>
        <x:v>93296526.60206091</x:v>
      </x:c>
      <x:c r="CL28" s="58" t="n">
        <x:f>IF($C28&gt;'Deal Pricing'!$D$9,"",MAX(CL27-MIN(MAX(CL$9-CL27*CL$8/12,0),CL27),0))</x:f>
        <x:v>93306369.50017768</x:v>
      </x:c>
      <x:c r="CM28" s="58" t="n">
        <x:f>IF($C28&gt;'Deal Pricing'!$D$9,"",MAX(CM27-MIN(MAX(CM$9-CM27*CM$8/12,0),CM27),0))</x:f>
        <x:v>93316201.93908882</x:v>
      </x:c>
      <x:c r="CN28" s="58" t="n">
        <x:f>IF($C28&gt;'Deal Pricing'!$D$9,"",MAX(CN27-MIN(MAX(CN$9-CN27*CN$8/12,0),CN27),0))</x:f>
        <x:v>93326023.92071235</x:v>
      </x:c>
      <x:c r="CO28" s="58" t="n">
        <x:f>IF($C28&gt;'Deal Pricing'!$D$9,"",MAX(CO27-MIN(MAX(CO$9-CO27*CO$8/12,0),CO27),0))</x:f>
        <x:v>93335835.44698699</x:v>
      </x:c>
      <x:c r="CP28" s="58" t="n">
        <x:f>IF($C28&gt;'Deal Pricing'!$D$9,"",MAX(CP27-MIN(MAX(CP$9-CP27*CP$8/12,0),CP27),0))</x:f>
        <x:v>93345636.51987083</x:v>
      </x:c>
      <x:c r="CQ28" s="58" t="n">
        <x:f>IF($C28&gt;'Deal Pricing'!$D$9,"",MAX(CQ27-MIN(MAX(CQ$9-CQ27*CQ$8/12,0),CQ27),0))</x:f>
        <x:v>93355427.1413421</x:v>
      </x:c>
      <x:c r="CR28" s="58" t="n">
        <x:f>IF($C28&gt;'Deal Pricing'!$D$9,"",MAX(CR27-MIN(MAX(CR$9-CR27*CR$8/12,0),CR27),0))</x:f>
        <x:v>93365207.31339934</x:v>
      </x:c>
      <x:c r="CS28" s="58" t="n">
        <x:f>IF($C28&gt;'Deal Pricing'!$D$9,"",MAX(CS27-MIN(MAX(CS$9-CS27*CS$8/12,0),CS27),0))</x:f>
        <x:v>93374977.03806044</x:v>
      </x:c>
      <x:c r="CT28" s="58" t="n">
        <x:f>IF($C28&gt;'Deal Pricing'!$D$9,"",MAX(CT27-MIN(MAX(CT$9-CT27*CT$8/12,0),CT27),0))</x:f>
        <x:v>93384736.31736372</x:v>
      </x:c>
      <x:c r="CU28" s="58" t="n">
        <x:f>IF($C28&gt;'Deal Pricing'!$D$9,"",MAX(CU27-MIN(MAX(CU$9-CU27*CU$8/12,0),CU27),0))</x:f>
        <x:v>93394485.15336685</x:v>
      </x:c>
      <x:c r="CV28" s="58" t="n">
        <x:f>IF($C28&gt;'Deal Pricing'!$D$9,"",MAX(CV27-MIN(MAX(CV$9-CV27*CV$8/12,0),CV27),0))</x:f>
        <x:v>93404223.54814787</x:v>
      </x:c>
      <x:c r="CW28" s="58" t="n">
        <x:f>IF($C28&gt;'Deal Pricing'!$D$9,"",MAX(CW27-MIN(MAX(CW$9-CW27*CW$8/12,0),CW27),0))</x:f>
        <x:v>93413951.50380415</x:v>
      </x:c>
      <x:c r="CX28" s="58" t="n">
        <x:f>IF($C28&gt;'Deal Pricing'!$D$9,"",MAX(CX27-MIN(MAX(CX$9-CX27*CX$8/12,0),CX27),0))</x:f>
        <x:v>93423669.0224533</x:v>
      </x:c>
      <x:c r="CY28" s="58" t="n">
        <x:f>IF($C28&gt;'Deal Pricing'!$D$9,"",MAX(CY27-MIN(MAX(CY$9-CY27*CY$8/12,0),CY27),0))</x:f>
        <x:v>93433376.10623223</x:v>
      </x:c>
      <x:c r="CZ28" s="58" t="n">
        <x:f>IF($C28&gt;'Deal Pricing'!$D$9,"",MAX(CZ27-MIN(MAX(CZ$9-CZ27*CZ$8/12,0),CZ27),0))</x:f>
        <x:v>93443072.75729816</x:v>
      </x:c>
      <x:c r="DA28" s="58" t="n">
        <x:f>IF($C28&gt;'Deal Pricing'!$D$9,"",MAX(DA27-MIN(MAX(DA$9-DA27*DA$8/12,0),DA27),0))</x:f>
        <x:v>93452758.97782737</x:v>
      </x:c>
      <x:c r="DB28" s="58" t="n">
        <x:f>IF($C28&gt;'Deal Pricing'!$D$9,"",MAX(DB27-MIN(MAX(DB$9-DB27*DB$8/12,0),DB27),0))</x:f>
        <x:v>93462434.77001649</x:v>
      </x:c>
      <x:c r="DC28" s="58" t="n">
        <x:f>IF($C28&gt;'Deal Pricing'!$D$9,"",MAX(DC27-MIN(MAX(DC$9-DC27*DC$8/12,0),DC27),0))</x:f>
        <x:v>93472100.13608138</x:v>
      </x:c>
      <x:c r="DD28" s="58" t="n">
        <x:f>IF($C28&gt;'Deal Pricing'!$D$9,"",MAX(DD27-MIN(MAX(DD$9-DD27*DD$8/12,0),DD27),0))</x:f>
        <x:v>93481755.07825753</x:v>
      </x:c>
      <x:c r="DE28" s="58" t="n">
        <x:f>IF($C28&gt;'Deal Pricing'!$D$9,"",MAX(DE27-MIN(MAX(DE$9-DE27*DE$8/12,0),DE27),0))</x:f>
        <x:v>93491399.59880044</x:v>
      </x:c>
      <x:c r="DF28" s="58" t="n">
        <x:f>IF($C28&gt;'Deal Pricing'!$D$9,"",MAX(DF27-MIN(MAX(DF$9-DF27*DF$8/12,0),DF27),0))</x:f>
        <x:v>93501033.69998468</x:v>
      </x:c>
      <x:c r="DG28" s="58" t="n">
        <x:f>IF($C28&gt;'Deal Pricing'!$D$9,"",MAX(DG27-MIN(MAX(DG$9-DG27*DG$8/12,0),DG27),0))</x:f>
        <x:v>93510657.38410491</x:v>
      </x:c>
      <x:c r="DH28" s="58" t="n">
        <x:f>IF($C28&gt;'Deal Pricing'!$D$9,"",MAX(DH27-MIN(MAX(DH$9-DH27*DH$8/12,0),DH27),0))</x:f>
        <x:v>93520270.6534748</x:v>
      </x:c>
      <x:c r="DI28" s="58" t="n">
        <x:f>IF($C28&gt;'Deal Pricing'!$D$9,"",MAX(DI27-MIN(MAX(DI$9-DI27*DI$8/12,0),DI27),0))</x:f>
        <x:v>93529873.51042807</x:v>
      </x:c>
      <x:c r="DJ28" s="58" t="n">
        <x:f>IF($C28&gt;'Deal Pricing'!$D$9,"",MAX(DJ27-MIN(MAX(DJ$9-DJ27*DJ$8/12,0),DJ27),0))</x:f>
        <x:v>93539465.95731738</x:v>
      </x:c>
      <x:c r="DK28" s="58" t="n">
        <x:f>IF($C28&gt;'Deal Pricing'!$D$9,"",MAX(DK27-MIN(MAX(DK$9-DK27*DK$8/12,0),DK27),0))</x:f>
        <x:v>93549047.99651542</x:v>
      </x:c>
      <x:c r="DL28" s="58" t="n">
        <x:f>IF($C28&gt;'Deal Pricing'!$D$9,"",MAX(DL27-MIN(MAX(DL$9-DL27*DL$8/12,0),DL27),0))</x:f>
        <x:v>93558619.63041371</x:v>
      </x:c>
      <x:c r="DM28" s="58" t="n">
        <x:f>IF($C28&gt;'Deal Pricing'!$D$9,"",MAX(DM27-MIN(MAX(DM$9-DM27*DM$8/12,0),DM27),0))</x:f>
        <x:v>93568180.86142378</x:v>
      </x:c>
      <x:c r="DN28" s="58" t="n">
        <x:f>IF($C28&gt;'Deal Pricing'!$D$9,"",MAX(DN27-MIN(MAX(DN$9-DN27*DN$8/12,0),DN27),0))</x:f>
        <x:v>93577731.69197607</x:v>
      </x:c>
      <x:c r="DO28" s="58" t="n">
        <x:f>IF($C28&gt;'Deal Pricing'!$D$9,"",MAX(DO27-MIN(MAX(DO$9-DO27*DO$8/12,0),DO27),0))</x:f>
        <x:v>93587272.12452045</x:v>
      </x:c>
      <x:c r="DP28" s="58" t="n">
        <x:f>IF($C28&gt;'Deal Pricing'!$D$9,"",MAX(DP27-MIN(MAX(DP$9-DP27*DP$8/12,0),DP27),0))</x:f>
        <x:v>93596802.16152647</x:v>
      </x:c>
      <x:c r="DQ28" s="58" t="n">
        <x:f>IF($C28&gt;'Deal Pricing'!$D$9,"",MAX(DQ27-MIN(MAX(DQ$9-DQ27*DQ$8/12,0),DQ27),0))</x:f>
        <x:v>93606321.80548248</x:v>
      </x:c>
      <x:c r="DR28" s="58" t="n">
        <x:f>IF($C28&gt;'Deal Pricing'!$D$9,"",MAX(DR27-MIN(MAX(DR$9-DR27*DR$8/12,0),DR27),0))</x:f>
        <x:v>93615831.05889654</x:v>
      </x:c>
      <x:c r="DS28" s="58" t="n">
        <x:f>IF($C28&gt;'Deal Pricing'!$D$9,"",MAX(DS27-MIN(MAX(DS$9-DS27*DS$8/12,0),DS27),0))</x:f>
        <x:v>93625329.92429556</x:v>
      </x:c>
      <x:c r="DT28" s="58" t="n">
        <x:f>IF($C28&gt;'Deal Pricing'!$D$9,"",MAX(DT27-MIN(MAX(DT$9-DT27*DT$8/12,0),DT27),0))</x:f>
        <x:v>93634818.40422611</x:v>
      </x:c>
      <x:c r="DU28" s="58" t="n">
        <x:f>IF($C28&gt;'Deal Pricing'!$D$9,"",MAX(DU27-MIN(MAX(DU$9-DU27*DU$8/12,0),DU27),0))</x:f>
        <x:v>93644296.50125343</x:v>
      </x:c>
      <x:c r="DV28" s="58" t="n">
        <x:f>IF($C28&gt;'Deal Pricing'!$D$9,"",MAX(DV27-MIN(MAX(DV$9-DV27*DV$8/12,0),DV27),0))</x:f>
        <x:v>93653764.21796246</x:v>
      </x:c>
      <x:c r="DW28" s="58" t="n">
        <x:f>IF($C28&gt;'Deal Pricing'!$D$9,"",MAX(DW27-MIN(MAX(DW$9-DW27*DW$8/12,0),DW27),0))</x:f>
        <x:v>93663221.55695678</x:v>
      </x:c>
      <x:c r="DX28" s="58" t="n">
        <x:f>IF($C28&gt;'Deal Pricing'!$D$9,"",MAX(DX27-MIN(MAX(DX$9-DX27*DX$8/12,0),DX27),0))</x:f>
        <x:v>93672668.52085954</x:v>
      </x:c>
      <x:c r="DY28" s="58" t="n">
        <x:f>IF($C28&gt;'Deal Pricing'!$D$9,"",MAX(DY27-MIN(MAX(DY$9-DY27*DY$8/12,0),DY27),0))</x:f>
        <x:v>93682105.11231254</x:v>
      </x:c>
      <x:c r="DZ28" s="58" t="n">
        <x:f>IF($C28&gt;'Deal Pricing'!$D$9,"",MAX(DZ27-MIN(MAX(DZ$9-DZ27*DZ$8/12,0),DZ27),0))</x:f>
        <x:v>93691531.33397701</x:v>
      </x:c>
      <x:c r="EA28" s="58" t="n">
        <x:f>IF($C28&gt;'Deal Pricing'!$D$9,"",MAX(EA27-MIN(MAX(EA$9-EA27*EA$8/12,0),EA27),0))</x:f>
        <x:v>93700947.18853296</x:v>
      </x:c>
      <x:c r="EB28" s="58" t="n">
        <x:f>IF($C28&gt;'Deal Pricing'!$D$9,"",MAX(EB27-MIN(MAX(EB$9-EB27*EB$8/12,0),EB27),0))</x:f>
        <x:v>93710352.67867936</x:v>
      </x:c>
      <x:c r="EC28" s="58" t="n">
        <x:f>IF($C28&gt;'Deal Pricing'!$D$9,"",MAX(EC27-MIN(MAX(EC$9-EC27*EC$8/12,0),EC27),0))</x:f>
        <x:v>93719747.80713445</x:v>
      </x:c>
      <x:c r="ED28" s="58" t="n">
        <x:f>IF($C28&gt;'Deal Pricing'!$D$9,"",MAX(ED27-MIN(MAX(ED$9-ED27*ED$8/12,0),ED27),0))</x:f>
        <x:v>93729132.576635</x:v>
      </x:c>
      <x:c r="EE28" s="58" t="n">
        <x:f>IF($C28&gt;'Deal Pricing'!$D$9,"",MAX(EE27-MIN(MAX(EE$9-EE27*EE$8/12,0),EE27),0))</x:f>
        <x:v>93738506.98993716</x:v>
      </x:c>
      <x:c r="EF28" s="58" t="n">
        <x:f>IF($C28&gt;'Deal Pricing'!$D$9,"",MAX(EF27-MIN(MAX(EF$9-EF27*EF$8/12,0),EF27),0))</x:f>
        <x:v>93747871.04981543</x:v>
      </x:c>
      <x:c r="EG28" s="58" t="n">
        <x:f>IF($C28&gt;'Deal Pricing'!$D$9,"",MAX(EG27-MIN(MAX(EG$9-EG27*EG$8/12,0),EG27),0))</x:f>
        <x:v>93757224.75906374</x:v>
      </x:c>
      <x:c r="EH28" s="58" t="n">
        <x:f>IF($C28&gt;'Deal Pricing'!$D$9,"",MAX(EH27-MIN(MAX(EH$9-EH27*EH$8/12,0),EH27),0))</x:f>
        <x:v>93766568.12049429</x:v>
      </x:c>
      <x:c r="EI28" s="58" t="n">
        <x:f>IF($C28&gt;'Deal Pricing'!$D$9,"",MAX(EI27-MIN(MAX(EI$9-EI27*EI$8/12,0),EI27),0))</x:f>
        <x:v>93775901.13693859</x:v>
      </x:c>
      <x:c r="EJ28" s="58" t="n">
        <x:f>IF($C28&gt;'Deal Pricing'!$D$9,"",MAX(EJ27-MIN(MAX(EJ$9-EJ27*EJ$8/12,0),EJ27),0))</x:f>
        <x:v>93785223.81124642</x:v>
      </x:c>
      <x:c r="EK28" s="58" t="n">
        <x:f>IF($C28&gt;'Deal Pricing'!$D$9,"",MAX(EK27-MIN(MAX(EK$9-EK27*EK$8/12,0),EK27),0))</x:f>
        <x:v>93794536.14628682</x:v>
      </x:c>
      <x:c r="EL28" s="58" t="n">
        <x:f>IF($C28&gt;'Deal Pricing'!$D$9,"",MAX(EL27-MIN(MAX(EL$9-EL27*EL$8/12,0),EL27),0))</x:f>
        <x:v>93803838.14494711</x:v>
      </x:c>
      <x:c r="EM28" s="58" t="n">
        <x:f>IF($C28&gt;'Deal Pricing'!$D$9,"",MAX(EM27-MIN(MAX(EM$9-EM27*EM$8/12,0),EM27),0))</x:f>
        <x:v>93813129.8101334</x:v>
      </x:c>
      <x:c r="EN28" s="58" t="n">
        <x:f>IF($C28&gt;'Deal Pricing'!$D$9,"",MAX(EN27-MIN(MAX(EN$9-EN27*EN$8/12,0),EN27),0))</x:f>
        <x:v>93822411.14477071</x:v>
      </x:c>
      <x:c r="EO28" s="58" t="n">
        <x:f>IF($C28&gt;'Deal Pricing'!$D$9,"",MAX(EO27-MIN(MAX(EO$9-EO27*EO$8/12,0),EO27),0))</x:f>
        <x:v>93831682.15180226</x:v>
      </x:c>
      <x:c r="EP28" s="58" t="n">
        <x:f>IF($C28&gt;'Deal Pricing'!$D$9,"",MAX(EP27-MIN(MAX(EP$9-EP27*EP$8/12,0),EP27),0))</x:f>
        <x:v>93840942.83419032</x:v>
      </x:c>
      <x:c r="EQ28" s="58" t="n">
        <x:f>IF($C28&gt;'Deal Pricing'!$D$9,"",MAX(EQ27-MIN(MAX(EQ$9-EQ27*EQ$8/12,0),EQ27),0))</x:f>
        <x:v>93850193.1949153</x:v>
      </x:c>
      <x:c r="ER28" s="58" t="n">
        <x:f>IF($C28&gt;'Deal Pricing'!$D$9,"",MAX(ER27-MIN(MAX(ER$9-ER27*ER$8/12,0),ER27),0))</x:f>
        <x:v>93859433.23697655</x:v>
      </x:c>
      <x:c r="ES28" s="58" t="n">
        <x:f>IF($C28&gt;'Deal Pricing'!$D$9,"",MAX(ES27-MIN(MAX(ES$9-ES27*ES$8/12,0),ES27),0))</x:f>
        <x:v>93868662.96339151</x:v>
      </x:c>
      <x:c r="ET28" s="58" t="n">
        <x:f>IF($C28&gt;'Deal Pricing'!$D$9,"",MAX(ET27-MIN(MAX(ET$9-ET27*ET$8/12,0),ET27),0))</x:f>
        <x:v>93877882.37719652</x:v>
      </x:c>
      <x:c r="EU28" s="58" t="n">
        <x:f>IF($C28&gt;'Deal Pricing'!$D$9,"",MAX(EU27-MIN(MAX(EU$9-EU27*EU$8/12,0),EU27),0))</x:f>
        <x:v>93887091.48144597</x:v>
      </x:c>
      <x:c r="EV28" s="58" t="n">
        <x:f>IF($C28&gt;'Deal Pricing'!$D$9,"",MAX(EV27-MIN(MAX(EV$9-EV27*EV$8/12,0),EV27),0))</x:f>
        <x:v>93896290.27921303</x:v>
      </x:c>
      <x:c r="EW28" s="58" t="n">
        <x:f>IF($C28&gt;'Deal Pricing'!$D$9,"",MAX(EW27-MIN(MAX(EW$9-EW27*EW$8/12,0),EW27),0))</x:f>
        <x:v>93905478.77358893</x:v>
      </x:c>
      <x:c r="EX28" s="58" t="n">
        <x:f>IF($C28&gt;'Deal Pricing'!$D$9,"",MAX(EX27-MIN(MAX(EX$9-EX27*EX$8/12,0),EX27),0))</x:f>
        <x:v>93914656.96768358</x:v>
      </x:c>
      <x:c r="EY28" s="58" t="n">
        <x:f>IF($C28&gt;'Deal Pricing'!$D$9,"",MAX(EY27-MIN(MAX(EY$9-EY27*EY$8/12,0),EY27),0))</x:f>
        <x:v>93923824.86462499</x:v>
      </x:c>
      <x:c r="EZ28" s="58" t="n">
        <x:f>IF($C28&gt;'Deal Pricing'!$D$9,"",MAX(EZ27-MIN(MAX(EZ$9-EZ27*EZ$8/12,0),EZ27),0))</x:f>
        <x:v>93932982.46755943</x:v>
      </x:c>
      <x:c r="FA28" s="58" t="n">
        <x:f>IF($C28&gt;'Deal Pricing'!$D$9,"",MAX(FA27-MIN(MAX(FA$9-FA27*FA$8/12,0),FA27),0))</x:f>
        <x:v>93942129.77965172</x:v>
      </x:c>
      <x:c r="FB28" s="58" t="n">
        <x:f>IF($C28&gt;'Deal Pricing'!$D$9,"",MAX(FB27-MIN(MAX(FB$9-FB27*FB$8/12,0),FB27),0))</x:f>
        <x:v>93951266.80408457</x:v>
      </x:c>
      <x:c r="FC28" s="58" t="n">
        <x:f>IF($C28&gt;'Deal Pricing'!$D$9,"",MAX(FC27-MIN(MAX(FC$9-FC27*FC$8/12,0),FC27),0))</x:f>
        <x:v>93960393.54405926</x:v>
      </x:c>
      <x:c r="FD28" s="58" t="n">
        <x:f>IF($C28&gt;'Deal Pricing'!$D$9,"",MAX(FD27-MIN(MAX(FD$9-FD27*FD$8/12,0),FD27),0))</x:f>
        <x:v>93969510.00279488</x:v>
      </x:c>
      <x:c r="FE28" s="58" t="n">
        <x:f>IF($C28&gt;'Deal Pricing'!$D$9,"",MAX(FE27-MIN(MAX(FE$9-FE27*FE$8/12,0),FE27),0))</x:f>
        <x:v>93978616.18352902</x:v>
      </x:c>
      <x:c r="FF28" s="58" t="n">
        <x:f>IF($C28&gt;'Deal Pricing'!$D$9,"",MAX(FF27-MIN(MAX(FF$9-FF27*FF$8/12,0),FF27),0))</x:f>
        <x:v>93987712.08951701</x:v>
      </x:c>
      <x:c r="FG28" s="58" t="n">
        <x:f>IF($C28&gt;'Deal Pricing'!$D$9,"",MAX(FG27-MIN(MAX(FG$9-FG27*FG$8/12,0),FG27),0))</x:f>
        <x:v>93996797.7240327</x:v>
      </x:c>
      <x:c r="FH28" s="58" t="n">
        <x:f>IF($C28&gt;'Deal Pricing'!$D$9,"",MAX(FH27-MIN(MAX(FH$9-FH27*FH$8/12,0),FH27),0))</x:f>
        <x:v>94005873.09036753</x:v>
      </x:c>
      <x:c r="FI28" s="58" t="n">
        <x:f>IF($C28&gt;'Deal Pricing'!$D$9,"",MAX(FI27-MIN(MAX(FI$9-FI27*FI$8/12,0),FI27),0))</x:f>
        <x:v>94014938.19183144</x:v>
      </x:c>
      <x:c r="FJ28" s="58" t="n">
        <x:f>IF($C28&gt;'Deal Pricing'!$D$9,"",MAX(FJ27-MIN(MAX(FJ$9-FJ27*FJ$8/12,0),FJ27),0))</x:f>
        <x:v>94023993.031752</x:v>
      </x:c>
      <x:c r="FK28" s="58" t="n">
        <x:f>IF($C28&gt;'Deal Pricing'!$D$9,"",MAX(FK27-MIN(MAX(FK$9-FK27*FK$8/12,0),FK27),0))</x:f>
        <x:v>94033037.61347479</x:v>
      </x:c>
      <x:c r="FL28" s="58" t="n">
        <x:f>IF($C28&gt;'Deal Pricing'!$D$9,"",MAX(FL27-MIN(MAX(FL$9-FL27*FL$8/12,0),FL27),0))</x:f>
        <x:v>94042071.94036357</x:v>
      </x:c>
      <x:c r="FM28" s="58" t="n">
        <x:f>IF($C28&gt;'Deal Pricing'!$D$9,"",MAX(FM27-MIN(MAX(FM$9-FM27*FM$8/12,0),FM27),0))</x:f>
        <x:v>94051096.01579967</x:v>
      </x:c>
      <x:c r="FN28" s="58" t="n">
        <x:f>IF($C28&gt;'Deal Pricing'!$D$9,"",MAX(FN27-MIN(MAX(FN$9-FN27*FN$8/12,0),FN27),0))</x:f>
        <x:v>94060109.84318262</x:v>
      </x:c>
      <x:c r="FO28" s="58" t="n">
        <x:f>IF($C28&gt;'Deal Pricing'!$D$9,"",MAX(FO27-MIN(MAX(FO$9-FO27*FO$8/12,0),FO27),0))</x:f>
        <x:v>94069113.42592943</x:v>
      </x:c>
      <x:c r="FP28" s="58" t="n">
        <x:f>IF($C28&gt;'Deal Pricing'!$D$9,"",MAX(FP27-MIN(MAX(FP$9-FP27*FP$8/12,0),FP27),0))</x:f>
        <x:v>94078106.76747529</x:v>
      </x:c>
      <x:c r="FQ28" s="58" t="n">
        <x:f>IF($C28&gt;'Deal Pricing'!$D$9,"",MAX(FQ27-MIN(MAX(FQ$9-FQ27*FQ$8/12,0),FQ27),0))</x:f>
        <x:v>94087089.87127282</x:v>
      </x:c>
      <x:c r="FR28" s="58" t="n">
        <x:f>IF($C28&gt;'Deal Pricing'!$D$9,"",MAX(FR27-MIN(MAX(FR$9-FR27*FR$8/12,0),FR27),0))</x:f>
        <x:v>94096062.7407927</x:v>
      </x:c>
      <x:c r="FS28" s="58" t="n">
        <x:f>IF($C28&gt;'Deal Pricing'!$D$9,"",MAX(FS27-MIN(MAX(FS$9-FS27*FS$8/12,0),FS27),0))</x:f>
        <x:v>94105025.37952302</x:v>
      </x:c>
      <x:c r="FT28" s="58" t="n">
        <x:f>IF($C28&gt;'Deal Pricing'!$D$9,"",MAX(FT27-MIN(MAX(FT$9-FT27*FT$8/12,0),FT27),0))</x:f>
        <x:v>94113977.79096986</x:v>
      </x:c>
      <x:c r="FU28" s="58" t="n">
        <x:f>IF($C28&gt;'Deal Pricing'!$D$9,"",MAX(FU27-MIN(MAX(FU$9-FU27*FU$8/12,0),FU27),0))</x:f>
        <x:v>94122919.97865662</x:v>
      </x:c>
      <x:c r="FV28" s="58" t="n">
        <x:f>IF($C28&gt;'Deal Pricing'!$D$9,"",MAX(FV27-MIN(MAX(FV$9-FV27*FV$8/12,0),FV27),0))</x:f>
        <x:v>94131851.94612466</x:v>
      </x:c>
      <x:c r="FW28" s="58" t="n">
        <x:f>IF($C28&gt;'Deal Pricing'!$D$9,"",MAX(FW27-MIN(MAX(FW$9-FW27*FW$8/12,0),FW27),0))</x:f>
        <x:v>94140773.69693266</x:v>
      </x:c>
      <x:c r="FX28" s="58" t="n">
        <x:f>IF($C28&gt;'Deal Pricing'!$D$9,"",MAX(FX27-MIN(MAX(FX$9-FX27*FX$8/12,0),FX27),0))</x:f>
        <x:v>94149685.23465689</x:v>
      </x:c>
      <x:c r="FY28" s="58" t="n">
        <x:f>IF($C28&gt;'Deal Pricing'!$D$9,"",MAX(FY27-MIN(MAX(FY$9-FY27*FY$8/12,0),FY27),0))</x:f>
        <x:v>94158586.56289133</x:v>
      </x:c>
      <x:c r="FZ28" s="58" t="n">
        <x:f>IF($C28&gt;'Deal Pricing'!$D$9,"",MAX(FZ27-MIN(MAX(FZ$9-FZ27*FZ$8/12,0),FZ27),0))</x:f>
        <x:v>94167477.6852472</x:v>
      </x:c>
      <x:c r="GA28" s="58" t="n">
        <x:f>IF($C28&gt;'Deal Pricing'!$D$9,"",MAX(GA27-MIN(MAX(GA$9-GA27*GA$8/12,0),GA27),0))</x:f>
        <x:v>94176358.60535342</x:v>
      </x:c>
      <x:c r="GB28" s="58" t="n">
        <x:f>IF($C28&gt;'Deal Pricing'!$D$9,"",MAX(GB27-MIN(MAX(GB$9-GB27*GB$8/12,0),GB27),0))</x:f>
        <x:v>94185229.32685605</x:v>
      </x:c>
      <x:c r="GC28" s="58" t="n">
        <x:f>IF($C28&gt;'Deal Pricing'!$D$9,"",MAX(GC27-MIN(MAX(GC$9-GC27*GC$8/12,0),GC27),0))</x:f>
        <x:v>94194089.8534189</x:v>
      </x:c>
      <x:c r="GD28" s="58" t="n">
        <x:f>IF($C28&gt;'Deal Pricing'!$D$9,"",MAX(GD27-MIN(MAX(GD$9-GD27*GD$8/12,0),GD27),0))</x:f>
        <x:v>94202940.18872276</x:v>
      </x:c>
      <x:c r="GE28" s="58" t="n">
        <x:f>IF($C28&gt;'Deal Pricing'!$D$9,"",MAX(GE27-MIN(MAX(GE$9-GE27*GE$8/12,0),GE27),0))</x:f>
        <x:v>94211780.33646612</x:v>
      </x:c>
      <x:c r="GF28" s="58" t="n">
        <x:f>IF($C28&gt;'Deal Pricing'!$D$9,"",MAX(GF27-MIN(MAX(GF$9-GF27*GF$8/12,0),GF27),0))</x:f>
        <x:v>94220610.30036439</x:v>
      </x:c>
      <x:c r="GG28" s="58" t="n">
        <x:f>IF($C28&gt;'Deal Pricing'!$D$9,"",MAX(GG27-MIN(MAX(GG$9-GG27*GG$8/12,0),GG27),0))</x:f>
        <x:v>94229430.08415064</x:v>
      </x:c>
      <x:c r="GH28" s="58" t="n">
        <x:f>IF($C28&gt;'Deal Pricing'!$D$9,"",MAX(GH27-MIN(MAX(GH$9-GH27*GH$8/12,0),GH27),0))</x:f>
        <x:v>94238239.69157486</x:v>
      </x:c>
      <x:c r="GI28" s="58" t="n">
        <x:f>IF($C28&gt;'Deal Pricing'!$D$9,"",MAX(GI27-MIN(MAX(GI$9-GI27*GI$8/12,0),GI27),0))</x:f>
        <x:v>94247039.12640424</x:v>
      </x:c>
      <x:c r="GJ28" s="58" t="n">
        <x:f>IF($C28&gt;'Deal Pricing'!$D$9,"",MAX(GJ27-MIN(MAX(GJ$9-GJ27*GJ$8/12,0),GJ27),0))</x:f>
        <x:v>94255828.39242342</x:v>
      </x:c>
      <x:c r="GK28" s="58" t="n">
        <x:f>IF($C28&gt;'Deal Pricing'!$D$9,"",MAX(GK27-MIN(MAX(GK$9-GK27*GK$8/12,0),GK27),0))</x:f>
        <x:v>94264607.49343385</x:v>
      </x:c>
      <x:c r="GL28" s="58" t="n">
        <x:f>IF($C28&gt;'Deal Pricing'!$D$9,"",MAX(GL27-MIN(MAX(GL$9-GL27*GL$8/12,0),GL27),0))</x:f>
        <x:v>94273376.43325436</x:v>
      </x:c>
      <x:c r="GM28" s="58" t="n">
        <x:f>IF($C28&gt;'Deal Pricing'!$D$9,"",MAX(GM27-MIN(MAX(GM$9-GM27*GM$8/12,0),GM27),0))</x:f>
        <x:v>94282135.21572055</x:v>
      </x:c>
      <x:c r="GN28" s="58" t="n">
        <x:f>IF($C28&gt;'Deal Pricing'!$D$9,"",MAX(GN27-MIN(MAX(GN$9-GN27*GN$8/12,0),GN27),0))</x:f>
        <x:v>94290883.84468539</x:v>
      </x:c>
      <x:c r="GO28" s="58" t="n">
        <x:f>IF($C28&gt;'Deal Pricing'!$D$9,"",MAX(GO27-MIN(MAX(GO$9-GO27*GO$8/12,0),GO27),0))</x:f>
        <x:v>94299622.32401846</x:v>
      </x:c>
      <x:c r="GP28" s="58" t="n">
        <x:f>IF($C28&gt;'Deal Pricing'!$D$9,"",MAX(GP27-MIN(MAX(GP$9-GP27*GP$8/12,0),GP27),0))</x:f>
        <x:v>94308350.65760675</x:v>
      </x:c>
      <x:c r="GQ28" s="58" t="n">
        <x:f>IF($C28&gt;'Deal Pricing'!$D$9,"",MAX(GQ27-MIN(MAX(GQ$9-GQ27*GQ$8/12,0),GQ27),0))</x:f>
        <x:v>94317068.84935376</x:v>
      </x:c>
      <x:c r="GR28" s="58" t="n">
        <x:f>IF($C28&gt;'Deal Pricing'!$D$9,"",MAX(GR27-MIN(MAX(GR$9-GR27*GR$8/12,0),GR27),0))</x:f>
        <x:v>94325776.90318023</x:v>
      </x:c>
      <x:c r="GS28" s="58" t="n">
        <x:f>IF($C28&gt;'Deal Pricing'!$D$9,"",MAX(GS27-MIN(MAX(GS$9-GS27*GS$8/12,0),GS27),0))</x:f>
        <x:v>94334474.82302347</x:v>
      </x:c>
      <x:c r="GT28" s="58" t="n">
        <x:f>IF($C28&gt;'Deal Pricing'!$D$9,"",MAX(GT27-MIN(MAX(GT$9-GT27*GT$8/12,0),GT27),0))</x:f>
        <x:v>94343162.61283793</x:v>
      </x:c>
      <x:c r="GU28" s="58" t="n">
        <x:f>IF($C28&gt;'Deal Pricing'!$D$9,"",MAX(GU27-MIN(MAX(GU$9-GU27*GU$8/12,0),GU27),0))</x:f>
        <x:v>94351840.27659465</x:v>
      </x:c>
      <x:c r="GV28" s="58" t="n">
        <x:f>IF($C28&gt;'Deal Pricing'!$D$9,"",MAX(GV27-MIN(MAX(GV$9-GV27*GV$8/12,0),GV27),0))</x:f>
        <x:v>94360507.8182814</x:v>
      </x:c>
      <x:c r="GW28" s="58" t="n">
        <x:f>IF($C28&gt;'Deal Pricing'!$D$9,"",MAX(GW27-MIN(MAX(GW$9-GW27*GW$8/12,0),GW27),0))</x:f>
        <x:v>94369165.24190292</x:v>
      </x:c>
      <x:c r="GX28" s="58" t="n">
        <x:f>IF($C28&gt;'Deal Pricing'!$D$9,"",MAX(GX27-MIN(MAX(GX$9-GX27*GX$8/12,0),GX27),0))</x:f>
        <x:v>94377812.55148034</x:v>
      </x:c>
      <x:c r="GY28" s="58" t="n">
        <x:f>IF($C28&gt;'Deal Pricing'!$D$9,"",MAX(GY27-MIN(MAX(GY$9-GY27*GY$8/12,0),GY27),0))</x:f>
        <x:v>94386449.75105183</x:v>
      </x:c>
      <x:c r="GZ28" s="58" t="n">
        <x:f>IF($C28&gt;'Deal Pricing'!$D$9,"",MAX(GZ27-MIN(MAX(GZ$9-GZ27*GZ$8/12,0),GZ27),0))</x:f>
        <x:v>94395076.84467177</x:v>
      </x:c>
      <x:c r="HA28" s="58" t="n">
        <x:f>IF($C28&gt;'Deal Pricing'!$D$9,"",MAX(HA27-MIN(MAX(HA$9-HA27*HA$8/12,0),HA27),0))</x:f>
        <x:v>94403693.83641154</x:v>
      </x:c>
      <x:c r="HB28" s="58" t="n">
        <x:f>IF($C28&gt;'Deal Pricing'!$D$9,"",MAX(HB27-MIN(MAX(HB$9-HB27*HB$8/12,0),HB27),0))</x:f>
        <x:v>94412300.73035872</x:v>
      </x:c>
      <x:c r="HC28" s="58" t="n">
        <x:f>IF($C28&gt;'Deal Pricing'!$D$9,"",MAX(HC27-MIN(MAX(HC$9-HC27*HC$8/12,0),HC27),0))</x:f>
        <x:v>94420897.53061773</x:v>
      </x:c>
      <x:c r="HD28" s="58" t="n">
        <x:f>IF($C28&gt;'Deal Pricing'!$D$9,"",MAX(HD27-MIN(MAX(HD$9-HD27*HD$8/12,0),HD27),0))</x:f>
        <x:v>94429484.24130926</x:v>
      </x:c>
      <x:c r="HE28" s="58" t="n">
        <x:f>IF($C28&gt;'Deal Pricing'!$D$9,"",MAX(HE27-MIN(MAX(HE$9-HE27*HE$8/12,0),HE27),0))</x:f>
        <x:v>94438060.86657065</x:v>
      </x:c>
      <x:c r="HF28" s="58" t="n">
        <x:f>IF($C28&gt;'Deal Pricing'!$D$9,"",MAX(HF27-MIN(MAX(HF$9-HF27*HF$8/12,0),HF27),0))</x:f>
        <x:v>94446627.41055542</x:v>
      </x:c>
      <x:c r="HG28" s="58" t="n">
        <x:f>IF($C28&gt;'Deal Pricing'!$D$9,"",MAX(HG27-MIN(MAX(HG$9-HG27*HG$8/12,0),HG27),0))</x:f>
        <x:v>94455183.87743384</x:v>
      </x:c>
      <x:c r="HH28" s="58" t="n">
        <x:f>IF($C28&gt;'Deal Pricing'!$D$9,"",MAX(HH27-MIN(MAX(HH$9-HH27*HH$8/12,0),HH27),0))</x:f>
        <x:v>94463730.27139218</x:v>
      </x:c>
      <x:c r="HI28" s="58" t="n">
        <x:f>IF($C28&gt;'Deal Pricing'!$D$9,"",MAX(HI27-MIN(MAX(HI$9-HI27*HI$8/12,0),HI27),0))</x:f>
        <x:v>94472266.59663317</x:v>
      </x:c>
      <x:c r="HJ28" s="58" t="n">
        <x:f>IF($C28&gt;'Deal Pricing'!$D$9,"",MAX(HJ27-MIN(MAX(HJ$9-HJ27*HJ$8/12,0),HJ27),0))</x:f>
        <x:v>94480792.857376</x:v>
      </x:c>
      <x:c r="HK28" s="58" t="n">
        <x:f>IF($C28&gt;'Deal Pricing'!$D$9,"",MAX(HK27-MIN(MAX(HK$9-HK27*HK$8/12,0),HK27),0))</x:f>
        <x:v>94489309.05785576</x:v>
      </x:c>
      <x:c r="HL28" s="58" t="n">
        <x:f>IF($C28&gt;'Deal Pricing'!$D$9,"",MAX(HL27-MIN(MAX(HL$9-HL27*HL$8/12,0),HL27),0))</x:f>
        <x:v>94497815.20232415</x:v>
      </x:c>
      <x:c r="HM28" s="58" t="n">
        <x:f>IF($C28&gt;'Deal Pricing'!$D$9,"",MAX(HM27-MIN(MAX(HM$9-HM27*HM$8/12,0),HM27),0))</x:f>
        <x:v>94506311.29504871</x:v>
      </x:c>
      <x:c r="HN28" s="58" t="n">
        <x:f>IF($C28&gt;'Deal Pricing'!$D$9,"",MAX(HN27-MIN(MAX(HN$9-HN27*HN$8/12,0),HN27),0))</x:f>
        <x:v>94514797.34031348</x:v>
      </x:c>
      <x:c r="HO28" s="58" t="n">
        <x:f>IF($C28&gt;'Deal Pricing'!$D$9,"",MAX(HO27-MIN(MAX(HO$9-HO27*HO$8/12,0),HO27),0))</x:f>
        <x:v>94523273.34241824</x:v>
      </x:c>
      <x:c r="HP28" s="58" t="n">
        <x:f>IF($C28&gt;'Deal Pricing'!$D$9,"",MAX(HP27-MIN(MAX(HP$9-HP27*HP$8/12,0),HP27),0))</x:f>
        <x:v>94531739.30567922</x:v>
      </x:c>
      <x:c r="HQ28" s="58" t="n">
        <x:f>IF($C28&gt;'Deal Pricing'!$D$9,"",MAX(HQ27-MIN(MAX(HQ$9-HQ27*HQ$8/12,0),HQ27),0))</x:f>
        <x:v>94540195.23442833</x:v>
      </x:c>
      <x:c r="HR28" s="58" t="n">
        <x:f>IF($C28&gt;'Deal Pricing'!$D$9,"",MAX(HR27-MIN(MAX(HR$9-HR27*HR$8/12,0),HR27),0))</x:f>
        <x:v>94548641.1330139</x:v>
      </x:c>
      <x:c r="HS28" s="58" t="n">
        <x:f>IF($C28&gt;'Deal Pricing'!$D$9,"",MAX(HS27-MIN(MAX(HS$9-HS27*HS$8/12,0),HS27),0))</x:f>
        <x:v>94557077.00579989</x:v>
      </x:c>
      <x:c r="HT28" s="58" t="n">
        <x:f>IF($C28&gt;'Deal Pricing'!$D$9,"",MAX(HT27-MIN(MAX(HT$9-HT27*HT$8/12,0),HT27),0))</x:f>
        <x:v>94565502.85716628</x:v>
      </x:c>
      <x:c r="HU28" s="58" t="n">
        <x:f>IF($C28&gt;'Deal Pricing'!$D$9,"",MAX(HU27-MIN(MAX(HU$9-HU27*HU$8/12,0),HU27),0))</x:f>
        <x:v>94573918.69150919</x:v>
      </x:c>
      <x:c r="HV28" s="58" t="n">
        <x:f>IF($C28&gt;'Deal Pricing'!$D$9,"",MAX(HV27-MIN(MAX(HV$9-HV27*HV$8/12,0),HV27),0))</x:f>
        <x:v>94582324.51324025</x:v>
      </x:c>
      <x:c r="HW28" s="58" t="n">
        <x:f>IF($C28&gt;'Deal Pricing'!$D$9,"",MAX(HW27-MIN(MAX(HW$9-HW27*HW$8/12,0),HW27),0))</x:f>
        <x:v>94590720.32678726</x:v>
      </x:c>
      <x:c r="HX28" s="58" t="n">
        <x:f>IF($C28&gt;'Deal Pricing'!$D$9,"",MAX(HX27-MIN(MAX(HX$9-HX27*HX$8/12,0),HX27),0))</x:f>
        <x:v>94599106.13659357</x:v>
      </x:c>
      <x:c r="HY28" s="58" t="n">
        <x:f>IF($C28&gt;'Deal Pricing'!$D$9,"",MAX(HY27-MIN(MAX(HY$9-HY27*HY$8/12,0),HY27),0))</x:f>
        <x:v>94607481.9471185</x:v>
      </x:c>
      <x:c r="HZ28" s="58" t="n">
        <x:f>IF($C28&gt;'Deal Pricing'!$D$9,"",MAX(HZ27-MIN(MAX(HZ$9-HZ27*HZ$8/12,0),HZ27),0))</x:f>
        <x:v>94615847.76283689</x:v>
      </x:c>
      <x:c r="IA28" s="58" t="n">
        <x:f>IF($C28&gt;'Deal Pricing'!$D$9,"",MAX(IA27-MIN(MAX(IA$9-IA27*IA$8/12,0),IA27),0))</x:f>
        <x:v>94624203.58823955</x:v>
      </x:c>
      <x:c r="IB28" s="58" t="n">
        <x:f>IF($C28&gt;'Deal Pricing'!$D$9,"",MAX(IB27-MIN(MAX(IB$9-IB27*IB$8/12,0),IB27),0))</x:f>
        <x:v>94632549.42783262</x:v>
      </x:c>
      <x:c r="IC28" s="2"/>
      <x:c r="ID28" s="2"/>
      <x:c r="IE28" s="2"/>
      <x:c r="IF28" s="2"/>
    </x:row>
    <x:row r="29">
      <x:c r="A29" s="2"/>
      <x:c r="B29" s="2"/>
      <x:c r="C29" s="2" t="n">
        <x:v>5</x:v>
      </x:c>
      <x:c r="D29" s="67" t="n">
        <x:f>IF(C29&lt;='Deal Pricing'!$D$9,(1-(1-(1-'Deal Pricing'!$H$10)^(1/12)))^(C29-1),"")</x:f>
        <x:v>0.9864848297321882</x:v>
      </x:c>
      <x:c r="E29" s="67" t="n">
        <x:f>IF(D29="","",D29*(1-(1-'Deal Pricing'!$H$10)^(1/12)))</x:f>
        <x:v>0.0033501549616956412</x:v>
      </x:c>
      <x:c r="F29" s="58" t="n">
        <x:f>IF($C29&gt;'Deal Pricing'!$D$9,"",MAX(F28-MIN(MAX(F$9-F28*F$8/12,0),F28),0))</x:f>
        <x:v>89894500.04426728</x:v>
      </x:c>
      <x:c r="G29" s="58" t="n">
        <x:f>IF($C29&gt;'Deal Pricing'!$D$9,"",MAX(G28-MIN(MAX(G$9-G28*G$8/12,0),G28),0))</x:f>
        <x:v>89908408.48876971</x:v>
      </x:c>
      <x:c r="H29" s="58" t="n">
        <x:f>IF($C29&gt;'Deal Pricing'!$D$9,"",MAX(H28-MIN(MAX(H$9-H28*H$8/12,0),H28),0))</x:f>
        <x:v>89922304.0012368</x:v>
      </x:c>
      <x:c r="I29" s="58" t="n">
        <x:f>IF($C29&gt;'Deal Pricing'!$D$9,"",MAX(I28-MIN(MAX(I$9-I28*I$8/12,0),I28),0))</x:f>
        <x:v>89936186.58024998</x:v>
      </x:c>
      <x:c r="J29" s="58" t="n">
        <x:f>IF($C29&gt;'Deal Pricing'!$D$9,"",MAX(J28-MIN(MAX(J$9-J28*J$8/12,0),J28),0))</x:f>
        <x:v>89950056.22441939</x:v>
      </x:c>
      <x:c r="K29" s="58" t="n">
        <x:f>IF($C29&gt;'Deal Pricing'!$D$9,"",MAX(K28-MIN(MAX(K$9-K28*K$8/12,0),K28),0))</x:f>
        <x:v>89963912.9323851</x:v>
      </x:c>
      <x:c r="L29" s="58" t="n">
        <x:f>IF($C29&gt;'Deal Pricing'!$D$9,"",MAX(L28-MIN(MAX(L$9-L28*L$8/12,0),L28),0))</x:f>
        <x:v>89977756.70281442</x:v>
      </x:c>
      <x:c r="M29" s="58" t="n">
        <x:f>IF($C29&gt;'Deal Pricing'!$D$9,"",MAX(M28-MIN(MAX(M$9-M28*M$8/12,0),M28),0))</x:f>
        <x:v>89991587.53440486</x:v>
      </x:c>
      <x:c r="N29" s="58" t="n">
        <x:f>IF($C29&gt;'Deal Pricing'!$D$9,"",MAX(N28-MIN(MAX(N$9-N28*N$8/12,0),N28),0))</x:f>
        <x:v>90005405.42588113</x:v>
      </x:c>
      <x:c r="O29" s="58" t="n">
        <x:f>IF($C29&gt;'Deal Pricing'!$D$9,"",MAX(O28-MIN(MAX(O$9-O28*O$8/12,0),O28),0))</x:f>
        <x:v>90019210.37599818</x:v>
      </x:c>
      <x:c r="P29" s="58" t="n">
        <x:f>IF($C29&gt;'Deal Pricing'!$D$9,"",MAX(P28-MIN(MAX(P$9-P28*P$8/12,0),P28),0))</x:f>
        <x:v>90033002.3835381</x:v>
      </x:c>
      <x:c r="Q29" s="58" t="n">
        <x:f>IF($C29&gt;'Deal Pricing'!$D$9,"",MAX(Q28-MIN(MAX(Q$9-Q28*Q$8/12,0),Q28),0))</x:f>
        <x:v>90046781.44731314</x:v>
      </x:c>
      <x:c r="R29" s="58" t="n">
        <x:f>IF($C29&gt;'Deal Pricing'!$D$9,"",MAX(R28-MIN(MAX(R$9-R28*R$8/12,0),R28),0))</x:f>
        <x:v>90060547.5661628</x:v>
      </x:c>
      <x:c r="S29" s="58" t="n">
        <x:f>IF($C29&gt;'Deal Pricing'!$D$9,"",MAX(S28-MIN(MAX(S$9-S28*S$8/12,0),S28),0))</x:f>
        <x:v>90074300.73895656</x:v>
      </x:c>
      <x:c r="T29" s="58" t="n">
        <x:f>IF($C29&gt;'Deal Pricing'!$D$9,"",MAX(T28-MIN(MAX(T$9-T28*T$8/12,0),T28),0))</x:f>
        <x:v>90088040.96459115</x:v>
      </x:c>
      <x:c r="U29" s="58" t="n">
        <x:f>IF($C29&gt;'Deal Pricing'!$D$9,"",MAX(U28-MIN(MAX(U$9-U28*U$8/12,0),U28),0))</x:f>
        <x:v>90101768.24199334</x:v>
      </x:c>
      <x:c r="V29" s="58" t="n">
        <x:f>IF($C29&gt;'Deal Pricing'!$D$9,"",MAX(V28-MIN(MAX(V$9-V28*V$8/12,0),V28),0))</x:f>
        <x:v>90115482.57011738</x:v>
      </x:c>
      <x:c r="W29" s="58" t="n">
        <x:f>IF($C29&gt;'Deal Pricing'!$D$9,"",MAX(W28-MIN(MAX(W$9-W28*W$8/12,0),W28),0))</x:f>
        <x:v>90129183.94794618</x:v>
      </x:c>
      <x:c r="X29" s="58" t="n">
        <x:f>IF($C29&gt;'Deal Pricing'!$D$9,"",MAX(X28-MIN(MAX(X$9-X28*X$8/12,0),X28),0))</x:f>
        <x:v>90142872.37449218</x:v>
      </x:c>
      <x:c r="Y29" s="58" t="n">
        <x:f>IF($C29&gt;'Deal Pricing'!$D$9,"",MAX(Y28-MIN(MAX(Y$9-Y28*Y$8/12,0),Y28),0))</x:f>
        <x:v>90156547.84879506</x:v>
      </x:c>
      <x:c r="Z29" s="58" t="n">
        <x:f>IF($C29&gt;'Deal Pricing'!$D$9,"",MAX(Z28-MIN(MAX(Z$9-Z28*Z$8/12,0),Z28),0))</x:f>
        <x:v>90170210.36992428</x:v>
      </x:c>
      <x:c r="AA29" s="58" t="n">
        <x:f>IF($C29&gt;'Deal Pricing'!$D$9,"",MAX(AA28-MIN(MAX(AA$9-AA28*AA$8/12,0),AA28),0))</x:f>
        <x:v>90183859.93697657</x:v>
      </x:c>
      <x:c r="AB29" s="58" t="n">
        <x:f>IF($C29&gt;'Deal Pricing'!$D$9,"",MAX(AB28-MIN(MAX(AB$9-AB28*AB$8/12,0),AB28),0))</x:f>
        <x:v>90197496.54907848</x:v>
      </x:c>
      <x:c r="AC29" s="58" t="n">
        <x:f>IF($C29&gt;'Deal Pricing'!$D$9,"",MAX(AC28-MIN(MAX(AC$9-AC28*AC$8/12,0),AC28),0))</x:f>
        <x:v>90211120.20538366</x:v>
      </x:c>
      <x:c r="AD29" s="58" t="n">
        <x:f>IF($C29&gt;'Deal Pricing'!$D$9,"",MAX(AD28-MIN(MAX(AD$9-AD28*AD$8/12,0),AD28),0))</x:f>
        <x:v>90224730.90507558</x:v>
      </x:c>
      <x:c r="AE29" s="58" t="n">
        <x:f>IF($C29&gt;'Deal Pricing'!$D$9,"",MAX(AE28-MIN(MAX(AE$9-AE28*AE$8/12,0),AE28),0))</x:f>
        <x:v>90238328.64736488</x:v>
      </x:c>
      <x:c r="AF29" s="58" t="n">
        <x:f>IF($C29&gt;'Deal Pricing'!$D$9,"",MAX(AF28-MIN(MAX(AF$9-AF28*AF$8/12,0),AF28),0))</x:f>
        <x:v>90251913.4314919</x:v>
      </x:c>
      <x:c r="AG29" s="58" t="n">
        <x:f>IF($C29&gt;'Deal Pricing'!$D$9,"",MAX(AG28-MIN(MAX(AG$9-AG28*AG$8/12,0),AG28),0))</x:f>
        <x:v>90265485.25672436</x:v>
      </x:c>
      <x:c r="AH29" s="58" t="n">
        <x:f>IF($C29&gt;'Deal Pricing'!$D$9,"",MAX(AH28-MIN(MAX(AH$9-AH28*AH$8/12,0),AH28),0))</x:f>
        <x:v>90279044.12235849</x:v>
      </x:c>
      <x:c r="AI29" s="58" t="n">
        <x:f>IF($C29&gt;'Deal Pricing'!$D$9,"",MAX(AI28-MIN(MAX(AI$9-AI28*AI$8/12,0),AI28),0))</x:f>
        <x:v>90292590.0277198</x:v>
      </x:c>
      <x:c r="AJ29" s="58" t="n">
        <x:f>IF($C29&gt;'Deal Pricing'!$D$9,"",MAX(AJ28-MIN(MAX(AJ$9-AJ28*AJ$8/12,0),AJ28),0))</x:f>
        <x:v>90306122.97216088</x:v>
      </x:c>
      <x:c r="AK29" s="58" t="n">
        <x:f>IF($C29&gt;'Deal Pricing'!$D$9,"",MAX(AK28-MIN(MAX(AK$9-AK28*AK$8/12,0),AK28),0))</x:f>
        <x:v>90319642.95506397</x:v>
      </x:c>
      <x:c r="AL29" s="58" t="n">
        <x:f>IF($C29&gt;'Deal Pricing'!$D$9,"",MAX(AL28-MIN(MAX(AL$9-AL28*AL$8/12,0),AL28),0))</x:f>
        <x:v>90333149.97583832</x:v>
      </x:c>
      <x:c r="AM29" s="58" t="n">
        <x:f>IF($C29&gt;'Deal Pricing'!$D$9,"",MAX(AM28-MIN(MAX(AM$9-AM28*AM$8/12,0),AM28),0))</x:f>
        <x:v>90346644.0339228</x:v>
      </x:c>
      <x:c r="AN29" s="58" t="n">
        <x:f>IF($C29&gt;'Deal Pricing'!$D$9,"",MAX(AN28-MIN(MAX(AN$9-AN28*AN$8/12,0),AN28),0))</x:f>
        <x:v>90360125.12878332</x:v>
      </x:c>
      <x:c r="AO29" s="58" t="n">
        <x:f>IF($C29&gt;'Deal Pricing'!$D$9,"",MAX(AO28-MIN(MAX(AO$9-AO28*AO$8/12,0),AO28),0))</x:f>
        <x:v>90373593.25991519</x:v>
      </x:c>
      <x:c r="AP29" s="58" t="n">
        <x:f>IF($C29&gt;'Deal Pricing'!$D$9,"",MAX(AP28-MIN(MAX(AP$9-AP28*AP$8/12,0),AP28),0))</x:f>
        <x:v>90387048.4268409</x:v>
      </x:c>
      <x:c r="AQ29" s="58" t="n">
        <x:f>IF($C29&gt;'Deal Pricing'!$D$9,"",MAX(AQ28-MIN(MAX(AQ$9-AQ28*AQ$8/12,0),AQ28),0))</x:f>
        <x:v>90400490.6291123</x:v>
      </x:c>
      <x:c r="AR29" s="58" t="n">
        <x:f>IF($C29&gt;'Deal Pricing'!$D$9,"",MAX(AR28-MIN(MAX(AR$9-AR28*AR$8/12,0),AR28),0))</x:f>
        <x:v>90413919.86630827</x:v>
      </x:c>
      <x:c r="AS29" s="58" t="n">
        <x:f>IF($C29&gt;'Deal Pricing'!$D$9,"",MAX(AS28-MIN(MAX(AS$9-AS28*AS$8/12,0),AS28),0))</x:f>
        <x:v>90427336.13803706</x:v>
      </x:c>
      <x:c r="AT29" s="58" t="n">
        <x:f>IF($C29&gt;'Deal Pricing'!$D$9,"",MAX(AT28-MIN(MAX(AT$9-AT28*AT$8/12,0),AT28),0))</x:f>
        <x:v>90440739.44393422</x:v>
      </x:c>
      <x:c r="AU29" s="58" t="n">
        <x:f>IF($C29&gt;'Deal Pricing'!$D$9,"",MAX(AU28-MIN(MAX(AU$9-AU28*AU$8/12,0),AU28),0))</x:f>
        <x:v>90454129.78366353</x:v>
      </x:c>
      <x:c r="AV29" s="58" t="n">
        <x:f>IF($C29&gt;'Deal Pricing'!$D$9,"",MAX(AV28-MIN(MAX(AV$9-AV28*AV$8/12,0),AV28),0))</x:f>
        <x:v>90467507.1569176</x:v>
      </x:c>
      <x:c r="AW29" s="58" t="n">
        <x:f>IF($C29&gt;'Deal Pricing'!$D$9,"",MAX(AW28-MIN(MAX(AW$9-AW28*AW$8/12,0),AW28),0))</x:f>
        <x:v>90480871.56341621</x:v>
      </x:c>
      <x:c r="AX29" s="58" t="n">
        <x:f>IF($C29&gt;'Deal Pricing'!$D$9,"",MAX(AX28-MIN(MAX(AX$9-AX28*AX$8/12,0),AX28),0))</x:f>
        <x:v>90494223.00290826</x:v>
      </x:c>
      <x:c r="AY29" s="58" t="n">
        <x:f>IF($C29&gt;'Deal Pricing'!$D$9,"",MAX(AY28-MIN(MAX(AY$9-AY28*AY$8/12,0),AY28),0))</x:f>
        <x:v>90507561.47516963</x:v>
      </x:c>
      <x:c r="AZ29" s="58" t="n">
        <x:f>IF($C29&gt;'Deal Pricing'!$D$9,"",MAX(AZ28-MIN(MAX(AZ$9-AZ28*AZ$8/12,0),AZ28),0))</x:f>
        <x:v>90520886.98000531</x:v>
      </x:c>
      <x:c r="BA29" s="58" t="n">
        <x:f>IF($C29&gt;'Deal Pricing'!$D$9,"",MAX(BA28-MIN(MAX(BA$9-BA28*BA$8/12,0),BA28),0))</x:f>
        <x:v>90534199.51724735</x:v>
      </x:c>
      <x:c r="BB29" s="58" t="n">
        <x:f>IF($C29&gt;'Deal Pricing'!$D$9,"",MAX(BB28-MIN(MAX(BB$9-BB28*BB$8/12,0),BB28),0))</x:f>
        <x:v>90547499.08675678</x:v>
      </x:c>
      <x:c r="BC29" s="58" t="n">
        <x:f>IF($C29&gt;'Deal Pricing'!$D$9,"",MAX(BC28-MIN(MAX(BC$9-BC28*BC$8/12,0),BC28),0))</x:f>
        <x:v>90560785.68842164</x:v>
      </x:c>
      <x:c r="BD29" s="58" t="n">
        <x:f>IF($C29&gt;'Deal Pricing'!$D$9,"",MAX(BD28-MIN(MAX(BD$9-BD28*BD$8/12,0),BD28),0))</x:f>
        <x:v>90574059.32215895</x:v>
      </x:c>
      <x:c r="BE29" s="58" t="n">
        <x:f>IF($C29&gt;'Deal Pricing'!$D$9,"",MAX(BE28-MIN(MAX(BE$9-BE28*BE$8/12,0),BE28),0))</x:f>
        <x:v>90587319.98791288</x:v>
      </x:c>
      <x:c r="BF29" s="58" t="n">
        <x:f>IF($C29&gt;'Deal Pricing'!$D$9,"",MAX(BF28-MIN(MAX(BF$9-BF28*BF$8/12,0),BF28),0))</x:f>
        <x:v>90600567.68565562</x:v>
      </x:c>
      <x:c r="BG29" s="58" t="n">
        <x:f>IF($C29&gt;'Deal Pricing'!$D$9,"",MAX(BG28-MIN(MAX(BG$9-BG28*BG$8/12,0),BG28),0))</x:f>
        <x:v>90613802.41538797</x:v>
      </x:c>
      <x:c r="BH29" s="58" t="n">
        <x:f>IF($C29&gt;'Deal Pricing'!$D$9,"",MAX(BH28-MIN(MAX(BH$9-BH28*BH$8/12,0),BH28),0))</x:f>
        <x:v>90627024.17713764</x:v>
      </x:c>
      <x:c r="BI29" s="58" t="n">
        <x:f>IF($C29&gt;'Deal Pricing'!$D$9,"",MAX(BI28-MIN(MAX(BI$9-BI28*BI$8/12,0),BI28),0))</x:f>
        <x:v>90640232.97096114</x:v>
      </x:c>
      <x:c r="BJ29" s="58" t="n">
        <x:f>IF($C29&gt;'Deal Pricing'!$D$9,"",MAX(BJ28-MIN(MAX(BJ$9-BJ28*BJ$8/12,0),BJ28),0))</x:f>
        <x:v>90653428.79694192</x:v>
      </x:c>
      <x:c r="BK29" s="58" t="n">
        <x:f>IF($C29&gt;'Deal Pricing'!$D$9,"",MAX(BK28-MIN(MAX(BK$9-BK28*BK$8/12,0),BK28),0))</x:f>
        <x:v>90666611.65519217</x:v>
      </x:c>
      <x:c r="BL29" s="58" t="n">
        <x:f>IF($C29&gt;'Deal Pricing'!$D$9,"",MAX(BL28-MIN(MAX(BL$9-BL28*BL$8/12,0),BL28),0))</x:f>
        <x:v>90679781.54585098</x:v>
      </x:c>
      <x:c r="BM29" s="58" t="n">
        <x:f>IF($C29&gt;'Deal Pricing'!$D$9,"",MAX(BM28-MIN(MAX(BM$9-BM28*BM$8/12,0),BM28),0))</x:f>
        <x:v>90692938.4690861</x:v>
      </x:c>
      <x:c r="BN29" s="58" t="n">
        <x:f>IF($C29&gt;'Deal Pricing'!$D$9,"",MAX(BN28-MIN(MAX(BN$9-BN28*BN$8/12,0),BN28),0))</x:f>
        <x:v>90706082.42509212</x:v>
      </x:c>
      <x:c r="BO29" s="58" t="n">
        <x:f>IF($C29&gt;'Deal Pricing'!$D$9,"",MAX(BO28-MIN(MAX(BO$9-BO28*BO$8/12,0),BO28),0))</x:f>
        <x:v>90719213.4140923</x:v>
      </x:c>
      <x:c r="BP29" s="58" t="n">
        <x:f>IF($C29&gt;'Deal Pricing'!$D$9,"",MAX(BP28-MIN(MAX(BP$9-BP28*BP$8/12,0),BP28),0))</x:f>
        <x:v>90732331.43633673</x:v>
      </x:c>
      <x:c r="BQ29" s="58" t="n">
        <x:f>IF($C29&gt;'Deal Pricing'!$D$9,"",MAX(BQ28-MIN(MAX(BQ$9-BQ28*BQ$8/12,0),BQ28),0))</x:f>
        <x:v>90745436.49210401</x:v>
      </x:c>
      <x:c r="BR29" s="58" t="n">
        <x:f>IF($C29&gt;'Deal Pricing'!$D$9,"",MAX(BR28-MIN(MAX(BR$9-BR28*BR$8/12,0),BR28),0))</x:f>
        <x:v>90758528.58169977</x:v>
      </x:c>
      <x:c r="BS29" s="58" t="n">
        <x:f>IF($C29&gt;'Deal Pricing'!$D$9,"",MAX(BS28-MIN(MAX(BS$9-BS28*BS$8/12,0),BS28),0))</x:f>
        <x:v>90771607.70545733</x:v>
      </x:c>
      <x:c r="BT29" s="58" t="n">
        <x:f>IF($C29&gt;'Deal Pricing'!$D$9,"",MAX(BT28-MIN(MAX(BT$9-BT28*BT$8/12,0),BT28),0))</x:f>
        <x:v>90784673.8637382</x:v>
      </x:c>
      <x:c r="BU29" s="58" t="n">
        <x:f>IF($C29&gt;'Deal Pricing'!$D$9,"",MAX(BU28-MIN(MAX(BU$9-BU28*BU$8/12,0),BU28),0))</x:f>
        <x:v>90797727.05693069</x:v>
      </x:c>
      <x:c r="BV29" s="58" t="n">
        <x:f>IF($C29&gt;'Deal Pricing'!$D$9,"",MAX(BV28-MIN(MAX(BV$9-BV28*BV$8/12,0),BV28),0))</x:f>
        <x:v>90810767.28545149</x:v>
      </x:c>
      <x:c r="BW29" s="58" t="n">
        <x:f>IF($C29&gt;'Deal Pricing'!$D$9,"",MAX(BW28-MIN(MAX(BW$9-BW28*BW$8/12,0),BW28),0))</x:f>
        <x:v>90823794.549744</x:v>
      </x:c>
      <x:c r="BX29" s="58" t="n">
        <x:f>IF($C29&gt;'Deal Pricing'!$D$9,"",MAX(BX28-MIN(MAX(BX$9-BX28*BX$8/12,0),BX28),0))</x:f>
        <x:v>90836808.85027997</x:v>
      </x:c>
      <x:c r="BY29" s="58" t="n">
        <x:f>IF($C29&gt;'Deal Pricing'!$D$9,"",MAX(BY28-MIN(MAX(BY$9-BY28*BY$8/12,0),BY28),0))</x:f>
        <x:v>90849810.18755785</x:v>
      </x:c>
      <x:c r="BZ29" s="58" t="n">
        <x:f>IF($C29&gt;'Deal Pricing'!$D$9,"",MAX(BZ28-MIN(MAX(BZ$9-BZ28*BZ$8/12,0),BZ28),0))</x:f>
        <x:v>90862798.56210439</x:v>
      </x:c>
      <x:c r="CA29" s="58" t="n">
        <x:f>IF($C29&gt;'Deal Pricing'!$D$9,"",MAX(CA28-MIN(MAX(CA$9-CA28*CA$8/12,0),CA28),0))</x:f>
        <x:v>90875773.97447288</x:v>
      </x:c>
      <x:c r="CB29" s="58" t="n">
        <x:f>IF($C29&gt;'Deal Pricing'!$D$9,"",MAX(CB28-MIN(MAX(CB$9-CB28*CB$8/12,0),CB28),0))</x:f>
        <x:v>90888736.42524499</x:v>
      </x:c>
      <x:c r="CC29" s="58" t="n">
        <x:f>IF($C29&gt;'Deal Pricing'!$D$9,"",MAX(CC28-MIN(MAX(CC$9-CC28*CC$8/12,0),CC28),0))</x:f>
        <x:v>90901685.91502905</x:v>
      </x:c>
      <x:c r="CD29" s="58" t="n">
        <x:f>IF($C29&gt;'Deal Pricing'!$D$9,"",MAX(CD28-MIN(MAX(CD$9-CD28*CD$8/12,0),CD28),0))</x:f>
        <x:v>90914622.44446084</x:v>
      </x:c>
      <x:c r="CE29" s="58" t="n">
        <x:f>IF($C29&gt;'Deal Pricing'!$D$9,"",MAX(CE28-MIN(MAX(CE$9-CE28*CE$8/12,0),CE28),0))</x:f>
        <x:v>90927546.01420408</x:v>
      </x:c>
      <x:c r="CF29" s="58" t="n">
        <x:f>IF($C29&gt;'Deal Pricing'!$D$9,"",MAX(CF28-MIN(MAX(CF$9-CF28*CF$8/12,0),CF28),0))</x:f>
        <x:v>90940456.624949</x:v>
      </x:c>
      <x:c r="CG29" s="58" t="n">
        <x:f>IF($C29&gt;'Deal Pricing'!$D$9,"",MAX(CG28-MIN(MAX(CG$9-CG28*CG$8/12,0),CG28),0))</x:f>
        <x:v>90953354.2774139</x:v>
      </x:c>
      <x:c r="CH29" s="58" t="n">
        <x:f>IF($C29&gt;'Deal Pricing'!$D$9,"",MAX(CH28-MIN(MAX(CH$9-CH28*CH$8/12,0),CH28),0))</x:f>
        <x:v>90966238.97234362</x:v>
      </x:c>
      <x:c r="CI29" s="58" t="n">
        <x:f>IF($C29&gt;'Deal Pricing'!$D$9,"",MAX(CI28-MIN(MAX(CI$9-CI28*CI$8/12,0),CI28),0))</x:f>
        <x:v>90979110.71051098</x:v>
      </x:c>
      <x:c r="CJ29" s="58" t="n">
        <x:f>IF($C29&gt;'Deal Pricing'!$D$9,"",MAX(CJ28-MIN(MAX(CJ$9-CJ28*CJ$8/12,0),CJ28),0))</x:f>
        <x:v>90991969.4927153</x:v>
      </x:c>
      <x:c r="CK29" s="58" t="n">
        <x:f>IF($C29&gt;'Deal Pricing'!$D$9,"",MAX(CK28-MIN(MAX(CK$9-CK28*CK$8/12,0),CK28),0))</x:f>
        <x:v>91004815.31978379</x:v>
      </x:c>
      <x:c r="CL29" s="58" t="n">
        <x:f>IF($C29&gt;'Deal Pricing'!$D$9,"",MAX(CL28-MIN(MAX(CL$9-CL28*CL$8/12,0),CL28),0))</x:f>
        <x:v>91017648.19257012</x:v>
      </x:c>
      <x:c r="CM29" s="58" t="n">
        <x:f>IF($C29&gt;'Deal Pricing'!$D$9,"",MAX(CM28-MIN(MAX(CM$9-CM28*CM$8/12,0),CM28),0))</x:f>
        <x:v>91030468.11195585</x:v>
      </x:c>
      <x:c r="CN29" s="58" t="n">
        <x:f>IF($C29&gt;'Deal Pricing'!$D$9,"",MAX(CN28-MIN(MAX(CN$9-CN28*CN$8/12,0),CN28),0))</x:f>
        <x:v>91043275.07884884</x:v>
      </x:c>
      <x:c r="CO29" s="58" t="n">
        <x:f>IF($C29&gt;'Deal Pricing'!$D$9,"",MAX(CO28-MIN(MAX(CO$9-CO28*CO$8/12,0),CO28),0))</x:f>
        <x:v>91056069.09418494</x:v>
      </x:c>
      <x:c r="CP29" s="58" t="n">
        <x:f>IF($C29&gt;'Deal Pricing'!$D$9,"",MAX(CP28-MIN(MAX(CP$9-CP28*CP$8/12,0),CP28),0))</x:f>
        <x:v>91068850.1589263</x:v>
      </x:c>
      <x:c r="CQ29" s="58" t="n">
        <x:f>IF($C29&gt;'Deal Pricing'!$D$9,"",MAX(CQ28-MIN(MAX(CQ$9-CQ28*CQ$8/12,0),CQ28),0))</x:f>
        <x:v>91081618.27406226</x:v>
      </x:c>
      <x:c r="CR29" s="58" t="n">
        <x:f>IF($C29&gt;'Deal Pricing'!$D$9,"",MAX(CR28-MIN(MAX(CR$9-CR28*CR$8/12,0),CR28),0))</x:f>
        <x:v>91094373.44060968</x:v>
      </x:c>
      <x:c r="CS29" s="58" t="n">
        <x:f>IF($C29&gt;'Deal Pricing'!$D$9,"",MAX(CS28-MIN(MAX(CS$9-CS28*CS$8/12,0),CS28),0))</x:f>
        <x:v>91107115.65961164</x:v>
      </x:c>
      <x:c r="CT29" s="58" t="n">
        <x:f>IF($C29&gt;'Deal Pricing'!$D$9,"",MAX(CT28-MIN(MAX(CT$9-CT28*CT$8/12,0),CT28),0))</x:f>
        <x:v>91119844.93213893</x:v>
      </x:c>
      <x:c r="CU29" s="58" t="n">
        <x:f>IF($C29&gt;'Deal Pricing'!$D$9,"",MAX(CU28-MIN(MAX(CU$9-CU28*CU$8/12,0),CU28),0))</x:f>
        <x:v>91132561.25928852</x:v>
      </x:c>
      <x:c r="CV29" s="58" t="n">
        <x:f>IF($C29&gt;'Deal Pricing'!$D$9,"",MAX(CV28-MIN(MAX(CV$9-CV28*CV$8/12,0),CV28),0))</x:f>
        <x:v>91145264.642185</x:v>
      </x:c>
      <x:c r="CW29" s="58" t="n">
        <x:f>IF($C29&gt;'Deal Pricing'!$D$9,"",MAX(CW28-MIN(MAX(CW$9-CW28*CW$8/12,0),CW28),0))</x:f>
        <x:v>91157955.08197914</x:v>
      </x:c>
      <x:c r="CX29" s="58" t="n">
        <x:f>IF($C29&gt;'Deal Pricing'!$D$9,"",MAX(CX28-MIN(MAX(CX$9-CX28*CX$8/12,0),CX28),0))</x:f>
        <x:v>91170632.57984923</x:v>
      </x:c>
      <x:c r="CY29" s="58" t="n">
        <x:f>IF($C29&gt;'Deal Pricing'!$D$9,"",MAX(CY28-MIN(MAX(CY$9-CY28*CY$8/12,0),CY28),0))</x:f>
        <x:v>91183297.13699967</x:v>
      </x:c>
      <x:c r="CZ29" s="58" t="n">
        <x:f>IF($C29&gt;'Deal Pricing'!$D$9,"",MAX(CZ28-MIN(MAX(CZ$9-CZ28*CZ$8/12,0),CZ28),0))</x:f>
        <x:v>91195948.75466242</x:v>
      </x:c>
      <x:c r="DA29" s="58" t="n">
        <x:f>IF($C29&gt;'Deal Pricing'!$D$9,"",MAX(DA28-MIN(MAX(DA$9-DA28*DA$8/12,0),DA28),0))</x:f>
        <x:v>91208587.43409537</x:v>
      </x:c>
      <x:c r="DB29" s="58" t="n">
        <x:f>IF($C29&gt;'Deal Pricing'!$D$9,"",MAX(DB28-MIN(MAX(DB$9-DB28*DB$8/12,0),DB28),0))</x:f>
        <x:v>91221213.17658392</x:v>
      </x:c>
      <x:c r="DC29" s="58" t="n">
        <x:f>IF($C29&gt;'Deal Pricing'!$D$9,"",MAX(DC28-MIN(MAX(DC$9-DC28*DC$8/12,0),DC28),0))</x:f>
        <x:v>91233825.98343965</x:v>
      </x:c>
      <x:c r="DD29" s="58" t="n">
        <x:f>IF($C29&gt;'Deal Pricing'!$D$9,"",MAX(DD28-MIN(MAX(DD$9-DD28*DD$8/12,0),DD28),0))</x:f>
        <x:v>91246425.8560008</x:v>
      </x:c>
      <x:c r="DE29" s="58" t="n">
        <x:f>IF($C29&gt;'Deal Pricing'!$D$9,"",MAX(DE28-MIN(MAX(DE$9-DE28*DE$8/12,0),DE28),0))</x:f>
        <x:v>91259012.79563273</x:v>
      </x:c>
      <x:c r="DF29" s="58" t="n">
        <x:f>IF($C29&gt;'Deal Pricing'!$D$9,"",MAX(DF28-MIN(MAX(DF$9-DF28*DF$8/12,0),DF28),0))</x:f>
        <x:v>91271586.80372678</x:v>
      </x:c>
      <x:c r="DG29" s="58" t="n">
        <x:f>IF($C29&gt;'Deal Pricing'!$D$9,"",MAX(DG28-MIN(MAX(DG$9-DG28*DG$8/12,0),DG28),0))</x:f>
        <x:v>91284147.88170151</x:v>
      </x:c>
      <x:c r="DH29" s="58" t="n">
        <x:f>IF($C29&gt;'Deal Pricing'!$D$9,"",MAX(DH28-MIN(MAX(DH$9-DH28*DH$8/12,0),DH28),0))</x:f>
        <x:v>91296696.03100139</x:v>
      </x:c>
      <x:c r="DI29" s="58" t="n">
        <x:f>IF($C29&gt;'Deal Pricing'!$D$9,"",MAX(DI28-MIN(MAX(DI$9-DI28*DI$8/12,0),DI28),0))</x:f>
        <x:v>91309231.2530981</x:v>
      </x:c>
      <x:c r="DJ29" s="58" t="n">
        <x:f>IF($C29&gt;'Deal Pricing'!$D$9,"",MAX(DJ28-MIN(MAX(DJ$9-DJ28*DJ$8/12,0),DJ28),0))</x:f>
        <x:v>91321753.5494891</x:v>
      </x:c>
      <x:c r="DK29" s="58" t="n">
        <x:f>IF($C29&gt;'Deal Pricing'!$D$9,"",MAX(DK28-MIN(MAX(DK$9-DK28*DK$8/12,0),DK28),0))</x:f>
        <x:v>91334262.92169902</x:v>
      </x:c>
      <x:c r="DL29" s="58" t="n">
        <x:f>IF($C29&gt;'Deal Pricing'!$D$9,"",MAX(DL28-MIN(MAX(DL$9-DL28*DL$8/12,0),DL28),0))</x:f>
        <x:v>91346759.37127821</x:v>
      </x:c>
      <x:c r="DM29" s="58" t="n">
        <x:f>IF($C29&gt;'Deal Pricing'!$D$9,"",MAX(DM28-MIN(MAX(DM$9-DM28*DM$8/12,0),DM28),0))</x:f>
        <x:v>91359242.89980417</x:v>
      </x:c>
      <x:c r="DN29" s="58" t="n">
        <x:f>IF($C29&gt;'Deal Pricing'!$D$9,"",MAX(DN28-MIN(MAX(DN$9-DN28*DN$8/12,0),DN28),0))</x:f>
        <x:v>91371713.5088802</x:v>
      </x:c>
      <x:c r="DO29" s="58" t="n">
        <x:f>IF($C29&gt;'Deal Pricing'!$D$9,"",MAX(DO28-MIN(MAX(DO$9-DO28*DO$8/12,0),DO28),0))</x:f>
        <x:v>91384171.20013598</x:v>
      </x:c>
      <x:c r="DP29" s="58" t="n">
        <x:f>IF($C29&gt;'Deal Pricing'!$D$9,"",MAX(DP28-MIN(MAX(DP$9-DP28*DP$8/12,0),DP28),0))</x:f>
        <x:v>91396615.975228</x:v>
      </x:c>
      <x:c r="DQ29" s="58" t="n">
        <x:f>IF($C29&gt;'Deal Pricing'!$D$9,"",MAX(DQ28-MIN(MAX(DQ$9-DQ28*DQ$8/12,0),DQ28),0))</x:f>
        <x:v>91409047.83583838</x:v>
      </x:c>
      <x:c r="DR29" s="58" t="n">
        <x:f>IF($C29&gt;'Deal Pricing'!$D$9,"",MAX(DR28-MIN(MAX(DR$9-DR28*DR$8/12,0),DR28),0))</x:f>
        <x:v>91421466.7836761</x:v>
      </x:c>
      <x:c r="DS29" s="58" t="n">
        <x:f>IF($C29&gt;'Deal Pricing'!$D$9,"",MAX(DS28-MIN(MAX(DS$9-DS28*DS$8/12,0),DS28),0))</x:f>
        <x:v>91433872.82047579</x:v>
      </x:c>
      <x:c r="DT29" s="58" t="n">
        <x:f>IF($C29&gt;'Deal Pricing'!$D$9,"",MAX(DT28-MIN(MAX(DT$9-DT28*DT$8/12,0),DT28),0))</x:f>
        <x:v>91446265.94799887</x:v>
      </x:c>
      <x:c r="DU29" s="58" t="n">
        <x:f>IF($C29&gt;'Deal Pricing'!$D$9,"",MAX(DU28-MIN(MAX(DU$9-DU28*DU$8/12,0),DU28),0))</x:f>
        <x:v>91458646.16803223</x:v>
      </x:c>
      <x:c r="DV29" s="58" t="n">
        <x:f>IF($C29&gt;'Deal Pricing'!$D$9,"",MAX(DV28-MIN(MAX(DV$9-DV28*DV$8/12,0),DV28),0))</x:f>
        <x:v>91471013.48238961</x:v>
      </x:c>
      <x:c r="DW29" s="58" t="n">
        <x:f>IF($C29&gt;'Deal Pricing'!$D$9,"",MAX(DW28-MIN(MAX(DW$9-DW28*DW$8/12,0),DW28),0))</x:f>
        <x:v>91483367.8929102</x:v>
      </x:c>
      <x:c r="DX29" s="58" t="n">
        <x:f>IF($C29&gt;'Deal Pricing'!$D$9,"",MAX(DX28-MIN(MAX(DX$9-DX28*DX$8/12,0),DX28),0))</x:f>
        <x:v>91495709.40145981</x:v>
      </x:c>
      <x:c r="DY29" s="58" t="n">
        <x:f>IF($C29&gt;'Deal Pricing'!$D$9,"",MAX(DY28-MIN(MAX(DY$9-DY28*DY$8/12,0),DY28),0))</x:f>
        <x:v>91508038.00992979</x:v>
      </x:c>
      <x:c r="DZ29" s="58" t="n">
        <x:f>IF($C29&gt;'Deal Pricing'!$D$9,"",MAX(DZ28-MIN(MAX(DZ$9-DZ28*DZ$8/12,0),DZ28),0))</x:f>
        <x:v>91520353.72023794</x:v>
      </x:c>
      <x:c r="EA29" s="58" t="n">
        <x:f>IF($C29&gt;'Deal Pricing'!$D$9,"",MAX(EA28-MIN(MAX(EA$9-EA28*EA$8/12,0),EA28),0))</x:f>
        <x:v>91532656.5343277</x:v>
      </x:c>
      <x:c r="EB29" s="58" t="n">
        <x:f>IF($C29&gt;'Deal Pricing'!$D$9,"",MAX(EB28-MIN(MAX(EB$9-EB28*EB$8/12,0),EB28),0))</x:f>
        <x:v>91544946.45416842</x:v>
      </x:c>
      <x:c r="EC29" s="58" t="n">
        <x:f>IF($C29&gt;'Deal Pricing'!$D$9,"",MAX(EC28-MIN(MAX(EC$9-EC28*EC$8/12,0),EC28),0))</x:f>
        <x:v>91557223.48175578</x:v>
      </x:c>
      <x:c r="ED29" s="58" t="n">
        <x:f>IF($C29&gt;'Deal Pricing'!$D$9,"",MAX(ED28-MIN(MAX(ED$9-ED28*ED$8/12,0),ED28),0))</x:f>
        <x:v>91569487.61911073</x:v>
      </x:c>
      <x:c r="EE29" s="58" t="n">
        <x:f>IF($C29&gt;'Deal Pricing'!$D$9,"",MAX(EE28-MIN(MAX(EE$9-EE28*EE$8/12,0),EE28),0))</x:f>
        <x:v>91581738.86828072</x:v>
      </x:c>
      <x:c r="EF29" s="58" t="n">
        <x:f>IF($C29&gt;'Deal Pricing'!$D$9,"",MAX(EF28-MIN(MAX(EF$9-EF28*EF$8/12,0),EF28),0))</x:f>
        <x:v>91593977.23133829</x:v>
      </x:c>
      <x:c r="EG29" s="58" t="n">
        <x:f>IF($C29&gt;'Deal Pricing'!$D$9,"",MAX(EG28-MIN(MAX(EG$9-EG28*EG$8/12,0),EG28),0))</x:f>
        <x:v>91606202.7103825</x:v>
      </x:c>
      <x:c r="EH29" s="58" t="n">
        <x:f>IF($C29&gt;'Deal Pricing'!$D$9,"",MAX(EH28-MIN(MAX(EH$9-EH28*EH$8/12,0),EH28),0))</x:f>
        <x:v>91618415.30753745</x:v>
      </x:c>
      <x:c r="EI29" s="58" t="n">
        <x:f>IF($C29&gt;'Deal Pricing'!$D$9,"",MAX(EI28-MIN(MAX(EI$9-EI28*EI$8/12,0),EI28),0))</x:f>
        <x:v>91630615.02495359</x:v>
      </x:c>
      <x:c r="EJ29" s="58" t="n">
        <x:f>IF($C29&gt;'Deal Pricing'!$D$9,"",MAX(EJ28-MIN(MAX(EJ$9-EJ28*EJ$8/12,0),EJ28),0))</x:f>
        <x:v>91642801.86480638</x:v>
      </x:c>
      <x:c r="EK29" s="58" t="n">
        <x:f>IF($C29&gt;'Deal Pricing'!$D$9,"",MAX(EK28-MIN(MAX(EK$9-EK28*EK$8/12,0),EK28),0))</x:f>
        <x:v>91654975.82929765</x:v>
      </x:c>
      <x:c r="EL29" s="58" t="n">
        <x:f>IF($C29&gt;'Deal Pricing'!$D$9,"",MAX(EL28-MIN(MAX(EL$9-EL28*EL$8/12,0),EL28),0))</x:f>
        <x:v>91667136.92065424</x:v>
      </x:c>
      <x:c r="EM29" s="58" t="n">
        <x:f>IF($C29&gt;'Deal Pricing'!$D$9,"",MAX(EM28-MIN(MAX(EM$9-EM28*EM$8/12,0),EM28),0))</x:f>
        <x:v>91679285.14112867</x:v>
      </x:c>
      <x:c r="EN29" s="58" t="n">
        <x:f>IF($C29&gt;'Deal Pricing'!$D$9,"",MAX(EN28-MIN(MAX(EN$9-EN28*EN$8/12,0),EN28),0))</x:f>
        <x:v>91691420.49299943</x:v>
      </x:c>
      <x:c r="EO29" s="58" t="n">
        <x:f>IF($C29&gt;'Deal Pricing'!$D$9,"",MAX(EO28-MIN(MAX(EO$9-EO28*EO$8/12,0),EO28),0))</x:f>
        <x:v>91703542.97856988</x:v>
      </x:c>
      <x:c r="EP29" s="58" t="n">
        <x:f>IF($C29&gt;'Deal Pricing'!$D$9,"",MAX(EP28-MIN(MAX(EP$9-EP28*EP$8/12,0),EP28),0))</x:f>
        <x:v>91715652.6001695</x:v>
      </x:c>
      <x:c r="EQ29" s="58" t="n">
        <x:f>IF($C29&gt;'Deal Pricing'!$D$9,"",MAX(EQ28-MIN(MAX(EQ$9-EQ28*EQ$8/12,0),EQ28),0))</x:f>
        <x:v>91727749.36015256</x:v>
      </x:c>
      <x:c r="ER29" s="58" t="n">
        <x:f>IF($C29&gt;'Deal Pricing'!$D$9,"",MAX(ER28-MIN(MAX(ER$9-ER28*ER$8/12,0),ER28),0))</x:f>
        <x:v>91739833.2608994</x:v>
      </x:c>
      <x:c r="ES29" s="58" t="n">
        <x:f>IF($C29&gt;'Deal Pricing'!$D$9,"",MAX(ES28-MIN(MAX(ES$9-ES28*ES$8/12,0),ES28),0))</x:f>
        <x:v>91751904.30481508</x:v>
      </x:c>
      <x:c r="ET29" s="58" t="n">
        <x:f>IF($C29&gt;'Deal Pricing'!$D$9,"",MAX(ET28-MIN(MAX(ET$9-ET28*ET$8/12,0),ET28),0))</x:f>
        <x:v>91763962.4943306</x:v>
      </x:c>
      <x:c r="EU29" s="58" t="n">
        <x:f>IF($C29&gt;'Deal Pricing'!$D$9,"",MAX(EU28-MIN(MAX(EU$9-EU28*EU$8/12,0),EU28),0))</x:f>
        <x:v>91776007.83190168</x:v>
      </x:c>
      <x:c r="EV29" s="58" t="n">
        <x:f>IF($C29&gt;'Deal Pricing'!$D$9,"",MAX(EV28-MIN(MAX(EV$9-EV28*EV$8/12,0),EV28),0))</x:f>
        <x:v>91788040.32000989</x:v>
      </x:c>
      <x:c r="EW29" s="58" t="n">
        <x:f>IF($C29&gt;'Deal Pricing'!$D$9,"",MAX(EW28-MIN(MAX(EW$9-EW28*EW$8/12,0),EW28),0))</x:f>
        <x:v>91800059.96116148</x:v>
      </x:c>
      <x:c r="EX29" s="58" t="n">
        <x:f>IF($C29&gt;'Deal Pricing'!$D$9,"",MAX(EX28-MIN(MAX(EX$9-EX28*EX$8/12,0),EX28),0))</x:f>
        <x:v>91812066.7578884</x:v>
      </x:c>
      <x:c r="EY29" s="58" t="n">
        <x:f>IF($C29&gt;'Deal Pricing'!$D$9,"",MAX(EY28-MIN(MAX(EY$9-EY28*EY$8/12,0),EY28),0))</x:f>
        <x:v>91824060.71274742</x:v>
      </x:c>
      <x:c r="EZ29" s="58" t="n">
        <x:f>IF($C29&gt;'Deal Pricing'!$D$9,"",MAX(EZ28-MIN(MAX(EZ$9-EZ28*EZ$8/12,0),EZ28),0))</x:f>
        <x:v>91836041.8283204</x:v>
      </x:c>
      <x:c r="FA29" s="58" t="n">
        <x:f>IF($C29&gt;'Deal Pricing'!$D$9,"",MAX(FA28-MIN(MAX(FA$9-FA28*FA$8/12,0),FA28),0))</x:f>
        <x:v>91848010.10721467</x:v>
      </x:c>
      <x:c r="FB29" s="58" t="n">
        <x:f>IF($C29&gt;'Deal Pricing'!$D$9,"",MAX(FB28-MIN(MAX(FB$9-FB28*FB$8/12,0),FB28),0))</x:f>
        <x:v>91859965.55206217</x:v>
      </x:c>
      <x:c r="FC29" s="58" t="n">
        <x:f>IF($C29&gt;'Deal Pricing'!$D$9,"",MAX(FC28-MIN(MAX(FC$9-FC28*FC$8/12,0),FC28),0))</x:f>
        <x:v>91871908.16552028</x:v>
      </x:c>
      <x:c r="FD29" s="58" t="n">
        <x:f>IF($C29&gt;'Deal Pricing'!$D$9,"",MAX(FD28-MIN(MAX(FD$9-FD28*FD$8/12,0),FD28),0))</x:f>
        <x:v>91883837.95027094</x:v>
      </x:c>
      <x:c r="FE29" s="58" t="n">
        <x:f>IF($C29&gt;'Deal Pricing'!$D$9,"",MAX(FE28-MIN(MAX(FE$9-FE28*FE$8/12,0),FE28),0))</x:f>
        <x:v>91895754.9090215</x:v>
      </x:c>
      <x:c r="FF29" s="58" t="n">
        <x:f>IF($C29&gt;'Deal Pricing'!$D$9,"",MAX(FF28-MIN(MAX(FF$9-FF28*FF$8/12,0),FF28),0))</x:f>
        <x:v>91907659.04450369</x:v>
      </x:c>
      <x:c r="FG29" s="58" t="n">
        <x:f>IF($C29&gt;'Deal Pricing'!$D$9,"",MAX(FG28-MIN(MAX(FG$9-FG28*FG$8/12,0),FG28),0))</x:f>
        <x:v>91919550.3594747</x:v>
      </x:c>
      <x:c r="FH29" s="58" t="n">
        <x:f>IF($C29&gt;'Deal Pricing'!$D$9,"",MAX(FH28-MIN(MAX(FH$9-FH28*FH$8/12,0),FH28),0))</x:f>
        <x:v>91931428.85671598</x:v>
      </x:c>
      <x:c r="FI29" s="58" t="n">
        <x:f>IF($C29&gt;'Deal Pricing'!$D$9,"",MAX(FI28-MIN(MAX(FI$9-FI28*FI$8/12,0),FI28),0))</x:f>
        <x:v>91943294.5390344</x:v>
      </x:c>
      <x:c r="FJ29" s="58" t="n">
        <x:f>IF($C29&gt;'Deal Pricing'!$D$9,"",MAX(FJ28-MIN(MAX(FJ$9-FJ28*FJ$8/12,0),FJ28),0))</x:f>
        <x:v>91955147.40926109</x:v>
      </x:c>
      <x:c r="FK29" s="58" t="n">
        <x:f>IF($C29&gt;'Deal Pricing'!$D$9,"",MAX(FK28-MIN(MAX(FK$9-FK28*FK$8/12,0),FK28),0))</x:f>
        <x:v>91966987.47025199</x:v>
      </x:c>
      <x:c r="FL29" s="58" t="n">
        <x:f>IF($C29&gt;'Deal Pricing'!$D$9,"",MAX(FL28-MIN(MAX(FL$9-FL28*FL$8/12,0),FL28),0))</x:f>
        <x:v>91978814.72488809</x:v>
      </x:c>
      <x:c r="FM29" s="58" t="n">
        <x:f>IF($C29&gt;'Deal Pricing'!$D$9,"",MAX(FM28-MIN(MAX(FM$9-FM28*FM$8/12,0),FM28),0))</x:f>
        <x:v>91990629.17607456</x:v>
      </x:c>
      <x:c r="FN29" s="58" t="n">
        <x:f>IF($C29&gt;'Deal Pricing'!$D$9,"",MAX(FN28-MIN(MAX(FN$9-FN28*FN$8/12,0),FN28),0))</x:f>
        <x:v>92002430.82674168</x:v>
      </x:c>
      <x:c r="FO29" s="58" t="n">
        <x:f>IF($C29&gt;'Deal Pricing'!$D$9,"",MAX(FO28-MIN(MAX(FO$9-FO28*FO$8/12,0),FO28),0))</x:f>
        <x:v>92014219.67984378</x:v>
      </x:c>
      <x:c r="FP29" s="58" t="n">
        <x:f>IF($C29&gt;'Deal Pricing'!$D$9,"",MAX(FP28-MIN(MAX(FP$9-FP28*FP$8/12,0),FP28),0))</x:f>
        <x:v>92025995.73836032</x:v>
      </x:c>
      <x:c r="FQ29" s="58" t="n">
        <x:f>IF($C29&gt;'Deal Pricing'!$D$9,"",MAX(FQ28-MIN(MAX(FQ$9-FQ28*FQ$8/12,0),FQ28),0))</x:f>
        <x:v>92037759.00529468</x:v>
      </x:c>
      <x:c r="FR29" s="58" t="n">
        <x:f>IF($C29&gt;'Deal Pricing'!$D$9,"",MAX(FR28-MIN(MAX(FR$9-FR28*FR$8/12,0),FR28),0))</x:f>
        <x:v>92049509.48367527</x:v>
      </x:c>
      <x:c r="FS29" s="58" t="n">
        <x:f>IF($C29&gt;'Deal Pricing'!$D$9,"",MAX(FS28-MIN(MAX(FS$9-FS28*FS$8/12,0),FS28),0))</x:f>
        <x:v>92061247.17655446</x:v>
      </x:c>
      <x:c r="FT29" s="58" t="n">
        <x:f>IF($C29&gt;'Deal Pricing'!$D$9,"",MAX(FT28-MIN(MAX(FT$9-FT28*FT$8/12,0),FT28),0))</x:f>
        <x:v>92072972.08700944</x:v>
      </x:c>
      <x:c r="FU29" s="58" t="n">
        <x:f>IF($C29&gt;'Deal Pricing'!$D$9,"",MAX(FU28-MIN(MAX(FU$9-FU28*FU$8/12,0),FU28),0))</x:f>
        <x:v>92084684.21814135</x:v>
      </x:c>
      <x:c r="FV29" s="58" t="n">
        <x:f>IF($C29&gt;'Deal Pricing'!$D$9,"",MAX(FV28-MIN(MAX(FV$9-FV28*FV$8/12,0),FV28),0))</x:f>
        <x:v>92096383.57307608</x:v>
      </x:c>
      <x:c r="FW29" s="58" t="n">
        <x:f>IF($C29&gt;'Deal Pricing'!$D$9,"",MAX(FW28-MIN(MAX(FW$9-FW28*FW$8/12,0),FW28),0))</x:f>
        <x:v>92108070.15496348</x:v>
      </x:c>
      <x:c r="FX29" s="58" t="n">
        <x:f>IF($C29&gt;'Deal Pricing'!$D$9,"",MAX(FX28-MIN(MAX(FX$9-FX28*FX$8/12,0),FX28),0))</x:f>
        <x:v>92119743.96697766</x:v>
      </x:c>
      <x:c r="FY29" s="58" t="n">
        <x:f>IF($C29&gt;'Deal Pricing'!$D$9,"",MAX(FY28-MIN(MAX(FY$9-FY28*FY$8/12,0),FY28),0))</x:f>
        <x:v>92131405.01231723</x:v>
      </x:c>
      <x:c r="FZ29" s="58" t="n">
        <x:f>IF($C29&gt;'Deal Pricing'!$D$9,"",MAX(FZ28-MIN(MAX(FZ$9-FZ28*FZ$8/12,0),FZ28),0))</x:f>
        <x:v>92143053.29420461</x:v>
      </x:c>
      <x:c r="GA29" s="58" t="n">
        <x:f>IF($C29&gt;'Deal Pricing'!$D$9,"",MAX(GA28-MIN(MAX(GA$9-GA28*GA$8/12,0),GA28),0))</x:f>
        <x:v>92154688.81588669</x:v>
      </x:c>
      <x:c r="GB29" s="58" t="n">
        <x:f>IF($C29&gt;'Deal Pricing'!$D$9,"",MAX(GB28-MIN(MAX(GB$9-GB28*GB$8/12,0),GB28),0))</x:f>
        <x:v>92166311.5806341</x:v>
      </x:c>
      <x:c r="GC29" s="58" t="n">
        <x:f>IF($C29&gt;'Deal Pricing'!$D$9,"",MAX(GC28-MIN(MAX(GC$9-GC28*GC$8/12,0),GC28),0))</x:f>
        <x:v>92177921.59174196</x:v>
      </x:c>
      <x:c r="GD29" s="58" t="n">
        <x:f>IF($C29&gt;'Deal Pricing'!$D$9,"",MAX(GD28-MIN(MAX(GD$9-GD28*GD$8/12,0),GD28),0))</x:f>
        <x:v>92189518.85252891</x:v>
      </x:c>
      <x:c r="GE29" s="58" t="n">
        <x:f>IF($C29&gt;'Deal Pricing'!$D$9,"",MAX(GE28-MIN(MAX(GE$9-GE28*GE$8/12,0),GE28),0))</x:f>
        <x:v>92201103.36633812</x:v>
      </x:c>
      <x:c r="GF29" s="58" t="n">
        <x:f>IF($C29&gt;'Deal Pricing'!$D$9,"",MAX(GF28-MIN(MAX(GF$9-GF28*GF$8/12,0),GF28),0))</x:f>
        <x:v>92212675.1365361</x:v>
      </x:c>
      <x:c r="GG29" s="58" t="n">
        <x:f>IF($C29&gt;'Deal Pricing'!$D$9,"",MAX(GG28-MIN(MAX(GG$9-GG28*GG$8/12,0),GG28),0))</x:f>
        <x:v>92224234.1665139</x:v>
      </x:c>
      <x:c r="GH29" s="58" t="n">
        <x:f>IF($C29&gt;'Deal Pricing'!$D$9,"",MAX(GH28-MIN(MAX(GH$9-GH28*GH$8/12,0),GH28),0))</x:f>
        <x:v>92235780.45968592</x:v>
      </x:c>
      <x:c r="GI29" s="58" t="n">
        <x:f>IF($C29&gt;'Deal Pricing'!$D$9,"",MAX(GI28-MIN(MAX(GI$9-GI28*GI$8/12,0),GI28),0))</x:f>
        <x:v>92247314.0194905</x:v>
      </x:c>
      <x:c r="GJ29" s="58" t="n">
        <x:f>IF($C29&gt;'Deal Pricing'!$D$9,"",MAX(GJ28-MIN(MAX(GJ$9-GJ28*GJ$8/12,0),GJ28),0))</x:f>
        <x:v>92258834.84939003</x:v>
      </x:c>
      <x:c r="GK29" s="58" t="n">
        <x:f>IF($C29&gt;'Deal Pricing'!$D$9,"",MAX(GK28-MIN(MAX(GK$9-GK28*GK$8/12,0),GK28),0))</x:f>
        <x:v>92270342.95287028</x:v>
      </x:c>
      <x:c r="GL29" s="58" t="n">
        <x:f>IF($C29&gt;'Deal Pricing'!$D$9,"",MAX(GL28-MIN(MAX(GL$9-GL28*GL$8/12,0),GL28),0))</x:f>
        <x:v>92281838.3334411</x:v>
      </x:c>
      <x:c r="GM29" s="58" t="n">
        <x:f>IF($C29&gt;'Deal Pricing'!$D$9,"",MAX(GM28-MIN(MAX(GM$9-GM28*GM$8/12,0),GM28),0))</x:f>
        <x:v>92293320.99463558</x:v>
      </x:c>
      <x:c r="GN29" s="58" t="n">
        <x:f>IF($C29&gt;'Deal Pricing'!$D$9,"",MAX(GN28-MIN(MAX(GN$9-GN28*GN$8/12,0),GN28),0))</x:f>
        <x:v>92304790.94001094</x:v>
      </x:c>
      <x:c r="GO29" s="58" t="n">
        <x:f>IF($C29&gt;'Deal Pricing'!$D$9,"",MAX(GO28-MIN(MAX(GO$9-GO28*GO$8/12,0),GO28),0))</x:f>
        <x:v>92316248.17314741</x:v>
      </x:c>
      <x:c r="GP29" s="58" t="n">
        <x:f>IF($C29&gt;'Deal Pricing'!$D$9,"",MAX(GP28-MIN(MAX(GP$9-GP28*GP$8/12,0),GP28),0))</x:f>
        <x:v>92327692.69764939</x:v>
      </x:c>
      <x:c r="GQ29" s="58" t="n">
        <x:f>IF($C29&gt;'Deal Pricing'!$D$9,"",MAX(GQ28-MIN(MAX(GQ$9-GQ28*GQ$8/12,0),GQ28),0))</x:f>
        <x:v>92339124.51714423</x:v>
      </x:c>
      <x:c r="GR29" s="58" t="n">
        <x:f>IF($C29&gt;'Deal Pricing'!$D$9,"",MAX(GR28-MIN(MAX(GR$9-GR28*GR$8/12,0),GR28),0))</x:f>
        <x:v>92350543.63528319</x:v>
      </x:c>
      <x:c r="GS29" s="58" t="n">
        <x:f>IF($C29&gt;'Deal Pricing'!$D$9,"",MAX(GS28-MIN(MAX(GS$9-GS28*GS$8/12,0),GS28),0))</x:f>
        <x:v>92361950.05574055</x:v>
      </x:c>
      <x:c r="GT29" s="58" t="n">
        <x:f>IF($C29&gt;'Deal Pricing'!$D$9,"",MAX(GT28-MIN(MAX(GT$9-GT28*GT$8/12,0),GT28),0))</x:f>
        <x:v>92373343.7822144</x:v>
      </x:c>
      <x:c r="GU29" s="58" t="n">
        <x:f>IF($C29&gt;'Deal Pricing'!$D$9,"",MAX(GU28-MIN(MAX(GU$9-GU28*GU$8/12,0),GU28),0))</x:f>
        <x:v>92384724.81842592</x:v>
      </x:c>
      <x:c r="GV29" s="58" t="n">
        <x:f>IF($C29&gt;'Deal Pricing'!$D$9,"",MAX(GV28-MIN(MAX(GV$9-GV28*GV$8/12,0),GV28),0))</x:f>
        <x:v>92396093.16811948</x:v>
      </x:c>
      <x:c r="GW29" s="58" t="n">
        <x:f>IF($C29&gt;'Deal Pricing'!$D$9,"",MAX(GW28-MIN(MAX(GW$9-GW28*GW$8/12,0),GW28),0))</x:f>
        <x:v>92407448.83506311</x:v>
      </x:c>
      <x:c r="GX29" s="58" t="n">
        <x:f>IF($C29&gt;'Deal Pricing'!$D$9,"",MAX(GX28-MIN(MAX(GX$9-GX28*GX$8/12,0),GX28),0))</x:f>
        <x:v>92418791.82304764</x:v>
      </x:c>
      <x:c r="GY29" s="58" t="n">
        <x:f>IF($C29&gt;'Deal Pricing'!$D$9,"",MAX(GY28-MIN(MAX(GY$9-GY28*GY$8/12,0),GY28),0))</x:f>
        <x:v>92430122.13588753</x:v>
      </x:c>
      <x:c r="GZ29" s="58" t="n">
        <x:f>IF($C29&gt;'Deal Pricing'!$D$9,"",MAX(GZ28-MIN(MAX(GZ$9-GZ28*GZ$8/12,0),GZ28),0))</x:f>
        <x:v>92441439.77741988</x:v>
      </x:c>
      <x:c r="HA29" s="58" t="n">
        <x:f>IF($C29&gt;'Deal Pricing'!$D$9,"",MAX(HA28-MIN(MAX(HA$9-HA28*HA$8/12,0),HA28),0))</x:f>
        <x:v>92452744.7515054</x:v>
      </x:c>
      <x:c r="HB29" s="58" t="n">
        <x:f>IF($C29&gt;'Deal Pricing'!$D$9,"",MAX(HB28-MIN(MAX(HB$9-HB28*HB$8/12,0),HB28),0))</x:f>
        <x:v>92464037.06202741</x:v>
      </x:c>
      <x:c r="HC29" s="58" t="n">
        <x:f>IF($C29&gt;'Deal Pricing'!$D$9,"",MAX(HC28-MIN(MAX(HC$9-HC28*HC$8/12,0),HC28),0))</x:f>
        <x:v>92475316.71289264</x:v>
      </x:c>
      <x:c r="HD29" s="58" t="n">
        <x:f>IF($C29&gt;'Deal Pricing'!$D$9,"",MAX(HD28-MIN(MAX(HD$9-HD28*HD$8/12,0),HD28),0))</x:f>
        <x:v>92486583.70803048</x:v>
      </x:c>
      <x:c r="HE29" s="58" t="n">
        <x:f>IF($C29&gt;'Deal Pricing'!$D$9,"",MAX(HE28-MIN(MAX(HE$9-HE28*HE$8/12,0),HE28),0))</x:f>
        <x:v>92497838.05139357</x:v>
      </x:c>
      <x:c r="HF29" s="58" t="n">
        <x:f>IF($C29&gt;'Deal Pricing'!$D$9,"",MAX(HF28-MIN(MAX(HF$9-HF28*HF$8/12,0),HF28),0))</x:f>
        <x:v>92509079.74695706</x:v>
      </x:c>
      <x:c r="HG29" s="58" t="n">
        <x:f>IF($C29&gt;'Deal Pricing'!$D$9,"",MAX(HG28-MIN(MAX(HG$9-HG28*HG$8/12,0),HG28),0))</x:f>
        <x:v>92520308.79871948</x:v>
      </x:c>
      <x:c r="HH29" s="58" t="n">
        <x:f>IF($C29&gt;'Deal Pricing'!$D$9,"",MAX(HH28-MIN(MAX(HH$9-HH28*HH$8/12,0),HH28),0))</x:f>
        <x:v>92531525.21070167</x:v>
      </x:c>
      <x:c r="HI29" s="58" t="n">
        <x:f>IF($C29&gt;'Deal Pricing'!$D$9,"",MAX(HI28-MIN(MAX(HI$9-HI28*HI$8/12,0),HI28),0))</x:f>
        <x:v>92542728.98694742</x:v>
      </x:c>
      <x:c r="HJ29" s="58" t="n">
        <x:f>IF($C29&gt;'Deal Pricing'!$D$9,"",MAX(HJ28-MIN(MAX(HJ$9-HJ28*HJ$8/12,0),HJ28),0))</x:f>
        <x:v>92553920.13152349</x:v>
      </x:c>
      <x:c r="HK29" s="58" t="n">
        <x:f>IF($C29&gt;'Deal Pricing'!$D$9,"",MAX(HK28-MIN(MAX(HK$9-HK28*HK$8/12,0),HK28),0))</x:f>
        <x:v>92565098.64851889</x:v>
      </x:c>
      <x:c r="HL29" s="58" t="n">
        <x:f>IF($C29&gt;'Deal Pricing'!$D$9,"",MAX(HL28-MIN(MAX(HL$9-HL28*HL$8/12,0),HL28),0))</x:f>
        <x:v>92576264.54204573</x:v>
      </x:c>
      <x:c r="HM29" s="58" t="n">
        <x:f>IF($C29&gt;'Deal Pricing'!$D$9,"",MAX(HM28-MIN(MAX(HM$9-HM28*HM$8/12,0),HM28),0))</x:f>
        <x:v>92587417.8162383</x:v>
      </x:c>
      <x:c r="HN29" s="58" t="n">
        <x:f>IF($C29&gt;'Deal Pricing'!$D$9,"",MAX(HN28-MIN(MAX(HN$9-HN28*HN$8/12,0),HN28),0))</x:f>
        <x:v>92598558.47525392</x:v>
      </x:c>
      <x:c r="HO29" s="58" t="n">
        <x:f>IF($C29&gt;'Deal Pricing'!$D$9,"",MAX(HO28-MIN(MAX(HO$9-HO28*HO$8/12,0),HO28),0))</x:f>
        <x:v>92609686.52327193</x:v>
      </x:c>
      <x:c r="HP29" s="58" t="n">
        <x:f>IF($C29&gt;'Deal Pricing'!$D$9,"",MAX(HP28-MIN(MAX(HP$9-HP28*HP$8/12,0),HP28),0))</x:f>
        <x:v>92620801.96449465</x:v>
      </x:c>
      <x:c r="HQ29" s="58" t="n">
        <x:f>IF($C29&gt;'Deal Pricing'!$D$9,"",MAX(HQ28-MIN(MAX(HQ$9-HQ28*HQ$8/12,0),HQ28),0))</x:f>
        <x:v>92631904.80314633</x:v>
      </x:c>
      <x:c r="HR29" s="58" t="n">
        <x:f>IF($C29&gt;'Deal Pricing'!$D$9,"",MAX(HR28-MIN(MAX(HR$9-HR28*HR$8/12,0),HR28),0))</x:f>
        <x:v>92642995.04347417</x:v>
      </x:c>
      <x:c r="HS29" s="58" t="n">
        <x:f>IF($C29&gt;'Deal Pricing'!$D$9,"",MAX(HS28-MIN(MAX(HS$9-HS28*HS$8/12,0),HS28),0))</x:f>
        <x:v>92654072.68974723</x:v>
      </x:c>
      <x:c r="HT29" s="58" t="n">
        <x:f>IF($C29&gt;'Deal Pricing'!$D$9,"",MAX(HT28-MIN(MAX(HT$9-HT28*HT$8/12,0),HT28),0))</x:f>
        <x:v>92665137.74625705</x:v>
      </x:c>
      <x:c r="HU29" s="58" t="n">
        <x:f>IF($C29&gt;'Deal Pricing'!$D$9,"",MAX(HU28-MIN(MAX(HU$9-HU28*HU$8/12,0),HU28),0))</x:f>
        <x:v>92676190.21731767</x:v>
      </x:c>
      <x:c r="HV29" s="58" t="n">
        <x:f>IF($C29&gt;'Deal Pricing'!$D$9,"",MAX(HV28-MIN(MAX(HV$9-HV28*HV$8/12,0),HV28),0))</x:f>
        <x:v>92687230.10726494</x:v>
      </x:c>
      <x:c r="HW29" s="58" t="n">
        <x:f>IF($C29&gt;'Deal Pricing'!$D$9,"",MAX(HW28-MIN(MAX(HW$9-HW28*HW$8/12,0),HW28),0))</x:f>
        <x:v>92698257.4204573</x:v>
      </x:c>
      <x:c r="HX29" s="58" t="n">
        <x:f>IF($C29&gt;'Deal Pricing'!$D$9,"",MAX(HX28-MIN(MAX(HX$9-HX28*HX$8/12,0),HX28),0))</x:f>
        <x:v>92709272.16127497</x:v>
      </x:c>
      <x:c r="HY29" s="58" t="n">
        <x:f>IF($C29&gt;'Deal Pricing'!$D$9,"",MAX(HY28-MIN(MAX(HY$9-HY28*HY$8/12,0),HY28),0))</x:f>
        <x:v>92720274.33412063</x:v>
      </x:c>
      <x:c r="HZ29" s="58" t="n">
        <x:f>IF($C29&gt;'Deal Pricing'!$D$9,"",MAX(HZ28-MIN(MAX(HZ$9-HZ28*HZ$8/12,0),HZ28),0))</x:f>
        <x:v>92731263.9434186</x:v>
      </x:c>
      <x:c r="IA29" s="58" t="n">
        <x:f>IF($C29&gt;'Deal Pricing'!$D$9,"",MAX(IA28-MIN(MAX(IA$9-IA28*IA$8/12,0),IA28),0))</x:f>
        <x:v>92742240.99361569</x:v>
      </x:c>
      <x:c r="IB29" s="58" t="n">
        <x:f>IF($C29&gt;'Deal Pricing'!$D$9,"",MAX(IB28-MIN(MAX(IB$9-IB28*IB$8/12,0),IB28),0))</x:f>
        <x:v>92753205.48918016</x:v>
      </x:c>
      <x:c r="IC29" s="2"/>
      <x:c r="ID29" s="2"/>
      <x:c r="IE29" s="2"/>
      <x:c r="IF29" s="2"/>
    </x:row>
    <x:row r="30">
      <x:c r="A30" s="2"/>
      <x:c r="B30" s="2"/>
      <x:c r="C30" s="2" t="n">
        <x:v>6</x:v>
      </x:c>
      <x:c r="D30" s="67" t="n">
        <x:f>IF(C30&lt;='Deal Pricing'!$D$9,(1-(1-(1-'Deal Pricing'!$H$10)^(1/12)))^(C30-1),"")</x:f>
        <x:v>0.9831346747704925</x:v>
      </x:c>
      <x:c r="E30" s="67" t="n">
        <x:f>IF(D30="","",D30*(1-(1-'Deal Pricing'!$H$10)^(1/12)))</x:f>
        <x:v>0.0033387776572211055</x:v>
      </x:c>
      <x:c r="F30" s="58" t="n">
        <x:f>IF($C30&gt;'Deal Pricing'!$D$9,"",MAX(F29-MIN(MAX(F$9-F29*F$8/12,0),F29),0))</x:f>
        <x:v>87331174.94132166</x:v>
      </x:c>
      <x:c r="G30" s="58" t="n">
        <x:f>IF($C30&gt;'Deal Pricing'!$D$9,"",MAX(G29-MIN(MAX(G$9-G29*G$8/12,0),G29),0))</x:f>
        <x:v>87348082.67423615</x:v>
      </x:c>
      <x:c r="H30" s="58" t="n">
        <x:f>IF($C30&gt;'Deal Pricing'!$D$9,"",MAX(H29-MIN(MAX(H$9-H29*H$8/12,0),H29),0))</x:f>
        <x:v>87364975.60738456</x:v>
      </x:c>
      <x:c r="I30" s="58" t="n">
        <x:f>IF($C30&gt;'Deal Pricing'!$D$9,"",MAX(I29-MIN(MAX(I$9-I29*I$8/12,0),I29),0))</x:f>
        <x:v>87381853.73714043</x:v>
      </x:c>
      <x:c r="J30" s="58" t="n">
        <x:f>IF($C30&gt;'Deal Pricing'!$D$9,"",MAX(J29-MIN(MAX(J$9-J29*J$8/12,0),J29),0))</x:f>
        <x:v>87398717.05991262</x:v>
      </x:c>
      <x:c r="K30" s="58" t="n">
        <x:f>IF($C30&gt;'Deal Pricing'!$D$9,"",MAX(K29-MIN(MAX(K$9-K29*K$8/12,0),K29),0))</x:f>
        <x:v>87415565.5721469</x:v>
      </x:c>
      <x:c r="L30" s="58" t="n">
        <x:f>IF($C30&gt;'Deal Pricing'!$D$9,"",MAX(L29-MIN(MAX(L$9-L29*L$8/12,0),L29),0))</x:f>
        <x:v>87432399.2703225</x:v>
      </x:c>
      <x:c r="M30" s="58" t="n">
        <x:f>IF($C30&gt;'Deal Pricing'!$D$9,"",MAX(M29-MIN(MAX(M$9-M29*M$8/12,0),M29),0))</x:f>
        <x:v>87449218.15095593</x:v>
      </x:c>
      <x:c r="N30" s="58" t="n">
        <x:f>IF($C30&gt;'Deal Pricing'!$D$9,"",MAX(N29-MIN(MAX(N$9-N29*N$8/12,0),N29),0))</x:f>
        <x:v>87466022.21059713</x:v>
      </x:c>
      <x:c r="O30" s="58" t="n">
        <x:f>IF($C30&gt;'Deal Pricing'!$D$9,"",MAX(O29-MIN(MAX(O$9-O29*O$8/12,0),O29),0))</x:f>
        <x:v>87482811.44583334</x:v>
      </x:c>
      <x:c r="P30" s="58" t="n">
        <x:f>IF($C30&gt;'Deal Pricing'!$D$9,"",MAX(P29-MIN(MAX(P$9-P29*P$8/12,0),P29),0))</x:f>
        <x:v>87499585.85328524</x:v>
      </x:c>
      <x:c r="Q30" s="58" t="n">
        <x:f>IF($C30&gt;'Deal Pricing'!$D$9,"",MAX(Q29-MIN(MAX(Q$9-Q29*Q$8/12,0),Q29),0))</x:f>
        <x:v>87516345.42961071</x:v>
      </x:c>
      <x:c r="R30" s="58" t="n">
        <x:f>IF($C30&gt;'Deal Pricing'!$D$9,"",MAX(R29-MIN(MAX(R$9-R29*R$8/12,0),R29),0))</x:f>
        <x:v>87533090.17150117</x:v>
      </x:c>
      <x:c r="S30" s="58" t="n">
        <x:f>IF($C30&gt;'Deal Pricing'!$D$9,"",MAX(S29-MIN(MAX(S$9-S29*S$8/12,0),S29),0))</x:f>
        <x:v>87549820.07568508</x:v>
      </x:c>
      <x:c r="T30" s="58" t="n">
        <x:f>IF($C30&gt;'Deal Pricing'!$D$9,"",MAX(T29-MIN(MAX(T$9-T29*T$8/12,0),T29),0))</x:f>
        <x:v>87566535.13892445</x:v>
      </x:c>
      <x:c r="U30" s="58" t="n">
        <x:f>IF($C30&gt;'Deal Pricing'!$D$9,"",MAX(U29-MIN(MAX(U$9-U29*U$8/12,0),U29),0))</x:f>
        <x:v>87583235.35801838</x:v>
      </x:c>
      <x:c r="V30" s="58" t="n">
        <x:f>IF($C30&gt;'Deal Pricing'!$D$9,"",MAX(V29-MIN(MAX(V$9-V29*V$8/12,0),V29),0))</x:f>
        <x:v>87599920.72979988</x:v>
      </x:c>
      <x:c r="W30" s="58" t="n">
        <x:f>IF($C30&gt;'Deal Pricing'!$D$9,"",MAX(W29-MIN(MAX(W$9-W29*W$8/12,0),W29),0))</x:f>
        <x:v>87616591.25113729</x:v>
      </x:c>
      <x:c r="X30" s="58" t="n">
        <x:f>IF($C30&gt;'Deal Pricing'!$D$9,"",MAX(X29-MIN(MAX(X$9-X29*X$8/12,0),X29),0))</x:f>
        <x:v>87633246.91893548</x:v>
      </x:c>
      <x:c r="Y30" s="58" t="n">
        <x:f>IF($C30&gt;'Deal Pricing'!$D$9,"",MAX(Y29-MIN(MAX(Y$9-Y29*Y$8/12,0),Y29),0))</x:f>
        <x:v>87649887.73013283</x:v>
      </x:c>
      <x:c r="Z30" s="58" t="n">
        <x:f>IF($C30&gt;'Deal Pricing'!$D$9,"",MAX(Z29-MIN(MAX(Z$9-Z29*Z$8/12,0),Z29),0))</x:f>
        <x:v>87666513.68170467</x:v>
      </x:c>
      <x:c r="AA30" s="58" t="n">
        <x:f>IF($C30&gt;'Deal Pricing'!$D$9,"",MAX(AA29-MIN(MAX(AA$9-AA29*AA$8/12,0),AA29),0))</x:f>
        <x:v>87683124.77065983</x:v>
      </x:c>
      <x:c r="AB30" s="58" t="n">
        <x:f>IF($C30&gt;'Deal Pricing'!$D$9,"",MAX(AB29-MIN(MAX(AB$9-AB29*AB$8/12,0),AB29),0))</x:f>
        <x:v>87699720.99404411</x:v>
      </x:c>
      <x:c r="AC30" s="58" t="n">
        <x:f>IF($C30&gt;'Deal Pricing'!$D$9,"",MAX(AC29-MIN(MAX(AC$9-AC29*AC$8/12,0),AC29),0))</x:f>
        <x:v>87716302.34893674</x:v>
      </x:c>
      <x:c r="AD30" s="58" t="n">
        <x:f>IF($C30&gt;'Deal Pricing'!$D$9,"",MAX(AD29-MIN(MAX(AD$9-AD29*AD$8/12,0),AD29),0))</x:f>
        <x:v>87732868.8324538</x:v>
      </x:c>
      <x:c r="AE30" s="58" t="n">
        <x:f>IF($C30&gt;'Deal Pricing'!$D$9,"",MAX(AE29-MIN(MAX(AE$9-AE29*AE$8/12,0),AE29),0))</x:f>
        <x:v>87749420.44174498</x:v>
      </x:c>
      <x:c r="AF30" s="58" t="n">
        <x:f>IF($C30&gt;'Deal Pricing'!$D$9,"",MAX(AF29-MIN(MAX(AF$9-AF29*AF$8/12,0),AF29),0))</x:f>
        <x:v>87765957.17399669</x:v>
      </x:c>
      <x:c r="AG30" s="58" t="n">
        <x:f>IF($C30&gt;'Deal Pricing'!$D$9,"",MAX(AG29-MIN(MAX(AG$9-AG29*AG$8/12,0),AG29),0))</x:f>
        <x:v>87782479.02642919</x:v>
      </x:c>
      <x:c r="AH30" s="58" t="n">
        <x:f>IF($C30&gt;'Deal Pricing'!$D$9,"",MAX(AH29-MIN(MAX(AH$9-AH29*AH$8/12,0),AH29),0))</x:f>
        <x:v>87798985.99629802</x:v>
      </x:c>
      <x:c r="AI30" s="58" t="n">
        <x:f>IF($C30&gt;'Deal Pricing'!$D$9,"",MAX(AI29-MIN(MAX(AI$9-AI29*AI$8/12,0),AI29),0))</x:f>
        <x:v>87815478.0808949</x:v>
      </x:c>
      <x:c r="AJ30" s="58" t="n">
        <x:f>IF($C30&gt;'Deal Pricing'!$D$9,"",MAX(AJ29-MIN(MAX(AJ$9-AJ29*AJ$8/12,0),AJ29),0))</x:f>
        <x:v>87831955.27754512</x:v>
      </x:c>
      <x:c r="AK30" s="58" t="n">
        <x:f>IF($C30&gt;'Deal Pricing'!$D$9,"",MAX(AK29-MIN(MAX(AK$9-AK29*AK$8/12,0),AK29),0))</x:f>
        <x:v>87848417.58361065</x:v>
      </x:c>
      <x:c r="AL30" s="58" t="n">
        <x:f>IF($C30&gt;'Deal Pricing'!$D$9,"",MAX(AL29-MIN(MAX(AL$9-AL29*AL$8/12,0),AL29),0))</x:f>
        <x:v>87864864.99648687</x:v>
      </x:c>
      <x:c r="AM30" s="58" t="n">
        <x:f>IF($C30&gt;'Deal Pricing'!$D$9,"",MAX(AM29-MIN(MAX(AM$9-AM29*AM$8/12,0),AM29),0))</x:f>
        <x:v>87881297.51360585</x:v>
      </x:c>
      <x:c r="AN30" s="58" t="n">
        <x:f>IF($C30&gt;'Deal Pricing'!$D$9,"",MAX(AN29-MIN(MAX(AN$9-AN29*AN$8/12,0),AN29),0))</x:f>
        <x:v>87897715.13243315</x:v>
      </x:c>
      <x:c r="AO30" s="58" t="n">
        <x:f>IF($C30&gt;'Deal Pricing'!$D$9,"",MAX(AO29-MIN(MAX(AO$9-AO29*AO$8/12,0),AO29),0))</x:f>
        <x:v>87914117.85047077</x:v>
      </x:c>
      <x:c r="AP30" s="58" t="n">
        <x:f>IF($C30&gt;'Deal Pricing'!$D$9,"",MAX(AP29-MIN(MAX(AP$9-AP29*AP$8/12,0),AP29),0))</x:f>
        <x:v>87930505.66525434</x:v>
      </x:c>
      <x:c r="AQ30" s="58" t="n">
        <x:f>IF($C30&gt;'Deal Pricing'!$D$9,"",MAX(AQ29-MIN(MAX(AQ$9-AQ29*AQ$8/12,0),AQ29),0))</x:f>
        <x:v>87946878.5743559</x:v>
      </x:c>
      <x:c r="AR30" s="58" t="n">
        <x:f>IF($C30&gt;'Deal Pricing'!$D$9,"",MAX(AR29-MIN(MAX(AR$9-AR29*AR$8/12,0),AR29),0))</x:f>
        <x:v>87963236.575381</x:v>
      </x:c>
      <x:c r="AS30" s="58" t="n">
        <x:f>IF($C30&gt;'Deal Pricing'!$D$9,"",MAX(AS29-MIN(MAX(AS$9-AS29*AS$8/12,0),AS29),0))</x:f>
        <x:v>87979579.66597158</x:v>
      </x:c>
      <x:c r="AT30" s="58" t="n">
        <x:f>IF($C30&gt;'Deal Pricing'!$D$9,"",MAX(AT29-MIN(MAX(AT$9-AT29*AT$8/12,0),AT29),0))</x:f>
        <x:v>87995907.84380344</x:v>
      </x:c>
      <x:c r="AU30" s="58" t="n">
        <x:f>IF($C30&gt;'Deal Pricing'!$D$9,"",MAX(AU29-MIN(MAX(AU$9-AU29*AU$8/12,0),AU29),0))</x:f>
        <x:v>88012221.1065874</x:v>
      </x:c>
      <x:c r="AV30" s="58" t="n">
        <x:f>IF($C30&gt;'Deal Pricing'!$D$9,"",MAX(AV29-MIN(MAX(AV$9-AV29*AV$8/12,0),AV29),0))</x:f>
        <x:v>88028519.45207003</x:v>
      </x:c>
      <x:c r="AW30" s="58" t="n">
        <x:f>IF($C30&gt;'Deal Pricing'!$D$9,"",MAX(AW29-MIN(MAX(AW$9-AW29*AW$8/12,0),AW29),0))</x:f>
        <x:v>88044802.87803161</x:v>
      </x:c>
      <x:c r="AX30" s="58" t="n">
        <x:f>IF($C30&gt;'Deal Pricing'!$D$9,"",MAX(AX29-MIN(MAX(AX$9-AX29*AX$8/12,0),AX29),0))</x:f>
        <x:v>88061071.38228858</x:v>
      </x:c>
      <x:c r="AY30" s="58" t="n">
        <x:f>IF($C30&gt;'Deal Pricing'!$D$9,"",MAX(AY29-MIN(MAX(AY$9-AY29*AY$8/12,0),AY29),0))</x:f>
        <x:v>88077324.96269082</x:v>
      </x:c>
      <x:c r="AZ30" s="58" t="n">
        <x:f>IF($C30&gt;'Deal Pricing'!$D$9,"",MAX(AZ29-MIN(MAX(AZ$9-AZ29*AZ$8/12,0),AZ29),0))</x:f>
        <x:v>88093563.61712441</x:v>
      </x:c>
      <x:c r="BA30" s="58" t="n">
        <x:f>IF($C30&gt;'Deal Pricing'!$D$9,"",MAX(BA29-MIN(MAX(BA$9-BA29*BA$8/12,0),BA29),0))</x:f>
        <x:v>88109787.34350899</x:v>
      </x:c>
      <x:c r="BB30" s="58" t="n">
        <x:f>IF($C30&gt;'Deal Pricing'!$D$9,"",MAX(BB29-MIN(MAX(BB$9-BB29*BB$8/12,0),BB29),0))</x:f>
        <x:v>88125996.13980024</x:v>
      </x:c>
      <x:c r="BC30" s="58" t="n">
        <x:f>IF($C30&gt;'Deal Pricing'!$D$9,"",MAX(BC29-MIN(MAX(BC$9-BC29*BC$8/12,0),BC29),0))</x:f>
        <x:v>88142190.0039873</x:v>
      </x:c>
      <x:c r="BD30" s="58" t="n">
        <x:f>IF($C30&gt;'Deal Pricing'!$D$9,"",MAX(BD29-MIN(MAX(BD$9-BD29*BD$8/12,0),BD29),0))</x:f>
        <x:v>88158368.93409543</x:v>
      </x:c>
      <x:c r="BE30" s="58" t="n">
        <x:f>IF($C30&gt;'Deal Pricing'!$D$9,"",MAX(BE29-MIN(MAX(BE$9-BE29*BE$8/12,0),BE29),0))</x:f>
        <x:v>88174532.92818356</x:v>
      </x:c>
      <x:c r="BF30" s="58" t="n">
        <x:f>IF($C30&gt;'Deal Pricing'!$D$9,"",MAX(BF29-MIN(MAX(BF$9-BF29*BF$8/12,0),BF29),0))</x:f>
        <x:v>88190681.98434547</x:v>
      </x:c>
      <x:c r="BG30" s="58" t="n">
        <x:f>IF($C30&gt;'Deal Pricing'!$D$9,"",MAX(BG29-MIN(MAX(BG$9-BG29*BG$8/12,0),BG29),0))</x:f>
        <x:v>88206816.1007105</x:v>
      </x:c>
      <x:c r="BH30" s="58" t="n">
        <x:f>IF($C30&gt;'Deal Pricing'!$D$9,"",MAX(BH29-MIN(MAX(BH$9-BH29*BH$8/12,0),BH29),0))</x:f>
        <x:v>88222935.27544147</x:v>
      </x:c>
      <x:c r="BI30" s="58" t="n">
        <x:f>IF($C30&gt;'Deal Pricing'!$D$9,"",MAX(BI29-MIN(MAX(BI$9-BI29*BI$8/12,0),BI29),0))</x:f>
        <x:v>88239039.50673702</x:v>
      </x:c>
      <x:c r="BJ30" s="58" t="n">
        <x:f>IF($C30&gt;'Deal Pricing'!$D$9,"",MAX(BJ29-MIN(MAX(BJ$9-BJ29*BJ$8/12,0),BJ29),0))</x:f>
        <x:v>88255128.79282929</x:v>
      </x:c>
      <x:c r="BK30" s="58" t="n">
        <x:f>IF($C30&gt;'Deal Pricing'!$D$9,"",MAX(BK29-MIN(MAX(BK$9-BK29*BK$8/12,0),BK29),0))</x:f>
        <x:v>88271203.1319862</x:v>
      </x:c>
      <x:c r="BL30" s="58" t="n">
        <x:f>IF($C30&gt;'Deal Pricing'!$D$9,"",MAX(BL29-MIN(MAX(BL$9-BL29*BL$8/12,0),BL29),0))</x:f>
        <x:v>88287262.52250913</x:v>
      </x:c>
      <x:c r="BM30" s="58" t="n">
        <x:f>IF($C30&gt;'Deal Pricing'!$D$9,"",MAX(BM29-MIN(MAX(BM$9-BM29*BM$8/12,0),BM29),0))</x:f>
        <x:v>88303306.96273516</x:v>
      </x:c>
      <x:c r="BN30" s="58" t="n">
        <x:f>IF($C30&gt;'Deal Pricing'!$D$9,"",MAX(BN29-MIN(MAX(BN$9-BN29*BN$8/12,0),BN29),0))</x:f>
        <x:v>88319336.45103475</x:v>
      </x:c>
      <x:c r="BO30" s="58" t="n">
        <x:f>IF($C30&gt;'Deal Pricing'!$D$9,"",MAX(BO29-MIN(MAX(BO$9-BO29*BO$8/12,0),BO29),0))</x:f>
        <x:v>88335350.98581411</x:v>
      </x:c>
      <x:c r="BP30" s="58" t="n">
        <x:f>IF($C30&gt;'Deal Pricing'!$D$9,"",MAX(BP29-MIN(MAX(BP$9-BP29*BP$8/12,0),BP29),0))</x:f>
        <x:v>88351350.5655128</x:v>
      </x:c>
      <x:c r="BQ30" s="58" t="n">
        <x:f>IF($C30&gt;'Deal Pricing'!$D$9,"",MAX(BQ29-MIN(MAX(BQ$9-BQ29*BQ$8/12,0),BQ29),0))</x:f>
        <x:v>88367335.18860602</x:v>
      </x:c>
      <x:c r="BR30" s="58" t="n">
        <x:f>IF($C30&gt;'Deal Pricing'!$D$9,"",MAX(BR29-MIN(MAX(BR$9-BR29*BR$8/12,0),BR29),0))</x:f>
        <x:v>88383304.85360253</x:v>
      </x:c>
      <x:c r="BS30" s="58" t="n">
        <x:f>IF($C30&gt;'Deal Pricing'!$D$9,"",MAX(BS29-MIN(MAX(BS$9-BS29*BS$8/12,0),BS29),0))</x:f>
        <x:v>88399259.55904563</x:v>
      </x:c>
      <x:c r="BT30" s="58" t="n">
        <x:f>IF($C30&gt;'Deal Pricing'!$D$9,"",MAX(BT29-MIN(MAX(BT$9-BT29*BT$8/12,0),BT29),0))</x:f>
        <x:v>88415199.3035138</x:v>
      </x:c>
      <x:c r="BU30" s="58" t="n">
        <x:f>IF($C30&gt;'Deal Pricing'!$D$9,"",MAX(BU29-MIN(MAX(BU$9-BU29*BU$8/12,0),BU29),0))</x:f>
        <x:v>88431124.08561893</x:v>
      </x:c>
      <x:c r="BV30" s="58" t="n">
        <x:f>IF($C30&gt;'Deal Pricing'!$D$9,"",MAX(BV29-MIN(MAX(BV$9-BV29*BV$8/12,0),BV29),0))</x:f>
        <x:v>88447033.90400827</x:v>
      </x:c>
      <x:c r="BW30" s="58" t="n">
        <x:f>IF($C30&gt;'Deal Pricing'!$D$9,"",MAX(BW29-MIN(MAX(BW$9-BW29*BW$8/12,0),BW29),0))</x:f>
        <x:v>88462928.75736243</x:v>
      </x:c>
      <x:c r="BX30" s="58" t="n">
        <x:f>IF($C30&gt;'Deal Pricing'!$D$9,"",MAX(BX29-MIN(MAX(BX$9-BX29*BX$8/12,0),BX29),0))</x:f>
        <x:v>88478808.64439735</x:v>
      </x:c>
      <x:c r="BY30" s="58" t="n">
        <x:f>IF($C30&gt;'Deal Pricing'!$D$9,"",MAX(BY29-MIN(MAX(BY$9-BY29*BY$8/12,0),BY29),0))</x:f>
        <x:v>88494673.56386231</x:v>
      </x:c>
      <x:c r="BZ30" s="58" t="n">
        <x:f>IF($C30&gt;'Deal Pricing'!$D$9,"",MAX(BZ29-MIN(MAX(BZ$9-BZ29*BZ$8/12,0),BZ29),0))</x:f>
        <x:v>88510523.51454191</x:v>
      </x:c>
      <x:c r="CA30" s="58" t="n">
        <x:f>IF($C30&gt;'Deal Pricing'!$D$9,"",MAX(CA29-MIN(MAX(CA$9-CA29*CA$8/12,0),CA29),0))</x:f>
        <x:v>88526358.49525389</x:v>
      </x:c>
      <x:c r="CB30" s="58" t="n">
        <x:f>IF($C30&gt;'Deal Pricing'!$D$9,"",MAX(CB29-MIN(MAX(CB$9-CB29*CB$8/12,0),CB29),0))</x:f>
        <x:v>88542178.50485142</x:v>
      </x:c>
      <x:c r="CC30" s="58" t="n">
        <x:f>IF($C30&gt;'Deal Pricing'!$D$9,"",MAX(CC29-MIN(MAX(CC$9-CC29*CC$8/12,0),CC29),0))</x:f>
        <x:v>88557983.54222097</x:v>
      </x:c>
      <x:c r="CD30" s="58" t="n">
        <x:f>IF($C30&gt;'Deal Pricing'!$D$9,"",MAX(CD29-MIN(MAX(CD$9-CD29*CD$8/12,0),CD29),0))</x:f>
        <x:v>88573773.60628329</x:v>
      </x:c>
      <x:c r="CE30" s="58" t="n">
        <x:f>IF($C30&gt;'Deal Pricing'!$D$9,"",MAX(CE29-MIN(MAX(CE$9-CE29*CE$8/12,0),CE29),0))</x:f>
        <x:v>88589548.69599405</x:v>
      </x:c>
      <x:c r="CF30" s="58" t="n">
        <x:f>IF($C30&gt;'Deal Pricing'!$D$9,"",MAX(CF29-MIN(MAX(CF$9-CF29*CF$8/12,0),CF29),0))</x:f>
        <x:v>88605308.81034204</x:v>
      </x:c>
      <x:c r="CG30" s="58" t="n">
        <x:f>IF($C30&gt;'Deal Pricing'!$D$9,"",MAX(CG29-MIN(MAX(CG$9-CG29*CG$8/12,0),CG29),0))</x:f>
        <x:v>88621053.94835117</x:v>
      </x:c>
      <x:c r="CH30" s="58" t="n">
        <x:f>IF($C30&gt;'Deal Pricing'!$D$9,"",MAX(CH29-MIN(MAX(CH$9-CH29*CH$8/12,0),CH29),0))</x:f>
        <x:v>88636784.1090785</x:v>
      </x:c>
      <x:c r="CI30" s="58" t="n">
        <x:f>IF($C30&gt;'Deal Pricing'!$D$9,"",MAX(CI29-MIN(MAX(CI$9-CI29*CI$8/12,0),CI29),0))</x:f>
        <x:v>88652499.29161607</x:v>
      </x:c>
      <x:c r="CJ30" s="58" t="n">
        <x:f>IF($C30&gt;'Deal Pricing'!$D$9,"",MAX(CJ29-MIN(MAX(CJ$9-CJ29*CJ$8/12,0),CJ29),0))</x:f>
        <x:v>88668199.49508908</x:v>
      </x:c>
      <x:c r="CK30" s="58" t="n">
        <x:f>IF($C30&gt;'Deal Pricing'!$D$9,"",MAX(CK29-MIN(MAX(CK$9-CK29*CK$8/12,0),CK29),0))</x:f>
        <x:v>88683884.71865764</x:v>
      </x:c>
      <x:c r="CL30" s="58" t="n">
        <x:f>IF($C30&gt;'Deal Pricing'!$D$9,"",MAX(CL29-MIN(MAX(CL$9-CL29*CL$8/12,0),CL29),0))</x:f>
        <x:v>88699554.96151493</x:v>
      </x:c>
      <x:c r="CM30" s="58" t="n">
        <x:f>IF($C30&gt;'Deal Pricing'!$D$9,"",MAX(CM29-MIN(MAX(CM$9-CM29*CM$8/12,0),CM29),0))</x:f>
        <x:v>88715210.22288908</x:v>
      </x:c>
      <x:c r="CN30" s="58" t="n">
        <x:f>IF($C30&gt;'Deal Pricing'!$D$9,"",MAX(CN29-MIN(MAX(CN$9-CN29*CN$8/12,0),CN29),0))</x:f>
        <x:v>88730850.5020411</x:v>
      </x:c>
      <x:c r="CO30" s="58" t="n">
        <x:f>IF($C30&gt;'Deal Pricing'!$D$9,"",MAX(CO29-MIN(MAX(CO$9-CO29*CO$8/12,0),CO29),0))</x:f>
        <x:v>88746475.79826705</x:v>
      </x:c>
      <x:c r="CP30" s="58" t="n">
        <x:f>IF($C30&gt;'Deal Pricing'!$D$9,"",MAX(CP29-MIN(MAX(CP$9-CP29*CP$8/12,0),CP29),0))</x:f>
        <x:v>88762086.11089599</x:v>
      </x:c>
      <x:c r="CQ30" s="58" t="n">
        <x:f>IF($C30&gt;'Deal Pricing'!$D$9,"",MAX(CQ29-MIN(MAX(CQ$9-CQ29*CQ$8/12,0),CQ29),0))</x:f>
        <x:v>88777681.43929096</x:v>
      </x:c>
      <x:c r="CR30" s="58" t="n">
        <x:f>IF($C30&gt;'Deal Pricing'!$D$9,"",MAX(CR29-MIN(MAX(CR$9-CR29*CR$8/12,0),CR29),0))</x:f>
        <x:v>88793261.78284948</x:v>
      </x:c>
      <x:c r="CS30" s="58" t="n">
        <x:f>IF($C30&gt;'Deal Pricing'!$D$9,"",MAX(CS29-MIN(MAX(CS$9-CS29*CS$8/12,0),CS29),0))</x:f>
        <x:v>88808827.141002</x:v>
      </x:c>
      <x:c r="CT30" s="58" t="n">
        <x:f>IF($C30&gt;'Deal Pricing'!$D$9,"",MAX(CT29-MIN(MAX(CT$9-CT29*CT$8/12,0),CT29),0))</x:f>
        <x:v>88824377.51321362</x:v>
      </x:c>
      <x:c r="CU30" s="58" t="n">
        <x:f>IF($C30&gt;'Deal Pricing'!$D$9,"",MAX(CU29-MIN(MAX(CU$9-CU29*CU$8/12,0),CU29),0))</x:f>
        <x:v>88839912.89898229</x:v>
      </x:c>
      <x:c r="CV30" s="58" t="n">
        <x:f>IF($C30&gt;'Deal Pricing'!$D$9,"",MAX(CV29-MIN(MAX(CV$9-CV29*CV$8/12,0),CV29),0))</x:f>
        <x:v>88855433.29784064</x:v>
      </x:c>
      <x:c r="CW30" s="58" t="n">
        <x:f>IF($C30&gt;'Deal Pricing'!$D$9,"",MAX(CW29-MIN(MAX(CW$9-CW29*CW$8/12,0),CW29),0))</x:f>
        <x:v>88870938.70935404</x:v>
      </x:c>
      <x:c r="CX30" s="58" t="n">
        <x:f>IF($C30&gt;'Deal Pricing'!$D$9,"",MAX(CX29-MIN(MAX(CX$9-CX29*CX$8/12,0),CX29),0))</x:f>
        <x:v>88886429.13312247</x:v>
      </x:c>
      <x:c r="CY30" s="58" t="n">
        <x:f>IF($C30&gt;'Deal Pricing'!$D$9,"",MAX(CY29-MIN(MAX(CY$9-CY29*CY$8/12,0),CY29),0))</x:f>
        <x:v>88901904.56877863</x:v>
      </x:c>
      <x:c r="CZ30" s="58" t="n">
        <x:f>IF($C30&gt;'Deal Pricing'!$D$9,"",MAX(CZ29-MIN(MAX(CZ$9-CZ29*CZ$8/12,0),CZ29),0))</x:f>
        <x:v>88917365.0159898</x:v>
      </x:c>
      <x:c r="DA30" s="58" t="n">
        <x:f>IF($C30&gt;'Deal Pricing'!$D$9,"",MAX(DA29-MIN(MAX(DA$9-DA29*DA$8/12,0),DA29),0))</x:f>
        <x:v>88932810.4744558</x:v>
      </x:c>
      <x:c r="DB30" s="58" t="n">
        <x:f>IF($C30&gt;'Deal Pricing'!$D$9,"",MAX(DB29-MIN(MAX(DB$9-DB29*DB$8/12,0),DB29),0))</x:f>
        <x:v>88948240.94391105</x:v>
      </x:c>
      <x:c r="DC30" s="58" t="n">
        <x:f>IF($C30&gt;'Deal Pricing'!$D$9,"",MAX(DC29-MIN(MAX(DC$9-DC29*DC$8/12,0),DC29),0))</x:f>
        <x:v>88963656.42412278</x:v>
      </x:c>
      <x:c r="DD30" s="58" t="n">
        <x:f>IF($C30&gt;'Deal Pricing'!$D$9,"",MAX(DD29-MIN(MAX(DD$9-DD29*DD$8/12,0),DD29),0))</x:f>
        <x:v>88979056.91489172</x:v>
      </x:c>
      <x:c r="DE30" s="58" t="n">
        <x:f>IF($C30&gt;'Deal Pricing'!$D$9,"",MAX(DE29-MIN(MAX(DE$9-DE29*DE$8/12,0),DE29),0))</x:f>
        <x:v>88994442.4160527</x:v>
      </x:c>
      <x:c r="DF30" s="58" t="n">
        <x:f>IF($C30&gt;'Deal Pricing'!$D$9,"",MAX(DF29-MIN(MAX(DF$9-DF29*DF$8/12,0),DF29),0))</x:f>
        <x:v>89009812.92747313</x:v>
      </x:c>
      <x:c r="DG30" s="58" t="n">
        <x:f>IF($C30&gt;'Deal Pricing'!$D$9,"",MAX(DG29-MIN(MAX(DG$9-DG29*DG$8/12,0),DG29),0))</x:f>
        <x:v>89025168.44905473</x:v>
      </x:c>
      <x:c r="DH30" s="58" t="n">
        <x:f>IF($C30&gt;'Deal Pricing'!$D$9,"",MAX(DH29-MIN(MAX(DH$9-DH29*DH$8/12,0),DH29),0))</x:f>
        <x:v>89040508.98073171</x:v>
      </x:c>
      <x:c r="DI30" s="58" t="n">
        <x:f>IF($C30&gt;'Deal Pricing'!$D$9,"",MAX(DI29-MIN(MAX(DI$9-DI29*DI$8/12,0),DI29),0))</x:f>
        <x:v>89055834.52247252</x:v>
      </x:c>
      <x:c r="DJ30" s="58" t="n">
        <x:f>IF($C30&gt;'Deal Pricing'!$D$9,"",MAX(DJ29-MIN(MAX(DJ$9-DJ29*DJ$8/12,0),DJ29),0))</x:f>
        <x:v>89071145.07427803</x:v>
      </x:c>
      <x:c r="DK30" s="58" t="n">
        <x:f>IF($C30&gt;'Deal Pricing'!$D$9,"",MAX(DK29-MIN(MAX(DK$9-DK29*DK$8/12,0),DK29),0))</x:f>
        <x:v>89086440.63618328</x:v>
      </x:c>
      <x:c r="DL30" s="58" t="n">
        <x:f>IF($C30&gt;'Deal Pricing'!$D$9,"",MAX(DL29-MIN(MAX(DL$9-DL29*DL$8/12,0),DL29),0))</x:f>
        <x:v>89101721.20825568</x:v>
      </x:c>
      <x:c r="DM30" s="58" t="n">
        <x:f>IF($C30&gt;'Deal Pricing'!$D$9,"",MAX(DM29-MIN(MAX(DM$9-DM29*DM$8/12,0),DM29),0))</x:f>
        <x:v>89116986.79059681</x:v>
      </x:c>
      <x:c r="DN30" s="58" t="n">
        <x:f>IF($C30&gt;'Deal Pricing'!$D$9,"",MAX(DN29-MIN(MAX(DN$9-DN29*DN$8/12,0),DN29),0))</x:f>
        <x:v>89132237.3833407</x:v>
      </x:c>
      <x:c r="DO30" s="58" t="n">
        <x:f>IF($C30&gt;'Deal Pricing'!$D$9,"",MAX(DO29-MIN(MAX(DO$9-DO29*DO$8/12,0),DO29),0))</x:f>
        <x:v>89147472.98665464</x:v>
      </x:c>
      <x:c r="DP30" s="58" t="n">
        <x:f>IF($C30&gt;'Deal Pricing'!$D$9,"",MAX(DP29-MIN(MAX(DP$9-DP29*DP$8/12,0),DP29),0))</x:f>
        <x:v>89162693.60073961</x:v>
      </x:c>
      <x:c r="DQ30" s="58" t="n">
        <x:f>IF($C30&gt;'Deal Pricing'!$D$9,"",MAX(DQ29-MIN(MAX(DQ$9-DQ29*DQ$8/12,0),DQ29),0))</x:f>
        <x:v>89177899.22582893</x:v>
      </x:c>
      <x:c r="DR30" s="58" t="n">
        <x:f>IF($C30&gt;'Deal Pricing'!$D$9,"",MAX(DR29-MIN(MAX(DR$9-DR29*DR$8/12,0),DR29),0))</x:f>
        <x:v>89193089.86218975</x:v>
      </x:c>
      <x:c r="DS30" s="58" t="n">
        <x:f>IF($C30&gt;'Deal Pricing'!$D$9,"",MAX(DS29-MIN(MAX(DS$9-DS29*DS$8/12,0),DS29),0))</x:f>
        <x:v>89208265.5101215</x:v>
      </x:c>
      <x:c r="DT30" s="58" t="n">
        <x:f>IF($C30&gt;'Deal Pricing'!$D$9,"",MAX(DT29-MIN(MAX(DT$9-DT29*DT$8/12,0),DT29),0))</x:f>
        <x:v>89223426.1699574</x:v>
      </x:c>
      <x:c r="DU30" s="58" t="n">
        <x:f>IF($C30&gt;'Deal Pricing'!$D$9,"",MAX(DU29-MIN(MAX(DU$9-DU29*DU$8/12,0),DU29),0))</x:f>
        <x:v>89238571.8420628</x:v>
      </x:c>
      <x:c r="DV30" s="58" t="n">
        <x:f>IF($C30&gt;'Deal Pricing'!$D$9,"",MAX(DV29-MIN(MAX(DV$9-DV29*DV$8/12,0),DV29),0))</x:f>
        <x:v>89253702.52683687</x:v>
      </x:c>
      <x:c r="DW30" s="58" t="n">
        <x:f>IF($C30&gt;'Deal Pricing'!$D$9,"",MAX(DW29-MIN(MAX(DW$9-DW29*DW$8/12,0),DW29),0))</x:f>
        <x:v>89268818.22471088</x:v>
      </x:c>
      <x:c r="DX30" s="58" t="n">
        <x:f>IF($C30&gt;'Deal Pricing'!$D$9,"",MAX(DX29-MIN(MAX(DX$9-DX29*DX$8/12,0),DX29),0))</x:f>
        <x:v>89283918.9361497</x:v>
      </x:c>
      <x:c r="DY30" s="58" t="n">
        <x:f>IF($C30&gt;'Deal Pricing'!$D$9,"",MAX(DY29-MIN(MAX(DY$9-DY29*DY$8/12,0),DY29),0))</x:f>
        <x:v>89299004.66165039</x:v>
      </x:c>
      <x:c r="DZ30" s="58" t="n">
        <x:f>IF($C30&gt;'Deal Pricing'!$D$9,"",MAX(DZ29-MIN(MAX(DZ$9-DZ29*DZ$8/12,0),DZ29),0))</x:f>
        <x:v>89314075.40174341</x:v>
      </x:c>
      <x:c r="EA30" s="58" t="n">
        <x:f>IF($C30&gt;'Deal Pricing'!$D$9,"",MAX(EA29-MIN(MAX(EA$9-EA29*EA$8/12,0),EA29),0))</x:f>
        <x:v>89329131.1569916</x:v>
      </x:c>
      <x:c r="EB30" s="58" t="n">
        <x:f>IF($C30&gt;'Deal Pricing'!$D$9,"",MAX(EB29-MIN(MAX(EB$9-EB29*EB$8/12,0),EB29),0))</x:f>
        <x:v>89344171.92799048</x:v>
      </x:c>
      <x:c r="EC30" s="58" t="n">
        <x:f>IF($C30&gt;'Deal Pricing'!$D$9,"",MAX(EC29-MIN(MAX(EC$9-EC29*EC$8/12,0),EC29),0))</x:f>
        <x:v>89359197.7153688</x:v>
      </x:c>
      <x:c r="ED30" s="58" t="n">
        <x:f>IF($C30&gt;'Deal Pricing'!$D$9,"",MAX(ED29-MIN(MAX(ED$9-ED29*ED$8/12,0),ED29),0))</x:f>
        <x:v>89374208.51978733</x:v>
      </x:c>
      <x:c r="EE30" s="58" t="n">
        <x:f>IF($C30&gt;'Deal Pricing'!$D$9,"",MAX(EE29-MIN(MAX(EE$9-EE29*EE$8/12,0),EE29),0))</x:f>
        <x:v>89389204.34194015</x:v>
      </x:c>
      <x:c r="EF30" s="58" t="n">
        <x:f>IF($C30&gt;'Deal Pricing'!$D$9,"",MAX(EF29-MIN(MAX(EF$9-EF29*EF$8/12,0),EF29),0))</x:f>
        <x:v>89404185.1825532</x:v>
      </x:c>
      <x:c r="EG30" s="58" t="n">
        <x:f>IF($C30&gt;'Deal Pricing'!$D$9,"",MAX(EG29-MIN(MAX(EG$9-EG29*EG$8/12,0),EG29),0))</x:f>
        <x:v>89419151.04238588</x:v>
      </x:c>
      <x:c r="EH30" s="58" t="n">
        <x:f>IF($C30&gt;'Deal Pricing'!$D$9,"",MAX(EH29-MIN(MAX(EH$9-EH29*EH$8/12,0),EH29),0))</x:f>
        <x:v>89434101.92222917</x:v>
      </x:c>
      <x:c r="EI30" s="58" t="n">
        <x:f>IF($C30&gt;'Deal Pricing'!$D$9,"",MAX(EI29-MIN(MAX(EI$9-EI29*EI$8/12,0),EI29),0))</x:f>
        <x:v>89449037.8229075</x:v>
      </x:c>
      <x:c r="EJ30" s="58" t="n">
        <x:f>IF($C30&gt;'Deal Pricing'!$D$9,"",MAX(EJ29-MIN(MAX(EJ$9-EJ29*EJ$8/12,0),EJ29),0))</x:f>
        <x:v>89463958.74527687</x:v>
      </x:c>
      <x:c r="EK30" s="58" t="n">
        <x:f>IF($C30&gt;'Deal Pricing'!$D$9,"",MAX(EK29-MIN(MAX(EK$9-EK29*EK$8/12,0),EK29),0))</x:f>
        <x:v>89478864.69022657</x:v>
      </x:c>
      <x:c r="EL30" s="58" t="n">
        <x:f>IF($C30&gt;'Deal Pricing'!$D$9,"",MAX(EL29-MIN(MAX(EL$9-EL29*EL$8/12,0),EL29),0))</x:f>
        <x:v>89493755.65867767</x:v>
      </x:c>
      <x:c r="EM30" s="58" t="n">
        <x:f>IF($C30&gt;'Deal Pricing'!$D$9,"",MAX(EM29-MIN(MAX(EM$9-EM29*EM$8/12,0),EM29),0))</x:f>
        <x:v>89508631.65158361</x:v>
      </x:c>
      <x:c r="EN30" s="58" t="n">
        <x:f>IF($C30&gt;'Deal Pricing'!$D$9,"",MAX(EN29-MIN(MAX(EN$9-EN29*EN$8/12,0),EN29),0))</x:f>
        <x:v>89523492.66993079</x:v>
      </x:c>
      <x:c r="EO30" s="58" t="n">
        <x:f>IF($C30&gt;'Deal Pricing'!$D$9,"",MAX(EO29-MIN(MAX(EO$9-EO29*EO$8/12,0),EO29),0))</x:f>
        <x:v>89538338.71473704</x:v>
      </x:c>
      <x:c r="EP30" s="58" t="n">
        <x:f>IF($C30&gt;'Deal Pricing'!$D$9,"",MAX(EP29-MIN(MAX(EP$9-EP29*EP$8/12,0),EP29),0))</x:f>
        <x:v>89553169.7870533</x:v>
      </x:c>
      <x:c r="EQ30" s="58" t="n">
        <x:f>IF($C30&gt;'Deal Pricing'!$D$9,"",MAX(EQ29-MIN(MAX(EQ$9-EQ29*EQ$8/12,0),EQ29),0))</x:f>
        <x:v>89567985.88796191</x:v>
      </x:c>
      <x:c r="ER30" s="58" t="n">
        <x:f>IF($C30&gt;'Deal Pricing'!$D$9,"",MAX(ER29-MIN(MAX(ER$9-ER29*ER$8/12,0),ER29),0))</x:f>
        <x:v>89582787.01857822</x:v>
      </x:c>
      <x:c r="ES30" s="58" t="n">
        <x:f>IF($C30&gt;'Deal Pricing'!$D$9,"",MAX(ES29-MIN(MAX(ES$9-ES29*ES$8/12,0),ES29),0))</x:f>
        <x:v>89597573.18004893</x:v>
      </x:c>
      <x:c r="ET30" s="58" t="n">
        <x:f>IF($C30&gt;'Deal Pricing'!$D$9,"",MAX(ET29-MIN(MAX(ET$9-ET29*ET$8/12,0),ET29),0))</x:f>
        <x:v>89612344.37355356</x:v>
      </x:c>
      <x:c r="EU30" s="58" t="n">
        <x:f>IF($C30&gt;'Deal Pricing'!$D$9,"",MAX(EU29-MIN(MAX(EU$9-EU29*EU$8/12,0),EU29),0))</x:f>
        <x:v>89627100.60030307</x:v>
      </x:c>
      <x:c r="EV30" s="58" t="n">
        <x:f>IF($C30&gt;'Deal Pricing'!$D$9,"",MAX(EV29-MIN(MAX(EV$9-EV29*EV$8/12,0),EV29),0))</x:f>
        <x:v>89641841.86154109</x:v>
      </x:c>
      <x:c r="EW30" s="58" t="n">
        <x:f>IF($C30&gt;'Deal Pricing'!$D$9,"",MAX(EW29-MIN(MAX(EW$9-EW29*EW$8/12,0),EW29),0))</x:f>
        <x:v>89656568.15854263</x:v>
      </x:c>
      <x:c r="EX30" s="58" t="n">
        <x:f>IF($C30&gt;'Deal Pricing'!$D$9,"",MAX(EX29-MIN(MAX(EX$9-EX29*EX$8/12,0),EX29),0))</x:f>
        <x:v>89671279.49261528</x:v>
      </x:c>
      <x:c r="EY30" s="58" t="n">
        <x:f>IF($C30&gt;'Deal Pricing'!$D$9,"",MAX(EY29-MIN(MAX(EY$9-EY29*EY$8/12,0),EY29),0))</x:f>
        <x:v>89685975.86509809</x:v>
      </x:c>
      <x:c r="EZ30" s="58" t="n">
        <x:f>IF($C30&gt;'Deal Pricing'!$D$9,"",MAX(EZ29-MIN(MAX(EZ$9-EZ29*EZ$8/12,0),EZ29),0))</x:f>
        <x:v>89700657.27736199</x:v>
      </x:c>
      <x:c r="FA30" s="58" t="n">
        <x:f>IF($C30&gt;'Deal Pricing'!$D$9,"",MAX(FA29-MIN(MAX(FA$9-FA29*FA$8/12,0),FA29),0))</x:f>
        <x:v>89715323.73081025</x:v>
      </x:c>
      <x:c r="FB30" s="58" t="n">
        <x:f>IF($C30&gt;'Deal Pricing'!$D$9,"",MAX(FB29-MIN(MAX(FB$9-FB29*FB$8/12,0),FB29),0))</x:f>
        <x:v>89729975.22687735</x:v>
      </x:c>
      <x:c r="FC30" s="58" t="n">
        <x:f>IF($C30&gt;'Deal Pricing'!$D$9,"",MAX(FC29-MIN(MAX(FC$9-FC29*FC$8/12,0),FC29),0))</x:f>
        <x:v>89744611.76703012</x:v>
      </x:c>
      <x:c r="FD30" s="58" t="n">
        <x:f>IF($C30&gt;'Deal Pricing'!$D$9,"",MAX(FD29-MIN(MAX(FD$9-FD29*FD$8/12,0),FD29),0))</x:f>
        <x:v>89759233.35276656</x:v>
      </x:c>
      <x:c r="FE30" s="58" t="n">
        <x:f>IF($C30&gt;'Deal Pricing'!$D$9,"",MAX(FE29-MIN(MAX(FE$9-FE29*FE$8/12,0),FE29),0))</x:f>
        <x:v>89773839.98561695</x:v>
      </x:c>
      <x:c r="FF30" s="58" t="n">
        <x:f>IF($C30&gt;'Deal Pricing'!$D$9,"",MAX(FF29-MIN(MAX(FF$9-FF29*FF$8/12,0),FF29),0))</x:f>
        <x:v>89788431.66714261</x:v>
      </x:c>
      <x:c r="FG30" s="58" t="n">
        <x:f>IF($C30&gt;'Deal Pricing'!$D$9,"",MAX(FG29-MIN(MAX(FG$9-FG29*FG$8/12,0),FG29),0))</x:f>
        <x:v>89803008.39893715</x:v>
      </x:c>
      <x:c r="FH30" s="58" t="n">
        <x:f>IF($C30&gt;'Deal Pricing'!$D$9,"",MAX(FH29-MIN(MAX(FH$9-FH29*FH$8/12,0),FH29),0))</x:f>
        <x:v>89817570.18262506</x:v>
      </x:c>
      <x:c r="FI30" s="58" t="n">
        <x:f>IF($C30&gt;'Deal Pricing'!$D$9,"",MAX(FI29-MIN(MAX(FI$9-FI29*FI$8/12,0),FI29),0))</x:f>
        <x:v>89832117.01986314</x:v>
      </x:c>
      <x:c r="FJ30" s="58" t="n">
        <x:f>IF($C30&gt;'Deal Pricing'!$D$9,"",MAX(FJ29-MIN(MAX(FJ$9-FJ29*FJ$8/12,0),FJ29),0))</x:f>
        <x:v>89846648.9123391</x:v>
      </x:c>
      <x:c r="FK30" s="58" t="n">
        <x:f>IF($C30&gt;'Deal Pricing'!$D$9,"",MAX(FK29-MIN(MAX(FK$9-FK29*FK$8/12,0),FK29),0))</x:f>
        <x:v>89861165.86177215</x:v>
      </x:c>
      <x:c r="FL30" s="58" t="n">
        <x:f>IF($C30&gt;'Deal Pricing'!$D$9,"",MAX(FL29-MIN(MAX(FL$9-FL29*FL$8/12,0),FL29),0))</x:f>
        <x:v>89875667.86991341</x:v>
      </x:c>
      <x:c r="FM30" s="58" t="n">
        <x:f>IF($C30&gt;'Deal Pricing'!$D$9,"",MAX(FM29-MIN(MAX(FM$9-FM29*FM$8/12,0),FM29),0))</x:f>
        <x:v>89890154.9385448</x:v>
      </x:c>
      <x:c r="FN30" s="58" t="n">
        <x:f>IF($C30&gt;'Deal Pricing'!$D$9,"",MAX(FN29-MIN(MAX(FN$9-FN29*FN$8/12,0),FN29),0))</x:f>
        <x:v>89904627.06948015</x:v>
      </x:c>
      <x:c r="FO30" s="58" t="n">
        <x:f>IF($C30&gt;'Deal Pricing'!$D$9,"",MAX(FO29-MIN(MAX(FO$9-FO29*FO$8/12,0),FO29),0))</x:f>
        <x:v>89919084.26456396</x:v>
      </x:c>
      <x:c r="FP30" s="58" t="n">
        <x:f>IF($C30&gt;'Deal Pricing'!$D$9,"",MAX(FP29-MIN(MAX(FP$9-FP29*FP$8/12,0),FP29),0))</x:f>
        <x:v>89933526.52567273</x:v>
      </x:c>
      <x:c r="FQ30" s="58" t="n">
        <x:f>IF($C30&gt;'Deal Pricing'!$D$9,"",MAX(FQ29-MIN(MAX(FQ$9-FQ29*FQ$8/12,0),FQ29),0))</x:f>
        <x:v>89947953.85471347</x:v>
      </x:c>
      <x:c r="FR30" s="58" t="n">
        <x:f>IF($C30&gt;'Deal Pricing'!$D$9,"",MAX(FR29-MIN(MAX(FR$9-FR29*FR$8/12,0),FR29),0))</x:f>
        <x:v>89962366.253625</x:v>
      </x:c>
      <x:c r="FS30" s="58" t="n">
        <x:f>IF($C30&gt;'Deal Pricing'!$D$9,"",MAX(FS29-MIN(MAX(FS$9-FS29*FS$8/12,0),FS29),0))</x:f>
        <x:v>89976763.72437677</x:v>
      </x:c>
      <x:c r="FT30" s="58" t="n">
        <x:f>IF($C30&gt;'Deal Pricing'!$D$9,"",MAX(FT29-MIN(MAX(FT$9-FT29*FT$8/12,0),FT29),0))</x:f>
        <x:v>89991146.26896982</x:v>
      </x:c>
      <x:c r="FU30" s="58" t="n">
        <x:f>IF($C30&gt;'Deal Pricing'!$D$9,"",MAX(FU29-MIN(MAX(FU$9-FU29*FU$8/12,0),FU29),0))</x:f>
        <x:v>90005513.88943574</x:v>
      </x:c>
      <x:c r="FV30" s="58" t="n">
        <x:f>IF($C30&gt;'Deal Pricing'!$D$9,"",MAX(FV29-MIN(MAX(FV$9-FV29*FV$8/12,0),FV29),0))</x:f>
        <x:v>90019866.5878377</x:v>
      </x:c>
      <x:c r="FW30" s="58" t="n">
        <x:f>IF($C30&gt;'Deal Pricing'!$D$9,"",MAX(FW29-MIN(MAX(FW$9-FW29*FW$8/12,0),FW29),0))</x:f>
        <x:v>90034204.36626942</x:v>
      </x:c>
      <x:c r="FX30" s="58" t="n">
        <x:f>IF($C30&gt;'Deal Pricing'!$D$9,"",MAX(FX29-MIN(MAX(FX$9-FX29*FX$8/12,0),FX29),0))</x:f>
        <x:v>90048527.2268556</x:v>
      </x:c>
      <x:c r="FY30" s="58" t="n">
        <x:f>IF($C30&gt;'Deal Pricing'!$D$9,"",MAX(FY29-MIN(MAX(FY$9-FY29*FY$8/12,0),FY29),0))</x:f>
        <x:v>90062835.17175223</x:v>
      </x:c>
      <x:c r="FZ30" s="58" t="n">
        <x:f>IF($C30&gt;'Deal Pricing'!$D$9,"",MAX(FZ29-MIN(MAX(FZ$9-FZ29*FZ$8/12,0),FZ29),0))</x:f>
        <x:v>90077128.20314564</x:v>
      </x:c>
      <x:c r="GA30" s="58" t="n">
        <x:f>IF($C30&gt;'Deal Pricing'!$D$9,"",MAX(GA29-MIN(MAX(GA$9-GA29*GA$8/12,0),GA29),0))</x:f>
        <x:v>90091406.32325344</x:v>
      </x:c>
      <x:c r="GB30" s="58" t="n">
        <x:f>IF($C30&gt;'Deal Pricing'!$D$9,"",MAX(GB29-MIN(MAX(GB$9-GB29*GB$8/12,0),GB29),0))</x:f>
        <x:v>90105669.53432357</x:v>
      </x:c>
      <x:c r="GC30" s="58" t="n">
        <x:f>IF($C30&gt;'Deal Pricing'!$D$9,"",MAX(GC29-MIN(MAX(GC$9-GC29*GC$8/12,0),GC29),0))</x:f>
        <x:v>90119917.83863522</x:v>
      </x:c>
      <x:c r="GD30" s="58" t="n">
        <x:f>IF($C30&gt;'Deal Pricing'!$D$9,"",MAX(GD29-MIN(MAX(GD$9-GD29*GD$8/12,0),GD29),0))</x:f>
        <x:v>90134151.2384977</x:v>
      </x:c>
      <x:c r="GE30" s="58" t="n">
        <x:f>IF($C30&gt;'Deal Pricing'!$D$9,"",MAX(GE29-MIN(MAX(GE$9-GE29*GE$8/12,0),GE29),0))</x:f>
        <x:v>90148369.73625161</x:v>
      </x:c>
      <x:c r="GF30" s="58" t="n">
        <x:f>IF($C30&gt;'Deal Pricing'!$D$9,"",MAX(GF29-MIN(MAX(GF$9-GF29*GF$8/12,0),GF29),0))</x:f>
        <x:v>90162573.33426744</x:v>
      </x:c>
      <x:c r="GG30" s="58" t="n">
        <x:f>IF($C30&gt;'Deal Pricing'!$D$9,"",MAX(GG29-MIN(MAX(GG$9-GG29*GG$8/12,0),GG29),0))</x:f>
        <x:v>90176762.034947</x:v>
      </x:c>
      <x:c r="GH30" s="58" t="n">
        <x:f>IF($C30&gt;'Deal Pricing'!$D$9,"",MAX(GH29-MIN(MAX(GH$9-GH29*GH$8/12,0),GH29),0))</x:f>
        <x:v>90190935.84072201</x:v>
      </x:c>
      <x:c r="GI30" s="58" t="n">
        <x:f>IF($C30&gt;'Deal Pricing'!$D$9,"",MAX(GI29-MIN(MAX(GI$9-GI29*GI$8/12,0),GI29),0))</x:f>
        <x:v>90205094.75405483</x:v>
      </x:c>
      <x:c r="GJ30" s="58" t="n">
        <x:f>IF($C30&gt;'Deal Pricing'!$D$9,"",MAX(GJ29-MIN(MAX(GJ$9-GJ29*GJ$8/12,0),GJ29),0))</x:f>
        <x:v>90219238.7774386</x:v>
      </x:c>
      <x:c r="GK30" s="58" t="n">
        <x:f>IF($C30&gt;'Deal Pricing'!$D$9,"",MAX(GK29-MIN(MAX(GK$9-GK29*GK$8/12,0),GK29),0))</x:f>
        <x:v>90233367.9133963</x:v>
      </x:c>
      <x:c r="GL30" s="58" t="n">
        <x:f>IF($C30&gt;'Deal Pricing'!$D$9,"",MAX(GL29-MIN(MAX(GL$9-GL29*GL$8/12,0),GL29),0))</x:f>
        <x:v>90247482.16448183</x:v>
      </x:c>
      <x:c r="GM30" s="58" t="n">
        <x:f>IF($C30&gt;'Deal Pricing'!$D$9,"",MAX(GM29-MIN(MAX(GM$9-GM29*GM$8/12,0),GM29),0))</x:f>
        <x:v>90261581.53327885</x:v>
      </x:c>
      <x:c r="GN30" s="58" t="n">
        <x:f>IF($C30&gt;'Deal Pricing'!$D$9,"",MAX(GN29-MIN(MAX(GN$9-GN29*GN$8/12,0),GN29),0))</x:f>
        <x:v>90275666.02240185</x:v>
      </x:c>
      <x:c r="GO30" s="58" t="n">
        <x:f>IF($C30&gt;'Deal Pricing'!$D$9,"",MAX(GO29-MIN(MAX(GO$9-GO29*GO$8/12,0),GO29),0))</x:f>
        <x:v>90289735.63449492</x:v>
      </x:c>
      <x:c r="GP30" s="58" t="n">
        <x:f>IF($C30&gt;'Deal Pricing'!$D$9,"",MAX(GP29-MIN(MAX(GP$9-GP29*GP$8/12,0),GP29),0))</x:f>
        <x:v>90303790.37223296</x:v>
      </x:c>
      <x:c r="GQ30" s="58" t="n">
        <x:f>IF($C30&gt;'Deal Pricing'!$D$9,"",MAX(GQ29-MIN(MAX(GQ$9-GQ29*GQ$8/12,0),GQ29),0))</x:f>
        <x:v>90317830.23832044</x:v>
      </x:c>
      <x:c r="GR30" s="58" t="n">
        <x:f>IF($C30&gt;'Deal Pricing'!$D$9,"",MAX(GR29-MIN(MAX(GR$9-GR29*GR$8/12,0),GR29),0))</x:f>
        <x:v>90331855.23549241</x:v>
      </x:c>
      <x:c r="GS30" s="58" t="n">
        <x:f>IF($C30&gt;'Deal Pricing'!$D$9,"",MAX(GS29-MIN(MAX(GS$9-GS29*GS$8/12,0),GS29),0))</x:f>
        <x:v>90345865.36651346</x:v>
      </x:c>
      <x:c r="GT30" s="58" t="n">
        <x:f>IF($C30&gt;'Deal Pricing'!$D$9,"",MAX(GT29-MIN(MAX(GT$9-GT29*GT$8/12,0),GT29),0))</x:f>
        <x:v>90359860.63417873</x:v>
      </x:c>
      <x:c r="GU30" s="58" t="n">
        <x:f>IF($C30&gt;'Deal Pricing'!$D$9,"",MAX(GU29-MIN(MAX(GU$9-GU29*GU$8/12,0),GU29),0))</x:f>
        <x:v>90373841.04131293</x:v>
      </x:c>
      <x:c r="GV30" s="58" t="n">
        <x:f>IF($C30&gt;'Deal Pricing'!$D$9,"",MAX(GV29-MIN(MAX(GV$9-GV29*GV$8/12,0),GV29),0))</x:f>
        <x:v>90387806.5907706</x:v>
      </x:c>
      <x:c r="GW30" s="58" t="n">
        <x:f>IF($C30&gt;'Deal Pricing'!$D$9,"",MAX(GW29-MIN(MAX(GW$9-GW29*GW$8/12,0),GW29),0))</x:f>
        <x:v>90401757.28543666</x:v>
      </x:c>
      <x:c r="GX30" s="58" t="n">
        <x:f>IF($C30&gt;'Deal Pricing'!$D$9,"",MAX(GX29-MIN(MAX(GX$9-GX29*GX$8/12,0),GX29),0))</x:f>
        <x:v>90415693.1282252</x:v>
      </x:c>
      <x:c r="GY30" s="58" t="n">
        <x:f>IF($C30&gt;'Deal Pricing'!$D$9,"",MAX(GY29-MIN(MAX(GY$9-GY29*GY$8/12,0),GY29),0))</x:f>
        <x:v>90429614.12208077</x:v>
      </x:c>
      <x:c r="GZ30" s="58" t="n">
        <x:f>IF($C30&gt;'Deal Pricing'!$D$9,"",MAX(GZ29-MIN(MAX(GZ$9-GZ29*GZ$8/12,0),GZ29),0))</x:f>
        <x:v>90443520.26997694</x:v>
      </x:c>
      <x:c r="HA30" s="58" t="n">
        <x:f>IF($C30&gt;'Deal Pricing'!$D$9,"",MAX(HA29-MIN(MAX(HA$9-HA29*HA$8/12,0),HA29),0))</x:f>
        <x:v>90457411.57491766</x:v>
      </x:c>
      <x:c r="HB30" s="58" t="n">
        <x:f>IF($C30&gt;'Deal Pricing'!$D$9,"",MAX(HB29-MIN(MAX(HB$9-HB29*HB$8/12,0),HB29),0))</x:f>
        <x:v>90471288.03993587</x:v>
      </x:c>
      <x:c r="HC30" s="58" t="n">
        <x:f>IF($C30&gt;'Deal Pricing'!$D$9,"",MAX(HC29-MIN(MAX(HC$9-HC29*HC$8/12,0),HC29),0))</x:f>
        <x:v>90485149.66809468</x:v>
      </x:c>
      <x:c r="HD30" s="58" t="n">
        <x:f>IF($C30&gt;'Deal Pricing'!$D$9,"",MAX(HD29-MIN(MAX(HD$9-HD29*HD$8/12,0),HD29),0))</x:f>
        <x:v>90498996.46248628</x:v>
      </x:c>
      <x:c r="HE30" s="58" t="n">
        <x:f>IF($C30&gt;'Deal Pricing'!$D$9,"",MAX(HE29-MIN(MAX(HE$9-HE29*HE$8/12,0),HE29),0))</x:f>
        <x:v>90512828.42623281</x:v>
      </x:c>
      <x:c r="HF30" s="58" t="n">
        <x:f>IF($C30&gt;'Deal Pricing'!$D$9,"",MAX(HF29-MIN(MAX(HF$9-HF29*HF$8/12,0),HF29),0))</x:f>
        <x:v>90526645.56248535</x:v>
      </x:c>
      <x:c r="HG30" s="58" t="n">
        <x:f>IF($C30&gt;'Deal Pricing'!$D$9,"",MAX(HG29-MIN(MAX(HG$9-HG29*HG$8/12,0),HG29),0))</x:f>
        <x:v>90540447.87442501</x:v>
      </x:c>
      <x:c r="HH30" s="58" t="n">
        <x:f>IF($C30&gt;'Deal Pricing'!$D$9,"",MAX(HH29-MIN(MAX(HH$9-HH29*HH$8/12,0),HH29),0))</x:f>
        <x:v>90554235.36526172</x:v>
      </x:c>
      <x:c r="HI30" s="58" t="n">
        <x:f>IF($C30&gt;'Deal Pricing'!$D$9,"",MAX(HI29-MIN(MAX(HI$9-HI29*HI$8/12,0),HI29),0))</x:f>
        <x:v>90568008.03823486</x:v>
      </x:c>
      <x:c r="HJ30" s="58" t="n">
        <x:f>IF($C30&gt;'Deal Pricing'!$D$9,"",MAX(HJ29-MIN(MAX(HJ$9-HJ29*HJ$8/12,0),HJ29),0))</x:f>
        <x:v>90581765.89661346</x:v>
      </x:c>
      <x:c r="HK30" s="58" t="n">
        <x:f>IF($C30&gt;'Deal Pricing'!$D$9,"",MAX(HK29-MIN(MAX(HK$9-HK29*HK$8/12,0),HK29),0))</x:f>
        <x:v>90595508.94369516</x:v>
      </x:c>
      <x:c r="HL30" s="58" t="n">
        <x:f>IF($C30&gt;'Deal Pricing'!$D$9,"",MAX(HL29-MIN(MAX(HL$9-HL29*HL$8/12,0),HL29),0))</x:f>
        <x:v>90609237.18280739</x:v>
      </x:c>
      <x:c r="HM30" s="58" t="n">
        <x:f>IF($C30&gt;'Deal Pricing'!$D$9,"",MAX(HM29-MIN(MAX(HM$9-HM29*HM$8/12,0),HM29),0))</x:f>
        <x:v>90622950.61730614</x:v>
      </x:c>
      <x:c r="HN30" s="58" t="n">
        <x:f>IF($C30&gt;'Deal Pricing'!$D$9,"",MAX(HN29-MIN(MAX(HN$9-HN29*HN$8/12,0),HN29),0))</x:f>
        <x:v>90636649.2505771</x:v>
      </x:c>
      <x:c r="HO30" s="58" t="n">
        <x:f>IF($C30&gt;'Deal Pricing'!$D$9,"",MAX(HO29-MIN(MAX(HO$9-HO29*HO$8/12,0),HO29),0))</x:f>
        <x:v>90650333.08603439</x:v>
      </x:c>
      <x:c r="HP30" s="58" t="n">
        <x:f>IF($C30&gt;'Deal Pricing'!$D$9,"",MAX(HP29-MIN(MAX(HP$9-HP29*HP$8/12,0),HP29),0))</x:f>
        <x:v>90664002.12712164</x:v>
      </x:c>
      <x:c r="HQ30" s="58" t="n">
        <x:f>IF($C30&gt;'Deal Pricing'!$D$9,"",MAX(HQ29-MIN(MAX(HQ$9-HQ29*HQ$8/12,0),HQ29),0))</x:f>
        <x:v>90677656.37731096</x:v>
      </x:c>
      <x:c r="HR30" s="58" t="n">
        <x:f>IF($C30&gt;'Deal Pricing'!$D$9,"",MAX(HR29-MIN(MAX(HR$9-HR29*HR$8/12,0),HR29),0))</x:f>
        <x:v>90691295.84010388</x:v>
      </x:c>
      <x:c r="HS30" s="58" t="n">
        <x:f>IF($C30&gt;'Deal Pricing'!$D$9,"",MAX(HS29-MIN(MAX(HS$9-HS29*HS$8/12,0),HS29),0))</x:f>
        <x:v>90704920.5190303</x:v>
      </x:c>
      <x:c r="HT30" s="58" t="n">
        <x:f>IF($C30&gt;'Deal Pricing'!$D$9,"",MAX(HT29-MIN(MAX(HT$9-HT29*HT$8/12,0),HT29),0))</x:f>
        <x:v>90718530.41764903</x:v>
      </x:c>
      <x:c r="HU30" s="58" t="n">
        <x:f>IF($C30&gt;'Deal Pricing'!$D$9,"",MAX(HU29-MIN(MAX(HU$9-HU29*HU$8/12,0),HU29),0))</x:f>
        <x:v>90732125.53954798</x:v>
      </x:c>
      <x:c r="HV30" s="58" t="n">
        <x:f>IF($C30&gt;'Deal Pricing'!$D$9,"",MAX(HV29-MIN(MAX(HV$9-HV29*HV$8/12,0),HV29),0))</x:f>
        <x:v>90745705.88834323</x:v>
      </x:c>
      <x:c r="HW30" s="58" t="n">
        <x:f>IF($C30&gt;'Deal Pricing'!$D$9,"",MAX(HW29-MIN(MAX(HW$9-HW29*HW$8/12,0),HW29),0))</x:f>
        <x:v>90759271.46768007</x:v>
      </x:c>
      <x:c r="HX30" s="58" t="n">
        <x:f>IF($C30&gt;'Deal Pricing'!$D$9,"",MAX(HX29-MIN(MAX(HX$9-HX29*HX$8/12,0),HX29),0))</x:f>
        <x:v>90772822.28123185</x:v>
      </x:c>
      <x:c r="HY30" s="58" t="n">
        <x:f>IF($C30&gt;'Deal Pricing'!$D$9,"",MAX(HY29-MIN(MAX(HY$9-HY29*HY$8/12,0),HY29),0))</x:f>
        <x:v>90786358.33270106</x:v>
      </x:c>
      <x:c r="HZ30" s="58" t="n">
        <x:f>IF($C30&gt;'Deal Pricing'!$D$9,"",MAX(HZ29-MIN(MAX(HZ$9-HZ29*HZ$8/12,0),HZ29),0))</x:f>
        <x:v>90799879.6258181</x:v>
      </x:c>
      <x:c r="IA30" s="58" t="n">
        <x:f>IF($C30&gt;'Deal Pricing'!$D$9,"",MAX(IA29-MIN(MAX(IA$9-IA29*IA$8/12,0),IA29),0))</x:f>
        <x:v>90813386.16434245</x:v>
      </x:c>
      <x:c r="IB30" s="58" t="n">
        <x:f>IF($C30&gt;'Deal Pricing'!$D$9,"",MAX(IB29-MIN(MAX(IB$9-IB29*IB$8/12,0),IB29),0))</x:f>
        <x:v>90826877.9520614</x:v>
      </x:c>
      <x:c r="IC30" s="2"/>
      <x:c r="ID30" s="2"/>
      <x:c r="IE30" s="2"/>
      <x:c r="IF30" s="2"/>
    </x:row>
    <x:row r="31">
      <x:c r="A31" s="2"/>
      <x:c r="B31" s="2"/>
      <x:c r="C31" s="2" t="n">
        <x:v>7</x:v>
      </x:c>
      <x:c r="D31" s="67" t="n">
        <x:f>IF(C31&lt;='Deal Pricing'!$D$9,(1-(1-(1-'Deal Pricing'!$H$10)^(1/12)))^(C31-1),"")</x:f>
        <x:v>0.9797958971132714</x:v>
      </x:c>
      <x:c r="E31" s="67" t="n">
        <x:f>IF(D31="","",D31*(1-(1-'Deal Pricing'!$H$10)^(1/12)))</x:f>
        <x:v>0.003327438990677825</x:v>
      </x:c>
      <x:c r="F31" s="58" t="n">
        <x:f>IF($C31&gt;'Deal Pricing'!$D$9,"",MAX(F30-MIN(MAX(F$9-F30*F$8/12,0),F30),0))</x:f>
        <x:v>84752897.10860884</x:v>
      </x:c>
      <x:c r="G31" s="58" t="n">
        <x:f>IF($C31&gt;'Deal Pricing'!$D$9,"",MAX(G30-MIN(MAX(G$9-G30*G$8/12,0),G30),0))</x:f>
        <x:v>84772608.26529993</x:v>
      </x:c>
      <x:c r="H31" s="58" t="n">
        <x:f>IF($C31&gt;'Deal Pricing'!$D$9,"",MAX(H30-MIN(MAX(H$9-H30*H$8/12,0),H30),0))</x:f>
        <x:v>84792303.2431692</x:v>
      </x:c>
      <x:c r="I31" s="58" t="n">
        <x:f>IF($C31&gt;'Deal Pricing'!$D$9,"",MAX(I30-MIN(MAX(I$9-I30*I$8/12,0),I30),0))</x:f>
        <x:v>84811982.03590196</x:v>
      </x:c>
      <x:c r="J31" s="58" t="n">
        <x:f>IF($C31&gt;'Deal Pricing'!$D$9,"",MAX(J30-MIN(MAX(J$9-J30*J$8/12,0),J30),0))</x:f>
        <x:v>84831644.63722473</x:v>
      </x:c>
      <x:c r="K31" s="58" t="n">
        <x:f>IF($C31&gt;'Deal Pricing'!$D$9,"",MAX(K30-MIN(MAX(K$9-K30*K$8/12,0),K30),0))</x:f>
        <x:v>84851291.04090722</x:v>
      </x:c>
      <x:c r="L31" s="58" t="n">
        <x:f>IF($C31&gt;'Deal Pricing'!$D$9,"",MAX(L30-MIN(MAX(L$9-L30*L$8/12,0),L30),0))</x:f>
        <x:v>84870921.24075814</x:v>
      </x:c>
      <x:c r="M31" s="58" t="n">
        <x:f>IF($C31&gt;'Deal Pricing'!$D$9,"",MAX(M30-MIN(MAX(M$9-M30*M$8/12,0),M30),0))</x:f>
        <x:v>84890535.23062986</x:v>
      </x:c>
      <x:c r="N31" s="58" t="n">
        <x:f>IF($C31&gt;'Deal Pricing'!$D$9,"",MAX(N30-MIN(MAX(N$9-N30*N$8/12,0),N30),0))</x:f>
        <x:v>84910133.00441377</x:v>
      </x:c>
      <x:c r="O31" s="58" t="n">
        <x:f>IF($C31&gt;'Deal Pricing'!$D$9,"",MAX(O30-MIN(MAX(O$9-O30*O$8/12,0),O30),0))</x:f>
        <x:v>84929714.5560449</x:v>
      </x:c>
      <x:c r="P31" s="58" t="n">
        <x:f>IF($C31&gt;'Deal Pricing'!$D$9,"",MAX(P30-MIN(MAX(P$9-P30*P$8/12,0),P30),0))</x:f>
        <x:v>84949279.87949736</x:v>
      </x:c>
      <x:c r="Q31" s="58" t="n">
        <x:f>IF($C31&gt;'Deal Pricing'!$D$9,"",MAX(Q30-MIN(MAX(Q$9-Q30*Q$8/12,0),Q30),0))</x:f>
        <x:v>84968828.9687888</x:v>
      </x:c>
      <x:c r="R31" s="58" t="n">
        <x:f>IF($C31&gt;'Deal Pricing'!$D$9,"",MAX(R30-MIN(MAX(R$9-R30*R$8/12,0),R30),0))</x:f>
        <x:v>84988361.81797603</x:v>
      </x:c>
      <x:c r="S31" s="58" t="n">
        <x:f>IF($C31&gt;'Deal Pricing'!$D$9,"",MAX(S30-MIN(MAX(S$9-S30*S$8/12,0),S30),0))</x:f>
        <x:v>85007878.42115931</x:v>
      </x:c>
      <x:c r="T31" s="58" t="n">
        <x:f>IF($C31&gt;'Deal Pricing'!$D$9,"",MAX(T30-MIN(MAX(T$9-T30*T$8/12,0),T30),0))</x:f>
        <x:v>85027378.77247809</x:v>
      </x:c>
      <x:c r="U31" s="58" t="n">
        <x:f>IF($C31&gt;'Deal Pricing'!$D$9,"",MAX(U30-MIN(MAX(U$9-U30*U$8/12,0),U30),0))</x:f>
        <x:v>85046862.86611527</x:v>
      </x:c>
      <x:c r="V31" s="58" t="n">
        <x:f>IF($C31&gt;'Deal Pricing'!$D$9,"",MAX(V30-MIN(MAX(V$9-V30*V$8/12,0),V30),0))</x:f>
        <x:v>85066330.69629344</x:v>
      </x:c>
      <x:c r="W31" s="58" t="n">
        <x:f>IF($C31&gt;'Deal Pricing'!$D$9,"",MAX(W30-MIN(MAX(W$9-W30*W$8/12,0),W30),0))</x:f>
        <x:v>85085782.25727654</x:v>
      </x:c>
      <x:c r="X31" s="58" t="n">
        <x:f>IF($C31&gt;'Deal Pricing'!$D$9,"",MAX(X30-MIN(MAX(X$9-X30*X$8/12,0),X30),0))</x:f>
        <x:v>85105217.54337135</x:v>
      </x:c>
      <x:c r="Y31" s="58" t="n">
        <x:f>IF($C31&gt;'Deal Pricing'!$D$9,"",MAX(Y30-MIN(MAX(Y$9-Y30*Y$8/12,0),Y30),0))</x:f>
        <x:v>85124636.54892386</x:v>
      </x:c>
      <x:c r="Z31" s="58" t="n">
        <x:f>IF($C31&gt;'Deal Pricing'!$D$9,"",MAX(Z30-MIN(MAX(Z$9-Z30*Z$8/12,0),Z30),0))</x:f>
        <x:v>85144039.2683234</x:v>
      </x:c>
      <x:c r="AA31" s="58" t="n">
        <x:f>IF($C31&gt;'Deal Pricing'!$D$9,"",MAX(AA30-MIN(MAX(AA$9-AA30*AA$8/12,0),AA30),0))</x:f>
        <x:v>85163425.69599853</x:v>
      </x:c>
      <x:c r="AB31" s="58" t="n">
        <x:f>IF($C31&gt;'Deal Pricing'!$D$9,"",MAX(AB30-MIN(MAX(AB$9-AB30*AB$8/12,0),AB30),0))</x:f>
        <x:v>85182795.82642114</x:v>
      </x:c>
      <x:c r="AC31" s="58" t="n">
        <x:f>IF($C31&gt;'Deal Pricing'!$D$9,"",MAX(AC30-MIN(MAX(AC$9-AC30*AC$8/12,0),AC30),0))</x:f>
        <x:v>85202149.65410234</x:v>
      </x:c>
      <x:c r="AD31" s="58" t="n">
        <x:f>IF($C31&gt;'Deal Pricing'!$D$9,"",MAX(AD30-MIN(MAX(AD$9-AD30*AD$8/12,0),AD30),0))</x:f>
        <x:v>85221487.17359649</x:v>
      </x:c>
      <x:c r="AE31" s="58" t="n">
        <x:f>IF($C31&gt;'Deal Pricing'!$D$9,"",MAX(AE30-MIN(MAX(AE$9-AE30*AE$8/12,0),AE30),0))</x:f>
        <x:v>85240808.37949726</x:v>
      </x:c>
      <x:c r="AF31" s="58" t="n">
        <x:f>IF($C31&gt;'Deal Pricing'!$D$9,"",MAX(AF30-MIN(MAX(AF$9-AF30*AF$8/12,0),AF30),0))</x:f>
        <x:v>85260113.26644151</x:v>
      </x:c>
      <x:c r="AG31" s="58" t="n">
        <x:f>IF($C31&gt;'Deal Pricing'!$D$9,"",MAX(AG30-MIN(MAX(AG$9-AG30*AG$8/12,0),AG30),0))</x:f>
        <x:v>85279401.82910581</x:v>
      </x:c>
      <x:c r="AH31" s="58" t="n">
        <x:f>IF($C31&gt;'Deal Pricing'!$D$9,"",MAX(AH30-MIN(MAX(AH$9-AH30*AH$8/12,0),AH30),0))</x:f>
        <x:v>85298674.06220804</x:v>
      </x:c>
      <x:c r="AI31" s="58" t="n">
        <x:f>IF($C31&gt;'Deal Pricing'!$D$9,"",MAX(AI30-MIN(MAX(AI$9-AI30*AI$8/12,0),AI30),0))</x:f>
        <x:v>85317929.9605087</x:v>
      </x:c>
      <x:c r="AJ31" s="58" t="n">
        <x:f>IF($C31&gt;'Deal Pricing'!$D$9,"",MAX(AJ30-MIN(MAX(AJ$9-AJ30*AJ$8/12,0),AJ30),0))</x:f>
        <x:v>85337169.51880758</x:v>
      </x:c>
      <x:c r="AK31" s="58" t="n">
        <x:f>IF($C31&gt;'Deal Pricing'!$D$9,"",MAX(AK30-MIN(MAX(AK$9-AK30*AK$8/12,0),AK30),0))</x:f>
        <x:v>85356392.7319476</x:v>
      </x:c>
      <x:c r="AL31" s="58" t="n">
        <x:f>IF($C31&gt;'Deal Pricing'!$D$9,"",MAX(AL30-MIN(MAX(AL$9-AL30*AL$8/12,0),AL30),0))</x:f>
        <x:v>85375599.59481093</x:v>
      </x:c>
      <x:c r="AM31" s="58" t="n">
        <x:f>IF($C31&gt;'Deal Pricing'!$D$9,"",MAX(AM30-MIN(MAX(AM$9-AM30*AM$8/12,0),AM30),0))</x:f>
        <x:v>85394790.10232285</x:v>
      </x:c>
      <x:c r="AN31" s="58" t="n">
        <x:f>IF($C31&gt;'Deal Pricing'!$D$9,"",MAX(AN30-MIN(MAX(AN$9-AN30*AN$8/12,0),AN30),0))</x:f>
        <x:v>85413964.24944794</x:v>
      </x:c>
      <x:c r="AO31" s="58" t="n">
        <x:f>IF($C31&gt;'Deal Pricing'!$D$9,"",MAX(AO30-MIN(MAX(AO$9-AO30*AO$8/12,0),AO30),0))</x:f>
        <x:v>85433122.0311937</x:v>
      </x:c>
      <x:c r="AP31" s="58" t="n">
        <x:f>IF($C31&gt;'Deal Pricing'!$D$9,"",MAX(AP30-MIN(MAX(AP$9-AP30*AP$8/12,0),AP30),0))</x:f>
        <x:v>85452263.44260709</x:v>
      </x:c>
      <x:c r="AQ31" s="58" t="n">
        <x:f>IF($C31&gt;'Deal Pricing'!$D$9,"",MAX(AQ30-MIN(MAX(AQ$9-AQ30*AQ$8/12,0),AQ30),0))</x:f>
        <x:v>85471388.47877792</x:v>
      </x:c>
      <x:c r="AR31" s="58" t="n">
        <x:f>IF($C31&gt;'Deal Pricing'!$D$9,"",MAX(AR30-MIN(MAX(AR$9-AR30*AR$8/12,0),AR30),0))</x:f>
        <x:v>85490497.13483538</x:v>
      </x:c>
      <x:c r="AS31" s="58" t="n">
        <x:f>IF($C31&gt;'Deal Pricing'!$D$9,"",MAX(AS30-MIN(MAX(AS$9-AS30*AS$8/12,0),AS30),0))</x:f>
        <x:v>85509589.4059515</x:v>
      </x:c>
      <x:c r="AT31" s="58" t="n">
        <x:f>IF($C31&gt;'Deal Pricing'!$D$9,"",MAX(AT30-MIN(MAX(AT$9-AT30*AT$8/12,0),AT30),0))</x:f>
        <x:v>85528665.28733812</x:v>
      </x:c>
      <x:c r="AU31" s="58" t="n">
        <x:f>IF($C31&gt;'Deal Pricing'!$D$9,"",MAX(AU30-MIN(MAX(AU$9-AU30*AU$8/12,0),AU30),0))</x:f>
        <x:v>85547724.7742483</x:v>
      </x:c>
      <x:c r="AV31" s="58" t="n">
        <x:f>IF($C31&gt;'Deal Pricing'!$D$9,"",MAX(AV30-MIN(MAX(AV$9-AV30*AV$8/12,0),AV30),0))</x:f>
        <x:v>85566767.8619772</x:v>
      </x:c>
      <x:c r="AW31" s="58" t="n">
        <x:f>IF($C31&gt;'Deal Pricing'!$D$9,"",MAX(AW30-MIN(MAX(AW$9-AW30*AW$8/12,0),AW30),0))</x:f>
        <x:v>85585794.54585963</x:v>
      </x:c>
      <x:c r="AX31" s="58" t="n">
        <x:f>IF($C31&gt;'Deal Pricing'!$D$9,"",MAX(AX30-MIN(MAX(AX$9-AX30*AX$8/12,0),AX30),0))</x:f>
        <x:v>85604804.821273</x:v>
      </x:c>
      <x:c r="AY31" s="58" t="n">
        <x:f>IF($C31&gt;'Deal Pricing'!$D$9,"",MAX(AY30-MIN(MAX(AY$9-AY30*AY$8/12,0),AY30),0))</x:f>
        <x:v>85623798.68363407</x:v>
      </x:c>
      <x:c r="AZ31" s="58" t="n">
        <x:f>IF($C31&gt;'Deal Pricing'!$D$9,"",MAX(AZ30-MIN(MAX(AZ$9-AZ30*AZ$8/12,0),AZ30),0))</x:f>
        <x:v>85642776.12840232</x:v>
      </x:c>
      <x:c r="BA31" s="58" t="n">
        <x:f>IF($C31&gt;'Deal Pricing'!$D$9,"",MAX(BA30-MIN(MAX(BA$9-BA30*BA$8/12,0),BA30),0))</x:f>
        <x:v>85661737.15107669</x:v>
      </x:c>
      <x:c r="BB31" s="58" t="n">
        <x:f>IF($C31&gt;'Deal Pricing'!$D$9,"",MAX(BB30-MIN(MAX(BB$9-BB30*BB$8/12,0),BB30),0))</x:f>
        <x:v>85680681.74719861</x:v>
      </x:c>
      <x:c r="BC31" s="58" t="n">
        <x:f>IF($C31&gt;'Deal Pricing'!$D$9,"",MAX(BC30-MIN(MAX(BC$9-BC30*BC$8/12,0),BC30),0))</x:f>
        <x:v>85699609.91234899</x:v>
      </x:c>
      <x:c r="BD31" s="58" t="n">
        <x:f>IF($C31&gt;'Deal Pricing'!$D$9,"",MAX(BD30-MIN(MAX(BD$9-BD30*BD$8/12,0),BD30),0))</x:f>
        <x:v>85718521.64215127</x:v>
      </x:c>
      <x:c r="BE31" s="58" t="n">
        <x:f>IF($C31&gt;'Deal Pricing'!$D$9,"",MAX(BE30-MIN(MAX(BE$9-BE30*BE$8/12,0),BE30),0))</x:f>
        <x:v>85737416.93226862</x:v>
      </x:c>
      <x:c r="BF31" s="58" t="n">
        <x:f>IF($C31&gt;'Deal Pricing'!$D$9,"",MAX(BF30-MIN(MAX(BF$9-BF30*BF$8/12,0),BF30),0))</x:f>
        <x:v>85756295.77840532</x:v>
      </x:c>
      <x:c r="BG31" s="58" t="n">
        <x:f>IF($C31&gt;'Deal Pricing'!$D$9,"",MAX(BG30-MIN(MAX(BG$9-BG30*BG$8/12,0),BG30),0))</x:f>
        <x:v>85775158.17630757</x:v>
      </x:c>
      <x:c r="BH31" s="58" t="n">
        <x:f>IF($C31&gt;'Deal Pricing'!$D$9,"",MAX(BH30-MIN(MAX(BH$9-BH30*BH$8/12,0),BH30),0))</x:f>
        <x:v>85794004.1217611</x:v>
      </x:c>
      <x:c r="BI31" s="58" t="n">
        <x:f>IF($C31&gt;'Deal Pricing'!$D$9,"",MAX(BI30-MIN(MAX(BI$9-BI30*BI$8/12,0),BI30),0))</x:f>
        <x:v>85812833.6105939</x:v>
      </x:c>
      <x:c r="BJ31" s="58" t="n">
        <x:f>IF($C31&gt;'Deal Pricing'!$D$9,"",MAX(BJ30-MIN(MAX(BJ$9-BJ30*BJ$8/12,0),BJ30),0))</x:f>
        <x:v>85831646.63867348</x:v>
      </x:c>
      <x:c r="BK31" s="58" t="n">
        <x:f>IF($C31&gt;'Deal Pricing'!$D$9,"",MAX(BK30-MIN(MAX(BK$9-BK30*BK$8/12,0),BK30),0))</x:f>
        <x:v>85850443.20190965</x:v>
      </x:c>
      <x:c r="BL31" s="58" t="n">
        <x:f>IF($C31&gt;'Deal Pricing'!$D$9,"",MAX(BL30-MIN(MAX(BL$9-BL30*BL$8/12,0),BL30),0))</x:f>
        <x:v>85869223.29625164</x:v>
      </x:c>
      <x:c r="BM31" s="58" t="n">
        <x:f>IF($C31&gt;'Deal Pricing'!$D$9,"",MAX(BM30-MIN(MAX(BM$9-BM30*BM$8/12,0),BM30),0))</x:f>
        <x:v>85887986.91769095</x:v>
      </x:c>
      <x:c r="BN31" s="58" t="n">
        <x:f>IF($C31&gt;'Deal Pricing'!$D$9,"",MAX(BN30-MIN(MAX(BN$9-BN30*BN$8/12,0),BN30),0))</x:f>
        <x:v>85906734.06225844</x:v>
      </x:c>
      <x:c r="BO31" s="58" t="n">
        <x:f>IF($C31&gt;'Deal Pricing'!$D$9,"",MAX(BO30-MIN(MAX(BO$9-BO30*BO$8/12,0),BO30),0))</x:f>
        <x:v>85925464.72602722</x:v>
      </x:c>
      <x:c r="BP31" s="58" t="n">
        <x:f>IF($C31&gt;'Deal Pricing'!$D$9,"",MAX(BP30-MIN(MAX(BP$9-BP30*BP$8/12,0),BP30),0))</x:f>
        <x:v>85944178.90510982</x:v>
      </x:c>
      <x:c r="BQ31" s="58" t="n">
        <x:f>IF($C31&gt;'Deal Pricing'!$D$9,"",MAX(BQ30-MIN(MAX(BQ$9-BQ30*BQ$8/12,0),BQ30),0))</x:f>
        <x:v>85962876.59566092</x:v>
      </x:c>
      <x:c r="BR31" s="58" t="n">
        <x:f>IF($C31&gt;'Deal Pricing'!$D$9,"",MAX(BR30-MIN(MAX(BR$9-BR30*BR$8/12,0),BR30),0))</x:f>
        <x:v>85981557.79387486</x:v>
      </x:c>
      <x:c r="BS31" s="58" t="n">
        <x:f>IF($C31&gt;'Deal Pricing'!$D$9,"",MAX(BS30-MIN(MAX(BS$9-BS30*BS$8/12,0),BS30),0))</x:f>
        <x:v>86000222.49598679</x:v>
      </x:c>
      <x:c r="BT31" s="58" t="n">
        <x:f>IF($C31&gt;'Deal Pricing'!$D$9,"",MAX(BT30-MIN(MAX(BT$9-BT30*BT$8/12,0),BT30),0))</x:f>
        <x:v>86018870.69827352</x:v>
      </x:c>
      <x:c r="BU31" s="58" t="n">
        <x:f>IF($C31&gt;'Deal Pricing'!$D$9,"",MAX(BU30-MIN(MAX(BU$9-BU30*BU$8/12,0),BU30),0))</x:f>
        <x:v>86037502.39705136</x:v>
      </x:c>
      <x:c r="BV31" s="58" t="n">
        <x:f>IF($C31&gt;'Deal Pricing'!$D$9,"",MAX(BV30-MIN(MAX(BV$9-BV30*BV$8/12,0),BV30),0))</x:f>
        <x:v>86056117.58867846</x:v>
      </x:c>
      <x:c r="BW31" s="58" t="n">
        <x:f>IF($C31&gt;'Deal Pricing'!$D$9,"",MAX(BW30-MIN(MAX(BW$9-BW30*BW$8/12,0),BW30),0))</x:f>
        <x:v>86074716.26955244</x:v>
      </x:c>
      <x:c r="BX31" s="58" t="n">
        <x:f>IF($C31&gt;'Deal Pricing'!$D$9,"",MAX(BX30-MIN(MAX(BX$9-BX30*BX$8/12,0),BX30),0))</x:f>
        <x:v>86093298.43611276</x:v>
      </x:c>
      <x:c r="BY31" s="58" t="n">
        <x:f>IF($C31&gt;'Deal Pricing'!$D$9,"",MAX(BY30-MIN(MAX(BY$9-BY30*BY$8/12,0),BY30),0))</x:f>
        <x:v>86111864.08483835</x:v>
      </x:c>
      <x:c r="BZ31" s="58" t="n">
        <x:f>IF($C31&gt;'Deal Pricing'!$D$9,"",MAX(BZ30-MIN(MAX(BZ$9-BZ30*BZ$8/12,0),BZ30),0))</x:f>
        <x:v>86130413.21224995</x:v>
      </x:c>
      <x:c r="CA31" s="58" t="n">
        <x:f>IF($C31&gt;'Deal Pricing'!$D$9,"",MAX(CA30-MIN(MAX(CA$9-CA30*CA$8/12,0),CA30),0))</x:f>
        <x:v>86148945.81490755</x:v>
      </x:c>
      <x:c r="CB31" s="58" t="n">
        <x:f>IF($C31&gt;'Deal Pricing'!$D$9,"",MAX(CB30-MIN(MAX(CB$9-CB30*CB$8/12,0),CB30),0))</x:f>
        <x:v>86167461.88941312</x:v>
      </x:c>
      <x:c r="CC31" s="58" t="n">
        <x:f>IF($C31&gt;'Deal Pricing'!$D$9,"",MAX(CC30-MIN(MAX(CC$9-CC30*CC$8/12,0),CC30),0))</x:f>
        <x:v>86185961.43240812</x:v>
      </x:c>
      <x:c r="CD31" s="58" t="n">
        <x:f>IF($C31&gt;'Deal Pricing'!$D$9,"",MAX(CD30-MIN(MAX(CD$9-CD30*CD$8/12,0),CD30),0))</x:f>
        <x:v>86204444.44057459</x:v>
      </x:c>
      <x:c r="CE31" s="58" t="n">
        <x:f>IF($C31&gt;'Deal Pricing'!$D$9,"",MAX(CE30-MIN(MAX(CE$9-CE30*CE$8/12,0),CE30),0))</x:f>
        <x:v>86222910.91063595</x:v>
      </x:c>
      <x:c r="CF31" s="58" t="n">
        <x:f>IF($C31&gt;'Deal Pricing'!$D$9,"",MAX(CF30-MIN(MAX(CF$9-CF30*CF$8/12,0),CF30),0))</x:f>
        <x:v>86241360.83935493</x:v>
      </x:c>
      <x:c r="CG31" s="58" t="n">
        <x:f>IF($C31&gt;'Deal Pricing'!$D$9,"",MAX(CG30-MIN(MAX(CG$9-CG30*CG$8/12,0),CG30),0))</x:f>
        <x:v>86259794.22353593</x:v>
      </x:c>
      <x:c r="CH31" s="58" t="n">
        <x:f>IF($C31&gt;'Deal Pricing'!$D$9,"",MAX(CH30-MIN(MAX(CH$9-CH30*CH$8/12,0),CH30),0))</x:f>
        <x:v>86278211.06002256</x:v>
      </x:c>
      <x:c r="CI31" s="58" t="n">
        <x:f>IF($C31&gt;'Deal Pricing'!$D$9,"",MAX(CI30-MIN(MAX(CI$9-CI30*CI$8/12,0),CI30),0))</x:f>
        <x:v>86296611.34570006</x:v>
      </x:c>
      <x:c r="CJ31" s="58" t="n">
        <x:f>IF($C31&gt;'Deal Pricing'!$D$9,"",MAX(CJ30-MIN(MAX(CJ$9-CJ30*CJ$8/12,0),CJ30),0))</x:f>
        <x:v>86314995.07749292</x:v>
      </x:c>
      <x:c r="CK31" s="58" t="n">
        <x:f>IF($C31&gt;'Deal Pricing'!$D$9,"",MAX(CK30-MIN(MAX(CK$9-CK30*CK$8/12,0),CK30),0))</x:f>
        <x:v>86333362.25236712</x:v>
      </x:c>
      <x:c r="CL31" s="58" t="n">
        <x:f>IF($C31&gt;'Deal Pricing'!$D$9,"",MAX(CL30-MIN(MAX(CL$9-CL30*CL$8/12,0),CL30),0))</x:f>
        <x:v>86351712.86732787</x:v>
      </x:c>
      <x:c r="CM31" s="58" t="n">
        <x:f>IF($C31&gt;'Deal Pricing'!$D$9,"",MAX(CM30-MIN(MAX(CM$9-CM30*CM$8/12,0),CM30),0))</x:f>
        <x:v>86370046.91942185</x:v>
      </x:c>
      <x:c r="CN31" s="58" t="n">
        <x:f>IF($C31&gt;'Deal Pricing'!$D$9,"",MAX(CN30-MIN(MAX(CN$9-CN30*CN$8/12,0),CN30),0))</x:f>
        <x:v>86388364.40573487</x:v>
      </x:c>
      <x:c r="CO31" s="58" t="n">
        <x:f>IF($C31&gt;'Deal Pricing'!$D$9,"",MAX(CO30-MIN(MAX(CO$9-CO30*CO$8/12,0),CO30),0))</x:f>
        <x:v>86406665.32339425</x:v>
      </x:c>
      <x:c r="CP31" s="58" t="n">
        <x:f>IF($C31&gt;'Deal Pricing'!$D$9,"",MAX(CP30-MIN(MAX(CP$9-CP30*CP$8/12,0),CP30),0))</x:f>
        <x:v>86424949.66956662</x:v>
      </x:c>
      <x:c r="CQ31" s="58" t="n">
        <x:f>IF($C31&gt;'Deal Pricing'!$D$9,"",MAX(CQ30-MIN(MAX(CQ$9-CQ30*CQ$8/12,0),CQ30),0))</x:f>
        <x:v>86443217.44145893</x:v>
      </x:c>
      <x:c r="CR31" s="58" t="n">
        <x:f>IF($C31&gt;'Deal Pricing'!$D$9,"",MAX(CR30-MIN(MAX(CR$9-CR30*CR$8/12,0),CR30),0))</x:f>
        <x:v>86461468.63631915</x:v>
      </x:c>
      <x:c r="CS31" s="58" t="n">
        <x:f>IF($C31&gt;'Deal Pricing'!$D$9,"",MAX(CS30-MIN(MAX(CS$9-CS30*CS$8/12,0),CS30),0))</x:f>
        <x:v>86479703.25143434</x:v>
      </x:c>
      <x:c r="CT31" s="58" t="n">
        <x:f>IF($C31&gt;'Deal Pricing'!$D$9,"",MAX(CT30-MIN(MAX(CT$9-CT30*CT$8/12,0),CT30),0))</x:f>
        <x:v>86497921.28413281</x:v>
      </x:c>
      <x:c r="CU31" s="58" t="n">
        <x:f>IF($C31&gt;'Deal Pricing'!$D$9,"",MAX(CU30-MIN(MAX(CU$9-CU30*CU$8/12,0),CU30),0))</x:f>
        <x:v>86516122.7317819</x:v>
      </x:c>
      <x:c r="CV31" s="58" t="n">
        <x:f>IF($C31&gt;'Deal Pricing'!$D$9,"",MAX(CV30-MIN(MAX(CV$9-CV30*CV$8/12,0),CV30),0))</x:f>
        <x:v>86534307.59179023</x:v>
      </x:c>
      <x:c r="CW31" s="58" t="n">
        <x:f>IF($C31&gt;'Deal Pricing'!$D$9,"",MAX(CW30-MIN(MAX(CW$9-CW30*CW$8/12,0),CW30),0))</x:f>
        <x:v>86552475.86160535</x:v>
      </x:c>
      <x:c r="CX31" s="58" t="n">
        <x:f>IF($C31&gt;'Deal Pricing'!$D$9,"",MAX(CX30-MIN(MAX(CX$9-CX30*CX$8/12,0),CX30),0))</x:f>
        <x:v>86570627.538716</x:v>
      </x:c>
      <x:c r="CY31" s="58" t="n">
        <x:f>IF($C31&gt;'Deal Pricing'!$D$9,"",MAX(CY30-MIN(MAX(CY$9-CY30*CY$8/12,0),CY30),0))</x:f>
        <x:v>86588762.62064986</x:v>
      </x:c>
      <x:c r="CZ31" s="58" t="n">
        <x:f>IF($C31&gt;'Deal Pricing'!$D$9,"",MAX(CZ30-MIN(MAX(CZ$9-CZ30*CZ$8/12,0),CZ30),0))</x:f>
        <x:v>86606881.10497575</x:v>
      </x:c>
      <x:c r="DA31" s="58" t="n">
        <x:f>IF($C31&gt;'Deal Pricing'!$D$9,"",MAX(DA30-MIN(MAX(DA$9-DA30*DA$8/12,0),DA30),0))</x:f>
        <x:v>86624982.98930132</x:v>
      </x:c>
      <x:c r="DB31" s="58" t="n">
        <x:f>IF($C31&gt;'Deal Pricing'!$D$9,"",MAX(DB30-MIN(MAX(DB$9-DB30*DB$8/12,0),DB30),0))</x:f>
        <x:v>86643068.27127531</x:v>
      </x:c>
      <x:c r="DC31" s="58" t="n">
        <x:f>IF($C31&gt;'Deal Pricing'!$D$9,"",MAX(DC30-MIN(MAX(DC$9-DC30*DC$8/12,0),DC30),0))</x:f>
        <x:v>86661136.94858564</x:v>
      </x:c>
      <x:c r="DD31" s="58" t="n">
        <x:f>IF($C31&gt;'Deal Pricing'!$D$9,"",MAX(DD30-MIN(MAX(DD$9-DD30*DD$8/12,0),DD30),0))</x:f>
        <x:v>86679189.01896007</x:v>
      </x:c>
      <x:c r="DE31" s="58" t="n">
        <x:f>IF($C31&gt;'Deal Pricing'!$D$9,"",MAX(DE30-MIN(MAX(DE$9-DE30*DE$8/12,0),DE30),0))</x:f>
        <x:v>86697224.48016705</x:v>
      </x:c>
      <x:c r="DF31" s="58" t="n">
        <x:f>IF($C31&gt;'Deal Pricing'!$D$9,"",MAX(DF30-MIN(MAX(DF$9-DF30*DF$8/12,0),DF30),0))</x:f>
        <x:v>86715243.33001381</x:v>
      </x:c>
      <x:c r="DG31" s="58" t="n">
        <x:f>IF($C31&gt;'Deal Pricing'!$D$9,"",MAX(DG30-MIN(MAX(DG$9-DG30*DG$8/12,0),DG30),0))</x:f>
        <x:v>86733245.56634852</x:v>
      </x:c>
      <x:c r="DH31" s="58" t="n">
        <x:f>IF($C31&gt;'Deal Pricing'!$D$9,"",MAX(DH30-MIN(MAX(DH$9-DH30*DH$8/12,0),DH30),0))</x:f>
        <x:v>86751231.18705808</x:v>
      </x:c>
      <x:c r="DI31" s="58" t="n">
        <x:f>IF($C31&gt;'Deal Pricing'!$D$9,"",MAX(DI30-MIN(MAX(DI$9-DI30*DI$8/12,0),DI30),0))</x:f>
        <x:v>86769200.19007021</x:v>
      </x:c>
      <x:c r="DJ31" s="58" t="n">
        <x:f>IF($C31&gt;'Deal Pricing'!$D$9,"",MAX(DJ30-MIN(MAX(DJ$9-DJ30*DJ$8/12,0),DJ30),0))</x:f>
        <x:v>86787152.57335132</x:v>
      </x:c>
      <x:c r="DK31" s="58" t="n">
        <x:f>IF($C31&gt;'Deal Pricing'!$D$9,"",MAX(DK30-MIN(MAX(DK$9-DK30*DK$8/12,0),DK30),0))</x:f>
        <x:v>86805088.33490859</x:v>
      </x:c>
      <x:c r="DL31" s="58" t="n">
        <x:f>IF($C31&gt;'Deal Pricing'!$D$9,"",MAX(DL30-MIN(MAX(DL$9-DL30*DL$8/12,0),DL30),0))</x:f>
        <x:v>86823007.47278781</x:v>
      </x:c>
      <x:c r="DM31" s="58" t="n">
        <x:f>IF($C31&gt;'Deal Pricing'!$D$9,"",MAX(DM30-MIN(MAX(DM$9-DM30*DM$8/12,0),DM30),0))</x:f>
        <x:v>86840909.98507558</x:v>
      </x:c>
      <x:c r="DN31" s="58" t="n">
        <x:f>IF($C31&gt;'Deal Pricing'!$D$9,"",MAX(DN30-MIN(MAX(DN$9-DN30*DN$8/12,0),DN30),0))</x:f>
        <x:v>86858795.86989719</x:v>
      </x:c>
      <x:c r="DO31" s="58" t="n">
        <x:f>IF($C31&gt;'Deal Pricing'!$D$9,"",MAX(DO30-MIN(MAX(DO$9-DO30*DO$8/12,0),DO30),0))</x:f>
        <x:v>86876665.12541771</x:v>
      </x:c>
      <x:c r="DP31" s="58" t="n">
        <x:f>IF($C31&gt;'Deal Pricing'!$D$9,"",MAX(DP30-MIN(MAX(DP$9-DP30*DP$8/12,0),DP30),0))</x:f>
        <x:v>86894517.7498424</x:v>
      </x:c>
      <x:c r="DQ31" s="58" t="n">
        <x:f>IF($C31&gt;'Deal Pricing'!$D$9,"",MAX(DQ30-MIN(MAX(DQ$9-DQ30*DQ$8/12,0),DQ30),0))</x:f>
        <x:v>86912353.74141517</x:v>
      </x:c>
      <x:c r="DR31" s="58" t="n">
        <x:f>IF($C31&gt;'Deal Pricing'!$D$9,"",MAX(DR30-MIN(MAX(DR$9-DR30*DR$8/12,0),DR30),0))</x:f>
        <x:v>86930173.09842037</x:v>
      </x:c>
      <x:c r="DS31" s="58" t="n">
        <x:f>IF($C31&gt;'Deal Pricing'!$D$9,"",MAX(DS30-MIN(MAX(DS$9-DS30*DS$8/12,0),DS30),0))</x:f>
        <x:v>86947975.81918085</x:v>
      </x:c>
      <x:c r="DT31" s="58" t="n">
        <x:f>IF($C31&gt;'Deal Pricing'!$D$9,"",MAX(DT30-MIN(MAX(DT$9-DT30*DT$8/12,0),DT30),0))</x:f>
        <x:v>86965761.90205994</x:v>
      </x:c>
      <x:c r="DU31" s="58" t="n">
        <x:f>IF($C31&gt;'Deal Pricing'!$D$9,"",MAX(DU30-MIN(MAX(DU$9-DU30*DU$8/12,0),DU30),0))</x:f>
        <x:v>86983531.34545936</x:v>
      </x:c>
      <x:c r="DV31" s="58" t="n">
        <x:f>IF($C31&gt;'Deal Pricing'!$D$9,"",MAX(DV30-MIN(MAX(DV$9-DV30*DV$8/12,0),DV30),0))</x:f>
        <x:v>87001284.14782122</x:v>
      </x:c>
      <x:c r="DW31" s="58" t="n">
        <x:f>IF($C31&gt;'Deal Pricing'!$D$9,"",MAX(DW30-MIN(MAX(DW$9-DW30*DW$8/12,0),DW30),0))</x:f>
        <x:v>87019020.30762605</x:v>
      </x:c>
      <x:c r="DX31" s="58" t="n">
        <x:f>IF($C31&gt;'Deal Pricing'!$D$9,"",MAX(DX30-MIN(MAX(DX$9-DX30*DX$8/12,0),DX30),0))</x:f>
        <x:v>87036739.82339463</x:v>
      </x:c>
      <x:c r="DY31" s="58" t="n">
        <x:f>IF($C31&gt;'Deal Pricing'!$D$9,"",MAX(DY30-MIN(MAX(DY$9-DY30*DY$8/12,0),DY30),0))</x:f>
        <x:v>87054442.69368616</x:v>
      </x:c>
      <x:c r="DZ31" s="58" t="n">
        <x:f>IF($C31&gt;'Deal Pricing'!$D$9,"",MAX(DZ30-MIN(MAX(DZ$9-DZ30*DZ$8/12,0),DZ30),0))</x:f>
        <x:v>87072128.9170999</x:v>
      </x:c>
      <x:c r="EA31" s="58" t="n">
        <x:f>IF($C31&gt;'Deal Pricing'!$D$9,"",MAX(EA30-MIN(MAX(EA$9-EA30*EA$8/12,0),EA30),0))</x:f>
        <x:v>87089798.4922738</x:v>
      </x:c>
      <x:c r="EB31" s="58" t="n">
        <x:f>IF($C31&gt;'Deal Pricing'!$D$9,"",MAX(EB30-MIN(MAX(EB$9-EB30*EB$8/12,0),EB30),0))</x:f>
        <x:v>87107451.41788496</x:v>
      </x:c>
      <x:c r="EC31" s="58" t="n">
        <x:f>IF($C31&gt;'Deal Pricing'!$D$9,"",MAX(EC30-MIN(MAX(EC$9-EC30*EC$8/12,0),EC30),0))</x:f>
        <x:v>87125087.69265032</x:v>
      </x:c>
      <x:c r="ED31" s="58" t="n">
        <x:f>IF($C31&gt;'Deal Pricing'!$D$9,"",MAX(ED30-MIN(MAX(ED$9-ED30*ED$8/12,0),ED30),0))</x:f>
        <x:v>87142707.31532508</x:v>
      </x:c>
      <x:c r="EE31" s="58" t="n">
        <x:f>IF($C31&gt;'Deal Pricing'!$D$9,"",MAX(EE30-MIN(MAX(EE$9-EE30*EE$8/12,0),EE30),0))</x:f>
        <x:v>87160310.28470443</x:v>
      </x:c>
      <x:c r="EF31" s="58" t="n">
        <x:f>IF($C31&gt;'Deal Pricing'!$D$9,"",MAX(EF30-MIN(MAX(EF$9-EF30*EF$8/12,0),EF30),0))</x:f>
        <x:v>87177896.5996217</x:v>
      </x:c>
      <x:c r="EG31" s="58" t="n">
        <x:f>IF($C31&gt;'Deal Pricing'!$D$9,"",MAX(EG30-MIN(MAX(EG$9-EG30*EG$8/12,0),EG30),0))</x:f>
        <x:v>87195466.2589503</x:v>
      </x:c>
      <x:c r="EH31" s="58" t="n">
        <x:f>IF($C31&gt;'Deal Pricing'!$D$9,"",MAX(EH30-MIN(MAX(EH$9-EH30*EH$8/12,0),EH30),0))</x:f>
        <x:v>87213019.26160154</x:v>
      </x:c>
      <x:c r="EI31" s="58" t="n">
        <x:f>IF($C31&gt;'Deal Pricing'!$D$9,"",MAX(EI30-MIN(MAX(EI$9-EI30*EI$8/12,0),EI30),0))</x:f>
        <x:v>87230555.6065268</x:v>
      </x:c>
      <x:c r="EJ31" s="58" t="n">
        <x:f>IF($C31&gt;'Deal Pricing'!$D$9,"",MAX(EJ30-MIN(MAX(EJ$9-EJ30*EJ$8/12,0),EJ30),0))</x:f>
        <x:v>87248075.29271536</x:v>
      </x:c>
      <x:c r="EK31" s="58" t="n">
        <x:f>IF($C31&gt;'Deal Pricing'!$D$9,"",MAX(EK30-MIN(MAX(EK$9-EK30*EK$8/12,0),EK30),0))</x:f>
        <x:v>87265578.31919637</x:v>
      </x:c>
      <x:c r="EL31" s="58" t="n">
        <x:f>IF($C31&gt;'Deal Pricing'!$D$9,"",MAX(EL30-MIN(MAX(EL$9-EL30*EL$8/12,0),EL30),0))</x:f>
        <x:v>87283064.68503717</x:v>
      </x:c>
      <x:c r="EM31" s="58" t="n">
        <x:f>IF($C31&gt;'Deal Pricing'!$D$9,"",MAX(EM30-MIN(MAX(EM$9-EM30*EM$8/12,0),EM30),0))</x:f>
        <x:v>87300534.3893439</x:v>
      </x:c>
      <x:c r="EN31" s="58" t="n">
        <x:f>IF($C31&gt;'Deal Pricing'!$D$9,"",MAX(EN30-MIN(MAX(EN$9-EN30*EN$8/12,0),EN30),0))</x:f>
        <x:v>87317987.43126228</x:v>
      </x:c>
      <x:c r="EO31" s="58" t="n">
        <x:f>IF($C31&gt;'Deal Pricing'!$D$9,"",MAX(EO30-MIN(MAX(EO$9-EO30*EO$8/12,0),EO30),0))</x:f>
        <x:v>87335423.80997577</x:v>
      </x:c>
      <x:c r="EP31" s="58" t="n">
        <x:f>IF($C31&gt;'Deal Pricing'!$D$9,"",MAX(EP30-MIN(MAX(EP$9-EP30*EP$8/12,0),EP30),0))</x:f>
        <x:v>87352843.52470757</x:v>
      </x:c>
      <x:c r="EQ31" s="58" t="n">
        <x:f>IF($C31&gt;'Deal Pricing'!$D$9,"",MAX(EQ30-MIN(MAX(EQ$9-EQ30*EQ$8/12,0),EQ30),0))</x:f>
        <x:v>87370246.57471858</x:v>
      </x:c>
      <x:c r="ER31" s="58" t="n">
        <x:f>IF($C31&gt;'Deal Pricing'!$D$9,"",MAX(ER30-MIN(MAX(ER$9-ER30*ER$8/12,0),ER30),0))</x:f>
        <x:v>87387632.95930937</x:v>
      </x:c>
      <x:c r="ES31" s="58" t="n">
        <x:f>IF($C31&gt;'Deal Pricing'!$D$9,"",MAX(ES30-MIN(MAX(ES$9-ES30*ES$8/12,0),ES30),0))</x:f>
        <x:v>87405002.67781816</x:v>
      </x:c>
      <x:c r="ET31" s="58" t="n">
        <x:f>IF($C31&gt;'Deal Pricing'!$D$9,"",MAX(ET30-MIN(MAX(ET$9-ET30*ET$8/12,0),ET30),0))</x:f>
        <x:v>87422355.72962266</x:v>
      </x:c>
      <x:c r="EU31" s="58" t="n">
        <x:f>IF($C31&gt;'Deal Pricing'!$D$9,"",MAX(EU30-MIN(MAX(EU$9-EU30*EU$8/12,0),EU30),0))</x:f>
        <x:v>87439692.11413832</x:v>
      </x:c>
      <x:c r="EV31" s="58" t="n">
        <x:f>IF($C31&gt;'Deal Pricing'!$D$9,"",MAX(EV30-MIN(MAX(EV$9-EV30*EV$8/12,0),EV30),0))</x:f>
        <x:v>87457011.83081986</x:v>
      </x:c>
      <x:c r="EW31" s="58" t="n">
        <x:f>IF($C31&gt;'Deal Pricing'!$D$9,"",MAX(EW30-MIN(MAX(EW$9-EW30*EW$8/12,0),EW30),0))</x:f>
        <x:v>87474314.87915976</x:v>
      </x:c>
      <x:c r="EX31" s="58" t="n">
        <x:f>IF($C31&gt;'Deal Pricing'!$D$9,"",MAX(EX30-MIN(MAX(EX$9-EX30*EX$8/12,0),EX30),0))</x:f>
        <x:v>87491601.2586897</x:v>
      </x:c>
      <x:c r="EY31" s="58" t="n">
        <x:f>IF($C31&gt;'Deal Pricing'!$D$9,"",MAX(EY30-MIN(MAX(EY$9-EY30*EY$8/12,0),EY30),0))</x:f>
        <x:v>87508870.96897915</x:v>
      </x:c>
      <x:c r="EZ31" s="58" t="n">
        <x:f>IF($C31&gt;'Deal Pricing'!$D$9,"",MAX(EZ30-MIN(MAX(EZ$9-EZ30*EZ$8/12,0),EZ30),0))</x:f>
        <x:v>87526124.009636</x:v>
      </x:c>
      <x:c r="FA31" s="58" t="n">
        <x:f>IF($C31&gt;'Deal Pricing'!$D$9,"",MAX(FA30-MIN(MAX(FA$9-FA30*FA$8/12,0),FA30),0))</x:f>
        <x:v>87543360.38030705</x:v>
      </x:c>
      <x:c r="FB31" s="58" t="n">
        <x:f>IF($C31&gt;'Deal Pricing'!$D$9,"",MAX(FB30-MIN(MAX(FB$9-FB30*FB$8/12,0),FB30),0))</x:f>
        <x:v>87560580.08067662</x:v>
      </x:c>
      <x:c r="FC31" s="58" t="n">
        <x:f>IF($C31&gt;'Deal Pricing'!$D$9,"",MAX(FC30-MIN(MAX(FC$9-FC30*FC$8/12,0),FC30),0))</x:f>
        <x:v>87577783.11046802</x:v>
      </x:c>
      <x:c r="FD31" s="58" t="n">
        <x:f>IF($C31&gt;'Deal Pricing'!$D$9,"",MAX(FD30-MIN(MAX(FD$9-FD30*FD$8/12,0),FD30),0))</x:f>
        <x:v>87594969.4694421</x:v>
      </x:c>
      <x:c r="FE31" s="58" t="n">
        <x:f>IF($C31&gt;'Deal Pricing'!$D$9,"",MAX(FE30-MIN(MAX(FE$9-FE30*FE$8/12,0),FE30),0))</x:f>
        <x:v>87612139.15739858</x:v>
      </x:c>
      <x:c r="FF31" s="58" t="n">
        <x:f>IF($C31&gt;'Deal Pricing'!$D$9,"",MAX(FF30-MIN(MAX(FF$9-FF30*FF$8/12,0),FF30),0))</x:f>
        <x:v>87629292.17417456</x:v>
      </x:c>
      <x:c r="FG31" s="58" t="n">
        <x:f>IF($C31&gt;'Deal Pricing'!$D$9,"",MAX(FG30-MIN(MAX(FG$9-FG30*FG$8/12,0),FG30),0))</x:f>
        <x:v>87646428.5196461</x:v>
      </x:c>
      <x:c r="FH31" s="58" t="n">
        <x:f>IF($C31&gt;'Deal Pricing'!$D$9,"",MAX(FH30-MIN(MAX(FH$9-FH30*FH$8/12,0),FH30),0))</x:f>
        <x:v>87663548.1937264</x:v>
      </x:c>
      <x:c r="FI31" s="58" t="n">
        <x:f>IF($C31&gt;'Deal Pricing'!$D$9,"",MAX(FI30-MIN(MAX(FI$9-FI30*FI$8/12,0),FI30),0))</x:f>
        <x:v>87680651.19636771</x:v>
      </x:c>
      <x:c r="FJ31" s="58" t="n">
        <x:f>IF($C31&gt;'Deal Pricing'!$D$9,"",MAX(FJ30-MIN(MAX(FJ$9-FJ30*FJ$8/12,0),FJ30),0))</x:f>
        <x:v>87697737.52755944</x:v>
      </x:c>
      <x:c r="FK31" s="58" t="n">
        <x:f>IF($C31&gt;'Deal Pricing'!$D$9,"",MAX(FK30-MIN(MAX(FK$9-FK30*FK$8/12,0),FK30),0))</x:f>
        <x:v>87714807.18732907</x:v>
      </x:c>
      <x:c r="FL31" s="58" t="n">
        <x:f>IF($C31&gt;'Deal Pricing'!$D$9,"",MAX(FL30-MIN(MAX(FL$9-FL30*FL$8/12,0),FL30),0))</x:f>
        <x:v>87731860.17574257</x:v>
      </x:c>
      <x:c r="FM31" s="58" t="n">
        <x:f>IF($C31&gt;'Deal Pricing'!$D$9,"",MAX(FM30-MIN(MAX(FM$9-FM30*FM$8/12,0),FM30),0))</x:f>
        <x:v>87748896.492903</x:v>
      </x:c>
      <x:c r="FN31" s="58" t="n">
        <x:f>IF($C31&gt;'Deal Pricing'!$D$9,"",MAX(FN30-MIN(MAX(FN$9-FN30*FN$8/12,0),FN30),0))</x:f>
        <x:v>87765916.13895202</x:v>
      </x:c>
      <x:c r="FO31" s="58" t="n">
        <x:f>IF($C31&gt;'Deal Pricing'!$D$9,"",MAX(FO30-MIN(MAX(FO$9-FO30*FO$8/12,0),FO30),0))</x:f>
        <x:v>87782919.11406825</x:v>
      </x:c>
      <x:c r="FP31" s="58" t="n">
        <x:f>IF($C31&gt;'Deal Pricing'!$D$9,"",MAX(FP30-MIN(MAX(FP$9-FP30*FP$8/12,0),FP30),0))</x:f>
        <x:v>87799905.41846897</x:v>
      </x:c>
      <x:c r="FQ31" s="58" t="n">
        <x:f>IF($C31&gt;'Deal Pricing'!$D$9,"",MAX(FQ30-MIN(MAX(FQ$9-FQ30*FQ$8/12,0),FQ30),0))</x:f>
        <x:v>87816875.05240828</x:v>
      </x:c>
      <x:c r="FR31" s="58" t="n">
        <x:f>IF($C31&gt;'Deal Pricing'!$D$9,"",MAX(FR30-MIN(MAX(FR$9-FR30*FR$8/12,0),FR30),0))</x:f>
        <x:v>87833828.01617876</x:v>
      </x:c>
      <x:c r="FS31" s="58" t="n">
        <x:f>IF($C31&gt;'Deal Pricing'!$D$9,"",MAX(FS30-MIN(MAX(FS$9-FS30*FS$8/12,0),FS30),0))</x:f>
        <x:v>87850764.31010987</x:v>
      </x:c>
      <x:c r="FT31" s="58" t="n">
        <x:f>IF($C31&gt;'Deal Pricing'!$D$9,"",MAX(FT30-MIN(MAX(FT$9-FT30*FT$8/12,0),FT30),0))</x:f>
        <x:v>87867683.9345694</x:v>
      </x:c>
      <x:c r="FU31" s="58" t="n">
        <x:f>IF($C31&gt;'Deal Pricing'!$D$9,"",MAX(FU30-MIN(MAX(FU$9-FU30*FU$8/12,0),FU30),0))</x:f>
        <x:v>87884586.88996196</x:v>
      </x:c>
      <x:c r="FV31" s="58" t="n">
        <x:f>IF($C31&gt;'Deal Pricing'!$D$9,"",MAX(FV30-MIN(MAX(FV$9-FV30*FV$8/12,0),FV30),0))</x:f>
        <x:v>87901473.17673033</x:v>
      </x:c>
      <x:c r="FW31" s="58" t="n">
        <x:f>IF($C31&gt;'Deal Pricing'!$D$9,"",MAX(FW30-MIN(MAX(FW$9-FW30*FW$8/12,0),FW30),0))</x:f>
        <x:v>87918342.79535432</x:v>
      </x:c>
      <x:c r="FX31" s="58" t="n">
        <x:f>IF($C31&gt;'Deal Pricing'!$D$9,"",MAX(FX30-MIN(MAX(FX$9-FX30*FX$8/12,0),FX30),0))</x:f>
        <x:v>87935195.74635108</x:v>
      </x:c>
      <x:c r="FY31" s="58" t="n">
        <x:f>IF($C31&gt;'Deal Pricing'!$D$9,"",MAX(FY30-MIN(MAX(FY$9-FY30*FY$8/12,0),FY30),0))</x:f>
        <x:v>87952032.0302757</x:v>
      </x:c>
      <x:c r="FZ31" s="58" t="n">
        <x:f>IF($C31&gt;'Deal Pricing'!$D$9,"",MAX(FZ30-MIN(MAX(FZ$9-FZ30*FZ$8/12,0),FZ30),0))</x:f>
        <x:v>87968851.64771996</x:v>
      </x:c>
      <x:c r="GA31" s="58" t="n">
        <x:f>IF($C31&gt;'Deal Pricing'!$D$9,"",MAX(GA30-MIN(MAX(GA$9-GA30*GA$8/12,0),GA30),0))</x:f>
        <x:v>87985654.59931348</x:v>
      </x:c>
      <x:c r="GB31" s="58" t="n">
        <x:f>IF($C31&gt;'Deal Pricing'!$D$9,"",MAX(GB30-MIN(MAX(GB$9-GB30*GB$8/12,0),GB30),0))</x:f>
        <x:v>88002440.88572262</x:v>
      </x:c>
      <x:c r="GC31" s="58" t="n">
        <x:f>IF($C31&gt;'Deal Pricing'!$D$9,"",MAX(GC30-MIN(MAX(GC$9-GC30*GC$8/12,0),GC30),0))</x:f>
        <x:v>88019210.50765152</x:v>
      </x:c>
      <x:c r="GD31" s="58" t="n">
        <x:f>IF($C31&gt;'Deal Pricing'!$D$9,"",MAX(GD30-MIN(MAX(GD$9-GD30*GD$8/12,0),GD30),0))</x:f>
        <x:v>88035963.46584085</x:v>
      </x:c>
      <x:c r="GE31" s="58" t="n">
        <x:f>IF($C31&gt;'Deal Pricing'!$D$9,"",MAX(GE30-MIN(MAX(GE$9-GE30*GE$8/12,0),GE30),0))</x:f>
        <x:v>88052699.76106912</x:v>
      </x:c>
      <x:c r="GF31" s="58" t="n">
        <x:f>IF($C31&gt;'Deal Pricing'!$D$9,"",MAX(GF30-MIN(MAX(GF$9-GF30*GF$8/12,0),GF30),0))</x:f>
        <x:v>88069419.39415112</x:v>
      </x:c>
      <x:c r="GG31" s="58" t="n">
        <x:f>IF($C31&gt;'Deal Pricing'!$D$9,"",MAX(GG30-MIN(MAX(GG$9-GG30*GG$8/12,0),GG30),0))</x:f>
        <x:v>88086122.36593954</x:v>
      </x:c>
      <x:c r="GH31" s="58" t="n">
        <x:f>IF($C31&gt;'Deal Pricing'!$D$9,"",MAX(GH30-MIN(MAX(GH$9-GH30*GH$8/12,0),GH30),0))</x:f>
        <x:v>88102808.67732336</x:v>
      </x:c>
      <x:c r="GI31" s="58" t="n">
        <x:f>IF($C31&gt;'Deal Pricing'!$D$9,"",MAX(GI30-MIN(MAX(GI$9-GI30*GI$8/12,0),GI30),0))</x:f>
        <x:v>88119478.32922865</x:v>
      </x:c>
      <x:c r="GJ31" s="58" t="n">
        <x:f>IF($C31&gt;'Deal Pricing'!$D$9,"",MAX(GJ30-MIN(MAX(GJ$9-GJ30*GJ$8/12,0),GJ30),0))</x:f>
        <x:v>88136131.32261886</x:v>
      </x:c>
      <x:c r="GK31" s="58" t="n">
        <x:f>IF($C31&gt;'Deal Pricing'!$D$9,"",MAX(GK30-MIN(MAX(GK$9-GK30*GK$8/12,0),GK30),0))</x:f>
        <x:v>88152767.65849358</x:v>
      </x:c>
      <x:c r="GL31" s="58" t="n">
        <x:f>IF($C31&gt;'Deal Pricing'!$D$9,"",MAX(GL30-MIN(MAX(GL$9-GL30*GL$8/12,0),GL30),0))</x:f>
        <x:v>88169387.33788995</x:v>
      </x:c>
      <x:c r="GM31" s="58" t="n">
        <x:f>IF($C31&gt;'Deal Pricing'!$D$9,"",MAX(GM30-MIN(MAX(GM$9-GM30*GM$8/12,0),GM30),0))</x:f>
        <x:v>88185990.36188118</x:v>
      </x:c>
      <x:c r="GN31" s="58" t="n">
        <x:f>IF($C31&gt;'Deal Pricing'!$D$9,"",MAX(GN30-MIN(MAX(GN$9-GN30*GN$8/12,0),GN30),0))</x:f>
        <x:v>88202576.73157792</x:v>
      </x:c>
      <x:c r="GO31" s="58" t="n">
        <x:f>IF($C31&gt;'Deal Pricing'!$D$9,"",MAX(GO30-MIN(MAX(GO$9-GO30*GO$8/12,0),GO30),0))</x:f>
        <x:v>88219146.44812673</x:v>
      </x:c>
      <x:c r="GP31" s="58" t="n">
        <x:f>IF($C31&gt;'Deal Pricing'!$D$9,"",MAX(GP30-MIN(MAX(GP$9-GP30*GP$8/12,0),GP30),0))</x:f>
        <x:v>88235699.51271161</x:v>
      </x:c>
      <x:c r="GQ31" s="58" t="n">
        <x:f>IF($C31&gt;'Deal Pricing'!$D$9,"",MAX(GQ30-MIN(MAX(GQ$9-GQ30*GQ$8/12,0),GQ30),0))</x:f>
        <x:v>88252235.92655243</x:v>
      </x:c>
      <x:c r="GR31" s="58" t="n">
        <x:f>IF($C31&gt;'Deal Pricing'!$D$9,"",MAX(GR30-MIN(MAX(GR$9-GR30*GR$8/12,0),GR30),0))</x:f>
        <x:v>88268755.69090623</x:v>
      </x:c>
      <x:c r="GS31" s="58" t="n">
        <x:f>IF($C31&gt;'Deal Pricing'!$D$9,"",MAX(GS30-MIN(MAX(GS$9-GS30*GS$8/12,0),GS30),0))</x:f>
        <x:v>88285258.80706595</x:v>
      </x:c>
      <x:c r="GT31" s="58" t="n">
        <x:f>IF($C31&gt;'Deal Pricing'!$D$9,"",MAX(GT30-MIN(MAX(GT$9-GT30*GT$8/12,0),GT30),0))</x:f>
        <x:v>88301745.2763616</x:v>
      </x:c>
      <x:c r="GU31" s="58" t="n">
        <x:f>IF($C31&gt;'Deal Pricing'!$D$9,"",MAX(GU30-MIN(MAX(GU$9-GU30*GU$8/12,0),GU30),0))</x:f>
        <x:v>88318215.10015918</x:v>
      </x:c>
      <x:c r="GV31" s="58" t="n">
        <x:f>IF($C31&gt;'Deal Pricing'!$D$9,"",MAX(GV30-MIN(MAX(GV$9-GV30*GV$8/12,0),GV30),0))</x:f>
        <x:v>88334668.27986094</x:v>
      </x:c>
      <x:c r="GW31" s="58" t="n">
        <x:f>IF($C31&gt;'Deal Pricing'!$D$9,"",MAX(GW30-MIN(MAX(GW$9-GW30*GW$8/12,0),GW30),0))</x:f>
        <x:v>88351104.81690608</x:v>
      </x:c>
      <x:c r="GX31" s="58" t="n">
        <x:f>IF($C31&gt;'Deal Pricing'!$D$9,"",MAX(GX30-MIN(MAX(GX$9-GX30*GX$8/12,0),GX30),0))</x:f>
        <x:v>88367524.71276927</x:v>
      </x:c>
      <x:c r="GY31" s="58" t="n">
        <x:f>IF($C31&gt;'Deal Pricing'!$D$9,"",MAX(GY30-MIN(MAX(GY$9-GY30*GY$8/12,0),GY30),0))</x:f>
        <x:v>88383927.9689622</x:v>
      </x:c>
      <x:c r="GZ31" s="58" t="n">
        <x:f>IF($C31&gt;'Deal Pricing'!$D$9,"",MAX(GZ30-MIN(MAX(GZ$9-GZ30*GZ$8/12,0),GZ30),0))</x:f>
        <x:v>88400314.58703198</x:v>
      </x:c>
      <x:c r="HA31" s="58" t="n">
        <x:f>IF($C31&gt;'Deal Pricing'!$D$9,"",MAX(HA30-MIN(MAX(HA$9-HA30*HA$8/12,0),HA30),0))</x:f>
        <x:v>88416684.56856254</x:v>
      </x:c>
      <x:c r="HB31" s="58" t="n">
        <x:f>IF($C31&gt;'Deal Pricing'!$D$9,"",MAX(HB30-MIN(MAX(HB$9-HB30*HB$8/12,0),HB30),0))</x:f>
        <x:v>88433037.91517323</x:v>
      </x:c>
      <x:c r="HC31" s="58" t="n">
        <x:f>IF($C31&gt;'Deal Pricing'!$D$9,"",MAX(HC30-MIN(MAX(HC$9-HC30*HC$8/12,0),HC30),0))</x:f>
        <x:v>88449374.6285201</x:v>
      </x:c>
      <x:c r="HD31" s="58" t="n">
        <x:f>IF($C31&gt;'Deal Pricing'!$D$9,"",MAX(HD30-MIN(MAX(HD$9-HD30*HD$8/12,0),HD30),0))</x:f>
        <x:v>88465694.71029457</x:v>
      </x:c>
      <x:c r="HE31" s="58" t="n">
        <x:f>IF($C31&gt;'Deal Pricing'!$D$9,"",MAX(HE30-MIN(MAX(HE$9-HE30*HE$8/12,0),HE30),0))</x:f>
        <x:v>88481998.1622246</x:v>
      </x:c>
      <x:c r="HF31" s="58" t="n">
        <x:f>IF($C31&gt;'Deal Pricing'!$D$9,"",MAX(HF30-MIN(MAX(HF$9-HF30*HF$8/12,0),HF30),0))</x:f>
        <x:v>88498284.98607337</x:v>
      </x:c>
      <x:c r="HG31" s="58" t="n">
        <x:f>IF($C31&gt;'Deal Pricing'!$D$9,"",MAX(HG30-MIN(MAX(HG$9-HG30*HG$8/12,0),HG30),0))</x:f>
        <x:v>88514555.18364069</x:v>
      </x:c>
      <x:c r="HH31" s="58" t="n">
        <x:f>IF($C31&gt;'Deal Pricing'!$D$9,"",MAX(HH30-MIN(MAX(HH$9-HH30*HH$8/12,0),HH30),0))</x:f>
        <x:v>88530808.7567615</x:v>
      </x:c>
      <x:c r="HI31" s="58" t="n">
        <x:f>IF($C31&gt;'Deal Pricing'!$D$9,"",MAX(HI30-MIN(MAX(HI$9-HI30*HI$8/12,0),HI30),0))</x:f>
        <x:v>88547045.70730662</x:v>
      </x:c>
      <x:c r="HJ31" s="58" t="n">
        <x:f>IF($C31&gt;'Deal Pricing'!$D$9,"",MAX(HJ30-MIN(MAX(HJ$9-HJ30*HJ$8/12,0),HJ30),0))</x:f>
        <x:v>88563266.03718305</x:v>
      </x:c>
      <x:c r="HK31" s="58" t="n">
        <x:f>IF($C31&gt;'Deal Pricing'!$D$9,"",MAX(HK30-MIN(MAX(HK$9-HK30*HK$8/12,0),HK30),0))</x:f>
        <x:v>88579469.74833266</x:v>
      </x:c>
      <x:c r="HL31" s="58" t="n">
        <x:f>IF($C31&gt;'Deal Pricing'!$D$9,"",MAX(HL30-MIN(MAX(HL$9-HL30*HL$8/12,0),HL30),0))</x:f>
        <x:v>88595656.84273373</x:v>
      </x:c>
      <x:c r="HM31" s="58" t="n">
        <x:f>IF($C31&gt;'Deal Pricing'!$D$9,"",MAX(HM30-MIN(MAX(HM$9-HM30*HM$8/12,0),HM30),0))</x:f>
        <x:v>88611827.32239935</x:v>
      </x:c>
      <x:c r="HN31" s="58" t="n">
        <x:f>IF($C31&gt;'Deal Pricing'!$D$9,"",MAX(HN30-MIN(MAX(HN$9-HN30*HN$8/12,0),HN30),0))</x:f>
        <x:v>88627981.18937883</x:v>
      </x:c>
      <x:c r="HO31" s="58" t="n">
        <x:f>IF($C31&gt;'Deal Pricing'!$D$9,"",MAX(HO30-MIN(MAX(HO$9-HO30*HO$8/12,0),HO30),0))</x:f>
        <x:v>88644118.44575624</x:v>
      </x:c>
      <x:c r="HP31" s="58" t="n">
        <x:f>IF($C31&gt;'Deal Pricing'!$D$9,"",MAX(HP30-MIN(MAX(HP$9-HP30*HP$8/12,0),HP30),0))</x:f>
        <x:v>88660239.0936517</x:v>
      </x:c>
      <x:c r="HQ31" s="58" t="n">
        <x:f>IF($C31&gt;'Deal Pricing'!$D$9,"",MAX(HQ30-MIN(MAX(HQ$9-HQ30*HQ$8/12,0),HQ30),0))</x:f>
        <x:v>88676343.13522005</x:v>
      </x:c>
      <x:c r="HR31" s="58" t="n">
        <x:f>IF($C31&gt;'Deal Pricing'!$D$9,"",MAX(HR30-MIN(MAX(HR$9-HR30*HR$8/12,0),HR30),0))</x:f>
        <x:v>88692430.57265215</x:v>
      </x:c>
      <x:c r="HS31" s="58" t="n">
        <x:f>IF($C31&gt;'Deal Pricing'!$D$9,"",MAX(HS30-MIN(MAX(HS$9-HS30*HS$8/12,0),HS30),0))</x:f>
        <x:v>88708501.40817349</x:v>
      </x:c>
      <x:c r="HT31" s="58" t="n">
        <x:f>IF($C31&gt;'Deal Pricing'!$D$9,"",MAX(HT30-MIN(MAX(HT$9-HT30*HT$8/12,0),HT30),0))</x:f>
        <x:v>88724555.64404488</x:v>
      </x:c>
      <x:c r="HU31" s="58" t="n">
        <x:f>IF($C31&gt;'Deal Pricing'!$D$9,"",MAX(HU30-MIN(MAX(HU$9-HU30*HU$8/12,0),HU30),0))</x:f>
        <x:v>88740593.28256275</x:v>
      </x:c>
      <x:c r="HV31" s="58" t="n">
        <x:f>IF($C31&gt;'Deal Pricing'!$D$9,"",MAX(HV30-MIN(MAX(HV$9-HV30*HV$8/12,0),HV30),0))</x:f>
        <x:v>88756614.32605794</x:v>
      </x:c>
      <x:c r="HW31" s="58" t="n">
        <x:f>IF($C31&gt;'Deal Pricing'!$D$9,"",MAX(HW30-MIN(MAX(HW$9-HW30*HW$8/12,0),HW30),0))</x:f>
        <x:v>88772618.77689706</x:v>
      </x:c>
      <x:c r="HX31" s="58" t="n">
        <x:f>IF($C31&gt;'Deal Pricing'!$D$9,"",MAX(HX30-MIN(MAX(HX$9-HX30*HX$8/12,0),HX30),0))</x:f>
        <x:v>88788606.637481</x:v>
      </x:c>
      <x:c r="HY31" s="58" t="n">
        <x:f>IF($C31&gt;'Deal Pricing'!$D$9,"",MAX(HY30-MIN(MAX(HY$9-HY30*HY$8/12,0),HY30),0))</x:f>
        <x:v>88804577.91024634</x:v>
      </x:c>
      <x:c r="HZ31" s="58" t="n">
        <x:f>IF($C31&gt;'Deal Pricing'!$D$9,"",MAX(HZ30-MIN(MAX(HZ$9-HZ30*HZ$8/12,0),HZ30),0))</x:f>
        <x:v>88820532.59766385</x:v>
      </x:c>
      <x:c r="IA31" s="58" t="n">
        <x:f>IF($C31&gt;'Deal Pricing'!$D$9,"",MAX(IA30-MIN(MAX(IA$9-IA30*IA$8/12,0),IA30),0))</x:f>
        <x:v>88836470.70223981</x:v>
      </x:c>
      <x:c r="IB31" s="58" t="n">
        <x:f>IF($C31&gt;'Deal Pricing'!$D$9,"",MAX(IB30-MIN(MAX(IB$9-IB30*IB$8/12,0),IB30),0))</x:f>
        <x:v>88852392.22651467</x:v>
      </x:c>
      <x:c r="IC31" s="2"/>
      <x:c r="ID31" s="2"/>
      <x:c r="IE31" s="2"/>
      <x:c r="IF31" s="2"/>
    </x:row>
    <x:row r="32">
      <x:c r="A32" s="2"/>
      <x:c r="B32" s="2"/>
      <x:c r="C32" s="2" t="n">
        <x:v>8</x:v>
      </x:c>
      <x:c r="D32" s="67" t="n">
        <x:f>IF(C32&lt;='Deal Pricing'!$D$9,(1-(1-(1-'Deal Pricing'!$H$10)^(1/12)))^(C32-1),"")</x:f>
        <x:v>0.9764684581225935</x:v>
      </x:c>
      <x:c r="E32" s="67" t="n">
        <x:f>IF(D32="","",D32*(1-(1-'Deal Pricing'!$H$10)^(1/12)))</x:f>
        <x:v>0.0033161388308493305</x:v>
      </x:c>
      <x:c r="F32" s="58" t="n">
        <x:f>IF($C32&gt;'Deal Pricing'!$D$9,"",MAX(F31-MIN(MAX(F$9-F31*F$8/12,0),F31),0))</x:f>
        <x:v>82159579.32187188</x:v>
      </x:c>
      <x:c r="G32" s="58" t="n">
        <x:f>IF($C32&gt;'Deal Pricing'!$D$9,"",MAX(G31-MIN(MAX(G$9-G31*G$8/12,0),G31),0))</x:f>
        <x:v>82181895.6327775</x:v>
      </x:c>
      <x:c r="H32" s="58" t="n">
        <x:f>IF($C32&gt;'Deal Pricing'!$D$9,"",MAX(H31-MIN(MAX(H$9-H31*H$8/12,0),H31),0))</x:f>
        <x:v>82204194.84476855</x:v>
      </x:c>
      <x:c r="I32" s="58" t="n">
        <x:f>IF($C32&gt;'Deal Pricing'!$D$9,"",MAX(I31-MIN(MAX(I$9-I31*I$8/12,0),I31),0))</x:f>
        <x:v>82226476.94848096</x:v>
      </x:c>
      <x:c r="J32" s="58" t="n">
        <x:f>IF($C32&gt;'Deal Pricing'!$D$9,"",MAX(J31-MIN(MAX(J$9-J31*J$8/12,0),J31),0))</x:f>
        <x:v>82248741.93459694</x:v>
      </x:c>
      <x:c r="K32" s="58" t="n">
        <x:f>IF($C32&gt;'Deal Pricing'!$D$9,"",MAX(K31-MIN(MAX(K$9-K31*K$8/12,0),K31),0))</x:f>
        <x:v>82270989.79384728</x:v>
      </x:c>
      <x:c r="L32" s="58" t="n">
        <x:f>IF($C32&gt;'Deal Pricing'!$D$9,"",MAX(L31-MIN(MAX(L$9-L31*L$8/12,0),L31),0))</x:f>
        <x:v>82293220.51700653</x:v>
      </x:c>
      <x:c r="M32" s="58" t="n">
        <x:f>IF($C32&gt;'Deal Pricing'!$D$9,"",MAX(M31-MIN(MAX(M$9-M31*M$8/12,0),M31),0))</x:f>
        <x:v>82315434.09489837</x:v>
      </x:c>
      <x:c r="N32" s="58" t="n">
        <x:f>IF($C32&gt;'Deal Pricing'!$D$9,"",MAX(N31-MIN(MAX(N$9-N31*N$8/12,0),N31),0))</x:f>
        <x:v>82337630.51839022</x:v>
      </x:c>
      <x:c r="O32" s="58" t="n">
        <x:f>IF($C32&gt;'Deal Pricing'!$D$9,"",MAX(O31-MIN(MAX(O$9-O31*O$8/12,0),O31),0))</x:f>
        <x:v>82359809.77839871</x:v>
      </x:c>
      <x:c r="P32" s="58" t="n">
        <x:f>IF($C32&gt;'Deal Pricing'!$D$9,"",MAX(P31-MIN(MAX(P$9-P31*P$8/12,0),P31),0))</x:f>
        <x:v>82381971.86588423</x:v>
      </x:c>
      <x:c r="Q32" s="58" t="n">
        <x:f>IF($C32&gt;'Deal Pricing'!$D$9,"",MAX(Q31-MIN(MAX(Q$9-Q31*Q$8/12,0),Q31),0))</x:f>
        <x:v>82404116.77185634</x:v>
      </x:c>
      <x:c r="R32" s="58" t="n">
        <x:f>IF($C32&gt;'Deal Pricing'!$D$9,"",MAX(R31-MIN(MAX(R$9-R31*R$8/12,0),R31),0))</x:f>
        <x:v>82426244.48736846</x:v>
      </x:c>
      <x:c r="S32" s="58" t="n">
        <x:f>IF($C32&gt;'Deal Pricing'!$D$9,"",MAX(S31-MIN(MAX(S$9-S31*S$8/12,0),S31),0))</x:f>
        <x:v>82448355.00352307</x:v>
      </x:c>
      <x:c r="T32" s="58" t="n">
        <x:f>IF($C32&gt;'Deal Pricing'!$D$9,"",MAX(T31-MIN(MAX(T$9-T31*T$8/12,0),T31),0))</x:f>
        <x:v>82470448.3114666</x:v>
      </x:c>
      <x:c r="U32" s="58" t="n">
        <x:f>IF($C32&gt;'Deal Pricing'!$D$9,"",MAX(U31-MIN(MAX(U$9-U31*U$8/12,0),U31),0))</x:f>
        <x:v>82492524.40239452</x:v>
      </x:c>
      <x:c r="V32" s="58" t="n">
        <x:f>IF($C32&gt;'Deal Pricing'!$D$9,"",MAX(V31-MIN(MAX(V$9-V31*V$8/12,0),V31),0))</x:f>
        <x:v>82514583.26754688</x:v>
      </x:c>
      <x:c r="W32" s="58" t="n">
        <x:f>IF($C32&gt;'Deal Pricing'!$D$9,"",MAX(W31-MIN(MAX(W$9-W31*W$8/12,0),W31),0))</x:f>
        <x:v>82536624.8982103</x:v>
      </x:c>
      <x:c r="X32" s="58" t="n">
        <x:f>IF($C32&gt;'Deal Pricing'!$D$9,"",MAX(X31-MIN(MAX(X$9-X31*X$8/12,0),X31),0))</x:f>
        <x:v>82558649.28571975</x:v>
      </x:c>
      <x:c r="Y32" s="58" t="n">
        <x:f>IF($C32&gt;'Deal Pricing'!$D$9,"",MAX(Y31-MIN(MAX(Y$9-Y31*Y$8/12,0),Y31),0))</x:f>
        <x:v>82580656.42145427</x:v>
      </x:c>
      <x:c r="Z32" s="58" t="n">
        <x:f>IF($C32&gt;'Deal Pricing'!$D$9,"",MAX(Z31-MIN(MAX(Z$9-Z31*Z$8/12,0),Z31),0))</x:f>
        <x:v>82602646.29684179</x:v>
      </x:c>
      <x:c r="AA32" s="58" t="n">
        <x:f>IF($C32&gt;'Deal Pricing'!$D$9,"",MAX(AA31-MIN(MAX(AA$9-AA31*AA$8/12,0),AA31),0))</x:f>
        <x:v>82624618.90335439</x:v>
      </x:c>
      <x:c r="AB32" s="58" t="n">
        <x:f>IF($C32&gt;'Deal Pricing'!$D$9,"",MAX(AB31-MIN(MAX(AB$9-AB31*AB$8/12,0),AB31),0))</x:f>
        <x:v>82646574.23251307</x:v>
      </x:c>
      <x:c r="AC32" s="58" t="n">
        <x:f>IF($C32&gt;'Deal Pricing'!$D$9,"",MAX(AC31-MIN(MAX(AC$9-AC31*AC$8/12,0),AC31),0))</x:f>
        <x:v>82668512.27588299</x:v>
      </x:c>
      <x:c r="AD32" s="58" t="n">
        <x:f>IF($C32&gt;'Deal Pricing'!$D$9,"",MAX(AD31-MIN(MAX(AD$9-AD31*AD$8/12,0),AD31),0))</x:f>
        <x:v>82690433.02507812</x:v>
      </x:c>
      <x:c r="AE32" s="58" t="n">
        <x:f>IF($C32&gt;'Deal Pricing'!$D$9,"",MAX(AE31-MIN(MAX(AE$9-AE31*AE$8/12,0),AE31),0))</x:f>
        <x:v>82712336.47175674</x:v>
      </x:c>
      <x:c r="AF32" s="58" t="n">
        <x:f>IF($C32&gt;'Deal Pricing'!$D$9,"",MAX(AF31-MIN(MAX(AF$9-AF31*AF$8/12,0),AF31),0))</x:f>
        <x:v>82734222.6076259</x:v>
      </x:c>
      <x:c r="AG32" s="58" t="n">
        <x:f>IF($C32&gt;'Deal Pricing'!$D$9,"",MAX(AG31-MIN(MAX(AG$9-AG31*AG$8/12,0),AG31),0))</x:f>
        <x:v>82756091.42443739</x:v>
      </x:c>
      <x:c r="AH32" s="58" t="n">
        <x:f>IF($C32&gt;'Deal Pricing'!$D$9,"",MAX(AH31-MIN(MAX(AH$9-AH31*AH$8/12,0),AH31),0))</x:f>
        <x:v>82777942.91398966</x:v>
      </x:c>
      <x:c r="AI32" s="58" t="n">
        <x:f>IF($C32&gt;'Deal Pricing'!$D$9,"",MAX(AI31-MIN(MAX(AI$9-AI31*AI$8/12,0),AI31),0))</x:f>
        <x:v>82799777.06812932</x:v>
      </x:c>
      <x:c r="AJ32" s="58" t="n">
        <x:f>IF($C32&gt;'Deal Pricing'!$D$9,"",MAX(AJ31-MIN(MAX(AJ$9-AJ31*AJ$8/12,0),AJ31),0))</x:f>
        <x:v>82821593.87874721</x:v>
      </x:c>
      <x:c r="AK32" s="58" t="n">
        <x:f>IF($C32&gt;'Deal Pricing'!$D$9,"",MAX(AK31-MIN(MAX(AK$9-AK31*AK$8/12,0),AK31),0))</x:f>
        <x:v>82843393.33778305</x:v>
      </x:c>
      <x:c r="AL32" s="58" t="n">
        <x:f>IF($C32&gt;'Deal Pricing'!$D$9,"",MAX(AL31-MIN(MAX(AL$9-AL31*AL$8/12,0),AL31),0))</x:f>
        <x:v>82865175.43722075</x:v>
      </x:c>
      <x:c r="AM32" s="58" t="n">
        <x:f>IF($C32&gt;'Deal Pricing'!$D$9,"",MAX(AM31-MIN(MAX(AM$9-AM31*AM$8/12,0),AM31),0))</x:f>
        <x:v>82886940.169093</x:v>
      </x:c>
      <x:c r="AN32" s="58" t="n">
        <x:f>IF($C32&gt;'Deal Pricing'!$D$9,"",MAX(AN31-MIN(MAX(AN$9-AN31*AN$8/12,0),AN31),0))</x:f>
        <x:v>82908687.52547686</x:v>
      </x:c>
      <x:c r="AO32" s="58" t="n">
        <x:f>IF($C32&gt;'Deal Pricing'!$D$9,"",MAX(AO31-MIN(MAX(AO$9-AO31*AO$8/12,0),AO31),0))</x:f>
        <x:v>82930417.49849796</x:v>
      </x:c>
      <x:c r="AP32" s="58" t="n">
        <x:f>IF($C32&gt;'Deal Pricing'!$D$9,"",MAX(AP31-MIN(MAX(AP$9-AP31*AP$8/12,0),AP31),0))</x:f>
        <x:v>82952130.08032647</x:v>
      </x:c>
      <x:c r="AQ32" s="58" t="n">
        <x:f>IF($C32&gt;'Deal Pricing'!$D$9,"",MAX(AQ31-MIN(MAX(AQ$9-AQ31*AQ$8/12,0),AQ31),0))</x:f>
        <x:v>82973825.26318103</x:v>
      </x:c>
      <x:c r="AR32" s="58" t="n">
        <x:f>IF($C32&gt;'Deal Pricing'!$D$9,"",MAX(AR31-MIN(MAX(AR$9-AR31*AR$8/12,0),AR31),0))</x:f>
        <x:v>82995503.03932485</x:v>
      </x:c>
      <x:c r="AS32" s="58" t="n">
        <x:f>IF($C32&gt;'Deal Pricing'!$D$9,"",MAX(AS31-MIN(MAX(AS$9-AS31*AS$8/12,0),AS31),0))</x:f>
        <x:v>83017163.40106957</x:v>
      </x:c>
      <x:c r="AT32" s="58" t="n">
        <x:f>IF($C32&gt;'Deal Pricing'!$D$9,"",MAX(AT31-MIN(MAX(AT$9-AT31*AT$8/12,0),AT31),0))</x:f>
        <x:v>83038806.34077188</x:v>
      </x:c>
      <x:c r="AU32" s="58" t="n">
        <x:f>IF($C32&gt;'Deal Pricing'!$D$9,"",MAX(AU31-MIN(MAX(AU$9-AU31*AU$8/12,0),AU31),0))</x:f>
        <x:v>83060431.85083507</x:v>
      </x:c>
      <x:c r="AV32" s="58" t="n">
        <x:f>IF($C32&gt;'Deal Pricing'!$D$9,"",MAX(AV31-MIN(MAX(AV$9-AV31*AV$8/12,0),AV31),0))</x:f>
        <x:v>83082039.92371018</x:v>
      </x:c>
      <x:c r="AW32" s="58" t="n">
        <x:f>IF($C32&gt;'Deal Pricing'!$D$9,"",MAX(AW31-MIN(MAX(AW$9-AW31*AW$8/12,0),AW31),0))</x:f>
        <x:v>83103630.55189304</x:v>
      </x:c>
      <x:c r="AX32" s="58" t="n">
        <x:f>IF($C32&gt;'Deal Pricing'!$D$9,"",MAX(AX31-MIN(MAX(AX$9-AX31*AX$8/12,0),AX31),0))</x:f>
        <x:v>83125203.72792777</x:v>
      </x:c>
      <x:c r="AY32" s="58" t="n">
        <x:f>IF($C32&gt;'Deal Pricing'!$D$9,"",MAX(AY31-MIN(MAX(AY$9-AY31*AY$8/12,0),AY31),0))</x:f>
        <x:v>83146759.44440304</x:v>
      </x:c>
      <x:c r="AZ32" s="58" t="n">
        <x:f>IF($C32&gt;'Deal Pricing'!$D$9,"",MAX(AZ31-MIN(MAX(AZ$9-AZ31*AZ$8/12,0),AZ31),0))</x:f>
        <x:v>83168297.69395593</x:v>
      </x:c>
      <x:c r="BA32" s="58" t="n">
        <x:f>IF($C32&gt;'Deal Pricing'!$D$9,"",MAX(BA31-MIN(MAX(BA$9-BA31*BA$8/12,0),BA31),0))</x:f>
        <x:v>83189818.46926817</x:v>
      </x:c>
      <x:c r="BB32" s="58" t="n">
        <x:f>IF($C32&gt;'Deal Pricing'!$D$9,"",MAX(BB31-MIN(MAX(BB$9-BB31*BB$8/12,0),BB31),0))</x:f>
        <x:v>83211321.76306973</x:v>
      </x:c>
      <x:c r="BC32" s="58" t="n">
        <x:f>IF($C32&gt;'Deal Pricing'!$D$9,"",MAX(BC31-MIN(MAX(BC$9-BC31*BC$8/12,0),BC31),0))</x:f>
        <x:v>83232807.56813526</x:v>
      </x:c>
      <x:c r="BD32" s="58" t="n">
        <x:f>IF($C32&gt;'Deal Pricing'!$D$9,"",MAX(BD31-MIN(MAX(BD$9-BD31*BD$8/12,0),BD31),0))</x:f>
        <x:v>83254275.87728766</x:v>
      </x:c>
      <x:c r="BE32" s="58" t="n">
        <x:f>IF($C32&gt;'Deal Pricing'!$D$9,"",MAX(BE31-MIN(MAX(BE$9-BE31*BE$8/12,0),BE31),0))</x:f>
        <x:v>83275726.68339488</x:v>
      </x:c>
      <x:c r="BF32" s="58" t="n">
        <x:f>IF($C32&gt;'Deal Pricing'!$D$9,"",MAX(BF31-MIN(MAX(BF$9-BF31*BF$8/12,0),BF31),0))</x:f>
        <x:v>83297159.97937146</x:v>
      </x:c>
      <x:c r="BG32" s="58" t="n">
        <x:f>IF($C32&gt;'Deal Pricing'!$D$9,"",MAX(BG31-MIN(MAX(BG$9-BG31*BG$8/12,0),BG31),0))</x:f>
        <x:v>83318575.75817953</x:v>
      </x:c>
      <x:c r="BH32" s="58" t="n">
        <x:f>IF($C32&gt;'Deal Pricing'!$D$9,"",MAX(BH31-MIN(MAX(BH$9-BH31*BH$8/12,0),BH31),0))</x:f>
        <x:v>83339974.01282603</x:v>
      </x:c>
      <x:c r="BI32" s="58" t="n">
        <x:f>IF($C32&gt;'Deal Pricing'!$D$9,"",MAX(BI31-MIN(MAX(BI$9-BI31*BI$8/12,0),BI31),0))</x:f>
        <x:v>83361354.73636596</x:v>
      </x:c>
      <x:c r="BJ32" s="58" t="n">
        <x:f>IF($C32&gt;'Deal Pricing'!$D$9,"",MAX(BJ31-MIN(MAX(BJ$9-BJ31*BJ$8/12,0),BJ31),0))</x:f>
        <x:v>83382717.92189904</x:v>
      </x:c>
      <x:c r="BK32" s="58" t="n">
        <x:f>IF($C32&gt;'Deal Pricing'!$D$9,"",MAX(BK31-MIN(MAX(BK$9-BK31*BK$8/12,0),BK31),0))</x:f>
        <x:v>83404063.5625731</x:v>
      </x:c>
      <x:c r="BL32" s="58" t="n">
        <x:f>IF($C32&gt;'Deal Pricing'!$D$9,"",MAX(BL31-MIN(MAX(BL$9-BL31*BL$8/12,0),BL31),0))</x:f>
        <x:v>83425391.65158074</x:v>
      </x:c>
      <x:c r="BM32" s="58" t="n">
        <x:f>IF($C32&gt;'Deal Pricing'!$D$9,"",MAX(BM31-MIN(MAX(BM$9-BM31*BM$8/12,0),BM31),0))</x:f>
        <x:v>83446702.18216251</x:v>
      </x:c>
      <x:c r="BN32" s="58" t="n">
        <x:f>IF($C32&gt;'Deal Pricing'!$D$9,"",MAX(BN31-MIN(MAX(BN$9-BN31*BN$8/12,0),BN31),0))</x:f>
        <x:v>83467995.1476037</x:v>
      </x:c>
      <x:c r="BO32" s="58" t="n">
        <x:f>IF($C32&gt;'Deal Pricing'!$D$9,"",MAX(BO31-MIN(MAX(BO$9-BO31*BO$8/12,0),BO31),0))</x:f>
        <x:v>83489270.54123765</x:v>
      </x:c>
      <x:c r="BP32" s="58" t="n">
        <x:f>IF($C32&gt;'Deal Pricing'!$D$9,"",MAX(BP31-MIN(MAX(BP$9-BP31*BP$8/12,0),BP31),0))</x:f>
        <x:v>83510528.3564424</x:v>
      </x:c>
      <x:c r="BQ32" s="58" t="n">
        <x:f>IF($C32&gt;'Deal Pricing'!$D$9,"",MAX(BQ31-MIN(MAX(BQ$9-BQ31*BQ$8/12,0),BQ31),0))</x:f>
        <x:v>83531768.58664402</x:v>
      </x:c>
      <x:c r="BR32" s="58" t="n">
        <x:f>IF($C32&gt;'Deal Pricing'!$D$9,"",MAX(BR31-MIN(MAX(BR$9-BR31*BR$8/12,0),BR31),0))</x:f>
        <x:v>83552991.22531356</x:v>
      </x:c>
      <x:c r="BS32" s="58" t="n">
        <x:f>IF($C32&gt;'Deal Pricing'!$D$9,"",MAX(BS31-MIN(MAX(BS$9-BS31*BS$8/12,0),BS31),0))</x:f>
        <x:v>83574196.26596853</x:v>
      </x:c>
      <x:c r="BT32" s="58" t="n">
        <x:f>IF($C32&gt;'Deal Pricing'!$D$9,"",MAX(BT31-MIN(MAX(BT$9-BT31*BT$8/12,0),BT31),0))</x:f>
        <x:v>83595383.70217386</x:v>
      </x:c>
      <x:c r="BU32" s="58" t="n">
        <x:f>IF($C32&gt;'Deal Pricing'!$D$9,"",MAX(BU31-MIN(MAX(BU$9-BU31*BU$8/12,0),BU31),0))</x:f>
        <x:v>83616553.52753931</x:v>
      </x:c>
      <x:c r="BV32" s="58" t="n">
        <x:f>IF($C32&gt;'Deal Pricing'!$D$9,"",MAX(BV31-MIN(MAX(BV$9-BV31*BV$8/12,0),BV31),0))</x:f>
        <x:v>83637705.73572236</x:v>
      </x:c>
      <x:c r="BW32" s="58" t="n">
        <x:f>IF($C32&gt;'Deal Pricing'!$D$9,"",MAX(BW31-MIN(MAX(BW$9-BW31*BW$8/12,0),BW31),0))</x:f>
        <x:v>83658840.32042532</x:v>
      </x:c>
      <x:c r="BX32" s="58" t="n">
        <x:f>IF($C32&gt;'Deal Pricing'!$D$9,"",MAX(BX31-MIN(MAX(BX$9-BX31*BX$8/12,0),BX31),0))</x:f>
        <x:v>83679957.2753982</x:v>
      </x:c>
      <x:c r="BY32" s="58" t="n">
        <x:f>IF($C32&gt;'Deal Pricing'!$D$9,"",MAX(BY31-MIN(MAX(BY$9-BY31*BY$8/12,0),BY31),0))</x:f>
        <x:v>83701056.59443586</x:v>
      </x:c>
      <x:c r="BZ32" s="58" t="n">
        <x:f>IF($C32&gt;'Deal Pricing'!$D$9,"",MAX(BZ31-MIN(MAX(BZ$9-BZ31*BZ$8/12,0),BZ31),0))</x:f>
        <x:v>83722138.27138086</x:v>
      </x:c>
      <x:c r="CA32" s="58" t="n">
        <x:f>IF($C32&gt;'Deal Pricing'!$D$9,"",MAX(CA31-MIN(MAX(CA$9-CA31*CA$8/12,0),CA31),0))</x:f>
        <x:v>83743202.30012041</x:v>
      </x:c>
      <x:c r="CB32" s="58" t="n">
        <x:f>IF($C32&gt;'Deal Pricing'!$D$9,"",MAX(CB31-MIN(MAX(CB$9-CB31*CB$8/12,0),CB31),0))</x:f>
        <x:v>83764248.67458957</x:v>
      </x:c>
      <x:c r="CC32" s="58" t="n">
        <x:f>IF($C32&gt;'Deal Pricing'!$D$9,"",MAX(CC31-MIN(MAX(CC$9-CC31*CC$8/12,0),CC31),0))</x:f>
        <x:v>83785277.38876837</x:v>
      </x:c>
      <x:c r="CD32" s="58" t="n">
        <x:f>IF($C32&gt;'Deal Pricing'!$D$9,"",MAX(CD31-MIN(MAX(CD$9-CD31*CD$8/12,0),CD31),0))</x:f>
        <x:v>83806288.43668309</x:v>
      </x:c>
      <x:c r="CE32" s="58" t="n">
        <x:f>IF($C32&gt;'Deal Pricing'!$D$9,"",MAX(CE31-MIN(MAX(CE$9-CE31*CE$8/12,0),CE31),0))</x:f>
        <x:v>83827281.81240721</x:v>
      </x:c>
      <x:c r="CF32" s="58" t="n">
        <x:f>IF($C32&gt;'Deal Pricing'!$D$9,"",MAX(CF31-MIN(MAX(CF$9-CF31*CF$8/12,0),CF31),0))</x:f>
        <x:v>83848257.51005898</x:v>
      </x:c>
      <x:c r="CG32" s="58" t="n">
        <x:f>IF($C32&gt;'Deal Pricing'!$D$9,"",MAX(CG31-MIN(MAX(CG$9-CG31*CG$8/12,0),CG31),0))</x:f>
        <x:v>83869215.52380422</x:v>
      </x:c>
      <x:c r="CH32" s="58" t="n">
        <x:f>IF($C32&gt;'Deal Pricing'!$D$9,"",MAX(CH31-MIN(MAX(CH$9-CH31*CH$8/12,0),CH31),0))</x:f>
        <x:v>83890155.84785342</x:v>
      </x:c>
      <x:c r="CI32" s="58" t="n">
        <x:f>IF($C32&gt;'Deal Pricing'!$D$9,"",MAX(CI31-MIN(MAX(CI$9-CI31*CI$8/12,0),CI31),0))</x:f>
        <x:v>83911078.4764646</x:v>
      </x:c>
      <x:c r="CJ32" s="58" t="n">
        <x:f>IF($C32&gt;'Deal Pricing'!$D$9,"",MAX(CJ31-MIN(MAX(CJ$9-CJ31*CJ$8/12,0),CJ31),0))</x:f>
        <x:v>83931983.40394054</x:v>
      </x:c>
      <x:c r="CK32" s="58" t="n">
        <x:f>IF($C32&gt;'Deal Pricing'!$D$9,"",MAX(CK31-MIN(MAX(CK$9-CK31*CK$8/12,0),CK31),0))</x:f>
        <x:v>83952870.6246314</x:v>
      </x:c>
      <x:c r="CL32" s="58" t="n">
        <x:f>IF($C32&gt;'Deal Pricing'!$D$9,"",MAX(CL31-MIN(MAX(CL$9-CL31*CL$8/12,0),CL31),0))</x:f>
        <x:v>83973740.13293207</x:v>
      </x:c>
      <x:c r="CM32" s="58" t="n">
        <x:f>IF($C32&gt;'Deal Pricing'!$D$9,"",MAX(CM31-MIN(MAX(CM$9-CM31*CM$8/12,0),CM31),0))</x:f>
        <x:v>83994591.92328484</x:v>
      </x:c>
      <x:c r="CN32" s="58" t="n">
        <x:f>IF($C32&gt;'Deal Pricing'!$D$9,"",MAX(CN31-MIN(MAX(CN$9-CN31*CN$8/12,0),CN31),0))</x:f>
        <x:v>84015425.99017665</x:v>
      </x:c>
      <x:c r="CO32" s="58" t="n">
        <x:f>IF($C32&gt;'Deal Pricing'!$D$9,"",MAX(CO31-MIN(MAX(CO$9-CO31*CO$8/12,0),CO31),0))</x:f>
        <x:v>84036242.32814187</x:v>
      </x:c>
      <x:c r="CP32" s="58" t="n">
        <x:f>IF($C32&gt;'Deal Pricing'!$D$9,"",MAX(CP31-MIN(MAX(CP$9-CP31*CP$8/12,0),CP31),0))</x:f>
        <x:v>84057040.93175974</x:v>
      </x:c>
      <x:c r="CQ32" s="58" t="n">
        <x:f>IF($C32&gt;'Deal Pricing'!$D$9,"",MAX(CQ31-MIN(MAX(CQ$9-CQ31*CQ$8/12,0),CQ31),0))</x:f>
        <x:v>84077821.79565562</x:v>
      </x:c>
      <x:c r="CR32" s="58" t="n">
        <x:f>IF($C32&gt;'Deal Pricing'!$D$9,"",MAX(CR31-MIN(MAX(CR$9-CR31*CR$8/12,0),CR31),0))</x:f>
        <x:v>84098584.91450174</x:v>
      </x:c>
      <x:c r="CS32" s="58" t="n">
        <x:f>IF($C32&gt;'Deal Pricing'!$D$9,"",MAX(CS31-MIN(MAX(CS$9-CS31*CS$8/12,0),CS31),0))</x:f>
        <x:v>84119330.28301498</x:v>
      </x:c>
      <x:c r="CT32" s="58" t="n">
        <x:f>IF($C32&gt;'Deal Pricing'!$D$9,"",MAX(CT31-MIN(MAX(CT$9-CT31*CT$8/12,0),CT31),0))</x:f>
        <x:v>84140057.8959594</x:v>
      </x:c>
      <x:c r="CU32" s="58" t="n">
        <x:f>IF($C32&gt;'Deal Pricing'!$D$9,"",MAX(CU31-MIN(MAX(CU$9-CU31*CU$8/12,0),CU31),0))</x:f>
        <x:v>84160767.7481437</x:v>
      </x:c>
      <x:c r="CV32" s="58" t="n">
        <x:f>IF($C32&gt;'Deal Pricing'!$D$9,"",MAX(CV31-MIN(MAX(CV$9-CV31*CV$8/12,0),CV31),0))</x:f>
        <x:v>84181459.8344238</x:v>
      </x:c>
      <x:c r="CW32" s="58" t="n">
        <x:f>IF($C32&gt;'Deal Pricing'!$D$9,"",MAX(CW31-MIN(MAX(CW$9-CW31*CW$8/12,0),CW31),0))</x:f>
        <x:v>84202134.1497001</x:v>
      </x:c>
      <x:c r="CX32" s="58" t="n">
        <x:f>IF($C32&gt;'Deal Pricing'!$D$9,"",MAX(CX31-MIN(MAX(CX$9-CX31*CX$8/12,0),CX31),0))</x:f>
        <x:v>84222790.68892023</x:v>
      </x:c>
      <x:c r="CY32" s="58" t="n">
        <x:f>IF($C32&gt;'Deal Pricing'!$D$9,"",MAX(CY31-MIN(MAX(CY$9-CY31*CY$8/12,0),CY31),0))</x:f>
        <x:v>84243429.44707629</x:v>
      </x:c>
      <x:c r="CZ32" s="58" t="n">
        <x:f>IF($C32&gt;'Deal Pricing'!$D$9,"",MAX(CZ31-MIN(MAX(CZ$9-CZ31*CZ$8/12,0),CZ31),0))</x:f>
        <x:v>84264050.4192075</x:v>
      </x:c>
      <x:c r="DA32" s="58" t="n">
        <x:f>IF($C32&gt;'Deal Pricing'!$D$9,"",MAX(DA31-MIN(MAX(DA$9-DA31*DA$8/12,0),DA31),0))</x:f>
        <x:v>84284653.60039759</x:v>
      </x:c>
      <x:c r="DB32" s="58" t="n">
        <x:f>IF($C32&gt;'Deal Pricing'!$D$9,"",MAX(DB31-MIN(MAX(DB$9-DB31*DB$8/12,0),DB31),0))</x:f>
        <x:v>84305238.98577724</x:v>
      </x:c>
      <x:c r="DC32" s="58" t="n">
        <x:f>IF($C32&gt;'Deal Pricing'!$D$9,"",MAX(DC31-MIN(MAX(DC$9-DC31*DC$8/12,0),DC31),0))</x:f>
        <x:v>84325806.5705221</x:v>
      </x:c>
      <x:c r="DD32" s="58" t="n">
        <x:f>IF($C32&gt;'Deal Pricing'!$D$9,"",MAX(DD31-MIN(MAX(DD$9-DD31*DD$8/12,0),DD31),0))</x:f>
        <x:v>84346356.34985341</x:v>
      </x:c>
      <x:c r="DE32" s="58" t="n">
        <x:f>IF($C32&gt;'Deal Pricing'!$D$9,"",MAX(DE31-MIN(MAX(DE$9-DE31*DE$8/12,0),DE31),0))</x:f>
        <x:v>84366888.31903905</x:v>
      </x:c>
      <x:c r="DF32" s="58" t="n">
        <x:f>IF($C32&gt;'Deal Pricing'!$D$9,"",MAX(DF31-MIN(MAX(DF$9-DF31*DF$8/12,0),DF31),0))</x:f>
        <x:v>84387402.47339132</x:v>
      </x:c>
      <x:c r="DG32" s="58" t="n">
        <x:f>IF($C32&gt;'Deal Pricing'!$D$9,"",MAX(DG31-MIN(MAX(DG$9-DG31*DG$8/12,0),DG31),0))</x:f>
        <x:v>84407898.80826952</x:v>
      </x:c>
      <x:c r="DH32" s="58" t="n">
        <x:f>IF($C32&gt;'Deal Pricing'!$D$9,"",MAX(DH31-MIN(MAX(DH$9-DH31*DH$8/12,0),DH31),0))</x:f>
        <x:v>84428377.31907724</x:v>
      </x:c>
      <x:c r="DI32" s="58" t="n">
        <x:f>IF($C32&gt;'Deal Pricing'!$D$9,"",MAX(DI31-MIN(MAX(DI$9-DI31*DI$8/12,0),DI31),0))</x:f>
        <x:v>84448838.00126497</x:v>
      </x:c>
      <x:c r="DJ32" s="58" t="n">
        <x:f>IF($C32&gt;'Deal Pricing'!$D$9,"",MAX(DJ31-MIN(MAX(DJ$9-DJ31*DJ$8/12,0),DJ31),0))</x:f>
        <x:v>84469280.85032754</x:v>
      </x:c>
      <x:c r="DK32" s="58" t="n">
        <x:f>IF($C32&gt;'Deal Pricing'!$D$9,"",MAX(DK31-MIN(MAX(DK$9-DK31*DK$8/12,0),DK31),0))</x:f>
        <x:v>84489705.86180656</x:v>
      </x:c>
      <x:c r="DL32" s="58" t="n">
        <x:f>IF($C32&gt;'Deal Pricing'!$D$9,"",MAX(DL31-MIN(MAX(DL$9-DL31*DL$8/12,0),DL31),0))</x:f>
        <x:v>84510113.03128792</x:v>
      </x:c>
      <x:c r="DM32" s="58" t="n">
        <x:f>IF($C32&gt;'Deal Pricing'!$D$9,"",MAX(DM31-MIN(MAX(DM$9-DM31*DM$8/12,0),DM31),0))</x:f>
        <x:v>84530502.35440439</x:v>
      </x:c>
      <x:c r="DN32" s="58" t="n">
        <x:f>IF($C32&gt;'Deal Pricing'!$D$9,"",MAX(DN31-MIN(MAX(DN$9-DN31*DN$8/12,0),DN31),0))</x:f>
        <x:v>84550873.82683311</x:v>
      </x:c>
      <x:c r="DO32" s="58" t="n">
        <x:f>IF($C32&gt;'Deal Pricing'!$D$9,"",MAX(DO31-MIN(MAX(DO$9-DO31*DO$8/12,0),DO31),0))</x:f>
        <x:v>84571227.44429691</x:v>
      </x:c>
      <x:c r="DP32" s="58" t="n">
        <x:f>IF($C32&gt;'Deal Pricing'!$D$9,"",MAX(DP31-MIN(MAX(DP$9-DP31*DP$8/12,0),DP31),0))</x:f>
        <x:v>84591563.20256478</x:v>
      </x:c>
      <x:c r="DQ32" s="58" t="n">
        <x:f>IF($C32&gt;'Deal Pricing'!$D$9,"",MAX(DQ31-MIN(MAX(DQ$9-DQ31*DQ$8/12,0),DQ31),0))</x:f>
        <x:v>84611881.09745005</x:v>
      </x:c>
      <x:c r="DR32" s="58" t="n">
        <x:f>IF($C32&gt;'Deal Pricing'!$D$9,"",MAX(DR31-MIN(MAX(DR$9-DR31*DR$8/12,0),DR31),0))</x:f>
        <x:v>84632181.12481256</x:v>
      </x:c>
      <x:c r="DS32" s="58" t="n">
        <x:f>IF($C32&gt;'Deal Pricing'!$D$9,"",MAX(DS31-MIN(MAX(DS$9-DS31*DS$8/12,0),DS31),0))</x:f>
        <x:v>84652463.28055638</x:v>
      </x:c>
      <x:c r="DT32" s="58" t="n">
        <x:f>IF($C32&gt;'Deal Pricing'!$D$9,"",MAX(DT31-MIN(MAX(DT$9-DT31*DT$8/12,0),DT31),0))</x:f>
        <x:v>84672727.5606321</x:v>
      </x:c>
      <x:c r="DU32" s="58" t="n">
        <x:f>IF($C32&gt;'Deal Pricing'!$D$9,"",MAX(DU31-MIN(MAX(DU$9-DU31*DU$8/12,0),DU31),0))</x:f>
        <x:v>84692973.9610344</x:v>
      </x:c>
      <x:c r="DV32" s="58" t="n">
        <x:f>IF($C32&gt;'Deal Pricing'!$D$9,"",MAX(DV31-MIN(MAX(DV$9-DV31*DV$8/12,0),DV31),0))</x:f>
        <x:v>84713202.47780448</x:v>
      </x:c>
      <x:c r="DW32" s="58" t="n">
        <x:f>IF($C32&gt;'Deal Pricing'!$D$9,"",MAX(DW31-MIN(MAX(DW$9-DW31*DW$8/12,0),DW31),0))</x:f>
        <x:v>84733413.10702762</x:v>
      </x:c>
      <x:c r="DX32" s="58" t="n">
        <x:f>IF($C32&gt;'Deal Pricing'!$D$9,"",MAX(DX31-MIN(MAX(DX$9-DX31*DX$8/12,0),DX31),0))</x:f>
        <x:v>84753605.84483548</x:v>
      </x:c>
      <x:c r="DY32" s="58" t="n">
        <x:f>IF($C32&gt;'Deal Pricing'!$D$9,"",MAX(DY31-MIN(MAX(DY$9-DY31*DY$8/12,0),DY31),0))</x:f>
        <x:v>84773780.68740383</x:v>
      </x:c>
      <x:c r="DZ32" s="58" t="n">
        <x:f>IF($C32&gt;'Deal Pricing'!$D$9,"",MAX(DZ31-MIN(MAX(DZ$9-DZ31*DZ$8/12,0),DZ31),0))</x:f>
        <x:v>84793937.63095464</x:v>
      </x:c>
      <x:c r="EA32" s="58" t="n">
        <x:f>IF($C32&gt;'Deal Pricing'!$D$9,"",MAX(EA31-MIN(MAX(EA$9-EA31*EA$8/12,0),EA31),0))</x:f>
        <x:v>84814076.67175432</x:v>
      </x:c>
      <x:c r="EB32" s="58" t="n">
        <x:f>IF($C32&gt;'Deal Pricing'!$D$9,"",MAX(EB31-MIN(MAX(EB$9-EB31*EB$8/12,0),EB31),0))</x:f>
        <x:v>84834197.80611439</x:v>
      </x:c>
      <x:c r="EC32" s="58" t="n">
        <x:f>IF($C32&gt;'Deal Pricing'!$D$9,"",MAX(EC31-MIN(MAX(EC$9-EC31*EC$8/12,0),EC31),0))</x:f>
        <x:v>84854301.0303922</x:v>
      </x:c>
      <x:c r="ED32" s="58" t="n">
        <x:f>IF($C32&gt;'Deal Pricing'!$D$9,"",MAX(ED31-MIN(MAX(ED$9-ED31*ED$8/12,0),ED31),0))</x:f>
        <x:v>84874386.3409892</x:v>
      </x:c>
      <x:c r="EE32" s="58" t="n">
        <x:f>IF($C32&gt;'Deal Pricing'!$D$9,"",MAX(EE31-MIN(MAX(EE$9-EE31*EE$8/12,0),EE31),0))</x:f>
        <x:v>84894453.73435289</x:v>
      </x:c>
      <x:c r="EF32" s="58" t="n">
        <x:f>IF($C32&gt;'Deal Pricing'!$D$9,"",MAX(EF31-MIN(MAX(EF$9-EF31*EF$8/12,0),EF31),0))</x:f>
        <x:v>84914503.20697467</x:v>
      </x:c>
      <x:c r="EG32" s="58" t="n">
        <x:f>IF($C32&gt;'Deal Pricing'!$D$9,"",MAX(EG31-MIN(MAX(EG$9-EG31*EG$8/12,0),EG31),0))</x:f>
        <x:v>84934534.75539216</x:v>
      </x:c>
      <x:c r="EH32" s="58" t="n">
        <x:f>IF($C32&gt;'Deal Pricing'!$D$9,"",MAX(EH31-MIN(MAX(EH$9-EH31*EH$8/12,0),EH31),0))</x:f>
        <x:v>84954548.37618667</x:v>
      </x:c>
      <x:c r="EI32" s="58" t="n">
        <x:f>IF($C32&gt;'Deal Pricing'!$D$9,"",MAX(EI31-MIN(MAX(EI$9-EI31*EI$8/12,0),EI31),0))</x:f>
        <x:v>84974544.06598566</x:v>
      </x:c>
      <x:c r="EJ32" s="58" t="n">
        <x:f>IF($C32&gt;'Deal Pricing'!$D$9,"",MAX(EJ31-MIN(MAX(EJ$9-EJ31*EJ$8/12,0),EJ31),0))</x:f>
        <x:v>84994521.82146029</x:v>
      </x:c>
      <x:c r="EK32" s="58" t="n">
        <x:f>IF($C32&gt;'Deal Pricing'!$D$9,"",MAX(EK31-MIN(MAX(EK$9-EK31*EK$8/12,0),EK31),0))</x:f>
        <x:v>85014481.63932773</x:v>
      </x:c>
      <x:c r="EL32" s="58" t="n">
        <x:f>IF($C32&gt;'Deal Pricing'!$D$9,"",MAX(EL31-MIN(MAX(EL$9-EL31*EL$8/12,0),EL31),0))</x:f>
        <x:v>85034423.51634917</x:v>
      </x:c>
      <x:c r="EM32" s="58" t="n">
        <x:f>IF($C32&gt;'Deal Pricing'!$D$9,"",MAX(EM31-MIN(MAX(EM$9-EM31*EM$8/12,0),EM31),0))</x:f>
        <x:v>85054347.44933055</x:v>
      </x:c>
      <x:c r="EN32" s="58" t="n">
        <x:f>IF($C32&gt;'Deal Pricing'!$D$9,"",MAX(EN31-MIN(MAX(EN$9-EN31*EN$8/12,0),EN31),0))</x:f>
        <x:v>85074253.43512353</x:v>
      </x:c>
      <x:c r="EO32" s="58" t="n">
        <x:f>IF($C32&gt;'Deal Pricing'!$D$9,"",MAX(EO31-MIN(MAX(EO$9-EO31*EO$8/12,0),EO31),0))</x:f>
        <x:v>85094141.47062325</x:v>
      </x:c>
      <x:c r="EP32" s="58" t="n">
        <x:f>IF($C32&gt;'Deal Pricing'!$D$9,"",MAX(EP31-MIN(MAX(EP$9-EP31*EP$8/12,0),EP31),0))</x:f>
        <x:v>85114011.5527708</x:v>
      </x:c>
      <x:c r="EQ32" s="58" t="n">
        <x:f>IF($C32&gt;'Deal Pricing'!$D$9,"",MAX(EQ31-MIN(MAX(EQ$9-EQ31*EQ$8/12,0),EQ31),0))</x:f>
        <x:v>85133863.67855072</x:v>
      </x:c>
      <x:c r="ER32" s="58" t="n">
        <x:f>IF($C32&gt;'Deal Pricing'!$D$9,"",MAX(ER31-MIN(MAX(ER$9-ER31*ER$8/12,0),ER31),0))</x:f>
        <x:v>85153697.84499344</x:v>
      </x:c>
      <x:c r="ES32" s="58" t="n">
        <x:f>IF($C32&gt;'Deal Pricing'!$D$9,"",MAX(ES31-MIN(MAX(ES$9-ES31*ES$8/12,0),ES31),0))</x:f>
        <x:v>85173514.0491728</x:v>
      </x:c>
      <x:c r="ET32" s="58" t="n">
        <x:f>IF($C32&gt;'Deal Pricing'!$D$9,"",MAX(ET31-MIN(MAX(ET$9-ET31*ET$8/12,0),ET31),0))</x:f>
        <x:v>85193312.28820834</x:v>
      </x:c>
      <x:c r="EU32" s="58" t="n">
        <x:f>IF($C32&gt;'Deal Pricing'!$D$9,"",MAX(EU31-MIN(MAX(EU$9-EU31*EU$8/12,0),EU31),0))</x:f>
        <x:v>85213092.55926311</x:v>
      </x:c>
      <x:c r="EV32" s="58" t="n">
        <x:f>IF($C32&gt;'Deal Pricing'!$D$9,"",MAX(EV31-MIN(MAX(EV$9-EV31*EV$8/12,0),EV31),0))</x:f>
        <x:v>85232854.85954565</x:v>
      </x:c>
      <x:c r="EW32" s="58" t="n">
        <x:f>IF($C32&gt;'Deal Pricing'!$D$9,"",MAX(EW31-MIN(MAX(EW$9-EW31*EW$8/12,0),EW31),0))</x:f>
        <x:v>85252599.18630806</x:v>
      </x:c>
      <x:c r="EX32" s="58" t="n">
        <x:f>IF($C32&gt;'Deal Pricing'!$D$9,"",MAX(EX31-MIN(MAX(EX$9-EX31*EX$8/12,0),EX31),0))</x:f>
        <x:v>85272325.5368478</x:v>
      </x:c>
      <x:c r="EY32" s="58" t="n">
        <x:f>IF($C32&gt;'Deal Pricing'!$D$9,"",MAX(EY31-MIN(MAX(EY$9-EY31*EY$8/12,0),EY31),0))</x:f>
        <x:v>85292033.90850604</x:v>
      </x:c>
      <x:c r="EZ32" s="58" t="n">
        <x:f>IF($C32&gt;'Deal Pricing'!$D$9,"",MAX(EZ31-MIN(MAX(EZ$9-EZ31*EZ$8/12,0),EZ31),0))</x:f>
        <x:v>85311724.29866837</x:v>
      </x:c>
      <x:c r="FA32" s="58" t="n">
        <x:f>IF($C32&gt;'Deal Pricing'!$D$9,"",MAX(FA31-MIN(MAX(FA$9-FA31*FA$8/12,0),FA31),0))</x:f>
        <x:v>85331396.70476541</x:v>
      </x:c>
      <x:c r="FB32" s="58" t="n">
        <x:f>IF($C32&gt;'Deal Pricing'!$D$9,"",MAX(FB31-MIN(MAX(FB$9-FB31*FB$8/12,0),FB31),0))</x:f>
        <x:v>85351051.12427117</x:v>
      </x:c>
      <x:c r="FC32" s="58" t="n">
        <x:f>IF($C32&gt;'Deal Pricing'!$D$9,"",MAX(FC31-MIN(MAX(FC$9-FC31*FC$8/12,0),FC31),0))</x:f>
        <x:v>85370687.5547048</x:v>
      </x:c>
      <x:c r="FD32" s="58" t="n">
        <x:f>IF($C32&gt;'Deal Pricing'!$D$9,"",MAX(FD31-MIN(MAX(FD$9-FD31*FD$8/12,0),FD31),0))</x:f>
        <x:v>85390305.99362892</x:v>
      </x:c>
      <x:c r="FE32" s="58" t="n">
        <x:f>IF($C32&gt;'Deal Pricing'!$D$9,"",MAX(FE31-MIN(MAX(FE$9-FE31*FE$8/12,0),FE31),0))</x:f>
        <x:v>85409906.43865111</x:v>
      </x:c>
      <x:c r="FF32" s="58" t="n">
        <x:f>IF($C32&gt;'Deal Pricing'!$D$9,"",MAX(FF31-MIN(MAX(FF$9-FF31*FF$8/12,0),FF31),0))</x:f>
        <x:v>85429488.88742228</x:v>
      </x:c>
      <x:c r="FG32" s="58" t="n">
        <x:f>IF($C32&gt;'Deal Pricing'!$D$9,"",MAX(FG31-MIN(MAX(FG$9-FG31*FG$8/12,0),FG31),0))</x:f>
        <x:v>85449053.33763844</x:v>
      </x:c>
      <x:c r="FH32" s="58" t="n">
        <x:f>IF($C32&gt;'Deal Pricing'!$D$9,"",MAX(FH31-MIN(MAX(FH$9-FH31*FH$8/12,0),FH31),0))</x:f>
        <x:v>85468599.78703868</x:v>
      </x:c>
      <x:c r="FI32" s="58" t="n">
        <x:f>IF($C32&gt;'Deal Pricing'!$D$9,"",MAX(FI31-MIN(MAX(FI$9-FI31*FI$8/12,0),FI31),0))</x:f>
        <x:v>85488128.23340723</x:v>
      </x:c>
      <x:c r="FJ32" s="58" t="n">
        <x:f>IF($C32&gt;'Deal Pricing'!$D$9,"",MAX(FJ31-MIN(MAX(FJ$9-FJ31*FJ$8/12,0),FJ31),0))</x:f>
        <x:v>85507638.6745715</x:v>
      </x:c>
      <x:c r="FK32" s="58" t="n">
        <x:f>IF($C32&gt;'Deal Pricing'!$D$9,"",MAX(FK31-MIN(MAX(FK$9-FK31*FK$8/12,0),FK31),0))</x:f>
        <x:v>85527131.10840297</x:v>
      </x:c>
      <x:c r="FL32" s="58" t="n">
        <x:f>IF($C32&gt;'Deal Pricing'!$D$9,"",MAX(FL31-MIN(MAX(FL$9-FL31*FL$8/12,0),FL31),0))</x:f>
        <x:v>85546605.53281775</x:v>
      </x:c>
      <x:c r="FM32" s="58" t="n">
        <x:f>IF($C32&gt;'Deal Pricing'!$D$9,"",MAX(FM31-MIN(MAX(FM$9-FM31*FM$8/12,0),FM31),0))</x:f>
        <x:v>85566061.94577499</x:v>
      </x:c>
      <x:c r="FN32" s="58" t="n">
        <x:f>IF($C32&gt;'Deal Pricing'!$D$9,"",MAX(FN31-MIN(MAX(FN$9-FN31*FN$8/12,0),FN31),0))</x:f>
        <x:v>85585500.34527858</x:v>
      </x:c>
      <x:c r="FO32" s="58" t="n">
        <x:f>IF($C32&gt;'Deal Pricing'!$D$9,"",MAX(FO31-MIN(MAX(FO$9-FO31*FO$8/12,0),FO31),0))</x:f>
        <x:v>85604920.72937533</x:v>
      </x:c>
      <x:c r="FP32" s="58" t="n">
        <x:f>IF($C32&gt;'Deal Pricing'!$D$9,"",MAX(FP31-MIN(MAX(FP$9-FP31*FP$8/12,0),FP31),0))</x:f>
        <x:v>85624323.09615687</x:v>
      </x:c>
      <x:c r="FQ32" s="58" t="n">
        <x:f>IF($C32&gt;'Deal Pricing'!$D$9,"",MAX(FQ31-MIN(MAX(FQ$9-FQ31*FQ$8/12,0),FQ31),0))</x:f>
        <x:v>85643707.44375756</x:v>
      </x:c>
      <x:c r="FR32" s="58" t="n">
        <x:f>IF($C32&gt;'Deal Pricing'!$D$9,"",MAX(FR31-MIN(MAX(FR$9-FR31*FR$8/12,0),FR31),0))</x:f>
        <x:v>85663073.77035648</x:v>
      </x:c>
      <x:c r="FS32" s="58" t="n">
        <x:f>IF($C32&gt;'Deal Pricing'!$D$9,"",MAX(FS31-MIN(MAX(FS$9-FS31*FS$8/12,0),FS31),0))</x:f>
        <x:v>85682422.07417549</x:v>
      </x:c>
      <x:c r="FT32" s="58" t="n">
        <x:f>IF($C32&gt;'Deal Pricing'!$D$9,"",MAX(FT31-MIN(MAX(FT$9-FT31*FT$8/12,0),FT31),0))</x:f>
        <x:v>85701752.35348098</x:v>
      </x:c>
      <x:c r="FU32" s="58" t="n">
        <x:f>IF($C32&gt;'Deal Pricing'!$D$9,"",MAX(FU31-MIN(MAX(FU$9-FU31*FU$8/12,0),FU31),0))</x:f>
        <x:v>85721064.60658208</x:v>
      </x:c>
      <x:c r="FV32" s="58" t="n">
        <x:f>IF($C32&gt;'Deal Pricing'!$D$9,"",MAX(FV31-MIN(MAX(FV$9-FV31*FV$8/12,0),FV31),0))</x:f>
        <x:v>85740358.8318323</x:v>
      </x:c>
      <x:c r="FW32" s="58" t="n">
        <x:f>IF($C32&gt;'Deal Pricing'!$D$9,"",MAX(FW31-MIN(MAX(FW$9-FW31*FW$8/12,0),FW31),0))</x:f>
        <x:v>85759635.02762818</x:v>
      </x:c>
      <x:c r="FX32" s="58" t="n">
        <x:f>IF($C32&gt;'Deal Pricing'!$D$9,"",MAX(FX31-MIN(MAX(FX$9-FX31*FX$8/12,0),FX31),0))</x:f>
        <x:v>85778893.19240963</x:v>
      </x:c>
      <x:c r="FY32" s="58" t="n">
        <x:f>IF($C32&gt;'Deal Pricing'!$D$9,"",MAX(FY31-MIN(MAX(FY$9-FY31*FY$8/12,0),FY31),0))</x:f>
        <x:v>85798133.3246607</x:v>
      </x:c>
      <x:c r="FZ32" s="58" t="n">
        <x:f>IF($C32&gt;'Deal Pricing'!$D$9,"",MAX(FZ31-MIN(MAX(FZ$9-FZ31*FZ$8/12,0),FZ31),0))</x:f>
        <x:v>85817355.42290805</x:v>
      </x:c>
      <x:c r="GA32" s="58" t="n">
        <x:f>IF($C32&gt;'Deal Pricing'!$D$9,"",MAX(GA31-MIN(MAX(GA$9-GA31*GA$8/12,0),GA31),0))</x:f>
        <x:v>85836559.48572244</x:v>
      </x:c>
      <x:c r="GB32" s="58" t="n">
        <x:f>IF($C32&gt;'Deal Pricing'!$D$9,"",MAX(GB31-MIN(MAX(GB$9-GB31*GB$8/12,0),GB31),0))</x:f>
        <x:v>85855745.51171724</x:v>
      </x:c>
      <x:c r="GC32" s="58" t="n">
        <x:f>IF($C32&gt;'Deal Pricing'!$D$9,"",MAX(GC31-MIN(MAX(GC$9-GC31*GC$8/12,0),GC31),0))</x:f>
        <x:v>85874913.49954991</x:v>
      </x:c>
      <x:c r="GD32" s="58" t="n">
        <x:f>IF($C32&gt;'Deal Pricing'!$D$9,"",MAX(GD31-MIN(MAX(GD$9-GD31*GD$8/12,0),GD31),0))</x:f>
        <x:v>85894063.44792031</x:v>
      </x:c>
      <x:c r="GE32" s="58" t="n">
        <x:f>IF($C32&gt;'Deal Pricing'!$D$9,"",MAX(GE31-MIN(MAX(GE$9-GE31*GE$8/12,0),GE31),0))</x:f>
        <x:v>85913195.35557239</x:v>
      </x:c>
      <x:c r="GF32" s="58" t="n">
        <x:f>IF($C32&gt;'Deal Pricing'!$D$9,"",MAX(GF31-MIN(MAX(GF$9-GF31*GF$8/12,0),GF31),0))</x:f>
        <x:v>85932309.22129236</x:v>
      </x:c>
      <x:c r="GG32" s="58" t="n">
        <x:f>IF($C32&gt;'Deal Pricing'!$D$9,"",MAX(GG31-MIN(MAX(GG$9-GG31*GG$8/12,0),GG31),0))</x:f>
        <x:v>85951405.04391052</x:v>
      </x:c>
      <x:c r="GH32" s="58" t="n">
        <x:f>IF($C32&gt;'Deal Pricing'!$D$9,"",MAX(GH31-MIN(MAX(GH$9-GH31*GH$8/12,0),GH31),0))</x:f>
        <x:v>85970482.82229944</x:v>
      </x:c>
      <x:c r="GI32" s="58" t="n">
        <x:f>IF($C32&gt;'Deal Pricing'!$D$9,"",MAX(GI31-MIN(MAX(GI$9-GI31*GI$8/12,0),GI31),0))</x:f>
        <x:v>85989542.55537494</x:v>
      </x:c>
      <x:c r="GJ32" s="58" t="n">
        <x:f>IF($C32&gt;'Deal Pricing'!$D$9,"",MAX(GJ31-MIN(MAX(GJ$9-GJ31*GJ$8/12,0),GJ31),0))</x:f>
        <x:v>86008584.2420963</x:v>
      </x:c>
      <x:c r="GK32" s="58" t="n">
        <x:f>IF($C32&gt;'Deal Pricing'!$D$9,"",MAX(GK31-MIN(MAX(GK$9-GK31*GK$8/12,0),GK31),0))</x:f>
        <x:v>86027607.88146503</x:v>
      </x:c>
      <x:c r="GL32" s="58" t="n">
        <x:f>IF($C32&gt;'Deal Pricing'!$D$9,"",MAX(GL31-MIN(MAX(GL$9-GL31*GL$8/12,0),GL31),0))</x:f>
        <x:v>86046613.47252636</x:v>
      </x:c>
      <x:c r="GM32" s="58" t="n">
        <x:f>IF($C32&gt;'Deal Pricing'!$D$9,"",MAX(GM31-MIN(MAX(GM$9-GM31*GM$8/12,0),GM31),0))</x:f>
        <x:v>86065601.0143675</x:v>
      </x:c>
      <x:c r="GN32" s="58" t="n">
        <x:f>IF($C32&gt;'Deal Pricing'!$D$9,"",MAX(GN31-MIN(MAX(GN$9-GN31*GN$8/12,0),GN31),0))</x:f>
        <x:v>86084570.50611946</x:v>
      </x:c>
      <x:c r="GO32" s="58" t="n">
        <x:f>IF($C32&gt;'Deal Pricing'!$D$9,"",MAX(GO31-MIN(MAX(GO$9-GO31*GO$8/12,0),GO31),0))</x:f>
        <x:v>86103521.94695504</x:v>
      </x:c>
      <x:c r="GP32" s="58" t="n">
        <x:f>IF($C32&gt;'Deal Pricing'!$D$9,"",MAX(GP31-MIN(MAX(GP$9-GP31*GP$8/12,0),GP31),0))</x:f>
        <x:v>86122455.33609071</x:v>
      </x:c>
      <x:c r="GQ32" s="58" t="n">
        <x:f>IF($C32&gt;'Deal Pricing'!$D$9,"",MAX(GQ31-MIN(MAX(GQ$9-GQ31*GQ$8/12,0),GQ31),0))</x:f>
        <x:v>86141370.67278484</x:v>
      </x:c>
      <x:c r="GR32" s="58" t="n">
        <x:f>IF($C32&gt;'Deal Pricing'!$D$9,"",MAX(GR31-MIN(MAX(GR$9-GR31*GR$8/12,0),GR31),0))</x:f>
        <x:v>86160267.95633915</x:v>
      </x:c>
      <x:c r="GS32" s="58" t="n">
        <x:f>IF($C32&gt;'Deal Pricing'!$D$9,"",MAX(GS31-MIN(MAX(GS$9-GS31*GS$8/12,0),GS31),0))</x:f>
        <x:v>86179147.1860973</x:v>
      </x:c>
      <x:c r="GT32" s="58" t="n">
        <x:f>IF($C32&gt;'Deal Pricing'!$D$9,"",MAX(GT31-MIN(MAX(GT$9-GT31*GT$8/12,0),GT31),0))</x:f>
        <x:v>86198008.36144619</x:v>
      </x:c>
      <x:c r="GU32" s="58" t="n">
        <x:f>IF($C32&gt;'Deal Pricing'!$D$9,"",MAX(GU31-MIN(MAX(GU$9-GU31*GU$8/12,0),GU31),0))</x:f>
        <x:v>86216851.48181476</x:v>
      </x:c>
      <x:c r="GV32" s="58" t="n">
        <x:f>IF($C32&gt;'Deal Pricing'!$D$9,"",MAX(GV31-MIN(MAX(GV$9-GV31*GV$8/12,0),GV31),0))</x:f>
        <x:v>86235676.5466743</x:v>
      </x:c>
      <x:c r="GW32" s="58" t="n">
        <x:f>IF($C32&gt;'Deal Pricing'!$D$9,"",MAX(GW31-MIN(MAX(GW$9-GW31*GW$8/12,0),GW31),0))</x:f>
        <x:v>86254483.55553927</x:v>
      </x:c>
      <x:c r="GX32" s="58" t="n">
        <x:f>IF($C32&gt;'Deal Pricing'!$D$9,"",MAX(GX31-MIN(MAX(GX$9-GX31*GX$8/12,0),GX31),0))</x:f>
        <x:v>86273272.50796558</x:v>
      </x:c>
      <x:c r="GY32" s="58" t="n">
        <x:f>IF($C32&gt;'Deal Pricing'!$D$9,"",MAX(GY31-MIN(MAX(GY$9-GY31*GY$8/12,0),GY31),0))</x:f>
        <x:v>86292043.40355238</x:v>
      </x:c>
      <x:c r="GZ32" s="58" t="n">
        <x:f>IF($C32&gt;'Deal Pricing'!$D$9,"",MAX(GZ31-MIN(MAX(GZ$9-GZ31*GZ$8/12,0),GZ31),0))</x:f>
        <x:v>86310796.24194025</x:v>
      </x:c>
      <x:c r="HA32" s="58" t="n">
        <x:f>IF($C32&gt;'Deal Pricing'!$D$9,"",MAX(HA31-MIN(MAX(HA$9-HA31*HA$8/12,0),HA31),0))</x:f>
        <x:v>86329531.02281284</x:v>
      </x:c>
      <x:c r="HB32" s="58" t="n">
        <x:f>IF($C32&gt;'Deal Pricing'!$D$9,"",MAX(HB31-MIN(MAX(HB$9-HB31*HB$8/12,0),HB31),0))</x:f>
        <x:v>86348247.74589519</x:v>
      </x:c>
      <x:c r="HC32" s="58" t="n">
        <x:f>IF($C32&gt;'Deal Pricing'!$D$9,"",MAX(HC31-MIN(MAX(HC$9-HC31*HC$8/12,0),HC31),0))</x:f>
        <x:v>86366946.41095527</x:v>
      </x:c>
      <x:c r="HD32" s="58" t="n">
        <x:f>IF($C32&gt;'Deal Pricing'!$D$9,"",MAX(HD31-MIN(MAX(HD$9-HD31*HD$8/12,0),HD31),0))</x:f>
        <x:v>86385627.01780246</x:v>
      </x:c>
      <x:c r="HE32" s="58" t="n">
        <x:f>IF($C32&gt;'Deal Pricing'!$D$9,"",MAX(HE31-MIN(MAX(HE$9-HE31*HE$8/12,0),HE31),0))</x:f>
        <x:v>86404289.56628887</x:v>
      </x:c>
      <x:c r="HF32" s="58" t="n">
        <x:f>IF($C32&gt;'Deal Pricing'!$D$9,"",MAX(HF31-MIN(MAX(HF$9-HF31*HF$8/12,0),HF31),0))</x:f>
        <x:v>86422934.05630785</x:v>
      </x:c>
      <x:c r="HG32" s="58" t="n">
        <x:f>IF($C32&gt;'Deal Pricing'!$D$9,"",MAX(HG31-MIN(MAX(HG$9-HG31*HG$8/12,0),HG31),0))</x:f>
        <x:v>86441560.48779564</x:v>
      </x:c>
      <x:c r="HH32" s="58" t="n">
        <x:f>IF($C32&gt;'Deal Pricing'!$D$9,"",MAX(HH31-MIN(MAX(HH$9-HH31*HH$8/12,0),HH31),0))</x:f>
        <x:v>86460168.86072962</x:v>
      </x:c>
      <x:c r="HI32" s="58" t="n">
        <x:f>IF($C32&gt;'Deal Pricing'!$D$9,"",MAX(HI31-MIN(MAX(HI$9-HI31*HI$8/12,0),HI31),0))</x:f>
        <x:v>86478759.17512915</x:v>
      </x:c>
      <x:c r="HJ32" s="58" t="n">
        <x:f>IF($C32&gt;'Deal Pricing'!$D$9,"",MAX(HJ31-MIN(MAX(HJ$9-HJ31*HJ$8/12,0),HJ31),0))</x:f>
        <x:v>86497331.43105601</x:v>
      </x:c>
      <x:c r="HK32" s="58" t="n">
        <x:f>IF($C32&gt;'Deal Pricing'!$D$9,"",MAX(HK31-MIN(MAX(HK$9-HK31*HK$8/12,0),HK31),0))</x:f>
        <x:v>86515885.62861288</x:v>
      </x:c>
      <x:c r="HL32" s="58" t="n">
        <x:f>IF($C32&gt;'Deal Pricing'!$D$9,"",MAX(HL31-MIN(MAX(HL$9-HL31*HL$8/12,0),HL31),0))</x:f>
        <x:v>86534421.76794499</x:v>
      </x:c>
      <x:c r="HM32" s="58" t="n">
        <x:f>IF($C32&gt;'Deal Pricing'!$D$9,"",MAX(HM31-MIN(MAX(HM$9-HM31*HM$8/12,0),HM31),0))</x:f>
        <x:v>86552939.84923851</x:v>
      </x:c>
      <x:c r="HN32" s="58" t="n">
        <x:f>IF($C32&gt;'Deal Pricing'!$D$9,"",MAX(HN31-MIN(MAX(HN$9-HN31*HN$8/12,0),HN31),0))</x:f>
        <x:v>86571439.872722</x:v>
      </x:c>
      <x:c r="HO32" s="58" t="n">
        <x:f>IF($C32&gt;'Deal Pricing'!$D$9,"",MAX(HO31-MIN(MAX(HO$9-HO31*HO$8/12,0),HO31),0))</x:f>
        <x:v>86589921.83866477</x:v>
      </x:c>
      <x:c r="HP32" s="58" t="n">
        <x:f>IF($C32&gt;'Deal Pricing'!$D$9,"",MAX(HP31-MIN(MAX(HP$9-HP31*HP$8/12,0),HP31),0))</x:f>
        <x:v>86608385.74737847</x:v>
      </x:c>
      <x:c r="HQ32" s="58" t="n">
        <x:f>IF($C32&gt;'Deal Pricing'!$D$9,"",MAX(HQ31-MIN(MAX(HQ$9-HQ31*HQ$8/12,0),HQ31),0))</x:f>
        <x:v>86626831.59921546</x:v>
      </x:c>
      <x:c r="HR32" s="58" t="n">
        <x:f>IF($C32&gt;'Deal Pricing'!$D$9,"",MAX(HR31-MIN(MAX(HR$9-HR31*HR$8/12,0),HR31),0))</x:f>
        <x:v>86645259.39457034</x:v>
      </x:c>
      <x:c r="HS32" s="58" t="n">
        <x:f>IF($C32&gt;'Deal Pricing'!$D$9,"",MAX(HS31-MIN(MAX(HS$9-HS31*HS$8/12,0),HS31),0))</x:f>
        <x:v>86663669.1338784</x:v>
      </x:c>
      <x:c r="HT32" s="58" t="n">
        <x:f>IF($C32&gt;'Deal Pricing'!$D$9,"",MAX(HT31-MIN(MAX(HT$9-HT31*HT$8/12,0),HT31),0))</x:f>
        <x:v>86682060.81761636</x:v>
      </x:c>
      <x:c r="HU32" s="58" t="n">
        <x:f>IF($C32&gt;'Deal Pricing'!$D$9,"",MAX(HU31-MIN(MAX(HU$9-HU31*HU$8/12,0),HU31),0))</x:f>
        <x:v>86700434.44630279</x:v>
      </x:c>
      <x:c r="HV32" s="58" t="n">
        <x:f>IF($C32&gt;'Deal Pricing'!$D$9,"",MAX(HV31-MIN(MAX(HV$9-HV31*HV$8/12,0),HV31),0))</x:f>
        <x:v>86718790.02049667</x:v>
      </x:c>
      <x:c r="HW32" s="58" t="n">
        <x:f>IF($C32&gt;'Deal Pricing'!$D$9,"",MAX(HW31-MIN(MAX(HW$9-HW31*HW$8/12,0),HW31),0))</x:f>
        <x:v>86737127.54079896</x:v>
      </x:c>
      <x:c r="HX32" s="58" t="n">
        <x:f>IF($C32&gt;'Deal Pricing'!$D$9,"",MAX(HX31-MIN(MAX(HX$9-HX31*HX$8/12,0),HX31),0))</x:f>
        <x:v>86755447.00785097</x:v>
      </x:c>
      <x:c r="HY32" s="58" t="n">
        <x:f>IF($C32&gt;'Deal Pricing'!$D$9,"",MAX(HY31-MIN(MAX(HY$9-HY31*HY$8/12,0),HY31),0))</x:f>
        <x:v>86773748.42233588</x:v>
      </x:c>
      <x:c r="HZ32" s="58" t="n">
        <x:f>IF($C32&gt;'Deal Pricing'!$D$9,"",MAX(HZ31-MIN(MAX(HZ$9-HZ31*HZ$8/12,0),HZ31),0))</x:f>
        <x:v>86792031.7849771</x:v>
      </x:c>
      <x:c r="IA32" s="58" t="n">
        <x:f>IF($C32&gt;'Deal Pricing'!$D$9,"",MAX(IA31-MIN(MAX(IA$9-IA31*IA$8/12,0),IA31),0))</x:f>
        <x:v>86810297.09653978</x:v>
      </x:c>
      <x:c r="IB32" s="58" t="n">
        <x:f>IF($C32&gt;'Deal Pricing'!$D$9,"",MAX(IB31-MIN(MAX(IB$9-IB31*IB$8/12,0),IB31),0))</x:f>
        <x:v>86828544.35782927</x:v>
      </x:c>
      <x:c r="IC32" s="2"/>
      <x:c r="ID32" s="2"/>
      <x:c r="IE32" s="2"/>
      <x:c r="IF32" s="2"/>
    </x:row>
    <x:row r="33">
      <x:c r="A33" s="2"/>
      <x:c r="B33" s="2"/>
      <x:c r="C33" s="2" t="n">
        <x:v>9</x:v>
      </x:c>
      <x:c r="D33" s="67" t="n">
        <x:f>IF(C33&lt;='Deal Pricing'!$D$9,(1-(1-(1-'Deal Pricing'!$H$10)^(1/12)))^(C33-1),"")</x:f>
        <x:v>0.9731523192917443</x:v>
      </x:c>
      <x:c r="E33" s="67" t="n">
        <x:f>IF(D33="","",D33*(1-(1-'Deal Pricing'!$H$10)^(1/12)))</x:f>
        <x:v>0.00330487704696477</x:v>
      </x:c>
      <x:c r="F33" s="58" t="n">
        <x:f>IF($C33&gt;'Deal Pricing'!$D$9,"",MAX(F32-MIN(MAX(F$9-F32*F$8/12,0),F32),0))</x:f>
        <x:v>79551133.84804562</x:v>
      </x:c>
      <x:c r="G33" s="58" t="n">
        <x:f>IF($C33&gt;'Deal Pricing'!$D$9,"",MAX(G32-MIN(MAX(G$9-G32*G$8/12,0),G32),0))</x:f>
        <x:v>79575854.6171793</x:v>
      </x:c>
      <x:c r="H33" s="58" t="n">
        <x:f>IF($C33&gt;'Deal Pricing'!$D$9,"",MAX(H32-MIN(MAX(H$9-H32*H$8/12,0),H32),0))</x:f>
        <x:v>79600557.7959775</x:v>
      </x:c>
      <x:c r="I33" s="58" t="n">
        <x:f>IF($C33&gt;'Deal Pricing'!$D$9,"",MAX(I32-MIN(MAX(I$9-I32*I$8/12,0),I32),0))</x:f>
        <x:v>79625243.37177815</x:v>
      </x:c>
      <x:c r="J33" s="58" t="n">
        <x:f>IF($C33&gt;'Deal Pricing'!$D$9,"",MAX(J32-MIN(MAX(J$9-J32*J$8/12,0),J32),0))</x:f>
        <x:v>79649911.3319696</x:v>
      </x:c>
      <x:c r="K33" s="58" t="n">
        <x:f>IF($C33&gt;'Deal Pricing'!$D$9,"",MAX(K32-MIN(MAX(K$9-K32*K$8/12,0),K32),0))</x:f>
        <x:v>79674561.66399322</x:v>
      </x:c>
      <x:c r="L33" s="58" t="n">
        <x:f>IF($C33&gt;'Deal Pricing'!$D$9,"",MAX(L32-MIN(MAX(L$9-L32*L$8/12,0),L32),0))</x:f>
        <x:v>79699194.35533783</x:v>
      </x:c>
      <x:c r="M33" s="58" t="n">
        <x:f>IF($C33&gt;'Deal Pricing'!$D$9,"",MAX(M32-MIN(MAX(M$9-M32*M$8/12,0),M32),0))</x:f>
        <x:v>79723809.39354594</x:v>
      </x:c>
      <x:c r="N33" s="58" t="n">
        <x:f>IF($C33&gt;'Deal Pricing'!$D$9,"",MAX(N32-MIN(MAX(N$9-N32*N$8/12,0),N32),0))</x:f>
        <x:v>79748406.76620752</x:v>
      </x:c>
      <x:c r="O33" s="58" t="n">
        <x:f>IF($C33&gt;'Deal Pricing'!$D$9,"",MAX(O32-MIN(MAX(O$9-O32*O$8/12,0),O32),0))</x:f>
        <x:v>79772986.46096633</x:v>
      </x:c>
      <x:c r="P33" s="58" t="n">
        <x:f>IF($C33&gt;'Deal Pricing'!$D$9,"",MAX(P32-MIN(MAX(P$9-P32*P$8/12,0),P32),0))</x:f>
        <x:v>79797548.46551368</x:v>
      </x:c>
      <x:c r="Q33" s="58" t="n">
        <x:f>IF($C33&gt;'Deal Pricing'!$D$9,"",MAX(Q32-MIN(MAX(Q$9-Q32*Q$8/12,0),Q32),0))</x:f>
        <x:v>79822092.76759458</x:v>
      </x:c>
      <x:c r="R33" s="58" t="n">
        <x:f>IF($C33&gt;'Deal Pricing'!$D$9,"",MAX(R32-MIN(MAX(R$9-R32*R$8/12,0),R32),0))</x:f>
        <x:v>79846619.35500175</x:v>
      </x:c>
      <x:c r="S33" s="58" t="n">
        <x:f>IF($C33&gt;'Deal Pricing'!$D$9,"",MAX(S32-MIN(MAX(S$9-S32*S$8/12,0),S32),0))</x:f>
        <x:v>79871128.2155815</x:v>
      </x:c>
      <x:c r="T33" s="58" t="n">
        <x:f>IF($C33&gt;'Deal Pricing'!$D$9,"",MAX(T32-MIN(MAX(T$9-T32*T$8/12,0),T32),0))</x:f>
        <x:v>79895619.33722803</x:v>
      </x:c>
      <x:c r="U33" s="58" t="n">
        <x:f>IF($C33&gt;'Deal Pricing'!$D$9,"",MAX(U32-MIN(MAX(U$9-U32*U$8/12,0),U32),0))</x:f>
        <x:v>79920092.70788908</x:v>
      </x:c>
      <x:c r="V33" s="58" t="n">
        <x:f>IF($C33&gt;'Deal Pricing'!$D$9,"",MAX(V32-MIN(MAX(V$9-V32*V$8/12,0),V32),0))</x:f>
        <x:v>79944548.31556095</x:v>
      </x:c>
      <x:c r="W33" s="58" t="n">
        <x:f>IF($C33&gt;'Deal Pricing'!$D$9,"",MAX(W32-MIN(MAX(W$9-W32*W$8/12,0),W32),0))</x:f>
        <x:v>79968986.14829083</x:v>
      </x:c>
      <x:c r="X33" s="58" t="n">
        <x:f>IF($C33&gt;'Deal Pricing'!$D$9,"",MAX(X32-MIN(MAX(X$9-X32*X$8/12,0),X32),0))</x:f>
        <x:v>79993406.19417872</x:v>
      </x:c>
      <x:c r="Y33" s="58" t="n">
        <x:f>IF($C33&gt;'Deal Pricing'!$D$9,"",MAX(Y32-MIN(MAX(Y$9-Y32*Y$8/12,0),Y32),0))</x:f>
        <x:v>80017808.4413726</x:v>
      </x:c>
      <x:c r="Z33" s="58" t="n">
        <x:f>IF($C33&gt;'Deal Pricing'!$D$9,"",MAX(Z32-MIN(MAX(Z$9-Z32*Z$8/12,0),Z32),0))</x:f>
        <x:v>80042192.87807405</x:v>
      </x:c>
      <x:c r="AA33" s="58" t="n">
        <x:f>IF($C33&gt;'Deal Pricing'!$D$9,"",MAX(AA32-MIN(MAX(AA$9-AA32*AA$8/12,0),AA32),0))</x:f>
        <x:v>80066559.49253269</x:v>
      </x:c>
      <x:c r="AB33" s="58" t="n">
        <x:f>IF($C33&gt;'Deal Pricing'!$D$9,"",MAX(AB32-MIN(MAX(AB$9-AB32*AB$8/12,0),AB32),0))</x:f>
        <x:v>80090908.27305171</x:v>
      </x:c>
      <x:c r="AC33" s="58" t="n">
        <x:f>IF($C33&gt;'Deal Pricing'!$D$9,"",MAX(AC32-MIN(MAX(AC$9-AC32*AC$8/12,0),AC32),0))</x:f>
        <x:v>80115239.20798244</x:v>
      </x:c>
      <x:c r="AD33" s="58" t="n">
        <x:f>IF($C33&gt;'Deal Pricing'!$D$9,"",MAX(AD32-MIN(MAX(AD$9-AD32*AD$8/12,0),AD32),0))</x:f>
        <x:v>80139552.28572969</x:v>
      </x:c>
      <x:c r="AE33" s="58" t="n">
        <x:f>IF($C33&gt;'Deal Pricing'!$D$9,"",MAX(AE32-MIN(MAX(AE$9-AE32*AE$8/12,0),AE32),0))</x:f>
        <x:v>80163847.49474661</x:v>
      </x:c>
      <x:c r="AF33" s="58" t="n">
        <x:f>IF($C33&gt;'Deal Pricing'!$D$9,"",MAX(AF32-MIN(MAX(AF$9-AF32*AF$8/12,0),AF32),0))</x:f>
        <x:v>80188124.82353976</x:v>
      </x:c>
      <x:c r="AG33" s="58" t="n">
        <x:f>IF($C33&gt;'Deal Pricing'!$D$9,"",MAX(AG32-MIN(MAX(AG$9-AG32*AG$8/12,0),AG32),0))</x:f>
        <x:v>80212384.26066457</x:v>
      </x:c>
      <x:c r="AH33" s="58" t="n">
        <x:f>IF($C33&gt;'Deal Pricing'!$D$9,"",MAX(AH32-MIN(MAX(AH$9-AH32*AH$8/12,0),AH32),0))</x:f>
        <x:v>80236625.7947275</x:v>
      </x:c>
      <x:c r="AI33" s="58" t="n">
        <x:f>IF($C33&gt;'Deal Pricing'!$D$9,"",MAX(AI32-MIN(MAX(AI$9-AI32*AI$8/12,0),AI32),0))</x:f>
        <x:v>80260849.41438779</x:v>
      </x:c>
      <x:c r="AJ33" s="58" t="n">
        <x:f>IF($C33&gt;'Deal Pricing'!$D$9,"",MAX(AJ32-MIN(MAX(AJ$9-AJ32*AJ$8/12,0),AJ32),0))</x:f>
        <x:v>80285055.10835302</x:v>
      </x:c>
      <x:c r="AK33" s="58" t="n">
        <x:f>IF($C33&gt;'Deal Pricing'!$D$9,"",MAX(AK32-MIN(MAX(AK$9-AK32*AK$8/12,0),AK32),0))</x:f>
        <x:v>80309242.86538428</x:v>
      </x:c>
      <x:c r="AL33" s="58" t="n">
        <x:f>IF($C33&gt;'Deal Pricing'!$D$9,"",MAX(AL32-MIN(MAX(AL$9-AL32*AL$8/12,0),AL32),0))</x:f>
        <x:v>80333412.67429104</x:v>
      </x:c>
      <x:c r="AM33" s="58" t="n">
        <x:f>IF($C33&gt;'Deal Pricing'!$D$9,"",MAX(AM32-MIN(MAX(AM$9-AM32*AM$8/12,0),AM32),0))</x:f>
        <x:v>80357564.52393626</x:v>
      </x:c>
      <x:c r="AN33" s="58" t="n">
        <x:f>IF($C33&gt;'Deal Pricing'!$D$9,"",MAX(AN32-MIN(MAX(AN$9-AN32*AN$8/12,0),AN32),0))</x:f>
        <x:v>80381698.40323137</x:v>
      </x:c>
      <x:c r="AO33" s="58" t="n">
        <x:f>IF($C33&gt;'Deal Pricing'!$D$9,"",MAX(AO32-MIN(MAX(AO$9-AO32*AO$8/12,0),AO32),0))</x:f>
        <x:v>80405814.30114114</x:v>
      </x:c>
      <x:c r="AP33" s="58" t="n">
        <x:f>IF($C33&gt;'Deal Pricing'!$D$9,"",MAX(AP32-MIN(MAX(AP$9-AP32*AP$8/12,0),AP32),0))</x:f>
        <x:v>80429912.20667903</x:v>
      </x:c>
      <x:c r="AQ33" s="58" t="n">
        <x:f>IF($C33&gt;'Deal Pricing'!$D$9,"",MAX(AQ32-MIN(MAX(AQ$9-AQ32*AQ$8/12,0),AQ32),0))</x:f>
        <x:v>80453992.10891174</x:v>
      </x:c>
      <x:c r="AR33" s="58" t="n">
        <x:f>IF($C33&gt;'Deal Pricing'!$D$9,"",MAX(AR32-MIN(MAX(AR$9-AR32*AR$8/12,0),AR32),0))</x:f>
        <x:v>80478053.99695472</x:v>
      </x:c>
      <x:c r="AS33" s="58" t="n">
        <x:f>IF($C33&gt;'Deal Pricing'!$D$9,"",MAX(AS32-MIN(MAX(AS$9-AS32*AS$8/12,0),AS32),0))</x:f>
        <x:v>80502097.85997663</x:v>
      </x:c>
      <x:c r="AT33" s="58" t="n">
        <x:f>IF($C33&gt;'Deal Pricing'!$D$9,"",MAX(AT32-MIN(MAX(AT$9-AT32*AT$8/12,0),AT32),0))</x:f>
        <x:v>80526123.68719545</x:v>
      </x:c>
      <x:c r="AU33" s="58" t="n">
        <x:f>IF($C33&gt;'Deal Pricing'!$D$9,"",MAX(AU32-MIN(MAX(AU$9-AU32*AU$8/12,0),AU32),0))</x:f>
        <x:v>80550131.46788026</x:v>
      </x:c>
      <x:c r="AV33" s="58" t="n">
        <x:f>IF($C33&gt;'Deal Pricing'!$D$9,"",MAX(AV32-MIN(MAX(AV$9-AV32*AV$8/12,0),AV32),0))</x:f>
        <x:v>80574121.19135268</x:v>
      </x:c>
      <x:c r="AW33" s="58" t="n">
        <x:f>IF($C33&gt;'Deal Pricing'!$D$9,"",MAX(AW32-MIN(MAX(AW$9-AW32*AW$8/12,0),AW32),0))</x:f>
        <x:v>80598092.84698327</x:v>
      </x:c>
      <x:c r="AX33" s="58" t="n">
        <x:f>IF($C33&gt;'Deal Pricing'!$D$9,"",MAX(AX32-MIN(MAX(AX$9-AX32*AX$8/12,0),AX32),0))</x:f>
        <x:v>80622046.42419577</x:v>
      </x:c>
      <x:c r="AY33" s="58" t="n">
        <x:f>IF($C33&gt;'Deal Pricing'!$D$9,"",MAX(AY32-MIN(MAX(AY$9-AY32*AY$8/12,0),AY32),0))</x:f>
        <x:v>80645981.91246271</x:v>
      </x:c>
      <x:c r="AZ33" s="58" t="n">
        <x:f>IF($C33&gt;'Deal Pricing'!$D$9,"",MAX(AZ32-MIN(MAX(AZ$9-AZ32*AZ$8/12,0),AZ32),0))</x:f>
        <x:v>80669899.30130988</x:v>
      </x:c>
      <x:c r="BA33" s="58" t="n">
        <x:f>IF($C33&gt;'Deal Pricing'!$D$9,"",MAX(BA32-MIN(MAX(BA$9-BA32*BA$8/12,0),BA32),0))</x:f>
        <x:v>80693798.58031203</x:v>
      </x:c>
      <x:c r="BB33" s="58" t="n">
        <x:f>IF($C33&gt;'Deal Pricing'!$D$9,"",MAX(BB32-MIN(MAX(BB$9-BB32*BB$8/12,0),BB32),0))</x:f>
        <x:v>80717679.73909692</x:v>
      </x:c>
      <x:c r="BC33" s="58" t="n">
        <x:f>IF($C33&gt;'Deal Pricing'!$D$9,"",MAX(BC32-MIN(MAX(BC$9-BC32*BC$8/12,0),BC32),0))</x:f>
        <x:v>80741542.76734142</x:v>
      </x:c>
      <x:c r="BD33" s="58" t="n">
        <x:f>IF($C33&gt;'Deal Pricing'!$D$9,"",MAX(BD32-MIN(MAX(BD$9-BD32*BD$8/12,0),BD32),0))</x:f>
        <x:v>80765387.65477541</x:v>
      </x:c>
      <x:c r="BE33" s="58" t="n">
        <x:f>IF($C33&gt;'Deal Pricing'!$D$9,"",MAX(BE32-MIN(MAX(BE$9-BE32*BE$8/12,0),BE32),0))</x:f>
        <x:v>80789214.39117832</x:v>
      </x:c>
      <x:c r="BF33" s="58" t="n">
        <x:f>IF($C33&gt;'Deal Pricing'!$D$9,"",MAX(BF32-MIN(MAX(BF$9-BF32*BF$8/12,0),BF32),0))</x:f>
        <x:v>80813022.96638075</x:v>
      </x:c>
      <x:c r="BG33" s="58" t="n">
        <x:f>IF($C33&gt;'Deal Pricing'!$D$9,"",MAX(BG32-MIN(MAX(BG$9-BG32*BG$8/12,0),BG32),0))</x:f>
        <x:v>80836813.37026566</x:v>
      </x:c>
      <x:c r="BH33" s="58" t="n">
        <x:f>IF($C33&gt;'Deal Pricing'!$D$9,"",MAX(BH32-MIN(MAX(BH$9-BH32*BH$8/12,0),BH32),0))</x:f>
        <x:v>80860585.5927653</x:v>
      </x:c>
      <x:c r="BI33" s="58" t="n">
        <x:f>IF($C33&gt;'Deal Pricing'!$D$9,"",MAX(BI32-MIN(MAX(BI$9-BI32*BI$8/12,0),BI32),0))</x:f>
        <x:v>80884339.6238648</x:v>
      </x:c>
      <x:c r="BJ33" s="58" t="n">
        <x:f>IF($C33&gt;'Deal Pricing'!$D$9,"",MAX(BJ32-MIN(MAX(BJ$9-BJ32*BJ$8/12,0),BJ32),0))</x:f>
        <x:v>80908075.45359845</x:v>
      </x:c>
      <x:c r="BK33" s="58" t="n">
        <x:f>IF($C33&gt;'Deal Pricing'!$D$9,"",MAX(BK32-MIN(MAX(BK$9-BK32*BK$8/12,0),BK32),0))</x:f>
        <x:v>80931793.0720536</x:v>
      </x:c>
      <x:c r="BL33" s="58" t="n">
        <x:f>IF($C33&gt;'Deal Pricing'!$D$9,"",MAX(BL32-MIN(MAX(BL$9-BL32*BL$8/12,0),BL32),0))</x:f>
        <x:v>80955492.46936668</x:v>
      </x:c>
      <x:c r="BM33" s="58" t="n">
        <x:f>IF($C33&gt;'Deal Pricing'!$D$9,"",MAX(BM32-MIN(MAX(BM$9-BM32*BM$8/12,0),BM32),0))</x:f>
        <x:v>80979173.63572714</x:v>
      </x:c>
      <x:c r="BN33" s="58" t="n">
        <x:f>IF($C33&gt;'Deal Pricing'!$D$9,"",MAX(BN32-MIN(MAX(BN$9-BN32*BN$8/12,0),BN32),0))</x:f>
        <x:v>81002836.56137355</x:v>
      </x:c>
      <x:c r="BO33" s="58" t="n">
        <x:f>IF($C33&gt;'Deal Pricing'!$D$9,"",MAX(BO32-MIN(MAX(BO$9-BO32*BO$8/12,0),BO32),0))</x:f>
        <x:v>81026481.23659746</x:v>
      </x:c>
      <x:c r="BP33" s="58" t="n">
        <x:f>IF($C33&gt;'Deal Pricing'!$D$9,"",MAX(BP32-MIN(MAX(BP$9-BP32*BP$8/12,0),BP32),0))</x:f>
        <x:v>81050107.65173966</x:v>
      </x:c>
      <x:c r="BQ33" s="58" t="n">
        <x:f>IF($C33&gt;'Deal Pricing'!$D$9,"",MAX(BQ32-MIN(MAX(BQ$9-BQ32*BQ$8/12,0),BQ32),0))</x:f>
        <x:v>81073715.79719386</x:v>
      </x:c>
      <x:c r="BR33" s="58" t="n">
        <x:f>IF($C33&gt;'Deal Pricing'!$D$9,"",MAX(BR32-MIN(MAX(BR$9-BR32*BR$8/12,0),BR32),0))</x:f>
        <x:v>81097305.66340333</x:v>
      </x:c>
      <x:c r="BS33" s="58" t="n">
        <x:f>IF($C33&gt;'Deal Pricing'!$D$9,"",MAX(BS32-MIN(MAX(BS$9-BS32*BS$8/12,0),BS32),0))</x:f>
        <x:v>81120877.24086258</x:v>
      </x:c>
      <x:c r="BT33" s="58" t="n">
        <x:f>IF($C33&gt;'Deal Pricing'!$D$9,"",MAX(BT32-MIN(MAX(BT$9-BT32*BT$8/12,0),BT32),0))</x:f>
        <x:v>81144430.5201184</x:v>
      </x:c>
      <x:c r="BU33" s="58" t="n">
        <x:f>IF($C33&gt;'Deal Pricing'!$D$9,"",MAX(BU32-MIN(MAX(BU$9-BU32*BU$8/12,0),BU32),0))</x:f>
        <x:v>81167965.491767</x:v>
      </x:c>
      <x:c r="BV33" s="58" t="n">
        <x:f>IF($C33&gt;'Deal Pricing'!$D$9,"",MAX(BV32-MIN(MAX(BV$9-BV32*BV$8/12,0),BV32),0))</x:f>
        <x:v>81191482.14645727</x:v>
      </x:c>
      <x:c r="BW33" s="58" t="n">
        <x:f>IF($C33&gt;'Deal Pricing'!$D$9,"",MAX(BW32-MIN(MAX(BW$9-BW32*BW$8/12,0),BW32),0))</x:f>
        <x:v>81214980.47488748</x:v>
      </x:c>
      <x:c r="BX33" s="58" t="n">
        <x:f>IF($C33&gt;'Deal Pricing'!$D$9,"",MAX(BX32-MIN(MAX(BX$9-BX32*BX$8/12,0),BX32),0))</x:f>
        <x:v>81238460.46780862</x:v>
      </x:c>
      <x:c r="BY33" s="58" t="n">
        <x:f>IF($C33&gt;'Deal Pricing'!$D$9,"",MAX(BY32-MIN(MAX(BY$9-BY32*BY$8/12,0),BY32),0))</x:f>
        <x:v>81261922.11602114</x:v>
      </x:c>
      <x:c r="BZ33" s="58" t="n">
        <x:f>IF($C33&gt;'Deal Pricing'!$D$9,"",MAX(BZ32-MIN(MAX(BZ$9-BZ32*BZ$8/12,0),BZ32),0))</x:f>
        <x:v>81285365.41037816</x:v>
      </x:c>
      <x:c r="CA33" s="58" t="n">
        <x:f>IF($C33&gt;'Deal Pricing'!$D$9,"",MAX(CA32-MIN(MAX(CA$9-CA32*CA$8/12,0),CA32),0))</x:f>
        <x:v>81308790.34178206</x:v>
      </x:c>
      <x:c r="CB33" s="58" t="n">
        <x:f>IF($C33&gt;'Deal Pricing'!$D$9,"",MAX(CB32-MIN(MAX(CB$9-CB32*CB$8/12,0),CB32),0))</x:f>
        <x:v>81332196.90118814</x:v>
      </x:c>
      <x:c r="CC33" s="58" t="n">
        <x:f>IF($C33&gt;'Deal Pricing'!$D$9,"",MAX(CC32-MIN(MAX(CC$9-CC32*CC$8/12,0),CC32),0))</x:f>
        <x:v>81355585.07960132</x:v>
      </x:c>
      <x:c r="CD33" s="58" t="n">
        <x:f>IF($C33&gt;'Deal Pricing'!$D$9,"",MAX(CD32-MIN(MAX(CD$9-CD32*CD$8/12,0),CD32),0))</x:f>
        <x:v>81378954.86807758</x:v>
      </x:c>
      <x:c r="CE33" s="58" t="n">
        <x:f>IF($C33&gt;'Deal Pricing'!$D$9,"",MAX(CE32-MIN(MAX(CE$9-CE32*CE$8/12,0),CE32),0))</x:f>
        <x:v>81402306.25772516</x:v>
      </x:c>
      <x:c r="CF33" s="58" t="n">
        <x:f>IF($C33&gt;'Deal Pricing'!$D$9,"",MAX(CF32-MIN(MAX(CF$9-CF32*CF$8/12,0),CF32),0))</x:f>
        <x:v>81425639.23970172</x:v>
      </x:c>
      <x:c r="CG33" s="58" t="n">
        <x:f>IF($C33&gt;'Deal Pricing'!$D$9,"",MAX(CG32-MIN(MAX(CG$9-CG32*CG$8/12,0),CG32),0))</x:f>
        <x:v>81448953.8052175</x:v>
      </x:c>
      <x:c r="CH33" s="58" t="n">
        <x:f>IF($C33&gt;'Deal Pricing'!$D$9,"",MAX(CH32-MIN(MAX(CH$9-CH32*CH$8/12,0),CH32),0))</x:f>
        <x:v>81472249.94553217</x:v>
      </x:c>
      <x:c r="CI33" s="58" t="n">
        <x:f>IF($C33&gt;'Deal Pricing'!$D$9,"",MAX(CI32-MIN(MAX(CI$9-CI32*CI$8/12,0),CI32),0))</x:f>
        <x:v>81495527.65195793</x:v>
      </x:c>
      <x:c r="CJ33" s="58" t="n">
        <x:f>IF($C33&gt;'Deal Pricing'!$D$9,"",MAX(CJ32-MIN(MAX(CJ$9-CJ32*CJ$8/12,0),CJ32),0))</x:f>
        <x:v>81518786.91585651</x:v>
      </x:c>
      <x:c r="CK33" s="58" t="n">
        <x:f>IF($C33&gt;'Deal Pricing'!$D$9,"",MAX(CK32-MIN(MAX(CK$9-CK32*CK$8/12,0),CK32),0))</x:f>
        <x:v>81542027.72864206</x:v>
      </x:c>
      <x:c r="CL33" s="58" t="n">
        <x:f>IF($C33&gt;'Deal Pricing'!$D$9,"",MAX(CL32-MIN(MAX(CL$9-CL32*CL$8/12,0),CL32),0))</x:f>
        <x:v>81565250.08177818</x:v>
      </x:c>
      <x:c r="CM33" s="58" t="n">
        <x:f>IF($C33&gt;'Deal Pricing'!$D$9,"",MAX(CM32-MIN(MAX(CM$9-CM32*CM$8/12,0),CM32),0))</x:f>
        <x:v>81588453.96678106</x:v>
      </x:c>
      <x:c r="CN33" s="58" t="n">
        <x:f>IF($C33&gt;'Deal Pricing'!$D$9,"",MAX(CN32-MIN(MAX(CN$9-CN32*CN$8/12,0),CN32),0))</x:f>
        <x:v>81611639.37521617</x:v>
      </x:c>
      <x:c r="CO33" s="58" t="n">
        <x:f>IF($C33&gt;'Deal Pricing'!$D$9,"",MAX(CO32-MIN(MAX(CO$9-CO32*CO$8/12,0),CO32),0))</x:f>
        <x:v>81634806.2987016</x:v>
      </x:c>
      <x:c r="CP33" s="58" t="n">
        <x:f>IF($C33&gt;'Deal Pricing'!$D$9,"",MAX(CP32-MIN(MAX(CP$9-CP32*CP$8/12,0),CP32),0))</x:f>
        <x:v>81657954.72890508</x:v>
      </x:c>
      <x:c r="CQ33" s="58" t="n">
        <x:f>IF($C33&gt;'Deal Pricing'!$D$9,"",MAX(CQ32-MIN(MAX(CQ$9-CQ32*CQ$8/12,0),CQ32),0))</x:f>
        <x:v>81681084.65754543</x:v>
      </x:c>
      <x:c r="CR33" s="58" t="n">
        <x:f>IF($C33&gt;'Deal Pricing'!$D$9,"",MAX(CR32-MIN(MAX(CR$9-CR32*CR$8/12,0),CR32),0))</x:f>
        <x:v>81704196.07639344</x:v>
      </x:c>
      <x:c r="CS33" s="58" t="n">
        <x:f>IF($C33&gt;'Deal Pricing'!$D$9,"",MAX(CS32-MIN(MAX(CS$9-CS32*CS$8/12,0),CS32),0))</x:f>
        <x:v>81727288.97726932</x:v>
      </x:c>
      <x:c r="CT33" s="58" t="n">
        <x:f>IF($C33&gt;'Deal Pricing'!$D$9,"",MAX(CT32-MIN(MAX(CT$9-CT32*CT$8/12,0),CT32),0))</x:f>
        <x:v>81750363.35204566</x:v>
      </x:c>
      <x:c r="CU33" s="58" t="n">
        <x:f>IF($C33&gt;'Deal Pricing'!$D$9,"",MAX(CU32-MIN(MAX(CU$9-CU32*CU$8/12,0),CU32),0))</x:f>
        <x:v>81773419.19264442</x:v>
      </x:c>
      <x:c r="CV33" s="58" t="n">
        <x:f>IF($C33&gt;'Deal Pricing'!$D$9,"",MAX(CV32-MIN(MAX(CV$9-CV32*CV$8/12,0),CV32),0))</x:f>
        <x:v>81796456.49104002</x:v>
      </x:c>
      <x:c r="CW33" s="58" t="n">
        <x:f>IF($C33&gt;'Deal Pricing'!$D$9,"",MAX(CW32-MIN(MAX(CW$9-CW32*CW$8/12,0),CW32),0))</x:f>
        <x:v>81819475.23925617</x:v>
      </x:c>
      <x:c r="CX33" s="58" t="n">
        <x:f>IF($C33&gt;'Deal Pricing'!$D$9,"",MAX(CX32-MIN(MAX(CX$9-CX32*CX$8/12,0),CX32),0))</x:f>
        <x:v>81842475.42936896</x:v>
      </x:c>
      <x:c r="CY33" s="58" t="n">
        <x:f>IF($C33&gt;'Deal Pricing'!$D$9,"",MAX(CY32-MIN(MAX(CY$9-CY32*CY$8/12,0),CY32),0))</x:f>
        <x:v>81865457.05350381</x:v>
      </x:c>
      <x:c r="CZ33" s="58" t="n">
        <x:f>IF($C33&gt;'Deal Pricing'!$D$9,"",MAX(CZ32-MIN(MAX(CZ$9-CZ32*CZ$8/12,0),CZ32),0))</x:f>
        <x:v>81888420.1038385</x:v>
      </x:c>
      <x:c r="DA33" s="58" t="n">
        <x:f>IF($C33&gt;'Deal Pricing'!$D$9,"",MAX(DA32-MIN(MAX(DA$9-DA32*DA$8/12,0),DA32),0))</x:f>
        <x:v>81911364.57260011</x:v>
      </x:c>
      <x:c r="DB33" s="58" t="n">
        <x:f>IF($C33&gt;'Deal Pricing'!$D$9,"",MAX(DB32-MIN(MAX(DB$9-DB32*DB$8/12,0),DB32),0))</x:f>
        <x:v>81934290.45206796</x:v>
      </x:c>
      <x:c r="DC33" s="58" t="n">
        <x:f>IF($C33&gt;'Deal Pricing'!$D$9,"",MAX(DC32-MIN(MAX(DC$9-DC32*DC$8/12,0),DC32),0))</x:f>
        <x:v>81957197.73457116</x:v>
      </x:c>
      <x:c r="DD33" s="58" t="n">
        <x:f>IF($C33&gt;'Deal Pricing'!$D$9,"",MAX(DD32-MIN(MAX(DD$9-DD32*DD$8/12,0),DD32),0))</x:f>
        <x:v>81980086.41248955</x:v>
      </x:c>
      <x:c r="DE33" s="58" t="n">
        <x:f>IF($C33&gt;'Deal Pricing'!$D$9,"",MAX(DE32-MIN(MAX(DE$9-DE32*DE$8/12,0),DE32),0))</x:f>
        <x:v>82002956.47825478</x:v>
      </x:c>
      <x:c r="DF33" s="58" t="n">
        <x:f>IF($C33&gt;'Deal Pricing'!$D$9,"",MAX(DF32-MIN(MAX(DF$9-DF32*DF$8/12,0),DF32),0))</x:f>
        <x:v>82025807.92434782</x:v>
      </x:c>
      <x:c r="DG33" s="58" t="n">
        <x:f>IF($C33&gt;'Deal Pricing'!$D$9,"",MAX(DG32-MIN(MAX(DG$9-DG32*DG$8/12,0),DG32),0))</x:f>
        <x:v>82048640.74330185</x:v>
      </x:c>
      <x:c r="DH33" s="58" t="n">
        <x:f>IF($C33&gt;'Deal Pricing'!$D$9,"",MAX(DH32-MIN(MAX(DH$9-DH32*DH$8/12,0),DH32),0))</x:f>
        <x:v>82071454.92769934</x:v>
      </x:c>
      <x:c r="DI33" s="58" t="n">
        <x:f>IF($C33&gt;'Deal Pricing'!$D$9,"",MAX(DI32-MIN(MAX(DI$9-DI32*DI$8/12,0),DI32),0))</x:f>
        <x:v>82094250.47017485</x:v>
      </x:c>
      <x:c r="DJ33" s="58" t="n">
        <x:f>IF($C33&gt;'Deal Pricing'!$D$9,"",MAX(DJ32-MIN(MAX(DJ$9-DJ32*DJ$8/12,0),DJ32),0))</x:f>
        <x:v>82117027.36341223</x:v>
      </x:c>
      <x:c r="DK33" s="58" t="n">
        <x:f>IF($C33&gt;'Deal Pricing'!$D$9,"",MAX(DK32-MIN(MAX(DK$9-DK32*DK$8/12,0),DK32),0))</x:f>
        <x:v>82139785.60014741</x:v>
      </x:c>
      <x:c r="DL33" s="58" t="n">
        <x:f>IF($C33&gt;'Deal Pricing'!$D$9,"",MAX(DL32-MIN(MAX(DL$9-DL32*DL$8/12,0),DL32),0))</x:f>
        <x:v>82162525.17316554</x:v>
      </x:c>
      <x:c r="DM33" s="58" t="n">
        <x:f>IF($C33&gt;'Deal Pricing'!$D$9,"",MAX(DM32-MIN(MAX(DM$9-DM32*DM$8/12,0),DM32),0))</x:f>
        <x:v>82185246.07530391</x:v>
      </x:c>
      <x:c r="DN33" s="58" t="n">
        <x:f>IF($C33&gt;'Deal Pricing'!$D$9,"",MAX(DN32-MIN(MAX(DN$9-DN32*DN$8/12,0),DN32),0))</x:f>
        <x:v>82207948.29944924</x:v>
      </x:c>
      <x:c r="DO33" s="58" t="n">
        <x:f>IF($C33&gt;'Deal Pricing'!$D$9,"",MAX(DO32-MIN(MAX(DO$9-DO32*DO$8/12,0),DO32),0))</x:f>
        <x:v>82230631.83853902</x:v>
      </x:c>
      <x:c r="DP33" s="58" t="n">
        <x:f>IF($C33&gt;'Deal Pricing'!$D$9,"",MAX(DP32-MIN(MAX(DP$9-DP32*DP$8/12,0),DP32),0))</x:f>
        <x:v>82253296.68556222</x:v>
      </x:c>
      <x:c r="DQ33" s="58" t="n">
        <x:f>IF($C33&gt;'Deal Pricing'!$D$9,"",MAX(DQ32-MIN(MAX(DQ$9-DQ32*DQ$8/12,0),DQ32),0))</x:f>
        <x:v>82275942.83355711</x:v>
      </x:c>
      <x:c r="DR33" s="58" t="n">
        <x:f>IF($C33&gt;'Deal Pricing'!$D$9,"",MAX(DR32-MIN(MAX(DR$9-DR32*DR$8/12,0),DR32),0))</x:f>
        <x:v>82298570.27561381</x:v>
      </x:c>
      <x:c r="DS33" s="58" t="n">
        <x:f>IF($C33&gt;'Deal Pricing'!$D$9,"",MAX(DS32-MIN(MAX(DS$9-DS32*DS$8/12,0),DS32),0))</x:f>
        <x:v>82321179.00487168</x:v>
      </x:c>
      <x:c r="DT33" s="58" t="n">
        <x:f>IF($C33&gt;'Deal Pricing'!$D$9,"",MAX(DT32-MIN(MAX(DT$9-DT32*DT$8/12,0),DT32),0))</x:f>
        <x:v>82343769.01452188</x:v>
      </x:c>
      <x:c r="DU33" s="58" t="n">
        <x:f>IF($C33&gt;'Deal Pricing'!$D$9,"",MAX(DU32-MIN(MAX(DU$9-DU32*DU$8/12,0),DU32),0))</x:f>
        <x:v>82366340.29780476</x:v>
      </x:c>
      <x:c r="DV33" s="58" t="n">
        <x:f>IF($C33&gt;'Deal Pricing'!$D$9,"",MAX(DV32-MIN(MAX(DV$9-DV32*DV$8/12,0),DV32),0))</x:f>
        <x:v>82388892.84801248</x:v>
      </x:c>
      <x:c r="DW33" s="58" t="n">
        <x:f>IF($C33&gt;'Deal Pricing'!$D$9,"",MAX(DW32-MIN(MAX(DW$9-DW32*DW$8/12,0),DW32),0))</x:f>
        <x:v>82411426.65848634</x:v>
      </x:c>
      <x:c r="DX33" s="58" t="n">
        <x:f>IF($C33&gt;'Deal Pricing'!$D$9,"",MAX(DX32-MIN(MAX(DX$9-DX32*DX$8/12,0),DX32),0))</x:f>
        <x:v>82433941.72261937</x:v>
      </x:c>
      <x:c r="DY33" s="58" t="n">
        <x:f>IF($C33&gt;'Deal Pricing'!$D$9,"",MAX(DY32-MIN(MAX(DY$9-DY32*DY$8/12,0),DY32),0))</x:f>
        <x:v>82456438.0338538</x:v>
      </x:c>
      <x:c r="DZ33" s="58" t="n">
        <x:f>IF($C33&gt;'Deal Pricing'!$D$9,"",MAX(DZ32-MIN(MAX(DZ$9-DZ32*DZ$8/12,0),DZ32),0))</x:f>
        <x:v>82478915.58568336</x:v>
      </x:c>
      <x:c r="EA33" s="58" t="n">
        <x:f>IF($C33&gt;'Deal Pricing'!$D$9,"",MAX(EA32-MIN(MAX(EA$9-EA32*EA$8/12,0),EA32),0))</x:f>
        <x:v>82501374.3716514</x:v>
      </x:c>
      <x:c r="EB33" s="58" t="n">
        <x:f>IF($C33&gt;'Deal Pricing'!$D$9,"",MAX(EB32-MIN(MAX(EB$9-EB32*EB$8/12,0),EB32),0))</x:f>
        <x:v>82523814.38535157</x:v>
      </x:c>
      <x:c r="EC33" s="58" t="n">
        <x:f>IF($C33&gt;'Deal Pricing'!$D$9,"",MAX(EC32-MIN(MAX(EC$9-EC32*EC$8/12,0),EC32),0))</x:f>
        <x:v>82546235.62042868</x:v>
      </x:c>
      <x:c r="ED33" s="58" t="n">
        <x:f>IF($C33&gt;'Deal Pricing'!$D$9,"",MAX(ED32-MIN(MAX(ED$9-ED32*ED$8/12,0),ED32),0))</x:f>
        <x:v>82568638.07057679</x:v>
      </x:c>
      <x:c r="EE33" s="58" t="n">
        <x:f>IF($C33&gt;'Deal Pricing'!$D$9,"",MAX(EE32-MIN(MAX(EE$9-EE32*EE$8/12,0),EE32),0))</x:f>
        <x:v>82591021.72954135</x:v>
      </x:c>
      <x:c r="EF33" s="58" t="n">
        <x:f>IF($C33&gt;'Deal Pricing'!$D$9,"",MAX(EF32-MIN(MAX(EF$9-EF32*EF$8/12,0),EF32),0))</x:f>
        <x:v>82613386.59111686</x:v>
      </x:c>
      <x:c r="EG33" s="58" t="n">
        <x:f>IF($C33&gt;'Deal Pricing'!$D$9,"",MAX(EG32-MIN(MAX(EG$9-EG32*EG$8/12,0),EG32),0))</x:f>
        <x:v>82635732.64914943</x:v>
      </x:c>
      <x:c r="EH33" s="58" t="n">
        <x:f>IF($C33&gt;'Deal Pricing'!$D$9,"",MAX(EH32-MIN(MAX(EH$9-EH32*EH$8/12,0),EH32),0))</x:f>
        <x:v>82658059.89753398</x:v>
      </x:c>
      <x:c r="EI33" s="58" t="n">
        <x:f>IF($C33&gt;'Deal Pricing'!$D$9,"",MAX(EI32-MIN(MAX(EI$9-EI32*EI$8/12,0),EI32),0))</x:f>
        <x:v>82680368.33021703</x:v>
      </x:c>
      <x:c r="EJ33" s="58" t="n">
        <x:f>IF($C33&gt;'Deal Pricing'!$D$9,"",MAX(EJ32-MIN(MAX(EJ$9-EJ32*EJ$8/12,0),EJ32),0))</x:f>
        <x:v>82702657.9411939</x:v>
      </x:c>
      <x:c r="EK33" s="58" t="n">
        <x:f>IF($C33&gt;'Deal Pricing'!$D$9,"",MAX(EK32-MIN(MAX(EK$9-EK32*EK$8/12,0),EK32),0))</x:f>
        <x:v>82724928.72451134</x:v>
      </x:c>
      <x:c r="EL33" s="58" t="n">
        <x:f>IF($C33&gt;'Deal Pricing'!$D$9,"",MAX(EL32-MIN(MAX(EL$9-EL32*EL$8/12,0),EL32),0))</x:f>
        <x:v>82747180.67426535</x:v>
      </x:c>
      <x:c r="EM33" s="58" t="n">
        <x:f>IF($C33&gt;'Deal Pricing'!$D$9,"",MAX(EM32-MIN(MAX(EM$9-EM32*EM$8/12,0),EM32),0))</x:f>
        <x:v>82769413.78460199</x:v>
      </x:c>
      <x:c r="EN33" s="58" t="n">
        <x:f>IF($C33&gt;'Deal Pricing'!$D$9,"",MAX(EN32-MIN(MAX(EN$9-EN32*EN$8/12,0),EN32),0))</x:f>
        <x:v>82791628.04971837</x:v>
      </x:c>
      <x:c r="EO33" s="58" t="n">
        <x:f>IF($C33&gt;'Deal Pricing'!$D$9,"",MAX(EO32-MIN(MAX(EO$9-EO32*EO$8/12,0),EO32),0))</x:f>
        <x:v>82813823.46386035</x:v>
      </x:c>
      <x:c r="EP33" s="58" t="n">
        <x:f>IF($C33&gt;'Deal Pricing'!$D$9,"",MAX(EP32-MIN(MAX(EP$9-EP32*EP$8/12,0),EP32),0))</x:f>
        <x:v>82836000.02132511</x:v>
      </x:c>
      <x:c r="EQ33" s="58" t="n">
        <x:f>IF($C33&gt;'Deal Pricing'!$D$9,"",MAX(EQ32-MIN(MAX(EQ$9-EQ32*EQ$8/12,0),EQ32),0))</x:f>
        <x:v>82858157.71645857</x:v>
      </x:c>
      <x:c r="ER33" s="58" t="n">
        <x:f>IF($C33&gt;'Deal Pricing'!$D$9,"",MAX(ER32-MIN(MAX(ER$9-ER32*ER$8/12,0),ER32),0))</x:f>
        <x:v>82880296.54365793</x:v>
      </x:c>
      <x:c r="ES33" s="58" t="n">
        <x:f>IF($C33&gt;'Deal Pricing'!$D$9,"",MAX(ES32-MIN(MAX(ES$9-ES32*ES$8/12,0),ES32),0))</x:f>
        <x:v>82902416.49736899</x:v>
      </x:c>
      <x:c r="ET33" s="58" t="n">
        <x:f>IF($C33&gt;'Deal Pricing'!$D$9,"",MAX(ET32-MIN(MAX(ET$9-ET32*ET$8/12,0),ET32),0))</x:f>
        <x:v>82924517.5720888</x:v>
      </x:c>
      <x:c r="EU33" s="58" t="n">
        <x:f>IF($C33&gt;'Deal Pricing'!$D$9,"",MAX(EU32-MIN(MAX(EU$9-EU32*EU$8/12,0),EU32),0))</x:f>
        <x:v>82946599.76236306</x:v>
      </x:c>
      <x:c r="EV33" s="58" t="n">
        <x:f>IF($C33&gt;'Deal Pricing'!$D$9,"",MAX(EV32-MIN(MAX(EV$9-EV32*EV$8/12,0),EV32),0))</x:f>
        <x:v>82968663.0627885</x:v>
      </x:c>
      <x:c r="EW33" s="58" t="n">
        <x:f>IF($C33&gt;'Deal Pricing'!$D$9,"",MAX(EW32-MIN(MAX(EW$9-EW32*EW$8/12,0),EW32),0))</x:f>
        <x:v>82990707.4680106</x:v>
      </x:c>
      <x:c r="EX33" s="58" t="n">
        <x:f>IF($C33&gt;'Deal Pricing'!$D$9,"",MAX(EX32-MIN(MAX(EX$9-EX32*EX$8/12,0),EX32),0))</x:f>
        <x:v>83012732.97272576</x:v>
      </x:c>
      <x:c r="EY33" s="58" t="n">
        <x:f>IF($C33&gt;'Deal Pricing'!$D$9,"",MAX(EY32-MIN(MAX(EY$9-EY32*EY$8/12,0),EY32),0))</x:f>
        <x:v>83034739.5716793</x:v>
      </x:c>
      <x:c r="EZ33" s="58" t="n">
        <x:f>IF($C33&gt;'Deal Pricing'!$D$9,"",MAX(EZ32-MIN(MAX(EZ$9-EZ32*EZ$8/12,0),EZ32),0))</x:f>
        <x:v>83056727.25966634</x:v>
      </x:c>
      <x:c r="FA33" s="58" t="n">
        <x:f>IF($C33&gt;'Deal Pricing'!$D$9,"",MAX(FA32-MIN(MAX(FA$9-FA32*FA$8/12,0),FA32),0))</x:f>
        <x:v>83078696.03153254</x:v>
      </x:c>
      <x:c r="FB33" s="58" t="n">
        <x:f>IF($C33&gt;'Deal Pricing'!$D$9,"",MAX(FB32-MIN(MAX(FB$9-FB32*FB$8/12,0),FB32),0))</x:f>
        <x:v>83100645.88217221</x:v>
      </x:c>
      <x:c r="FC33" s="58" t="n">
        <x:f>IF($C33&gt;'Deal Pricing'!$D$9,"",MAX(FC32-MIN(MAX(FC$9-FC32*FC$8/12,0),FC32),0))</x:f>
        <x:v>83122576.80653033</x:v>
      </x:c>
      <x:c r="FD33" s="58" t="n">
        <x:f>IF($C33&gt;'Deal Pricing'!$D$9,"",MAX(FD32-MIN(MAX(FD$9-FD32*FD$8/12,0),FD32),0))</x:f>
        <x:v>83144488.79960056</x:v>
      </x:c>
      <x:c r="FE33" s="58" t="n">
        <x:f>IF($C33&gt;'Deal Pricing'!$D$9,"",MAX(FE32-MIN(MAX(FE$9-FE32*FE$8/12,0),FE32),0))</x:f>
        <x:v>83166381.85642713</x:v>
      </x:c>
      <x:c r="FF33" s="58" t="n">
        <x:f>IF($C33&gt;'Deal Pricing'!$D$9,"",MAX(FF32-MIN(MAX(FF$9-FF32*FF$8/12,0),FF32),0))</x:f>
        <x:v>83188255.97210284</x:v>
      </x:c>
      <x:c r="FG33" s="58" t="n">
        <x:f>IF($C33&gt;'Deal Pricing'!$D$9,"",MAX(FG32-MIN(MAX(FG$9-FG32*FG$8/12,0),FG32),0))</x:f>
        <x:v>83210111.14177114</x:v>
      </x:c>
      <x:c r="FH33" s="58" t="n">
        <x:f>IF($C33&gt;'Deal Pricing'!$D$9,"",MAX(FH32-MIN(MAX(FH$9-FH32*FH$8/12,0),FH32),0))</x:f>
        <x:v>83231947.3606239</x:v>
      </x:c>
      <x:c r="FI33" s="58" t="n">
        <x:f>IF($C33&gt;'Deal Pricing'!$D$9,"",MAX(FI32-MIN(MAX(FI$9-FI32*FI$8/12,0),FI32),0))</x:f>
        <x:v>83253764.62390359</x:v>
      </x:c>
      <x:c r="FJ33" s="58" t="n">
        <x:f>IF($C33&gt;'Deal Pricing'!$D$9,"",MAX(FJ32-MIN(MAX(FJ$9-FJ32*FJ$8/12,0),FJ32),0))</x:f>
        <x:v>83275562.9269013</x:v>
      </x:c>
      <x:c r="FK33" s="58" t="n">
        <x:f>IF($C33&gt;'Deal Pricing'!$D$9,"",MAX(FK32-MIN(MAX(FK$9-FK32*FK$8/12,0),FK32),0))</x:f>
        <x:v>83297342.26495753</x:v>
      </x:c>
      <x:c r="FL33" s="58" t="n">
        <x:f>IF($C33&gt;'Deal Pricing'!$D$9,"",MAX(FL32-MIN(MAX(FL$9-FL32*FL$8/12,0),FL32),0))</x:f>
        <x:v>83319102.63346305</x:v>
      </x:c>
      <x:c r="FM33" s="58" t="n">
        <x:f>IF($C33&gt;'Deal Pricing'!$D$9,"",MAX(FM32-MIN(MAX(FM$9-FM32*FM$8/12,0),FM32),0))</x:f>
        <x:v>83340844.0278569</x:v>
      </x:c>
      <x:c r="FN33" s="58" t="n">
        <x:f>IF($C33&gt;'Deal Pricing'!$D$9,"",MAX(FN32-MIN(MAX(FN$9-FN32*FN$8/12,0),FN32),0))</x:f>
        <x:v>83362566.4436285</x:v>
      </x:c>
      <x:c r="FO33" s="58" t="n">
        <x:f>IF($C33&gt;'Deal Pricing'!$D$9,"",MAX(FO32-MIN(MAX(FO$9-FO32*FO$8/12,0),FO32),0))</x:f>
        <x:v>83384269.8763155</x:v>
      </x:c>
      <x:c r="FP33" s="58" t="n">
        <x:f>IF($C33&gt;'Deal Pricing'!$D$9,"",MAX(FP32-MIN(MAX(FP$9-FP32*FP$8/12,0),FP32),0))</x:f>
        <x:v>83405954.32150595</x:v>
      </x:c>
      <x:c r="FQ33" s="58" t="n">
        <x:f>IF($C33&gt;'Deal Pricing'!$D$9,"",MAX(FQ32-MIN(MAX(FQ$9-FQ32*FQ$8/12,0),FQ32),0))</x:f>
        <x:v>83427619.774836</x:v>
      </x:c>
      <x:c r="FR33" s="58" t="n">
        <x:f>IF($C33&gt;'Deal Pricing'!$D$9,"",MAX(FR32-MIN(MAX(FR$9-FR32*FR$8/12,0),FR32),0))</x:f>
        <x:v>83449266.23199207</x:v>
      </x:c>
      <x:c r="FS33" s="58" t="n">
        <x:f>IF($C33&gt;'Deal Pricing'!$D$9,"",MAX(FS32-MIN(MAX(FS$9-FS32*FS$8/12,0),FS32),0))</x:f>
        <x:v>83470893.68870875</x:v>
      </x:c>
      <x:c r="FT33" s="58" t="n">
        <x:f>IF($C33&gt;'Deal Pricing'!$D$9,"",MAX(FT32-MIN(MAX(FT$9-FT32*FT$8/12,0),FT32),0))</x:f>
        <x:v>83492502.1407708</x:v>
      </x:c>
      <x:c r="FU33" s="58" t="n">
        <x:f>IF($C33&gt;'Deal Pricing'!$D$9,"",MAX(FU32-MIN(MAX(FU$9-FU32*FU$8/12,0),FU32),0))</x:f>
        <x:v>83514091.58401097</x:v>
      </x:c>
      <x:c r="FV33" s="58" t="n">
        <x:f>IF($C33&gt;'Deal Pricing'!$D$9,"",MAX(FV32-MIN(MAX(FV$9-FV32*FV$8/12,0),FV32),0))</x:f>
        <x:v>83535662.01431216</x:v>
      </x:c>
      <x:c r="FW33" s="58" t="n">
        <x:f>IF($C33&gt;'Deal Pricing'!$D$9,"",MAX(FW32-MIN(MAX(FW$9-FW32*FW$8/12,0),FW32),0))</x:f>
        <x:v>83557213.42760558</x:v>
      </x:c>
      <x:c r="FX33" s="58" t="n">
        <x:f>IF($C33&gt;'Deal Pricing'!$D$9,"",MAX(FX32-MIN(MAX(FX$9-FX32*FX$8/12,0),FX32),0))</x:f>
        <x:v>83578745.81987138</x:v>
      </x:c>
      <x:c r="FY33" s="58" t="n">
        <x:f>IF($C33&gt;'Deal Pricing'!$D$9,"",MAX(FY32-MIN(MAX(FY$9-FY32*FY$8/12,0),FY32),0))</x:f>
        <x:v>83600259.18713939</x:v>
      </x:c>
      <x:c r="FZ33" s="58" t="n">
        <x:f>IF($C33&gt;'Deal Pricing'!$D$9,"",MAX(FZ32-MIN(MAX(FZ$9-FZ32*FZ$8/12,0),FZ32),0))</x:f>
        <x:v>83621753.5254875</x:v>
      </x:c>
      <x:c r="GA33" s="58" t="n">
        <x:f>IF($C33&gt;'Deal Pricing'!$D$9,"",MAX(GA32-MIN(MAX(GA$9-GA32*GA$8/12,0),GA32),0))</x:f>
        <x:v>83643228.8310433</x:v>
      </x:c>
      <x:c r="GB33" s="58" t="n">
        <x:f>IF($C33&gt;'Deal Pricing'!$D$9,"",MAX(GB32-MIN(MAX(GB$9-GB32*GB$8/12,0),GB32),0))</x:f>
        <x:v>83664685.09998243</x:v>
      </x:c>
      <x:c r="GC33" s="58" t="n">
        <x:f>IF($C33&gt;'Deal Pricing'!$D$9,"",MAX(GC32-MIN(MAX(GC$9-GC32*GC$8/12,0),GC32),0))</x:f>
        <x:v>83686122.32853019</x:v>
      </x:c>
      <x:c r="GD33" s="58" t="n">
        <x:f>IF($C33&gt;'Deal Pricing'!$D$9,"",MAX(GD32-MIN(MAX(GD$9-GD32*GD$8/12,0),GD32),0))</x:f>
        <x:v>83707540.51295975</x:v>
      </x:c>
      <x:c r="GE33" s="58" t="n">
        <x:f>IF($C33&gt;'Deal Pricing'!$D$9,"",MAX(GE32-MIN(MAX(GE$9-GE32*GE$8/12,0),GE32),0))</x:f>
        <x:v>83728939.64959402</x:v>
      </x:c>
      <x:c r="GF33" s="58" t="n">
        <x:f>IF($C33&gt;'Deal Pricing'!$D$9,"",MAX(GF32-MIN(MAX(GF$9-GF32*GF$8/12,0),GF32),0))</x:f>
        <x:v>83750319.73480357</x:v>
      </x:c>
      <x:c r="GG33" s="58" t="n">
        <x:f>IF($C33&gt;'Deal Pricing'!$D$9,"",MAX(GG32-MIN(MAX(GG$9-GG32*GG$8/12,0),GG32),0))</x:f>
        <x:v>83771680.76500872</x:v>
      </x:c>
      <x:c r="GH33" s="58" t="n">
        <x:f>IF($C33&gt;'Deal Pricing'!$D$9,"",MAX(GH32-MIN(MAX(GH$9-GH32*GH$8/12,0),GH32),0))</x:f>
        <x:v>83793022.73667751</x:v>
      </x:c>
      <x:c r="GI33" s="58" t="n">
        <x:f>IF($C33&gt;'Deal Pricing'!$D$9,"",MAX(GI32-MIN(MAX(GI$9-GI32*GI$8/12,0),GI32),0))</x:f>
        <x:v>83814345.64632681</x:v>
      </x:c>
      <x:c r="GJ33" s="58" t="n">
        <x:f>IF($C33&gt;'Deal Pricing'!$D$9,"",MAX(GJ32-MIN(MAX(GJ$9-GJ32*GJ$8/12,0),GJ32),0))</x:f>
        <x:v>83835649.4905226</x:v>
      </x:c>
      <x:c r="GK33" s="58" t="n">
        <x:f>IF($C33&gt;'Deal Pricing'!$D$9,"",MAX(GK32-MIN(MAX(GK$9-GK32*GK$8/12,0),GK32),0))</x:f>
        <x:v>83856934.26587845</x:v>
      </x:c>
      <x:c r="GL33" s="58" t="n">
        <x:f>IF($C33&gt;'Deal Pricing'!$D$9,"",MAX(GL32-MIN(MAX(GL$9-GL32*GL$8/12,0),GL32),0))</x:f>
        <x:v>83878199.96905744</x:v>
      </x:c>
      <x:c r="GM33" s="58" t="n">
        <x:f>IF($C33&gt;'Deal Pricing'!$D$9,"",MAX(GM32-MIN(MAX(GM$9-GM32*GM$8/12,0),GM32),0))</x:f>
        <x:v>83899446.59677</x:v>
      </x:c>
      <x:c r="GN33" s="58" t="n">
        <x:f>IF($C33&gt;'Deal Pricing'!$D$9,"",MAX(GN32-MIN(MAX(GN$9-GN32*GN$8/12,0),GN32),0))</x:f>
        <x:v>83920674.14577606</x:v>
      </x:c>
      <x:c r="GO33" s="58" t="n">
        <x:f>IF($C33&gt;'Deal Pricing'!$D$9,"",MAX(GO32-MIN(MAX(GO$9-GO32*GO$8/12,0),GO32),0))</x:f>
        <x:v>83941882.61288285</x:v>
      </x:c>
      <x:c r="GP33" s="58" t="n">
        <x:f>IF($C33&gt;'Deal Pricing'!$D$9,"",MAX(GP32-MIN(MAX(GP$9-GP32*GP$8/12,0),GP32),0))</x:f>
        <x:v>83963071.99494693</x:v>
      </x:c>
      <x:c r="GQ33" s="58" t="n">
        <x:f>IF($C33&gt;'Deal Pricing'!$D$9,"",MAX(GQ32-MIN(MAX(GQ$9-GQ32*GQ$8/12,0),GQ32),0))</x:f>
        <x:v>83984242.28887217</x:v>
      </x:c>
      <x:c r="GR33" s="58" t="n">
        <x:f>IF($C33&gt;'Deal Pricing'!$D$9,"",MAX(GR32-MIN(MAX(GR$9-GR32*GR$8/12,0),GR32),0))</x:f>
        <x:v>84005393.4916116</x:v>
      </x:c>
      <x:c r="GS33" s="58" t="n">
        <x:f>IF($C33&gt;'Deal Pricing'!$D$9,"",MAX(GS32-MIN(MAX(GS$9-GS32*GS$8/12,0),GS32),0))</x:f>
        <x:v>84026525.60016559</x:v>
      </x:c>
      <x:c r="GT33" s="58" t="n">
        <x:f>IF($C33&gt;'Deal Pricing'!$D$9,"",MAX(GT32-MIN(MAX(GT$9-GT32*GT$8/12,0),GT32),0))</x:f>
        <x:v>84047638.61158349</x:v>
      </x:c>
      <x:c r="GU33" s="58" t="n">
        <x:f>IF($C33&gt;'Deal Pricing'!$D$9,"",MAX(GU32-MIN(MAX(GU$9-GU32*GU$8/12,0),GU32),0))</x:f>
        <x:v>84068732.52296217</x:v>
      </x:c>
      <x:c r="GV33" s="58" t="n">
        <x:f>IF($C33&gt;'Deal Pricing'!$D$9,"",MAX(GV32-MIN(MAX(GV$9-GV32*GV$8/12,0),GV32),0))</x:f>
        <x:v>84089807.33144648</x:v>
      </x:c>
      <x:c r="GW33" s="58" t="n">
        <x:f>IF($C33&gt;'Deal Pricing'!$D$9,"",MAX(GW32-MIN(MAX(GW$9-GW32*GW$8/12,0),GW32),0))</x:f>
        <x:v>84110863.03423014</x:v>
      </x:c>
      <x:c r="GX33" s="58" t="n">
        <x:f>IF($C33&gt;'Deal Pricing'!$D$9,"",MAX(GX32-MIN(MAX(GX$9-GX32*GX$8/12,0),GX32),0))</x:f>
        <x:v>84131899.62855381</x:v>
      </x:c>
      <x:c r="GY33" s="58" t="n">
        <x:f>IF($C33&gt;'Deal Pricing'!$D$9,"",MAX(GY32-MIN(MAX(GY$9-GY32*GY$8/12,0),GY32),0))</x:f>
        <x:v>84152917.11170706</x:v>
      </x:c>
      <x:c r="GZ33" s="58" t="n">
        <x:f>IF($C33&gt;'Deal Pricing'!$D$9,"",MAX(GZ32-MIN(MAX(GZ$9-GZ32*GZ$8/12,0),GZ32),0))</x:f>
        <x:v>84173915.48102644</x:v>
      </x:c>
      <x:c r="HA33" s="58" t="n">
        <x:f>IF($C33&gt;'Deal Pricing'!$D$9,"",MAX(HA32-MIN(MAX(HA$9-HA32*HA$8/12,0),HA32),0))</x:f>
        <x:v>84194894.73389734</x:v>
      </x:c>
      <x:c r="HB33" s="58" t="n">
        <x:f>IF($C33&gt;'Deal Pricing'!$D$9,"",MAX(HB32-MIN(MAX(HB$9-HB32*HB$8/12,0),HB32),0))</x:f>
        <x:v>84215854.86775197</x:v>
      </x:c>
      <x:c r="HC33" s="58" t="n">
        <x:f>IF($C33&gt;'Deal Pricing'!$D$9,"",MAX(HC32-MIN(MAX(HC$9-HC32*HC$8/12,0),HC32),0))</x:f>
        <x:v>84236795.88007124</x:v>
      </x:c>
      <x:c r="HD33" s="58" t="n">
        <x:f>IF($C33&gt;'Deal Pricing'!$D$9,"",MAX(HD32-MIN(MAX(HD$9-HD32*HD$8/12,0),HD32),0))</x:f>
        <x:v>84257717.76838303</x:v>
      </x:c>
      <x:c r="HE33" s="58" t="n">
        <x:f>IF($C33&gt;'Deal Pricing'!$D$9,"",MAX(HE32-MIN(MAX(HE$9-HE32*HE$8/12,0),HE32),0))</x:f>
        <x:v>84278620.53026362</x:v>
      </x:c>
      <x:c r="HF33" s="58" t="n">
        <x:f>IF($C33&gt;'Deal Pricing'!$D$9,"",MAX(HF32-MIN(MAX(HF$9-HF32*HF$8/12,0),HF32),0))</x:f>
        <x:v>84299504.1633361</x:v>
      </x:c>
      <x:c r="HG33" s="58" t="n">
        <x:f>IF($C33&gt;'Deal Pricing'!$D$9,"",MAX(HG32-MIN(MAX(HG$9-HG32*HG$8/12,0),HG32),0))</x:f>
        <x:v>84320368.66527219</x:v>
      </x:c>
      <x:c r="HH33" s="58" t="n">
        <x:f>IF($C33&gt;'Deal Pricing'!$D$9,"",MAX(HH32-MIN(MAX(HH$9-HH32*HH$8/12,0),HH32),0))</x:f>
        <x:v>84341214.03379032</x:v>
      </x:c>
      <x:c r="HI33" s="58" t="n">
        <x:f>IF($C33&gt;'Deal Pricing'!$D$9,"",MAX(HI32-MIN(MAX(HI$9-HI32*HI$8/12,0),HI32),0))</x:f>
        <x:v>84362040.26665652</x:v>
      </x:c>
      <x:c r="HJ33" s="58" t="n">
        <x:f>IF($C33&gt;'Deal Pricing'!$D$9,"",MAX(HJ32-MIN(MAX(HJ$9-HJ32*HJ$8/12,0),HJ32),0))</x:f>
        <x:v>84382847.361685</x:v>
      </x:c>
      <x:c r="HK33" s="58" t="n">
        <x:f>IF($C33&gt;'Deal Pricing'!$D$9,"",MAX(HK32-MIN(MAX(HK$9-HK32*HK$8/12,0),HK32),0))</x:f>
        <x:v>84403635.31673636</x:v>
      </x:c>
      <x:c r="HL33" s="58" t="n">
        <x:f>IF($C33&gt;'Deal Pricing'!$D$9,"",MAX(HL32-MIN(MAX(HL$9-HL32*HL$8/12,0),HL32),0))</x:f>
        <x:v>84424404.1297196</x:v>
      </x:c>
      <x:c r="HM33" s="58" t="n">
        <x:f>IF($C33&gt;'Deal Pricing'!$D$9,"",MAX(HM32-MIN(MAX(HM$9-HM32*HM$8/12,0),HM32),0))</x:f>
        <x:v>84445153.79859011</x:v>
      </x:c>
      <x:c r="HN33" s="58" t="n">
        <x:f>IF($C33&gt;'Deal Pricing'!$D$9,"",MAX(HN32-MIN(MAX(HN$9-HN32*HN$8/12,0),HN32),0))</x:f>
        <x:v>84465884.32135151</x:v>
      </x:c>
      <x:c r="HO33" s="58" t="n">
        <x:f>IF($C33&gt;'Deal Pricing'!$D$9,"",MAX(HO32-MIN(MAX(HO$9-HO32*HO$8/12,0),HO32),0))</x:f>
        <x:v>84486595.6960537</x:v>
      </x:c>
      <x:c r="HP33" s="58" t="n">
        <x:f>IF($C33&gt;'Deal Pricing'!$D$9,"",MAX(HP32-MIN(MAX(HP$9-HP32*HP$8/12,0),HP32),0))</x:f>
        <x:v>84507287.92079468</x:v>
      </x:c>
      <x:c r="HQ33" s="58" t="n">
        <x:f>IF($C33&gt;'Deal Pricing'!$D$9,"",MAX(HQ32-MIN(MAX(HQ$9-HQ32*HQ$8/12,0),HQ32),0))</x:f>
        <x:v>84527960.99371876</x:v>
      </x:c>
      <x:c r="HR33" s="58" t="n">
        <x:f>IF($C33&gt;'Deal Pricing'!$D$9,"",MAX(HR32-MIN(MAX(HR$9-HR32*HR$8/12,0),HR32),0))</x:f>
        <x:v>84548614.91301821</x:v>
      </x:c>
      <x:c r="HS33" s="58" t="n">
        <x:f>IF($C33&gt;'Deal Pricing'!$D$9,"",MAX(HS32-MIN(MAX(HS$9-HS32*HS$8/12,0),HS32),0))</x:f>
        <x:v>84569249.67693165</x:v>
      </x:c>
      <x:c r="HT33" s="58" t="n">
        <x:f>IF($C33&gt;'Deal Pricing'!$D$9,"",MAX(HT32-MIN(MAX(HT$9-HT32*HT$8/12,0),HT32),0))</x:f>
        <x:v>84589865.28374475</x:v>
      </x:c>
      <x:c r="HU33" s="58" t="n">
        <x:f>IF($C33&gt;'Deal Pricing'!$D$9,"",MAX(HU32-MIN(MAX(HU$9-HU32*HU$8/12,0),HU32),0))</x:f>
        <x:v>84610461.73179081</x:v>
      </x:c>
      <x:c r="HV33" s="58" t="n">
        <x:f>IF($C33&gt;'Deal Pricing'!$D$9,"",MAX(HV32-MIN(MAX(HV$9-HV32*HV$8/12,0),HV32),0))</x:f>
        <x:v>84631039.01944914</x:v>
      </x:c>
      <x:c r="HW33" s="58" t="n">
        <x:f>IF($C33&gt;'Deal Pricing'!$D$9,"",MAX(HW32-MIN(MAX(HW$9-HW32*HW$8/12,0),HW32),0))</x:f>
        <x:v>84651597.14514679</x:v>
      </x:c>
      <x:c r="HX33" s="58" t="n">
        <x:f>IF($C33&gt;'Deal Pricing'!$D$9,"",MAX(HX32-MIN(MAX(HX$9-HX32*HX$8/12,0),HX32),0))</x:f>
        <x:v>84672136.10735674</x:v>
      </x:c>
      <x:c r="HY33" s="58" t="n">
        <x:f>IF($C33&gt;'Deal Pricing'!$D$9,"",MAX(HY32-MIN(MAX(HY$9-HY32*HY$8/12,0),HY32),0))</x:f>
        <x:v>84692655.90459964</x:v>
      </x:c>
      <x:c r="HZ33" s="58" t="n">
        <x:f>IF($C33&gt;'Deal Pricing'!$D$9,"",MAX(HZ32-MIN(MAX(HZ$9-HZ32*HZ$8/12,0),HZ32),0))</x:f>
        <x:v>84713156.53544195</x:v>
      </x:c>
      <x:c r="IA33" s="58" t="n">
        <x:f>IF($C33&gt;'Deal Pricing'!$D$9,"",MAX(IA32-MIN(MAX(IA$9-IA32*IA$8/12,0),IA32),0))</x:f>
        <x:v>84733637.99849772</x:v>
      </x:c>
      <x:c r="IB33" s="58" t="n">
        <x:f>IF($C33&gt;'Deal Pricing'!$D$9,"",MAX(IB32-MIN(MAX(IB$9-IB32*IB$8/12,0),IB32),0))</x:f>
        <x:v>84754100.29242674</x:v>
      </x:c>
      <x:c r="IC33" s="2"/>
      <x:c r="ID33" s="2"/>
      <x:c r="IE33" s="2"/>
      <x:c r="IF33" s="2"/>
    </x:row>
    <x:row r="34">
      <x:c r="A34" s="2"/>
      <x:c r="B34" s="2"/>
      <x:c r="C34" s="2" t="n">
        <x:v>10</x:v>
      </x:c>
      <x:c r="D34" s="67" t="n">
        <x:f>IF(C34&lt;='Deal Pricing'!$D$9,(1-(1-(1-'Deal Pricing'!$H$10)^(1/12)))^(C34-1),"")</x:f>
        <x:v>0.9698474422447795</x:v>
      </x:c>
      <x:c r="E34" s="67" t="n">
        <x:f>IF(D34="","",D34*(1-(1-'Deal Pricing'!$H$10)^(1/12)))</x:f>
        <x:v>0.003293653508697396</x:v>
      </x:c>
      <x:c r="F34" s="58" t="n">
        <x:f>IF($C34&gt;'Deal Pricing'!$D$9,"",MAX(F33-MIN(MAX(F$9-F33*F$8/12,0),F33),0))</x:f>
        <x:v>76927472.4422887</x:v>
      </x:c>
      <x:c r="G34" s="58" t="n">
        <x:f>IF($C34&gt;'Deal Pricing'!$D$9,"",MAX(G33-MIN(MAX(G$9-G33*G$8/12,0),G33),0))</x:f>
        <x:v>76954394.52557217</x:v>
      </x:c>
      <x:c r="H34" s="58" t="n">
        <x:f>IF($C34&gt;'Deal Pricing'!$D$9,"",MAX(H33-MIN(MAX(H$9-H33*H$8/12,0),H33),0))</x:f>
        <x:v>76981298.9248937</x:v>
      </x:c>
      <x:c r="I34" s="58" t="n">
        <x:f>IF($C34&gt;'Deal Pricing'!$D$9,"",MAX(I33-MIN(MAX(I$9-I33*I$8/12,0),I33),0))</x:f>
        <x:v>77008185.6241504</x:v>
      </x:c>
      <x:c r="J34" s="58" t="n">
        <x:f>IF($C34&gt;'Deal Pricing'!$D$9,"",MAX(J33-MIN(MAX(J$9-J33*J$8/12,0),J33),0))</x:f>
        <x:v>77035054.60729273</x:v>
      </x:c>
      <x:c r="K34" s="58" t="n">
        <x:f>IF($C34&gt;'Deal Pricing'!$D$9,"",MAX(K33-MIN(MAX(K$9-K33*K$8/12,0),K33),0))</x:f>
        <x:v>77061905.85832758</x:v>
      </x:c>
      <x:c r="L34" s="58" t="n">
        <x:f>IF($C34&gt;'Deal Pricing'!$D$9,"",MAX(L33-MIN(MAX(L$9-L33*L$8/12,0),L33),0))</x:f>
        <x:v>77088739.3613119</x:v>
      </x:c>
      <x:c r="M34" s="58" t="n">
        <x:f>IF($C34&gt;'Deal Pricing'!$D$9,"",MAX(M33-MIN(MAX(M$9-M33*M$8/12,0),M33),0))</x:f>
        <x:v>77115555.10035983</x:v>
      </x:c>
      <x:c r="N34" s="58" t="n">
        <x:f>IF($C34&gt;'Deal Pricing'!$D$9,"",MAX(N33-MIN(MAX(N$9-N33*N$8/12,0),N33),0))</x:f>
        <x:v>77142353.05963562</x:v>
      </x:c>
      <x:c r="O34" s="58" t="n">
        <x:f>IF($C34&gt;'Deal Pricing'!$D$9,"",MAX(O33-MIN(MAX(O$9-O33*O$8/12,0),O33),0))</x:f>
        <x:v>77169133.22336087</x:v>
      </x:c>
      <x:c r="P34" s="58" t="n">
        <x:f>IF($C34&gt;'Deal Pricing'!$D$9,"",MAX(P33-MIN(MAX(P$9-P33*P$8/12,0),P33),0))</x:f>
        <x:v>77195895.57580732</x:v>
      </x:c>
      <x:c r="Q34" s="58" t="n">
        <x:f>IF($C34&gt;'Deal Pricing'!$D$9,"",MAX(Q33-MIN(MAX(Q$9-Q33*Q$8/12,0),Q33),0))</x:f>
        <x:v>77222640.10130405</x:v>
      </x:c>
      <x:c r="R34" s="58" t="n">
        <x:f>IF($C34&gt;'Deal Pricing'!$D$9,"",MAX(R33-MIN(MAX(R$9-R33*R$8/12,0),R33),0))</x:f>
        <x:v>77249366.78423053</x:v>
      </x:c>
      <x:c r="S34" s="58" t="n">
        <x:f>IF($C34&gt;'Deal Pricing'!$D$9,"",MAX(S33-MIN(MAX(S$9-S33*S$8/12,0),S33),0))</x:f>
        <x:v>77276075.60902335</x:v>
      </x:c>
      <x:c r="T34" s="58" t="n">
        <x:f>IF($C34&gt;'Deal Pricing'!$D$9,"",MAX(T33-MIN(MAX(T$9-T33*T$8/12,0),T33),0))</x:f>
        <x:v>77302766.56016979</x:v>
      </x:c>
      <x:c r="U34" s="58" t="n">
        <x:f>IF($C34&gt;'Deal Pricing'!$D$9,"",MAX(U33-MIN(MAX(U$9-U33*U$8/12,0),U33),0))</x:f>
        <x:v>77329439.62221423</x:v>
      </x:c>
      <x:c r="V34" s="58" t="n">
        <x:f>IF($C34&gt;'Deal Pricing'!$D$9,"",MAX(V33-MIN(MAX(V$9-V33*V$8/12,0),V33),0))</x:f>
        <x:v>77356094.77975246</x:v>
      </x:c>
      <x:c r="W34" s="58" t="n">
        <x:f>IF($C34&gt;'Deal Pricing'!$D$9,"",MAX(W33-MIN(MAX(W$9-W33*W$8/12,0),W33),0))</x:f>
        <x:v>77382732.01743445</x:v>
      </x:c>
      <x:c r="X34" s="58" t="n">
        <x:f>IF($C34&gt;'Deal Pricing'!$D$9,"",MAX(X33-MIN(MAX(X$9-X33*X$8/12,0),X33),0))</x:f>
        <x:v>77409351.31996638</x:v>
      </x:c>
      <x:c r="Y34" s="58" t="n">
        <x:f>IF($C34&gt;'Deal Pricing'!$D$9,"",MAX(Y33-MIN(MAX(Y$9-Y33*Y$8/12,0),Y33),0))</x:f>
        <x:v>77435952.67210534</x:v>
      </x:c>
      <x:c r="Z34" s="58" t="n">
        <x:f>IF($C34&gt;'Deal Pricing'!$D$9,"",MAX(Z33-MIN(MAX(Z$9-Z33*Z$8/12,0),Z33),0))</x:f>
        <x:v>77462536.05866556</x:v>
      </x:c>
      <x:c r="AA34" s="58" t="n">
        <x:f>IF($C34&gt;'Deal Pricing'!$D$9,"",MAX(AA33-MIN(MAX(AA$9-AA33*AA$8/12,0),AA33),0))</x:f>
        <x:v>77489101.46451226</x:v>
      </x:c>
      <x:c r="AB34" s="58" t="n">
        <x:f>IF($C34&gt;'Deal Pricing'!$D$9,"",MAX(AB33-MIN(MAX(AB$9-AB33*AB$8/12,0),AB33),0))</x:f>
        <x:v>77515648.8745678</x:v>
      </x:c>
      <x:c r="AC34" s="58" t="n">
        <x:f>IF($C34&gt;'Deal Pricing'!$D$9,"",MAX(AC33-MIN(MAX(AC$9-AC33*AC$8/12,0),AC33),0))</x:f>
        <x:v>77542178.27380565</x:v>
      </x:c>
      <x:c r="AD34" s="58" t="n">
        <x:f>IF($C34&gt;'Deal Pricing'!$D$9,"",MAX(AD33-MIN(MAX(AD$9-AD33*AD$8/12,0),AD33),0))</x:f>
        <x:v>77568689.64725637</x:v>
      </x:c>
      <x:c r="AE34" s="58" t="n">
        <x:f>IF($C34&gt;'Deal Pricing'!$D$9,"",MAX(AE33-MIN(MAX(AE$9-AE33*AE$8/12,0),AE33),0))</x:f>
        <x:v>77595182.98000182</x:v>
      </x:c>
      <x:c r="AF34" s="58" t="n">
        <x:f>IF($C34&gt;'Deal Pricing'!$D$9,"",MAX(AF33-MIN(MAX(AF$9-AF33*AF$8/12,0),AF33),0))</x:f>
        <x:v>77621658.25718093</x:v>
      </x:c>
      <x:c r="AG34" s="58" t="n">
        <x:f>IF($C34&gt;'Deal Pricing'!$D$9,"",MAX(AG33-MIN(MAX(AG$9-AG33*AG$8/12,0),AG33),0))</x:f>
        <x:v>77648115.46398458</x:v>
      </x:c>
      <x:c r="AH34" s="58" t="n">
        <x:f>IF($C34&gt;'Deal Pricing'!$D$9,"",MAX(AH33-MIN(MAX(AH$9-AH33*AH$8/12,0),AH33),0))</x:f>
        <x:v>77674554.58565804</x:v>
      </x:c>
      <x:c r="AI34" s="58" t="n">
        <x:f>IF($C34&gt;'Deal Pricing'!$D$9,"",MAX(AI33-MIN(MAX(AI$9-AI33*AI$8/12,0),AI33),0))</x:f>
        <x:v>77700975.60750291</x:v>
      </x:c>
      <x:c r="AJ34" s="58" t="n">
        <x:f>IF($C34&gt;'Deal Pricing'!$D$9,"",MAX(AJ33-MIN(MAX(AJ$9-AJ33*AJ$8/12,0),AJ33),0))</x:f>
        <x:v>77727378.51487221</x:v>
      </x:c>
      <x:c r="AK34" s="58" t="n">
        <x:f>IF($C34&gt;'Deal Pricing'!$D$9,"",MAX(AK33-MIN(MAX(AK$9-AK33*AK$8/12,0),AK33),0))</x:f>
        <x:v>77753763.29317616</x:v>
      </x:c>
      <x:c r="AL34" s="58" t="n">
        <x:f>IF($C34&gt;'Deal Pricing'!$D$9,"",MAX(AL33-MIN(MAX(AL$9-AL33*AL$8/12,0),AL33),0))</x:f>
        <x:v>77780129.92787644</x:v>
      </x:c>
      <x:c r="AM34" s="58" t="n">
        <x:f>IF($C34&gt;'Deal Pricing'!$D$9,"",MAX(AM33-MIN(MAX(AM$9-AM33*AM$8/12,0),AM33),0))</x:f>
        <x:v>77806478.40449192</x:v>
      </x:c>
      <x:c r="AN34" s="58" t="n">
        <x:f>IF($C34&gt;'Deal Pricing'!$D$9,"",MAX(AN33-MIN(MAX(AN$9-AN33*AN$8/12,0),AN33),0))</x:f>
        <x:v>77832808.70859309</x:v>
      </x:c>
      <x:c r="AO34" s="58" t="n">
        <x:f>IF($C34&gt;'Deal Pricing'!$D$9,"",MAX(AO33-MIN(MAX(AO$9-AO33*AO$8/12,0),AO33),0))</x:f>
        <x:v>77859120.82580745</x:v>
      </x:c>
      <x:c r="AP34" s="58" t="n">
        <x:f>IF($C34&gt;'Deal Pricing'!$D$9,"",MAX(AP33-MIN(MAX(AP$9-AP33*AP$8/12,0),AP33),0))</x:f>
        <x:v>77885414.74181437</x:v>
      </x:c>
      <x:c r="AQ34" s="58" t="n">
        <x:f>IF($C34&gt;'Deal Pricing'!$D$9,"",MAX(AQ33-MIN(MAX(AQ$9-AQ33*AQ$8/12,0),AQ33),0))</x:f>
        <x:v>77911690.44235021</x:v>
      </x:c>
      <x:c r="AR34" s="58" t="n">
        <x:f>IF($C34&gt;'Deal Pricing'!$D$9,"",MAX(AR33-MIN(MAX(AR$9-AR33*AR$8/12,0),AR33),0))</x:f>
        <x:v>77937947.91320327</x:v>
      </x:c>
      <x:c r="AS34" s="58" t="n">
        <x:f>IF($C34&gt;'Deal Pricing'!$D$9,"",MAX(AS33-MIN(MAX(AS$9-AS33*AS$8/12,0),AS33),0))</x:f>
        <x:v>77964187.14021876</x:v>
      </x:c>
      <x:c r="AT34" s="58" t="n">
        <x:f>IF($C34&gt;'Deal Pricing'!$D$9,"",MAX(AT33-MIN(MAX(AT$9-AT33*AT$8/12,0),AT33),0))</x:f>
        <x:v>77990408.10929456</x:v>
      </x:c>
      <x:c r="AU34" s="58" t="n">
        <x:f>IF($C34&gt;'Deal Pricing'!$D$9,"",MAX(AU33-MIN(MAX(AU$9-AU33*AU$8/12,0),AU33),0))</x:f>
        <x:v>78016610.80638313</x:v>
      </x:c>
      <x:c r="AV34" s="58" t="n">
        <x:f>IF($C34&gt;'Deal Pricing'!$D$9,"",MAX(AV33-MIN(MAX(AV$9-AV33*AV$8/12,0),AV33),0))</x:f>
        <x:v>78042795.21749316</x:v>
      </x:c>
      <x:c r="AW34" s="58" t="n">
        <x:f>IF($C34&gt;'Deal Pricing'!$D$9,"",MAX(AW33-MIN(MAX(AW$9-AW33*AW$8/12,0),AW33),0))</x:f>
        <x:v>78068961.3286856</x:v>
      </x:c>
      <x:c r="AX34" s="58" t="n">
        <x:f>IF($C34&gt;'Deal Pricing'!$D$9,"",MAX(AX33-MIN(MAX(AX$9-AX33*AX$8/12,0),AX33),0))</x:f>
        <x:v>78095109.12607831</x:v>
      </x:c>
      <x:c r="AY34" s="58" t="n">
        <x:f>IF($C34&gt;'Deal Pricing'!$D$9,"",MAX(AY33-MIN(MAX(AY$9-AY33*AY$8/12,0),AY33),0))</x:f>
        <x:v>78121238.59584129</x:v>
      </x:c>
      <x:c r="AZ34" s="58" t="n">
        <x:f>IF($C34&gt;'Deal Pricing'!$D$9,"",MAX(AZ33-MIN(MAX(AZ$9-AZ33*AZ$8/12,0),AZ33),0))</x:f>
        <x:v>78147349.72420159</x:v>
      </x:c>
      <x:c r="BA34" s="58" t="n">
        <x:f>IF($C34&gt;'Deal Pricing'!$D$9,"",MAX(BA33-MIN(MAX(BA$9-BA33*BA$8/12,0),BA33),0))</x:f>
        <x:v>78173442.49743855</x:v>
      </x:c>
      <x:c r="BB34" s="58" t="n">
        <x:f>IF($C34&gt;'Deal Pricing'!$D$9,"",MAX(BB33-MIN(MAX(BB$9-BB33*BB$8/12,0),BB33),0))</x:f>
        <x:v>78199516.90188839</x:v>
      </x:c>
      <x:c r="BC34" s="58" t="n">
        <x:f>IF($C34&gt;'Deal Pricing'!$D$9,"",MAX(BC33-MIN(MAX(BC$9-BC33*BC$8/12,0),BC33),0))</x:f>
        <x:v>78225572.9239397</x:v>
      </x:c>
      <x:c r="BD34" s="58" t="n">
        <x:f>IF($C34&gt;'Deal Pricing'!$D$9,"",MAX(BD33-MIN(MAX(BD$9-BD33*BD$8/12,0),BD33),0))</x:f>
        <x:v>78251610.55003805</x:v>
      </x:c>
      <x:c r="BE34" s="58" t="n">
        <x:f>IF($C34&gt;'Deal Pricing'!$D$9,"",MAX(BE33-MIN(MAX(BE$9-BE33*BE$8/12,0),BE33),0))</x:f>
        <x:v>78277629.76668192</x:v>
      </x:c>
      <x:c r="BF34" s="58" t="n">
        <x:f>IF($C34&gt;'Deal Pricing'!$D$9,"",MAX(BF33-MIN(MAX(BF$9-BF33*BF$8/12,0),BF33),0))</x:f>
        <x:v>78303630.56042463</x:v>
      </x:c>
      <x:c r="BG34" s="58" t="n">
        <x:f>IF($C34&gt;'Deal Pricing'!$D$9,"",MAX(BG33-MIN(MAX(BG$9-BG33*BG$8/12,0),BG33),0))</x:f>
        <x:v>78329612.91787568</x:v>
      </x:c>
      <x:c r="BH34" s="58" t="n">
        <x:f>IF($C34&gt;'Deal Pricing'!$D$9,"",MAX(BH33-MIN(MAX(BH$9-BH33*BH$8/12,0),BH33),0))</x:f>
        <x:v>78355576.82569727</x:v>
      </x:c>
      <x:c r="BI34" s="58" t="n">
        <x:f>IF($C34&gt;'Deal Pricing'!$D$9,"",MAX(BI33-MIN(MAX(BI$9-BI33*BI$8/12,0),BI33),0))</x:f>
        <x:v>78381522.27060843</x:v>
      </x:c>
      <x:c r="BJ34" s="58" t="n">
        <x:f>IF($C34&gt;'Deal Pricing'!$D$9,"",MAX(BJ33-MIN(MAX(BJ$9-BJ33*BJ$8/12,0),BJ33),0))</x:f>
        <x:v>78407449.23938072</x:v>
      </x:c>
      <x:c r="BK34" s="58" t="n">
        <x:f>IF($C34&gt;'Deal Pricing'!$D$9,"",MAX(BK33-MIN(MAX(BK$9-BK33*BK$8/12,0),BK33),0))</x:f>
        <x:v>78433357.71884274</x:v>
      </x:c>
      <x:c r="BL34" s="58" t="n">
        <x:f>IF($C34&gt;'Deal Pricing'!$D$9,"",MAX(BL33-MIN(MAX(BL$9-BL33*BL$8/12,0),BL33),0))</x:f>
        <x:v>78459247.69587567</x:v>
      </x:c>
      <x:c r="BM34" s="58" t="n">
        <x:f>IF($C34&gt;'Deal Pricing'!$D$9,"",MAX(BM33-MIN(MAX(BM$9-BM33*BM$8/12,0),BM33),0))</x:f>
        <x:v>78485119.1574176</x:v>
      </x:c>
      <x:c r="BN34" s="58" t="n">
        <x:f>IF($C34&gt;'Deal Pricing'!$D$9,"",MAX(BN33-MIN(MAX(BN$9-BN33*BN$8/12,0),BN33),0))</x:f>
        <x:v>78510972.09045923</x:v>
      </x:c>
      <x:c r="BO34" s="58" t="n">
        <x:f>IF($C34&gt;'Deal Pricing'!$D$9,"",MAX(BO33-MIN(MAX(BO$9-BO33*BO$8/12,0),BO33),0))</x:f>
        <x:v>78536806.48204829</x:v>
      </x:c>
      <x:c r="BP34" s="58" t="n">
        <x:f>IF($C34&gt;'Deal Pricing'!$D$9,"",MAX(BP33-MIN(MAX(BP$9-BP33*BP$8/12,0),BP33),0))</x:f>
        <x:v>78562622.31928517</x:v>
      </x:c>
      <x:c r="BQ34" s="58" t="n">
        <x:f>IF($C34&gt;'Deal Pricing'!$D$9,"",MAX(BQ33-MIN(MAX(BQ$9-BQ33*BQ$8/12,0),BQ33),0))</x:f>
        <x:v>78588419.58932728</x:v>
      </x:c>
      <x:c r="BR34" s="58" t="n">
        <x:f>IF($C34&gt;'Deal Pricing'!$D$9,"",MAX(BR33-MIN(MAX(BR$9-BR33*BR$8/12,0),BR33),0))</x:f>
        <x:v>78614198.2793851</x:v>
      </x:c>
      <x:c r="BS34" s="58" t="n">
        <x:f>IF($C34&gt;'Deal Pricing'!$D$9,"",MAX(BS33-MIN(MAX(BS$9-BS33*BS$8/12,0),BS33),0))</x:f>
        <x:v>78639958.37672418</x:v>
      </x:c>
      <x:c r="BT34" s="58" t="n">
        <x:f>IF($C34&gt;'Deal Pricing'!$D$9,"",MAX(BT33-MIN(MAX(BT$9-BT33*BT$8/12,0),BT33),0))</x:f>
        <x:v>78665699.86866632</x:v>
      </x:c>
      <x:c r="BU34" s="58" t="n">
        <x:f>IF($C34&gt;'Deal Pricing'!$D$9,"",MAX(BU33-MIN(MAX(BU$9-BU33*BU$8/12,0),BU33),0))</x:f>
        <x:v>78691422.7425863</x:v>
      </x:c>
      <x:c r="BV34" s="58" t="n">
        <x:f>IF($C34&gt;'Deal Pricing'!$D$9,"",MAX(BV33-MIN(MAX(BV$9-BV33*BV$8/12,0),BV33),0))</x:f>
        <x:v>78717126.98591563</x:v>
      </x:c>
      <x:c r="BW34" s="58" t="n">
        <x:f>IF($C34&gt;'Deal Pricing'!$D$9,"",MAX(BW33-MIN(MAX(BW$9-BW33*BW$8/12,0),BW33),0))</x:f>
        <x:v>78742812.58613881</x:v>
      </x:c>
      <x:c r="BX34" s="58" t="n">
        <x:f>IF($C34&gt;'Deal Pricing'!$D$9,"",MAX(BX33-MIN(MAX(BX$9-BX33*BX$8/12,0),BX33),0))</x:f>
        <x:v>78768479.53079717</x:v>
      </x:c>
      <x:c r="BY34" s="58" t="n">
        <x:f>IF($C34&gt;'Deal Pricing'!$D$9,"",MAX(BY33-MIN(MAX(BY$9-BY33*BY$8/12,0),BY33),0))</x:f>
        <x:v>78794127.80748504</x:v>
      </x:c>
      <x:c r="BZ34" s="58" t="n">
        <x:f>IF($C34&gt;'Deal Pricing'!$D$9,"",MAX(BZ33-MIN(MAX(BZ$9-BZ33*BZ$8/12,0),BZ33),0))</x:f>
        <x:v>78819757.4038536</x:v>
      </x:c>
      <x:c r="CA34" s="58" t="n">
        <x:f>IF($C34&gt;'Deal Pricing'!$D$9,"",MAX(CA33-MIN(MAX(CA$9-CA33*CA$8/12,0),CA33),0))</x:f>
        <x:v>78845368.30760685</x:v>
      </x:c>
      <x:c r="CB34" s="58" t="n">
        <x:f>IF($C34&gt;'Deal Pricing'!$D$9,"",MAX(CB33-MIN(MAX(CB$9-CB33*CB$8/12,0),CB33),0))</x:f>
        <x:v>78870960.50650589</x:v>
      </x:c>
      <x:c r="CC34" s="58" t="n">
        <x:f>IF($C34&gt;'Deal Pricing'!$D$9,"",MAX(CC33-MIN(MAX(CC$9-CC33*CC$8/12,0),CC33),0))</x:f>
        <x:v>78896533.98836514</x:v>
      </x:c>
      <x:c r="CD34" s="58" t="n">
        <x:f>IF($C34&gt;'Deal Pricing'!$D$9,"",MAX(CD33-MIN(MAX(CD$9-CD33*CD$8/12,0),CD33),0))</x:f>
        <x:v>78922088.74105403</x:v>
      </x:c>
      <x:c r="CE34" s="58" t="n">
        <x:f>IF($C34&gt;'Deal Pricing'!$D$9,"",MAX(CE33-MIN(MAX(CE$9-CE33*CE$8/12,0),CE33),0))</x:f>
        <x:v>78947624.75249827</x:v>
      </x:c>
      <x:c r="CF34" s="58" t="n">
        <x:f>IF($C34&gt;'Deal Pricing'!$D$9,"",MAX(CF33-MIN(MAX(CF$9-CF33*CF$8/12,0),CF33),0))</x:f>
        <x:v>78973142.01067671</x:v>
      </x:c>
      <x:c r="CG34" s="58" t="n">
        <x:f>IF($C34&gt;'Deal Pricing'!$D$9,"",MAX(CG33-MIN(MAX(CG$9-CG33*CG$8/12,0),CG33),0))</x:f>
        <x:v>78998640.503625</x:v>
      </x:c>
      <x:c r="CH34" s="58" t="n">
        <x:f>IF($C34&gt;'Deal Pricing'!$D$9,"",MAX(CH33-MIN(MAX(CH$9-CH33*CH$8/12,0),CH33),0))</x:f>
        <x:v>79024120.2194319</x:v>
      </x:c>
      <x:c r="CI34" s="58" t="n">
        <x:f>IF($C34&gt;'Deal Pricing'!$D$9,"",MAX(CI33-MIN(MAX(CI$9-CI33*CI$8/12,0),CI33),0))</x:f>
        <x:v>79049581.14624289</x:v>
      </x:c>
      <x:c r="CJ34" s="58" t="n">
        <x:f>IF($C34&gt;'Deal Pricing'!$D$9,"",MAX(CJ33-MIN(MAX(CJ$9-CJ33*CJ$8/12,0),CJ33),0))</x:f>
        <x:v>79075023.27225675</x:v>
      </x:c>
      <x:c r="CK34" s="58" t="n">
        <x:f>IF($C34&gt;'Deal Pricing'!$D$9,"",MAX(CK33-MIN(MAX(CK$9-CK33*CK$8/12,0),CK33),0))</x:f>
        <x:v>79100446.58572885</x:v>
      </x:c>
      <x:c r="CL34" s="58" t="n">
        <x:f>IF($C34&gt;'Deal Pricing'!$D$9,"",MAX(CL33-MIN(MAX(CL$9-CL33*CL$8/12,0),CL33),0))</x:f>
        <x:v>79125851.07496783</x:v>
      </x:c>
      <x:c r="CM34" s="58" t="n">
        <x:f>IF($C34&gt;'Deal Pricing'!$D$9,"",MAX(CM33-MIN(MAX(CM$9-CM33*CM$8/12,0),CM33),0))</x:f>
        <x:v>79151236.72833912</x:v>
      </x:c>
      <x:c r="CN34" s="58" t="n">
        <x:f>IF($C34&gt;'Deal Pricing'!$D$9,"",MAX(CN33-MIN(MAX(CN$9-CN33*CN$8/12,0),CN33),0))</x:f>
        <x:v>79176603.53426121</x:v>
      </x:c>
      <x:c r="CO34" s="58" t="n">
        <x:f>IF($C34&gt;'Deal Pricing'!$D$9,"",MAX(CO33-MIN(MAX(CO$9-CO33*CO$8/12,0),CO33),0))</x:f>
        <x:v>79201951.48120949</x:v>
      </x:c>
      <x:c r="CP34" s="58" t="n">
        <x:f>IF($C34&gt;'Deal Pricing'!$D$9,"",MAX(CP33-MIN(MAX(CP$9-CP33*CP$8/12,0),CP33),0))</x:f>
        <x:v>79227280.55771284</x:v>
      </x:c>
      <x:c r="CQ34" s="58" t="n">
        <x:f>IF($C34&gt;'Deal Pricing'!$D$9,"",MAX(CQ33-MIN(MAX(CQ$9-CQ33*CQ$8/12,0),CQ33),0))</x:f>
        <x:v>79252590.75235528</x:v>
      </x:c>
      <x:c r="CR34" s="58" t="n">
        <x:f>IF($C34&gt;'Deal Pricing'!$D$9,"",MAX(CR33-MIN(MAX(CR$9-CR33*CR$8/12,0),CR33),0))</x:f>
        <x:v>79277882.05377702</x:v>
      </x:c>
      <x:c r="CS34" s="58" t="n">
        <x:f>IF($C34&gt;'Deal Pricing'!$D$9,"",MAX(CS33-MIN(MAX(CS$9-CS33*CS$8/12,0),CS33),0))</x:f>
        <x:v>79303154.45067158</x:v>
      </x:c>
      <x:c r="CT34" s="58" t="n">
        <x:f>IF($C34&gt;'Deal Pricing'!$D$9,"",MAX(CT33-MIN(MAX(CT$9-CT33*CT$8/12,0),CT33),0))</x:f>
        <x:v>79328407.93178907</x:v>
      </x:c>
      <x:c r="CU34" s="58" t="n">
        <x:f>IF($C34&gt;'Deal Pricing'!$D$9,"",MAX(CU33-MIN(MAX(CU$9-CU33*CU$8/12,0),CU33),0))</x:f>
        <x:v>79353642.48593295</x:v>
      </x:c>
      <x:c r="CV34" s="58" t="n">
        <x:f>IF($C34&gt;'Deal Pricing'!$D$9,"",MAX(CV33-MIN(MAX(CV$9-CV33*CV$8/12,0),CV33),0))</x:f>
        <x:v>79378858.10196334</x:v>
      </x:c>
      <x:c r="CW34" s="58" t="n">
        <x:f>IF($C34&gt;'Deal Pricing'!$D$9,"",MAX(CW33-MIN(MAX(CW$9-CW33*CW$8/12,0),CW33),0))</x:f>
        <x:v>79404054.76879363</x:v>
      </x:c>
      <x:c r="CX34" s="58" t="n">
        <x:f>IF($C34&gt;'Deal Pricing'!$D$9,"",MAX(CX33-MIN(MAX(CX$9-CX33*CX$8/12,0),CX33),0))</x:f>
        <x:v>79429232.47539389</x:v>
      </x:c>
      <x:c r="CY34" s="58" t="n">
        <x:f>IF($C34&gt;'Deal Pricing'!$D$9,"",MAX(CY33-MIN(MAX(CY$9-CY33*CY$8/12,0),CY33),0))</x:f>
        <x:v>79454391.21078746</x:v>
      </x:c>
      <x:c r="CZ34" s="58" t="n">
        <x:f>IF($C34&gt;'Deal Pricing'!$D$9,"",MAX(CZ33-MIN(MAX(CZ$9-CZ33*CZ$8/12,0),CZ33),0))</x:f>
        <x:v>79479530.96405435</x:v>
      </x:c>
      <x:c r="DA34" s="58" t="n">
        <x:f>IF($C34&gt;'Deal Pricing'!$D$9,"",MAX(DA33-MIN(MAX(DA$9-DA33*DA$8/12,0),DA33),0))</x:f>
        <x:v>79504651.72432783</x:v>
      </x:c>
      <x:c r="DB34" s="58" t="n">
        <x:f>IF($C34&gt;'Deal Pricing'!$D$9,"",MAX(DB33-MIN(MAX(DB$9-DB33*DB$8/12,0),DB33),0))</x:f>
        <x:v>79529753.48079778</x:v>
      </x:c>
      <x:c r="DC34" s="58" t="n">
        <x:f>IF($C34&gt;'Deal Pricing'!$D$9,"",MAX(DC33-MIN(MAX(DC$9-DC33*DC$8/12,0),DC33),0))</x:f>
        <x:v>79554836.22270791</x:v>
      </x:c>
      <x:c r="DD34" s="58" t="n">
        <x:f>IF($C34&gt;'Deal Pricing'!$D$9,"",MAX(DD33-MIN(MAX(DD$9-DD33*DD$8/12,0),DD33),0))</x:f>
        <x:v>79579899.9393568</x:v>
      </x:c>
      <x:c r="DE34" s="58" t="n">
        <x:f>IF($C34&gt;'Deal Pricing'!$D$9,"",MAX(DE33-MIN(MAX(DE$9-DE33*DE$8/12,0),DE33),0))</x:f>
        <x:v>79604944.6200992</x:v>
      </x:c>
      <x:c r="DF34" s="58" t="n">
        <x:f>IF($C34&gt;'Deal Pricing'!$D$9,"",MAX(DF33-MIN(MAX(DF$9-DF33*DF$8/12,0),DF33),0))</x:f>
        <x:v>79629970.25434318</x:v>
      </x:c>
      <x:c r="DG34" s="58" t="n">
        <x:f>IF($C34&gt;'Deal Pricing'!$D$9,"",MAX(DG33-MIN(MAX(DG$9-DG33*DG$8/12,0),DG33),0))</x:f>
        <x:v>79654976.83155341</x:v>
      </x:c>
      <x:c r="DH34" s="58" t="n">
        <x:f>IF($C34&gt;'Deal Pricing'!$D$9,"",MAX(DH33-MIN(MAX(DH$9-DH33*DH$8/12,0),DH33),0))</x:f>
        <x:v>79679964.3412479</x:v>
      </x:c>
      <x:c r="DI34" s="58" t="n">
        <x:f>IF($C34&gt;'Deal Pricing'!$D$9,"",MAX(DI33-MIN(MAX(DI$9-DI33*DI$8/12,0),DI33),0))</x:f>
        <x:v>79704932.77300115</x:v>
      </x:c>
      <x:c r="DJ34" s="58" t="n">
        <x:f>IF($C34&gt;'Deal Pricing'!$D$9,"",MAX(DJ33-MIN(MAX(DJ$9-DJ33*DJ$8/12,0),DJ33),0))</x:f>
        <x:v>79729882.11644101</x:v>
      </x:c>
      <x:c r="DK34" s="58" t="n">
        <x:f>IF($C34&gt;'Deal Pricing'!$D$9,"",MAX(DK33-MIN(MAX(DK$9-DK33*DK$8/12,0),DK33),0))</x:f>
        <x:v>79754812.36125186</x:v>
      </x:c>
      <x:c r="DL34" s="58" t="n">
        <x:f>IF($C34&gt;'Deal Pricing'!$D$9,"",MAX(DL33-MIN(MAX(DL$9-DL33*DL$8/12,0),DL33),0))</x:f>
        <x:v>79779723.49717133</x:v>
      </x:c>
      <x:c r="DM34" s="58" t="n">
        <x:f>IF($C34&gt;'Deal Pricing'!$D$9,"",MAX(DM33-MIN(MAX(DM$9-DM33*DM$8/12,0),DM33),0))</x:f>
        <x:v>79804615.51399367</x:v>
      </x:c>
      <x:c r="DN34" s="58" t="n">
        <x:f>IF($C34&gt;'Deal Pricing'!$D$9,"",MAX(DN33-MIN(MAX(DN$9-DN33*DN$8/12,0),DN33),0))</x:f>
        <x:v>79829488.40156671</x:v>
      </x:c>
      <x:c r="DO34" s="58" t="n">
        <x:f>IF($C34&gt;'Deal Pricing'!$D$9,"",MAX(DO33-MIN(MAX(DO$9-DO33*DO$8/12,0),DO33),0))</x:f>
        <x:v>79854342.14979333</x:v>
      </x:c>
      <x:c r="DP34" s="58" t="n">
        <x:f>IF($C34&gt;'Deal Pricing'!$D$9,"",MAX(DP33-MIN(MAX(DP$9-DP33*DP$8/12,0),DP33),0))</x:f>
        <x:v>79879176.7486323</x:v>
      </x:c>
      <x:c r="DQ34" s="58" t="n">
        <x:f>IF($C34&gt;'Deal Pricing'!$D$9,"",MAX(DQ33-MIN(MAX(DQ$9-DQ33*DQ$8/12,0),DQ33),0))</x:f>
        <x:v>79903992.18809584</x:v>
      </x:c>
      <x:c r="DR34" s="58" t="n">
        <x:f>IF($C34&gt;'Deal Pricing'!$D$9,"",MAX(DR33-MIN(MAX(DR$9-DR33*DR$8/12,0),DR33),0))</x:f>
        <x:v>79928788.4582525</x:v>
      </x:c>
      <x:c r="DS34" s="58" t="n">
        <x:f>IF($C34&gt;'Deal Pricing'!$D$9,"",MAX(DS33-MIN(MAX(DS$9-DS33*DS$8/12,0),DS33),0))</x:f>
        <x:v>79953565.54922423</x:v>
      </x:c>
      <x:c r="DT34" s="58" t="n">
        <x:f>IF($C34&gt;'Deal Pricing'!$D$9,"",MAX(DT33-MIN(MAX(DT$9-DT33*DT$8/12,0),DT33),0))</x:f>
        <x:v>79978323.45118928</x:v>
      </x:c>
      <x:c r="DU34" s="58" t="n">
        <x:f>IF($C34&gt;'Deal Pricing'!$D$9,"",MAX(DU33-MIN(MAX(DU$9-DU33*DU$8/12,0),DU33),0))</x:f>
        <x:v>80003062.15437925</x:v>
      </x:c>
      <x:c r="DV34" s="58" t="n">
        <x:f>IF($C34&gt;'Deal Pricing'!$D$9,"",MAX(DV33-MIN(MAX(DV$9-DV33*DV$8/12,0),DV33),0))</x:f>
        <x:v>80027781.6490821</x:v>
      </x:c>
      <x:c r="DW34" s="58" t="n">
        <x:f>IF($C34&gt;'Deal Pricing'!$D$9,"",MAX(DW33-MIN(MAX(DW$9-DW33*DW$8/12,0),DW33),0))</x:f>
        <x:v>80052481.92563911</x:v>
      </x:c>
      <x:c r="DX34" s="58" t="n">
        <x:f>IF($C34&gt;'Deal Pricing'!$D$9,"",MAX(DX33-MIN(MAX(DX$9-DX33*DX$8/12,0),DX33),0))</x:f>
        <x:v>80077162.9744478</x:v>
      </x:c>
      <x:c r="DY34" s="58" t="n">
        <x:f>IF($C34&gt;'Deal Pricing'!$D$9,"",MAX(DY33-MIN(MAX(DY$9-DY33*DY$8/12,0),DY33),0))</x:f>
        <x:v>80101824.78595917</x:v>
      </x:c>
      <x:c r="DZ34" s="58" t="n">
        <x:f>IF($C34&gt;'Deal Pricing'!$D$9,"",MAX(DZ33-MIN(MAX(DZ$9-DZ33*DZ$8/12,0),DZ33),0))</x:f>
        <x:v>80126467.3506802</x:v>
      </x:c>
      <x:c r="EA34" s="58" t="n">
        <x:f>IF($C34&gt;'Deal Pricing'!$D$9,"",MAX(EA33-MIN(MAX(EA$9-EA33*EA$8/12,0),EA33),0))</x:f>
        <x:v>80151090.6591718</x:v>
      </x:c>
      <x:c r="EB34" s="58" t="n">
        <x:f>IF($C34&gt;'Deal Pricing'!$D$9,"",MAX(EB33-MIN(MAX(EB$9-EB33*EB$8/12,0),EB33),0))</x:f>
        <x:v>80175694.70204961</x:v>
      </x:c>
      <x:c r="EC34" s="58" t="n">
        <x:f>IF($C34&gt;'Deal Pricing'!$D$9,"",MAX(EC33-MIN(MAX(EC$9-EC33*EC$8/12,0),EC33),0))</x:f>
        <x:v>80200279.46998492</x:v>
      </x:c>
      <x:c r="ED34" s="58" t="n">
        <x:f>IF($C34&gt;'Deal Pricing'!$D$9,"",MAX(ED33-MIN(MAX(ED$9-ED33*ED$8/12,0),ED33),0))</x:f>
        <x:v>80224844.95370257</x:v>
      </x:c>
      <x:c r="EE34" s="58" t="n">
        <x:f>IF($C34&gt;'Deal Pricing'!$D$9,"",MAX(EE33-MIN(MAX(EE$9-EE33*EE$8/12,0),EE33),0))</x:f>
        <x:v>80249391.14398335</x:v>
      </x:c>
      <x:c r="EF34" s="58" t="n">
        <x:f>IF($C34&gt;'Deal Pricing'!$D$9,"",MAX(EF33-MIN(MAX(EF$9-EF33*EF$8/12,0),EF33),0))</x:f>
        <x:v>80273918.03166142</x:v>
      </x:c>
      <x:c r="EG34" s="58" t="n">
        <x:f>IF($C34&gt;'Deal Pricing'!$D$9,"",MAX(EG33-MIN(MAX(EG$9-EG33*EG$8/12,0),EG33),0))</x:f>
        <x:v>80298425.60762714</x:v>
      </x:c>
      <x:c r="EH34" s="58" t="n">
        <x:f>IF($C34&gt;'Deal Pricing'!$D$9,"",MAX(EH33-MIN(MAX(EH$9-EH33*EH$8/12,0),EH33),0))</x:f>
        <x:v>80322913.86282398</x:v>
      </x:c>
      <x:c r="EI34" s="58" t="n">
        <x:f>IF($C34&gt;'Deal Pricing'!$D$9,"",MAX(EI33-MIN(MAX(EI$9-EI33*EI$8/12,0),EI33),0))</x:f>
        <x:v>80347382.78825165</x:v>
      </x:c>
      <x:c r="EJ34" s="58" t="n">
        <x:f>IF($C34&gt;'Deal Pricing'!$D$9,"",MAX(EJ33-MIN(MAX(EJ$9-EJ33*EJ$8/12,0),EJ33),0))</x:f>
        <x:v>80371832.37496297</x:v>
      </x:c>
      <x:c r="EK34" s="58" t="n">
        <x:f>IF($C34&gt;'Deal Pricing'!$D$9,"",MAX(EK33-MIN(MAX(EK$9-EK33*EK$8/12,0),EK33),0))</x:f>
        <x:v>80396262.61406684</x:v>
      </x:c>
      <x:c r="EL34" s="58" t="n">
        <x:f>IF($C34&gt;'Deal Pricing'!$D$9,"",MAX(EL33-MIN(MAX(EL$9-EL33*EL$8/12,0),EL33),0))</x:f>
        <x:v>80420673.49672577</x:v>
      </x:c>
      <x:c r="EM34" s="58" t="n">
        <x:f>IF($C34&gt;'Deal Pricing'!$D$9,"",MAX(EM33-MIN(MAX(EM$9-EM33*EM$8/12,0),EM33),0))</x:f>
        <x:v>80445065.01415685</x:v>
      </x:c>
      <x:c r="EN34" s="58" t="n">
        <x:f>IF($C34&gt;'Deal Pricing'!$D$9,"",MAX(EN33-MIN(MAX(EN$9-EN33*EN$8/12,0),EN33),0))</x:f>
        <x:v>80469437.15763284</x:v>
      </x:c>
      <x:c r="EO34" s="58" t="n">
        <x:f>IF($C34&gt;'Deal Pricing'!$D$9,"",MAX(EO33-MIN(MAX(EO$9-EO33*EO$8/12,0),EO33),0))</x:f>
        <x:v>80493789.91847965</x:v>
      </x:c>
      <x:c r="EP34" s="58" t="n">
        <x:f>IF($C34&gt;'Deal Pricing'!$D$9,"",MAX(EP33-MIN(MAX(EP$9-EP33*EP$8/12,0),EP33),0))</x:f>
        <x:v>80518123.28807914</x:v>
      </x:c>
      <x:c r="EQ34" s="58" t="n">
        <x:f>IF($C34&gt;'Deal Pricing'!$D$9,"",MAX(EQ33-MIN(MAX(EQ$9-EQ33*EQ$8/12,0),EQ33),0))</x:f>
        <x:v>80542437.25786631</x:v>
      </x:c>
      <x:c r="ER34" s="58" t="n">
        <x:f>IF($C34&gt;'Deal Pricing'!$D$9,"",MAX(ER33-MIN(MAX(ER$9-ER33*ER$8/12,0),ER33),0))</x:f>
        <x:v>80566731.81933215</x:v>
      </x:c>
      <x:c r="ES34" s="58" t="n">
        <x:f>IF($C34&gt;'Deal Pricing'!$D$9,"",MAX(ES33-MIN(MAX(ES$9-ES33*ES$8/12,0),ES33),0))</x:f>
        <x:v>80591006.96402067</x:v>
      </x:c>
      <x:c r="ET34" s="58" t="n">
        <x:f>IF($C34&gt;'Deal Pricing'!$D$9,"",MAX(ET33-MIN(MAX(ET$9-ET33*ET$8/12,0),ET33),0))</x:f>
        <x:v>80615262.68353178</x:v>
      </x:c>
      <x:c r="EU34" s="58" t="n">
        <x:f>IF($C34&gt;'Deal Pricing'!$D$9,"",MAX(EU33-MIN(MAX(EU$9-EU33*EU$8/12,0),EU33),0))</x:f>
        <x:v>80639498.96951854</x:v>
      </x:c>
      <x:c r="EV34" s="58" t="n">
        <x:f>IF($C34&gt;'Deal Pricing'!$D$9,"",MAX(EV33-MIN(MAX(EV$9-EV33*EV$8/12,0),EV33),0))</x:f>
        <x:v>80663715.81368972</x:v>
      </x:c>
      <x:c r="EW34" s="58" t="n">
        <x:f>IF($C34&gt;'Deal Pricing'!$D$9,"",MAX(EW33-MIN(MAX(EW$9-EW33*EW$8/12,0),EW33),0))</x:f>
        <x:v>80687913.20780729</x:v>
      </x:c>
      <x:c r="EX34" s="58" t="n">
        <x:f>IF($C34&gt;'Deal Pricing'!$D$9,"",MAX(EX33-MIN(MAX(EX$9-EX33*EX$8/12,0),EX33),0))</x:f>
        <x:v>80712091.14368884</x:v>
      </x:c>
      <x:c r="EY34" s="58" t="n">
        <x:f>IF($C34&gt;'Deal Pricing'!$D$9,"",MAX(EY33-MIN(MAX(EY$9-EY33*EY$8/12,0),EY33),0))</x:f>
        <x:v>80736249.61320546</x:v>
      </x:c>
      <x:c r="EZ34" s="58" t="n">
        <x:f>IF($C34&gt;'Deal Pricing'!$D$9,"",MAX(EZ33-MIN(MAX(EZ$9-EZ33*EZ$8/12,0),EZ33),0))</x:f>
        <x:v>80760388.6082826</x:v>
      </x:c>
      <x:c r="FA34" s="58" t="n">
        <x:f>IF($C34&gt;'Deal Pricing'!$D$9,"",MAX(FA33-MIN(MAX(FA$9-FA33*FA$8/12,0),FA33),0))</x:f>
        <x:v>80784508.12090097</x:v>
      </x:c>
      <x:c r="FB34" s="58" t="n">
        <x:f>IF($C34&gt;'Deal Pricing'!$D$9,"",MAX(FB33-MIN(MAX(FB$9-FB33*FB$8/12,0),FB33),0))</x:f>
        <x:v>80808608.14309444</x:v>
      </x:c>
      <x:c r="FC34" s="58" t="n">
        <x:f>IF($C34&gt;'Deal Pricing'!$D$9,"",MAX(FC33-MIN(MAX(FC$9-FC33*FC$8/12,0),FC33),0))</x:f>
        <x:v>80832688.66695227</x:v>
      </x:c>
      <x:c r="FD34" s="58" t="n">
        <x:f>IF($C34&gt;'Deal Pricing'!$D$9,"",MAX(FD33-MIN(MAX(FD$9-FD33*FD$8/12,0),FD33),0))</x:f>
        <x:v>80856749.684617</x:v>
      </x:c>
      <x:c r="FE34" s="58" t="n">
        <x:f>IF($C34&gt;'Deal Pricing'!$D$9,"",MAX(FE33-MIN(MAX(FE$9-FE33*FE$8/12,0),FE33),0))</x:f>
        <x:v>80880791.18828645</x:v>
      </x:c>
      <x:c r="FF34" s="58" t="n">
        <x:f>IF($C34&gt;'Deal Pricing'!$D$9,"",MAX(FF33-MIN(MAX(FF$9-FF33*FF$8/12,0),FF33),0))</x:f>
        <x:v>80904813.17021154</x:v>
      </x:c>
      <x:c r="FG34" s="58" t="n">
        <x:f>IF($C34&gt;'Deal Pricing'!$D$9,"",MAX(FG33-MIN(MAX(FG$9-FG33*FG$8/12,0),FG33),0))</x:f>
        <x:v>80928815.6226987</x:v>
      </x:c>
      <x:c r="FH34" s="58" t="n">
        <x:f>IF($C34&gt;'Deal Pricing'!$D$9,"",MAX(FH33-MIN(MAX(FH$9-FH33*FH$8/12,0),FH33),0))</x:f>
        <x:v>80952798.53810723</x:v>
      </x:c>
      <x:c r="FI34" s="58" t="n">
        <x:f>IF($C34&gt;'Deal Pricing'!$D$9,"",MAX(FI33-MIN(MAX(FI$9-FI33*FI$8/12,0),FI33),0))</x:f>
        <x:v>80976761.90885192</x:v>
      </x:c>
      <x:c r="FJ34" s="58" t="n">
        <x:f>IF($C34&gt;'Deal Pricing'!$D$9,"",MAX(FJ33-MIN(MAX(FJ$9-FJ33*FJ$8/12,0),FJ33),0))</x:f>
        <x:v>81000705.72740075</x:v>
      </x:c>
      <x:c r="FK34" s="58" t="n">
        <x:f>IF($C34&gt;'Deal Pricing'!$D$9,"",MAX(FK33-MIN(MAX(FK$9-FK33*FK$8/12,0),FK33),0))</x:f>
        <x:v>81024629.98627578</x:v>
      </x:c>
      <x:c r="FL34" s="58" t="n">
        <x:f>IF($C34&gt;'Deal Pricing'!$D$9,"",MAX(FL33-MIN(MAX(FL$9-FL33*FL$8/12,0),FL33),0))</x:f>
        <x:v>81048534.67805417</x:v>
      </x:c>
      <x:c r="FM34" s="58" t="n">
        <x:f>IF($C34&gt;'Deal Pricing'!$D$9,"",MAX(FM33-MIN(MAX(FM$9-FM33*FM$8/12,0),FM33),0))</x:f>
        <x:v>81072419.79536591</x:v>
      </x:c>
      <x:c r="FN34" s="58" t="n">
        <x:f>IF($C34&gt;'Deal Pricing'!$D$9,"",MAX(FN33-MIN(MAX(FN$9-FN33*FN$8/12,0),FN33),0))</x:f>
        <x:v>81096285.33089626</x:v>
      </x:c>
      <x:c r="FO34" s="58" t="n">
        <x:f>IF($C34&gt;'Deal Pricing'!$D$9,"",MAX(FO33-MIN(MAX(FO$9-FO33*FO$8/12,0),FO33),0))</x:f>
        <x:v>81120131.27738325</x:v>
      </x:c>
      <x:c r="FP34" s="58" t="n">
        <x:f>IF($C34&gt;'Deal Pricing'!$D$9,"",MAX(FP33-MIN(MAX(FP$9-FP33*FP$8/12,0),FP33),0))</x:f>
        <x:v>81143957.62762024</x:v>
      </x:c>
      <x:c r="FQ34" s="58" t="n">
        <x:f>IF($C34&gt;'Deal Pricing'!$D$9,"",MAX(FQ33-MIN(MAX(FQ$9-FQ33*FQ$8/12,0),FQ33),0))</x:f>
        <x:v>81167764.37445323</x:v>
      </x:c>
      <x:c r="FR34" s="58" t="n">
        <x:f>IF($C34&gt;'Deal Pricing'!$D$9,"",MAX(FR33-MIN(MAX(FR$9-FR33*FR$8/12,0),FR33),0))</x:f>
        <x:v>81191551.51078342</x:v>
      </x:c>
      <x:c r="FS34" s="58" t="n">
        <x:f>IF($C34&gt;'Deal Pricing'!$D$9,"",MAX(FS33-MIN(MAX(FS$9-FS33*FS$8/12,0),FS33),0))</x:f>
        <x:v>81215319.0295648</x:v>
      </x:c>
      <x:c r="FT34" s="58" t="n">
        <x:f>IF($C34&gt;'Deal Pricing'!$D$9,"",MAX(FT33-MIN(MAX(FT$9-FT33*FT$8/12,0),FT33),0))</x:f>
        <x:v>81239066.9238064</x:v>
      </x:c>
      <x:c r="FU34" s="58" t="n">
        <x:f>IF($C34&gt;'Deal Pricing'!$D$9,"",MAX(FU33-MIN(MAX(FU$9-FU33*FU$8/12,0),FU33),0))</x:f>
        <x:v>81262795.1865699</x:v>
      </x:c>
      <x:c r="FV34" s="58" t="n">
        <x:f>IF($C34&gt;'Deal Pricing'!$D$9,"",MAX(FV33-MIN(MAX(FV$9-FV33*FV$8/12,0),FV33),0))</x:f>
        <x:v>81286503.81097203</x:v>
      </x:c>
      <x:c r="FW34" s="58" t="n">
        <x:f>IF($C34&gt;'Deal Pricing'!$D$9,"",MAX(FW33-MIN(MAX(FW$9-FW33*FW$8/12,0),FW33),0))</x:f>
        <x:v>81310192.79018253</x:v>
      </x:c>
      <x:c r="FX34" s="58" t="n">
        <x:f>IF($C34&gt;'Deal Pricing'!$D$9,"",MAX(FX33-MIN(MAX(FX$9-FX33*FX$8/12,0),FX33),0))</x:f>
        <x:v>81333862.11742485</x:v>
      </x:c>
      <x:c r="FY34" s="58" t="n">
        <x:f>IF($C34&gt;'Deal Pricing'!$D$9,"",MAX(FY33-MIN(MAX(FY$9-FY33*FY$8/12,0),FY33),0))</x:f>
        <x:v>81357511.78597702</x:v>
      </x:c>
      <x:c r="FZ34" s="58" t="n">
        <x:f>IF($C34&gt;'Deal Pricing'!$D$9,"",MAX(FZ33-MIN(MAX(FZ$9-FZ33*FZ$8/12,0),FZ33),0))</x:f>
        <x:v>81381141.78916983</x:v>
      </x:c>
      <x:c r="GA34" s="58" t="n">
        <x:f>IF($C34&gt;'Deal Pricing'!$D$9,"",MAX(GA33-MIN(MAX(GA$9-GA33*GA$8/12,0),GA33),0))</x:f>
        <x:v>81404752.12038869</x:v>
      </x:c>
      <x:c r="GB34" s="58" t="n">
        <x:f>IF($C34&gt;'Deal Pricing'!$D$9,"",MAX(GB33-MIN(MAX(GB$9-GB33*GB$8/12,0),GB33),0))</x:f>
        <x:v>81428342.77307175</x:v>
      </x:c>
      <x:c r="GC34" s="58" t="n">
        <x:f>IF($C34&gt;'Deal Pricing'!$D$9,"",MAX(GC33-MIN(MAX(GC$9-GC33*GC$8/12,0),GC33),0))</x:f>
        <x:v>81451913.74071181</x:v>
      </x:c>
      <x:c r="GD34" s="58" t="n">
        <x:f>IF($C34&gt;'Deal Pricing'!$D$9,"",MAX(GD33-MIN(MAX(GD$9-GD33*GD$8/12,0),GD33),0))</x:f>
        <x:v>81475465.01685418</x:v>
      </x:c>
      <x:c r="GE34" s="58" t="n">
        <x:f>IF($C34&gt;'Deal Pricing'!$D$9,"",MAX(GE33-MIN(MAX(GE$9-GE33*GE$8/12,0),GE33),0))</x:f>
        <x:v>81498996.59509894</x:v>
      </x:c>
      <x:c r="GF34" s="58" t="n">
        <x:f>IF($C34&gt;'Deal Pricing'!$D$9,"",MAX(GF33-MIN(MAX(GF$9-GF33*GF$8/12,0),GF33),0))</x:f>
        <x:v>81522508.46909851</x:v>
      </x:c>
      <x:c r="GG34" s="58" t="n">
        <x:f>IF($C34&gt;'Deal Pricing'!$D$9,"",MAX(GG33-MIN(MAX(GG$9-GG33*GG$8/12,0),GG33),0))</x:f>
        <x:v>81546000.63256007</x:v>
      </x:c>
      <x:c r="GH34" s="58" t="n">
        <x:f>IF($C34&gt;'Deal Pricing'!$D$9,"",MAX(GH33-MIN(MAX(GH$9-GH33*GH$8/12,0),GH33),0))</x:f>
        <x:v>81569473.07924326</x:v>
      </x:c>
      <x:c r="GI34" s="58" t="n">
        <x:f>IF($C34&gt;'Deal Pricing'!$D$9,"",MAX(GI33-MIN(MAX(GI$9-GI33*GI$8/12,0),GI33),0))</x:f>
        <x:v>81592925.80296142</x:v>
      </x:c>
      <x:c r="GJ34" s="58" t="n">
        <x:f>IF($C34&gt;'Deal Pricing'!$D$9,"",MAX(GJ33-MIN(MAX(GJ$9-GJ33*GJ$8/12,0),GJ33),0))</x:f>
        <x:v>81616358.79758199</x:v>
      </x:c>
      <x:c r="GK34" s="58" t="n">
        <x:f>IF($C34&gt;'Deal Pricing'!$D$9,"",MAX(GK33-MIN(MAX(GK$9-GK33*GK$8/12,0),GK33),0))</x:f>
        <x:v>81639772.05702473</x:v>
      </x:c>
      <x:c r="GL34" s="58" t="n">
        <x:f>IF($C34&gt;'Deal Pricing'!$D$9,"",MAX(GL33-MIN(MAX(GL$9-GL33*GL$8/12,0),GL33),0))</x:f>
        <x:v>81663165.57526393</x:v>
      </x:c>
      <x:c r="GM34" s="58" t="n">
        <x:f>IF($C34&gt;'Deal Pricing'!$D$9,"",MAX(GM33-MIN(MAX(GM$9-GM33*GM$8/12,0),GM33),0))</x:f>
        <x:v>81686539.34632602</x:v>
      </x:c>
      <x:c r="GN34" s="58" t="n">
        <x:f>IF($C34&gt;'Deal Pricing'!$D$9,"",MAX(GN33-MIN(MAX(GN$9-GN33*GN$8/12,0),GN33),0))</x:f>
        <x:v>81709893.3642919</x:v>
      </x:c>
      <x:c r="GO34" s="58" t="n">
        <x:f>IF($C34&gt;'Deal Pricing'!$D$9,"",MAX(GO33-MIN(MAX(GO$9-GO33*GO$8/12,0),GO33),0))</x:f>
        <x:v>81733227.6232946</x:v>
      </x:c>
      <x:c r="GP34" s="58" t="n">
        <x:f>IF($C34&gt;'Deal Pricing'!$D$9,"",MAX(GP33-MIN(MAX(GP$9-GP33*GP$8/12,0),GP33),0))</x:f>
        <x:v>81756542.1175215</x:v>
      </x:c>
      <x:c r="GQ34" s="58" t="n">
        <x:f>IF($C34&gt;'Deal Pricing'!$D$9,"",MAX(GQ33-MIN(MAX(GQ$9-GQ33*GQ$8/12,0),GQ33),0))</x:f>
        <x:v>81779836.84121208</x:v>
      </x:c>
      <x:c r="GR34" s="58" t="n">
        <x:f>IF($C34&gt;'Deal Pricing'!$D$9,"",MAX(GR33-MIN(MAX(GR$9-GR33*GR$8/12,0),GR33),0))</x:f>
        <x:v>81803111.78866005</x:v>
      </x:c>
      <x:c r="GS34" s="58" t="n">
        <x:f>IF($C34&gt;'Deal Pricing'!$D$9,"",MAX(GS33-MIN(MAX(GS$9-GS33*GS$8/12,0),GS33),0))</x:f>
        <x:v>81826366.95421122</x:v>
      </x:c>
      <x:c r="GT34" s="58" t="n">
        <x:f>IF($C34&gt;'Deal Pricing'!$D$9,"",MAX(GT33-MIN(MAX(GT$9-GT33*GT$8/12,0),GT33),0))</x:f>
        <x:v>81849602.3322655</x:v>
      </x:c>
      <x:c r="GU34" s="58" t="n">
        <x:f>IF($C34&gt;'Deal Pricing'!$D$9,"",MAX(GU33-MIN(MAX(GU$9-GU33*GU$8/12,0),GU33),0))</x:f>
        <x:v>81872817.9172751</x:v>
      </x:c>
      <x:c r="GV34" s="58" t="n">
        <x:f>IF($C34&gt;'Deal Pricing'!$D$9,"",MAX(GV33-MIN(MAX(GV$9-GV33*GV$8/12,0),GV33),0))</x:f>
        <x:v>81896013.70374525</x:v>
      </x:c>
      <x:c r="GW34" s="58" t="n">
        <x:f>IF($C34&gt;'Deal Pricing'!$D$9,"",MAX(GW33-MIN(MAX(GW$9-GW33*GW$8/12,0),GW33),0))</x:f>
        <x:v>81919189.68623501</x:v>
      </x:c>
      <x:c r="GX34" s="58" t="n">
        <x:f>IF($C34&gt;'Deal Pricing'!$D$9,"",MAX(GX33-MIN(MAX(GX$9-GX33*GX$8/12,0),GX33),0))</x:f>
        <x:v>81942345.85935527</x:v>
      </x:c>
      <x:c r="GY34" s="58" t="n">
        <x:f>IF($C34&gt;'Deal Pricing'!$D$9,"",MAX(GY33-MIN(MAX(GY$9-GY33*GY$8/12,0),GY33),0))</x:f>
        <x:v>81965482.21777089</x:v>
      </x:c>
      <x:c r="GZ34" s="58" t="n">
        <x:f>IF($C34&gt;'Deal Pricing'!$D$9,"",MAX(GZ33-MIN(MAX(GZ$9-GZ33*GZ$8/12,0),GZ33),0))</x:f>
        <x:v>81988598.75619859</x:v>
      </x:c>
      <x:c r="HA34" s="58" t="n">
        <x:f>IF($C34&gt;'Deal Pricing'!$D$9,"",MAX(HA33-MIN(MAX(HA$9-HA33*HA$8/12,0),HA33),0))</x:f>
        <x:v>82011695.469409</x:v>
      </x:c>
      <x:c r="HB34" s="58" t="n">
        <x:f>IF($C34&gt;'Deal Pricing'!$D$9,"",MAX(HB33-MIN(MAX(HB$9-HB33*HB$8/12,0),HB33),0))</x:f>
        <x:v>82034772.35222447</x:v>
      </x:c>
      <x:c r="HC34" s="58" t="n">
        <x:f>IF($C34&gt;'Deal Pricing'!$D$9,"",MAX(HC33-MIN(MAX(HC$9-HC33*HC$8/12,0),HC33),0))</x:f>
        <x:v>82057829.39952111</x:v>
      </x:c>
      <x:c r="HD34" s="58" t="n">
        <x:f>IF($C34&gt;'Deal Pricing'!$D$9,"",MAX(HD33-MIN(MAX(HD$9-HD33*HD$8/12,0),HD33),0))</x:f>
        <x:v>82080866.60622694</x:v>
      </x:c>
      <x:c r="HE34" s="58" t="n">
        <x:f>IF($C34&gt;'Deal Pricing'!$D$9,"",MAX(HE33-MIN(MAX(HE$9-HE33*HE$8/12,0),HE33),0))</x:f>
        <x:v>82103883.96732345</x:v>
      </x:c>
      <x:c r="HF34" s="58" t="n">
        <x:f>IF($C34&gt;'Deal Pricing'!$D$9,"",MAX(HF33-MIN(MAX(HF$9-HF33*HF$8/12,0),HF33),0))</x:f>
        <x:v>82126881.47784384</x:v>
      </x:c>
      <x:c r="HG34" s="58" t="n">
        <x:f>IF($C34&gt;'Deal Pricing'!$D$9,"",MAX(HG33-MIN(MAX(HG$9-HG33*HG$8/12,0),HG33),0))</x:f>
        <x:v>82149859.13287507</x:v>
      </x:c>
      <x:c r="HH34" s="58" t="n">
        <x:f>IF($C34&gt;'Deal Pricing'!$D$9,"",MAX(HH33-MIN(MAX(HH$9-HH33*HH$8/12,0),HH33),0))</x:f>
        <x:v>82172816.92755577</x:v>
      </x:c>
      <x:c r="HI34" s="58" t="n">
        <x:f>IF($C34&gt;'Deal Pricing'!$D$9,"",MAX(HI33-MIN(MAX(HI$9-HI33*HI$8/12,0),HI33),0))</x:f>
        <x:v>82195754.85707715</x:v>
      </x:c>
      <x:c r="HJ34" s="58" t="n">
        <x:f>IF($C34&gt;'Deal Pricing'!$D$9,"",MAX(HJ33-MIN(MAX(HJ$9-HJ33*HJ$8/12,0),HJ33),0))</x:f>
        <x:v>82218672.91668376</x:v>
      </x:c>
      <x:c r="HK34" s="58" t="n">
        <x:f>IF($C34&gt;'Deal Pricing'!$D$9,"",MAX(HK33-MIN(MAX(HK$9-HK33*HK$8/12,0),HK33),0))</x:f>
        <x:v>82241571.10167141</x:v>
      </x:c>
      <x:c r="HL34" s="58" t="n">
        <x:f>IF($C34&gt;'Deal Pricing'!$D$9,"",MAX(HL33-MIN(MAX(HL$9-HL33*HL$8/12,0),HL33),0))</x:f>
        <x:v>82264449.40738954</x:v>
      </x:c>
      <x:c r="HM34" s="58" t="n">
        <x:f>IF($C34&gt;'Deal Pricing'!$D$9,"",MAX(HM33-MIN(MAX(HM$9-HM33*HM$8/12,0),HM33),0))</x:f>
        <x:v>82287307.8292388</x:v>
      </x:c>
      <x:c r="HN34" s="58" t="n">
        <x:f>IF($C34&gt;'Deal Pricing'!$D$9,"",MAX(HN33-MIN(MAX(HN$9-HN33*HN$8/12,0),HN33),0))</x:f>
        <x:v>82310146.36267336</x:v>
      </x:c>
      <x:c r="HO34" s="58" t="n">
        <x:f>IF($C34&gt;'Deal Pricing'!$D$9,"",MAX(HO33-MIN(MAX(HO$9-HO33*HO$8/12,0),HO33),0))</x:f>
        <x:v>82332965.0031985</x:v>
      </x:c>
      <x:c r="HP34" s="58" t="n">
        <x:f>IF($C34&gt;'Deal Pricing'!$D$9,"",MAX(HP33-MIN(MAX(HP$9-HP33*HP$8/12,0),HP33),0))</x:f>
        <x:v>82355763.74637288</x:v>
      </x:c>
      <x:c r="HQ34" s="58" t="n">
        <x:f>IF($C34&gt;'Deal Pricing'!$D$9,"",MAX(HQ33-MIN(MAX(HQ$9-HQ33*HQ$8/12,0),HQ33),0))</x:f>
        <x:v>82378542.58780634</x:v>
      </x:c>
      <x:c r="HR34" s="58" t="n">
        <x:f>IF($C34&gt;'Deal Pricing'!$D$9,"",MAX(HR33-MIN(MAX(HR$9-HR33*HR$8/12,0),HR33),0))</x:f>
        <x:v>82401301.52316192</x:v>
      </x:c>
      <x:c r="HS34" s="58" t="n">
        <x:f>IF($C34&gt;'Deal Pricing'!$D$9,"",MAX(HS33-MIN(MAX(HS$9-HS33*HS$8/12,0),HS33),0))</x:f>
        <x:v>82424040.54815394</x:v>
      </x:c>
      <x:c r="HT34" s="58" t="n">
        <x:f>IF($C34&gt;'Deal Pricing'!$D$9,"",MAX(HT33-MIN(MAX(HT$9-HT33*HT$8/12,0),HT33),0))</x:f>
        <x:v>82446759.65854894</x:v>
      </x:c>
      <x:c r="HU34" s="58" t="n">
        <x:f>IF($C34&gt;'Deal Pricing'!$D$9,"",MAX(HU33-MIN(MAX(HU$9-HU33*HU$8/12,0),HU33),0))</x:f>
        <x:v>82469458.85016617</x:v>
      </x:c>
      <x:c r="HV34" s="58" t="n">
        <x:f>IF($C34&gt;'Deal Pricing'!$D$9,"",MAX(HV33-MIN(MAX(HV$9-HV33*HV$8/12,0),HV33),0))</x:f>
        <x:v>82492138.11887595</x:v>
      </x:c>
      <x:c r="HW34" s="58" t="n">
        <x:f>IF($C34&gt;'Deal Pricing'!$D$9,"",MAX(HW33-MIN(MAX(HW$9-HW33*HW$8/12,0),HW33),0))</x:f>
        <x:v>82514797.4606015</x:v>
      </x:c>
      <x:c r="HX34" s="58" t="n">
        <x:f>IF($C34&gt;'Deal Pricing'!$D$9,"",MAX(HX33-MIN(MAX(HX$9-HX33*HX$8/12,0),HX33),0))</x:f>
        <x:v>82537436.87131698</x:v>
      </x:c>
      <x:c r="HY34" s="58" t="n">
        <x:f>IF($C34&gt;'Deal Pricing'!$D$9,"",MAX(HY33-MIN(MAX(HY$9-HY33*HY$8/12,0),HY33),0))</x:f>
        <x:v>82560056.34704942</x:v>
      </x:c>
      <x:c r="HZ34" s="58" t="n">
        <x:f>IF($C34&gt;'Deal Pricing'!$D$9,"",MAX(HZ33-MIN(MAX(HZ$9-HZ33*HZ$8/12,0),HZ33),0))</x:f>
        <x:v>82582655.8838767</x:v>
      </x:c>
      <x:c r="IA34" s="58" t="n">
        <x:f>IF($C34&gt;'Deal Pricing'!$D$9,"",MAX(IA33-MIN(MAX(IA$9-IA33*IA$8/12,0),IA33),0))</x:f>
        <x:v>82605235.47792946</x:v>
      </x:c>
      <x:c r="IB34" s="58" t="n">
        <x:f>IF($C34&gt;'Deal Pricing'!$D$9,"",MAX(IB33-MIN(MAX(IB$9-IB33*IB$8/12,0),IB33),0))</x:f>
        <x:v>82627795.12538913</x:v>
      </x:c>
      <x:c r="IC34" s="2"/>
      <x:c r="ID34" s="2"/>
      <x:c r="IE34" s="2"/>
      <x:c r="IF34" s="2"/>
    </x:row>
    <x:row r="35">
      <x:c r="A35" s="2"/>
      <x:c r="B35" s="2"/>
      <x:c r="C35" s="2" t="n">
        <x:v>11</x:v>
      </x:c>
      <x:c r="D35" s="67" t="n">
        <x:f>IF(C35&lt;='Deal Pricing'!$D$9,(1-(1-(1-'Deal Pricing'!$H$10)^(1/12)))^(C35-1),"")</x:f>
        <x:v>0.9665537887360821</x:v>
      </x:c>
      <x:c r="E35" s="67" t="n">
        <x:f>IF(D35="","",D35*(1-(1-'Deal Pricing'!$H$10)^(1/12)))</x:f>
        <x:v>0.003282468086163058</x:v>
      </x:c>
      <x:c r="F35" s="58" t="n">
        <x:f>IF($C35&gt;'Deal Pricing'!$D$9,"",MAX(F34-MIN(MAX(F$9-F34*F$8/12,0),F34),0))</x:f>
        <x:v>74288506.3449982</x:v>
      </x:c>
      <x:c r="G35" s="58" t="n">
        <x:f>IF($C35&gt;'Deal Pricing'!$D$9,"",MAX(G34-MIN(MAX(G$9-G34*G$8/12,0),G34),0))</x:f>
        <x:v>74317424.128423</x:v>
      </x:c>
      <x:c r="H35" s="58" t="n">
        <x:f>IF($C35&gt;'Deal Pricing'!$D$9,"",MAX(H34-MIN(MAX(H$9-H34*H$8/12,0),H34),0))</x:f>
        <x:v>74346324.50058341</x:v>
      </x:c>
      <x:c r="I35" s="58" t="n">
        <x:f>IF($C35&gt;'Deal Pricing'!$D$9,"",MAX(I34-MIN(MAX(I$9-I34*I$8/12,0),I34),0))</x:f>
        <x:v>74375207.44189124</x:v>
      </x:c>
      <x:c r="J35" s="58" t="n">
        <x:f>IF($C35&gt;'Deal Pricing'!$D$9,"",MAX(J34-MIN(MAX(J$9-J34*J$8/12,0),J34),0))</x:f>
        <x:v>74404072.93281367</x:v>
      </x:c>
      <x:c r="K35" s="58" t="n">
        <x:f>IF($C35&gt;'Deal Pricing'!$D$9,"",MAX(K34-MIN(MAX(K$9-K34*K$8/12,0),K34),0))</x:f>
        <x:v>74432920.95387653</x:v>
      </x:c>
      <x:c r="L35" s="58" t="n">
        <x:f>IF($C35&gt;'Deal Pricing'!$D$9,"",MAX(L34-MIN(MAX(L$9-L34*L$8/12,0),L34),0))</x:f>
        <x:v>74461751.48565713</x:v>
      </x:c>
      <x:c r="M35" s="58" t="n">
        <x:f>IF($C35&gt;'Deal Pricing'!$D$9,"",MAX(M34-MIN(MAX(M$9-M34*M$8/12,0),M34),0))</x:f>
        <x:v>74490564.50879243</x:v>
      </x:c>
      <x:c r="N35" s="58" t="n">
        <x:f>IF($C35&gt;'Deal Pricing'!$D$9,"",MAX(N34-MIN(MAX(N$9-N34*N$8/12,0),N34),0))</x:f>
        <x:v>74519360.00397101</x:v>
      </x:c>
      <x:c r="O35" s="58" t="n">
        <x:f>IF($C35&gt;'Deal Pricing'!$D$9,"",MAX(O34-MIN(MAX(O$9-O34*O$8/12,0),O34),0))</x:f>
        <x:v>74548137.95194116</x:v>
      </x:c>
      <x:c r="P35" s="58" t="n">
        <x:f>IF($C35&gt;'Deal Pricing'!$D$9,"",MAX(P34-MIN(MAX(P$9-P34*P$8/12,0),P34),0))</x:f>
        <x:v>74576898.33350292</x:v>
      </x:c>
      <x:c r="Q35" s="58" t="n">
        <x:f>IF($C35&gt;'Deal Pricing'!$D$9,"",MAX(Q34-MIN(MAX(Q$9-Q34*Q$8/12,0),Q34),0))</x:f>
        <x:v>74605641.12951607</x:v>
      </x:c>
      <x:c r="R35" s="58" t="n">
        <x:f>IF($C35&gt;'Deal Pricing'!$D$9,"",MAX(R34-MIN(MAX(R$9-R34*R$8/12,0),R34),0))</x:f>
        <x:v>74634366.32089236</x:v>
      </x:c>
      <x:c r="S35" s="58" t="n">
        <x:f>IF($C35&gt;'Deal Pricing'!$D$9,"",MAX(S34-MIN(MAX(S$9-S34*S$8/12,0),S34),0))</x:f>
        <x:v>74663073.88860317</x:v>
      </x:c>
      <x:c r="T35" s="58" t="n">
        <x:f>IF($C35&gt;'Deal Pricing'!$D$9,"",MAX(T34-MIN(MAX(T$9-T34*T$8/12,0),T34),0))</x:f>
        <x:v>74691763.81367214</x:v>
      </x:c>
      <x:c r="U35" s="58" t="n">
        <x:f>IF($C35&gt;'Deal Pricing'!$D$9,"",MAX(U34-MIN(MAX(U$9-U34*U$8/12,0),U34),0))</x:f>
        <x:v>74720436.0771825</x:v>
      </x:c>
      <x:c r="V35" s="58" t="n">
        <x:f>IF($C35&gt;'Deal Pricing'!$D$9,"",MAX(V34-MIN(MAX(V$9-V34*V$8/12,0),V34),0))</x:f>
        <x:v>74749090.66027068</x:v>
      </x:c>
      <x:c r="W35" s="58" t="n">
        <x:f>IF($C35&gt;'Deal Pricing'!$D$9,"",MAX(W34-MIN(MAX(W$9-W34*W$8/12,0),W34),0))</x:f>
        <x:v>74777727.54412936</x:v>
      </x:c>
      <x:c r="X35" s="58" t="n">
        <x:f>IF($C35&gt;'Deal Pricing'!$D$9,"",MAX(X34-MIN(MAX(X$9-X34*X$8/12,0),X34),0))</x:f>
        <x:v>74806346.71000981</x:v>
      </x:c>
      <x:c r="Y35" s="58" t="n">
        <x:f>IF($C35&gt;'Deal Pricing'!$D$9,"",MAX(Y34-MIN(MAX(Y$9-Y34*Y$8/12,0),Y34),0))</x:f>
        <x:v>74834948.139216</x:v>
      </x:c>
      <x:c r="Z35" s="58" t="n">
        <x:f>IF($C35&gt;'Deal Pricing'!$D$9,"",MAX(Z34-MIN(MAX(Z$9-Z34*Z$8/12,0),Z34),0))</x:f>
        <x:v>74863531.8131115</x:v>
      </x:c>
      <x:c r="AA35" s="58" t="n">
        <x:f>IF($C35&gt;'Deal Pricing'!$D$9,"",MAX(AA34-MIN(MAX(AA$9-AA34*AA$8/12,0),AA34),0))</x:f>
        <x:v>74892097.71311267</x:v>
      </x:c>
      <x:c r="AB35" s="58" t="n">
        <x:f>IF($C35&gt;'Deal Pricing'!$D$9,"",MAX(AB34-MIN(MAX(AB$9-AB34*AB$8/12,0),AB34),0))</x:f>
        <x:v>74920645.82069552</x:v>
      </x:c>
      <x:c r="AC35" s="58" t="n">
        <x:f>IF($C35&gt;'Deal Pricing'!$D$9,"",MAX(AC34-MIN(MAX(AC$9-AC34*AC$8/12,0),AC34),0))</x:f>
        <x:v>74949176.117389</x:v>
      </x:c>
      <x:c r="AD35" s="58" t="n">
        <x:f>IF($C35&gt;'Deal Pricing'!$D$9,"",MAX(AD34-MIN(MAX(AD$9-AD34*AD$8/12,0),AD34),0))</x:f>
        <x:v>74977688.58478168</x:v>
      </x:c>
      <x:c r="AE35" s="58" t="n">
        <x:f>IF($C35&gt;'Deal Pricing'!$D$9,"",MAX(AE34-MIN(MAX(AE$9-AE34*AE$8/12,0),AE34),0))</x:f>
        <x:v>75006183.20451531</x:v>
      </x:c>
      <x:c r="AF35" s="58" t="n">
        <x:f>IF($C35&gt;'Deal Pricing'!$D$9,"",MAX(AF34-MIN(MAX(AF$9-AF34*AF$8/12,0),AF34),0))</x:f>
        <x:v>75034659.95829123</x:v>
      </x:c>
      <x:c r="AG35" s="58" t="n">
        <x:f>IF($C35&gt;'Deal Pricing'!$D$9,"",MAX(AG34-MIN(MAX(AG$9-AG34*AG$8/12,0),AG34),0))</x:f>
        <x:v>75063118.82786477</x:v>
      </x:c>
      <x:c r="AH35" s="58" t="n">
        <x:f>IF($C35&gt;'Deal Pricing'!$D$9,"",MAX(AH34-MIN(MAX(AH$9-AH34*AH$8/12,0),AH34),0))</x:f>
        <x:v>75091559.79504785</x:v>
      </x:c>
      <x:c r="AI35" s="58" t="n">
        <x:f>IF($C35&gt;'Deal Pricing'!$D$9,"",MAX(AI34-MIN(MAX(AI$9-AI34*AI$8/12,0),AI34),0))</x:f>
        <x:v>75119982.84171122</x:v>
      </x:c>
      <x:c r="AJ35" s="58" t="n">
        <x:f>IF($C35&gt;'Deal Pricing'!$D$9,"",MAX(AJ34-MIN(MAX(AJ$9-AJ34*AJ$8/12,0),AJ34),0))</x:f>
        <x:v>75148387.94977905</x:v>
      </x:c>
      <x:c r="AK35" s="58" t="n">
        <x:f>IF($C35&gt;'Deal Pricing'!$D$9,"",MAX(AK34-MIN(MAX(AK$9-AK34*AK$8/12,0),AK34),0))</x:f>
        <x:v>75176775.10123529</x:v>
      </x:c>
      <x:c r="AL35" s="58" t="n">
        <x:f>IF($C35&gt;'Deal Pricing'!$D$9,"",MAX(AL34-MIN(MAX(AL$9-AL34*AL$8/12,0),AL34),0))</x:f>
        <x:v>75205144.27811731</x:v>
      </x:c>
      <x:c r="AM35" s="58" t="n">
        <x:f>IF($C35&gt;'Deal Pricing'!$D$9,"",MAX(AM34-MIN(MAX(AM$9-AM34*AM$8/12,0),AM34),0))</x:f>
        <x:v>75233495.46252234</x:v>
      </x:c>
      <x:c r="AN35" s="58" t="n">
        <x:f>IF($C35&gt;'Deal Pricing'!$D$9,"",MAX(AN34-MIN(MAX(AN$9-AN34*AN$8/12,0),AN34),0))</x:f>
        <x:v>75261828.63660127</x:v>
      </x:c>
      <x:c r="AO35" s="58" t="n">
        <x:f>IF($C35&gt;'Deal Pricing'!$D$9,"",MAX(AO34-MIN(MAX(AO$9-AO34*AO$8/12,0),AO34),0))</x:f>
        <x:v>75290143.78256458</x:v>
      </x:c>
      <x:c r="AP35" s="58" t="n">
        <x:f>IF($C35&gt;'Deal Pricing'!$D$9,"",MAX(AP34-MIN(MAX(AP$9-AP34*AP$8/12,0),AP34),0))</x:f>
        <x:v>75318440.88267675</x:v>
      </x:c>
      <x:c r="AQ35" s="58" t="n">
        <x:f>IF($C35&gt;'Deal Pricing'!$D$9,"",MAX(AQ34-MIN(MAX(AQ$9-AQ34*AQ$8/12,0),AQ34),0))</x:f>
        <x:v>75346719.91926184</x:v>
      </x:c>
      <x:c r="AR35" s="58" t="n">
        <x:f>IF($C35&gt;'Deal Pricing'!$D$9,"",MAX(AR34-MIN(MAX(AR$9-AR34*AR$8/12,0),AR34),0))</x:f>
        <x:v>75374980.87469804</x:v>
      </x:c>
      <x:c r="AS35" s="58" t="n">
        <x:f>IF($C35&gt;'Deal Pricing'!$D$9,"",MAX(AS34-MIN(MAX(AS$9-AS34*AS$8/12,0),AS34),0))</x:f>
        <x:v>75403223.7314231</x:v>
      </x:c>
      <x:c r="AT35" s="58" t="n">
        <x:f>IF($C35&gt;'Deal Pricing'!$D$9,"",MAX(AT34-MIN(MAX(AT$9-AT34*AT$8/12,0),AT34),0))</x:f>
        <x:v>75431448.4719296</x:v>
      </x:c>
      <x:c r="AU35" s="58" t="n">
        <x:f>IF($C35&gt;'Deal Pricing'!$D$9,"",MAX(AU34-MIN(MAX(AU$9-AU34*AU$8/12,0),AU34),0))</x:f>
        <x:v>75459655.07876715</x:v>
      </x:c>
      <x:c r="AV35" s="58" t="n">
        <x:f>IF($C35&gt;'Deal Pricing'!$D$9,"",MAX(AV34-MIN(MAX(AV$9-AV34*AV$8/12,0),AV34),0))</x:f>
        <x:v>75487843.53454429</x:v>
      </x:c>
      <x:c r="AW35" s="58" t="n">
        <x:f>IF($C35&gt;'Deal Pricing'!$D$9,"",MAX(AW34-MIN(MAX(AW$9-AW34*AW$8/12,0),AW34),0))</x:f>
        <x:v>75516013.82192396</x:v>
      </x:c>
      <x:c r="AX35" s="58" t="n">
        <x:f>IF($C35&gt;'Deal Pricing'!$D$9,"",MAX(AX34-MIN(MAX(AX$9-AX34*AX$8/12,0),AX34),0))</x:f>
        <x:v>75544165.92362873</x:v>
      </x:c>
      <x:c r="AY35" s="58" t="n">
        <x:f>IF($C35&gt;'Deal Pricing'!$D$9,"",MAX(AY34-MIN(MAX(AY$9-AY34*AY$8/12,0),AY34),0))</x:f>
        <x:v>75572299.82243557</x:v>
      </x:c>
      <x:c r="AZ35" s="58" t="n">
        <x:f>IF($C35&gt;'Deal Pricing'!$D$9,"",MAX(AZ34-MIN(MAX(AZ$9-AZ34*AZ$8/12,0),AZ34),0))</x:f>
        <x:v>75600415.50118126</x:v>
      </x:c>
      <x:c r="BA35" s="58" t="n">
        <x:f>IF($C35&gt;'Deal Pricing'!$D$9,"",MAX(BA34-MIN(MAX(BA$9-BA34*BA$8/12,0),BA34),0))</x:f>
        <x:v>75628512.94275706</x:v>
      </x:c>
      <x:c r="BB35" s="58" t="n">
        <x:f>IF($C35&gt;'Deal Pricing'!$D$9,"",MAX(BB34-MIN(MAX(BB$9-BB34*BB$8/12,0),BB34),0))</x:f>
        <x:v>75656592.13011396</x:v>
      </x:c>
      <x:c r="BC35" s="58" t="n">
        <x:f>IF($C35&gt;'Deal Pricing'!$D$9,"",MAX(BC34-MIN(MAX(BC$9-BC34*BC$8/12,0),BC34),0))</x:f>
        <x:v>75684653.04625759</x:v>
      </x:c>
      <x:c r="BD35" s="58" t="n">
        <x:f>IF($C35&gt;'Deal Pricing'!$D$9,"",MAX(BD34-MIN(MAX(BD$9-BD34*BD$8/12,0),BD34),0))</x:f>
        <x:v>75712695.67425331</x:v>
      </x:c>
      <x:c r="BE35" s="58" t="n">
        <x:f>IF($C35&gt;'Deal Pricing'!$D$9,"",MAX(BE34-MIN(MAX(BE$9-BE34*BE$8/12,0),BE34),0))</x:f>
        <x:v>75740719.99722186</x:v>
      </x:c>
      <x:c r="BF35" s="58" t="n">
        <x:f>IF($C35&gt;'Deal Pricing'!$D$9,"",MAX(BF34-MIN(MAX(BF$9-BF34*BF$8/12,0),BF34),0))</x:f>
        <x:v>75768725.99834128</x:v>
      </x:c>
      <x:c r="BG35" s="58" t="n">
        <x:f>IF($C35&gt;'Deal Pricing'!$D$9,"",MAX(BG34-MIN(MAX(BG$9-BG34*BG$8/12,0),BG34),0))</x:f>
        <x:v>75796713.6608487</x:v>
      </x:c>
      <x:c r="BH35" s="58" t="n">
        <x:f>IF($C35&gt;'Deal Pricing'!$D$9,"",MAX(BH34-MIN(MAX(BH$9-BH34*BH$8/12,0),BH34),0))</x:f>
        <x:v>75824682.96803622</x:v>
      </x:c>
      <x:c r="BI35" s="58" t="n">
        <x:f>IF($C35&gt;'Deal Pricing'!$D$9,"",MAX(BI34-MIN(MAX(BI$9-BI34*BI$8/12,0),BI34),0))</x:f>
        <x:v>75852633.90325563</x:v>
      </x:c>
      <x:c r="BJ35" s="58" t="n">
        <x:f>IF($C35&gt;'Deal Pricing'!$D$9,"",MAX(BJ34-MIN(MAX(BJ$9-BJ34*BJ$8/12,0),BJ34),0))</x:f>
        <x:v>75880566.4499137</x:v>
      </x:c>
      <x:c r="BK35" s="58" t="n">
        <x:f>IF($C35&gt;'Deal Pricing'!$D$9,"",MAX(BK34-MIN(MAX(BK$9-BK34*BK$8/12,0),BK34),0))</x:f>
        <x:v>75908480.59147708</x:v>
      </x:c>
      <x:c r="BL35" s="58" t="n">
        <x:f>IF($C35&gt;'Deal Pricing'!$D$9,"",MAX(BL34-MIN(MAX(BL$9-BL34*BL$8/12,0),BL34),0))</x:f>
        <x:v>75936376.31146742</x:v>
      </x:c>
      <x:c r="BM35" s="58" t="n">
        <x:f>IF($C35&gt;'Deal Pricing'!$D$9,"",MAX(BM34-MIN(MAX(BM$9-BM34*BM$8/12,0),BM34),0))</x:f>
        <x:v>75964253.59346622</x:v>
      </x:c>
      <x:c r="BN35" s="58" t="n">
        <x:f>IF($C35&gt;'Deal Pricing'!$D$9,"",MAX(BN34-MIN(MAX(BN$9-BN34*BN$8/12,0),BN34),0))</x:f>
        <x:v>75992112.42111</x:v>
      </x:c>
      <x:c r="BO35" s="58" t="n">
        <x:f>IF($C35&gt;'Deal Pricing'!$D$9,"",MAX(BO34-MIN(MAX(BO$9-BO34*BO$8/12,0),BO34),0))</x:f>
        <x:v>76019952.77809528</x:v>
      </x:c>
      <x:c r="BP35" s="58" t="n">
        <x:f>IF($C35&gt;'Deal Pricing'!$D$9,"",MAX(BP34-MIN(MAX(BP$9-BP34*BP$8/12,0),BP34),0))</x:f>
        <x:v>76047774.64817369</x:v>
      </x:c>
      <x:c r="BQ35" s="58" t="n">
        <x:f>IF($C35&gt;'Deal Pricing'!$D$9,"",MAX(BQ34-MIN(MAX(BQ$9-BQ34*BQ$8/12,0),BQ34),0))</x:f>
        <x:v>76075578.01515684</x:v>
      </x:c>
      <x:c r="BR35" s="58" t="n">
        <x:f>IF($C35&gt;'Deal Pricing'!$D$9,"",MAX(BR34-MIN(MAX(BR$9-BR34*BR$8/12,0),BR34),0))</x:f>
        <x:v>76103362.86291201</x:v>
      </x:c>
      <x:c r="BS35" s="58" t="n">
        <x:f>IF($C35&gt;'Deal Pricing'!$D$9,"",MAX(BS34-MIN(MAX(BS$9-BS34*BS$8/12,0),BS34),0))</x:f>
        <x:v>76131129.17536423</x:v>
      </x:c>
      <x:c r="BT35" s="58" t="n">
        <x:f>IF($C35&gt;'Deal Pricing'!$D$9,"",MAX(BT34-MIN(MAX(BT$9-BT34*BT$8/12,0),BT34),0))</x:f>
        <x:v>76158876.93649778</x:v>
      </x:c>
      <x:c r="BU35" s="58" t="n">
        <x:f>IF($C35&gt;'Deal Pricing'!$D$9,"",MAX(BU34-MIN(MAX(BU$9-BU34*BU$8/12,0),BU34),0))</x:f>
        <x:v>76186606.13035244</x:v>
      </x:c>
      <x:c r="BV35" s="58" t="n">
        <x:f>IF($C35&gt;'Deal Pricing'!$D$9,"",MAX(BV34-MIN(MAX(BV$9-BV34*BV$8/12,0),BV34),0))</x:f>
        <x:v>76214316.74102776</x:v>
      </x:c>
      <x:c r="BW35" s="58" t="n">
        <x:f>IF($C35&gt;'Deal Pricing'!$D$9,"",MAX(BW34-MIN(MAX(BW$9-BW34*BW$8/12,0),BW34),0))</x:f>
        <x:v>76242008.75267881</x:v>
      </x:c>
      <x:c r="BX35" s="58" t="n">
        <x:f>IF($C35&gt;'Deal Pricing'!$D$9,"",MAX(BX34-MIN(MAX(BX$9-BX34*BX$8/12,0),BX34),0))</x:f>
        <x:v>76269682.14952059</x:v>
      </x:c>
      <x:c r="BY35" s="58" t="n">
        <x:f>IF($C35&gt;'Deal Pricing'!$D$9,"",MAX(BY34-MIN(MAX(BY$9-BY34*BY$8/12,0),BY34),0))</x:f>
        <x:v>76297336.91582365</x:v>
      </x:c>
      <x:c r="BZ35" s="58" t="n">
        <x:f>IF($C35&gt;'Deal Pricing'!$D$9,"",MAX(BZ34-MIN(MAX(BZ$9-BZ34*BZ$8/12,0),BZ34),0))</x:f>
        <x:v>76324973.03591849</x:v>
      </x:c>
      <x:c r="CA35" s="58" t="n">
        <x:f>IF($C35&gt;'Deal Pricing'!$D$9,"",MAX(CA34-MIN(MAX(CA$9-CA34*CA$8/12,0),CA34),0))</x:f>
        <x:v>76352590.49419105</x:v>
      </x:c>
      <x:c r="CB35" s="58" t="n">
        <x:f>IF($C35&gt;'Deal Pricing'!$D$9,"",MAX(CB34-MIN(MAX(CB$9-CB34*CB$8/12,0),CB34),0))</x:f>
        <x:v>76380189.27508746</x:v>
      </x:c>
      <x:c r="CC35" s="58" t="n">
        <x:f>IF($C35&gt;'Deal Pricing'!$D$9,"",MAX(CC34-MIN(MAX(CC$9-CC34*CC$8/12,0),CC34),0))</x:f>
        <x:v>76407769.36310987</x:v>
      </x:c>
      <x:c r="CD35" s="58" t="n">
        <x:f>IF($C35&gt;'Deal Pricing'!$D$9,"",MAX(CD34-MIN(MAX(CD$9-CD34*CD$8/12,0),CD34),0))</x:f>
        <x:v>76435330.74281836</x:v>
      </x:c>
      <x:c r="CE35" s="58" t="n">
        <x:f>IF($C35&gt;'Deal Pricing'!$D$9,"",MAX(CE34-MIN(MAX(CE$9-CE34*CE$8/12,0),CE34),0))</x:f>
        <x:v>76462873.39883234</x:v>
      </x:c>
      <x:c r="CF35" s="58" t="n">
        <x:f>IF($C35&gt;'Deal Pricing'!$D$9,"",MAX(CF34-MIN(MAX(CF$9-CF34*CF$8/12,0),CF34),0))</x:f>
        <x:v>76490397.31582706</x:v>
      </x:c>
      <x:c r="CG35" s="58" t="n">
        <x:f>IF($C35&gt;'Deal Pricing'!$D$9,"",MAX(CG34-MIN(MAX(CG$9-CG34*CG$8/12,0),CG34),0))</x:f>
        <x:v>76517902.47853774</x:v>
      </x:c>
      <x:c r="CH35" s="58" t="n">
        <x:f>IF($C35&gt;'Deal Pricing'!$D$9,"",MAX(CH34-MIN(MAX(CH$9-CH34*CH$8/12,0),CH34),0))</x:f>
        <x:v>76545388.87175538</x:v>
      </x:c>
      <x:c r="CI35" s="58" t="n">
        <x:f>IF($C35&gt;'Deal Pricing'!$D$9,"",MAX(CI34-MIN(MAX(CI$9-CI34*CI$8/12,0),CI34),0))</x:f>
        <x:v>76572856.48033093</x:v>
      </x:c>
      <x:c r="CJ35" s="58" t="n">
        <x:f>IF($C35&gt;'Deal Pricing'!$D$9,"",MAX(CJ34-MIN(MAX(CJ$9-CJ34*CJ$8/12,0),CJ34),0))</x:f>
        <x:v>76600305.28917138</x:v>
      </x:c>
      <x:c r="CK35" s="58" t="n">
        <x:f>IF($C35&gt;'Deal Pricing'!$D$9,"",MAX(CK34-MIN(MAX(CK$9-CK34*CK$8/12,0),CK34),0))</x:f>
        <x:v>76627735.28324349</x:v>
      </x:c>
      <x:c r="CL35" s="58" t="n">
        <x:f>IF($C35&gt;'Deal Pricing'!$D$9,"",MAX(CL34-MIN(MAX(CL$9-CL34*CL$8/12,0),CL34),0))</x:f>
        <x:v>76655146.44757009</x:v>
      </x:c>
      <x:c r="CM35" s="58" t="n">
        <x:f>IF($C35&gt;'Deal Pricing'!$D$9,"",MAX(CM34-MIN(MAX(CM$9-CM34*CM$8/12,0),CM34),0))</x:f>
        <x:v>76682538.76723397</x:v>
      </x:c>
      <x:c r="CN35" s="58" t="n">
        <x:f>IF($C35&gt;'Deal Pricing'!$D$9,"",MAX(CN34-MIN(MAX(CN$9-CN34*CN$8/12,0),CN34),0))</x:f>
        <x:v>76709912.22737384</x:v>
      </x:c>
      <x:c r="CO35" s="58" t="n">
        <x:f>IF($C35&gt;'Deal Pricing'!$D$9,"",MAX(CO34-MIN(MAX(CO$9-CO34*CO$8/12,0),CO34),0))</x:f>
        <x:v>76737266.81318851</x:v>
      </x:c>
      <x:c r="CP35" s="58" t="n">
        <x:f>IF($C35&gt;'Deal Pricing'!$D$9,"",MAX(CP34-MIN(MAX(CP$9-CP34*CP$8/12,0),CP34),0))</x:f>
        <x:v>76764602.50993322</x:v>
      </x:c>
      <x:c r="CQ35" s="58" t="n">
        <x:f>IF($C35&gt;'Deal Pricing'!$D$9,"",MAX(CQ34-MIN(MAX(CQ$9-CQ34*CQ$8/12,0),CQ34),0))</x:f>
        <x:v>76791919.30292135</x:v>
      </x:c>
      <x:c r="CR35" s="58" t="n">
        <x:f>IF($C35&gt;'Deal Pricing'!$D$9,"",MAX(CR34-MIN(MAX(CR$9-CR34*CR$8/12,0),CR34),0))</x:f>
        <x:v>76819217.17752573</x:v>
      </x:c>
      <x:c r="CS35" s="58" t="n">
        <x:f>IF($C35&gt;'Deal Pricing'!$D$9,"",MAX(CS34-MIN(MAX(CS$9-CS34*CS$8/12,0),CS34),0))</x:f>
        <x:v>76846496.11917531</x:v>
      </x:c>
      <x:c r="CT35" s="58" t="n">
        <x:f>IF($C35&gt;'Deal Pricing'!$D$9,"",MAX(CT34-MIN(MAX(CT$9-CT34*CT$8/12,0),CT34),0))</x:f>
        <x:v>76873756.11335902</x:v>
      </x:c>
      <x:c r="CU35" s="58" t="n">
        <x:f>IF($C35&gt;'Deal Pricing'!$D$9,"",MAX(CU34-MIN(MAX(CU$9-CU34*CU$8/12,0),CU34),0))</x:f>
        <x:v>76900997.14562197</x:v>
      </x:c>
      <x:c r="CV35" s="58" t="n">
        <x:f>IF($C35&gt;'Deal Pricing'!$D$9,"",MAX(CV34-MIN(MAX(CV$9-CV34*CV$8/12,0),CV34),0))</x:f>
        <x:v>76928219.20156927</x:v>
      </x:c>
      <x:c r="CW35" s="58" t="n">
        <x:f>IF($C35&gt;'Deal Pricing'!$D$9,"",MAX(CW34-MIN(MAX(CW$9-CW34*CW$8/12,0),CW34),0))</x:f>
        <x:v>76955422.26686223</x:v>
      </x:c>
      <x:c r="CX35" s="58" t="n">
        <x:f>IF($C35&gt;'Deal Pricing'!$D$9,"",MAX(CX34-MIN(MAX(CX$9-CX34*CX$8/12,0),CX34),0))</x:f>
        <x:v>76982606.32722217</x:v>
      </x:c>
      <x:c r="CY35" s="58" t="n">
        <x:f>IF($C35&gt;'Deal Pricing'!$D$9,"",MAX(CY34-MIN(MAX(CY$9-CY34*CY$8/12,0),CY34),0))</x:f>
        <x:v>77009771.36842664</x:v>
      </x:c>
      <x:c r="CZ35" s="58" t="n">
        <x:f>IF($C35&gt;'Deal Pricing'!$D$9,"",MAX(CZ34-MIN(MAX(CZ$9-CZ34*CZ$8/12,0),CZ34),0))</x:f>
        <x:v>77036917.37631321</x:v>
      </x:c>
      <x:c r="DA35" s="58" t="n">
        <x:f>IF($C35&gt;'Deal Pricing'!$D$9,"",MAX(DA34-MIN(MAX(DA$9-DA34*DA$8/12,0),DA34),0))</x:f>
        <x:v>77064044.3367757</x:v>
      </x:c>
      <x:c r="DB35" s="58" t="n">
        <x:f>IF($C35&gt;'Deal Pricing'!$D$9,"",MAX(DB34-MIN(MAX(DB$9-DB34*DB$8/12,0),DB34),0))</x:f>
        <x:v>77091152.23576795</x:v>
      </x:c>
      <x:c r="DC35" s="58" t="n">
        <x:f>IF($C35&gt;'Deal Pricing'!$D$9,"",MAX(DC34-MIN(MAX(DC$9-DC34*DC$8/12,0),DC34),0))</x:f>
        <x:v>77118241.05930062</x:v>
      </x:c>
      <x:c r="DD35" s="58" t="n">
        <x:f>IF($C35&gt;'Deal Pricing'!$D$9,"",MAX(DD34-MIN(MAX(DD$9-DD34*DD$8/12,0),DD34),0))</x:f>
        <x:v>77145310.79344249</x:v>
      </x:c>
      <x:c r="DE35" s="58" t="n">
        <x:f>IF($C35&gt;'Deal Pricing'!$D$9,"",MAX(DE34-MIN(MAX(DE$9-DE34*DE$8/12,0),DE34),0))</x:f>
        <x:v>77172361.42432189</x:v>
      </x:c>
      <x:c r="DF35" s="58" t="n">
        <x:f>IF($C35&gt;'Deal Pricing'!$D$9,"",MAX(DF34-MIN(MAX(DF$9-DF34*DF$8/12,0),DF34),0))</x:f>
        <x:v>77199392.93812348</x:v>
      </x:c>
      <x:c r="DG35" s="58" t="n">
        <x:f>IF($C35&gt;'Deal Pricing'!$D$9,"",MAX(DG34-MIN(MAX(DG$9-DG34*DG$8/12,0),DG34),0))</x:f>
        <x:v>77226405.32109198</x:v>
      </x:c>
      <x:c r="DH35" s="58" t="n">
        <x:f>IF($C35&gt;'Deal Pricing'!$D$9,"",MAX(DH34-MIN(MAX(DH$9-DH34*DH$8/12,0),DH34),0))</x:f>
        <x:v>77253398.55952851</x:v>
      </x:c>
      <x:c r="DI35" s="58" t="n">
        <x:f>IF($C35&gt;'Deal Pricing'!$D$9,"",MAX(DI34-MIN(MAX(DI$9-DI34*DI$8/12,0),DI34),0))</x:f>
        <x:v>77280372.63979414</x:v>
      </x:c>
      <x:c r="DJ35" s="58" t="n">
        <x:f>IF($C35&gt;'Deal Pricing'!$D$9,"",MAX(DJ34-MIN(MAX(DJ$9-DJ34*DJ$8/12,0),DJ34),0))</x:f>
        <x:v>77307327.54830639</x:v>
      </x:c>
      <x:c r="DK35" s="58" t="n">
        <x:f>IF($C35&gt;'Deal Pricing'!$D$9,"",MAX(DK34-MIN(MAX(DK$9-DK34*DK$8/12,0),DK34),0))</x:f>
        <x:v>77334263.27154277</x:v>
      </x:c>
      <x:c r="DL35" s="58" t="n">
        <x:f>IF($C35&gt;'Deal Pricing'!$D$9,"",MAX(DL34-MIN(MAX(DL$9-DL34*DL$8/12,0),DL34),0))</x:f>
        <x:v>77361179.7960372</x:v>
      </x:c>
      <x:c r="DM35" s="58" t="n">
        <x:f>IF($C35&gt;'Deal Pricing'!$D$9,"",MAX(DM34-MIN(MAX(DM$9-DM34*DM$8/12,0),DM34),0))</x:f>
        <x:v>77388077.10838366</x:v>
      </x:c>
      <x:c r="DN35" s="58" t="n">
        <x:f>IF($C35&gt;'Deal Pricing'!$D$9,"",MAX(DN34-MIN(MAX(DN$9-DN34*DN$8/12,0),DN34),0))</x:f>
        <x:v>77414955.19523297</x:v>
      </x:c>
      <x:c r="DO35" s="58" t="n">
        <x:f>IF($C35&gt;'Deal Pricing'!$D$9,"",MAX(DO34-MIN(MAX(DO$9-DO34*DO$8/12,0),DO34),0))</x:f>
        <x:v>77441814.04329427</x:v>
      </x:c>
      <x:c r="DP35" s="58" t="n">
        <x:f>IF($C35&gt;'Deal Pricing'!$D$9,"",MAX(DP34-MIN(MAX(DP$9-DP34*DP$8/12,0),DP34),0))</x:f>
        <x:v>77468653.63933611</x:v>
      </x:c>
      <x:c r="DQ35" s="58" t="n">
        <x:f>IF($C35&gt;'Deal Pricing'!$D$9,"",MAX(DQ34-MIN(MAX(DQ$9-DQ34*DQ$8/12,0),DQ34),0))</x:f>
        <x:v>77495473.9701837</x:v>
      </x:c>
      <x:c r="DR35" s="58" t="n">
        <x:f>IF($C35&gt;'Deal Pricing'!$D$9,"",MAX(DR34-MIN(MAX(DR$9-DR34*DR$8/12,0),DR34),0))</x:f>
        <x:v>77522275.0227221</x:v>
      </x:c>
      <x:c r="DS35" s="58" t="n">
        <x:f>IF($C35&gt;'Deal Pricing'!$D$9,"",MAX(DS34-MIN(MAX(DS$9-DS34*DS$8/12,0),DS34),0))</x:f>
        <x:v>77549056.78389293</x:v>
      </x:c>
      <x:c r="DT35" s="58" t="n">
        <x:f>IF($C35&gt;'Deal Pricing'!$D$9,"",MAX(DT34-MIN(MAX(DT$9-DT34*DT$8/12,0),DT34),0))</x:f>
        <x:v>77575819.24069779</x:v>
      </x:c>
      <x:c r="DU35" s="58" t="n">
        <x:f>IF($C35&gt;'Deal Pricing'!$D$9,"",MAX(DU34-MIN(MAX(DU$9-DU34*DU$8/12,0),DU34),0))</x:f>
        <x:v>77602562.38019478</x:v>
      </x:c>
      <x:c r="DV35" s="58" t="n">
        <x:f>IF($C35&gt;'Deal Pricing'!$D$9,"",MAX(DV34-MIN(MAX(DV$9-DV34*DV$8/12,0),DV34),0))</x:f>
        <x:v>77629286.18950199</x:v>
      </x:c>
      <x:c r="DW35" s="58" t="n">
        <x:f>IF($C35&gt;'Deal Pricing'!$D$9,"",MAX(DW34-MIN(MAX(DW$9-DW34*DW$8/12,0),DW34),0))</x:f>
        <x:v>77655990.65579405</x:v>
      </x:c>
      <x:c r="DX35" s="58" t="n">
        <x:f>IF($C35&gt;'Deal Pricing'!$D$9,"",MAX(DX34-MIN(MAX(DX$9-DX34*DX$8/12,0),DX34),0))</x:f>
        <x:v>77682675.76630549</x:v>
      </x:c>
      <x:c r="DY35" s="58" t="n">
        <x:f>IF($C35&gt;'Deal Pricing'!$D$9,"",MAX(DY34-MIN(MAX(DY$9-DY34*DY$8/12,0),DY34),0))</x:f>
        <x:v>77709341.50832757</x:v>
      </x:c>
      <x:c r="DZ35" s="58" t="n">
        <x:f>IF($C35&gt;'Deal Pricing'!$D$9,"",MAX(DZ34-MIN(MAX(DZ$9-DZ34*DZ$8/12,0),DZ34),0))</x:f>
        <x:v>77735987.86921117</x:v>
      </x:c>
      <x:c r="EA35" s="58" t="n">
        <x:f>IF($C35&gt;'Deal Pricing'!$D$9,"",MAX(EA34-MIN(MAX(EA$9-EA34*EA$8/12,0),EA34),0))</x:f>
        <x:v>77762614.83636442</x:v>
      </x:c>
      <x:c r="EB35" s="58" t="n">
        <x:f>IF($C35&gt;'Deal Pricing'!$D$9,"",MAX(EB34-MIN(MAX(EB$9-EB34*EB$8/12,0),EB34),0))</x:f>
        <x:v>77789222.39725372</x:v>
      </x:c>
      <x:c r="EC35" s="58" t="n">
        <x:f>IF($C35&gt;'Deal Pricing'!$D$9,"",MAX(EC34-MIN(MAX(EC$9-EC34*EC$8/12,0),EC34),0))</x:f>
        <x:v>77815810.5394047</x:v>
      </x:c>
      <x:c r="ED35" s="58" t="n">
        <x:f>IF($C35&gt;'Deal Pricing'!$D$9,"",MAX(ED34-MIN(MAX(ED$9-ED34*ED$8/12,0),ED34),0))</x:f>
        <x:v>77842379.25039992</x:v>
      </x:c>
      <x:c r="EE35" s="58" t="n">
        <x:f>IF($C35&gt;'Deal Pricing'!$D$9,"",MAX(EE34-MIN(MAX(EE$9-EE34*EE$8/12,0),EE34),0))</x:f>
        <x:v>77868928.51788151</x:v>
      </x:c>
      <x:c r="EF35" s="58" t="n">
        <x:f>IF($C35&gt;'Deal Pricing'!$D$9,"",MAX(EF34-MIN(MAX(EF$9-EF34*EF$8/12,0),EF34),0))</x:f>
        <x:v>77895458.32954839</x:v>
      </x:c>
      <x:c r="EG35" s="58" t="n">
        <x:f>IF($C35&gt;'Deal Pricing'!$D$9,"",MAX(EG34-MIN(MAX(EG$9-EG34*EG$8/12,0),EG34),0))</x:f>
        <x:v>77921968.67315935</x:v>
      </x:c>
      <x:c r="EH35" s="58" t="n">
        <x:f>IF($C35&gt;'Deal Pricing'!$D$9,"",MAX(EH34-MIN(MAX(EH$9-EH34*EH$8/12,0),EH34),0))</x:f>
        <x:v>77948459.53652969</x:v>
      </x:c>
      <x:c r="EI35" s="58" t="n">
        <x:f>IF($C35&gt;'Deal Pricing'!$D$9,"",MAX(EI34-MIN(MAX(EI$9-EI34*EI$8/12,0),EI34),0))</x:f>
        <x:v>77974930.90753469</x:v>
      </x:c>
      <x:c r="EJ35" s="58" t="n">
        <x:f>IF($C35&gt;'Deal Pricing'!$D$9,"",MAX(EJ34-MIN(MAX(EJ$9-EJ34*EJ$8/12,0),EJ34),0))</x:f>
        <x:v>78001382.77410612</x:v>
      </x:c>
      <x:c r="EK35" s="58" t="n">
        <x:f>IF($C35&gt;'Deal Pricing'!$D$9,"",MAX(EK34-MIN(MAX(EK$9-EK34*EK$8/12,0),EK34),0))</x:f>
        <x:v>78027815.12423557</x:v>
      </x:c>
      <x:c r="EL35" s="58" t="n">
        <x:f>IF($C35&gt;'Deal Pricing'!$D$9,"",MAX(EL34-MIN(MAX(EL$9-EL34*EL$8/12,0),EL34),0))</x:f>
        <x:v>78054227.94597176</x:v>
      </x:c>
      <x:c r="EM35" s="58" t="n">
        <x:f>IF($C35&gt;'Deal Pricing'!$D$9,"",MAX(EM34-MIN(MAX(EM$9-EM34*EM$8/12,0),EM34),0))</x:f>
        <x:v>78080621.22742152</x:v>
      </x:c>
      <x:c r="EN35" s="58" t="n">
        <x:f>IF($C35&gt;'Deal Pricing'!$D$9,"",MAX(EN34-MIN(MAX(EN$9-EN34*EN$8/12,0),EN34),0))</x:f>
        <x:v>78106994.95675117</x:v>
      </x:c>
      <x:c r="EO35" s="58" t="n">
        <x:f>IF($C35&gt;'Deal Pricing'!$D$9,"",MAX(EO34-MIN(MAX(EO$9-EO34*EO$8/12,0),EO34),0))</x:f>
        <x:v>78133349.12218358</x:v>
      </x:c>
      <x:c r="EP35" s="58" t="n">
        <x:f>IF($C35&gt;'Deal Pricing'!$D$9,"",MAX(EP34-MIN(MAX(EP$9-EP34*EP$8/12,0),EP34),0))</x:f>
        <x:v>78159683.71200137</x:v>
      </x:c>
      <x:c r="EQ35" s="58" t="n">
        <x:f>IF($C35&gt;'Deal Pricing'!$D$9,"",MAX(EQ34-MIN(MAX(EQ$9-EQ34*EQ$8/12,0),EQ34),0))</x:f>
        <x:v>78185998.71454379</x:v>
      </x:c>
      <x:c r="ER35" s="58" t="n">
        <x:f>IF($C35&gt;'Deal Pricing'!$D$9,"",MAX(ER34-MIN(MAX(ER$9-ER34*ER$8/12,0),ER34),0))</x:f>
        <x:v>78212294.11820996</x:v>
      </x:c>
      <x:c r="ES35" s="58" t="n">
        <x:f>IF($C35&gt;'Deal Pricing'!$D$9,"",MAX(ES34-MIN(MAX(ES$9-ES34*ES$8/12,0),ES34),0))</x:f>
        <x:v>78238569.91145541</x:v>
      </x:c>
      <x:c r="ET35" s="58" t="n">
        <x:f>IF($C35&gt;'Deal Pricing'!$D$9,"",MAX(ET34-MIN(MAX(ET$9-ET34*ET$8/12,0),ET34),0))</x:f>
        <x:v>78264826.0827955</x:v>
      </x:c>
      <x:c r="EU35" s="58" t="n">
        <x:f>IF($C35&gt;'Deal Pricing'!$D$9,"",MAX(EU34-MIN(MAX(EU$9-EU34*EU$8/12,0),EU34),0))</x:f>
        <x:v>78291062.62080222</x:v>
      </x:c>
      <x:c r="EV35" s="58" t="n">
        <x:f>IF($C35&gt;'Deal Pricing'!$D$9,"",MAX(EV34-MIN(MAX(EV$9-EV34*EV$8/12,0),EV34),0))</x:f>
        <x:v>78317279.51410717</x:v>
      </x:c>
      <x:c r="EW35" s="58" t="n">
        <x:f>IF($C35&gt;'Deal Pricing'!$D$9,"",MAX(EW34-MIN(MAX(EW$9-EW34*EW$8/12,0),EW34),0))</x:f>
        <x:v>78343476.75139862</x:v>
      </x:c>
      <x:c r="EX35" s="58" t="n">
        <x:f>IF($C35&gt;'Deal Pricing'!$D$9,"",MAX(EX34-MIN(MAX(EX$9-EX34*EX$8/12,0),EX34),0))</x:f>
        <x:v>78369654.32142442</x:v>
      </x:c>
      <x:c r="EY35" s="58" t="n">
        <x:f>IF($C35&gt;'Deal Pricing'!$D$9,"",MAX(EY34-MIN(MAX(EY$9-EY34*EY$8/12,0),EY34),0))</x:f>
        <x:v>78395812.21298948</x:v>
      </x:c>
      <x:c r="EZ35" s="58" t="n">
        <x:f>IF($C35&gt;'Deal Pricing'!$D$9,"",MAX(EZ34-MIN(MAX(EZ$9-EZ34*EZ$8/12,0),EZ34),0))</x:f>
        <x:v>78421950.41495682</x:v>
      </x:c>
      <x:c r="FA35" s="58" t="n">
        <x:f>IF($C35&gt;'Deal Pricing'!$D$9,"",MAX(FA34-MIN(MAX(FA$9-FA34*FA$8/12,0),FA34),0))</x:f>
        <x:v>78448068.9162486</x:v>
      </x:c>
      <x:c r="FB35" s="58" t="n">
        <x:f>IF($C35&gt;'Deal Pricing'!$D$9,"",MAX(FB34-MIN(MAX(FB$9-FB34*FB$8/12,0),FB34),0))</x:f>
        <x:v>78474167.70584372</x:v>
      </x:c>
      <x:c r="FC35" s="58" t="n">
        <x:f>IF($C35&gt;'Deal Pricing'!$D$9,"",MAX(FC34-MIN(MAX(FC$9-FC34*FC$8/12,0),FC34),0))</x:f>
        <x:v>78500246.77278039</x:v>
      </x:c>
      <x:c r="FD35" s="58" t="n">
        <x:f>IF($C35&gt;'Deal Pricing'!$D$9,"",MAX(FD34-MIN(MAX(FD$9-FD34*FD$8/12,0),FD34),0))</x:f>
        <x:v>78526306.10615374</x:v>
      </x:c>
      <x:c r="FE35" s="58" t="n">
        <x:f>IF($C35&gt;'Deal Pricing'!$D$9,"",MAX(FE34-MIN(MAX(FE$9-FE34*FE$8/12,0),FE34),0))</x:f>
        <x:v>78552345.69511813</x:v>
      </x:c>
      <x:c r="FF35" s="58" t="n">
        <x:f>IF($C35&gt;'Deal Pricing'!$D$9,"",MAX(FF34-MIN(MAX(FF$9-FF34*FF$8/12,0),FF34),0))</x:f>
        <x:v>78578365.52888462</x:v>
      </x:c>
      <x:c r="FG35" s="58" t="n">
        <x:f>IF($C35&gt;'Deal Pricing'!$D$9,"",MAX(FG34-MIN(MAX(FG$9-FG34*FG$8/12,0),FG34),0))</x:f>
        <x:v>78604365.5967238</x:v>
      </x:c>
      <x:c r="FH35" s="58" t="n">
        <x:f>IF($C35&gt;'Deal Pricing'!$D$9,"",MAX(FH34-MIN(MAX(FH$9-FH34*FH$8/12,0),FH34),0))</x:f>
        <x:v>78630345.88796274</x:v>
      </x:c>
      <x:c r="FI35" s="58" t="n">
        <x:f>IF($C35&gt;'Deal Pricing'!$D$9,"",MAX(FI34-MIN(MAX(FI$9-FI34*FI$8/12,0),FI34),0))</x:f>
        <x:v>78656306.39198802</x:v>
      </x:c>
      <x:c r="FJ35" s="58" t="n">
        <x:f>IF($C35&gt;'Deal Pricing'!$D$9,"",MAX(FJ34-MIN(MAX(FJ$9-FJ34*FJ$8/12,0),FJ34),0))</x:f>
        <x:v>78682247.0982431</x:v>
      </x:c>
      <x:c r="FK35" s="58" t="n">
        <x:f>IF($C35&gt;'Deal Pricing'!$D$9,"",MAX(FK34-MIN(MAX(FK$9-FK34*FK$8/12,0),FK34),0))</x:f>
        <x:v>78708167.9962294</x:v>
      </x:c>
      <x:c r="FL35" s="58" t="n">
        <x:f>IF($C35&gt;'Deal Pricing'!$D$9,"",MAX(FL34-MIN(MAX(FL$9-FL34*FL$8/12,0),FL34),0))</x:f>
        <x:v>78734069.07550737</x:v>
      </x:c>
      <x:c r="FM35" s="58" t="n">
        <x:f>IF($C35&gt;'Deal Pricing'!$D$9,"",MAX(FM34-MIN(MAX(FM$9-FM34*FM$8/12,0),FM34),0))</x:f>
        <x:v>78759950.32569405</x:v>
      </x:c>
      <x:c r="FN35" s="58" t="n">
        <x:f>IF($C35&gt;'Deal Pricing'!$D$9,"",MAX(FN34-MIN(MAX(FN$9-FN34*FN$8/12,0),FN34),0))</x:f>
        <x:v>78785811.73646574</x:v>
      </x:c>
      <x:c r="FO35" s="58" t="n">
        <x:f>IF($C35&gt;'Deal Pricing'!$D$9,"",MAX(FO34-MIN(MAX(FO$9-FO34*FO$8/12,0),FO34),0))</x:f>
        <x:v>78811653.29755525</x:v>
      </x:c>
      <x:c r="FP35" s="58" t="n">
        <x:f>IF($C35&gt;'Deal Pricing'!$D$9,"",MAX(FP34-MIN(MAX(FP$9-FP34*FP$8/12,0),FP34),0))</x:f>
        <x:v>78837474.99875477</x:v>
      </x:c>
      <x:c r="FQ35" s="58" t="n">
        <x:f>IF($C35&gt;'Deal Pricing'!$D$9,"",MAX(FQ34-MIN(MAX(FQ$9-FQ34*FQ$8/12,0),FQ34),0))</x:f>
        <x:v>78863276.8299129</x:v>
      </x:c>
      <x:c r="FR35" s="58" t="n">
        <x:f>IF($C35&gt;'Deal Pricing'!$D$9,"",MAX(FR34-MIN(MAX(FR$9-FR34*FR$8/12,0),FR34),0))</x:f>
        <x:v>78889058.78093748</x:v>
      </x:c>
      <x:c r="FS35" s="58" t="n">
        <x:f>IF($C35&gt;'Deal Pricing'!$D$9,"",MAX(FS34-MIN(MAX(FS$9-FS34*FS$8/12,0),FS34),0))</x:f>
        <x:v>78914820.8417929</x:v>
      </x:c>
      <x:c r="FT35" s="58" t="n">
        <x:f>IF($C35&gt;'Deal Pricing'!$D$9,"",MAX(FT34-MIN(MAX(FT$9-FT34*FT$8/12,0),FT34),0))</x:f>
        <x:v>78940563.00250271</x:v>
      </x:c>
      <x:c r="FU35" s="58" t="n">
        <x:f>IF($C35&gt;'Deal Pricing'!$D$9,"",MAX(FU34-MIN(MAX(FU$9-FU34*FU$8/12,0),FU34),0))</x:f>
        <x:v>78966285.25314689</x:v>
      </x:c>
      <x:c r="FV35" s="58" t="n">
        <x:f>IF($C35&gt;'Deal Pricing'!$D$9,"",MAX(FV34-MIN(MAX(FV$9-FV34*FV$8/12,0),FV34),0))</x:f>
        <x:v>78991987.58386455</x:v>
      </x:c>
      <x:c r="FW35" s="58" t="n">
        <x:f>IF($C35&gt;'Deal Pricing'!$D$9,"",MAX(FW34-MIN(MAX(FW$9-FW34*FW$8/12,0),FW34),0))</x:f>
        <x:v>79017669.98485166</x:v>
      </x:c>
      <x:c r="FX35" s="58" t="n">
        <x:f>IF($C35&gt;'Deal Pricing'!$D$9,"",MAX(FX34-MIN(MAX(FX$9-FX34*FX$8/12,0),FX34),0))</x:f>
        <x:v>79043332.4463619</x:v>
      </x:c>
      <x:c r="FY35" s="58" t="n">
        <x:f>IF($C35&gt;'Deal Pricing'!$D$9,"",MAX(FY34-MIN(MAX(FY$9-FY34*FY$8/12,0),FY34),0))</x:f>
        <x:v>79068974.95870759</x:v>
      </x:c>
      <x:c r="FZ35" s="58" t="n">
        <x:f>IF($C35&gt;'Deal Pricing'!$D$9,"",MAX(FZ34-MIN(MAX(FZ$9-FZ34*FZ$8/12,0),FZ34),0))</x:f>
        <x:v>79094597.51225765</x:v>
      </x:c>
      <x:c r="GA35" s="58" t="n">
        <x:f>IF($C35&gt;'Deal Pricing'!$D$9,"",MAX(GA34-MIN(MAX(GA$9-GA34*GA$8/12,0),GA34),0))</x:f>
        <x:v>79120200.09743977</x:v>
      </x:c>
      <x:c r="GB35" s="58" t="n">
        <x:f>IF($C35&gt;'Deal Pricing'!$D$9,"",MAX(GB34-MIN(MAX(GB$9-GB34*GB$8/12,0),GB34),0))</x:f>
        <x:v>79145782.70473826</x:v>
      </x:c>
      <x:c r="GC35" s="58" t="n">
        <x:f>IF($C35&gt;'Deal Pricing'!$D$9,"",MAX(GC34-MIN(MAX(GC$9-GC34*GC$8/12,0),GC34),0))</x:f>
        <x:v>79171345.3246962</x:v>
      </x:c>
      <x:c r="GD35" s="58" t="n">
        <x:f>IF($C35&gt;'Deal Pricing'!$D$9,"",MAX(GD34-MIN(MAX(GD$9-GD34*GD$8/12,0),GD34),0))</x:f>
        <x:v>79196887.94791308</x:v>
      </x:c>
      <x:c r="GE35" s="58" t="n">
        <x:f>IF($C35&gt;'Deal Pricing'!$D$9,"",MAX(GE34-MIN(MAX(GE$9-GE34*GE$8/12,0),GE34),0))</x:f>
        <x:v>79222410.56504734</x:v>
      </x:c>
      <x:c r="GF35" s="58" t="n">
        <x:f>IF($C35&gt;'Deal Pricing'!$D$9,"",MAX(GF34-MIN(MAX(GF$9-GF34*GF$8/12,0),GF34),0))</x:f>
        <x:v>79247913.16681364</x:v>
      </x:c>
      <x:c r="GG35" s="58" t="n">
        <x:f>IF($C35&gt;'Deal Pricing'!$D$9,"",MAX(GG34-MIN(MAX(GG$9-GG34*GG$8/12,0),GG34),0))</x:f>
        <x:v>79273395.74398564</x:v>
      </x:c>
      <x:c r="GH35" s="58" t="n">
        <x:f>IF($C35&gt;'Deal Pricing'!$D$9,"",MAX(GH34-MIN(MAX(GH$9-GH34*GH$8/12,0),GH34),0))</x:f>
        <x:v>79298858.28739332</x:v>
      </x:c>
      <x:c r="GI35" s="58" t="n">
        <x:f>IF($C35&gt;'Deal Pricing'!$D$9,"",MAX(GI34-MIN(MAX(GI$9-GI34*GI$8/12,0),GI34),0))</x:f>
        <x:v>79324300.78792451</x:v>
      </x:c>
      <x:c r="GJ35" s="58" t="n">
        <x:f>IF($C35&gt;'Deal Pricing'!$D$9,"",MAX(GJ34-MIN(MAX(GJ$9-GJ34*GJ$8/12,0),GJ34),0))</x:f>
        <x:v>79349723.23652531</x:v>
      </x:c>
      <x:c r="GK35" s="58" t="n">
        <x:f>IF($C35&gt;'Deal Pricing'!$D$9,"",MAX(GK34-MIN(MAX(GK$9-GK34*GK$8/12,0),GK34),0))</x:f>
        <x:v>79375125.62419806</x:v>
      </x:c>
      <x:c r="GL35" s="58" t="n">
        <x:f>IF($C35&gt;'Deal Pricing'!$D$9,"",MAX(GL34-MIN(MAX(GL$9-GL34*GL$8/12,0),GL34),0))</x:f>
        <x:v>79400507.94200386</x:v>
      </x:c>
      <x:c r="GM35" s="58" t="n">
        <x:f>IF($C35&gt;'Deal Pricing'!$D$9,"",MAX(GM34-MIN(MAX(GM$9-GM34*GM$8/12,0),GM34),0))</x:f>
        <x:v>79425870.18105996</x:v>
      </x:c>
      <x:c r="GN35" s="58" t="n">
        <x:f>IF($C35&gt;'Deal Pricing'!$D$9,"",MAX(GN34-MIN(MAX(GN$9-GN34*GN$8/12,0),GN34),0))</x:f>
        <x:v>79451212.33254226</x:v>
      </x:c>
      <x:c r="GO35" s="58" t="n">
        <x:f>IF($C35&gt;'Deal Pricing'!$D$9,"",MAX(GO34-MIN(MAX(GO$9-GO34*GO$8/12,0),GO34),0))</x:f>
        <x:v>79476534.38768281</x:v>
      </x:c>
      <x:c r="GP35" s="58" t="n">
        <x:f>IF($C35&gt;'Deal Pricing'!$D$9,"",MAX(GP34-MIN(MAX(GP$9-GP34*GP$8/12,0),GP34),0))</x:f>
        <x:v>79501836.33777228</x:v>
      </x:c>
      <x:c r="GQ35" s="58" t="n">
        <x:f>IF($C35&gt;'Deal Pricing'!$D$9,"",MAX(GQ34-MIN(MAX(GQ$9-GQ34*GQ$8/12,0),GQ34),0))</x:f>
        <x:v>79527118.17415744</x:v>
      </x:c>
      <x:c r="GR35" s="58" t="n">
        <x:f>IF($C35&gt;'Deal Pricing'!$D$9,"",MAX(GR34-MIN(MAX(GR$9-GR34*GR$8/12,0),GR34),0))</x:f>
        <x:v>79552379.88824356</x:v>
      </x:c>
      <x:c r="GS35" s="58" t="n">
        <x:f>IF($C35&gt;'Deal Pricing'!$D$9,"",MAX(GS34-MIN(MAX(GS$9-GS34*GS$8/12,0),GS34),0))</x:f>
        <x:v>79577621.47149202</x:v>
      </x:c>
      <x:c r="GT35" s="58" t="n">
        <x:f>IF($C35&gt;'Deal Pricing'!$D$9,"",MAX(GT34-MIN(MAX(GT$9-GT34*GT$8/12,0),GT34),0))</x:f>
        <x:v>79602842.91542262</x:v>
      </x:c>
      <x:c r="GU35" s="58" t="n">
        <x:f>IF($C35&gt;'Deal Pricing'!$D$9,"",MAX(GU34-MIN(MAX(GU$9-GU34*GU$8/12,0),GU34),0))</x:f>
        <x:v>79628044.21161151</x:v>
      </x:c>
      <x:c r="GV35" s="58" t="n">
        <x:f>IF($C35&gt;'Deal Pricing'!$D$9,"",MAX(GV34-MIN(MAX(GV$9-GV34*GV$8/12,0),GV34),0))</x:f>
        <x:v>79653225.35169202</x:v>
      </x:c>
      <x:c r="GW35" s="58" t="n">
        <x:f>IF($C35&gt;'Deal Pricing'!$D$9,"",MAX(GW34-MIN(MAX(GW$9-GW34*GW$8/12,0),GW34),0))</x:f>
        <x:v>79678386.32735565</x:v>
      </x:c>
      <x:c r="GX35" s="58" t="n">
        <x:f>IF($C35&gt;'Deal Pricing'!$D$9,"",MAX(GX34-MIN(MAX(GX$9-GX34*GX$8/12,0),GX34),0))</x:f>
        <x:v>79703527.13034976</x:v>
      </x:c>
      <x:c r="GY35" s="58" t="n">
        <x:f>IF($C35&gt;'Deal Pricing'!$D$9,"",MAX(GY34-MIN(MAX(GY$9-GY34*GY$8/12,0),GY34),0))</x:f>
        <x:v>79728647.75248</x:v>
      </x:c>
      <x:c r="GZ35" s="58" t="n">
        <x:f>IF($C35&gt;'Deal Pricing'!$D$9,"",MAX(GZ34-MIN(MAX(GZ$9-GZ34*GZ$8/12,0),GZ34),0))</x:f>
        <x:v>79753748.18560797</x:v>
      </x:c>
      <x:c r="HA35" s="58" t="n">
        <x:f>IF($C35&gt;'Deal Pricing'!$D$9,"",MAX(HA34-MIN(MAX(HA$9-HA34*HA$8/12,0),HA34),0))</x:f>
        <x:v>79778828.42165357</x:v>
      </x:c>
      <x:c r="HB35" s="58" t="n">
        <x:f>IF($C35&gt;'Deal Pricing'!$D$9,"",MAX(HB34-MIN(MAX(HB$9-HB34*HB$8/12,0),HB34),0))</x:f>
        <x:v>79803888.45259243</x:v>
      </x:c>
      <x:c r="HC35" s="58" t="n">
        <x:f>IF($C35&gt;'Deal Pricing'!$D$9,"",MAX(HC34-MIN(MAX(HC$9-HC34*HC$8/12,0),HC34),0))</x:f>
        <x:v>79828928.27045839</x:v>
      </x:c>
      <x:c r="HD35" s="58" t="n">
        <x:f>IF($C35&gt;'Deal Pricing'!$D$9,"",MAX(HD34-MIN(MAX(HD$9-HD34*HD$8/12,0),HD34),0))</x:f>
        <x:v>79853947.86734127</x:v>
      </x:c>
      <x:c r="HE35" s="58" t="n">
        <x:f>IF($C35&gt;'Deal Pricing'!$D$9,"",MAX(HE34-MIN(MAX(HE$9-HE34*HE$8/12,0),HE34),0))</x:f>
        <x:v>79878947.23538874</x:v>
      </x:c>
      <x:c r="HF35" s="58" t="n">
        <x:f>IF($C35&gt;'Deal Pricing'!$D$9,"",MAX(HF34-MIN(MAX(HF$9-HF34*HF$8/12,0),HF34),0))</x:f>
        <x:v>79903926.36680433</x:v>
      </x:c>
      <x:c r="HG35" s="58" t="n">
        <x:f>IF($C35&gt;'Deal Pricing'!$D$9,"",MAX(HG34-MIN(MAX(HG$9-HG34*HG$8/12,0),HG34),0))</x:f>
        <x:v>79928885.25384971</x:v>
      </x:c>
      <x:c r="HH35" s="58" t="n">
        <x:f>IF($C35&gt;'Deal Pricing'!$D$9,"",MAX(HH34-MIN(MAX(HH$9-HH34*HH$8/12,0),HH34),0))</x:f>
        <x:v>79953823.88884242</x:v>
      </x:c>
      <x:c r="HI35" s="58" t="n">
        <x:f>IF($C35&gt;'Deal Pricing'!$D$9,"",MAX(HI34-MIN(MAX(HI$9-HI34*HI$8/12,0),HI34),0))</x:f>
        <x:v>79978742.2641568</x:v>
      </x:c>
      <x:c r="HJ35" s="58" t="n">
        <x:f>IF($C35&gt;'Deal Pricing'!$D$9,"",MAX(HJ34-MIN(MAX(HJ$9-HJ34*HJ$8/12,0),HJ34),0))</x:f>
        <x:v>80003640.372225</x:v>
      </x:c>
      <x:c r="HK35" s="58" t="n">
        <x:f>IF($C35&gt;'Deal Pricing'!$D$9,"",MAX(HK34-MIN(MAX(HK$9-HK34*HK$8/12,0),HK34),0))</x:f>
        <x:v>80028518.20553453</x:v>
      </x:c>
      <x:c r="HL35" s="58" t="n">
        <x:f>IF($C35&gt;'Deal Pricing'!$D$9,"",MAX(HL34-MIN(MAX(HL$9-HL34*HL$8/12,0),HL34),0))</x:f>
        <x:v>80053375.75663099</x:v>
      </x:c>
      <x:c r="HM35" s="58" t="n">
        <x:f>IF($C35&gt;'Deal Pricing'!$D$9,"",MAX(HM34-MIN(MAX(HM$9-HM34*HM$8/12,0),HM34),0))</x:f>
        <x:v>80078213.0181154</x:v>
      </x:c>
      <x:c r="HN35" s="58" t="n">
        <x:f>IF($C35&gt;'Deal Pricing'!$D$9,"",MAX(HN34-MIN(MAX(HN$9-HN34*HN$8/12,0),HN34),0))</x:f>
        <x:v>80103029.9826467</x:v>
      </x:c>
      <x:c r="HO35" s="58" t="n">
        <x:f>IF($C35&gt;'Deal Pricing'!$D$9,"",MAX(HO34-MIN(MAX(HO$9-HO34*HO$8/12,0),HO34),0))</x:f>
        <x:v>80127826.6429392</x:v>
      </x:c>
      <x:c r="HP35" s="58" t="n">
        <x:f>IF($C35&gt;'Deal Pricing'!$D$9,"",MAX(HP34-MIN(MAX(HP$9-HP34*HP$8/12,0),HP34),0))</x:f>
        <x:v>80152602.99176496</x:v>
      </x:c>
      <x:c r="HQ35" s="58" t="n">
        <x:f>IF($C35&gt;'Deal Pricing'!$D$9,"",MAX(HQ34-MIN(MAX(HQ$9-HQ34*HQ$8/12,0),HQ34),0))</x:f>
        <x:v>80177359.02195154</x:v>
      </x:c>
      <x:c r="HR35" s="58" t="n">
        <x:f>IF($C35&gt;'Deal Pricing'!$D$9,"",MAX(HR34-MIN(MAX(HR$9-HR34*HR$8/12,0),HR34),0))</x:f>
        <x:v>80202094.72638409</x:v>
      </x:c>
      <x:c r="HS35" s="58" t="n">
        <x:f>IF($C35&gt;'Deal Pricing'!$D$9,"",MAX(HS34-MIN(MAX(HS$9-HS34*HS$8/12,0),HS34),0))</x:f>
        <x:v>80226810.09800337</x:v>
      </x:c>
      <x:c r="HT35" s="58" t="n">
        <x:f>IF($C35&gt;'Deal Pricing'!$D$9,"",MAX(HT34-MIN(MAX(HT$9-HT34*HT$8/12,0),HT34),0))</x:f>
        <x:v>80251505.12980668</x:v>
      </x:c>
      <x:c r="HU35" s="58" t="n">
        <x:f>IF($C35&gt;'Deal Pricing'!$D$9,"",MAX(HU34-MIN(MAX(HU$9-HU34*HU$8/12,0),HU34),0))</x:f>
        <x:v>80276179.81484853</x:v>
      </x:c>
      <x:c r="HV35" s="58" t="n">
        <x:f>IF($C35&gt;'Deal Pricing'!$D$9,"",MAX(HV34-MIN(MAX(HV$9-HV34*HV$8/12,0),HV34),0))</x:f>
        <x:v>80300834.14623871</x:v>
      </x:c>
      <x:c r="HW35" s="58" t="n">
        <x:f>IF($C35&gt;'Deal Pricing'!$D$9,"",MAX(HW34-MIN(MAX(HW$9-HW34*HW$8/12,0),HW34),0))</x:f>
        <x:v>80325468.11714447</x:v>
      </x:c>
      <x:c r="HX35" s="58" t="n">
        <x:f>IF($C35&gt;'Deal Pricing'!$D$9,"",MAX(HX34-MIN(MAX(HX$9-HX34*HX$8/12,0),HX34),0))</x:f>
        <x:v>80350081.72078824</x:v>
      </x:c>
      <x:c r="HY35" s="58" t="n">
        <x:f>IF($C35&gt;'Deal Pricing'!$D$9,"",MAX(HY34-MIN(MAX(HY$9-HY34*HY$8/12,0),HY34),0))</x:f>
        <x:v>80374674.95044982</x:v>
      </x:c>
      <x:c r="HZ35" s="58" t="n">
        <x:f>IF($C35&gt;'Deal Pricing'!$D$9,"",MAX(HZ34-MIN(MAX(HZ$9-HZ34*HZ$8/12,0),HZ34),0))</x:f>
        <x:v>80399247.79946423</x:v>
      </x:c>
      <x:c r="IA35" s="58" t="n">
        <x:f>IF($C35&gt;'Deal Pricing'!$D$9,"",MAX(IA34-MIN(MAX(IA$9-IA34*IA$8/12,0),IA34),0))</x:f>
        <x:v>80423800.2612237</x:v>
      </x:c>
      <x:c r="IB35" s="58" t="n">
        <x:f>IF($C35&gt;'Deal Pricing'!$D$9,"",MAX(IB34-MIN(MAX(IB$9-IB34*IB$8/12,0),IB34),0))</x:f>
        <x:v>80448332.32917559</x:v>
      </x:c>
      <x:c r="IC35" s="2"/>
      <x:c r="ID35" s="2"/>
      <x:c r="IE35" s="2"/>
      <x:c r="IF35" s="2"/>
    </x:row>
    <x:row r="36">
      <x:c r="A36" s="2"/>
      <x:c r="B36" s="2"/>
      <x:c r="C36" s="2" t="n">
        <x:v>12</x:v>
      </x:c>
      <x:c r="D36" s="67" t="n">
        <x:f>IF(C36&lt;='Deal Pricing'!$D$9,(1-(1-(1-'Deal Pricing'!$H$10)^(1/12)))^(C36-1),"")</x:f>
        <x:v>0.963271320649919</x:v>
      </x:c>
      <x:c r="E36" s="67" t="n">
        <x:f>IF(D36="","",D36*(1-(1-'Deal Pricing'!$H$10)^(1/12)))</x:f>
        <x:v>0.0032713206499186995</x:v>
      </x:c>
      <x:c r="F36" s="58" t="n">
        <x:f>IF($C36&gt;'Deal Pricing'!$D$9,"",MAX(F35-MIN(MAX(F$9-F35*F$8/12,0),F35),0))</x:f>
        <x:v>71634146.27880684</x:v>
      </x:c>
      <x:c r="G36" s="58" t="n">
        <x:f>IF($C36&gt;'Deal Pricing'!$D$9,"",MAX(G35-MIN(MAX(G$9-G35*G$8/12,0),G35),0))</x:f>
        <x:v>71664851.65642405</x:v>
      </x:c>
      <x:c r="H36" s="58" t="n">
        <x:f>IF($C36&gt;'Deal Pricing'!$D$9,"",MAX(H35-MIN(MAX(H$9-H35*H$8/12,0),H35),0))</x:f>
        <x:v>71695540.22972725</x:v>
      </x:c>
      <x:c r="I36" s="58" t="n">
        <x:f>IF($C36&gt;'Deal Pricing'!$D$9,"",MAX(I35-MIN(MAX(I$9-I35*I$8/12,0),I35),0))</x:f>
        <x:v>71726211.97569</x:v>
      </x:c>
      <x:c r="J36" s="58" t="n">
        <x:f>IF($C36&gt;'Deal Pricing'!$D$9,"",MAX(J35-MIN(MAX(J$9-J35*J$8/12,0),J35),0))</x:f>
        <x:v>71756866.871342</x:v>
      </x:c>
      <x:c r="K36" s="58" t="n">
        <x:f>IF($C36&gt;'Deal Pricing'!$D$9,"",MAX(K35-MIN(MAX(K$9-K35*K$8/12,0),K35),0))</x:f>
        <x:v>71787504.89377265</x:v>
      </x:c>
      <x:c r="L36" s="58" t="n">
        <x:f>IF($C36&gt;'Deal Pricing'!$D$9,"",MAX(L35-MIN(MAX(L$9-L35*L$8/12,0),L35),0))</x:f>
        <x:v>71818126.02012321</x:v>
      </x:c>
      <x:c r="M36" s="58" t="n">
        <x:f>IF($C36&gt;'Deal Pricing'!$D$9,"",MAX(M35-MIN(MAX(M$9-M35*M$8/12,0),M35),0))</x:f>
        <x:v>71848730.22759582</x:v>
      </x:c>
      <x:c r="N36" s="58" t="n">
        <x:f>IF($C36&gt;'Deal Pricing'!$D$9,"",MAX(N35-MIN(MAX(N$9-N35*N$8/12,0),N35),0))</x:f>
        <x:v>71879317.49344459</x:v>
      </x:c>
      <x:c r="O36" s="58" t="n">
        <x:f>IF($C36&gt;'Deal Pricing'!$D$9,"",MAX(O35-MIN(MAX(O$9-O35*O$8/12,0),O35),0))</x:f>
        <x:v>71909887.79498461</x:v>
      </x:c>
      <x:c r="P36" s="58" t="n">
        <x:f>IF($C36&gt;'Deal Pricing'!$D$9,"",MAX(P35-MIN(MAX(P$9-P35*P$8/12,0),P35),0))</x:f>
        <x:v>71940441.10958315</x:v>
      </x:c>
      <x:c r="Q36" s="58" t="n">
        <x:f>IF($C36&gt;'Deal Pricing'!$D$9,"",MAX(Q35-MIN(MAX(Q$9-Q35*Q$8/12,0),Q35),0))</x:f>
        <x:v>71970977.41466852</x:v>
      </x:c>
      <x:c r="R36" s="58" t="n">
        <x:f>IF($C36&gt;'Deal Pricing'!$D$9,"",MAX(R35-MIN(MAX(R$9-R35*R$8/12,0),R35),0))</x:f>
        <x:v>72001496.68772139</x:v>
      </x:c>
      <x:c r="S36" s="58" t="n">
        <x:f>IF($C36&gt;'Deal Pricing'!$D$9,"",MAX(S35-MIN(MAX(S$9-S35*S$8/12,0),S35),0))</x:f>
        <x:v>72031998.90628341</x:v>
      </x:c>
      <x:c r="T36" s="58" t="n">
        <x:f>IF($C36&gt;'Deal Pricing'!$D$9,"",MAX(T35-MIN(MAX(T$9-T35*T$8/12,0),T35),0))</x:f>
        <x:v>72062484.04794902</x:v>
      </x:c>
      <x:c r="U36" s="58" t="n">
        <x:f>IF($C36&gt;'Deal Pricing'!$D$9,"",MAX(U35-MIN(MAX(U$9-U35*U$8/12,0),U35),0))</x:f>
        <x:v>72092952.09037347</x:v>
      </x:c>
      <x:c r="V36" s="58" t="n">
        <x:f>IF($C36&gt;'Deal Pricing'!$D$9,"",MAX(V35-MIN(MAX(V$9-V35*V$8/12,0),V35),0))</x:f>
        <x:v>72123403.01126595</x:v>
      </x:c>
      <x:c r="W36" s="58" t="n">
        <x:f>IF($C36&gt;'Deal Pricing'!$D$9,"",MAX(W35-MIN(MAX(W$9-W35*W$8/12,0),W35),0))</x:f>
        <x:v>72153836.7883928</x:v>
      </x:c>
      <x:c r="X36" s="58" t="n">
        <x:f>IF($C36&gt;'Deal Pricing'!$D$9,"",MAX(X35-MIN(MAX(X$9-X35*X$8/12,0),X35),0))</x:f>
        <x:v>72184253.39958024</x:v>
      </x:c>
      <x:c r="Y36" s="58" t="n">
        <x:f>IF($C36&gt;'Deal Pricing'!$D$9,"",MAX(Y35-MIN(MAX(Y$9-Y35*Y$8/12,0),Y35),0))</x:f>
        <x:v>72214652.82270774</x:v>
      </x:c>
      <x:c r="Z36" s="58" t="n">
        <x:f>IF($C36&gt;'Deal Pricing'!$D$9,"",MAX(Z35-MIN(MAX(Z$9-Z35*Z$8/12,0),Z35),0))</x:f>
        <x:v>72245035.03571579</x:v>
      </x:c>
      <x:c r="AA36" s="58" t="n">
        <x:f>IF($C36&gt;'Deal Pricing'!$D$9,"",MAX(AA35-MIN(MAX(AA$9-AA35*AA$8/12,0),AA35),0))</x:f>
        <x:v>72275400.0165983</x:v>
      </x:c>
      <x:c r="AB36" s="58" t="n">
        <x:f>IF($C36&gt;'Deal Pricing'!$D$9,"",MAX(AB35-MIN(MAX(AB$9-AB35*AB$8/12,0),AB35),0))</x:f>
        <x:v>72305747.74341021</x:v>
      </x:c>
      <x:c r="AC36" s="58" t="n">
        <x:f>IF($C36&gt;'Deal Pricing'!$D$9,"",MAX(AC35-MIN(MAX(AC$9-AC35*AC$8/12,0),AC35),0))</x:f>
        <x:v>72336078.1942601</x:v>
      </x:c>
      <x:c r="AD36" s="58" t="n">
        <x:f>IF($C36&gt;'Deal Pricing'!$D$9,"",MAX(AD35-MIN(MAX(AD$9-AD35*AD$8/12,0),AD35),0))</x:f>
        <x:v>72366391.34731759</x:v>
      </x:c>
      <x:c r="AE36" s="58" t="n">
        <x:f>IF($C36&gt;'Deal Pricing'!$D$9,"",MAX(AE35-MIN(MAX(AE$9-AE35*AE$8/12,0),AE35),0))</x:f>
        <x:v>72396687.18080619</x:v>
      </x:c>
      <x:c r="AF36" s="58" t="n">
        <x:f>IF($C36&gt;'Deal Pricing'!$D$9,"",MAX(AF35-MIN(MAX(AF$9-AF35*AF$8/12,0),AF35),0))</x:f>
        <x:v>72426965.67301041</x:v>
      </x:c>
      <x:c r="AG36" s="58" t="n">
        <x:f>IF($C36&gt;'Deal Pricing'!$D$9,"",MAX(AG35-MIN(MAX(AG$9-AG35*AG$8/12,0),AG35),0))</x:f>
        <x:v>72457226.80226965</x:v>
      </x:c>
      <x:c r="AH36" s="58" t="n">
        <x:f>IF($C36&gt;'Deal Pricing'!$D$9,"",MAX(AH35-MIN(MAX(AH$9-AH35*AH$8/12,0),AH35),0))</x:f>
        <x:v>72487470.546981</x:v>
      </x:c>
      <x:c r="AI36" s="58" t="n">
        <x:f>IF($C36&gt;'Deal Pricing'!$D$9,"",MAX(AI35-MIN(MAX(AI$9-AI35*AI$8/12,0),AI35),0))</x:f>
        <x:v>72517696.88560176</x:v>
      </x:c>
      <x:c r="AJ36" s="58" t="n">
        <x:f>IF($C36&gt;'Deal Pricing'!$D$9,"",MAX(AJ35-MIN(MAX(AJ$9-AJ35*AJ$8/12,0),AJ35),0))</x:f>
        <x:v>72547905.79664345</x:v>
      </x:c>
      <x:c r="AK36" s="58" t="n">
        <x:f>IF($C36&gt;'Deal Pricing'!$D$9,"",MAX(AK35-MIN(MAX(AK$9-AK35*AK$8/12,0),AK35),0))</x:f>
        <x:v>72578097.25867891</x:v>
      </x:c>
      <x:c r="AL36" s="58" t="n">
        <x:f>IF($C36&gt;'Deal Pricing'!$D$9,"",MAX(AL35-MIN(MAX(AL$9-AL35*AL$8/12,0),AL35),0))</x:f>
        <x:v>72608271.25033523</x:v>
      </x:c>
      <x:c r="AM36" s="58" t="n">
        <x:f>IF($C36&gt;'Deal Pricing'!$D$9,"",MAX(AM35-MIN(MAX(AM$9-AM35*AM$8/12,0),AM35),0))</x:f>
        <x:v>72638427.75030087</x:v>
      </x:c>
      <x:c r="AN36" s="58" t="n">
        <x:f>IF($C36&gt;'Deal Pricing'!$D$9,"",MAX(AN35-MIN(MAX(AN$9-AN35*AN$8/12,0),AN35),0))</x:f>
        <x:v>72668566.73731886</x:v>
      </x:c>
      <x:c r="AO36" s="58" t="n">
        <x:f>IF($C36&gt;'Deal Pricing'!$D$9,"",MAX(AO35-MIN(MAX(AO$9-AO35*AO$8/12,0),AO35),0))</x:f>
        <x:v>72698688.19019334</x:v>
      </x:c>
      <x:c r="AP36" s="58" t="n">
        <x:f>IF($C36&gt;'Deal Pricing'!$D$9,"",MAX(AP35-MIN(MAX(AP$9-AP35*AP$8/12,0),AP35),0))</x:f>
        <x:v>72728792.0877834</x:v>
      </x:c>
      <x:c r="AQ36" s="58" t="n">
        <x:f>IF($C36&gt;'Deal Pricing'!$D$9,"",MAX(AQ35-MIN(MAX(AQ$9-AQ35*AQ$8/12,0),AQ35),0))</x:f>
        <x:v>72758878.40900928</x:v>
      </x:c>
      <x:c r="AR36" s="58" t="n">
        <x:f>IF($C36&gt;'Deal Pricing'!$D$9,"",MAX(AR35-MIN(MAX(AR$9-AR35*AR$8/12,0),AR35),0))</x:f>
        <x:v>72788947.13284628</x:v>
      </x:c>
      <x:c r="AS36" s="58" t="n">
        <x:f>IF($C36&gt;'Deal Pricing'!$D$9,"",MAX(AS35-MIN(MAX(AS$9-AS35*AS$8/12,0),AS35),0))</x:f>
        <x:v>72818998.23833087</x:v>
      </x:c>
      <x:c r="AT36" s="58" t="n">
        <x:f>IF($C36&gt;'Deal Pricing'!$D$9,"",MAX(AT35-MIN(MAX(AT$9-AT35*AT$8/12,0),AT35),0))</x:f>
        <x:v>72849031.70455544</x:v>
      </x:c>
      <x:c r="AU36" s="58" t="n">
        <x:f>IF($C36&gt;'Deal Pricing'!$D$9,"",MAX(AU35-MIN(MAX(AU$9-AU35*AU$8/12,0),AU35),0))</x:f>
        <x:v>72879047.51067072</x:v>
      </x:c>
      <x:c r="AV36" s="58" t="n">
        <x:f>IF($C36&gt;'Deal Pricing'!$D$9,"",MAX(AV35-MIN(MAX(AV$9-AV35*AV$8/12,0),AV35),0))</x:f>
        <x:v>72909045.6358879</x:v>
      </x:c>
      <x:c r="AW36" s="58" t="n">
        <x:f>IF($C36&gt;'Deal Pricing'!$D$9,"",MAX(AW35-MIN(MAX(AW$9-AW35*AW$8/12,0),AW35),0))</x:f>
        <x:v>72939026.05947363</x:v>
      </x:c>
      <x:c r="AX36" s="58" t="n">
        <x:f>IF($C36&gt;'Deal Pricing'!$D$9,"",MAX(AX35-MIN(MAX(AX$9-AX35*AX$8/12,0),AX35),0))</x:f>
        <x:v>72968988.76075588</x:v>
      </x:c>
      <x:c r="AY36" s="58" t="n">
        <x:f>IF($C36&gt;'Deal Pricing'!$D$9,"",MAX(AY35-MIN(MAX(AY$9-AY35*AY$8/12,0),AY35),0))</x:f>
        <x:v>72998933.71911806</x:v>
      </x:c>
      <x:c r="AZ36" s="58" t="n">
        <x:f>IF($C36&gt;'Deal Pricing'!$D$9,"",MAX(AZ35-MIN(MAX(AZ$9-AZ35*AZ$8/12,0),AZ35),0))</x:f>
        <x:v>73028860.91400506</x:v>
      </x:c>
      <x:c r="BA36" s="58" t="n">
        <x:f>IF($C36&gt;'Deal Pricing'!$D$9,"",MAX(BA35-MIN(MAX(BA$9-BA35*BA$8/12,0),BA35),0))</x:f>
        <x:v>73058770.32491742</x:v>
      </x:c>
      <x:c r="BB36" s="58" t="n">
        <x:f>IF($C36&gt;'Deal Pricing'!$D$9,"",MAX(BB35-MIN(MAX(BB$9-BB35*BB$8/12,0),BB35),0))</x:f>
        <x:v>73088661.9314171</x:v>
      </x:c>
      <x:c r="BC36" s="58" t="n">
        <x:f>IF($C36&gt;'Deal Pricing'!$D$9,"",MAX(BC35-MIN(MAX(BC$9-BC35*BC$8/12,0),BC35),0))</x:f>
        <x:v>73118535.71312179</x:v>
      </x:c>
      <x:c r="BD36" s="58" t="n">
        <x:f>IF($C36&gt;'Deal Pricing'!$D$9,"",MAX(BD35-MIN(MAX(BD$9-BD35*BD$8/12,0),BD35),0))</x:f>
        <x:v>73148391.64971073</x:v>
      </x:c>
      <x:c r="BE36" s="58" t="n">
        <x:f>IF($C36&gt;'Deal Pricing'!$D$9,"",MAX(BE35-MIN(MAX(BE$9-BE35*BE$8/12,0),BE35),0))</x:f>
        <x:v>73178229.72091973</x:v>
      </x:c>
      <x:c r="BF36" s="58" t="n">
        <x:f>IF($C36&gt;'Deal Pricing'!$D$9,"",MAX(BF35-MIN(MAX(BF$9-BF35*BF$8/12,0),BF35),0))</x:f>
        <x:v>73208049.90654342</x:v>
      </x:c>
      <x:c r="BG36" s="58" t="n">
        <x:f>IF($C36&gt;'Deal Pricing'!$D$9,"",MAX(BG35-MIN(MAX(BG$9-BG35*BG$8/12,0),BG35),0))</x:f>
        <x:v>73237852.1864372</x:v>
      </x:c>
      <x:c r="BH36" s="58" t="n">
        <x:f>IF($C36&gt;'Deal Pricing'!$D$9,"",MAX(BH35-MIN(MAX(BH$9-BH35*BH$8/12,0),BH35),0))</x:f>
        <x:v>73267636.54051267</x:v>
      </x:c>
      <x:c r="BI36" s="58" t="n">
        <x:f>IF($C36&gt;'Deal Pricing'!$D$9,"",MAX(BI35-MIN(MAX(BI$9-BI35*BI$8/12,0),BI35),0))</x:f>
        <x:v>73297402.94874291</x:v>
      </x:c>
      <x:c r="BJ36" s="58" t="n">
        <x:f>IF($C36&gt;'Deal Pricing'!$D$9,"",MAX(BJ35-MIN(MAX(BJ$9-BJ35*BJ$8/12,0),BJ35),0))</x:f>
        <x:v>73327151.39115727</x:v>
      </x:c>
      <x:c r="BK36" s="58" t="n">
        <x:f>IF($C36&gt;'Deal Pricing'!$D$9,"",MAX(BK35-MIN(MAX(BK$9-BK35*BK$8/12,0),BK35),0))</x:f>
        <x:v>73356881.8478468</x:v>
      </x:c>
      <x:c r="BL36" s="58" t="n">
        <x:f>IF($C36&gt;'Deal Pricing'!$D$9,"",MAX(BL35-MIN(MAX(BL$9-BL35*BL$8/12,0),BL35),0))</x:f>
        <x:v>73386594.29895882</x:v>
      </x:c>
      <x:c r="BM36" s="58" t="n">
        <x:f>IF($C36&gt;'Deal Pricing'!$D$9,"",MAX(BM35-MIN(MAX(BM$9-BM35*BM$8/12,0),BM35),0))</x:f>
        <x:v>73416288.72470237</x:v>
      </x:c>
      <x:c r="BN36" s="58" t="n">
        <x:f>IF($C36&gt;'Deal Pricing'!$D$9,"",MAX(BN35-MIN(MAX(BN$9-BN35*BN$8/12,0),BN35),0))</x:f>
        <x:v>73445965.10534284</x:v>
      </x:c>
      <x:c r="BO36" s="58" t="n">
        <x:f>IF($C36&gt;'Deal Pricing'!$D$9,"",MAX(BO35-MIN(MAX(BO$9-BO35*BO$8/12,0),BO35),0))</x:f>
        <x:v>73475623.42120744</x:v>
      </x:c>
      <x:c r="BP36" s="58" t="n">
        <x:f>IF($C36&gt;'Deal Pricing'!$D$9,"",MAX(BP35-MIN(MAX(BP$9-BP35*BP$8/12,0),BP35),0))</x:f>
        <x:v>73505263.65267998</x:v>
      </x:c>
      <x:c r="BQ36" s="58" t="n">
        <x:f>IF($C36&gt;'Deal Pricing'!$D$9,"",MAX(BQ35-MIN(MAX(BQ$9-BQ35*BQ$8/12,0),BQ35),0))</x:f>
        <x:v>73534885.78020601</x:v>
      </x:c>
      <x:c r="BR36" s="58" t="n">
        <x:f>IF($C36&gt;'Deal Pricing'!$D$9,"",MAX(BR35-MIN(MAX(BR$9-BR35*BR$8/12,0),BR35),0))</x:f>
        <x:v>73564489.7842883</x:v>
      </x:c>
      <x:c r="BS36" s="58" t="n">
        <x:f>IF($C36&gt;'Deal Pricing'!$D$9,"",MAX(BS35-MIN(MAX(BS$9-BS35*BS$8/12,0),BS35),0))</x:f>
        <x:v>73594075.64548898</x:v>
      </x:c>
      <x:c r="BT36" s="58" t="n">
        <x:f>IF($C36&gt;'Deal Pricing'!$D$9,"",MAX(BT35-MIN(MAX(BT$9-BT35*BT$8/12,0),BT35),0))</x:f>
        <x:v>73623643.34443133</x:v>
      </x:c>
      <x:c r="BU36" s="58" t="n">
        <x:f>IF($C36&gt;'Deal Pricing'!$D$9,"",MAX(BU35-MIN(MAX(BU$9-BU35*BU$8/12,0),BU35),0))</x:f>
        <x:v>73653192.86179557</x:v>
      </x:c>
      <x:c r="BV36" s="58" t="n">
        <x:f>IF($C36&gt;'Deal Pricing'!$D$9,"",MAX(BV35-MIN(MAX(BV$9-BV35*BV$8/12,0),BV35),0))</x:f>
        <x:v>73682724.17832367</x:v>
      </x:c>
      <x:c r="BW36" s="58" t="n">
        <x:f>IF($C36&gt;'Deal Pricing'!$D$9,"",MAX(BW35-MIN(MAX(BW$9-BW35*BW$8/12,0),BW35),0))</x:f>
        <x:v>73712237.27481458</x:v>
      </x:c>
      <x:c r="BX36" s="58" t="n">
        <x:f>IF($C36&gt;'Deal Pricing'!$D$9,"",MAX(BX35-MIN(MAX(BX$9-BX35*BX$8/12,0),BX35),0))</x:f>
        <x:v>73741732.13212912</x:v>
      </x:c>
      <x:c r="BY36" s="58" t="n">
        <x:f>IF($C36&gt;'Deal Pricing'!$D$9,"",MAX(BY35-MIN(MAX(BY$9-BY35*BY$8/12,0),BY35),0))</x:f>
        <x:v>73771208.73118524</x:v>
      </x:c>
      <x:c r="BZ36" s="58" t="n">
        <x:f>IF($C36&gt;'Deal Pricing'!$D$9,"",MAX(BZ35-MIN(MAX(BZ$9-BZ35*BZ$8/12,0),BZ35),0))</x:f>
        <x:v>73800667.05296281</x:v>
      </x:c>
      <x:c r="CA36" s="58" t="n">
        <x:f>IF($C36&gt;'Deal Pricing'!$D$9,"",MAX(CA35-MIN(MAX(CA$9-CA35*CA$8/12,0),CA35),0))</x:f>
        <x:v>73830107.0784987</x:v>
      </x:c>
      <x:c r="CB36" s="58" t="n">
        <x:f>IF($C36&gt;'Deal Pricing'!$D$9,"",MAX(CB35-MIN(MAX(CB$9-CB35*CB$8/12,0),CB35),0))</x:f>
        <x:v>73859528.788892</x:v>
      </x:c>
      <x:c r="CC36" s="58" t="n">
        <x:f>IF($C36&gt;'Deal Pricing'!$D$9,"",MAX(CC35-MIN(MAX(CC$9-CC35*CC$8/12,0),CC35),0))</x:f>
        <x:v>73888932.16529943</x:v>
      </x:c>
      <x:c r="CD36" s="58" t="n">
        <x:f>IF($C36&gt;'Deal Pricing'!$D$9,"",MAX(CD35-MIN(MAX(CD$9-CD35*CD$8/12,0),CD35),0))</x:f>
        <x:v>73918317.18893749</x:v>
      </x:c>
      <x:c r="CE36" s="58" t="n">
        <x:f>IF($C36&gt;'Deal Pricing'!$D$9,"",MAX(CE35-MIN(MAX(CE$9-CE35*CE$8/12,0),CE35),0))</x:f>
        <x:v>73947683.841084</x:v>
      </x:c>
      <x:c r="CF36" s="58" t="n">
        <x:f>IF($C36&gt;'Deal Pricing'!$D$9,"",MAX(CF35-MIN(MAX(CF$9-CF35*CF$8/12,0),CF35),0))</x:f>
        <x:v>73977032.10307427</x:v>
      </x:c>
      <x:c r="CG36" s="58" t="n">
        <x:f>IF($C36&gt;'Deal Pricing'!$D$9,"",MAX(CG35-MIN(MAX(CG$9-CG35*CG$8/12,0),CG35),0))</x:f>
        <x:v>74006361.95630564</x:v>
      </x:c>
      <x:c r="CH36" s="58" t="n">
        <x:f>IF($C36&gt;'Deal Pricing'!$D$9,"",MAX(CH35-MIN(MAX(CH$9-CH35*CH$8/12,0),CH35),0))</x:f>
        <x:v>74035673.38223289</x:v>
      </x:c>
      <x:c r="CI36" s="58" t="n">
        <x:f>IF($C36&gt;'Deal Pricing'!$D$9,"",MAX(CI35-MIN(MAX(CI$9-CI35*CI$8/12,0),CI35),0))</x:f>
        <x:v>74064966.36237292</x:v>
      </x:c>
      <x:c r="CJ36" s="58" t="n">
        <x:f>IF($C36&gt;'Deal Pricing'!$D$9,"",MAX(CJ35-MIN(MAX(CJ$9-CJ35*CJ$8/12,0),CJ35),0))</x:f>
        <x:v>74094240.87830026</x:v>
      </x:c>
      <x:c r="CK36" s="58" t="n">
        <x:f>IF($C36&gt;'Deal Pricing'!$D$9,"",MAX(CK35-MIN(MAX(CK$9-CK35*CK$8/12,0),CK35),0))</x:f>
        <x:v>74123496.91165145</x:v>
      </x:c>
      <x:c r="CL36" s="58" t="n">
        <x:f>IF($C36&gt;'Deal Pricing'!$D$9,"",MAX(CL35-MIN(MAX(CL$9-CL35*CL$8/12,0),CL35),0))</x:f>
        <x:v>74152734.44412073</x:v>
      </x:c>
      <x:c r="CM36" s="58" t="n">
        <x:f>IF($C36&gt;'Deal Pricing'!$D$9,"",MAX(CM35-MIN(MAX(CM$9-CM35*CM$8/12,0),CM35),0))</x:f>
        <x:v>74181953.45746453</x:v>
      </x:c>
      <x:c r="CN36" s="58" t="n">
        <x:f>IF($C36&gt;'Deal Pricing'!$D$9,"",MAX(CN35-MIN(MAX(CN$9-CN35*CN$8/12,0),CN35),0))</x:f>
        <x:v>74211153.93349692</x:v>
      </x:c>
      <x:c r="CO36" s="58" t="n">
        <x:f>IF($C36&gt;'Deal Pricing'!$D$9,"",MAX(CO35-MIN(MAX(CO$9-CO35*CO$8/12,0),CO35),0))</x:f>
        <x:v>74240335.85409427</x:v>
      </x:c>
      <x:c r="CP36" s="58" t="n">
        <x:f>IF($C36&gt;'Deal Pricing'!$D$9,"",MAX(CP35-MIN(MAX(CP$9-CP35*CP$8/12,0),CP35),0))</x:f>
        <x:v>74269499.20119117</x:v>
      </x:c>
      <x:c r="CQ36" s="58" t="n">
        <x:f>IF($C36&gt;'Deal Pricing'!$D$9,"",MAX(CQ35-MIN(MAX(CQ$9-CQ35*CQ$8/12,0),CQ35),0))</x:f>
        <x:v>74298643.95678243</x:v>
      </x:c>
      <x:c r="CR36" s="58" t="n">
        <x:f>IF($C36&gt;'Deal Pricing'!$D$9,"",MAX(CR35-MIN(MAX(CR$9-CR35*CR$8/12,0),CR35),0))</x:f>
        <x:v>74327770.1029244</x:v>
      </x:c>
      <x:c r="CS36" s="58" t="n">
        <x:f>IF($C36&gt;'Deal Pricing'!$D$9,"",MAX(CS35-MIN(MAX(CS$9-CS35*CS$8/12,0),CS35),0))</x:f>
        <x:v>74356877.62173147</x:v>
      </x:c>
      <x:c r="CT36" s="58" t="n">
        <x:f>IF($C36&gt;'Deal Pricing'!$D$9,"",MAX(CT35-MIN(MAX(CT$9-CT35*CT$8/12,0),CT35),0))</x:f>
        <x:v>74385966.49538016</x:v>
      </x:c>
      <x:c r="CU36" s="58" t="n">
        <x:f>IF($C36&gt;'Deal Pricing'!$D$9,"",MAX(CU35-MIN(MAX(CU$9-CU35*CU$8/12,0),CU35),0))</x:f>
        <x:v>74415036.7061051</x:v>
      </x:c>
      <x:c r="CV36" s="58" t="n">
        <x:f>IF($C36&gt;'Deal Pricing'!$D$9,"",MAX(CV35-MIN(MAX(CV$9-CV35*CV$8/12,0),CV35),0))</x:f>
        <x:v>74444088.23620316</x:v>
      </x:c>
      <x:c r="CW36" s="58" t="n">
        <x:f>IF($C36&gt;'Deal Pricing'!$D$9,"",MAX(CW35-MIN(MAX(CW$9-CW35*CW$8/12,0),CW35),0))</x:f>
        <x:v>74473121.06802927</x:v>
      </x:c>
      <x:c r="CX36" s="58" t="n">
        <x:f>IF($C36&gt;'Deal Pricing'!$D$9,"",MAX(CX35-MIN(MAX(CX$9-CX35*CX$8/12,0),CX35),0))</x:f>
        <x:v>74502135.18400073</x:v>
      </x:c>
      <x:c r="CY36" s="58" t="n">
        <x:f>IF($C36&gt;'Deal Pricing'!$D$9,"",MAX(CY35-MIN(MAX(CY$9-CY35*CY$8/12,0),CY35),0))</x:f>
        <x:v>74531130.56659296</x:v>
      </x:c>
      <x:c r="CZ36" s="58" t="n">
        <x:f>IF($C36&gt;'Deal Pricing'!$D$9,"",MAX(CZ35-MIN(MAX(CZ$9-CZ35*CZ$8/12,0),CZ35),0))</x:f>
        <x:v>74560107.1983437</x:v>
      </x:c>
      <x:c r="DA36" s="58" t="n">
        <x:f>IF($C36&gt;'Deal Pricing'!$D$9,"",MAX(DA35-MIN(MAX(DA$9-DA35*DA$8/12,0),DA35),0))</x:f>
        <x:v>74589065.0618489</x:v>
      </x:c>
      <x:c r="DB36" s="58" t="n">
        <x:f>IF($C36&gt;'Deal Pricing'!$D$9,"",MAX(DB35-MIN(MAX(DB$9-DB35*DB$8/12,0),DB35),0))</x:f>
        <x:v>74618004.13976686</x:v>
      </x:c>
      <x:c r="DC36" s="58" t="n">
        <x:f>IF($C36&gt;'Deal Pricing'!$D$9,"",MAX(DC35-MIN(MAX(DC$9-DC35*DC$8/12,0),DC35),0))</x:f>
        <x:v>74646924.41481477</x:v>
      </x:c>
      <x:c r="DD36" s="58" t="n">
        <x:f>IF($C36&gt;'Deal Pricing'!$D$9,"",MAX(DD35-MIN(MAX(DD$9-DD35*DD$8/12,0),DD35),0))</x:f>
        <x:v>74675825.86977006</x:v>
      </x:c>
      <x:c r="DE36" s="58" t="n">
        <x:f>IF($C36&gt;'Deal Pricing'!$D$9,"",MAX(DE35-MIN(MAX(DE$9-DE35*DE$8/12,0),DE35),0))</x:f>
        <x:v>74704708.48747212</x:v>
      </x:c>
      <x:c r="DF36" s="58" t="n">
        <x:f>IF($C36&gt;'Deal Pricing'!$D$9,"",MAX(DF35-MIN(MAX(DF$9-DF35*DF$8/12,0),DF35),0))</x:f>
        <x:v>74733572.2508186</x:v>
      </x:c>
      <x:c r="DG36" s="58" t="n">
        <x:f>IF($C36&gt;'Deal Pricing'!$D$9,"",MAX(DG35-MIN(MAX(DG$9-DG35*DG$8/12,0),DG35),0))</x:f>
        <x:v>74762417.14276965</x:v>
      </x:c>
      <x:c r="DH36" s="58" t="n">
        <x:f>IF($C36&gt;'Deal Pricing'!$D$9,"",MAX(DH35-MIN(MAX(DH$9-DH35*DH$8/12,0),DH35),0))</x:f>
        <x:v>74791243.1463439</x:v>
      </x:c>
      <x:c r="DI36" s="58" t="n">
        <x:f>IF($C36&gt;'Deal Pricing'!$D$9,"",MAX(DI35-MIN(MAX(DI$9-DI35*DI$8/12,0),DI35),0))</x:f>
        <x:v>74820050.24462232</x:v>
      </x:c>
      <x:c r="DJ36" s="58" t="n">
        <x:f>IF($C36&gt;'Deal Pricing'!$D$9,"",MAX(DJ35-MIN(MAX(DJ$9-DJ35*DJ$8/12,0),DJ35),0))</x:f>
        <x:v>74848838.42074443</x:v>
      </x:c>
      <x:c r="DK36" s="58" t="n">
        <x:f>IF($C36&gt;'Deal Pricing'!$D$9,"",MAX(DK35-MIN(MAX(DK$9-DK35*DK$8/12,0),DK35),0))</x:f>
        <x:v>74877607.6579122</x:v>
      </x:c>
      <x:c r="DL36" s="58" t="n">
        <x:f>IF($C36&gt;'Deal Pricing'!$D$9,"",MAX(DL35-MIN(MAX(DL$9-DL35*DL$8/12,0),DL35),0))</x:f>
        <x:v>74906357.93938605</x:v>
      </x:c>
      <x:c r="DM36" s="58" t="n">
        <x:f>IF($C36&gt;'Deal Pricing'!$D$9,"",MAX(DM35-MIN(MAX(DM$9-DM35*DM$8/12,0),DM35),0))</x:f>
        <x:v>74935089.24848904</x:v>
      </x:c>
      <x:c r="DN36" s="58" t="n">
        <x:f>IF($C36&gt;'Deal Pricing'!$D$9,"",MAX(DN35-MIN(MAX(DN$9-DN35*DN$8/12,0),DN35),0))</x:f>
        <x:v>74963801.56860316</x:v>
      </x:c>
      <x:c r="DO36" s="58" t="n">
        <x:f>IF($C36&gt;'Deal Pricing'!$D$9,"",MAX(DO35-MIN(MAX(DO$9-DO35*DO$8/12,0),DO35),0))</x:f>
        <x:v>74992494.88317108</x:v>
      </x:c>
      <x:c r="DP36" s="58" t="n">
        <x:f>IF($C36&gt;'Deal Pricing'!$D$9,"",MAX(DP35-MIN(MAX(DP$9-DP35*DP$8/12,0),DP35),0))</x:f>
        <x:v>75021169.17569739</x:v>
      </x:c>
      <x:c r="DQ36" s="58" t="n">
        <x:f>IF($C36&gt;'Deal Pricing'!$D$9,"",MAX(DQ35-MIN(MAX(DQ$9-DQ35*DQ$8/12,0),DQ35),0))</x:f>
        <x:v>75049824.42974542</x:v>
      </x:c>
      <x:c r="DR36" s="58" t="n">
        <x:f>IF($C36&gt;'Deal Pricing'!$D$9,"",MAX(DR35-MIN(MAX(DR$9-DR35*DR$8/12,0),DR35),0))</x:f>
        <x:v>75078460.62894095</x:v>
      </x:c>
      <x:c r="DS36" s="58" t="n">
        <x:f>IF($C36&gt;'Deal Pricing'!$D$9,"",MAX(DS35-MIN(MAX(DS$9-DS35*DS$8/12,0),DS35),0))</x:f>
        <x:v>75107077.75696856</x:v>
      </x:c>
      <x:c r="DT36" s="58" t="n">
        <x:f>IF($C36&gt;'Deal Pricing'!$D$9,"",MAX(DT35-MIN(MAX(DT$9-DT35*DT$8/12,0),DT35),0))</x:f>
        <x:v>75135675.79757527</x:v>
      </x:c>
      <x:c r="DU36" s="58" t="n">
        <x:f>IF($C36&gt;'Deal Pricing'!$D$9,"",MAX(DU35-MIN(MAX(DU$9-DU35*DU$8/12,0),DU35),0))</x:f>
        <x:v>75164254.73456691</x:v>
      </x:c>
      <x:c r="DV36" s="58" t="n">
        <x:f>IF($C36&gt;'Deal Pricing'!$D$9,"",MAX(DV35-MIN(MAX(DV$9-DV35*DV$8/12,0),DV35),0))</x:f>
        <x:v>75192814.55181186</x:v>
      </x:c>
      <x:c r="DW36" s="58" t="n">
        <x:f>IF($C36&gt;'Deal Pricing'!$D$9,"",MAX(DW35-MIN(MAX(DW$9-DW35*DW$8/12,0),DW35),0))</x:f>
        <x:v>75221355.2332373</x:v>
      </x:c>
      <x:c r="DX36" s="58" t="n">
        <x:f>IF($C36&gt;'Deal Pricing'!$D$9,"",MAX(DX35-MIN(MAX(DX$9-DX35*DX$8/12,0),DX35),0))</x:f>
        <x:v>75249876.76283291</x:v>
      </x:c>
      <x:c r="DY36" s="58" t="n">
        <x:f>IF($C36&gt;'Deal Pricing'!$D$9,"",MAX(DY35-MIN(MAX(DY$9-DY35*DY$8/12,0),DY35),0))</x:f>
        <x:v>75278379.1246474</x:v>
      </x:c>
      <x:c r="DZ36" s="58" t="n">
        <x:f>IF($C36&gt;'Deal Pricing'!$D$9,"",MAX(DZ35-MIN(MAX(DZ$9-DZ35*DZ$8/12,0),DZ35),0))</x:f>
        <x:v>75306862.30279171</x:v>
      </x:c>
      <x:c r="EA36" s="58" t="n">
        <x:f>IF($C36&gt;'Deal Pricing'!$D$9,"",MAX(EA35-MIN(MAX(EA$9-EA35*EA$8/12,0),EA35),0))</x:f>
        <x:v>75335326.28143641</x:v>
      </x:c>
      <x:c r="EB36" s="58" t="n">
        <x:f>IF($C36&gt;'Deal Pricing'!$D$9,"",MAX(EB35-MIN(MAX(EB$9-EB35*EB$8/12,0),EB35),0))</x:f>
        <x:v>75363771.04481283</x:v>
      </x:c>
      <x:c r="EC36" s="58" t="n">
        <x:f>IF($C36&gt;'Deal Pricing'!$D$9,"",MAX(EC35-MIN(MAX(EC$9-EC35*EC$8/12,0),EC35),0))</x:f>
        <x:v>75392196.57721414</x:v>
      </x:c>
      <x:c r="ED36" s="58" t="n">
        <x:f>IF($C36&gt;'Deal Pricing'!$D$9,"",MAX(ED35-MIN(MAX(ED$9-ED35*ED$8/12,0),ED35),0))</x:f>
        <x:v>75420602.86299278</x:v>
      </x:c>
      <x:c r="EE36" s="58" t="n">
        <x:f>IF($C36&gt;'Deal Pricing'!$D$9,"",MAX(EE35-MIN(MAX(EE$9-EE35*EE$8/12,0),EE35),0))</x:f>
        <x:v>75448989.8865635</x:v>
      </x:c>
      <x:c r="EF36" s="58" t="n">
        <x:f>IF($C36&gt;'Deal Pricing'!$D$9,"",MAX(EF35-MIN(MAX(EF$9-EF35*EF$8/12,0),EF35),0))</x:f>
        <x:v>75477357.63240014</x:v>
      </x:c>
      <x:c r="EG36" s="58" t="n">
        <x:f>IF($C36&gt;'Deal Pricing'!$D$9,"",MAX(EG35-MIN(MAX(EG$9-EG35*EG$8/12,0),EG35),0))</x:f>
        <x:v>75505706.08503923</x:v>
      </x:c>
      <x:c r="EH36" s="58" t="n">
        <x:f>IF($C36&gt;'Deal Pricing'!$D$9,"",MAX(EH35-MIN(MAX(EH$9-EH35*EH$8/12,0),EH35),0))</x:f>
        <x:v>75534035.22907612</x:v>
      </x:c>
      <x:c r="EI36" s="58" t="n">
        <x:f>IF($C36&gt;'Deal Pricing'!$D$9,"",MAX(EI35-MIN(MAX(EI$9-EI35*EI$8/12,0),EI35),0))</x:f>
        <x:v>75562345.04916893</x:v>
      </x:c>
      <x:c r="EJ36" s="58" t="n">
        <x:f>IF($C36&gt;'Deal Pricing'!$D$9,"",MAX(EJ35-MIN(MAX(EJ$9-EJ35*EJ$8/12,0),EJ35),0))</x:f>
        <x:v>75590635.53003469</x:v>
      </x:c>
      <x:c r="EK36" s="58" t="n">
        <x:f>IF($C36&gt;'Deal Pricing'!$D$9,"",MAX(EK35-MIN(MAX(EK$9-EK35*EK$8/12,0),EK35),0))</x:f>
        <x:v>75618906.65645301</x:v>
      </x:c>
      <x:c r="EL36" s="58" t="n">
        <x:f>IF($C36&gt;'Deal Pricing'!$D$9,"",MAX(EL35-MIN(MAX(EL$9-EL35*EL$8/12,0),EL35),0))</x:f>
        <x:v>75647158.41326313</x:v>
      </x:c>
      <x:c r="EM36" s="58" t="n">
        <x:f>IF($C36&gt;'Deal Pricing'!$D$9,"",MAX(EM35-MIN(MAX(EM$9-EM35*EM$8/12,0),EM35),0))</x:f>
        <x:v>75675390.78536502</x:v>
      </x:c>
      <x:c r="EN36" s="58" t="n">
        <x:f>IF($C36&gt;'Deal Pricing'!$D$9,"",MAX(EN35-MIN(MAX(EN$9-EN35*EN$8/12,0),EN35),0))</x:f>
        <x:v>75703603.75772089</x:v>
      </x:c>
      <x:c r="EO36" s="58" t="n">
        <x:f>IF($C36&gt;'Deal Pricing'!$D$9,"",MAX(EO35-MIN(MAX(EO$9-EO35*EO$8/12,0),EO35),0))</x:f>
        <x:v>75731797.31535201</x:v>
      </x:c>
      <x:c r="EP36" s="58" t="n">
        <x:f>IF($C36&gt;'Deal Pricing'!$D$9,"",MAX(EP35-MIN(MAX(EP$9-EP35*EP$8/12,0),EP35),0))</x:f>
        <x:v>75759971.44334222</x:v>
      </x:c>
      <x:c r="EQ36" s="58" t="n">
        <x:f>IF($C36&gt;'Deal Pricing'!$D$9,"",MAX(EQ35-MIN(MAX(EQ$9-EQ35*EQ$8/12,0),EQ35),0))</x:f>
        <x:v>75788126.12683453</x:v>
      </x:c>
      <x:c r="ER36" s="58" t="n">
        <x:f>IF($C36&gt;'Deal Pricing'!$D$9,"",MAX(ER35-MIN(MAX(ER$9-ER35*ER$8/12,0),ER35),0))</x:f>
        <x:v>75816261.3510346</x:v>
      </x:c>
      <x:c r="ES36" s="58" t="n">
        <x:f>IF($C36&gt;'Deal Pricing'!$D$9,"",MAX(ES35-MIN(MAX(ES$9-ES35*ES$8/12,0),ES35),0))</x:f>
        <x:v>75844377.1012071</x:v>
      </x:c>
      <x:c r="ET36" s="58" t="n">
        <x:f>IF($C36&gt;'Deal Pricing'!$D$9,"",MAX(ET35-MIN(MAX(ET$9-ET35*ET$8/12,0),ET35),0))</x:f>
        <x:v>75872473.36267942</x:v>
      </x:c>
      <x:c r="EU36" s="58" t="n">
        <x:f>IF($C36&gt;'Deal Pricing'!$D$9,"",MAX(EU35-MIN(MAX(EU$9-EU35*EU$8/12,0),EU35),0))</x:f>
        <x:v>75900550.12083808</x:v>
      </x:c>
      <x:c r="EV36" s="58" t="n">
        <x:f>IF($C36&gt;'Deal Pricing'!$D$9,"",MAX(EV35-MIN(MAX(EV$9-EV35*EV$8/12,0),EV35),0))</x:f>
        <x:v>75928607.36113213</x:v>
      </x:c>
      <x:c r="EW36" s="58" t="n">
        <x:f>IF($C36&gt;'Deal Pricing'!$D$9,"",MAX(EW35-MIN(MAX(EW$9-EW35*EW$8/12,0),EW35),0))</x:f>
        <x:v>75956645.06906989</x:v>
      </x:c>
      <x:c r="EX36" s="58" t="n">
        <x:f>IF($C36&gt;'Deal Pricing'!$D$9,"",MAX(EX35-MIN(MAX(EX$9-EX35*EX$8/12,0),EX35),0))</x:f>
        <x:v>75984663.2302222</x:v>
      </x:c>
      <x:c r="EY36" s="58" t="n">
        <x:f>IF($C36&gt;'Deal Pricing'!$D$9,"",MAX(EY35-MIN(MAX(EY$9-EY35*EY$8/12,0),EY35),0))</x:f>
        <x:v>76012661.83021957</x:v>
      </x:c>
      <x:c r="EZ36" s="58" t="n">
        <x:f>IF($C36&gt;'Deal Pricing'!$D$9,"",MAX(EZ35-MIN(MAX(EZ$9-EZ35*EZ$8/12,0),EZ35),0))</x:f>
        <x:v>76040640.8547534</x:v>
      </x:c>
      <x:c r="FA36" s="58" t="n">
        <x:f>IF($C36&gt;'Deal Pricing'!$D$9,"",MAX(FA35-MIN(MAX(FA$9-FA35*FA$8/12,0),FA35),0))</x:f>
        <x:v>76068600.28957723</x:v>
      </x:c>
      <x:c r="FB36" s="58" t="n">
        <x:f>IF($C36&gt;'Deal Pricing'!$D$9,"",MAX(FB35-MIN(MAX(FB$9-FB35*FB$8/12,0),FB35),0))</x:f>
        <x:v>76096540.12050386</x:v>
      </x:c>
      <x:c r="FC36" s="58" t="n">
        <x:f>IF($C36&gt;'Deal Pricing'!$D$9,"",MAX(FC35-MIN(MAX(FC$9-FC35*FC$8/12,0),FC35),0))</x:f>
        <x:v>76124460.33340847</x:v>
      </x:c>
      <x:c r="FD36" s="58" t="n">
        <x:f>IF($C36&gt;'Deal Pricing'!$D$9,"",MAX(FD35-MIN(MAX(FD$9-FD35*FD$8/12,0),FD35),0))</x:f>
        <x:v>76152360.91422583</x:v>
      </x:c>
      <x:c r="FE36" s="58" t="n">
        <x:f>IF($C36&gt;'Deal Pricing'!$D$9,"",MAX(FE35-MIN(MAX(FE$9-FE35*FE$8/12,0),FE35),0))</x:f>
        <x:v>76180241.8489529</x:v>
      </x:c>
      <x:c r="FF36" s="58" t="n">
        <x:f>IF($C36&gt;'Deal Pricing'!$D$9,"",MAX(FF35-MIN(MAX(FF$9-FF35*FF$8/12,0),FF35),0))</x:f>
        <x:v>76208103.12364605</x:v>
      </x:c>
      <x:c r="FG36" s="58" t="n">
        <x:f>IF($C36&gt;'Deal Pricing'!$D$9,"",MAX(FG35-MIN(MAX(FG$9-FG35*FG$8/12,0),FG35),0))</x:f>
        <x:v>76235944.7244242</x:v>
      </x:c>
      <x:c r="FH36" s="58" t="n">
        <x:f>IF($C36&gt;'Deal Pricing'!$D$9,"",MAX(FH35-MIN(MAX(FH$9-FH35*FH$8/12,0),FH35),0))</x:f>
        <x:v>76263766.6374655</x:v>
      </x:c>
      <x:c r="FI36" s="58" t="n">
        <x:f>IF($C36&gt;'Deal Pricing'!$D$9,"",MAX(FI35-MIN(MAX(FI$9-FI35*FI$8/12,0),FI35),0))</x:f>
        <x:v>76291568.84901063</x:v>
      </x:c>
      <x:c r="FJ36" s="58" t="n">
        <x:f>IF($C36&gt;'Deal Pricing'!$D$9,"",MAX(FJ35-MIN(MAX(FJ$9-FJ35*FJ$8/12,0),FJ35),0))</x:f>
        <x:v>76319351.34535994</x:v>
      </x:c>
      <x:c r="FK36" s="58" t="n">
        <x:f>IF($C36&gt;'Deal Pricing'!$D$9,"",MAX(FK35-MIN(MAX(FK$9-FK35*FK$8/12,0),FK35),0))</x:f>
        <x:v>76347114.11287463</x:v>
      </x:c>
      <x:c r="FL36" s="58" t="n">
        <x:f>IF($C36&gt;'Deal Pricing'!$D$9,"",MAX(FL35-MIN(MAX(FL$9-FL35*FL$8/12,0),FL35),0))</x:f>
        <x:v>76374857.137978</x:v>
      </x:c>
      <x:c r="FM36" s="58" t="n">
        <x:f>IF($C36&gt;'Deal Pricing'!$D$9,"",MAX(FM35-MIN(MAX(FM$9-FM35*FM$8/12,0),FM35),0))</x:f>
        <x:v>76402580.40715274</x:v>
      </x:c>
      <x:c r="FN36" s="58" t="n">
        <x:f>IF($C36&gt;'Deal Pricing'!$D$9,"",MAX(FN35-MIN(MAX(FN$9-FN35*FN$8/12,0),FN35),0))</x:f>
        <x:v>76430283.90694381</x:v>
      </x:c>
      <x:c r="FO36" s="58" t="n">
        <x:f>IF($C36&gt;'Deal Pricing'!$D$9,"",MAX(FO35-MIN(MAX(FO$9-FO35*FO$8/12,0),FO35),0))</x:f>
        <x:v>76457967.62395562</x:v>
      </x:c>
      <x:c r="FP36" s="58" t="n">
        <x:f>IF($C36&gt;'Deal Pricing'!$D$9,"",MAX(FP35-MIN(MAX(FP$9-FP35*FP$8/12,0),FP35),0))</x:f>
        <x:v>76485631.54485495</x:v>
      </x:c>
      <x:c r="FQ36" s="58" t="n">
        <x:f>IF($C36&gt;'Deal Pricing'!$D$9,"",MAX(FQ35-MIN(MAX(FQ$9-FQ35*FQ$8/12,0),FQ35),0))</x:f>
        <x:v>76513275.6563679</x:v>
      </x:c>
      <x:c r="FR36" s="58" t="n">
        <x:f>IF($C36&gt;'Deal Pricing'!$D$9,"",MAX(FR35-MIN(MAX(FR$9-FR35*FR$8/12,0),FR35),0))</x:f>
        <x:v>76540899.94528292</x:v>
      </x:c>
      <x:c r="FS36" s="58" t="n">
        <x:f>IF($C36&gt;'Deal Pricing'!$D$9,"",MAX(FS35-MIN(MAX(FS$9-FS35*FS$8/12,0),FS35),0))</x:f>
        <x:v>76568504.39844787</x:v>
      </x:c>
      <x:c r="FT36" s="58" t="n">
        <x:f>IF($C36&gt;'Deal Pricing'!$D$9,"",MAX(FT35-MIN(MAX(FT$9-FT35*FT$8/12,0),FT35),0))</x:f>
        <x:v>76596089.00277296</x:v>
      </x:c>
      <x:c r="FU36" s="58" t="n">
        <x:f>IF($C36&gt;'Deal Pricing'!$D$9,"",MAX(FU35-MIN(MAX(FU$9-FU35*FU$8/12,0),FU35),0))</x:f>
        <x:v>76623653.74522763</x:v>
      </x:c>
      <x:c r="FV36" s="58" t="n">
        <x:f>IF($C36&gt;'Deal Pricing'!$D$9,"",MAX(FV35-MIN(MAX(FV$9-FV35*FV$8/12,0),FV35),0))</x:f>
        <x:v>76651198.61284374</x:v>
      </x:c>
      <x:c r="FW36" s="58" t="n">
        <x:f>IF($C36&gt;'Deal Pricing'!$D$9,"",MAX(FW35-MIN(MAX(FW$9-FW35*FW$8/12,0),FW35),0))</x:f>
        <x:v>76678723.59271283</x:v>
      </x:c>
      <x:c r="FX36" s="58" t="n">
        <x:f>IF($C36&gt;'Deal Pricing'!$D$9,"",MAX(FX35-MIN(MAX(FX$9-FX35*FX$8/12,0),FX35),0))</x:f>
        <x:v>76706228.67198734</x:v>
      </x:c>
      <x:c r="FY36" s="58" t="n">
        <x:f>IF($C36&gt;'Deal Pricing'!$D$9,"",MAX(FY35-MIN(MAX(FY$9-FY35*FY$8/12,0),FY35),0))</x:f>
        <x:v>76733713.8378814</x:v>
      </x:c>
      <x:c r="FZ36" s="58" t="n">
        <x:f>IF($C36&gt;'Deal Pricing'!$D$9,"",MAX(FZ35-MIN(MAX(FZ$9-FZ35*FZ$8/12,0),FZ35),0))</x:f>
        <x:v>76761179.07766877</x:v>
      </x:c>
      <x:c r="GA36" s="58" t="n">
        <x:f>IF($C36&gt;'Deal Pricing'!$D$9,"",MAX(GA35-MIN(MAX(GA$9-GA35*GA$8/12,0),GA35),0))</x:f>
        <x:v>76788624.37868515</x:v>
      </x:c>
      <x:c r="GB36" s="58" t="n">
        <x:f>IF($C36&gt;'Deal Pricing'!$D$9,"",MAX(GB35-MIN(MAX(GB$9-GB35*GB$8/12,0),GB35),0))</x:f>
        <x:v>76816049.72832587</x:v>
      </x:c>
      <x:c r="GC36" s="58" t="n">
        <x:f>IF($C36&gt;'Deal Pricing'!$D$9,"",MAX(GC35-MIN(MAX(GC$9-GC35*GC$8/12,0),GC35),0))</x:f>
        <x:v>76843455.11404826</x:v>
      </x:c>
      <x:c r="GD36" s="58" t="n">
        <x:f>IF($C36&gt;'Deal Pricing'!$D$9,"",MAX(GD35-MIN(MAX(GD$9-GD35*GD$8/12,0),GD35),0))</x:f>
        <x:v>76870840.52336904</x:v>
      </x:c>
      <x:c r="GE36" s="58" t="n">
        <x:f>IF($C36&gt;'Deal Pricing'!$D$9,"",MAX(GE35-MIN(MAX(GE$9-GE35*GE$8/12,0),GE35),0))</x:f>
        <x:v>76898205.94386716</x:v>
      </x:c>
      <x:c r="GF36" s="58" t="n">
        <x:f>IF($C36&gt;'Deal Pricing'!$D$9,"",MAX(GF35-MIN(MAX(GF$9-GF35*GF$8/12,0),GF35),0))</x:f>
        <x:v>76925551.3631808</x:v>
      </x:c>
      <x:c r="GG36" s="58" t="n">
        <x:f>IF($C36&gt;'Deal Pricing'!$D$9,"",MAX(GG35-MIN(MAX(GG$9-GG35*GG$8/12,0),GG35),0))</x:f>
        <x:v>76952876.76901042</x:v>
      </x:c>
      <x:c r="GH36" s="58" t="n">
        <x:f>IF($C36&gt;'Deal Pricing'!$D$9,"",MAX(GH35-MIN(MAX(GH$9-GH35*GH$8/12,0),GH35),0))</x:f>
        <x:v>76980182.14911588</x:v>
      </x:c>
      <x:c r="GI36" s="58" t="n">
        <x:f>IF($C36&gt;'Deal Pricing'!$D$9,"",MAX(GI35-MIN(MAX(GI$9-GI35*GI$8/12,0),GI35),0))</x:f>
        <x:v>77007467.49131808</x:v>
      </x:c>
      <x:c r="GJ36" s="58" t="n">
        <x:f>IF($C36&gt;'Deal Pricing'!$D$9,"",MAX(GJ35-MIN(MAX(GJ$9-GJ35*GJ$8/12,0),GJ35),0))</x:f>
        <x:v>77034732.78349942</x:v>
      </x:c>
      <x:c r="GK36" s="58" t="n">
        <x:f>IF($C36&gt;'Deal Pricing'!$D$9,"",MAX(GK35-MIN(MAX(GK$9-GK35*GK$8/12,0),GK35),0))</x:f>
        <x:v>77061978.01360169</x:v>
      </x:c>
      <x:c r="GL36" s="58" t="n">
        <x:f>IF($C36&gt;'Deal Pricing'!$D$9,"",MAX(GL35-MIN(MAX(GL$9-GL35*GL$8/12,0),GL35),0))</x:f>
        <x:v>77089203.16962871</x:v>
      </x:c>
      <x:c r="GM36" s="58" t="n">
        <x:f>IF($C36&gt;'Deal Pricing'!$D$9,"",MAX(GM35-MIN(MAX(GM$9-GM35*GM$8/12,0),GM35),0))</x:f>
        <x:v>77116408.23964356</x:v>
      </x:c>
      <x:c r="GN36" s="58" t="n">
        <x:f>IF($C36&gt;'Deal Pricing'!$D$9,"",MAX(GN35-MIN(MAX(GN$9-GN35*GN$8/12,0),GN35),0))</x:f>
        <x:v>77143593.21177135</x:v>
      </x:c>
      <x:c r="GO36" s="58" t="n">
        <x:f>IF($C36&gt;'Deal Pricing'!$D$9,"",MAX(GO35-MIN(MAX(GO$9-GO35*GO$8/12,0),GO35),0))</x:f>
        <x:v>77170758.07419646</x:v>
      </x:c>
      <x:c r="GP36" s="58" t="n">
        <x:f>IF($C36&gt;'Deal Pricing'!$D$9,"",MAX(GP35-MIN(MAX(GP$9-GP35*GP$8/12,0),GP35),0))</x:f>
        <x:v>77197902.8151652</x:v>
      </x:c>
      <x:c r="GQ36" s="58" t="n">
        <x:f>IF($C36&gt;'Deal Pricing'!$D$9,"",MAX(GQ35-MIN(MAX(GQ$9-GQ35*GQ$8/12,0),GQ35),0))</x:f>
        <x:v>77225027.42298318</x:v>
      </x:c>
      <x:c r="GR36" s="58" t="n">
        <x:f>IF($C36&gt;'Deal Pricing'!$D$9,"",MAX(GR35-MIN(MAX(GR$9-GR35*GR$8/12,0),GR35),0))</x:f>
        <x:v>77252131.8860179</x:v>
      </x:c>
      <x:c r="GS36" s="58" t="n">
        <x:f>IF($C36&gt;'Deal Pricing'!$D$9,"",MAX(GS35-MIN(MAX(GS$9-GS35*GS$8/12,0),GS35),0))</x:f>
        <x:v>77279216.19269611</x:v>
      </x:c>
      <x:c r="GT36" s="58" t="n">
        <x:f>IF($C36&gt;'Deal Pricing'!$D$9,"",MAX(GT35-MIN(MAX(GT$9-GT35*GT$8/12,0),GT35),0))</x:f>
        <x:v>77306280.33150639</x:v>
      </x:c>
      <x:c r="GU36" s="58" t="n">
        <x:f>IF($C36&gt;'Deal Pricing'!$D$9,"",MAX(GU35-MIN(MAX(GU$9-GU35*GU$8/12,0),GU35),0))</x:f>
        <x:v>77333324.2909969</x:v>
      </x:c>
      <x:c r="GV36" s="58" t="n">
        <x:f>IF($C36&gt;'Deal Pricing'!$D$9,"",MAX(GV35-MIN(MAX(GV$9-GV35*GV$8/12,0),GV35),0))</x:f>
        <x:v>77360348.05977628</x:v>
      </x:c>
      <x:c r="GW36" s="58" t="n">
        <x:f>IF($C36&gt;'Deal Pricing'!$D$9,"",MAX(GW35-MIN(MAX(GW$9-GW35*GW$8/12,0),GW35),0))</x:f>
        <x:v>77387351.62651475</x:v>
      </x:c>
      <x:c r="GX36" s="58" t="n">
        <x:f>IF($C36&gt;'Deal Pricing'!$D$9,"",MAX(GX35-MIN(MAX(GX$9-GX35*GX$8/12,0),GX35),0))</x:f>
        <x:v>77414334.97994162</x:v>
      </x:c>
      <x:c r="GY36" s="58" t="n">
        <x:f>IF($C36&gt;'Deal Pricing'!$D$9,"",MAX(GY35-MIN(MAX(GY$9-GY35*GY$8/12,0),GY35),0))</x:f>
        <x:v>77441298.10884796</x:v>
      </x:c>
      <x:c r="GZ36" s="58" t="n">
        <x:f>IF($C36&gt;'Deal Pricing'!$D$9,"",MAX(GZ35-MIN(MAX(GZ$9-GZ35*GZ$8/12,0),GZ35),0))</x:f>
        <x:v>77468241.00208397</x:v>
      </x:c>
      <x:c r="HA36" s="58" t="n">
        <x:f>IF($C36&gt;'Deal Pricing'!$D$9,"",MAX(HA35-MIN(MAX(HA$9-HA35*HA$8/12,0),HA35),0))</x:f>
        <x:v>77495163.64856169</x:v>
      </x:c>
      <x:c r="HB36" s="58" t="n">
        <x:f>IF($C36&gt;'Deal Pricing'!$D$9,"",MAX(HB35-MIN(MAX(HB$9-HB35*HB$8/12,0),HB35),0))</x:f>
        <x:v>77522066.03725213</x:v>
      </x:c>
      <x:c r="HC36" s="58" t="n">
        <x:f>IF($C36&gt;'Deal Pricing'!$D$9,"",MAX(HC35-MIN(MAX(HC$9-HC35*HC$8/12,0),HC35),0))</x:f>
        <x:v>77548948.15718797</x:v>
      </x:c>
      <x:c r="HD36" s="58" t="n">
        <x:f>IF($C36&gt;'Deal Pricing'!$D$9,"",MAX(HD35-MIN(MAX(HD$9-HD35*HD$8/12,0),HD35),0))</x:f>
        <x:v>77575809.99746121</x:v>
      </x:c>
      <x:c r="HE36" s="58" t="n">
        <x:f>IF($C36&gt;'Deal Pricing'!$D$9,"",MAX(HE35-MIN(MAX(HE$9-HE35*HE$8/12,0),HE35),0))</x:f>
        <x:v>77602651.5472252</x:v>
      </x:c>
      <x:c r="HF36" s="58" t="n">
        <x:f>IF($C36&gt;'Deal Pricing'!$D$9,"",MAX(HF35-MIN(MAX(HF$9-HF35*HF$8/12,0),HF35),0))</x:f>
        <x:v>77629472.79569241</x:v>
      </x:c>
      <x:c r="HG36" s="58" t="n">
        <x:f>IF($C36&gt;'Deal Pricing'!$D$9,"",MAX(HG35-MIN(MAX(HG$9-HG35*HG$8/12,0),HG35),0))</x:f>
        <x:v>77656273.73213702</x:v>
      </x:c>
      <x:c r="HH36" s="58" t="n">
        <x:f>IF($C36&gt;'Deal Pricing'!$D$9,"",MAX(HH35-MIN(MAX(HH$9-HH35*HH$8/12,0),HH35),0))</x:f>
        <x:v>77683054.34589241</x:v>
      </x:c>
      <x:c r="HI36" s="58" t="n">
        <x:f>IF($C36&gt;'Deal Pricing'!$D$9,"",MAX(HI35-MIN(MAX(HI$9-HI35*HI$8/12,0),HI35),0))</x:f>
        <x:v>77709814.62635224</x:v>
      </x:c>
      <x:c r="HJ36" s="58" t="n">
        <x:f>IF($C36&gt;'Deal Pricing'!$D$9,"",MAX(HJ35-MIN(MAX(HJ$9-HJ35*HJ$8/12,0),HJ35),0))</x:f>
        <x:v>77736554.56297146</x:v>
      </x:c>
      <x:c r="HK36" s="58" t="n">
        <x:f>IF($C36&gt;'Deal Pricing'!$D$9,"",MAX(HK35-MIN(MAX(HK$9-HK35*HK$8/12,0),HK35),0))</x:f>
        <x:v>77763274.14526375</x:v>
      </x:c>
      <x:c r="HL36" s="58" t="n">
        <x:f>IF($C36&gt;'Deal Pricing'!$D$9,"",MAX(HL35-MIN(MAX(HL$9-HL35*HL$8/12,0),HL35),0))</x:f>
        <x:v>77789973.36280449</x:v>
      </x:c>
      <x:c r="HM36" s="58" t="n">
        <x:f>IF($C36&gt;'Deal Pricing'!$D$9,"",MAX(HM35-MIN(MAX(HM$9-HM35*HM$8/12,0),HM35),0))</x:f>
        <x:v>77816652.20522782</x:v>
      </x:c>
      <x:c r="HN36" s="58" t="n">
        <x:f>IF($C36&gt;'Deal Pricing'!$D$9,"",MAX(HN35-MIN(MAX(HN$9-HN35*HN$8/12,0),HN35),0))</x:f>
        <x:v>77843310.66222942</x:v>
      </x:c>
      <x:c r="HO36" s="58" t="n">
        <x:f>IF($C36&gt;'Deal Pricing'!$D$9,"",MAX(HO35-MIN(MAX(HO$9-HO35*HO$8/12,0),HO35),0))</x:f>
        <x:v>77869948.72356369</x:v>
      </x:c>
      <x:c r="HP36" s="58" t="n">
        <x:f>IF($C36&gt;'Deal Pricing'!$D$9,"",MAX(HP35-MIN(MAX(HP$9-HP35*HP$8/12,0),HP35),0))</x:f>
        <x:v>77896566.37904646</x:v>
      </x:c>
      <x:c r="HQ36" s="58" t="n">
        <x:f>IF($C36&gt;'Deal Pricing'!$D$9,"",MAX(HQ35-MIN(MAX(HQ$9-HQ35*HQ$8/12,0),HQ35),0))</x:f>
        <x:v>77923163.6185524</x:v>
      </x:c>
      <x:c r="HR36" s="58" t="n">
        <x:f>IF($C36&gt;'Deal Pricing'!$D$9,"",MAX(HR35-MIN(MAX(HR$9-HR35*HR$8/12,0),HR35),0))</x:f>
        <x:v>77949740.43201746</x:v>
      </x:c>
      <x:c r="HS36" s="58" t="n">
        <x:f>IF($C36&gt;'Deal Pricing'!$D$9,"",MAX(HS35-MIN(MAX(HS$9-HS35*HS$8/12,0),HS35),0))</x:f>
        <x:v>77976296.80943665</x:v>
      </x:c>
      <x:c r="HT36" s="58" t="n">
        <x:f>IF($C36&gt;'Deal Pricing'!$D$9,"",MAX(HT35-MIN(MAX(HT$9-HT35*HT$8/12,0),HT35),0))</x:f>
        <x:v>78002832.74086504</x:v>
      </x:c>
      <x:c r="HU36" s="58" t="n">
        <x:f>IF($C36&gt;'Deal Pricing'!$D$9,"",MAX(HU35-MIN(MAX(HU$9-HU35*HU$8/12,0),HU35),0))</x:f>
        <x:v>78029348.21641855</x:v>
      </x:c>
      <x:c r="HV36" s="58" t="n">
        <x:f>IF($C36&gt;'Deal Pricing'!$D$9,"",MAX(HV35-MIN(MAX(HV$9-HV35*HV$8/12,0),HV35),0))</x:f>
        <x:v>78055843.22627187</x:v>
      </x:c>
      <x:c r="HW36" s="58" t="n">
        <x:f>IF($C36&gt;'Deal Pricing'!$D$9,"",MAX(HW35-MIN(MAX(HW$9-HW35*HW$8/12,0),HW35),0))</x:f>
        <x:v>78082317.76066078</x:v>
      </x:c>
      <x:c r="HX36" s="58" t="n">
        <x:f>IF($C36&gt;'Deal Pricing'!$D$9,"",MAX(HX35-MIN(MAX(HX$9-HX35*HX$8/12,0),HX35),0))</x:f>
        <x:v>78108771.80987978</x:v>
      </x:c>
      <x:c r="HY36" s="58" t="n">
        <x:f>IF($C36&gt;'Deal Pricing'!$D$9,"",MAX(HY35-MIN(MAX(HY$9-HY35*HY$8/12,0),HY35),0))</x:f>
        <x:v>78135205.3642844</x:v>
      </x:c>
      <x:c r="HZ36" s="58" t="n">
        <x:f>IF($C36&gt;'Deal Pricing'!$D$9,"",MAX(HZ35-MIN(MAX(HZ$9-HZ35*HZ$8/12,0),HZ35),0))</x:f>
        <x:v>78161618.41428885</x:v>
      </x:c>
      <x:c r="IA36" s="58" t="n">
        <x:f>IF($C36&gt;'Deal Pricing'!$D$9,"",MAX(IA35-MIN(MAX(IA$9-IA35*IA$8/12,0),IA35),0))</x:f>
        <x:v>78188010.95036836</x:v>
      </x:c>
      <x:c r="IB36" s="58" t="n">
        <x:f>IF($C36&gt;'Deal Pricing'!$D$9,"",MAX(IB35-MIN(MAX(IB$9-IB35*IB$8/12,0),IB35),0))</x:f>
        <x:v>78214382.96305671</x:v>
      </x:c>
      <x:c r="IC36" s="2"/>
      <x:c r="ID36" s="2"/>
      <x:c r="IE36" s="2"/>
      <x:c r="IF36" s="2"/>
    </x:row>
    <x:row r="37">
      <x:c r="A37" s="2"/>
      <x:c r="B37" s="2"/>
      <x:c r="C37" s="2" t="n">
        <x:v>13</x:v>
      </x:c>
      <x:c r="D37" s="67" t="n">
        <x:f>IF(C37&lt;='Deal Pricing'!$D$9,(1-(1-(1-'Deal Pricing'!$H$10)^(1/12)))^(C37-1),"")</x:f>
        <x:v>0.9600000000000003</x:v>
      </x:c>
      <x:c r="E37" s="67" t="n">
        <x:f>IF(D37="","",D37*(1-(1-'Deal Pricing'!$H$10)^(1/12)))</x:f>
        <x:v>0.0032602110709608577</x:v>
      </x:c>
      <x:c r="F37" s="58" t="n">
        <x:f>IF($C37&gt;'Deal Pricing'!$D$9,"",MAX(F36-MIN(MAX(F$9-F36*F$8/12,0),F36),0))</x:f>
        <x:v>68964302.44556269</x:v>
      </x:c>
      <x:c r="G37" s="58" t="n">
        <x:f>IF($C37&gt;'Deal Pricing'!$D$9,"",MAX(G36-MIN(MAX(G$9-G36*G$8/12,0),G36),0))</x:f>
        <x:v>68996584.7972991</x:v>
      </x:c>
      <x:c r="H37" s="58" t="n">
        <x:f>IF($C37&gt;'Deal Pricing'!$D$9,"",MAX(H36-MIN(MAX(H$9-H36*H$8/12,0),H36),0))</x:f>
        <x:v>69028851.25324595</x:v>
      </x:c>
      <x:c r="I37" s="58" t="n">
        <x:f>IF($C37&gt;'Deal Pricing'!$D$9,"",MAX(I36-MIN(MAX(I$9-I36*I$8/12,0),I36),0))</x:f>
        <x:v>69061101.78706938</x:v>
      </x:c>
      <x:c r="J37" s="58" t="n">
        <x:f>IF($C37&gt;'Deal Pricing'!$D$9,"",MAX(J36-MIN(MAX(J$9-J36*J$8/12,0),J36),0))</x:f>
        <x:v>69093336.37249126</x:v>
      </x:c>
      <x:c r="K37" s="58" t="n">
        <x:f>IF($C37&gt;'Deal Pricing'!$D$9,"",MAX(K36-MIN(MAX(K$9-K36*K$8/12,0),K36),0))</x:f>
        <x:v>69125554.98329312</x:v>
      </x:c>
      <x:c r="L37" s="58" t="n">
        <x:f>IF($C37&gt;'Deal Pricing'!$D$9,"",MAX(L36-MIN(MAX(L$9-L36*L$8/12,0),L36),0))</x:f>
        <x:v>69157757.59330758</x:v>
      </x:c>
      <x:c r="M37" s="58" t="n">
        <x:f>IF($C37&gt;'Deal Pricing'!$D$9,"",MAX(M36-MIN(MAX(M$9-M36*M$8/12,0),M36),0))</x:f>
        <x:v>69189944.1764282</x:v>
      </x:c>
      <x:c r="N37" s="58" t="n">
        <x:f>IF($C37&gt;'Deal Pricing'!$D$9,"",MAX(N36-MIN(MAX(N$9-N36*N$8/12,0),N36),0))</x:f>
        <x:v>69222114.70659974</x:v>
      </x:c>
      <x:c r="O37" s="58" t="n">
        <x:f>IF($C37&gt;'Deal Pricing'!$D$9,"",MAX(O36-MIN(MAX(O$9-O36*O$8/12,0),O36),0))</x:f>
        <x:v>69254269.1578281</x:v>
      </x:c>
      <x:c r="P37" s="58" t="n">
        <x:f>IF($C37&gt;'Deal Pricing'!$D$9,"",MAX(P36-MIN(MAX(P$9-P36*P$8/12,0),P36),0))</x:f>
        <x:v>69286407.5041706</x:v>
      </x:c>
      <x:c r="Q37" s="58" t="n">
        <x:f>IF($C37&gt;'Deal Pricing'!$D$9,"",MAX(Q36-MIN(MAX(Q$9-Q36*Q$8/12,0),Q36),0))</x:f>
        <x:v>69318529.71974574</x:v>
      </x:c>
      <x:c r="R37" s="58" t="n">
        <x:f>IF($C37&gt;'Deal Pricing'!$D$9,"",MAX(R36-MIN(MAX(R$9-R36*R$8/12,0),R36),0))</x:f>
        <x:v>69350635.77872375</x:v>
      </x:c>
      <x:c r="S37" s="58" t="n">
        <x:f>IF($C37&gt;'Deal Pricing'!$D$9,"",MAX(S36-MIN(MAX(S$9-S36*S$8/12,0),S36),0))</x:f>
        <x:v>69382725.65533595</x:v>
      </x:c>
      <x:c r="T37" s="58" t="n">
        <x:f>IF($C37&gt;'Deal Pricing'!$D$9,"",MAX(T36-MIN(MAX(T$9-T36*T$8/12,0),T36),0))</x:f>
        <x:v>69414799.32386583</x:v>
      </x:c>
      <x:c r="U37" s="58" t="n">
        <x:f>IF($C37&gt;'Deal Pricing'!$D$9,"",MAX(U36-MIN(MAX(U$9-U36*U$8/12,0),U36),0))</x:f>
        <x:v>69446856.75865787</x:v>
      </x:c>
      <x:c r="V37" s="58" t="n">
        <x:f>IF($C37&gt;'Deal Pricing'!$D$9,"",MAX(V36-MIN(MAX(V$9-V36*V$8/12,0),V36),0))</x:f>
        <x:v>69478897.93411002</x:v>
      </x:c>
      <x:c r="W37" s="58" t="n">
        <x:f>IF($C37&gt;'Deal Pricing'!$D$9,"",MAX(W36-MIN(MAX(W$9-W36*W$8/12,0),W36),0))</x:f>
        <x:v>69510922.82467715</x:v>
      </x:c>
      <x:c r="X37" s="58" t="n">
        <x:f>IF($C37&gt;'Deal Pricing'!$D$9,"",MAX(X36-MIN(MAX(X$9-X36*X$8/12,0),X36),0))</x:f>
        <x:v>69542931.40487418</x:v>
      </x:c>
      <x:c r="Y37" s="58" t="n">
        <x:f>IF($C37&gt;'Deal Pricing'!$D$9,"",MAX(Y36-MIN(MAX(Y$9-Y36*Y$8/12,0),Y36),0))</x:f>
        <x:v>69574923.64926872</x:v>
      </x:c>
      <x:c r="Z37" s="58" t="n">
        <x:f>IF($C37&gt;'Deal Pricing'!$D$9,"",MAX(Z36-MIN(MAX(Z$9-Z36*Z$8/12,0),Z36),0))</x:f>
        <x:v>69606899.53248961</x:v>
      </x:c>
      <x:c r="AA37" s="58" t="n">
        <x:f>IF($C37&gt;'Deal Pricing'!$D$9,"",MAX(AA36-MIN(MAX(AA$9-AA36*AA$8/12,0),AA36),0))</x:f>
        <x:v>69638859.0292187</x:v>
      </x:c>
      <x:c r="AB37" s="58" t="n">
        <x:f>IF($C37&gt;'Deal Pricing'!$D$9,"",MAX(AB36-MIN(MAX(AB$9-AB36*AB$8/12,0),AB36),0))</x:f>
        <x:v>69670802.11419906</x:v>
      </x:c>
      <x:c r="AC37" s="58" t="n">
        <x:f>IF($C37&gt;'Deal Pricing'!$D$9,"",MAX(AC36-MIN(MAX(AC$9-AC36*AC$8/12,0),AC36),0))</x:f>
        <x:v>69702728.76222697</x:v>
      </x:c>
      <x:c r="AD37" s="58" t="n">
        <x:f>IF($C37&gt;'Deal Pricing'!$D$9,"",MAX(AD36-MIN(MAX(AD$9-AD36*AD$8/12,0),AD36),0))</x:f>
        <x:v>69734638.94816004</x:v>
      </x:c>
      <x:c r="AE37" s="58" t="n">
        <x:f>IF($C37&gt;'Deal Pricing'!$D$9,"",MAX(AE36-MIN(MAX(AE$9-AE36*AE$8/12,0),AE36),0))</x:f>
        <x:v>69766532.64690937</x:v>
      </x:c>
      <x:c r="AF37" s="58" t="n">
        <x:f>IF($C37&gt;'Deal Pricing'!$D$9,"",MAX(AF36-MIN(MAX(AF$9-AF36*AF$8/12,0),AF36),0))</x:f>
        <x:v>69798409.83344735</x:v>
      </x:c>
      <x:c r="AG37" s="58" t="n">
        <x:f>IF($C37&gt;'Deal Pricing'!$D$9,"",MAX(AG36-MIN(MAX(AG$9-AG36*AG$8/12,0),AG36),0))</x:f>
        <x:v>69830270.48280098</x:v>
      </x:c>
      <x:c r="AH37" s="58" t="n">
        <x:f>IF($C37&gt;'Deal Pricing'!$D$9,"",MAX(AH36-MIN(MAX(AH$9-AH36*AH$8/12,0),AH36),0))</x:f>
        <x:v>69862114.57005495</x:v>
      </x:c>
      <x:c r="AI37" s="58" t="n">
        <x:f>IF($C37&gt;'Deal Pricing'!$D$9,"",MAX(AI36-MIN(MAX(AI$9-AI36*AI$8/12,0),AI36),0))</x:f>
        <x:v>69893942.07035439</x:v>
      </x:c>
      <x:c r="AJ37" s="58" t="n">
        <x:f>IF($C37&gt;'Deal Pricing'!$D$9,"",MAX(AJ36-MIN(MAX(AJ$9-AJ36*AJ$8/12,0),AJ36),0))</x:f>
        <x:v>69925752.95889838</x:v>
      </x:c>
      <x:c r="AK37" s="58" t="n">
        <x:f>IF($C37&gt;'Deal Pricing'!$D$9,"",MAX(AK36-MIN(MAX(AK$9-AK36*AK$8/12,0),AK36),0))</x:f>
        <x:v>69957547.21094769</x:v>
      </x:c>
      <x:c r="AL37" s="58" t="n">
        <x:f>IF($C37&gt;'Deal Pricing'!$D$9,"",MAX(AL36-MIN(MAX(AL$9-AL36*AL$8/12,0),AL36),0))</x:f>
        <x:v>69989324.801817</x:v>
      </x:c>
      <x:c r="AM37" s="58" t="n">
        <x:f>IF($C37&gt;'Deal Pricing'!$D$9,"",MAX(AM36-MIN(MAX(AM$9-AM36*AM$8/12,0),AM36),0))</x:f>
        <x:v>70021085.70688283</x:v>
      </x:c>
      <x:c r="AN37" s="58" t="n">
        <x:f>IF($C37&gt;'Deal Pricing'!$D$9,"",MAX(AN36-MIN(MAX(AN$9-AN36*AN$8/12,0),AN36),0))</x:f>
        <x:v>70052829.901576</x:v>
      </x:c>
      <x:c r="AO37" s="58" t="n">
        <x:f>IF($C37&gt;'Deal Pricing'!$D$9,"",MAX(AO36-MIN(MAX(AO$9-AO36*AO$8/12,0),AO36),0))</x:f>
        <x:v>70084557.36138885</x:v>
      </x:c>
      <x:c r="AP37" s="58" t="n">
        <x:f>IF($C37&gt;'Deal Pricing'!$D$9,"",MAX(AP36-MIN(MAX(AP$9-AP36*AP$8/12,0),AP36),0))</x:f>
        <x:v>70116268.06186849</x:v>
      </x:c>
      <x:c r="AQ37" s="58" t="n">
        <x:f>IF($C37&gt;'Deal Pricing'!$D$9,"",MAX(AQ36-MIN(MAX(AQ$9-AQ36*AQ$8/12,0),AQ36),0))</x:f>
        <x:v>70147961.97862363</x:v>
      </x:c>
      <x:c r="AR37" s="58" t="n">
        <x:f>IF($C37&gt;'Deal Pricing'!$D$9,"",MAX(AR36-MIN(MAX(AR$9-AR36*AR$8/12,0),AR36),0))</x:f>
        <x:v>70179639.08731785</x:v>
      </x:c>
      <x:c r="AS37" s="58" t="n">
        <x:f>IF($C37&gt;'Deal Pricing'!$D$9,"",MAX(AS36-MIN(MAX(AS$9-AS36*AS$8/12,0),AS36),0))</x:f>
        <x:v>70211299.36367638</x:v>
      </x:c>
      <x:c r="AT37" s="58" t="n">
        <x:f>IF($C37&gt;'Deal Pricing'!$D$9,"",MAX(AT36-MIN(MAX(AT$9-AT36*AT$8/12,0),AT36),0))</x:f>
        <x:v>70242942.78348035</x:v>
      </x:c>
      <x:c r="AU37" s="58" t="n">
        <x:f>IF($C37&gt;'Deal Pricing'!$D$9,"",MAX(AU36-MIN(MAX(AU$9-AU36*AU$8/12,0),AU36),0))</x:f>
        <x:v>70274569.3225694</x:v>
      </x:c>
      <x:c r="AV37" s="58" t="n">
        <x:f>IF($C37&gt;'Deal Pricing'!$D$9,"",MAX(AV36-MIN(MAX(AV$9-AV36*AV$8/12,0),AV36),0))</x:f>
        <x:v>70306178.95684406</x:v>
      </x:c>
      <x:c r="AW37" s="58" t="n">
        <x:f>IF($C37&gt;'Deal Pricing'!$D$9,"",MAX(AW36-MIN(MAX(AW$9-AW36*AW$8/12,0),AW36),0))</x:f>
        <x:v>70337771.66226023</x:v>
      </x:c>
      <x:c r="AX37" s="58" t="n">
        <x:f>IF($C37&gt;'Deal Pricing'!$D$9,"",MAX(AX36-MIN(MAX(AX$9-AX36*AX$8/12,0),AX36),0))</x:f>
        <x:v>70369347.41483575</x:v>
      </x:c>
      <x:c r="AY37" s="58" t="n">
        <x:f>IF($C37&gt;'Deal Pricing'!$D$9,"",MAX(AY36-MIN(MAX(AY$9-AY36*AY$8/12,0),AY36),0))</x:f>
        <x:v>70400906.19064374</x:v>
      </x:c>
      <x:c r="AZ37" s="58" t="n">
        <x:f>IF($C37&gt;'Deal Pricing'!$D$9,"",MAX(AZ36-MIN(MAX(AZ$9-AZ36*AZ$8/12,0),AZ36),0))</x:f>
        <x:v>70432447.9658195</x:v>
      </x:c>
      <x:c r="BA37" s="58" t="n">
        <x:f>IF($C37&gt;'Deal Pricing'!$D$9,"",MAX(BA36-MIN(MAX(BA$9-BA36*BA$8/12,0),BA36),0))</x:f>
        <x:v>70463972.71655385</x:v>
      </x:c>
      <x:c r="BB37" s="58" t="n">
        <x:f>IF($C37&gt;'Deal Pricing'!$D$9,"",MAX(BB36-MIN(MAX(BB$9-BB36*BB$8/12,0),BB36),0))</x:f>
        <x:v>70495480.4190997</x:v>
      </x:c>
      <x:c r="BC37" s="58" t="n">
        <x:f>IF($C37&gt;'Deal Pricing'!$D$9,"",MAX(BC36-MIN(MAX(BC$9-BC36*BC$8/12,0),BC36),0))</x:f>
        <x:v>70526971.04976572</x:v>
      </x:c>
      <x:c r="BD37" s="58" t="n">
        <x:f>IF($C37&gt;'Deal Pricing'!$D$9,"",MAX(BD36-MIN(MAX(BD$9-BD36*BD$8/12,0),BD36),0))</x:f>
        <x:v>70558444.58492272</x:v>
      </x:c>
      <x:c r="BE37" s="58" t="n">
        <x:f>IF($C37&gt;'Deal Pricing'!$D$9,"",MAX(BE36-MIN(MAX(BE$9-BE36*BE$8/12,0),BE36),0))</x:f>
        <x:v>70589901.00099821</x:v>
      </x:c>
      <x:c r="BF37" s="58" t="n">
        <x:f>IF($C37&gt;'Deal Pricing'!$D$9,"",MAX(BF36-MIN(MAX(BF$9-BF36*BF$8/12,0),BF36),0))</x:f>
        <x:v>70621340.27447896</x:v>
      </x:c>
      <x:c r="BG37" s="58" t="n">
        <x:f>IF($C37&gt;'Deal Pricing'!$D$9,"",MAX(BG36-MIN(MAX(BG$9-BG36*BG$8/12,0),BG36),0))</x:f>
        <x:v>70652762.38191298</x:v>
      </x:c>
      <x:c r="BH37" s="58" t="n">
        <x:f>IF($C37&gt;'Deal Pricing'!$D$9,"",MAX(BH36-MIN(MAX(BH$9-BH36*BH$8/12,0),BH36),0))</x:f>
        <x:v>70684167.2999047</x:v>
      </x:c>
      <x:c r="BI37" s="58" t="n">
        <x:f>IF($C37&gt;'Deal Pricing'!$D$9,"",MAX(BI36-MIN(MAX(BI$9-BI36*BI$8/12,0),BI36),0))</x:f>
        <x:v>70715555.00512068</x:v>
      </x:c>
      <x:c r="BJ37" s="58" t="n">
        <x:f>IF($C37&gt;'Deal Pricing'!$D$9,"",MAX(BJ36-MIN(MAX(BJ$9-BJ36*BJ$8/12,0),BJ36),0))</x:f>
        <x:v>70746925.4742839</x:v>
      </x:c>
      <x:c r="BK37" s="58" t="n">
        <x:f>IF($C37&gt;'Deal Pricing'!$D$9,"",MAX(BK36-MIN(MAX(BK$9-BK36*BK$8/12,0),BK36),0))</x:f>
        <x:v>70778278.68417977</x:v>
      </x:c>
      <x:c r="BL37" s="58" t="n">
        <x:f>IF($C37&gt;'Deal Pricing'!$D$9,"",MAX(BL36-MIN(MAX(BL$9-BL36*BL$8/12,0),BL36),0))</x:f>
        <x:v>70809614.61165014</x:v>
      </x:c>
      <x:c r="BM37" s="58" t="n">
        <x:f>IF($C37&gt;'Deal Pricing'!$D$9,"",MAX(BM36-MIN(MAX(BM$9-BM36*BM$8/12,0),BM36),0))</x:f>
        <x:v>70840933.2335993</x:v>
      </x:c>
      <x:c r="BN37" s="58" t="n">
        <x:f>IF($C37&gt;'Deal Pricing'!$D$9,"",MAX(BN36-MIN(MAX(BN$9-BN36*BN$8/12,0),BN36),0))</x:f>
        <x:v>70872234.52698818</x:v>
      </x:c>
      <x:c r="BO37" s="58" t="n">
        <x:f>IF($C37&gt;'Deal Pricing'!$D$9,"",MAX(BO36-MIN(MAX(BO$9-BO36*BO$8/12,0),BO36),0))</x:f>
        <x:v>70903518.46884026</x:v>
      </x:c>
      <x:c r="BP37" s="58" t="n">
        <x:f>IF($C37&gt;'Deal Pricing'!$D$9,"",MAX(BP36-MIN(MAX(BP$9-BP36*BP$8/12,0),BP36),0))</x:f>
        <x:v>70934785.03623584</x:v>
      </x:c>
      <x:c r="BQ37" s="58" t="n">
        <x:f>IF($C37&gt;'Deal Pricing'!$D$9,"",MAX(BQ36-MIN(MAX(BQ$9-BQ36*BQ$8/12,0),BQ36),0))</x:f>
        <x:v>70966034.20631781</x:v>
      </x:c>
      <x:c r="BR37" s="58" t="n">
        <x:f>IF($C37&gt;'Deal Pricing'!$D$9,"",MAX(BR36-MIN(MAX(BR$9-BR36*BR$8/12,0),BR36),0))</x:f>
        <x:v>70997265.95628662</x:v>
      </x:c>
      <x:c r="BS37" s="58" t="n">
        <x:f>IF($C37&gt;'Deal Pricing'!$D$9,"",MAX(BS36-MIN(MAX(BS$9-BS36*BS$8/12,0),BS36),0))</x:f>
        <x:v>71028480.26340263</x:v>
      </x:c>
      <x:c r="BT37" s="58" t="n">
        <x:f>IF($C37&gt;'Deal Pricing'!$D$9,"",MAX(BT36-MIN(MAX(BT$9-BT36*BT$8/12,0),BT36),0))</x:f>
        <x:v>71059677.10498811</x:v>
      </x:c>
      <x:c r="BU37" s="58" t="n">
        <x:f>IF($C37&gt;'Deal Pricing'!$D$9,"",MAX(BU36-MIN(MAX(BU$9-BU36*BU$8/12,0),BU36),0))</x:f>
        <x:v>71090856.45842269</x:v>
      </x:c>
      <x:c r="BV37" s="58" t="n">
        <x:f>IF($C37&gt;'Deal Pricing'!$D$9,"",MAX(BV36-MIN(MAX(BV$9-BV36*BV$8/12,0),BV36),0))</x:f>
        <x:v>71122018.30114849</x:v>
      </x:c>
      <x:c r="BW37" s="58" t="n">
        <x:f>IF($C37&gt;'Deal Pricing'!$D$9,"",MAX(BW36-MIN(MAX(BW$9-BW36*BW$8/12,0),BW36),0))</x:f>
        <x:v>71153162.61066507</x:v>
      </x:c>
      <x:c r="BX37" s="58" t="n">
        <x:f>IF($C37&gt;'Deal Pricing'!$D$9,"",MAX(BX36-MIN(MAX(BX$9-BX36*BX$8/12,0),BX36),0))</x:f>
        <x:v>71184289.36453474</x:v>
      </x:c>
      <x:c r="BY37" s="58" t="n">
        <x:f>IF($C37&gt;'Deal Pricing'!$D$9,"",MAX(BY36-MIN(MAX(BY$9-BY36*BY$8/12,0),BY36),0))</x:f>
        <x:v>71215398.54037733</x:v>
      </x:c>
      <x:c r="BZ37" s="58" t="n">
        <x:f>IF($C37&gt;'Deal Pricing'!$D$9,"",MAX(BZ36-MIN(MAX(BZ$9-BZ36*BZ$8/12,0),BZ36),0))</x:f>
        <x:v>71246490.1158755</x:v>
      </x:c>
      <x:c r="CA37" s="58" t="n">
        <x:f>IF($C37&gt;'Deal Pricing'!$D$9,"",MAX(CA36-MIN(MAX(CA$9-CA36*CA$8/12,0),CA36),0))</x:f>
        <x:v>71277564.06876937</x:v>
      </x:c>
      <x:c r="CB37" s="58" t="n">
        <x:f>IF($C37&gt;'Deal Pricing'!$D$9,"",MAX(CB36-MIN(MAX(CB$9-CB36*CB$8/12,0),CB36),0))</x:f>
        <x:v>71308620.3768622</x:v>
      </x:c>
      <x:c r="CC37" s="58" t="n">
        <x:f>IF($C37&gt;'Deal Pricing'!$D$9,"",MAX(CC36-MIN(MAX(CC$9-CC36*CC$8/12,0),CC36),0))</x:f>
        <x:v>71339659.01801544</x:v>
      </x:c>
      <x:c r="CD37" s="58" t="n">
        <x:f>IF($C37&gt;'Deal Pricing'!$D$9,"",MAX(CD36-MIN(MAX(CD$9-CD36*CD$8/12,0),CD36),0))</x:f>
        <x:v>71370679.97015107</x:v>
      </x:c>
      <x:c r="CE37" s="58" t="n">
        <x:f>IF($C37&gt;'Deal Pricing'!$D$9,"",MAX(CE36-MIN(MAX(CE$9-CE36*CE$8/12,0),CE36),0))</x:f>
        <x:v>71401683.21125326</x:v>
      </x:c>
      <x:c r="CF37" s="58" t="n">
        <x:f>IF($C37&gt;'Deal Pricing'!$D$9,"",MAX(CF36-MIN(MAX(CF$9-CF36*CF$8/12,0),CF36),0))</x:f>
        <x:v>71432668.7193642</x:v>
      </x:c>
      <x:c r="CG37" s="58" t="n">
        <x:f>IF($C37&gt;'Deal Pricing'!$D$9,"",MAX(CG36-MIN(MAX(CG$9-CG36*CG$8/12,0),CG36),0))</x:f>
        <x:v>71463636.47258915</x:v>
      </x:c>
      <x:c r="CH37" s="58" t="n">
        <x:f>IF($C37&gt;'Deal Pricing'!$D$9,"",MAX(CH36-MIN(MAX(CH$9-CH36*CH$8/12,0),CH36),0))</x:f>
        <x:v>71494586.44909137</x:v>
      </x:c>
      <x:c r="CI37" s="58" t="n">
        <x:f>IF($C37&gt;'Deal Pricing'!$D$9,"",MAX(CI36-MIN(MAX(CI$9-CI36*CI$8/12,0),CI36),0))</x:f>
        <x:v>71525518.62709726</x:v>
      </x:c>
      <x:c r="CJ37" s="58" t="n">
        <x:f>IF($C37&gt;'Deal Pricing'!$D$9,"",MAX(CJ36-MIN(MAX(CJ$9-CJ36*CJ$8/12,0),CJ36),0))</x:f>
        <x:v>71556432.98489144</x:v>
      </x:c>
      <x:c r="CK37" s="58" t="n">
        <x:f>IF($C37&gt;'Deal Pricing'!$D$9,"",MAX(CK36-MIN(MAX(CK$9-CK36*CK$8/12,0),CK36),0))</x:f>
        <x:v>71587329.5008216</x:v>
      </x:c>
      <x:c r="CL37" s="58" t="n">
        <x:f>IF($C37&gt;'Deal Pricing'!$D$9,"",MAX(CL36-MIN(MAX(CL$9-CL36*CL$8/12,0),CL36),0))</x:f>
        <x:v>71618208.15329377</x:v>
      </x:c>
      <x:c r="CM37" s="58" t="n">
        <x:f>IF($C37&gt;'Deal Pricing'!$D$9,"",MAX(CM36-MIN(MAX(CM$9-CM36*CM$8/12,0),CM36),0))</x:f>
        <x:v>71649068.92077725</x:v>
      </x:c>
      <x:c r="CN37" s="58" t="n">
        <x:f>IF($C37&gt;'Deal Pricing'!$D$9,"",MAX(CN36-MIN(MAX(CN$9-CN36*CN$8/12,0),CN36),0))</x:f>
        <x:v>71679911.7817996</x:v>
      </x:c>
      <x:c r="CO37" s="58" t="n">
        <x:f>IF($C37&gt;'Deal Pricing'!$D$9,"",MAX(CO36-MIN(MAX(CO$9-CO36*CO$8/12,0),CO36),0))</x:f>
        <x:v>71710736.71495187</x:v>
      </x:c>
      <x:c r="CP37" s="58" t="n">
        <x:f>IF($C37&gt;'Deal Pricing'!$D$9,"",MAX(CP36-MIN(MAX(CP$9-CP36*CP$8/12,0),CP36),0))</x:f>
        <x:v>71741543.69888403</x:v>
      </x:c>
      <x:c r="CQ37" s="58" t="n">
        <x:f>IF($C37&gt;'Deal Pricing'!$D$9,"",MAX(CQ36-MIN(MAX(CQ$9-CQ36*CQ$8/12,0),CQ36),0))</x:f>
        <x:v>71772332.71230717</x:v>
      </x:c>
      <x:c r="CR37" s="58" t="n">
        <x:f>IF($C37&gt;'Deal Pricing'!$D$9,"",MAX(CR36-MIN(MAX(CR$9-CR36*CR$8/12,0),CR36),0))</x:f>
        <x:v>71803103.73399508</x:v>
      </x:c>
      <x:c r="CS37" s="58" t="n">
        <x:f>IF($C37&gt;'Deal Pricing'!$D$9,"",MAX(CS36-MIN(MAX(CS$9-CS36*CS$8/12,0),CS36),0))</x:f>
        <x:v>71833856.74278027</x:v>
      </x:c>
      <x:c r="CT37" s="58" t="n">
        <x:f>IF($C37&gt;'Deal Pricing'!$D$9,"",MAX(CT36-MIN(MAX(CT$9-CT36*CT$8/12,0),CT36),0))</x:f>
        <x:v>71864591.7175586</x:v>
      </x:c>
      <x:c r="CU37" s="58" t="n">
        <x:f>IF($C37&gt;'Deal Pricing'!$D$9,"",MAX(CU36-MIN(MAX(CU$9-CU36*CU$8/12,0),CU36),0))</x:f>
        <x:v>71895308.6372848</x:v>
      </x:c>
      <x:c r="CV37" s="58" t="n">
        <x:f>IF($C37&gt;'Deal Pricing'!$D$9,"",MAX(CV36-MIN(MAX(CV$9-CV36*CV$8/12,0),CV36),0))</x:f>
        <x:v>71926007.48097704</x:v>
      </x:c>
      <x:c r="CW37" s="58" t="n">
        <x:f>IF($C37&gt;'Deal Pricing'!$D$9,"",MAX(CW36-MIN(MAX(CW$9-CW36*CW$8/12,0),CW36),0))</x:f>
        <x:v>71956688.22771236</x:v>
      </x:c>
      <x:c r="CX37" s="58" t="n">
        <x:f>IF($C37&gt;'Deal Pricing'!$D$9,"",MAX(CX36-MIN(MAX(CX$9-CX36*CX$8/12,0),CX36),0))</x:f>
        <x:v>71987350.8566314</x:v>
      </x:c>
      <x:c r="CY37" s="58" t="n">
        <x:f>IF($C37&gt;'Deal Pricing'!$D$9,"",MAX(CY36-MIN(MAX(CY$9-CY36*CY$8/12,0),CY36),0))</x:f>
        <x:v>72017995.34693377</x:v>
      </x:c>
      <x:c r="CZ37" s="58" t="n">
        <x:f>IF($C37&gt;'Deal Pricing'!$D$9,"",MAX(CZ36-MIN(MAX(CZ$9-CZ36*CZ$8/12,0),CZ36),0))</x:f>
        <x:v>72048621.67788261</x:v>
      </x:c>
      <x:c r="DA37" s="58" t="n">
        <x:f>IF($C37&gt;'Deal Pricing'!$D$9,"",MAX(DA36-MIN(MAX(DA$9-DA36*DA$8/12,0),DA36),0))</x:f>
        <x:v>72079229.8288002</x:v>
      </x:c>
      <x:c r="DB37" s="58" t="n">
        <x:f>IF($C37&gt;'Deal Pricing'!$D$9,"",MAX(DB36-MIN(MAX(DB$9-DB36*DB$8/12,0),DB36),0))</x:f>
        <x:v>72109819.77907242</x:v>
      </x:c>
      <x:c r="DC37" s="58" t="n">
        <x:f>IF($C37&gt;'Deal Pricing'!$D$9,"",MAX(DC36-MIN(MAX(DC$9-DC36*DC$8/12,0),DC36),0))</x:f>
        <x:v>72140391.508145</x:v>
      </x:c>
      <x:c r="DD37" s="58" t="n">
        <x:f>IF($C37&gt;'Deal Pricing'!$D$9,"",MAX(DD36-MIN(MAX(DD$9-DD36*DD$8/12,0),DD36),0))</x:f>
        <x:v>72170944.99552502</x:v>
      </x:c>
      <x:c r="DE37" s="58" t="n">
        <x:f>IF($C37&gt;'Deal Pricing'!$D$9,"",MAX(DE36-MIN(MAX(DE$9-DE36*DE$8/12,0),DE36),0))</x:f>
        <x:v>72201480.22078276</x:v>
      </x:c>
      <x:c r="DF37" s="58" t="n">
        <x:f>IF($C37&gt;'Deal Pricing'!$D$9,"",MAX(DF36-MIN(MAX(DF$9-DF36*DF$8/12,0),DF36),0))</x:f>
        <x:v>72231997.16354778</x:v>
      </x:c>
      <x:c r="DG37" s="58" t="n">
        <x:f>IF($C37&gt;'Deal Pricing'!$D$9,"",MAX(DG36-MIN(MAX(DG$9-DG36*DG$8/12,0),DG36),0))</x:f>
        <x:v>72262495.80351345</x:v>
      </x:c>
      <x:c r="DH37" s="58" t="n">
        <x:f>IF($C37&gt;'Deal Pricing'!$D$9,"",MAX(DH36-MIN(MAX(DH$9-DH36*DH$8/12,0),DH36),0))</x:f>
        <x:v>72292976.12043259</x:v>
      </x:c>
      <x:c r="DI37" s="58" t="n">
        <x:f>IF($C37&gt;'Deal Pricing'!$D$9,"",MAX(DI36-MIN(MAX(DI$9-DI36*DI$8/12,0),DI36),0))</x:f>
        <x:v>72323438.09412172</x:v>
      </x:c>
      <x:c r="DJ37" s="58" t="n">
        <x:f>IF($C37&gt;'Deal Pricing'!$D$9,"",MAX(DJ36-MIN(MAX(DJ$9-DJ36*DJ$8/12,0),DJ36),0))</x:f>
        <x:v>72353881.70445698</x:v>
      </x:c>
      <x:c r="DK37" s="58" t="n">
        <x:f>IF($C37&gt;'Deal Pricing'!$D$9,"",MAX(DK36-MIN(MAX(DK$9-DK36*DK$8/12,0),DK36),0))</x:f>
        <x:v>72384306.93137829</x:v>
      </x:c>
      <x:c r="DL37" s="58" t="n">
        <x:f>IF($C37&gt;'Deal Pricing'!$D$9,"",MAX(DL36-MIN(MAX(DL$9-DL36*DL$8/12,0),DL36),0))</x:f>
        <x:v>72414713.75488514</x:v>
      </x:c>
      <x:c r="DM37" s="58" t="n">
        <x:f>IF($C37&gt;'Deal Pricing'!$D$9,"",MAX(DM36-MIN(MAX(DM$9-DM36*DM$8/12,0),DM36),0))</x:f>
        <x:v>72445102.15504101</x:v>
      </x:c>
      <x:c r="DN37" s="58" t="n">
        <x:f>IF($C37&gt;'Deal Pricing'!$D$9,"",MAX(DN36-MIN(MAX(DN$9-DN36*DN$8/12,0),DN36),0))</x:f>
        <x:v>72475472.11196947</x:v>
      </x:c>
      <x:c r="DO37" s="58" t="n">
        <x:f>IF($C37&gt;'Deal Pricing'!$D$9,"",MAX(DO36-MIN(MAX(DO$9-DO36*DO$8/12,0),DO36),0))</x:f>
        <x:v>72505823.60585603</x:v>
      </x:c>
      <x:c r="DP37" s="58" t="n">
        <x:f>IF($C37&gt;'Deal Pricing'!$D$9,"",MAX(DP36-MIN(MAX(DP$9-DP36*DP$8/12,0),DP36),0))</x:f>
        <x:v>72536156.61694953</x:v>
      </x:c>
      <x:c r="DQ37" s="58" t="n">
        <x:f>IF($C37&gt;'Deal Pricing'!$D$9,"",MAX(DQ36-MIN(MAX(DQ$9-DQ36*DQ$8/12,0),DQ36),0))</x:f>
        <x:v>72566471.12555872</x:v>
      </x:c>
      <x:c r="DR37" s="58" t="n">
        <x:f>IF($C37&gt;'Deal Pricing'!$D$9,"",MAX(DR36-MIN(MAX(DR$9-DR36*DR$8/12,0),DR36),0))</x:f>
        <x:v>72596767.11205621</x:v>
      </x:c>
      <x:c r="DS37" s="58" t="n">
        <x:f>IF($C37&gt;'Deal Pricing'!$D$9,"",MAX(DS36-MIN(MAX(DS$9-DS36*DS$8/12,0),DS36),0))</x:f>
        <x:v>72627044.5568746</x:v>
      </x:c>
      <x:c r="DT37" s="58" t="n">
        <x:f>IF($C37&gt;'Deal Pricing'!$D$9,"",MAX(DT36-MIN(MAX(DT$9-DT36*DT$8/12,0),DT36),0))</x:f>
        <x:v>72657303.4405105</x:v>
      </x:c>
      <x:c r="DU37" s="58" t="n">
        <x:f>IF($C37&gt;'Deal Pricing'!$D$9,"",MAX(DU36-MIN(MAX(DU$9-DU36*DU$8/12,0),DU36),0))</x:f>
        <x:v>72687543.74352041</x:v>
      </x:c>
      <x:c r="DV37" s="58" t="n">
        <x:f>IF($C37&gt;'Deal Pricing'!$D$9,"",MAX(DV36-MIN(MAX(DV$9-DV36*DV$8/12,0),DV36),0))</x:f>
        <x:v>72717765.44652496</x:v>
      </x:c>
      <x:c r="DW37" s="58" t="n">
        <x:f>IF($C37&gt;'Deal Pricing'!$D$9,"",MAX(DW36-MIN(MAX(DW$9-DW36*DW$8/12,0),DW36),0))</x:f>
        <x:v>72747968.53020485</x:v>
      </x:c>
      <x:c r="DX37" s="58" t="n">
        <x:f>IF($C37&gt;'Deal Pricing'!$D$9,"",MAX(DX36-MIN(MAX(DX$9-DX36*DX$8/12,0),DX36),0))</x:f>
        <x:v>72778152.97530477</x:v>
      </x:c>
      <x:c r="DY37" s="58" t="n">
        <x:f>IF($C37&gt;'Deal Pricing'!$D$9,"",MAX(DY36-MIN(MAX(DY$9-DY36*DY$8/12,0),DY36),0))</x:f>
        <x:v>72808318.76262969</x:v>
      </x:c>
      <x:c r="DZ37" s="58" t="n">
        <x:f>IF($C37&gt;'Deal Pricing'!$D$9,"",MAX(DZ36-MIN(MAX(DZ$9-DZ36*DZ$8/12,0),DZ36),0))</x:f>
        <x:v>72838465.87304847</x:v>
      </x:c>
      <x:c r="EA37" s="58" t="n">
        <x:f>IF($C37&gt;'Deal Pricing'!$D$9,"",MAX(EA36-MIN(MAX(EA$9-EA36*EA$8/12,0),EA36),0))</x:f>
        <x:v>72868594.28749083</x:v>
      </x:c>
      <x:c r="EB37" s="58" t="n">
        <x:f>IF($C37&gt;'Deal Pricing'!$D$9,"",MAX(EB36-MIN(MAX(EB$9-EB36*EB$8/12,0),EB36),0))</x:f>
        <x:v>72898703.98694874</x:v>
      </x:c>
      <x:c r="EC37" s="58" t="n">
        <x:f>IF($C37&gt;'Deal Pricing'!$D$9,"",MAX(EC36-MIN(MAX(EC$9-EC36*EC$8/12,0),EC36),0))</x:f>
        <x:v>72928794.9524776</x:v>
      </x:c>
      <x:c r="ED37" s="58" t="n">
        <x:f>IF($C37&gt;'Deal Pricing'!$D$9,"",MAX(ED36-MIN(MAX(ED$9-ED36*ED$8/12,0),ED36),0))</x:f>
        <x:v>72958867.16519342</x:v>
      </x:c>
      <x:c r="EE37" s="58" t="n">
        <x:f>IF($C37&gt;'Deal Pricing'!$D$9,"",MAX(EE36-MIN(MAX(EE$9-EE36*EE$8/12,0),EE36),0))</x:f>
        <x:v>72988920.60627611</x:v>
      </x:c>
      <x:c r="EF37" s="58" t="n">
        <x:f>IF($C37&gt;'Deal Pricing'!$D$9,"",MAX(EF36-MIN(MAX(EF$9-EF36*EF$8/12,0),EF36),0))</x:f>
        <x:v>73018955.25696608</x:v>
      </x:c>
      <x:c r="EG37" s="58" t="n">
        <x:f>IF($C37&gt;'Deal Pricing'!$D$9,"",MAX(EG36-MIN(MAX(EG$9-EG36*EG$8/12,0),EG36),0))</x:f>
        <x:v>73048971.0985681</x:v>
      </x:c>
      <x:c r="EH37" s="58" t="n">
        <x:f>IF($C37&gt;'Deal Pricing'!$D$9,"",MAX(EH36-MIN(MAX(EH$9-EH36*EH$8/12,0),EH36),0))</x:f>
        <x:v>73078968.11244708</x:v>
      </x:c>
      <x:c r="EI37" s="58" t="n">
        <x:f>IF($C37&gt;'Deal Pricing'!$D$9,"",MAX(EI36-MIN(MAX(EI$9-EI36*EI$8/12,0),EI36),0))</x:f>
        <x:v>73108946.28003249</x:v>
      </x:c>
      <x:c r="EJ37" s="58" t="n">
        <x:f>IF($C37&gt;'Deal Pricing'!$D$9,"",MAX(EJ36-MIN(MAX(EJ$9-EJ36*EJ$8/12,0),EJ36),0))</x:f>
        <x:v>73138905.58281405</x:v>
      </x:c>
      <x:c r="EK37" s="58" t="n">
        <x:f>IF($C37&gt;'Deal Pricing'!$D$9,"",MAX(EK36-MIN(MAX(EK$9-EK36*EK$8/12,0),EK36),0))</x:f>
        <x:v>73168846.00234585</x:v>
      </x:c>
      <x:c r="EL37" s="58" t="n">
        <x:f>IF($C37&gt;'Deal Pricing'!$D$9,"",MAX(EL36-MIN(MAX(EL$9-EL36*EL$8/12,0),EL36),0))</x:f>
        <x:v>73198767.520243</x:v>
      </x:c>
      <x:c r="EM37" s="58" t="n">
        <x:f>IF($C37&gt;'Deal Pricing'!$D$9,"",MAX(EM36-MIN(MAX(EM$9-EM36*EM$8/12,0),EM36),0))</x:f>
        <x:v>73228670.11818303</x:v>
      </x:c>
      <x:c r="EN37" s="58" t="n">
        <x:f>IF($C37&gt;'Deal Pricing'!$D$9,"",MAX(EN36-MIN(MAX(EN$9-EN36*EN$8/12,0),EN36),0))</x:f>
        <x:v>73258553.77790742</x:v>
      </x:c>
      <x:c r="EO37" s="58" t="n">
        <x:f>IF($C37&gt;'Deal Pricing'!$D$9,"",MAX(EO36-MIN(MAX(EO$9-EO36*EO$8/12,0),EO36),0))</x:f>
        <x:v>73288418.48121811</x:v>
      </x:c>
      <x:c r="EP37" s="58" t="n">
        <x:f>IF($C37&gt;'Deal Pricing'!$D$9,"",MAX(EP36-MIN(MAX(EP$9-EP36*EP$8/12,0),EP36),0))</x:f>
        <x:v>73318264.20998155</x:v>
      </x:c>
      <x:c r="EQ37" s="58" t="n">
        <x:f>IF($C37&gt;'Deal Pricing'!$D$9,"",MAX(EQ36-MIN(MAX(EQ$9-EQ36*EQ$8/12,0),EQ36),0))</x:f>
        <x:v>73348090.9461247</x:v>
      </x:c>
      <x:c r="ER37" s="58" t="n">
        <x:f>IF($C37&gt;'Deal Pricing'!$D$9,"",MAX(ER36-MIN(MAX(ER$9-ER36*ER$8/12,0),ER36),0))</x:f>
        <x:v>73377898.67163914</x:v>
      </x:c>
      <x:c r="ES37" s="58" t="n">
        <x:f>IF($C37&gt;'Deal Pricing'!$D$9,"",MAX(ES36-MIN(MAX(ES$9-ES36*ES$8/12,0),ES36),0))</x:f>
        <x:v>73407687.3685769</x:v>
      </x:c>
      <x:c r="ET37" s="58" t="n">
        <x:f>IF($C37&gt;'Deal Pricing'!$D$9,"",MAX(ET36-MIN(MAX(ET$9-ET36*ET$8/12,0),ET36),0))</x:f>
        <x:v>73437457.0190546</x:v>
      </x:c>
      <x:c r="EU37" s="58" t="n">
        <x:f>IF($C37&gt;'Deal Pricing'!$D$9,"",MAX(EU36-MIN(MAX(EU$9-EU36*EU$8/12,0),EU36),0))</x:f>
        <x:v>73467207.60524957</x:v>
      </x:c>
      <x:c r="EV37" s="58" t="n">
        <x:f>IF($C37&gt;'Deal Pricing'!$D$9,"",MAX(EV36-MIN(MAX(EV$9-EV36*EV$8/12,0),EV36),0))</x:f>
        <x:v>73496939.10940354</x:v>
      </x:c>
      <x:c r="EW37" s="58" t="n">
        <x:f>IF($C37&gt;'Deal Pricing'!$D$9,"",MAX(EW36-MIN(MAX(EW$9-EW36*EW$8/12,0),EW36),0))</x:f>
        <x:v>73526651.51381905</x:v>
      </x:c>
      <x:c r="EX37" s="58" t="n">
        <x:f>IF($C37&gt;'Deal Pricing'!$D$9,"",MAX(EX36-MIN(MAX(EX$9-EX36*EX$8/12,0),EX36),0))</x:f>
        <x:v>73556344.80086313</x:v>
      </x:c>
      <x:c r="EY37" s="58" t="n">
        <x:f>IF($C37&gt;'Deal Pricing'!$D$9,"",MAX(EY36-MIN(MAX(EY$9-EY36*EY$8/12,0),EY36),0))</x:f>
        <x:v>73586018.9529641</x:v>
      </x:c>
      <x:c r="EZ37" s="58" t="n">
        <x:f>IF($C37&gt;'Deal Pricing'!$D$9,"",MAX(EZ36-MIN(MAX(EZ$9-EZ36*EZ$8/12,0),EZ36),0))</x:f>
        <x:v>73615673.95261294</x:v>
      </x:c>
      <x:c r="FA37" s="58" t="n">
        <x:f>IF($C37&gt;'Deal Pricing'!$D$9,"",MAX(FA36-MIN(MAX(FA$9-FA36*FA$8/12,0),FA36),0))</x:f>
        <x:v>73645309.78236465</x:v>
      </x:c>
      <x:c r="FB37" s="58" t="n">
        <x:f>IF($C37&gt;'Deal Pricing'!$D$9,"",MAX(FB36-MIN(MAX(FB$9-FB36*FB$8/12,0),FB36),0))</x:f>
        <x:v>73674926.4248352</x:v>
      </x:c>
      <x:c r="FC37" s="58" t="n">
        <x:f>IF($C37&gt;'Deal Pricing'!$D$9,"",MAX(FC36-MIN(MAX(FC$9-FC36*FC$8/12,0),FC36),0))</x:f>
        <x:v>73704523.8627049</x:v>
      </x:c>
      <x:c r="FD37" s="58" t="n">
        <x:f>IF($C37&gt;'Deal Pricing'!$D$9,"",MAX(FD36-MIN(MAX(FD$9-FD36*FD$8/12,0),FD36),0))</x:f>
        <x:v>73734102.07871528</x:v>
      </x:c>
      <x:c r="FE37" s="58" t="n">
        <x:f>IF($C37&gt;'Deal Pricing'!$D$9,"",MAX(FE36-MIN(MAX(FE$9-FE36*FE$8/12,0),FE36),0))</x:f>
        <x:v>73763661.05567208</x:v>
      </x:c>
      <x:c r="FF37" s="58" t="n">
        <x:f>IF($C37&gt;'Deal Pricing'!$D$9,"",MAX(FF36-MIN(MAX(FF$9-FF36*FF$8/12,0),FF36),0))</x:f>
        <x:v>73793200.77644216</x:v>
      </x:c>
      <x:c r="FG37" s="58" t="n">
        <x:f>IF($C37&gt;'Deal Pricing'!$D$9,"",MAX(FG36-MIN(MAX(FG$9-FG36*FG$8/12,0),FG36),0))</x:f>
        <x:v>73822721.22395694</x:v>
      </x:c>
      <x:c r="FH37" s="58" t="n">
        <x:f>IF($C37&gt;'Deal Pricing'!$D$9,"",MAX(FH36-MIN(MAX(FH$9-FH36*FH$8/12,0),FH36),0))</x:f>
        <x:v>73852222.38120882</x:v>
      </x:c>
      <x:c r="FI37" s="58" t="n">
        <x:f>IF($C37&gt;'Deal Pricing'!$D$9,"",MAX(FI36-MIN(MAX(FI$9-FI36*FI$8/12,0),FI36),0))</x:f>
        <x:v>73881704.23125476</x:v>
      </x:c>
      <x:c r="FJ37" s="58" t="n">
        <x:f>IF($C37&gt;'Deal Pricing'!$D$9,"",MAX(FJ36-MIN(MAX(FJ$9-FJ36*FJ$8/12,0),FJ36),0))</x:f>
        <x:v>73911166.75721318</x:v>
      </x:c>
      <x:c r="FK37" s="58" t="n">
        <x:f>IF($C37&gt;'Deal Pricing'!$D$9,"",MAX(FK36-MIN(MAX(FK$9-FK36*FK$8/12,0),FK36),0))</x:f>
        <x:v>73940609.94226527</x:v>
      </x:c>
      <x:c r="FL37" s="58" t="n">
        <x:f>IF($C37&gt;'Deal Pricing'!$D$9,"",MAX(FL36-MIN(MAX(FL$9-FL36*FL$8/12,0),FL36),0))</x:f>
        <x:v>73970033.7696564</x:v>
      </x:c>
      <x:c r="FM37" s="58" t="n">
        <x:f>IF($C37&gt;'Deal Pricing'!$D$9,"",MAX(FM36-MIN(MAX(FM$9-FM36*FM$8/12,0),FM36),0))</x:f>
        <x:v>73999438.22269309</x:v>
      </x:c>
      <x:c r="FN37" s="58" t="n">
        <x:f>IF($C37&gt;'Deal Pricing'!$D$9,"",MAX(FN36-MIN(MAX(FN$9-FN36*FN$8/12,0),FN36),0))</x:f>
        <x:v>74028823.28474621</x:v>
      </x:c>
      <x:c r="FO37" s="58" t="n">
        <x:f>IF($C37&gt;'Deal Pricing'!$D$9,"",MAX(FO36-MIN(MAX(FO$9-FO36*FO$8/12,0),FO36),0))</x:f>
        <x:v>74058188.939248</x:v>
      </x:c>
      <x:c r="FP37" s="58" t="n">
        <x:f>IF($C37&gt;'Deal Pricing'!$D$9,"",MAX(FP36-MIN(MAX(FP$9-FP36*FP$8/12,0),FP36),0))</x:f>
        <x:v>74087535.16969511</x:v>
      </x:c>
      <x:c r="FQ37" s="58" t="n">
        <x:f>IF($C37&gt;'Deal Pricing'!$D$9,"",MAX(FQ36-MIN(MAX(FQ$9-FQ36*FQ$8/12,0),FQ36),0))</x:f>
        <x:v>74116861.95964539</x:v>
      </x:c>
      <x:c r="FR37" s="58" t="n">
        <x:f>IF($C37&gt;'Deal Pricing'!$D$9,"",MAX(FR36-MIN(MAX(FR$9-FR36*FR$8/12,0),FR36),0))</x:f>
        <x:v>74146169.29272121</x:v>
      </x:c>
      <x:c r="FS37" s="58" t="n">
        <x:f>IF($C37&gt;'Deal Pricing'!$D$9,"",MAX(FS36-MIN(MAX(FS$9-FS36*FS$8/12,0),FS36),0))</x:f>
        <x:v>74175457.15260622</x:v>
      </x:c>
      <x:c r="FT37" s="58" t="n">
        <x:f>IF($C37&gt;'Deal Pricing'!$D$9,"",MAX(FT36-MIN(MAX(FT$9-FT36*FT$8/12,0),FT36),0))</x:f>
        <x:v>74204725.52304861</x:v>
      </x:c>
      <x:c r="FU37" s="58" t="n">
        <x:f>IF($C37&gt;'Deal Pricing'!$D$9,"",MAX(FU36-MIN(MAX(FU$9-FU36*FU$8/12,0),FU36),0))</x:f>
        <x:v>74233974.38785768</x:v>
      </x:c>
      <x:c r="FV37" s="58" t="n">
        <x:f>IF($C37&gt;'Deal Pricing'!$D$9,"",MAX(FV36-MIN(MAX(FV$9-FV36*FV$8/12,0),FV36),0))</x:f>
        <x:v>74263203.73090734</x:v>
      </x:c>
      <x:c r="FW37" s="58" t="n">
        <x:f>IF($C37&gt;'Deal Pricing'!$D$9,"",MAX(FW36-MIN(MAX(FW$9-FW36*FW$8/12,0),FW36),0))</x:f>
        <x:v>74292413.5361332</x:v>
      </x:c>
      <x:c r="FX37" s="58" t="n">
        <x:f>IF($C37&gt;'Deal Pricing'!$D$9,"",MAX(FX36-MIN(MAX(FX$9-FX36*FX$8/12,0),FX36),0))</x:f>
        <x:v>74321603.78753382</x:v>
      </x:c>
      <x:c r="FY37" s="58" t="n">
        <x:f>IF($C37&gt;'Deal Pricing'!$D$9,"",MAX(FY36-MIN(MAX(FY$9-FY36*FY$8/12,0),FY36),0))</x:f>
        <x:v>74350774.46917167</x:v>
      </x:c>
      <x:c r="FZ37" s="58" t="n">
        <x:f>IF($C37&gt;'Deal Pricing'!$D$9,"",MAX(FZ36-MIN(MAX(FZ$9-FZ36*FZ$8/12,0),FZ36),0))</x:f>
        <x:v>74379925.56517082</x:v>
      </x:c>
      <x:c r="GA37" s="58" t="n">
        <x:f>IF($C37&gt;'Deal Pricing'!$D$9,"",MAX(GA36-MIN(MAX(GA$9-GA36*GA$8/12,0),GA36),0))</x:f>
        <x:v>74409057.0597195</x:v>
      </x:c>
      <x:c r="GB37" s="58" t="n">
        <x:f>IF($C37&gt;'Deal Pricing'!$D$9,"",MAX(GB36-MIN(MAX(GB$9-GB36*GB$8/12,0),GB36),0))</x:f>
        <x:v>74438168.93706763</x:v>
      </x:c>
      <x:c r="GC37" s="58" t="n">
        <x:f>IF($C37&gt;'Deal Pricing'!$D$9,"",MAX(GC36-MIN(MAX(GC$9-GC36*GC$8/12,0),GC36),0))</x:f>
        <x:v>74467261.18152937</x:v>
      </x:c>
      <x:c r="GD37" s="58" t="n">
        <x:f>IF($C37&gt;'Deal Pricing'!$D$9,"",MAX(GD36-MIN(MAX(GD$9-GD36*GD$8/12,0),GD36),0))</x:f>
        <x:v>74496333.77748033</x:v>
      </x:c>
      <x:c r="GE37" s="58" t="n">
        <x:f>IF($C37&gt;'Deal Pricing'!$D$9,"",MAX(GE36-MIN(MAX(GE$9-GE36*GE$8/12,0),GE36),0))</x:f>
        <x:v>74525386.70936063</x:v>
      </x:c>
      <x:c r="GF37" s="58" t="n">
        <x:f>IF($C37&gt;'Deal Pricing'!$D$9,"",MAX(GF36-MIN(MAX(GF$9-GF36*GF$8/12,0),GF36),0))</x:f>
        <x:v>74554419.96167167</x:v>
      </x:c>
      <x:c r="GG37" s="58" t="n">
        <x:f>IF($C37&gt;'Deal Pricing'!$D$9,"",MAX(GG36-MIN(MAX(GG$9-GG36*GG$8/12,0),GG36),0))</x:f>
        <x:v>74583433.51897947</x:v>
      </x:c>
      <x:c r="GH37" s="58" t="n">
        <x:f>IF($C37&gt;'Deal Pricing'!$D$9,"",MAX(GH36-MIN(MAX(GH$9-GH36*GH$8/12,0),GH36),0))</x:f>
        <x:v>74612427.36591157</x:v>
      </x:c>
      <x:c r="GI37" s="58" t="n">
        <x:f>IF($C37&gt;'Deal Pricing'!$D$9,"",MAX(GI36-MIN(MAX(GI$9-GI36*GI$8/12,0),GI36),0))</x:f>
        <x:v>74641401.48715875</x:v>
      </x:c>
      <x:c r="GJ37" s="58" t="n">
        <x:f>IF($C37&gt;'Deal Pricing'!$D$9,"",MAX(GJ36-MIN(MAX(GJ$9-GJ36*GJ$8/12,0),GJ36),0))</x:f>
        <x:v>74670355.86747564</x:v>
      </x:c>
      <x:c r="GK37" s="58" t="n">
        <x:f>IF($C37&gt;'Deal Pricing'!$D$9,"",MAX(GK36-MIN(MAX(GK$9-GK36*GK$8/12,0),GK36),0))</x:f>
        <x:v>74699290.49167837</x:v>
      </x:c>
      <x:c r="GL37" s="58" t="n">
        <x:f>IF($C37&gt;'Deal Pricing'!$D$9,"",MAX(GL36-MIN(MAX(GL$9-GL36*GL$8/12,0),GL36),0))</x:f>
        <x:v>74728205.34464748</x:v>
      </x:c>
      <x:c r="GM37" s="58" t="n">
        <x:f>IF($C37&gt;'Deal Pricing'!$D$9,"",MAX(GM36-MIN(MAX(GM$9-GM36*GM$8/12,0),GM36),0))</x:f>
        <x:v>74757100.41132492</x:v>
      </x:c>
      <x:c r="GN37" s="58" t="n">
        <x:f>IF($C37&gt;'Deal Pricing'!$D$9,"",MAX(GN36-MIN(MAX(GN$9-GN36*GN$8/12,0),GN36),0))</x:f>
        <x:v>74785975.67671709</x:v>
      </x:c>
      <x:c r="GO37" s="58" t="n">
        <x:f>IF($C37&gt;'Deal Pricing'!$D$9,"",MAX(GO36-MIN(MAX(GO$9-GO36*GO$8/12,0),GO36),0))</x:f>
        <x:v>74814831.12589177</x:v>
      </x:c>
      <x:c r="GP37" s="58" t="n">
        <x:f>IF($C37&gt;'Deal Pricing'!$D$9,"",MAX(GP36-MIN(MAX(GP$9-GP36*GP$8/12,0),GP36),0))</x:f>
        <x:v>74843666.74398121</x:v>
      </x:c>
      <x:c r="GQ37" s="58" t="n">
        <x:f>IF($C37&gt;'Deal Pricing'!$D$9,"",MAX(GQ36-MIN(MAX(GQ$9-GQ36*GQ$8/12,0),GQ36),0))</x:f>
        <x:v>74872482.51617903</x:v>
      </x:c>
      <x:c r="GR37" s="58" t="n">
        <x:f>IF($C37&gt;'Deal Pricing'!$D$9,"",MAX(GR36-MIN(MAX(GR$9-GR36*GR$8/12,0),GR36),0))</x:f>
        <x:v>74901278.42774329</x:v>
      </x:c>
      <x:c r="GS37" s="58" t="n">
        <x:f>IF($C37&gt;'Deal Pricing'!$D$9,"",MAX(GS36-MIN(MAX(GS$9-GS36*GS$8/12,0),GS36),0))</x:f>
        <x:v>74930054.46399346</x:v>
      </x:c>
      <x:c r="GT37" s="58" t="n">
        <x:f>IF($C37&gt;'Deal Pricing'!$D$9,"",MAX(GT36-MIN(MAX(GT$9-GT36*GT$8/12,0),GT36),0))</x:f>
        <x:v>74958810.61031336</x:v>
      </x:c>
      <x:c r="GU37" s="58" t="n">
        <x:f>IF($C37&gt;'Deal Pricing'!$D$9,"",MAX(GU36-MIN(MAX(GU$9-GU36*GU$8/12,0),GU36),0))</x:f>
        <x:v>74987546.8521486</x:v>
      </x:c>
      <x:c r="GV37" s="58" t="n">
        <x:f>IF($C37&gt;'Deal Pricing'!$D$9,"",MAX(GV36-MIN(MAX(GV$9-GV36*GV$8/12,0),GV36),0))</x:f>
        <x:v>75016263.17500775</x:v>
      </x:c>
      <x:c r="GW37" s="58" t="n">
        <x:f>IF($C37&gt;'Deal Pricing'!$D$9,"",MAX(GW36-MIN(MAX(GW$9-GW36*GW$8/12,0),GW36),0))</x:f>
        <x:v>75044959.56446333</x:v>
      </x:c>
      <x:c r="GX37" s="58" t="n">
        <x:f>IF($C37&gt;'Deal Pricing'!$D$9,"",MAX(GX36-MIN(MAX(GX$9-GX36*GX$8/12,0),GX36),0))</x:f>
        <x:v>75073636.0061493</x:v>
      </x:c>
      <x:c r="GY37" s="58" t="n">
        <x:f>IF($C37&gt;'Deal Pricing'!$D$9,"",MAX(GY36-MIN(MAX(GY$9-GY36*GY$8/12,0),GY36),0))</x:f>
        <x:v>75102292.48576389</x:v>
      </x:c>
      <x:c r="GZ37" s="58" t="n">
        <x:f>IF($C37&gt;'Deal Pricing'!$D$9,"",MAX(GZ36-MIN(MAX(GZ$9-GZ36*GZ$8/12,0),GZ36),0))</x:f>
        <x:v>75130928.98906676</x:v>
      </x:c>
      <x:c r="HA37" s="58" t="n">
        <x:f>IF($C37&gt;'Deal Pricing'!$D$9,"",MAX(HA36-MIN(MAX(HA$9-HA36*HA$8/12,0),HA36),0))</x:f>
        <x:v>75159545.50188197</x:v>
      </x:c>
      <x:c r="HB37" s="58" t="n">
        <x:f>IF($C37&gt;'Deal Pricing'!$D$9,"",MAX(HB36-MIN(MAX(HB$9-HB36*HB$8/12,0),HB36),0))</x:f>
        <x:v>75188142.01009488</x:v>
      </x:c>
      <x:c r="HC37" s="58" t="n">
        <x:f>IF($C37&gt;'Deal Pricing'!$D$9,"",MAX(HC36-MIN(MAX(HC$9-HC36*HC$8/12,0),HC36),0))</x:f>
        <x:v>75216718.49965511</x:v>
      </x:c>
      <x:c r="HD37" s="58" t="n">
        <x:f>IF($C37&gt;'Deal Pricing'!$D$9,"",MAX(HD36-MIN(MAX(HD$9-HD36*HD$8/12,0),HD36),0))</x:f>
        <x:v>75245274.95657393</x:v>
      </x:c>
      <x:c r="HE37" s="58" t="n">
        <x:f>IF($C37&gt;'Deal Pricing'!$D$9,"",MAX(HE36-MIN(MAX(HE$9-HE36*HE$8/12,0),HE36),0))</x:f>
        <x:v>75273811.36692657</x:v>
      </x:c>
      <x:c r="HF37" s="58" t="n">
        <x:f>IF($C37&gt;'Deal Pricing'!$D$9,"",MAX(HF36-MIN(MAX(HF$9-HF36*HF$8/12,0),HF36),0))</x:f>
        <x:v>75302327.71684974</x:v>
      </x:c>
      <x:c r="HG37" s="58" t="n">
        <x:f>IF($C37&gt;'Deal Pricing'!$D$9,"",MAX(HG36-MIN(MAX(HG$9-HG36*HG$8/12,0),HG36),0))</x:f>
        <x:v>75330823.99254452</x:v>
      </x:c>
      <x:c r="HH37" s="58" t="n">
        <x:f>IF($C37&gt;'Deal Pricing'!$D$9,"",MAX(HH36-MIN(MAX(HH$9-HH36*HH$8/12,0),HH36),0))</x:f>
        <x:v>75359300.18027358</x:v>
      </x:c>
      <x:c r="HI37" s="58" t="n">
        <x:f>IF($C37&gt;'Deal Pricing'!$D$9,"",MAX(HI36-MIN(MAX(HI$9-HI36*HI$8/12,0),HI36),0))</x:f>
        <x:v>75387756.26636241</x:v>
      </x:c>
      <x:c r="HJ37" s="58" t="n">
        <x:f>IF($C37&gt;'Deal Pricing'!$D$9,"",MAX(HJ36-MIN(MAX(HJ$9-HJ36*HJ$8/12,0),HJ36),0))</x:f>
        <x:v>75416192.23720045</x:v>
      </x:c>
      <x:c r="HK37" s="58" t="n">
        <x:f>IF($C37&gt;'Deal Pricing'!$D$9,"",MAX(HK36-MIN(MAX(HK$9-HK36*HK$8/12,0),HK36),0))</x:f>
        <x:v>75444608.07923825</x:v>
      </x:c>
      <x:c r="HL37" s="58" t="n">
        <x:f>IF($C37&gt;'Deal Pricing'!$D$9,"",MAX(HL36-MIN(MAX(HL$9-HL36*HL$8/12,0),HL36),0))</x:f>
        <x:v>75473003.77899076</x:v>
      </x:c>
      <x:c r="HM37" s="58" t="n">
        <x:f>IF($C37&gt;'Deal Pricing'!$D$9,"",MAX(HM36-MIN(MAX(HM$9-HM36*HM$8/12,0),HM36),0))</x:f>
        <x:v>75501379.32303417</x:v>
      </x:c>
      <x:c r="HN37" s="58" t="n">
        <x:f>IF($C37&gt;'Deal Pricing'!$D$9,"",MAX(HN36-MIN(MAX(HN$9-HN36*HN$8/12,0),HN36),0))</x:f>
        <x:v>75529734.69800885</x:v>
      </x:c>
      <x:c r="HO37" s="58" t="n">
        <x:f>IF($C37&gt;'Deal Pricing'!$D$9,"",MAX(HO36-MIN(MAX(HO$9-HO36*HO$8/12,0),HO36),0))</x:f>
        <x:v>75558069.89061645</x:v>
      </x:c>
      <x:c r="HP37" s="58" t="n">
        <x:f>IF($C37&gt;'Deal Pricing'!$D$9,"",MAX(HP36-MIN(MAX(HP$9-HP36*HP$8/12,0),HP36),0))</x:f>
        <x:v>75586384.8876227</x:v>
      </x:c>
      <x:c r="HQ37" s="58" t="n">
        <x:f>IF($C37&gt;'Deal Pricing'!$D$9,"",MAX(HQ36-MIN(MAX(HQ$9-HQ36*HQ$8/12,0),HQ36),0))</x:f>
        <x:v>75614679.67585473</x:v>
      </x:c>
      <x:c r="HR37" s="58" t="n">
        <x:f>IF($C37&gt;'Deal Pricing'!$D$9,"",MAX(HR36-MIN(MAX(HR$9-HR36*HR$8/12,0),HR36),0))</x:f>
        <x:v>75642954.24220364</x:v>
      </x:c>
      <x:c r="HS37" s="58" t="n">
        <x:f>IF($C37&gt;'Deal Pricing'!$D$9,"",MAX(HS36-MIN(MAX(HS$9-HS36*HS$8/12,0),HS36),0))</x:f>
        <x:v>75671208.57362218</x:v>
      </x:c>
      <x:c r="HT37" s="58" t="n">
        <x:f>IF($C37&gt;'Deal Pricing'!$D$9,"",MAX(HT36-MIN(MAX(HT$9-HT36*HT$8/12,0),HT36),0))</x:f>
        <x:v>75699442.65712582</x:v>
      </x:c>
      <x:c r="HU37" s="58" t="n">
        <x:f>IF($C37&gt;'Deal Pricing'!$D$9,"",MAX(HU36-MIN(MAX(HU$9-HU36*HU$8/12,0),HU36),0))</x:f>
        <x:v>75727656.47979358</x:v>
      </x:c>
      <x:c r="HV37" s="58" t="n">
        <x:f>IF($C37&gt;'Deal Pricing'!$D$9,"",MAX(HV36-MIN(MAX(HV$9-HV36*HV$8/12,0),HV36),0))</x:f>
        <x:v>75755850.02876583</x:v>
      </x:c>
      <x:c r="HW37" s="58" t="n">
        <x:f>IF($C37&gt;'Deal Pricing'!$D$9,"",MAX(HW36-MIN(MAX(HW$9-HW36*HW$8/12,0),HW36),0))</x:f>
        <x:v>75784023.29124688</x:v>
      </x:c>
      <x:c r="HX37" s="58" t="n">
        <x:f>IF($C37&gt;'Deal Pricing'!$D$9,"",MAX(HX36-MIN(MAX(HX$9-HX36*HX$8/12,0),HX36),0))</x:f>
        <x:v>75812176.25450225</x:v>
      </x:c>
      <x:c r="HY37" s="58" t="n">
        <x:f>IF($C37&gt;'Deal Pricing'!$D$9,"",MAX(HY36-MIN(MAX(HY$9-HY36*HY$8/12,0),HY36),0))</x:f>
        <x:v>75840308.90586138</x:v>
      </x:c>
      <x:c r="HZ37" s="58" t="n">
        <x:f>IF($C37&gt;'Deal Pricing'!$D$9,"",MAX(HZ36-MIN(MAX(HZ$9-HZ36*HZ$8/12,0),HZ36),0))</x:f>
        <x:v>75868421.23271495</x:v>
      </x:c>
      <x:c r="IA37" s="58" t="n">
        <x:f>IF($C37&gt;'Deal Pricing'!$D$9,"",MAX(IA36-MIN(MAX(IA$9-IA36*IA$8/12,0),IA36),0))</x:f>
        <x:v>75896513.22251754</x:v>
      </x:c>
      <x:c r="IB37" s="58" t="n">
        <x:f>IF($C37&gt;'Deal Pricing'!$D$9,"",MAX(IB36-MIN(MAX(IB$9-IB36*IB$8/12,0),IB36),0))</x:f>
        <x:v>75924584.86278486</x:v>
      </x:c>
      <x:c r="IC37" s="2"/>
      <x:c r="ID37" s="2"/>
      <x:c r="IE37" s="2"/>
      <x:c r="IF37" s="2"/>
    </x:row>
    <x:row r="38">
      <x:c r="A38" s="2"/>
      <x:c r="B38" s="2"/>
      <x:c r="C38" s="2" t="n">
        <x:v>14</x:v>
      </x:c>
      <x:c r="D38" s="67" t="n">
        <x:f>IF(C38&lt;='Deal Pricing'!$D$9,(1-(1-(1-'Deal Pricing'!$H$10)^(1/12)))^(C38-1),"")</x:f>
        <x:v>0.9567397889290394</x:v>
      </x:c>
      <x:c r="E38" s="67" t="n">
        <x:f>IF(D38="","",D38*(1-(1-'Deal Pricing'!$H$10)^(1/12)))</x:f>
        <x:v>0.0032491392207241745</x:v>
      </x:c>
      <x:c r="F38" s="58" t="n">
        <x:f>IF($C38&gt;'Deal Pricing'!$D$9,"",MAX(F37-MIN(MAX(F$9-F37*F$8/12,0),F37),0))</x:f>
        <x:v>66278884.52329129</x:v>
      </x:c>
      <x:c r="G38" s="58" t="n">
        <x:f>IF($C38&gt;'Deal Pricing'!$D$9,"",MAX(G37-MIN(MAX(G$9-G37*G$8/12,0),G37),0))</x:f>
        <x:v>66312530.692591</x:v>
      </x:c>
      <x:c r="H38" s="58" t="n">
        <x:f>IF($C38&gt;'Deal Pricing'!$D$9,"",MAX(H37-MIN(MAX(H$9-H37*H$8/12,0),H37),0))</x:f>
        <x:v>66346162.142905764</x:v>
      </x:c>
      <x:c r="I38" s="58" t="n">
        <x:f>IF($C38&gt;'Deal Pricing'!$D$9,"",MAX(I37-MIN(MAX(I$9-I37*I$8/12,0),I37),0))</x:f>
        <x:v>66379778.844801314</x:v>
      </x:c>
      <x:c r="J38" s="58" t="n">
        <x:f>IF($C38&gt;'Deal Pricing'!$D$9,"",MAX(J37-MIN(MAX(J$9-J37*J$8/12,0),J37),0))</x:f>
        <x:v>66413380.7688976</x:v>
      </x:c>
      <x:c r="K38" s="58" t="n">
        <x:f>IF($C38&gt;'Deal Pricing'!$D$9,"",MAX(K37-MIN(MAX(K$9-K37*K$8/12,0),K37),0))</x:f>
        <x:v>66446967.885873094</x:v>
      </x:c>
      <x:c r="L38" s="58" t="n">
        <x:f>IF($C38&gt;'Deal Pricing'!$D$9,"",MAX(L37-MIN(MAX(L$9-L37*L$8/12,0),L37),0))</x:f>
        <x:v>66480540.16645546</x:v>
      </x:c>
      <x:c r="M38" s="58" t="n">
        <x:f>IF($C38&gt;'Deal Pricing'!$D$9,"",MAX(M37-MIN(MAX(M$9-M37*M$8/12,0),M37),0))</x:f>
        <x:v>66514097.581432246</x:v>
      </x:c>
      <x:c r="N38" s="58" t="n">
        <x:f>IF($C38&gt;'Deal Pricing'!$D$9,"",MAX(N37-MIN(MAX(N$9-N37*N$8/12,0),N37),0))</x:f>
        <x:v>66547640.1016404</x:v>
      </x:c>
      <x:c r="O38" s="58" t="n">
        <x:f>IF($C38&gt;'Deal Pricing'!$D$9,"",MAX(O37-MIN(MAX(O$9-O37*O$8/12,0),O37),0))</x:f>
        <x:v>66581167.69797696</x:v>
      </x:c>
      <x:c r="P38" s="58" t="n">
        <x:f>IF($C38&gt;'Deal Pricing'!$D$9,"",MAX(P37-MIN(MAX(P$9-P37*P$8/12,0),P37),0))</x:f>
        <x:v>66614680.34138862</x:v>
      </x:c>
      <x:c r="Q38" s="58" t="n">
        <x:f>IF($C38&gt;'Deal Pricing'!$D$9,"",MAX(Q37-MIN(MAX(Q$9-Q37*Q$8/12,0),Q37),0))</x:f>
        <x:v>66648178.002882235</x:v>
      </x:c>
      <x:c r="R38" s="58" t="n">
        <x:f>IF($C38&gt;'Deal Pricing'!$D$9,"",MAX(R37-MIN(MAX(R$9-R37*R$8/12,0),R37),0))</x:f>
        <x:v>66681660.65351462</x:v>
      </x:c>
      <x:c r="S38" s="58" t="n">
        <x:f>IF($C38&gt;'Deal Pricing'!$D$9,"",MAX(S37-MIN(MAX(S$9-S37*S$8/12,0),S37),0))</x:f>
        <x:v>66715128.26440276</x:v>
      </x:c>
      <x:c r="T38" s="58" t="n">
        <x:f>IF($C38&gt;'Deal Pricing'!$D$9,"",MAX(T37-MIN(MAX(T$9-T37*T$8/12,0),T37),0))</x:f>
        <x:v>66748580.80671406</x:v>
      </x:c>
      <x:c r="U38" s="58" t="n">
        <x:f>IF($C38&gt;'Deal Pricing'!$D$9,"",MAX(U37-MIN(MAX(U$9-U37*U$8/12,0),U37),0))</x:f>
        <x:v>66782018.251675956</x:v>
      </x:c>
      <x:c r="V38" s="58" t="n">
        <x:f>IF($C38&gt;'Deal Pricing'!$D$9,"",MAX(V37-MIN(MAX(V$9-V37*V$8/12,0),V37),0))</x:f>
        <x:v>66815440.570567794</x:v>
      </x:c>
      <x:c r="W38" s="58" t="n">
        <x:f>IF($C38&gt;'Deal Pricing'!$D$9,"",MAX(W37-MIN(MAX(W$9-W37*W$8/12,0),W37),0))</x:f>
        <x:v>66848847.734724574</x:v>
      </x:c>
      <x:c r="X38" s="58" t="n">
        <x:f>IF($C38&gt;'Deal Pricing'!$D$9,"",MAX(X37-MIN(MAX(X$9-X37*X$8/12,0),X37),0))</x:f>
        <x:v>66882239.71554027</x:v>
      </x:c>
      <x:c r="Y38" s="58" t="n">
        <x:f>IF($C38&gt;'Deal Pricing'!$D$9,"",MAX(Y37-MIN(MAX(Y$9-Y37*Y$8/12,0),Y37),0))</x:f>
        <x:v>66915616.48446001</x:v>
      </x:c>
      <x:c r="Z38" s="58" t="n">
        <x:f>IF($C38&gt;'Deal Pricing'!$D$9,"",MAX(Z37-MIN(MAX(Z$9-Z37*Z$8/12,0),Z37),0))</x:f>
        <x:v>66948978.01298924</x:v>
      </x:c>
      <x:c r="AA38" s="58" t="n">
        <x:f>IF($C38&gt;'Deal Pricing'!$D$9,"",MAX(AA37-MIN(MAX(AA$9-AA37*AA$8/12,0),AA37),0))</x:f>
        <x:v>66982324.272684805</x:v>
      </x:c>
      <x:c r="AB38" s="58" t="n">
        <x:f>IF($C38&gt;'Deal Pricing'!$D$9,"",MAX(AB37-MIN(MAX(AB$9-AB37*AB$8/12,0),AB37),0))</x:f>
        <x:v>67015655.23516395</x:v>
      </x:c>
      <x:c r="AC38" s="58" t="n">
        <x:f>IF($C38&gt;'Deal Pricing'!$D$9,"",MAX(AC37-MIN(MAX(AC$9-AC37*AC$8/12,0),AC37),0))</x:f>
        <x:v>67048970.87209558</x:v>
      </x:c>
      <x:c r="AD38" s="58" t="n">
        <x:f>IF($C38&gt;'Deal Pricing'!$D$9,"",MAX(AD37-MIN(MAX(AD$9-AD37*AD$8/12,0),AD37),0))</x:f>
        <x:v>67082271.15520909</x:v>
      </x:c>
      <x:c r="AE38" s="58" t="n">
        <x:f>IF($C38&gt;'Deal Pricing'!$D$9,"",MAX(AE37-MIN(MAX(AE$9-AE37*AE$8/12,0),AE37),0))</x:f>
        <x:v>67115556.05628587</x:v>
      </x:c>
      <x:c r="AF38" s="58" t="n">
        <x:f>IF($C38&gt;'Deal Pricing'!$D$9,"",MAX(AF37-MIN(MAX(AF$9-AF37*AF$8/12,0),AF37),0))</x:f>
        <x:v>67148825.54716778</x:v>
      </x:c>
      <x:c r="AG38" s="58" t="n">
        <x:f>IF($C38&gt;'Deal Pricing'!$D$9,"",MAX(AG37-MIN(MAX(AG$9-AG37*AG$8/12,0),AG37),0))</x:f>
        <x:v>67182079.59974992</x:v>
      </x:c>
      <x:c r="AH38" s="58" t="n">
        <x:f>IF($C38&gt;'Deal Pricing'!$D$9,"",MAX(AH37-MIN(MAX(AH$9-AH37*AH$8/12,0),AH37),0))</x:f>
        <x:v>67215318.18598399</x:v>
      </x:c>
      <x:c r="AI38" s="58" t="n">
        <x:f>IF($C38&gt;'Deal Pricing'!$D$9,"",MAX(AI37-MIN(MAX(AI$9-AI37*AI$8/12,0),AI37),0))</x:f>
        <x:v>67248541.27788122</x:v>
      </x:c>
      <x:c r="AJ38" s="58" t="n">
        <x:f>IF($C38&gt;'Deal Pricing'!$D$9,"",MAX(AJ37-MIN(MAX(AJ$9-AJ37*AJ$8/12,0),AJ37),0))</x:f>
        <x:v>67281748.84750544</x:v>
      </x:c>
      <x:c r="AK38" s="58" t="n">
        <x:f>IF($C38&gt;'Deal Pricing'!$D$9,"",MAX(AK37-MIN(MAX(AK$9-AK37*AK$8/12,0),AK37),0))</x:f>
        <x:v>67314940.86698139</x:v>
      </x:c>
      <x:c r="AL38" s="58" t="n">
        <x:f>IF($C38&gt;'Deal Pricing'!$D$9,"",MAX(AL37-MIN(MAX(AL$9-AL37*AL$8/12,0),AL37),0))</x:f>
        <x:v>67348117.30848637</x:v>
      </x:c>
      <x:c r="AM38" s="58" t="n">
        <x:f>IF($C38&gt;'Deal Pricing'!$D$9,"",MAX(AM37-MIN(MAX(AM$9-AM37*AM$8/12,0),AM37),0))</x:f>
        <x:v>67381278.1442588</x:v>
      </x:c>
      <x:c r="AN38" s="58" t="n">
        <x:f>IF($C38&gt;'Deal Pricing'!$D$9,"",MAX(AN37-MIN(MAX(AN$9-AN37*AN$8/12,0),AN37),0))</x:f>
        <x:v>67414423.34659003</x:v>
      </x:c>
      <x:c r="AO38" s="58" t="n">
        <x:f>IF($C38&gt;'Deal Pricing'!$D$9,"",MAX(AO37-MIN(MAX(AO$9-AO37*AO$8/12,0),AO37),0))</x:f>
        <x:v>67447552.88783231</x:v>
      </x:c>
      <x:c r="AP38" s="58" t="n">
        <x:f>IF($C38&gt;'Deal Pricing'!$D$9,"",MAX(AP37-MIN(MAX(AP$9-AP37*AP$8/12,0),AP37),0))</x:f>
        <x:v>67480666.74039133</x:v>
      </x:c>
      <x:c r="AQ38" s="58" t="n">
        <x:f>IF($C38&gt;'Deal Pricing'!$D$9,"",MAX(AQ37-MIN(MAX(AQ$9-AQ37*AQ$8/12,0),AQ37),0))</x:f>
        <x:v>67513764.8767337</x:v>
      </x:c>
      <x:c r="AR38" s="58" t="n">
        <x:f>IF($C38&gt;'Deal Pricing'!$D$9,"",MAX(AR37-MIN(MAX(AR$9-AR37*AR$8/12,0),AR37),0))</x:f>
        <x:v>67546847.26937966</x:v>
      </x:c>
      <x:c r="AS38" s="58" t="n">
        <x:f>IF($C38&gt;'Deal Pricing'!$D$9,"",MAX(AS37-MIN(MAX(AS$9-AS37*AS$8/12,0),AS37),0))</x:f>
        <x:v>67579913.89091046</x:v>
      </x:c>
      <x:c r="AT38" s="58" t="n">
        <x:f>IF($C38&gt;'Deal Pricing'!$D$9,"",MAX(AT37-MIN(MAX(AT$9-AT37*AT$8/12,0),AT37),0))</x:f>
        <x:v>67612964.71396208</x:v>
      </x:c>
      <x:c r="AU38" s="58" t="n">
        <x:f>IF($C38&gt;'Deal Pricing'!$D$9,"",MAX(AU37-MIN(MAX(AU$9-AU37*AU$8/12,0),AU37),0))</x:f>
        <x:v>67645999.71122815</x:v>
      </x:c>
      <x:c r="AV38" s="58" t="n">
        <x:f>IF($C38&gt;'Deal Pricing'!$D$9,"",MAX(AV37-MIN(MAX(AV$9-AV37*AV$8/12,0),AV37),0))</x:f>
        <x:v>67679018.85546246</x:v>
      </x:c>
      <x:c r="AW38" s="58" t="n">
        <x:f>IF($C38&gt;'Deal Pricing'!$D$9,"",MAX(AW37-MIN(MAX(AW$9-AW37*AW$8/12,0),AW37),0))</x:f>
        <x:v>67712022.11947308</x:v>
      </x:c>
      <x:c r="AX38" s="58" t="n">
        <x:f>IF($C38&gt;'Deal Pricing'!$D$9,"",MAX(AX37-MIN(MAX(AX$9-AX37*AX$8/12,0),AX37),0))</x:f>
        <x:v>67745009.47612937</x:v>
      </x:c>
      <x:c r="AY38" s="58" t="n">
        <x:f>IF($C38&gt;'Deal Pricing'!$D$9,"",MAX(AY37-MIN(MAX(AY$9-AY37*AY$8/12,0),AY37),0))</x:f>
        <x:v>67777980.89835489</x:v>
      </x:c>
      <x:c r="AZ38" s="58" t="n">
        <x:f>IF($C38&gt;'Deal Pricing'!$D$9,"",MAX(AZ37-MIN(MAX(AZ$9-AZ37*AZ$8/12,0),AZ37),0))</x:f>
        <x:v>67810936.3591348</x:v>
      </x:c>
      <x:c r="BA38" s="58" t="n">
        <x:f>IF($C38&gt;'Deal Pricing'!$D$9,"",MAX(BA37-MIN(MAX(BA$9-BA37*BA$8/12,0),BA37),0))</x:f>
        <x:v>67843875.83150874</x:v>
      </x:c>
      <x:c r="BB38" s="58" t="n">
        <x:f>IF($C38&gt;'Deal Pricing'!$D$9,"",MAX(BB37-MIN(MAX(BB$9-BB37*BB$8/12,0),BB37),0))</x:f>
        <x:v>67876799.28857785</x:v>
      </x:c>
      <x:c r="BC38" s="58" t="n">
        <x:f>IF($C38&gt;'Deal Pricing'!$D$9,"",MAX(BC37-MIN(MAX(BC$9-BC37*BC$8/12,0),BC37),0))</x:f>
        <x:v>67909706.70349804</x:v>
      </x:c>
      <x:c r="BD38" s="58" t="n">
        <x:f>IF($C38&gt;'Deal Pricing'!$D$9,"",MAX(BD37-MIN(MAX(BD$9-BD37*BD$8/12,0),BD37),0))</x:f>
        <x:v>67942598.04948683</x:v>
      </x:c>
      <x:c r="BE38" s="58" t="n">
        <x:f>IF($C38&gt;'Deal Pricing'!$D$9,"",MAX(BE37-MIN(MAX(BE$9-BE37*BE$8/12,0),BE37),0))</x:f>
        <x:v>67975473.2998175</x:v>
      </x:c>
      <x:c r="BF38" s="58" t="n">
        <x:f>IF($C38&gt;'Deal Pricing'!$D$9,"",MAX(BF37-MIN(MAX(BF$9-BF37*BF$8/12,0),BF37),0))</x:f>
        <x:v>68008332.42782183</x:v>
      </x:c>
      <x:c r="BG38" s="58" t="n">
        <x:f>IF($C38&gt;'Deal Pricing'!$D$9,"",MAX(BG37-MIN(MAX(BG$9-BG37*BG$8/12,0),BG37),0))</x:f>
        <x:v>68041175.40689239</x:v>
      </x:c>
      <x:c r="BH38" s="58" t="n">
        <x:f>IF($C38&gt;'Deal Pricing'!$D$9,"",MAX(BH37-MIN(MAX(BH$9-BH37*BH$8/12,0),BH37),0))</x:f>
        <x:v>68074002.21047713</x:v>
      </x:c>
      <x:c r="BI38" s="58" t="n">
        <x:f>IF($C38&gt;'Deal Pricing'!$D$9,"",MAX(BI37-MIN(MAX(BI$9-BI37*BI$8/12,0),BI37),0))</x:f>
        <x:v>68106812.81208572</x:v>
      </x:c>
      <x:c r="BJ38" s="58" t="n">
        <x:f>IF($C38&gt;'Deal Pricing'!$D$9,"",MAX(BJ37-MIN(MAX(BJ$9-BJ37*BJ$8/12,0),BJ37),0))</x:f>
        <x:v>68139607.18528336</x:v>
      </x:c>
      <x:c r="BK38" s="58" t="n">
        <x:f>IF($C38&gt;'Deal Pricing'!$D$9,"",MAX(BK37-MIN(MAX(BK$9-BK37*BK$8/12,0),BK37),0))</x:f>
        <x:v>68172385.30369726</x:v>
      </x:c>
      <x:c r="BL38" s="58" t="n">
        <x:f>IF($C38&gt;'Deal Pricing'!$D$9,"",MAX(BL37-MIN(MAX(BL$9-BL37*BL$8/12,0),BL37),0))</x:f>
        <x:v>68205147.14101015</x:v>
      </x:c>
      <x:c r="BM38" s="58" t="n">
        <x:f>IF($C38&gt;'Deal Pricing'!$D$9,"",MAX(BM37-MIN(MAX(BM$9-BM37*BM$8/12,0),BM37),0))</x:f>
        <x:v>68237892.67096688</x:v>
      </x:c>
      <x:c r="BN38" s="58" t="n">
        <x:f>IF($C38&gt;'Deal Pricing'!$D$9,"",MAX(BN37-MIN(MAX(BN$9-BN37*BN$8/12,0),BN37),0))</x:f>
        <x:v>68270621.86736801</x:v>
      </x:c>
      <x:c r="BO38" s="58" t="n">
        <x:f>IF($C38&gt;'Deal Pricing'!$D$9,"",MAX(BO37-MIN(MAX(BO$9-BO37*BO$8/12,0),BO37),0))</x:f>
        <x:v>68303334.7040764</x:v>
      </x:c>
      <x:c r="BP38" s="58" t="n">
        <x:f>IF($C38&gt;'Deal Pricing'!$D$9,"",MAX(BP37-MIN(MAX(BP$9-BP37*BP$8/12,0),BP37),0))</x:f>
        <x:v>68336031.15501082</x:v>
      </x:c>
      <x:c r="BQ38" s="58" t="n">
        <x:f>IF($C38&gt;'Deal Pricing'!$D$9,"",MAX(BQ37-MIN(MAX(BQ$9-BQ37*BQ$8/12,0),BQ37),0))</x:f>
        <x:v>68368711.19415236</x:v>
      </x:c>
      <x:c r="BR38" s="58" t="n">
        <x:f>IF($C38&gt;'Deal Pricing'!$D$9,"",MAX(BR37-MIN(MAX(BR$9-BR37*BR$8/12,0),BR37),0))</x:f>
        <x:v>68401374.79553893</x:v>
      </x:c>
      <x:c r="BS38" s="58" t="n">
        <x:f>IF($C38&gt;'Deal Pricing'!$D$9,"",MAX(BS37-MIN(MAX(BS$9-BS37*BS$8/12,0),BS37),0))</x:f>
        <x:v>68434021.9332678</x:v>
      </x:c>
      <x:c r="BT38" s="58" t="n">
        <x:f>IF($C38&gt;'Deal Pricing'!$D$9,"",MAX(BT37-MIN(MAX(BT$9-BT37*BT$8/12,0),BT37),0))</x:f>
        <x:v>68466652.58149788</x:v>
      </x:c>
      <x:c r="BU38" s="58" t="n">
        <x:f>IF($C38&gt;'Deal Pricing'!$D$9,"",MAX(BU37-MIN(MAX(BU$9-BU37*BU$8/12,0),BU37),0))</x:f>
        <x:v>68499266.71444464</x:v>
      </x:c>
      <x:c r="BV38" s="58" t="n">
        <x:f>IF($C38&gt;'Deal Pricing'!$D$9,"",MAX(BV37-MIN(MAX(BV$9-BV37*BV$8/12,0),BV37),0))</x:f>
        <x:v>68531864.30638579</x:v>
      </x:c>
      <x:c r="BW38" s="58" t="n">
        <x:f>IF($C38&gt;'Deal Pricing'!$D$9,"",MAX(BW37-MIN(MAX(BW$9-BW37*BW$8/12,0),BW37),0))</x:f>
        <x:v>68564445.33165583</x:v>
      </x:c>
      <x:c r="BX38" s="58" t="n">
        <x:f>IF($C38&gt;'Deal Pricing'!$D$9,"",MAX(BX37-MIN(MAX(BX$9-BX37*BX$8/12,0),BX37),0))</x:f>
        <x:v>68597009.76465176</x:v>
      </x:c>
      <x:c r="BY38" s="58" t="n">
        <x:f>IF($C38&gt;'Deal Pricing'!$D$9,"",MAX(BY37-MIN(MAX(BY$9-BY37*BY$8/12,0),BY37),0))</x:f>
        <x:v>68629557.57982743</x:v>
      </x:c>
      <x:c r="BZ38" s="58" t="n">
        <x:f>IF($C38&gt;'Deal Pricing'!$D$9,"",MAX(BZ37-MIN(MAX(BZ$9-BZ37*BZ$8/12,0),BZ37),0))</x:f>
        <x:v>68662088.75169931</x:v>
      </x:c>
      <x:c r="CA38" s="58" t="n">
        <x:f>IF($C38&gt;'Deal Pricing'!$D$9,"",MAX(CA37-MIN(MAX(CA$9-CA37*CA$8/12,0),CA37),0))</x:f>
        <x:v>68694603.25484075</x:v>
      </x:c>
      <x:c r="CB38" s="58" t="n">
        <x:f>IF($C38&gt;'Deal Pricing'!$D$9,"",MAX(CB37-MIN(MAX(CB$9-CB37*CB$8/12,0),CB37),0))</x:f>
        <x:v>68727101.06388804</x:v>
      </x:c>
      <x:c r="CC38" s="58" t="n">
        <x:f>IF($C38&gt;'Deal Pricing'!$D$9,"",MAX(CC37-MIN(MAX(CC$9-CC37*CC$8/12,0),CC37),0))</x:f>
        <x:v>68759582.15353511</x:v>
      </x:c>
      <x:c r="CD38" s="58" t="n">
        <x:f>IF($C38&gt;'Deal Pricing'!$D$9,"",MAX(CD37-MIN(MAX(CD$9-CD37*CD$8/12,0),CD37),0))</x:f>
        <x:v>68792046.49853608</x:v>
      </x:c>
      <x:c r="CE38" s="58" t="n">
        <x:f>IF($C38&gt;'Deal Pricing'!$D$9,"",MAX(CE37-MIN(MAX(CE$9-CE37*CE$8/12,0),CE37),0))</x:f>
        <x:v>68824494.07370707</x:v>
      </x:c>
      <x:c r="CF38" s="58" t="n">
        <x:f>IF($C38&gt;'Deal Pricing'!$D$9,"",MAX(CF37-MIN(MAX(CF$9-CF37*CF$8/12,0),CF37),0))</x:f>
        <x:v>68856924.8539217</x:v>
      </x:c>
      <x:c r="CG38" s="58" t="n">
        <x:f>IF($C38&gt;'Deal Pricing'!$D$9,"",MAX(CG37-MIN(MAX(CG$9-CG37*CG$8/12,0),CG37),0))</x:f>
        <x:v>68889338.81411652</x:v>
      </x:c>
      <x:c r="CH38" s="58" t="n">
        <x:f>IF($C38&gt;'Deal Pricing'!$D$9,"",MAX(CH37-MIN(MAX(CH$9-CH37*CH$8/12,0),CH37),0))</x:f>
        <x:v>68921735.9292856</x:v>
      </x:c>
      <x:c r="CI38" s="58" t="n">
        <x:f>IF($C38&gt;'Deal Pricing'!$D$9,"",MAX(CI37-MIN(MAX(CI$9-CI37*CI$8/12,0),CI37),0))</x:f>
        <x:v>68954116.17448606</x:v>
      </x:c>
      <x:c r="CJ38" s="58" t="n">
        <x:f>IF($C38&gt;'Deal Pricing'!$D$9,"",MAX(CJ37-MIN(MAX(CJ$9-CJ37*CJ$8/12,0),CJ37),0))</x:f>
        <x:v>68986479.52483279</x:v>
      </x:c>
      <x:c r="CK38" s="58" t="n">
        <x:f>IF($C38&gt;'Deal Pricing'!$D$9,"",MAX(CK37-MIN(MAX(CK$9-CK37*CK$8/12,0),CK37),0))</x:f>
        <x:v>69018825.95550369</x:v>
      </x:c>
      <x:c r="CL38" s="58" t="n">
        <x:f>IF($C38&gt;'Deal Pricing'!$D$9,"",MAX(CL37-MIN(MAX(CL$9-CL37*CL$8/12,0),CL37),0))</x:f>
        <x:v>69051155.44173454</x:v>
      </x:c>
      <x:c r="CM38" s="58" t="n">
        <x:f>IF($C38&gt;'Deal Pricing'!$D$9,"",MAX(CM37-MIN(MAX(CM$9-CM37*CM$8/12,0),CM37),0))</x:f>
        <x:v>69083467.95882441</x:v>
      </x:c>
      <x:c r="CN38" s="58" t="n">
        <x:f>IF($C38&gt;'Deal Pricing'!$D$9,"",MAX(CN37-MIN(MAX(CN$9-CN37*CN$8/12,0),CN37),0))</x:f>
        <x:v>69115763.48213021</x:v>
      </x:c>
      <x:c r="CO38" s="58" t="n">
        <x:f>IF($C38&gt;'Deal Pricing'!$D$9,"",MAX(CO37-MIN(MAX(CO$9-CO37*CO$8/12,0),CO37),0))</x:f>
        <x:v>69148041.98707236</x:v>
      </x:c>
      <x:c r="CP38" s="58" t="n">
        <x:f>IF($C38&gt;'Deal Pricing'!$D$9,"",MAX(CP37-MIN(MAX(CP$9-CP37*CP$8/12,0),CP37),0))</x:f>
        <x:v>69180303.44912983</x:v>
      </x:c>
      <x:c r="CQ38" s="58" t="n">
        <x:f>IF($C38&gt;'Deal Pricing'!$D$9,"",MAX(CQ37-MIN(MAX(CQ$9-CQ37*CQ$8/12,0),CQ37),0))</x:f>
        <x:v>69212547.84384261</x:v>
      </x:c>
      <x:c r="CR38" s="58" t="n">
        <x:f>IF($C38&gt;'Deal Pricing'!$D$9,"",MAX(CR37-MIN(MAX(CR$9-CR37*CR$8/12,0),CR37),0))</x:f>
        <x:v>69244775.14681336</x:v>
      </x:c>
      <x:c r="CS38" s="58" t="n">
        <x:f>IF($C38&gt;'Deal Pricing'!$D$9,"",MAX(CS37-MIN(MAX(CS$9-CS37*CS$8/12,0),CS37),0))</x:f>
        <x:v>69276985.33370313</x:v>
      </x:c>
      <x:c r="CT38" s="58" t="n">
        <x:f>IF($C38&gt;'Deal Pricing'!$D$9,"",MAX(CT37-MIN(MAX(CT$9-CT37*CT$8/12,0),CT37),0))</x:f>
        <x:v>69309178.38023643</x:v>
      </x:c>
      <x:c r="CU38" s="58" t="n">
        <x:f>IF($C38&gt;'Deal Pricing'!$D$9,"",MAX(CU37-MIN(MAX(CU$9-CU37*CU$8/12,0),CU37),0))</x:f>
        <x:v>69341354.26219635</x:v>
      </x:c>
      <x:c r="CV38" s="58" t="n">
        <x:f>IF($C38&gt;'Deal Pricing'!$D$9,"",MAX(CV37-MIN(MAX(CV$9-CV37*CV$8/12,0),CV37),0))</x:f>
        <x:v>69373512.9554295</x:v>
      </x:c>
      <x:c r="CW38" s="58" t="n">
        <x:f>IF($C38&gt;'Deal Pricing'!$D$9,"",MAX(CW37-MIN(MAX(CW$9-CW37*CW$8/12,0),CW37),0))</x:f>
        <x:v>69405654.4358411</x:v>
      </x:c>
      <x:c r="CX38" s="58" t="n">
        <x:f>IF($C38&gt;'Deal Pricing'!$D$9,"",MAX(CX37-MIN(MAX(CX$9-CX37*CX$8/12,0),CX37),0))</x:f>
        <x:v>69437778.67940013</x:v>
      </x:c>
      <x:c r="CY38" s="58" t="n">
        <x:f>IF($C38&gt;'Deal Pricing'!$D$9,"",MAX(CY37-MIN(MAX(CY$9-CY37*CY$8/12,0),CY37),0))</x:f>
        <x:v>69469885.6621343</x:v>
      </x:c>
      <x:c r="CZ38" s="58" t="n">
        <x:f>IF($C38&gt;'Deal Pricing'!$D$9,"",MAX(CZ37-MIN(MAX(CZ$9-CZ37*CZ$8/12,0),CZ37),0))</x:f>
        <x:v>69501975.36013506</x:v>
      </x:c>
      <x:c r="DA38" s="58" t="n">
        <x:f>IF($C38&gt;'Deal Pricing'!$D$9,"",MAX(DA37-MIN(MAX(DA$9-DA37*DA$8/12,0),DA37),0))</x:f>
        <x:v>69534047.74955273</x:v>
      </x:c>
      <x:c r="DB38" s="58" t="n">
        <x:f>IF($C38&gt;'Deal Pricing'!$D$9,"",MAX(DB37-MIN(MAX(DB$9-DB37*DB$8/12,0),DB37),0))</x:f>
        <x:v>69566102.80660148</x:v>
      </x:c>
      <x:c r="DC38" s="58" t="n">
        <x:f>IF($C38&gt;'Deal Pricing'!$D$9,"",MAX(DC37-MIN(MAX(DC$9-DC37*DC$8/12,0),DC37),0))</x:f>
        <x:v>69598140.50755519</x:v>
      </x:c>
      <x:c r="DD38" s="58" t="n">
        <x:f>IF($C38&gt;'Deal Pricing'!$D$9,"",MAX(DD37-MIN(MAX(DD$9-DD37*DD$8/12,0),DD37),0))</x:f>
        <x:v>69630160.82874912</x:v>
      </x:c>
      <x:c r="DE38" s="58" t="n">
        <x:f>IF($C38&gt;'Deal Pricing'!$D$9,"",MAX(DE37-MIN(MAX(DE$9-DE37*DE$8/12,0),DE37),0))</x:f>
        <x:v>69662163.74658196</x:v>
      </x:c>
      <x:c r="DF38" s="58" t="n">
        <x:f>IF($C38&gt;'Deal Pricing'!$D$9,"",MAX(DF37-MIN(MAX(DF$9-DF37*DF$8/12,0),DF37),0))</x:f>
        <x:v>69694149.23751155</x:v>
      </x:c>
      <x:c r="DG38" s="58" t="n">
        <x:f>IF($C38&gt;'Deal Pricing'!$D$9,"",MAX(DG37-MIN(MAX(DG$9-DG37*DG$8/12,0),DG37),0))</x:f>
        <x:v>69726117.27805977</x:v>
      </x:c>
      <x:c r="DH38" s="58" t="n">
        <x:f>IF($C38&gt;'Deal Pricing'!$D$9,"",MAX(DH37-MIN(MAX(DH$9-DH37*DH$8/12,0),DH37),0))</x:f>
        <x:v>69758067.84480791</x:v>
      </x:c>
      <x:c r="DI38" s="58" t="n">
        <x:f>IF($C38&gt;'Deal Pricing'!$D$9,"",MAX(DI37-MIN(MAX(DI$9-DI37*DI$8/12,0),DI37),0))</x:f>
        <x:v>69790000.91440125</x:v>
      </x:c>
      <x:c r="DJ38" s="58" t="n">
        <x:f>IF($C38&gt;'Deal Pricing'!$D$9,"",MAX(DJ37-MIN(MAX(DJ$9-DJ37*DJ$8/12,0),DJ37),0))</x:f>
        <x:v>69821916.4635446</x:v>
      </x:c>
      <x:c r="DK38" s="58" t="n">
        <x:f>IF($C38&gt;'Deal Pricing'!$D$9,"",MAX(DK37-MIN(MAX(DK$9-DK37*DK$8/12,0),DK37),0))</x:f>
        <x:v>69853814.46900693</x:v>
      </x:c>
      <x:c r="DL38" s="58" t="n">
        <x:f>IF($C38&gt;'Deal Pricing'!$D$9,"",MAX(DL37-MIN(MAX(DL$9-DL37*DL$8/12,0),DL37),0))</x:f>
        <x:v>69885694.90761672</x:v>
      </x:c>
      <x:c r="DM38" s="58" t="n">
        <x:f>IF($C38&gt;'Deal Pricing'!$D$9,"",MAX(DM37-MIN(MAX(DM$9-DM37*DM$8/12,0),DM37),0))</x:f>
        <x:v>69917557.7562668</x:v>
      </x:c>
      <x:c r="DN38" s="58" t="n">
        <x:f>IF($C38&gt;'Deal Pricing'!$D$9,"",MAX(DN37-MIN(MAX(DN$9-DN37*DN$8/12,0),DN37),0))</x:f>
        <x:v>69949402.99191016</x:v>
      </x:c>
      <x:c r="DO38" s="58" t="n">
        <x:f>IF($C38&gt;'Deal Pricing'!$D$9,"",MAX(DO37-MIN(MAX(DO$9-DO37*DO$8/12,0),DO37),0))</x:f>
        <x:v>69981230.59156191</x:v>
      </x:c>
      <x:c r="DP38" s="58" t="n">
        <x:f>IF($C38&gt;'Deal Pricing'!$D$9,"",MAX(DP37-MIN(MAX(DP$9-DP37*DP$8/12,0),DP37),0))</x:f>
        <x:v>70013040.53230087</x:v>
      </x:c>
      <x:c r="DQ38" s="58" t="n">
        <x:f>IF($C38&gt;'Deal Pricing'!$D$9,"",MAX(DQ37-MIN(MAX(DQ$9-DQ37*DQ$8/12,0),DQ37),0))</x:f>
        <x:v>70044832.7912658</x:v>
      </x:c>
      <x:c r="DR38" s="58" t="n">
        <x:f>IF($C38&gt;'Deal Pricing'!$D$9,"",MAX(DR37-MIN(MAX(DR$9-DR37*DR$8/12,0),DR37),0))</x:f>
        <x:v>70076607.34565975</x:v>
      </x:c>
      <x:c r="DS38" s="58" t="n">
        <x:f>IF($C38&gt;'Deal Pricing'!$D$9,"",MAX(DS37-MIN(MAX(DS$9-DS37*DS$8/12,0),DS37),0))</x:f>
        <x:v>70108364.17274585</x:v>
      </x:c>
      <x:c r="DT38" s="58" t="n">
        <x:f>IF($C38&gt;'Deal Pricing'!$D$9,"",MAX(DT37-MIN(MAX(DT$9-DT37*DT$8/12,0),DT37),0))</x:f>
        <x:v>70140103.2498517</x:v>
      </x:c>
      <x:c r="DU38" s="58" t="n">
        <x:f>IF($C38&gt;'Deal Pricing'!$D$9,"",MAX(DU37-MIN(MAX(DU$9-DU37*DU$8/12,0),DU37),0))</x:f>
        <x:v>70171824.55436492</x:v>
      </x:c>
      <x:c r="DV38" s="58" t="n">
        <x:f>IF($C38&gt;'Deal Pricing'!$D$9,"",MAX(DV37-MIN(MAX(DV$9-DV37*DV$8/12,0),DV37),0))</x:f>
        <x:v>70203528.06373769</x:v>
      </x:c>
      <x:c r="DW38" s="58" t="n">
        <x:f>IF($C38&gt;'Deal Pricing'!$D$9,"",MAX(DW37-MIN(MAX(DW$9-DW37*DW$8/12,0),DW37),0))</x:f>
        <x:v>70235213.75548247</x:v>
      </x:c>
      <x:c r="DX38" s="58" t="n">
        <x:f>IF($C38&gt;'Deal Pricing'!$D$9,"",MAX(DX37-MIN(MAX(DX$9-DX37*DX$8/12,0),DX37),0))</x:f>
        <x:v>70266881.60717617</x:v>
      </x:c>
      <x:c r="DY38" s="58" t="n">
        <x:f>IF($C38&gt;'Deal Pricing'!$D$9,"",MAX(DY37-MIN(MAX(DY$9-DY37*DY$8/12,0),DY37),0))</x:f>
        <x:v>70298531.5964562</x:v>
      </x:c>
      <x:c r="DZ38" s="58" t="n">
        <x:f>IF($C38&gt;'Deal Pricing'!$D$9,"",MAX(DZ37-MIN(MAX(DZ$9-DZ37*DZ$8/12,0),DZ37),0))</x:f>
        <x:v>70330163.70102438</x:v>
      </x:c>
      <x:c r="EA38" s="58" t="n">
        <x:f>IF($C38&gt;'Deal Pricing'!$D$9,"",MAX(EA37-MIN(MAX(EA$9-EA37*EA$8/12,0),EA37),0))</x:f>
        <x:v>70361777.89864363</x:v>
      </x:c>
      <x:c r="EB38" s="58" t="n">
        <x:f>IF($C38&gt;'Deal Pricing'!$D$9,"",MAX(EB37-MIN(MAX(EB$9-EB37*EB$8/12,0),EB37),0))</x:f>
        <x:v>70393374.16713955</x:v>
      </x:c>
      <x:c r="EC38" s="58" t="n">
        <x:f>IF($C38&gt;'Deal Pricing'!$D$9,"",MAX(EC37-MIN(MAX(EC$9-EC37*EC$8/12,0),EC37),0))</x:f>
        <x:v>70424952.48440166</x:v>
      </x:c>
      <x:c r="ED38" s="58" t="n">
        <x:f>IF($C38&gt;'Deal Pricing'!$D$9,"",MAX(ED37-MIN(MAX(ED$9-ED37*ED$8/12,0),ED37),0))</x:f>
        <x:v>70456512.82838038</x:v>
      </x:c>
      <x:c r="EE38" s="58" t="n">
        <x:f>IF($C38&gt;'Deal Pricing'!$D$9,"",MAX(EE37-MIN(MAX(EE$9-EE37*EE$8/12,0),EE37),0))</x:f>
        <x:v>70488055.17709063</x:v>
      </x:c>
      <x:c r="EF38" s="58" t="n">
        <x:f>IF($C38&gt;'Deal Pricing'!$D$9,"",MAX(EF37-MIN(MAX(EF$9-EF37*EF$8/12,0),EF37),0))</x:f>
        <x:v>70519579.50860813</x:v>
      </x:c>
      <x:c r="EG38" s="58" t="n">
        <x:f>IF($C38&gt;'Deal Pricing'!$D$9,"",MAX(EG37-MIN(MAX(EG$9-EG37*EG$8/12,0),EG37),0))</x:f>
        <x:v>70551085.80107357</x:v>
      </x:c>
      <x:c r="EH38" s="58" t="n">
        <x:f>IF($C38&gt;'Deal Pricing'!$D$9,"",MAX(EH37-MIN(MAX(EH$9-EH37*EH$8/12,0),EH37),0))</x:f>
        <x:v>70582574.03268813</x:v>
      </x:c>
      <x:c r="EI38" s="58" t="n">
        <x:f>IF($C38&gt;'Deal Pricing'!$D$9,"",MAX(EI37-MIN(MAX(EI$9-EI37*EI$8/12,0),EI37),0))</x:f>
        <x:v>70614044.18171816</x:v>
      </x:c>
      <x:c r="EJ38" s="58" t="n">
        <x:f>IF($C38&gt;'Deal Pricing'!$D$9,"",MAX(EJ37-MIN(MAX(EJ$9-EJ37*EJ$8/12,0),EJ37),0))</x:f>
        <x:v>70645496.22649066</x:v>
      </x:c>
      <x:c r="EK38" s="58" t="n">
        <x:f>IF($C38&gt;'Deal Pricing'!$D$9,"",MAX(EK37-MIN(MAX(EK$9-EK37*EK$8/12,0),EK37),0))</x:f>
        <x:v>70676930.14539768</x:v>
      </x:c>
      <x:c r="EL38" s="58" t="n">
        <x:f>IF($C38&gt;'Deal Pricing'!$D$9,"",MAX(EL37-MIN(MAX(EL$9-EL37*EL$8/12,0),EL37),0))</x:f>
        <x:v>70708345.9168927</x:v>
      </x:c>
      <x:c r="EM38" s="58" t="n">
        <x:f>IF($C38&gt;'Deal Pricing'!$D$9,"",MAX(EM37-MIN(MAX(EM$9-EM37*EM$8/12,0),EM37),0))</x:f>
        <x:v>70739743.51949216</x:v>
      </x:c>
      <x:c r="EN38" s="58" t="n">
        <x:f>IF($C38&gt;'Deal Pricing'!$D$9,"",MAX(EN37-MIN(MAX(EN$9-EN37*EN$8/12,0),EN37),0))</x:f>
        <x:v>70771122.93177718</x:v>
      </x:c>
      <x:c r="EO38" s="58" t="n">
        <x:f>IF($C38&gt;'Deal Pricing'!$D$9,"",MAX(EO37-MIN(MAX(EO$9-EO37*EO$8/12,0),EO37),0))</x:f>
        <x:v>70802484.13238972</x:v>
      </x:c>
      <x:c r="EP38" s="58" t="n">
        <x:f>IF($C38&gt;'Deal Pricing'!$D$9,"",MAX(EP37-MIN(MAX(EP$9-EP37*EP$8/12,0),EP37),0))</x:f>
        <x:v>70833827.10003705</x:v>
      </x:c>
      <x:c r="EQ38" s="58" t="n">
        <x:f>IF($C38&gt;'Deal Pricing'!$D$9,"",MAX(EQ37-MIN(MAX(EQ$9-EQ37*EQ$8/12,0),EQ37),0))</x:f>
        <x:v>70865151.8134874</x:v>
      </x:c>
      <x:c r="ER38" s="58" t="n">
        <x:f>IF($C38&gt;'Deal Pricing'!$D$9,"",MAX(ER37-MIN(MAX(ER$9-ER37*ER$8/12,0),ER37),0))</x:f>
        <x:v>70896458.25157437</x:v>
      </x:c>
      <x:c r="ES38" s="58" t="n">
        <x:f>IF($C38&gt;'Deal Pricing'!$D$9,"",MAX(ES37-MIN(MAX(ES$9-ES37*ES$8/12,0),ES37),0))</x:f>
        <x:v>70927746.39319251</x:v>
      </x:c>
      <x:c r="ET38" s="58" t="n">
        <x:f>IF($C38&gt;'Deal Pricing'!$D$9,"",MAX(ET37-MIN(MAX(ET$9-ET37*ET$8/12,0),ET37),0))</x:f>
        <x:v>70959016.21730182</x:v>
      </x:c>
      <x:c r="EU38" s="58" t="n">
        <x:f>IF($C38&gt;'Deal Pricing'!$D$9,"",MAX(EU37-MIN(MAX(EU$9-EU37*EU$8/12,0),EU37),0))</x:f>
        <x:v>70990267.70292343</x:v>
      </x:c>
      <x:c r="EV38" s="58" t="n">
        <x:f>IF($C38&gt;'Deal Pricing'!$D$9,"",MAX(EV37-MIN(MAX(EV$9-EV37*EV$8/12,0),EV37),0))</x:f>
        <x:v>71021500.82914382</x:v>
      </x:c>
      <x:c r="EW38" s="58" t="n">
        <x:f>IF($C38&gt;'Deal Pricing'!$D$9,"",MAX(EW37-MIN(MAX(EW$9-EW37*EW$8/12,0),EW37),0))</x:f>
        <x:v>71052715.57511076</x:v>
      </x:c>
      <x:c r="EX38" s="58" t="n">
        <x:f>IF($C38&gt;'Deal Pricing'!$D$9,"",MAX(EX37-MIN(MAX(EX$9-EX37*EX$8/12,0),EX37),0))</x:f>
        <x:v>71083911.92003737</x:v>
      </x:c>
      <x:c r="EY38" s="58" t="n">
        <x:f>IF($C38&gt;'Deal Pricing'!$D$9,"",MAX(EY37-MIN(MAX(EY$9-EY37*EY$8/12,0),EY37),0))</x:f>
        <x:v>71115089.84319872</x:v>
      </x:c>
      <x:c r="EZ38" s="58" t="n">
        <x:f>IF($C38&gt;'Deal Pricing'!$D$9,"",MAX(EZ37-MIN(MAX(EZ$9-EZ37*EZ$8/12,0),EZ37),0))</x:f>
        <x:v>71146249.32393321</x:v>
      </x:c>
      <x:c r="FA38" s="58" t="n">
        <x:f>IF($C38&gt;'Deal Pricing'!$D$9,"",MAX(FA37-MIN(MAX(FA$9-FA37*FA$8/12,0),FA37),0))</x:f>
        <x:v>71177390.34164424</x:v>
      </x:c>
      <x:c r="FB38" s="58" t="n">
        <x:f>IF($C38&gt;'Deal Pricing'!$D$9,"",MAX(FB37-MIN(MAX(FB$9-FB37*FB$8/12,0),FB37),0))</x:f>
        <x:v>71208512.87579669</x:v>
      </x:c>
      <x:c r="FC38" s="58" t="n">
        <x:f>IF($C38&gt;'Deal Pricing'!$D$9,"",MAX(FC37-MIN(MAX(FC$9-FC37*FC$8/12,0),FC37),0))</x:f>
        <x:v>71239616.90592076</x:v>
      </x:c>
      <x:c r="FD38" s="58" t="n">
        <x:f>IF($C38&gt;'Deal Pricing'!$D$9,"",MAX(FD37-MIN(MAX(FD$9-FD37*FD$8/12,0),FD37),0))</x:f>
        <x:v>71270702.41160853</x:v>
      </x:c>
      <x:c r="FE38" s="58" t="n">
        <x:f>IF($C38&gt;'Deal Pricing'!$D$9,"",MAX(FE37-MIN(MAX(FE$9-FE37*FE$8/12,0),FE37),0))</x:f>
        <x:v>71301769.37251724</x:v>
      </x:c>
      <x:c r="FF38" s="58" t="n">
        <x:f>IF($C38&gt;'Deal Pricing'!$D$9,"",MAX(FF37-MIN(MAX(FF$9-FF37*FF$8/12,0),FF37),0))</x:f>
        <x:v>71332817.76836592</x:v>
      </x:c>
      <x:c r="FG38" s="58" t="n">
        <x:f>IF($C38&gt;'Deal Pricing'!$D$9,"",MAX(FG37-MIN(MAX(FG$9-FG37*FG$8/12,0),FG37),0))</x:f>
        <x:v>71363847.57893917</x:v>
      </x:c>
      <x:c r="FH38" s="58" t="n">
        <x:f>IF($C38&gt;'Deal Pricing'!$D$9,"",MAX(FH37-MIN(MAX(FH$9-FH37*FH$8/12,0),FH37),0))</x:f>
        <x:v>71394858.78408326</x:v>
      </x:c>
      <x:c r="FI38" s="58" t="n">
        <x:f>IF($C38&gt;'Deal Pricing'!$D$9,"",MAX(FI37-MIN(MAX(FI$9-FI37*FI$8/12,0),FI37),0))</x:f>
        <x:v>71425851.36371005</x:v>
      </x:c>
      <x:c r="FJ38" s="58" t="n">
        <x:f>IF($C38&gt;'Deal Pricing'!$D$9,"",MAX(FJ37-MIN(MAX(FJ$9-FJ37*FJ$8/12,0),FJ37),0))</x:f>
        <x:v>71456825.2977936</x:v>
      </x:c>
      <x:c r="FK38" s="58" t="n">
        <x:f>IF($C38&gt;'Deal Pricing'!$D$9,"",MAX(FK37-MIN(MAX(FK$9-FK37*FK$8/12,0),FK37),0))</x:f>
        <x:v>71487780.5663717</x:v>
      </x:c>
      <x:c r="FL38" s="58" t="n">
        <x:f>IF($C38&gt;'Deal Pricing'!$D$9,"",MAX(FL37-MIN(MAX(FL$9-FL37*FL$8/12,0),FL37),0))</x:f>
        <x:v>71518717.14954725</x:v>
      </x:c>
      <x:c r="FM38" s="58" t="n">
        <x:f>IF($C38&gt;'Deal Pricing'!$D$9,"",MAX(FM37-MIN(MAX(FM$9-FM37*FM$8/12,0),FM37),0))</x:f>
        <x:v>71549635.02748516</x:v>
      </x:c>
      <x:c r="FN38" s="58" t="n">
        <x:f>IF($C38&gt;'Deal Pricing'!$D$9,"",MAX(FN37-MIN(MAX(FN$9-FN37*FN$8/12,0),FN37),0))</x:f>
        <x:v>71580534.18041576</x:v>
      </x:c>
      <x:c r="FO38" s="58" t="n">
        <x:f>IF($C38&gt;'Deal Pricing'!$D$9,"",MAX(FO37-MIN(MAX(FO$9-FO37*FO$8/12,0),FO37),0))</x:f>
        <x:v>71611414.58863151</x:v>
      </x:c>
      <x:c r="FP38" s="58" t="n">
        <x:f>IF($C38&gt;'Deal Pricing'!$D$9,"",MAX(FP37-MIN(MAX(FP$9-FP37*FP$8/12,0),FP37),0))</x:f>
        <x:v>71642276.23249045</x:v>
      </x:c>
      <x:c r="FQ38" s="58" t="n">
        <x:f>IF($C38&gt;'Deal Pricing'!$D$9,"",MAX(FQ37-MIN(MAX(FQ$9-FQ37*FQ$8/12,0),FQ37),0))</x:f>
        <x:v>71673119.0924126</x:v>
      </x:c>
      <x:c r="FR38" s="58" t="n">
        <x:f>IF($C38&gt;'Deal Pricing'!$D$9,"",MAX(FR37-MIN(MAX(FR$9-FR37*FR$8/12,0),FR37),0))</x:f>
        <x:v>71703943.1488837</x:v>
      </x:c>
      <x:c r="FS38" s="58" t="n">
        <x:f>IF($C38&gt;'Deal Pricing'!$D$9,"",MAX(FS37-MIN(MAX(FS$9-FS37*FS$8/12,0),FS37),0))</x:f>
        <x:v>71734748.38245156</x:v>
      </x:c>
      <x:c r="FT38" s="58" t="n">
        <x:f>IF($C38&gt;'Deal Pricing'!$D$9,"",MAX(FT37-MIN(MAX(FT$9-FT37*FT$8/12,0),FT37),0))</x:f>
        <x:v>71765534.77372977</x:v>
      </x:c>
      <x:c r="FU38" s="58" t="n">
        <x:f>IF($C38&gt;'Deal Pricing'!$D$9,"",MAX(FU37-MIN(MAX(FU$9-FU37*FU$8/12,0),FU37),0))</x:f>
        <x:v>71796302.30339386</x:v>
      </x:c>
      <x:c r="FV38" s="58" t="n">
        <x:f>IF($C38&gt;'Deal Pricing'!$D$9,"",MAX(FV37-MIN(MAX(FV$9-FV37*FV$8/12,0),FV37),0))</x:f>
        <x:v>71827050.95218521</x:v>
      </x:c>
      <x:c r="FW38" s="58" t="n">
        <x:f>IF($C38&gt;'Deal Pricing'!$D$9,"",MAX(FW37-MIN(MAX(FW$9-FW37*FW$8/12,0),FW37),0))</x:f>
        <x:v>71857780.70090783</x:v>
      </x:c>
      <x:c r="FX38" s="58" t="n">
        <x:f>IF($C38&gt;'Deal Pricing'!$D$9,"",MAX(FX37-MIN(MAX(FX$9-FX37*FX$8/12,0),FX37),0))</x:f>
        <x:v>71888491.53042975</x:v>
      </x:c>
      <x:c r="FY38" s="58" t="n">
        <x:f>IF($C38&gt;'Deal Pricing'!$D$9,"",MAX(FY37-MIN(MAX(FY$9-FY37*FY$8/12,0),FY37),0))</x:f>
        <x:v>71919183.42168413</x:v>
      </x:c>
      <x:c r="FZ38" s="58" t="n">
        <x:f>IF($C38&gt;'Deal Pricing'!$D$9,"",MAX(FZ37-MIN(MAX(FZ$9-FZ37*FZ$8/12,0),FZ37),0))</x:f>
        <x:v>71949856.35566667</x:v>
      </x:c>
      <x:c r="GA38" s="58" t="n">
        <x:f>IF($C38&gt;'Deal Pricing'!$D$9,"",MAX(GA37-MIN(MAX(GA$9-GA37*GA$8/12,0),GA37),0))</x:f>
        <x:v>71980510.31343848</x:v>
      </x:c>
      <x:c r="GB38" s="58" t="n">
        <x:f>IF($C38&gt;'Deal Pricing'!$D$9,"",MAX(GB37-MIN(MAX(GB$9-GB37*GB$8/12,0),GB37),0))</x:f>
        <x:v>72011145.27612339</x:v>
      </x:c>
      <x:c r="GC38" s="58" t="n">
        <x:f>IF($C38&gt;'Deal Pricing'!$D$9,"",MAX(GC37-MIN(MAX(GC$9-GC37*GC$8/12,0),GC37),0))</x:f>
        <x:v>72041761.22491072</x:v>
      </x:c>
      <x:c r="GD38" s="58" t="n">
        <x:f>IF($C38&gt;'Deal Pricing'!$D$9,"",MAX(GD37-MIN(MAX(GD$9-GD37*GD$8/12,0),GD37),0))</x:f>
        <x:v>72072358.14105228</x:v>
      </x:c>
      <x:c r="GE38" s="58" t="n">
        <x:f>IF($C38&gt;'Deal Pricing'!$D$9,"",MAX(GE37-MIN(MAX(GE$9-GE37*GE$8/12,0),GE37),0))</x:f>
        <x:v>72102936.00586566</x:v>
      </x:c>
      <x:c r="GF38" s="58" t="n">
        <x:f>IF($C38&gt;'Deal Pricing'!$D$9,"",MAX(GF37-MIN(MAX(GF$9-GF37*GF$8/12,0),GF37),0))</x:f>
        <x:v>72133494.80073084</x:v>
      </x:c>
      <x:c r="GG38" s="58" t="n">
        <x:f>IF($C38&gt;'Deal Pricing'!$D$9,"",MAX(GG37-MIN(MAX(GG$9-GG37*GG$8/12,0),GG37),0))</x:f>
        <x:v>72164034.50709371</x:v>
      </x:c>
      <x:c r="GH38" s="58" t="n">
        <x:f>IF($C38&gt;'Deal Pricing'!$D$9,"",MAX(GH37-MIN(MAX(GH$9-GH37*GH$8/12,0),GH37),0))</x:f>
        <x:v>72194555.10646278</x:v>
      </x:c>
      <x:c r="GI38" s="58" t="n">
        <x:f>IF($C38&gt;'Deal Pricing'!$D$9,"",MAX(GI37-MIN(MAX(GI$9-GI37*GI$8/12,0),GI37),0))</x:f>
        <x:v>72225056.58041103</x:v>
      </x:c>
      <x:c r="GJ38" s="58" t="n">
        <x:f>IF($C38&gt;'Deal Pricing'!$D$9,"",MAX(GJ37-MIN(MAX(GJ$9-GJ37*GJ$8/12,0),GJ37),0))</x:f>
        <x:v>72255538.9105767</x:v>
      </x:c>
      <x:c r="GK38" s="58" t="n">
        <x:f>IF($C38&gt;'Deal Pricing'!$D$9,"",MAX(GK37-MIN(MAX(GK$9-GK37*GK$8/12,0),GK37),0))</x:f>
        <x:v>72286002.07866053</x:v>
      </x:c>
      <x:c r="GL38" s="58" t="n">
        <x:f>IF($C38&gt;'Deal Pricing'!$D$9,"",MAX(GL37-MIN(MAX(GL$9-GL37*GL$8/12,0),GL37),0))</x:f>
        <x:v>72316446.06642917</x:v>
      </x:c>
      <x:c r="GM38" s="58" t="n">
        <x:f>IF($C38&gt;'Deal Pricing'!$D$9,"",MAX(GM37-MIN(MAX(GM$9-GM37*GM$8/12,0),GM37),0))</x:f>
        <x:v>72346870.85571174</x:v>
      </x:c>
      <x:c r="GN38" s="58" t="n">
        <x:f>IF($C38&gt;'Deal Pricing'!$D$9,"",MAX(GN37-MIN(MAX(GN$9-GN37*GN$8/12,0),GN37),0))</x:f>
        <x:v>72377276.42840332</x:v>
      </x:c>
      <x:c r="GO38" s="58" t="n">
        <x:f>IF($C38&gt;'Deal Pricing'!$D$9,"",MAX(GO37-MIN(MAX(GO$9-GO37*GO$8/12,0),GO37),0))</x:f>
        <x:v>72407662.76646146</x:v>
      </x:c>
      <x:c r="GP38" s="58" t="n">
        <x:f>IF($C38&gt;'Deal Pricing'!$D$9,"",MAX(GP37-MIN(MAX(GP$9-GP37*GP$8/12,0),GP37),0))</x:f>
        <x:v>72438029.8519097</x:v>
      </x:c>
      <x:c r="GQ38" s="58" t="n">
        <x:f>IF($C38&gt;'Deal Pricing'!$D$9,"",MAX(GQ37-MIN(MAX(GQ$9-GQ37*GQ$8/12,0),GQ37),0))</x:f>
        <x:v>72468377.66683409</x:v>
      </x:c>
      <x:c r="GR38" s="58" t="n">
        <x:f>IF($C38&gt;'Deal Pricing'!$D$9,"",MAX(GR37-MIN(MAX(GR$9-GR37*GR$8/12,0),GR37),0))</x:f>
        <x:v>72498706.19338663</x:v>
      </x:c>
      <x:c r="GS38" s="58" t="n">
        <x:f>IF($C38&gt;'Deal Pricing'!$D$9,"",MAX(GS37-MIN(MAX(GS$9-GS37*GS$8/12,0),GS37),0))</x:f>
        <x:v>72529015.41378196</x:v>
      </x:c>
      <x:c r="GT38" s="58" t="n">
        <x:f>IF($C38&gt;'Deal Pricing'!$D$9,"",MAX(GT37-MIN(MAX(GT$9-GT37*GT$8/12,0),GT37),0))</x:f>
        <x:v>72559305.31030054</x:v>
      </x:c>
      <x:c r="GU38" s="58" t="n">
        <x:f>IF($C38&gt;'Deal Pricing'!$D$9,"",MAX(GU37-MIN(MAX(GU$9-GU37*GU$8/12,0),GU37),0))</x:f>
        <x:v>72589575.86528595</x:v>
      </x:c>
      <x:c r="GV38" s="58" t="n">
        <x:f>IF($C38&gt;'Deal Pricing'!$D$9,"",MAX(GV37-MIN(MAX(GV$9-GV37*GV$8/12,0),GV37),0))</x:f>
        <x:v>72619827.06114605</x:v>
      </x:c>
      <x:c r="GW38" s="58" t="n">
        <x:f>IF($C38&gt;'Deal Pricing'!$D$9,"",MAX(GW37-MIN(MAX(GW$9-GW37*GW$8/12,0),GW37),0))</x:f>
        <x:v>72650058.88035427</x:v>
      </x:c>
      <x:c r="GX38" s="58" t="n">
        <x:f>IF($C38&gt;'Deal Pricing'!$D$9,"",MAX(GX37-MIN(MAX(GX$9-GX37*GX$8/12,0),GX37),0))</x:f>
        <x:v>72680271.30544665</x:v>
      </x:c>
      <x:c r="GY38" s="58" t="n">
        <x:f>IF($C38&gt;'Deal Pricing'!$D$9,"",MAX(GY37-MIN(MAX(GY$9-GY37*GY$8/12,0),GY37),0))</x:f>
        <x:v>72710464.31902517</x:v>
      </x:c>
      <x:c r="GZ38" s="58" t="n">
        <x:f>IF($C38&gt;'Deal Pricing'!$D$9,"",MAX(GZ37-MIN(MAX(GZ$9-GZ37*GZ$8/12,0),GZ37),0))</x:f>
        <x:v>72740637.90375449</x:v>
      </x:c>
      <x:c r="HA38" s="58" t="n">
        <x:f>IF($C38&gt;'Deal Pricing'!$D$9,"",MAX(HA37-MIN(MAX(HA$9-HA37*HA$8/12,0),HA37),0))</x:f>
        <x:v>72770792.04236528</x:v>
      </x:c>
      <x:c r="HB38" s="58" t="n">
        <x:f>IF($C38&gt;'Deal Pricing'!$D$9,"",MAX(HB37-MIN(MAX(HB$9-HB37*HB$8/12,0),HB37),0))</x:f>
        <x:v>72800926.71765088</x:v>
      </x:c>
      <x:c r="HC38" s="58" t="n">
        <x:f>IF($C38&gt;'Deal Pricing'!$D$9,"",MAX(HC37-MIN(MAX(HC$9-HC37*HC$8/12,0),HC37),0))</x:f>
        <x:v>72831041.91247046</x:v>
      </x:c>
      <x:c r="HD38" s="58" t="n">
        <x:f>IF($C38&gt;'Deal Pricing'!$D$9,"",MAX(HD37-MIN(MAX(HD$9-HD37*HD$8/12,0),HD37),0))</x:f>
        <x:v>72861137.60974623</x:v>
      </x:c>
      <x:c r="HE38" s="58" t="n">
        <x:f>IF($C38&gt;'Deal Pricing'!$D$9,"",MAX(HE37-MIN(MAX(HE$9-HE37*HE$8/12,0),HE37),0))</x:f>
        <x:v>72891213.79246603</x:v>
      </x:c>
      <x:c r="HF38" s="58" t="n">
        <x:f>IF($C38&gt;'Deal Pricing'!$D$9,"",MAX(HF37-MIN(MAX(HF$9-HF37*HF$8/12,0),HF37),0))</x:f>
        <x:v>72921270.44368054</x:v>
      </x:c>
      <x:c r="HG38" s="58" t="n">
        <x:f>IF($C38&gt;'Deal Pricing'!$D$9,"",MAX(HG37-MIN(MAX(HG$9-HG37*HG$8/12,0),HG37),0))</x:f>
        <x:v>72951307.54650648</x:v>
      </x:c>
      <x:c r="HH38" s="58" t="n">
        <x:f>IF($C38&gt;'Deal Pricing'!$D$9,"",MAX(HH37-MIN(MAX(HH$9-HH37*HH$8/12,0),HH37),0))</x:f>
        <x:v>72981325.08412364</x:v>
      </x:c>
      <x:c r="HI38" s="58" t="n">
        <x:f>IF($C38&gt;'Deal Pricing'!$D$9,"",MAX(HI37-MIN(MAX(HI$9-HI37*HI$8/12,0),HI37),0))</x:f>
        <x:v>73011323.03977616</x:v>
      </x:c>
      <x:c r="HJ38" s="58" t="n">
        <x:f>IF($C38&gt;'Deal Pricing'!$D$9,"",MAX(HJ37-MIN(MAX(HJ$9-HJ37*HJ$8/12,0),HJ37),0))</x:f>
        <x:v>73041301.39677383</x:v>
      </x:c>
      <x:c r="HK38" s="58" t="n">
        <x:f>IF($C38&gt;'Deal Pricing'!$D$9,"",MAX(HK37-MIN(MAX(HK$9-HK37*HK$8/12,0),HK37),0))</x:f>
        <x:v>73071260.13848898</x:v>
      </x:c>
      <x:c r="HL38" s="58" t="n">
        <x:f>IF($C38&gt;'Deal Pricing'!$D$9,"",MAX(HL37-MIN(MAX(HL$9-HL37*HL$8/12,0),HL37),0))</x:f>
        <x:v>73101199.24836011</x:v>
      </x:c>
      <x:c r="HM38" s="58" t="n">
        <x:f>IF($C38&gt;'Deal Pricing'!$D$9,"",MAX(HM37-MIN(MAX(HM$9-HM37*HM$8/12,0),HM37),0))</x:f>
        <x:v>73131118.70988841</x:v>
      </x:c>
      <x:c r="HN38" s="58" t="n">
        <x:f>IF($C38&gt;'Deal Pricing'!$D$9,"",MAX(HN37-MIN(MAX(HN$9-HN37*HN$8/12,0),HN37),0))</x:f>
        <x:v>73161018.50664103</x:v>
      </x:c>
      <x:c r="HO38" s="58" t="n">
        <x:f>IF($C38&gt;'Deal Pricing'!$D$9,"",MAX(HO37-MIN(MAX(HO$9-HO37*HO$8/12,0),HO37),0))</x:f>
        <x:v>73190898.62224789</x:v>
      </x:c>
      <x:c r="HP38" s="58" t="n">
        <x:f>IF($C38&gt;'Deal Pricing'!$D$9,"",MAX(HP37-MIN(MAX(HP$9-HP37*HP$8/12,0),HP37),0))</x:f>
        <x:v>73220759.04040478</x:v>
      </x:c>
      <x:c r="HQ38" s="58" t="n">
        <x:f>IF($C38&gt;'Deal Pricing'!$D$9,"",MAX(HQ37-MIN(MAX(HQ$9-HQ37*HQ$8/12,0),HQ37),0))</x:f>
        <x:v>73250599.74487042</x:v>
      </x:c>
      <x:c r="HR38" s="58" t="n">
        <x:f>IF($C38&gt;'Deal Pricing'!$D$9,"",MAX(HR37-MIN(MAX(HR$9-HR37*HR$8/12,0),HR37),0))</x:f>
        <x:v>73280420.71946932</x:v>
      </x:c>
      <x:c r="HS38" s="58" t="n">
        <x:f>IF($C38&gt;'Deal Pricing'!$D$9,"",MAX(HS37-MIN(MAX(HS$9-HS37*HS$8/12,0),HS37),0))</x:f>
        <x:v>73310221.94808921</x:v>
      </x:c>
      <x:c r="HT38" s="58" t="n">
        <x:f>IF($C38&gt;'Deal Pricing'!$D$9,"",MAX(HT37-MIN(MAX(HT$9-HT37*HT$8/12,0),HT37),0))</x:f>
        <x:v>73340003.41468227</x:v>
      </x:c>
      <x:c r="HU38" s="58" t="n">
        <x:f>IF($C38&gt;'Deal Pricing'!$D$9,"",MAX(HU37-MIN(MAX(HU$9-HU37*HU$8/12,0),HU37),0))</x:f>
        <x:v>73369765.103266</x:v>
      </x:c>
      <x:c r="HV38" s="58" t="n">
        <x:f>IF($C38&gt;'Deal Pricing'!$D$9,"",MAX(HV37-MIN(MAX(HV$9-HV37*HV$8/12,0),HV37),0))</x:f>
        <x:v>73399506.9979209</x:v>
      </x:c>
      <x:c r="HW38" s="58" t="n">
        <x:f>IF($C38&gt;'Deal Pricing'!$D$9,"",MAX(HW37-MIN(MAX(HW$9-HW37*HW$8/12,0),HW37),0))</x:f>
        <x:v>73429229.0827932</x:v>
      </x:c>
      <x:c r="HX38" s="58" t="n">
        <x:f>IF($C38&gt;'Deal Pricing'!$D$9,"",MAX(HX37-MIN(MAX(HX$9-HX37*HX$8/12,0),HX37),0))</x:f>
        <x:v>73458931.34209208</x:v>
      </x:c>
      <x:c r="HY38" s="58" t="n">
        <x:f>IF($C38&gt;'Deal Pricing'!$D$9,"",MAX(HY37-MIN(MAX(HY$9-HY37*HY$8/12,0),HY37),0))</x:f>
        <x:v>73488613.7600924</x:v>
      </x:c>
      <x:c r="HZ38" s="58" t="n">
        <x:f>IF($C38&gt;'Deal Pricing'!$D$9,"",MAX(HZ37-MIN(MAX(HZ$9-HZ37*HZ$8/12,0),HZ37),0))</x:f>
        <x:v>73518276.32113197</x:v>
      </x:c>
      <x:c r="IA38" s="58" t="n">
        <x:f>IF($C38&gt;'Deal Pricing'!$D$9,"",MAX(IA37-MIN(MAX(IA$9-IA37*IA$8/12,0),IA37),0))</x:f>
        <x:v>73547919.00961444</x:v>
      </x:c>
      <x:c r="IB38" s="58" t="n">
        <x:f>IF($C38&gt;'Deal Pricing'!$D$9,"",MAX(IB37-MIN(MAX(IB$9-IB37*IB$8/12,0),IB37),0))</x:f>
        <x:v>73577541.81000622</x:v>
      </x:c>
      <x:c r="IC38" s="2"/>
      <x:c r="ID38" s="2"/>
      <x:c r="IE38" s="2"/>
      <x:c r="IF38" s="2"/>
    </x:row>
    <x:row r="39">
      <x:c r="A39" s="2"/>
      <x:c r="B39" s="2"/>
      <x:c r="C39" s="2" t="n">
        <x:v>15</x:v>
      </x:c>
      <x:c r="D39" s="67" t="n">
        <x:f>IF(C39&lt;='Deal Pricing'!$D$9,(1-(1-(1-'Deal Pricing'!$H$10)^(1/12)))^(C39-1),"")</x:f>
        <x:v>0.9534906497083153</x:v>
      </x:c>
      <x:c r="E39" s="67" t="n">
        <x:f>IF(D39="","",D39*(1-(1-'Deal Pricing'!$H$10)^(1/12)))</x:f>
        <x:v>0.003238104971079906</x:v>
      </x:c>
      <x:c r="F39" s="58" t="n">
        <x:f>IF($C39&gt;'Deal Pricing'!$D$9,"",MAX(F38-MIN(MAX(F$9-F38*F$8/12,0),F38),0))</x:f>
        <x:v>63577801.66313997</x:v>
      </x:c>
      <x:c r="G39" s="58" t="n">
        <x:f>IF($C39&gt;'Deal Pricing'!$D$9,"",MAX(G38-MIN(MAX(G$9-G38*G$8/12,0),G38),0))</x:f>
        <x:v>63612595.93443004</x:v>
      </x:c>
      <x:c r="H39" s="58" t="n">
        <x:f>IF($C39&gt;'Deal Pricing'!$D$9,"",MAX(H38-MIN(MAX(H$9-H38*H$8/12,0),H38),0))</x:f>
        <x:v>63647376.89790354</x:v>
      </x:c>
      <x:c r="I39" s="58" t="n">
        <x:f>IF($C39&gt;'Deal Pricing'!$D$9,"",MAX(I38-MIN(MAX(I$9-I38*I$8/12,0),I38),0))</x:f>
        <x:v>63682144.52130112</x:v>
      </x:c>
      <x:c r="J39" s="58" t="n">
        <x:f>IF($C39&gt;'Deal Pricing'!$D$9,"",MAX(J38-MIN(MAX(J$9-J38*J$8/12,0),J38),0))</x:f>
        <x:v>63716898.77241512</x:v>
      </x:c>
      <x:c r="K39" s="58" t="n">
        <x:f>IF($C39&gt;'Deal Pricing'!$D$9,"",MAX(K38-MIN(MAX(K$9-K38*K$8/12,0),K38),0))</x:f>
        <x:v>63751639.61909419</x:v>
      </x:c>
      <x:c r="L39" s="58" t="n">
        <x:f>IF($C39&gt;'Deal Pricing'!$D$9,"",MAX(L38-MIN(MAX(L$9-L38*L$8/12,0),L38),0))</x:f>
        <x:v>63786367.02923328</x:v>
      </x:c>
      <x:c r="M39" s="58" t="n">
        <x:f>IF($C39&gt;'Deal Pricing'!$D$9,"",MAX(M38-MIN(MAX(M$9-M38*M$8/12,0),M38),0))</x:f>
        <x:v>63821080.97078507</x:v>
      </x:c>
      <x:c r="N39" s="58" t="n">
        <x:f>IF($C39&gt;'Deal Pricing'!$D$9,"",MAX(N38-MIN(MAX(N$9-N38*N$8/12,0),N38),0))</x:f>
        <x:v>63855781.41174883</x:v>
      </x:c>
      <x:c r="O39" s="58" t="n">
        <x:f>IF($C39&gt;'Deal Pricing'!$D$9,"",MAX(O38-MIN(MAX(O$9-O38*O$8/12,0),O38),0))</x:f>
        <x:v>63890468.32018181</x:v>
      </x:c>
      <x:c r="P39" s="58" t="n">
        <x:f>IF($C39&gt;'Deal Pricing'!$D$9,"",MAX(P38-MIN(MAX(P$9-P38*P$8/12,0),P38),0))</x:f>
        <x:v>63925141.6641881</x:v>
      </x:c>
      <x:c r="Q39" s="58" t="n">
        <x:f>IF($C39&gt;'Deal Pricing'!$D$9,"",MAX(Q38-MIN(MAX(Q$9-Q38*Q$8/12,0),Q38),0))</x:f>
        <x:v>63959801.4119299</x:v>
      </x:c>
      <x:c r="R39" s="58" t="n">
        <x:f>IF($C39&gt;'Deal Pricing'!$D$9,"",MAX(R38-MIN(MAX(R$9-R38*R$8/12,0),R38),0))</x:f>
        <x:v>63994447.53161657</x:v>
      </x:c>
      <x:c r="S39" s="58" t="n">
        <x:f>IF($C39&gt;'Deal Pricing'!$D$9,"",MAX(S38-MIN(MAX(S$9-S38*S$8/12,0),S38),0))</x:f>
        <x:v>64029079.99151562</x:v>
      </x:c>
      <x:c r="T39" s="58" t="n">
        <x:f>IF($C39&gt;'Deal Pricing'!$D$9,"",MAX(T38-MIN(MAX(T$9-T38*T$8/12,0),T38),0))</x:f>
        <x:v>64063698.75994222</x:v>
      </x:c>
      <x:c r="U39" s="58" t="n">
        <x:f>IF($C39&gt;'Deal Pricing'!$D$9,"",MAX(U38-MIN(MAX(U$9-U38*U$8/12,0),U38),0))</x:f>
        <x:v>64098303.805269584</x:v>
      </x:c>
      <x:c r="V39" s="58" t="n">
        <x:f>IF($C39&gt;'Deal Pricing'!$D$9,"",MAX(V38-MIN(MAX(V$9-V38*V$8/12,0),V38),0))</x:f>
        <x:v>64132895.09592019</x:v>
      </x:c>
      <x:c r="W39" s="58" t="n">
        <x:f>IF($C39&gt;'Deal Pricing'!$D$9,"",MAX(W38-MIN(MAX(W$9-W38*W$8/12,0),W38),0))</x:f>
        <x:v>64167472.60036983</x:v>
      </x:c>
      <x:c r="X39" s="58" t="n">
        <x:f>IF($C39&gt;'Deal Pricing'!$D$9,"",MAX(X38-MIN(MAX(X$9-X38*X$8/12,0),X38),0))</x:f>
        <x:v>64202036.28715125</x:v>
      </x:c>
      <x:c r="Y39" s="58" t="n">
        <x:f>IF($C39&gt;'Deal Pricing'!$D$9,"",MAX(Y38-MIN(MAX(Y$9-Y38*Y$8/12,0),Y38),0))</x:f>
        <x:v>64236586.12484565</x:v>
      </x:c>
      <x:c r="Z39" s="58" t="n">
        <x:f>IF($C39&gt;'Deal Pricing'!$D$9,"",MAX(Z38-MIN(MAX(Z$9-Z38*Z$8/12,0),Z38),0))</x:f>
        <x:v>64271122.08209261</x:v>
      </x:c>
      <x:c r="AA39" s="58" t="n">
        <x:f>IF($C39&gt;'Deal Pricing'!$D$9,"",MAX(AA38-MIN(MAX(AA$9-AA38*AA$8/12,0),AA38),0))</x:f>
        <x:v>64305644.12758052</x:v>
      </x:c>
      <x:c r="AB39" s="58" t="n">
        <x:f>IF($C39&gt;'Deal Pricing'!$D$9,"",MAX(AB38-MIN(MAX(AB$9-AB38*AB$8/12,0),AB38),0))</x:f>
        <x:v>64340152.23005624</x:v>
      </x:c>
      <x:c r="AC39" s="58" t="n">
        <x:f>IF($C39&gt;'Deal Pricing'!$D$9,"",MAX(AC38-MIN(MAX(AC$9-AC38*AC$8/12,0),AC38),0))</x:f>
        <x:v>64374646.35831567</x:v>
      </x:c>
      <x:c r="AD39" s="58" t="n">
        <x:f>IF($C39&gt;'Deal Pricing'!$D$9,"",MAX(AD38-MIN(MAX(AD$9-AD38*AD$8/12,0),AD38),0))</x:f>
        <x:v>64409126.48121335</x:v>
      </x:c>
      <x:c r="AE39" s="58" t="n">
        <x:f>IF($C39&gt;'Deal Pricing'!$D$9,"",MAX(AE38-MIN(MAX(AE$9-AE38*AE$8/12,0),AE38),0))</x:f>
        <x:v>64443592.56765327</x:v>
      </x:c>
      <x:c r="AF39" s="58" t="n">
        <x:f>IF($C39&gt;'Deal Pricing'!$D$9,"",MAX(AF38-MIN(MAX(AF$9-AF38*AF$8/12,0),AF38),0))</x:f>
        <x:v>64478044.58659797</x:v>
      </x:c>
      <x:c r="AG39" s="58" t="n">
        <x:f>IF($C39&gt;'Deal Pricing'!$D$9,"",MAX(AG38-MIN(MAX(AG$9-AG38*AG$8/12,0),AG38),0))</x:f>
        <x:v>64512482.50706088</x:v>
      </x:c>
      <x:c r="AH39" s="58" t="n">
        <x:f>IF($C39&gt;'Deal Pricing'!$D$9,"",MAX(AH38-MIN(MAX(AH$9-AH38*AH$8/12,0),AH38),0))</x:f>
        <x:v>64546906.298109785</x:v>
      </x:c>
      <x:c r="AI39" s="58" t="n">
        <x:f>IF($C39&gt;'Deal Pricing'!$D$9,"",MAX(AI38-MIN(MAX(AI$9-AI38*AI$8/12,0),AI38),0))</x:f>
        <x:v>64581315.92887016</x:v>
      </x:c>
      <x:c r="AJ39" s="58" t="n">
        <x:f>IF($C39&gt;'Deal Pricing'!$D$9,"",MAX(AJ38-MIN(MAX(AJ$9-AJ38*AJ$8/12,0),AJ38),0))</x:f>
        <x:v>64615711.368517555</x:v>
      </x:c>
      <x:c r="AK39" s="58" t="n">
        <x:f>IF($C39&gt;'Deal Pricing'!$D$9,"",MAX(AK38-MIN(MAX(AK$9-AK38*AK$8/12,0),AK38),0))</x:f>
        <x:v>64650092.58628671</x:v>
      </x:c>
      <x:c r="AL39" s="58" t="n">
        <x:f>IF($C39&gt;'Deal Pricing'!$D$9,"",MAX(AL38-MIN(MAX(AL$9-AL38*AL$8/12,0),AL38),0))</x:f>
        <x:v>64684459.55146243</x:v>
      </x:c>
      <x:c r="AM39" s="58" t="n">
        <x:f>IF($C39&gt;'Deal Pricing'!$D$9,"",MAX(AM38-MIN(MAX(AM$9-AM38*AM$8/12,0),AM38),0))</x:f>
        <x:v>64718812.23338889</x:v>
      </x:c>
      <x:c r="AN39" s="58" t="n">
        <x:f>IF($C39&gt;'Deal Pricing'!$D$9,"",MAX(AN38-MIN(MAX(AN$9-AN38*AN$8/12,0),AN38),0))</x:f>
        <x:v>64753150.601460844</x:v>
      </x:c>
      <x:c r="AO39" s="58" t="n">
        <x:f>IF($C39&gt;'Deal Pricing'!$D$9,"",MAX(AO38-MIN(MAX(AO$9-AO38*AO$8/12,0),AO38),0))</x:f>
        <x:v>64787474.625132166</x:v>
      </x:c>
      <x:c r="AP39" s="58" t="n">
        <x:f>IF($C39&gt;'Deal Pricing'!$D$9,"",MAX(AP38-MIN(MAX(AP$9-AP38*AP$8/12,0),AP38),0))</x:f>
        <x:v>64821784.273907796</x:v>
      </x:c>
      <x:c r="AQ39" s="58" t="n">
        <x:f>IF($C39&gt;'Deal Pricing'!$D$9,"",MAX(AQ38-MIN(MAX(AQ$9-AQ38*AQ$8/12,0),AQ38),0))</x:f>
        <x:v>64856079.517351925</x:v>
      </x:c>
      <x:c r="AR39" s="58" t="n">
        <x:f>IF($C39&gt;'Deal Pricing'!$D$9,"",MAX(AR38-MIN(MAX(AR$9-AR38*AR$8/12,0),AR38),0))</x:f>
        <x:v>64890360.32508003</x:v>
      </x:c>
      <x:c r="AS39" s="58" t="n">
        <x:f>IF($C39&gt;'Deal Pricing'!$D$9,"",MAX(AS38-MIN(MAX(AS$9-AS38*AS$8/12,0),AS38),0))</x:f>
        <x:v>64924626.66676691</x:v>
      </x:c>
      <x:c r="AT39" s="58" t="n">
        <x:f>IF($C39&gt;'Deal Pricing'!$D$9,"",MAX(AT38-MIN(MAX(AT$9-AT38*AT$8/12,0),AT38),0))</x:f>
        <x:v>64958878.51213989</x:v>
      </x:c>
      <x:c r="AU39" s="58" t="n">
        <x:f>IF($C39&gt;'Deal Pricing'!$D$9,"",MAX(AU38-MIN(MAX(AU$9-AU38*AU$8/12,0),AU38),0))</x:f>
        <x:v>64993115.830981985</x:v>
      </x:c>
      <x:c r="AV39" s="58" t="n">
        <x:f>IF($C39&gt;'Deal Pricing'!$D$9,"",MAX(AV38-MIN(MAX(AV$9-AV38*AV$8/12,0),AV38),0))</x:f>
        <x:v>65027338.59313464</x:v>
      </x:c>
      <x:c r="AW39" s="58" t="n">
        <x:f>IF($C39&gt;'Deal Pricing'!$D$9,"",MAX(AW38-MIN(MAX(AW$9-AW38*AW$8/12,0),AW38),0))</x:f>
        <x:v>65061546.76849135</x:v>
      </x:c>
      <x:c r="AX39" s="58" t="n">
        <x:f>IF($C39&gt;'Deal Pricing'!$D$9,"",MAX(AX38-MIN(MAX(AX$9-AX38*AX$8/12,0),AX38),0))</x:f>
        <x:v>65095740.327005275</x:v>
      </x:c>
      <x:c r="AY39" s="58" t="n">
        <x:f>IF($C39&gt;'Deal Pricing'!$D$9,"",MAX(AY38-MIN(MAX(AY$9-AY38*AY$8/12,0),AY38),0))</x:f>
        <x:v>65129919.2386816</x:v>
      </x:c>
      <x:c r="AZ39" s="58" t="n">
        <x:f>IF($C39&gt;'Deal Pricing'!$D$9,"",MAX(AZ38-MIN(MAX(AZ$9-AZ38*AZ$8/12,0),AZ38),0))</x:f>
        <x:v>65164083.47358548</x:v>
      </x:c>
      <x:c r="BA39" s="58" t="n">
        <x:f>IF($C39&gt;'Deal Pricing'!$D$9,"",MAX(BA38-MIN(MAX(BA$9-BA38*BA$8/12,0),BA38),0))</x:f>
        <x:v>65198233.00183444</x:v>
      </x:c>
      <x:c r="BB39" s="58" t="n">
        <x:f>IF($C39&gt;'Deal Pricing'!$D$9,"",MAX(BB38-MIN(MAX(BB$9-BB38*BB$8/12,0),BB38),0))</x:f>
        <x:v>65232367.79360588</x:v>
      </x:c>
      <x:c r="BC39" s="58" t="n">
        <x:f>IF($C39&gt;'Deal Pricing'!$D$9,"",MAX(BC38-MIN(MAX(BC$9-BC38*BC$8/12,0),BC38),0))</x:f>
        <x:v>65266487.81912987</x:v>
      </x:c>
      <x:c r="BD39" s="58" t="n">
        <x:f>IF($C39&gt;'Deal Pricing'!$D$9,"",MAX(BD38-MIN(MAX(BD$9-BD38*BD$8/12,0),BD38),0))</x:f>
        <x:v>65300593.048696585</x:v>
      </x:c>
      <x:c r="BE39" s="58" t="n">
        <x:f>IF($C39&gt;'Deal Pricing'!$D$9,"",MAX(BE38-MIN(MAX(BE$9-BE38*BE$8/12,0),BE38),0))</x:f>
        <x:v>65334683.45264988</x:v>
      </x:c>
      <x:c r="BF39" s="58" t="n">
        <x:f>IF($C39&gt;'Deal Pricing'!$D$9,"",MAX(BF38-MIN(MAX(BF$9-BF38*BF$8/12,0),BF38),0))</x:f>
        <x:v>65368759.00139036</x:v>
      </x:c>
      <x:c r="BG39" s="58" t="n">
        <x:f>IF($C39&gt;'Deal Pricing'!$D$9,"",MAX(BG38-MIN(MAX(BG$9-BG38*BG$8/12,0),BG38),0))</x:f>
        <x:v>65402819.66537783</x:v>
      </x:c>
      <x:c r="BH39" s="58" t="n">
        <x:f>IF($C39&gt;'Deal Pricing'!$D$9,"",MAX(BH38-MIN(MAX(BH$9-BH38*BH$8/12,0),BH38),0))</x:f>
        <x:v>65436865.41512546</x:v>
      </x:c>
      <x:c r="BI39" s="58" t="n">
        <x:f>IF($C39&gt;'Deal Pricing'!$D$9,"",MAX(BI38-MIN(MAX(BI$9-BI38*BI$8/12,0),BI38),0))</x:f>
        <x:v>65470896.22120664</x:v>
      </x:c>
      <x:c r="BJ39" s="58" t="n">
        <x:f>IF($C39&gt;'Deal Pricing'!$D$9,"",MAX(BJ38-MIN(MAX(BJ$9-BJ38*BJ$8/12,0),BJ38),0))</x:f>
        <x:v>65504912.05424832</x:v>
      </x:c>
      <x:c r="BK39" s="58" t="n">
        <x:f>IF($C39&gt;'Deal Pricing'!$D$9,"",MAX(BK38-MIN(MAX(BK$9-BK38*BK$8/12,0),BK38),0))</x:f>
        <x:v>65538912.88493797</x:v>
      </x:c>
      <x:c r="BL39" s="58" t="n">
        <x:f>IF($C39&gt;'Deal Pricing'!$D$9,"",MAX(BL38-MIN(MAX(BL$9-BL38*BL$8/12,0),BL38),0))</x:f>
        <x:v>65572898.684016675</x:v>
      </x:c>
      <x:c r="BM39" s="58" t="n">
        <x:f>IF($C39&gt;'Deal Pricing'!$D$9,"",MAX(BM38-MIN(MAX(BM$9-BM38*BM$8/12,0),BM38),0))</x:f>
        <x:v>65606869.42228616</x:v>
      </x:c>
      <x:c r="BN39" s="58" t="n">
        <x:f>IF($C39&gt;'Deal Pricing'!$D$9,"",MAX(BN38-MIN(MAX(BN$9-BN38*BN$8/12,0),BN38),0))</x:f>
        <x:v>65640825.07060197</x:v>
      </x:c>
      <x:c r="BO39" s="58" t="n">
        <x:f>IF($C39&gt;'Deal Pricing'!$D$9,"",MAX(BO38-MIN(MAX(BO$9-BO38*BO$8/12,0),BO38),0))</x:f>
        <x:v>65674765.59988053</x:v>
      </x:c>
      <x:c r="BP39" s="58" t="n">
        <x:f>IF($C39&gt;'Deal Pricing'!$D$9,"",MAX(BP38-MIN(MAX(BP$9-BP38*BP$8/12,0),BP38),0))</x:f>
        <x:v>65708690.98109232</x:v>
      </x:c>
      <x:c r="BQ39" s="58" t="n">
        <x:f>IF($C39&gt;'Deal Pricing'!$D$9,"",MAX(BQ38-MIN(MAX(BQ$9-BQ38*BQ$8/12,0),BQ38),0))</x:f>
        <x:v>65742601.18526873</x:v>
      </x:c>
      <x:c r="BR39" s="58" t="n">
        <x:f>IF($C39&gt;'Deal Pricing'!$D$9,"",MAX(BR38-MIN(MAX(BR$9-BR38*BR$8/12,0),BR38),0))</x:f>
        <x:v>65776496.18349622</x:v>
      </x:c>
      <x:c r="BS39" s="58" t="n">
        <x:f>IF($C39&gt;'Deal Pricing'!$D$9,"",MAX(BS38-MIN(MAX(BS$9-BS38*BS$8/12,0),BS38),0))</x:f>
        <x:v>65810375.946918964</x:v>
      </x:c>
      <x:c r="BT39" s="58" t="n">
        <x:f>IF($C39&gt;'Deal Pricing'!$D$9,"",MAX(BT38-MIN(MAX(BT$9-BT38*BT$8/12,0),BT38),0))</x:f>
        <x:v>65844240.446741425</x:v>
      </x:c>
      <x:c r="BU39" s="58" t="n">
        <x:f>IF($C39&gt;'Deal Pricing'!$D$9,"",MAX(BU38-MIN(MAX(BU$9-BU38*BU$8/12,0),BU38),0))</x:f>
        <x:v>65878089.65422283</x:v>
      </x:c>
      <x:c r="BV39" s="58" t="n">
        <x:f>IF($C39&gt;'Deal Pricing'!$D$9,"",MAX(BV38-MIN(MAX(BV$9-BV38*BV$8/12,0),BV38),0))</x:f>
        <x:v>65911923.540683314</x:v>
      </x:c>
      <x:c r="BW39" s="58" t="n">
        <x:f>IF($C39&gt;'Deal Pricing'!$D$9,"",MAX(BW38-MIN(MAX(BW$9-BW38*BW$8/12,0),BW38),0))</x:f>
        <x:v>65945742.07749807</x:v>
      </x:c>
      <x:c r="BX39" s="58" t="n">
        <x:f>IF($C39&gt;'Deal Pricing'!$D$9,"",MAX(BX38-MIN(MAX(BX$9-BX38*BX$8/12,0),BX38),0))</x:f>
        <x:v>65979545.23610348</x:v>
      </x:c>
      <x:c r="BY39" s="58" t="n">
        <x:f>IF($C39&gt;'Deal Pricing'!$D$9,"",MAX(BY38-MIN(MAX(BY$9-BY38*BY$8/12,0),BY38),0))</x:f>
        <x:v>66013332.98799106</x:v>
      </x:c>
      <x:c r="BZ39" s="58" t="n">
        <x:f>IF($C39&gt;'Deal Pricing'!$D$9,"",MAX(BZ38-MIN(MAX(BZ$9-BZ38*BZ$8/12,0),BZ38),0))</x:f>
        <x:v>66047105.30471371</x:v>
      </x:c>
      <x:c r="CA39" s="58" t="n">
        <x:f>IF($C39&gt;'Deal Pricing'!$D$9,"",MAX(CA38-MIN(MAX(CA$9-CA38*CA$8/12,0),CA38),0))</x:f>
        <x:v>66080862.15787948</x:v>
      </x:c>
      <x:c r="CB39" s="58" t="n">
        <x:f>IF($C39&gt;'Deal Pricing'!$D$9,"",MAX(CB38-MIN(MAX(CB$9-CB38*CB$8/12,0),CB38),0))</x:f>
        <x:v>66114603.51915819</x:v>
      </x:c>
      <x:c r="CC39" s="58" t="n">
        <x:f>IF($C39&gt;'Deal Pricing'!$D$9,"",MAX(CC38-MIN(MAX(CC$9-CC38*CC$8/12,0),CC38),0))</x:f>
        <x:v>66148329.36027565</x:v>
      </x:c>
      <x:c r="CD39" s="58" t="n">
        <x:f>IF($C39&gt;'Deal Pricing'!$D$9,"",MAX(CD38-MIN(MAX(CD$9-CD38*CD$8/12,0),CD38),0))</x:f>
        <x:v>66182039.65301644</x:v>
      </x:c>
      <x:c r="CE39" s="58" t="n">
        <x:f>IF($C39&gt;'Deal Pricing'!$D$9,"",MAX(CE38-MIN(MAX(CE$9-CE38*CE$8/12,0),CE38),0))</x:f>
        <x:v>66215734.36922595</x:v>
      </x:c>
      <x:c r="CF39" s="58" t="n">
        <x:f>IF($C39&gt;'Deal Pricing'!$D$9,"",MAX(CF38-MIN(MAX(CF$9-CF38*CF$8/12,0),CF38),0))</x:f>
        <x:v>66249413.480805404</x:v>
      </x:c>
      <x:c r="CG39" s="58" t="n">
        <x:f>IF($C39&gt;'Deal Pricing'!$D$9,"",MAX(CG38-MIN(MAX(CG$9-CG38*CG$8/12,0),CG38),0))</x:f>
        <x:v>66283076.959717855</x:v>
      </x:c>
      <x:c r="CH39" s="58" t="n">
        <x:f>IF($C39&gt;'Deal Pricing'!$D$9,"",MAX(CH38-MIN(MAX(CH$9-CH38*CH$8/12,0),CH38),0))</x:f>
        <x:v>66316724.77798225</x:v>
      </x:c>
      <x:c r="CI39" s="58" t="n">
        <x:f>IF($C39&gt;'Deal Pricing'!$D$9,"",MAX(CI38-MIN(MAX(CI$9-CI38*CI$8/12,0),CI38),0))</x:f>
        <x:v>66350356.90767949</x:v>
      </x:c>
      <x:c r="CJ39" s="58" t="n">
        <x:f>IF($C39&gt;'Deal Pricing'!$D$9,"",MAX(CJ38-MIN(MAX(CJ$9-CJ38*CJ$8/12,0),CJ38),0))</x:f>
        <x:v>66383973.320946716</x:v>
      </x:c>
      <x:c r="CK39" s="58" t="n">
        <x:f>IF($C39&gt;'Deal Pricing'!$D$9,"",MAX(CK38-MIN(MAX(CK$9-CK38*CK$8/12,0),CK38),0))</x:f>
        <x:v>66417573.98998296</x:v>
      </x:c>
      <x:c r="CL39" s="58" t="n">
        <x:f>IF($C39&gt;'Deal Pricing'!$D$9,"",MAX(CL38-MIN(MAX(CL$9-CL38*CL$8/12,0),CL38),0))</x:f>
        <x:v>66451158.887043625</x:v>
      </x:c>
      <x:c r="CM39" s="58" t="n">
        <x:f>IF($C39&gt;'Deal Pricing'!$D$9,"",MAX(CM38-MIN(MAX(CM$9-CM38*CM$8/12,0),CM38),0))</x:f>
        <x:v>66484727.984446354</x:v>
      </x:c>
      <x:c r="CN39" s="58" t="n">
        <x:f>IF($C39&gt;'Deal Pricing'!$D$9,"",MAX(CN38-MIN(MAX(CN$9-CN38*CN$8/12,0),CN38),0))</x:f>
        <x:v>66518281.254565135</x:v>
      </x:c>
      <x:c r="CO39" s="58" t="n">
        <x:f>IF($C39&gt;'Deal Pricing'!$D$9,"",MAX(CO38-MIN(MAX(CO$9-CO38*CO$8/12,0),CO38),0))</x:f>
        <x:v>66551818.66983643</x:v>
      </x:c>
      <x:c r="CP39" s="58" t="n">
        <x:f>IF($C39&gt;'Deal Pricing'!$D$9,"",MAX(CP38-MIN(MAX(CP$9-CP38*CP$8/12,0),CP38),0))</x:f>
        <x:v>66585340.20275388</x:v>
      </x:c>
      <x:c r="CQ39" s="58" t="n">
        <x:f>IF($C39&gt;'Deal Pricing'!$D$9,"",MAX(CQ38-MIN(MAX(CQ$9-CQ38*CQ$8/12,0),CQ38),0))</x:f>
        <x:v>66618845.825870894</x:v>
      </x:c>
      <x:c r="CR39" s="58" t="n">
        <x:f>IF($C39&gt;'Deal Pricing'!$D$9,"",MAX(CR38-MIN(MAX(CR$9-CR38*CR$8/12,0),CR38),0))</x:f>
        <x:v>66652335.51180255</x:v>
      </x:c>
      <x:c r="CS39" s="58" t="n">
        <x:f>IF($C39&gt;'Deal Pricing'!$D$9,"",MAX(CS38-MIN(MAX(CS$9-CS38*CS$8/12,0),CS38),0))</x:f>
        <x:v>66685809.233220875</x:v>
      </x:c>
      <x:c r="CT39" s="58" t="n">
        <x:f>IF($C39&gt;'Deal Pricing'!$D$9,"",MAX(CT38-MIN(MAX(CT$9-CT38*CT$8/12,0),CT38),0))</x:f>
        <x:v>66719266.96286043</x:v>
      </x:c>
      <x:c r="CU39" s="58" t="n">
        <x:f>IF($C39&gt;'Deal Pricing'!$D$9,"",MAX(CU38-MIN(MAX(CU$9-CU38*CU$8/12,0),CU38),0))</x:f>
        <x:v>66752708.67351295</x:v>
      </x:c>
      <x:c r="CV39" s="58" t="n">
        <x:f>IF($C39&gt;'Deal Pricing'!$D$9,"",MAX(CV38-MIN(MAX(CV$9-CV38*CV$8/12,0),CV38),0))</x:f>
        <x:v>66786134.3380328</x:v>
      </x:c>
      <x:c r="CW39" s="58" t="n">
        <x:f>IF($C39&gt;'Deal Pricing'!$D$9,"",MAX(CW38-MIN(MAX(CW$9-CW38*CW$8/12,0),CW38),0))</x:f>
        <x:v>66819543.9293316</x:v>
      </x:c>
      <x:c r="CX39" s="58" t="n">
        <x:f>IF($C39&gt;'Deal Pricing'!$D$9,"",MAX(CX38-MIN(MAX(CX$9-CX38*CX$8/12,0),CX38),0))</x:f>
        <x:v>66852937.420383826</x:v>
      </x:c>
      <x:c r="CY39" s="58" t="n">
        <x:f>IF($C39&gt;'Deal Pricing'!$D$9,"",MAX(CY38-MIN(MAX(CY$9-CY38*CY$8/12,0),CY38),0))</x:f>
        <x:v>66886314.78422139</x:v>
      </x:c>
      <x:c r="CZ39" s="58" t="n">
        <x:f>IF($C39&gt;'Deal Pricing'!$D$9,"",MAX(CZ38-MIN(MAX(CZ$9-CZ38*CZ$8/12,0),CZ38),0))</x:f>
        <x:v>66919675.99393906</x:v>
      </x:c>
      <x:c r="DA39" s="58" t="n">
        <x:f>IF($C39&gt;'Deal Pricing'!$D$9,"",MAX(DA38-MIN(MAX(DA$9-DA38*DA$8/12,0),DA38),0))</x:f>
        <x:v>66953021.02268919</x:v>
      </x:c>
      <x:c r="DB39" s="58" t="n">
        <x:f>IF($C39&gt;'Deal Pricing'!$D$9,"",MAX(DB38-MIN(MAX(DB$9-DB38*DB$8/12,0),DB38),0))</x:f>
        <x:v>66986349.8436872</x:v>
      </x:c>
      <x:c r="DC39" s="58" t="n">
        <x:f>IF($C39&gt;'Deal Pricing'!$D$9,"",MAX(DC38-MIN(MAX(DC$9-DC38*DC$8/12,0),DC38),0))</x:f>
        <x:v>67019662.43020696</x:v>
      </x:c>
      <x:c r="DD39" s="58" t="n">
        <x:f>IF($C39&gt;'Deal Pricing'!$D$9,"",MAX(DD38-MIN(MAX(DD$9-DD38*DD$8/12,0),DD38),0))</x:f>
        <x:v>67052958.755582765</x:v>
      </x:c>
      <x:c r="DE39" s="58" t="n">
        <x:f>IF($C39&gt;'Deal Pricing'!$D$9,"",MAX(DE38-MIN(MAX(DE$9-DE38*DE$8/12,0),DE38),0))</x:f>
        <x:v>67086238.79321144</x:v>
      </x:c>
      <x:c r="DF39" s="58" t="n">
        <x:f>IF($C39&gt;'Deal Pricing'!$D$9,"",MAX(DF38-MIN(MAX(DF$9-DF38*DF$8/12,0),DF38),0))</x:f>
        <x:v>67119502.51654778</x:v>
      </x:c>
      <x:c r="DG39" s="58" t="n">
        <x:f>IF($C39&gt;'Deal Pricing'!$D$9,"",MAX(DG38-MIN(MAX(DG$9-DG38*DG$8/12,0),DG38),0))</x:f>
        <x:v>67152749.89910989</x:v>
      </x:c>
      <x:c r="DH39" s="58" t="n">
        <x:f>IF($C39&gt;'Deal Pricing'!$D$9,"",MAX(DH38-MIN(MAX(DH$9-DH38*DH$8/12,0),DH38),0))</x:f>
        <x:v>67185980.91447406</x:v>
      </x:c>
      <x:c r="DI39" s="58" t="n">
        <x:f>IF($C39&gt;'Deal Pricing'!$D$9,"",MAX(DI38-MIN(MAX(DI$9-DI38*DI$8/12,0),DI38),0))</x:f>
        <x:v>67219195.53627989</x:v>
      </x:c>
      <x:c r="DJ39" s="58" t="n">
        <x:f>IF($C39&gt;'Deal Pricing'!$D$9,"",MAX(DJ38-MIN(MAX(DJ$9-DJ38*DJ$8/12,0),DJ38),0))</x:f>
        <x:v>67252393.73822536</x:v>
      </x:c>
      <x:c r="DK39" s="58" t="n">
        <x:f>IF($C39&gt;'Deal Pricing'!$D$9,"",MAX(DK38-MIN(MAX(DK$9-DK38*DK$8/12,0),DK38),0))</x:f>
        <x:v>67285575.49407186</x:v>
      </x:c>
      <x:c r="DL39" s="58" t="n">
        <x:f>IF($C39&gt;'Deal Pricing'!$D$9,"",MAX(DL38-MIN(MAX(DL$9-DL38*DL$8/12,0),DL38),0))</x:f>
        <x:v>67318740.77763927</x:v>
      </x:c>
      <x:c r="DM39" s="58" t="n">
        <x:f>IF($C39&gt;'Deal Pricing'!$D$9,"",MAX(DM38-MIN(MAX(DM$9-DM38*DM$8/12,0),DM38),0))</x:f>
        <x:v>67351889.56281109</x:v>
      </x:c>
      <x:c r="DN39" s="58" t="n">
        <x:f>IF($C39&gt;'Deal Pricing'!$D$9,"",MAX(DN38-MIN(MAX(DN$9-DN38*DN$8/12,0),DN38),0))</x:f>
        <x:v>67385021.82352996</x:v>
      </x:c>
      <x:c r="DO39" s="58" t="n">
        <x:f>IF($C39&gt;'Deal Pricing'!$D$9,"",MAX(DO38-MIN(MAX(DO$9-DO38*DO$8/12,0),DO38),0))</x:f>
        <x:v>67418137.53379981</x:v>
      </x:c>
      <x:c r="DP39" s="58" t="n">
        <x:f>IF($C39&gt;'Deal Pricing'!$D$9,"",MAX(DP38-MIN(MAX(DP$9-DP38*DP$8/12,0),DP38),0))</x:f>
        <x:v>67451236.66768761</x:v>
      </x:c>
      <x:c r="DQ39" s="58" t="n">
        <x:f>IF($C39&gt;'Deal Pricing'!$D$9,"",MAX(DQ38-MIN(MAX(DQ$9-DQ38*DQ$8/12,0),DQ38),0))</x:f>
        <x:v>67484319.1993192</x:v>
      </x:c>
      <x:c r="DR39" s="58" t="n">
        <x:f>IF($C39&gt;'Deal Pricing'!$D$9,"",MAX(DR38-MIN(MAX(DR$9-DR38*DR$8/12,0),DR38),0))</x:f>
        <x:v>67517385.10288414</x:v>
      </x:c>
      <x:c r="DS39" s="58" t="n">
        <x:f>IF($C39&gt;'Deal Pricing'!$D$9,"",MAX(DS38-MIN(MAX(DS$9-DS38*DS$8/12,0),DS38),0))</x:f>
        <x:v>67550434.3526311</x:v>
      </x:c>
      <x:c r="DT39" s="58" t="n">
        <x:f>IF($C39&gt;'Deal Pricing'!$D$9,"",MAX(DT38-MIN(MAX(DT$9-DT38*DT$8/12,0),DT38),0))</x:f>
        <x:v>67583466.92287259</x:v>
      </x:c>
      <x:c r="DU39" s="58" t="n">
        <x:f>IF($C39&gt;'Deal Pricing'!$D$9,"",MAX(DU38-MIN(MAX(DU$9-DU38*DU$8/12,0),DU38),0))</x:f>
        <x:v>67616482.78798023</x:v>
      </x:c>
      <x:c r="DV39" s="58" t="n">
        <x:f>IF($C39&gt;'Deal Pricing'!$D$9,"",MAX(DV38-MIN(MAX(DV$9-DV38*DV$8/12,0),DV38),0))</x:f>
        <x:v>67649481.92238963</x:v>
      </x:c>
      <x:c r="DW39" s="58" t="n">
        <x:f>IF($C39&gt;'Deal Pricing'!$D$9,"",MAX(DW38-MIN(MAX(DW$9-DW38*DW$8/12,0),DW38),0))</x:f>
        <x:v>67682464.30059575</x:v>
      </x:c>
      <x:c r="DX39" s="58" t="n">
        <x:f>IF($C39&gt;'Deal Pricing'!$D$9,"",MAX(DX38-MIN(MAX(DX$9-DX38*DX$8/12,0),DX38),0))</x:f>
        <x:v>67715429.89715752</x:v>
      </x:c>
      <x:c r="DY39" s="58" t="n">
        <x:f>IF($C39&gt;'Deal Pricing'!$D$9,"",MAX(DY38-MIN(MAX(DY$9-DY38*DY$8/12,0),DY38),0))</x:f>
        <x:v>67748378.68669343</x:v>
      </x:c>
      <x:c r="DZ39" s="58" t="n">
        <x:f>IF($C39&gt;'Deal Pricing'!$D$9,"",MAX(DZ38-MIN(MAX(DZ$9-DZ38*DZ$8/12,0),DZ38),0))</x:f>
        <x:v>67781310.64388591</x:v>
      </x:c>
      <x:c r="EA39" s="58" t="n">
        <x:f>IF($C39&gt;'Deal Pricing'!$D$9,"",MAX(EA38-MIN(MAX(EA$9-EA38*EA$8/12,0),EA38),0))</x:f>
        <x:v>67814225.74347766</x:v>
      </x:c>
      <x:c r="EB39" s="58" t="n">
        <x:f>IF($C39&gt;'Deal Pricing'!$D$9,"",MAX(EB38-MIN(MAX(EB$9-EB38*EB$8/12,0),EB38),0))</x:f>
        <x:v>67847123.96027346</x:v>
      </x:c>
      <x:c r="EC39" s="58" t="n">
        <x:f>IF($C39&gt;'Deal Pricing'!$D$9,"",MAX(EC38-MIN(MAX(EC$9-EC38*EC$8/12,0),EC38),0))</x:f>
        <x:v>67880005.26914147</x:v>
      </x:c>
      <x:c r="ED39" s="58" t="n">
        <x:f>IF($C39&gt;'Deal Pricing'!$D$9,"",MAX(ED38-MIN(MAX(ED$9-ED38*ED$8/12,0),ED38),0))</x:f>
        <x:v>67912869.6450099</x:v>
      </x:c>
      <x:c r="EE39" s="58" t="n">
        <x:f>IF($C39&gt;'Deal Pricing'!$D$9,"",MAX(EE38-MIN(MAX(EE$9-EE38*EE$8/12,0),EE38),0))</x:f>
        <x:v>67945717.06287116</x:v>
      </x:c>
      <x:c r="EF39" s="58" t="n">
        <x:f>IF($C39&gt;'Deal Pricing'!$D$9,"",MAX(EF38-MIN(MAX(EF$9-EF38*EF$8/12,0),EF38),0))</x:f>
        <x:v>67978547.49777755</x:v>
      </x:c>
      <x:c r="EG39" s="58" t="n">
        <x:f>IF($C39&gt;'Deal Pricing'!$D$9,"",MAX(EG38-MIN(MAX(EG$9-EG38*EG$8/12,0),EG38),0))</x:f>
        <x:v>68011360.92484601</x:v>
      </x:c>
      <x:c r="EH39" s="58" t="n">
        <x:f>IF($C39&gt;'Deal Pricing'!$D$9,"",MAX(EH38-MIN(MAX(EH$9-EH38*EH$8/12,0),EH38),0))</x:f>
        <x:v>68044157.31925322</x:v>
      </x:c>
      <x:c r="EI39" s="58" t="n">
        <x:f>IF($C39&gt;'Deal Pricing'!$D$9,"",MAX(EI38-MIN(MAX(EI$9-EI38*EI$8/12,0),EI38),0))</x:f>
        <x:v>68076936.65624067</x:v>
      </x:c>
      <x:c r="EJ39" s="58" t="n">
        <x:f>IF($C39&gt;'Deal Pricing'!$D$9,"",MAX(EJ38-MIN(MAX(EJ$9-EJ38*EJ$8/12,0),EJ38),0))</x:f>
        <x:v>68109698.91110978</x:v>
      </x:c>
      <x:c r="EK39" s="58" t="n">
        <x:f>IF($C39&gt;'Deal Pricing'!$D$9,"",MAX(EK38-MIN(MAX(EK$9-EK38*EK$8/12,0),EK38),0))</x:f>
        <x:v>68142444.05922665</x:v>
      </x:c>
      <x:c r="EL39" s="58" t="n">
        <x:f>IF($C39&gt;'Deal Pricing'!$D$9,"",MAX(EL38-MIN(MAX(EL$9-EL38*EL$8/12,0),EL38),0))</x:f>
        <x:v>68175172.07601823</x:v>
      </x:c>
      <x:c r="EM39" s="58" t="n">
        <x:f>IF($C39&gt;'Deal Pricing'!$D$9,"",MAX(EM38-MIN(MAX(EM$9-EM38*EM$8/12,0),EM38),0))</x:f>
        <x:v>68207882.93697387</x:v>
      </x:c>
      <x:c r="EN39" s="58" t="n">
        <x:f>IF($C39&gt;'Deal Pricing'!$D$9,"",MAX(EN38-MIN(MAX(EN$9-EN38*EN$8/12,0),EN38),0))</x:f>
        <x:v>68240576.61764735</x:v>
      </x:c>
      <x:c r="EO39" s="58" t="n">
        <x:f>IF($C39&gt;'Deal Pricing'!$D$9,"",MAX(EO38-MIN(MAX(EO$9-EO38*EO$8/12,0),EO38),0))</x:f>
        <x:v>68273253.09365258</x:v>
      </x:c>
      <x:c r="EP39" s="58" t="n">
        <x:f>IF($C39&gt;'Deal Pricing'!$D$9,"",MAX(EP38-MIN(MAX(EP$9-EP38*EP$8/12,0),EP38),0))</x:f>
        <x:v>68305912.34066853</x:v>
      </x:c>
      <x:c r="EQ39" s="58" t="n">
        <x:f>IF($C39&gt;'Deal Pricing'!$D$9,"",MAX(EQ38-MIN(MAX(EQ$9-EQ38*EQ$8/12,0),EQ38),0))</x:f>
        <x:v>68338554.33443455</x:v>
      </x:c>
      <x:c r="ER39" s="58" t="n">
        <x:f>IF($C39&gt;'Deal Pricing'!$D$9,"",MAX(ER38-MIN(MAX(ER$9-ER38*ER$8/12,0),ER38),0))</x:f>
        <x:v>68371179.05075511</x:v>
      </x:c>
      <x:c r="ES39" s="58" t="n">
        <x:f>IF($C39&gt;'Deal Pricing'!$D$9,"",MAX(ES38-MIN(MAX(ES$9-ES38*ES$8/12,0),ES38),0))</x:f>
        <x:v>68403786.46549505</x:v>
      </x:c>
      <x:c r="ET39" s="58" t="n">
        <x:f>IF($C39&gt;'Deal Pricing'!$D$9,"",MAX(ET38-MIN(MAX(ET$9-ET38*ET$8/12,0),ET38),0))</x:f>
        <x:v>68436376.55458443</x:v>
      </x:c>
      <x:c r="EU39" s="58" t="n">
        <x:f>IF($C39&gt;'Deal Pricing'!$D$9,"",MAX(EU38-MIN(MAX(EU$9-EU38*EU$8/12,0),EU38),0))</x:f>
        <x:v>68468949.29401396</x:v>
      </x:c>
      <x:c r="EV39" s="58" t="n">
        <x:f>IF($C39&gt;'Deal Pricing'!$D$9,"",MAX(EV38-MIN(MAX(EV$9-EV38*EV$8/12,0),EV38),0))</x:f>
        <x:v>68501504.65983944</x:v>
      </x:c>
      <x:c r="EW39" s="58" t="n">
        <x:f>IF($C39&gt;'Deal Pricing'!$D$9,"",MAX(EW38-MIN(MAX(EW$9-EW38*EW$8/12,0),EW38),0))</x:f>
        <x:v>68534042.6281775</x:v>
      </x:c>
      <x:c r="EX39" s="58" t="n">
        <x:f>IF($C39&gt;'Deal Pricing'!$D$9,"",MAX(EX38-MIN(MAX(EX$9-EX38*EX$8/12,0),EX38),0))</x:f>
        <x:v>68566563.17520995</x:v>
      </x:c>
      <x:c r="EY39" s="58" t="n">
        <x:f>IF($C39&gt;'Deal Pricing'!$D$9,"",MAX(EY38-MIN(MAX(EY$9-EY38*EY$8/12,0),EY38),0))</x:f>
        <x:v>68599066.27718012</x:v>
      </x:c>
      <x:c r="EZ39" s="58" t="n">
        <x:f>IF($C39&gt;'Deal Pricing'!$D$9,"",MAX(EZ38-MIN(MAX(EZ$9-EZ38*EZ$8/12,0),EZ38),0))</x:f>
        <x:v>68631551.91039437</x:v>
      </x:c>
      <x:c r="FA39" s="58" t="n">
        <x:f>IF($C39&gt;'Deal Pricing'!$D$9,"",MAX(FA38-MIN(MAX(FA$9-FA38*FA$8/12,0),FA38),0))</x:f>
        <x:v>68664020.0512239</x:v>
      </x:c>
      <x:c r="FB39" s="58" t="n">
        <x:f>IF($C39&gt;'Deal Pricing'!$D$9,"",MAX(FB38-MIN(MAX(FB$9-FB38*FB$8/12,0),FB38),0))</x:f>
        <x:v>68696470.67610095</x:v>
      </x:c>
      <x:c r="FC39" s="58" t="n">
        <x:f>IF($C39&gt;'Deal Pricing'!$D$9,"",MAX(FC38-MIN(MAX(FC$9-FC38*FC$8/12,0),FC38),0))</x:f>
        <x:v>68728903.76152304</x:v>
      </x:c>
      <x:c r="FD39" s="58" t="n">
        <x:f>IF($C39&gt;'Deal Pricing'!$D$9,"",MAX(FD38-MIN(MAX(FD$9-FD38*FD$8/12,0),FD38),0))</x:f>
        <x:v>68761319.28404912</x:v>
      </x:c>
      <x:c r="FE39" s="58" t="n">
        <x:f>IF($C39&gt;'Deal Pricing'!$D$9,"",MAX(FE38-MIN(MAX(FE$9-FE38*FE$8/12,0),FE38),0))</x:f>
        <x:v>68793717.22030325</x:v>
      </x:c>
      <x:c r="FF39" s="58" t="n">
        <x:f>IF($C39&gt;'Deal Pricing'!$D$9,"",MAX(FF38-MIN(MAX(FF$9-FF38*FF$8/12,0),FF38),0))</x:f>
        <x:v>68826097.5469709</x:v>
      </x:c>
      <x:c r="FG39" s="58" t="n">
        <x:f>IF($C39&gt;'Deal Pricing'!$D$9,"",MAX(FG38-MIN(MAX(FG$9-FG38*FG$8/12,0),FG38),0))</x:f>
        <x:v>68858460.24080315</x:v>
      </x:c>
      <x:c r="FH39" s="58" t="n">
        <x:f>IF($C39&gt;'Deal Pricing'!$D$9,"",MAX(FH38-MIN(MAX(FH$9-FH38*FH$8/12,0),FH38),0))</x:f>
        <x:v>68890805.27861232</x:v>
      </x:c>
      <x:c r="FI39" s="58" t="n">
        <x:f>IF($C39&gt;'Deal Pricing'!$D$9,"",MAX(FI38-MIN(MAX(FI$9-FI38*FI$8/12,0),FI38),0))</x:f>
        <x:v>68923132.63727635</x:v>
      </x:c>
      <x:c r="FJ39" s="58" t="n">
        <x:f>IF($C39&gt;'Deal Pricing'!$D$9,"",MAX(FJ38-MIN(MAX(FJ$9-FJ38*FJ$8/12,0),FJ38),0))</x:f>
        <x:v>68955442.29373515</x:v>
      </x:c>
      <x:c r="FK39" s="58" t="n">
        <x:f>IF($C39&gt;'Deal Pricing'!$D$9,"",MAX(FK38-MIN(MAX(FK$9-FK38*FK$8/12,0),FK38),0))</x:f>
        <x:v>68987734.22499216</x:v>
      </x:c>
      <x:c r="FL39" s="58" t="n">
        <x:f>IF($C39&gt;'Deal Pricing'!$D$9,"",MAX(FL38-MIN(MAX(FL$9-FL38*FL$8/12,0),FL38),0))</x:f>
        <x:v>69020008.40811598</x:v>
      </x:c>
      <x:c r="FM39" s="58" t="n">
        <x:f>IF($C39&gt;'Deal Pricing'!$D$9,"",MAX(FM38-MIN(MAX(FM$9-FM38*FM$8/12,0),FM38),0))</x:f>
        <x:v>69052264.82023695</x:v>
      </x:c>
      <x:c r="FN39" s="58" t="n">
        <x:f>IF($C39&gt;'Deal Pricing'!$D$9,"",MAX(FN38-MIN(MAX(FN$9-FN38*FN$8/12,0),FN38),0))</x:f>
        <x:v>69084503.43855087</x:v>
      </x:c>
      <x:c r="FO39" s="58" t="n">
        <x:f>IF($C39&gt;'Deal Pricing'!$D$9,"",MAX(FO38-MIN(MAX(FO$9-FO38*FO$8/12,0),FO38),0))</x:f>
        <x:v>69116724.24031545</x:v>
      </x:c>
      <x:c r="FP39" s="58" t="n">
        <x:f>IF($C39&gt;'Deal Pricing'!$D$9,"",MAX(FP38-MIN(MAX(FP$9-FP38*FP$8/12,0),FP38),0))</x:f>
        <x:v>69148927.2028541</x:v>
      </x:c>
      <x:c r="FQ39" s="58" t="n">
        <x:f>IF($C39&gt;'Deal Pricing'!$D$9,"",MAX(FQ38-MIN(MAX(FQ$9-FQ38*FQ$8/12,0),FQ38),0))</x:f>
        <x:v>69181112.30355197</x:v>
      </x:c>
      <x:c r="FR39" s="58" t="n">
        <x:f>IF($C39&gt;'Deal Pricing'!$D$9,"",MAX(FR38-MIN(MAX(FR$9-FR38*FR$8/12,0),FR38),0))</x:f>
        <x:v>69213279.51986007</x:v>
      </x:c>
      <x:c r="FS39" s="58" t="n">
        <x:f>IF($C39&gt;'Deal Pricing'!$D$9,"",MAX(FS38-MIN(MAX(FS$9-FS38*FS$8/12,0),FS38),0))</x:f>
        <x:v>69245428.82929133</x:v>
      </x:c>
      <x:c r="FT39" s="58" t="n">
        <x:f>IF($C39&gt;'Deal Pricing'!$D$9,"",MAX(FT38-MIN(MAX(FT$9-FT38*FT$8/12,0),FT38),0))</x:f>
        <x:v>69277560.20942456</x:v>
      </x:c>
      <x:c r="FU39" s="58" t="n">
        <x:f>IF($C39&gt;'Deal Pricing'!$D$9,"",MAX(FU38-MIN(MAX(FU$9-FU38*FU$8/12,0),FU38),0))</x:f>
        <x:v>69309673.6379004</x:v>
      </x:c>
      <x:c r="FV39" s="58" t="n">
        <x:f>IF($C39&gt;'Deal Pricing'!$D$9,"",MAX(FV38-MIN(MAX(FV$9-FV38*FV$8/12,0),FV38),0))</x:f>
        <x:v>69341769.09242553</x:v>
      </x:c>
      <x:c r="FW39" s="58" t="n">
        <x:f>IF($C39&gt;'Deal Pricing'!$D$9,"",MAX(FW38-MIN(MAX(FW$9-FW38*FW$8/12,0),FW38),0))</x:f>
        <x:v>69373846.55076915</x:v>
      </x:c>
      <x:c r="FX39" s="58" t="n">
        <x:f>IF($C39&gt;'Deal Pricing'!$D$9,"",MAX(FX38-MIN(MAX(FX$9-FX38*FX$8/12,0),FX38),0))</x:f>
        <x:v>69405905.99076457</x:v>
      </x:c>
      <x:c r="FY39" s="58" t="n">
        <x:f>IF($C39&gt;'Deal Pricing'!$D$9,"",MAX(FY38-MIN(MAX(FY$9-FY38*FY$8/12,0),FY38),0))</x:f>
        <x:v>69437947.39031038</x:v>
      </x:c>
      <x:c r="FZ39" s="58" t="n">
        <x:f>IF($C39&gt;'Deal Pricing'!$D$9,"",MAX(FZ38-MIN(MAX(FZ$9-FZ38*FZ$8/12,0),FZ38),0))</x:f>
        <x:v>69469970.72736767</x:v>
      </x:c>
      <x:c r="GA39" s="58" t="n">
        <x:f>IF($C39&gt;'Deal Pricing'!$D$9,"",MAX(GA38-MIN(MAX(GA$9-GA38*GA$8/12,0),GA38),0))</x:f>
        <x:v>69501975.97996317</x:v>
      </x:c>
      <x:c r="GB39" s="58" t="n">
        <x:f>IF($C39&gt;'Deal Pricing'!$D$9,"",MAX(GB38-MIN(MAX(GB$9-GB38*GB$8/12,0),GB38),0))</x:f>
        <x:v>69533963.1261863</x:v>
      </x:c>
      <x:c r="GC39" s="58" t="n">
        <x:f>IF($C39&gt;'Deal Pricing'!$D$9,"",MAX(GC38-MIN(MAX(GC$9-GC38*GC$8/12,0),GC38),0))</x:f>
        <x:v>69565932.14419223</x:v>
      </x:c>
      <x:c r="GD39" s="58" t="n">
        <x:f>IF($C39&gt;'Deal Pricing'!$D$9,"",MAX(GD38-MIN(MAX(GD$9-GD38*GD$8/12,0),GD38),0))</x:f>
        <x:v>69597883.01219864</x:v>
      </x:c>
      <x:c r="GE39" s="58" t="n">
        <x:f>IF($C39&gt;'Deal Pricing'!$D$9,"",MAX(GE38-MIN(MAX(GE$9-GE38*GE$8/12,0),GE38),0))</x:f>
        <x:v>69629815.70848927</x:v>
      </x:c>
      <x:c r="GF39" s="58" t="n">
        <x:f>IF($C39&gt;'Deal Pricing'!$D$9,"",MAX(GF38-MIN(MAX(GF$9-GF38*GF$8/12,0),GF38),0))</x:f>
        <x:v>69661730.21141025</x:v>
      </x:c>
      <x:c r="GG39" s="58" t="n">
        <x:f>IF($C39&gt;'Deal Pricing'!$D$9,"",MAX(GG38-MIN(MAX(GG$9-GG38*GG$8/12,0),GG38),0))</x:f>
        <x:v>69693626.49937402</x:v>
      </x:c>
      <x:c r="GH39" s="58" t="n">
        <x:f>IF($C39&gt;'Deal Pricing'!$D$9,"",MAX(GH38-MIN(MAX(GH$9-GH38*GH$8/12,0),GH38),0))</x:f>
        <x:v>69725504.55085564</x:v>
      </x:c>
      <x:c r="GI39" s="58" t="n">
        <x:f>IF($C39&gt;'Deal Pricing'!$D$9,"",MAX(GI38-MIN(MAX(GI$9-GI38*GI$8/12,0),GI38),0))</x:f>
        <x:v>69757364.34439494</x:v>
      </x:c>
      <x:c r="GJ39" s="58" t="n">
        <x:f>IF($C39&gt;'Deal Pricing'!$D$9,"",MAX(GJ38-MIN(MAX(GJ$9-GJ38*GJ$8/12,0),GJ38),0))</x:f>
        <x:v>69789205.85859725</x:v>
      </x:c>
      <x:c r="GK39" s="58" t="n">
        <x:f>IF($C39&gt;'Deal Pricing'!$D$9,"",MAX(GK38-MIN(MAX(GK$9-GK38*GK$8/12,0),GK38),0))</x:f>
        <x:v>69821029.07213056</x:v>
      </x:c>
      <x:c r="GL39" s="58" t="n">
        <x:f>IF($C39&gt;'Deal Pricing'!$D$9,"",MAX(GL38-MIN(MAX(GL$9-GL38*GL$8/12,0),GL38),0))</x:f>
        <x:v>69852833.96372916</x:v>
      </x:c>
      <x:c r="GM39" s="58" t="n">
        <x:f>IF($C39&gt;'Deal Pricing'!$D$9,"",MAX(GM38-MIN(MAX(GM$9-GM38*GM$8/12,0),GM38),0))</x:f>
        <x:v>69884620.51218991</x:v>
      </x:c>
      <x:c r="GN39" s="58" t="n">
        <x:f>IF($C39&gt;'Deal Pricing'!$D$9,"",MAX(GN38-MIN(MAX(GN$9-GN38*GN$8/12,0),GN38),0))</x:f>
        <x:v>69916388.69637609</x:v>
      </x:c>
      <x:c r="GO39" s="58" t="n">
        <x:f>IF($C39&gt;'Deal Pricing'!$D$9,"",MAX(GO38-MIN(MAX(GO$9-GO38*GO$8/12,0),GO38),0))</x:f>
        <x:v>69948138.49521354</x:v>
      </x:c>
      <x:c r="GP39" s="58" t="n">
        <x:f>IF($C39&gt;'Deal Pricing'!$D$9,"",MAX(GP38-MIN(MAX(GP$9-GP38*GP$8/12,0),GP38),0))</x:f>
        <x:v>69979869.88769463</x:v>
      </x:c>
      <x:c r="GQ39" s="58" t="n">
        <x:f>IF($C39&gt;'Deal Pricing'!$D$9,"",MAX(GQ38-MIN(MAX(GQ$9-GQ38*GQ$8/12,0),GQ38),0))</x:f>
        <x:v>70011582.85287434</x:v>
      </x:c>
      <x:c r="GR39" s="58" t="n">
        <x:f>IF($C39&gt;'Deal Pricing'!$D$9,"",MAX(GR38-MIN(MAX(GR$9-GR38*GR$8/12,0),GR38),0))</x:f>
        <x:v>70043277.36987412</x:v>
      </x:c>
      <x:c r="GS39" s="58" t="n">
        <x:f>IF($C39&gt;'Deal Pricing'!$D$9,"",MAX(GS38-MIN(MAX(GS$9-GS38*GS$8/12,0),GS38),0))</x:f>
        <x:v>70074953.41787829</x:v>
      </x:c>
      <x:c r="GT39" s="58" t="n">
        <x:f>IF($C39&gt;'Deal Pricing'!$D$9,"",MAX(GT38-MIN(MAX(GT$9-GT38*GT$8/12,0),GT38),0))</x:f>
        <x:v>70106610.97613744</x:v>
      </x:c>
      <x:c r="GU39" s="58" t="n">
        <x:f>IF($C39&gt;'Deal Pricing'!$D$9,"",MAX(GU38-MIN(MAX(GU$9-GU38*GU$8/12,0),GU38),0))</x:f>
        <x:v>70138250.0239656</x:v>
      </x:c>
      <x:c r="GV39" s="58" t="n">
        <x:f>IF($C39&gt;'Deal Pricing'!$D$9,"",MAX(GV38-MIN(MAX(GV$9-GV38*GV$8/12,0),GV38),0))</x:f>
        <x:v>70169870.54074144</x:v>
      </x:c>
      <x:c r="GW39" s="58" t="n">
        <x:f>IF($C39&gt;'Deal Pricing'!$D$9,"",MAX(GW38-MIN(MAX(GW$9-GW38*GW$8/12,0),GW38),0))</x:f>
        <x:v>70201472.50590976</x:v>
      </x:c>
      <x:c r="GX39" s="58" t="n">
        <x:f>IF($C39&gt;'Deal Pricing'!$D$9,"",MAX(GX38-MIN(MAX(GX$9-GX38*GX$8/12,0),GX38),0))</x:f>
        <x:v>70233055.8989782</x:v>
      </x:c>
      <x:c r="GY39" s="58" t="n">
        <x:f>IF($C39&gt;'Deal Pricing'!$D$9,"",MAX(GY38-MIN(MAX(GY$9-GY38*GY$8/12,0),GY38),0))</x:f>
        <x:v>70264620.69952095</x:v>
      </x:c>
      <x:c r="GZ39" s="58" t="n">
        <x:f>IF($C39&gt;'Deal Pricing'!$D$9,"",MAX(GZ38-MIN(MAX(GZ$9-GZ38*GZ$8/12,0),GZ38),0))</x:f>
        <x:v>70296166.88717514</x:v>
      </x:c>
      <x:c r="HA39" s="58" t="n">
        <x:f>IF($C39&gt;'Deal Pricing'!$D$9,"",MAX(HA38-MIN(MAX(HA$9-HA38*HA$8/12,0),HA38),0))</x:f>
        <x:v>70327694.4416446</x:v>
      </x:c>
      <x:c r="HB39" s="58" t="n">
        <x:f>IF($C39&gt;'Deal Pricing'!$D$9,"",MAX(HB38-MIN(MAX(HB$9-HB38*HB$8/12,0),HB38),0))</x:f>
        <x:v>70359203.34269607</x:v>
      </x:c>
      <x:c r="HC39" s="58" t="n">
        <x:f>IF($C39&gt;'Deal Pricing'!$D$9,"",MAX(HC38-MIN(MAX(HC$9-HC38*HC$8/12,0),HC38),0))</x:f>
        <x:v>70390693.57016282</x:v>
      </x:c>
      <x:c r="HD39" s="58" t="n">
        <x:f>IF($C39&gt;'Deal Pricing'!$D$9,"",MAX(HD38-MIN(MAX(HD$9-HD38*HD$8/12,0),HD38),0))</x:f>
        <x:v>70422165.1039415</x:v>
      </x:c>
      <x:c r="HE39" s="58" t="n">
        <x:f>IF($C39&gt;'Deal Pricing'!$D$9,"",MAX(HE38-MIN(MAX(HE$9-HE38*HE$8/12,0),HE38),0))</x:f>
        <x:v>70453617.92399503</x:v>
      </x:c>
      <x:c r="HF39" s="58" t="n">
        <x:f>IF($C39&gt;'Deal Pricing'!$D$9,"",MAX(HF38-MIN(MAX(HF$9-HF38*HF$8/12,0),HF38),0))</x:f>
        <x:v>70485052.01034959</x:v>
      </x:c>
      <x:c r="HG39" s="58" t="n">
        <x:f>IF($C39&gt;'Deal Pricing'!$D$9,"",MAX(HG38-MIN(MAX(HG$9-HG38*HG$8/12,0),HG38),0))</x:f>
        <x:v>70516467.34309806</x:v>
      </x:c>
      <x:c r="HH39" s="58" t="n">
        <x:f>IF($C39&gt;'Deal Pricing'!$D$9,"",MAX(HH38-MIN(MAX(HH$9-HH38*HH$8/12,0),HH38),0))</x:f>
        <x:v>70547863.90239687</x:v>
      </x:c>
      <x:c r="HI39" s="58" t="n">
        <x:f>IF($C39&gt;'Deal Pricing'!$D$9,"",MAX(HI38-MIN(MAX(HI$9-HI38*HI$8/12,0),HI38),0))</x:f>
        <x:v>70579241.66846734</x:v>
      </x:c>
      <x:c r="HJ39" s="58" t="n">
        <x:f>IF($C39&gt;'Deal Pricing'!$D$9,"",MAX(HJ38-MIN(MAX(HJ$9-HJ38*HJ$8/12,0),HJ38),0))</x:f>
        <x:v>70610600.62159719</x:v>
      </x:c>
      <x:c r="HK39" s="58" t="n">
        <x:f>IF($C39&gt;'Deal Pricing'!$D$9,"",MAX(HK38-MIN(MAX(HK$9-HK38*HK$8/12,0),HK38),0))</x:f>
        <x:v>70641940.74213704</x:v>
      </x:c>
      <x:c r="HL39" s="58" t="n">
        <x:f>IF($C39&gt;'Deal Pricing'!$D$9,"",MAX(HL38-MIN(MAX(HL$9-HL38*HL$8/12,0),HL38),0))</x:f>
        <x:v>70673262.01050454</x:v>
      </x:c>
      <x:c r="HM39" s="58" t="n">
        <x:f>IF($C39&gt;'Deal Pricing'!$D$9,"",MAX(HM38-MIN(MAX(HM$9-HM38*HM$8/12,0),HM38),0))</x:f>
        <x:v>70704564.40718044</x:v>
      </x:c>
      <x:c r="HN39" s="58" t="n">
        <x:f>IF($C39&gt;'Deal Pricing'!$D$9,"",MAX(HN38-MIN(MAX(HN$9-HN38*HN$8/12,0),HN38),0))</x:f>
        <x:v>70735847.91271228</x:v>
      </x:c>
      <x:c r="HO39" s="58" t="n">
        <x:f>IF($C39&gt;'Deal Pricing'!$D$9,"",MAX(HO38-MIN(MAX(HO$9-HO38*HO$8/12,0),HO38),0))</x:f>
        <x:v>70767112.50771084</x:v>
      </x:c>
      <x:c r="HP39" s="58" t="n">
        <x:f>IF($C39&gt;'Deal Pricing'!$D$9,"",MAX(HP38-MIN(MAX(HP$9-HP38*HP$8/12,0),HP38),0))</x:f>
        <x:v>70798358.17285363</x:v>
      </x:c>
      <x:c r="HQ39" s="58" t="n">
        <x:f>IF($C39&gt;'Deal Pricing'!$D$9,"",MAX(HQ38-MIN(MAX(HQ$9-HQ38*HQ$8/12,0),HQ38),0))</x:f>
        <x:v>70829584.88888158</x:v>
      </x:c>
      <x:c r="HR39" s="58" t="n">
        <x:f>IF($C39&gt;'Deal Pricing'!$D$9,"",MAX(HR38-MIN(MAX(HR$9-HR38*HR$8/12,0),HR38),0))</x:f>
        <x:v>70860792.63660225</x:v>
      </x:c>
      <x:c r="HS39" s="58" t="n">
        <x:f>IF($C39&gt;'Deal Pricing'!$D$9,"",MAX(HS38-MIN(MAX(HS$9-HS38*HS$8/12,0),HS38),0))</x:f>
        <x:v>70891981.39688708</x:v>
      </x:c>
      <x:c r="HT39" s="58" t="n">
        <x:f>IF($C39&gt;'Deal Pricing'!$D$9,"",MAX(HT38-MIN(MAX(HT$9-HT38*HT$8/12,0),HT38),0))</x:f>
        <x:v>70923151.1506726</x:v>
      </x:c>
      <x:c r="HU39" s="58" t="n">
        <x:f>IF($C39&gt;'Deal Pricing'!$D$9,"",MAX(HU38-MIN(MAX(HU$9-HU38*HU$8/12,0),HU38),0))</x:f>
        <x:v>70954301.87896155</x:v>
      </x:c>
      <x:c r="HV39" s="58" t="n">
        <x:f>IF($C39&gt;'Deal Pricing'!$D$9,"",MAX(HV38-MIN(MAX(HV$9-HV38*HV$8/12,0),HV38),0))</x:f>
        <x:v>70985433.56282027</x:v>
      </x:c>
      <x:c r="HW39" s="58" t="n">
        <x:f>IF($C39&gt;'Deal Pricing'!$D$9,"",MAX(HW38-MIN(MAX(HW$9-HW38*HW$8/12,0),HW38),0))</x:f>
        <x:v>71016546.18338172</x:v>
      </x:c>
      <x:c r="HX39" s="58" t="n">
        <x:f>IF($C39&gt;'Deal Pricing'!$D$9,"",MAX(HX38-MIN(MAX(HX$9-HX38*HX$8/12,0),HX38),0))</x:f>
        <x:v>71047639.72184245</x:v>
      </x:c>
      <x:c r="HY39" s="58" t="n">
        <x:f>IF($C39&gt;'Deal Pricing'!$D$9,"",MAX(HY38-MIN(MAX(HY$9-HY38*HY$8/12,0),HY38),0))</x:f>
        <x:v>71078714.15946561</x:v>
      </x:c>
      <x:c r="HZ39" s="58" t="n">
        <x:f>IF($C39&gt;'Deal Pricing'!$D$9,"",MAX(HZ38-MIN(MAX(HZ$9-HZ38*HZ$8/12,0),HZ38),0))</x:f>
        <x:v>71109769.47757801</x:v>
      </x:c>
      <x:c r="IA39" s="58" t="n">
        <x:f>IF($C39&gt;'Deal Pricing'!$D$9,"",MAX(IA38-MIN(MAX(IA$9-IA38*IA$8/12,0),IA38),0))</x:f>
        <x:v>71140805.65757316</x:v>
      </x:c>
      <x:c r="IB39" s="58" t="n">
        <x:f>IF($C39&gt;'Deal Pricing'!$D$9,"",MAX(IB38-MIN(MAX(IB$9-IB38*IB$8/12,0),IB38),0))</x:f>
        <x:v>71171822.6809081</x:v>
      </x:c>
      <x:c r="IC39" s="2"/>
      <x:c r="ID39" s="2"/>
      <x:c r="IE39" s="2"/>
      <x:c r="IF39" s="2"/>
    </x:row>
    <x:row r="40">
      <x:c r="A40" s="2"/>
      <x:c r="B40" s="2"/>
      <x:c r="C40" s="2" t="n">
        <x:v>16</x:v>
      </x:c>
      <x:c r="D40" s="67" t="n">
        <x:f>IF(C40&lt;='Deal Pricing'!$D$9,(1-(1-(1-'Deal Pricing'!$H$10)^(1/12)))^(C40-1),"")</x:f>
        <x:v>0.9502525447372354</x:v>
      </x:c>
      <x:c r="E40" s="67" t="n">
        <x:f>IF(D40="","",D40*(1-(1-'Deal Pricing'!$H$10)^(1/12)))</x:f>
        <x:v>0.0032271081943344394</x:v>
      </x:c>
      <x:c r="F40" s="58" t="n">
        <x:f>IF($C40&gt;'Deal Pricing'!$D$9,"",MAX(F39-MIN(MAX(F$9-F39*F$8/12,0),F39),0))</x:f>
        <x:v>60860962.48630443</x:v>
      </x:c>
      <x:c r="G40" s="58" t="n">
        <x:f>IF($C40&gt;'Deal Pricing'!$D$9,"",MAX(G39-MIN(MAX(G$9-G39*G$8/12,0),G39),0))</x:f>
        <x:v>60896686.56228329</x:v>
      </x:c>
      <x:c r="H40" s="58" t="n">
        <x:f>IF($C40&gt;'Deal Pricing'!$D$9,"",MAX(H39-MIN(MAX(H$9-H39*H$8/12,0),H39),0))</x:f>
        <x:v>60932398.9414313</x:v>
      </x:c>
      <x:c r="I40" s="58" t="n">
        <x:f>IF($C40&gt;'Deal Pricing'!$D$9,"",MAX(I39-MIN(MAX(I$9-I39*I$8/12,0),I39),0))</x:f>
        <x:v>60968099.58899963</x:v>
      </x:c>
      <x:c r="J40" s="58" t="n">
        <x:f>IF($C40&gt;'Deal Pricing'!$D$9,"",MAX(J39-MIN(MAX(J$9-J39*J$8/12,0),J39),0))</x:f>
        <x:v>61003788.47028766</x:v>
      </x:c>
      <x:c r="K40" s="58" t="n">
        <x:f>IF($C40&gt;'Deal Pricing'!$D$9,"",MAX(K39-MIN(MAX(K$9-K39*K$8/12,0),K39),0))</x:f>
        <x:v>61039465.55064793</x:v>
      </x:c>
      <x:c r="L40" s="58" t="n">
        <x:f>IF($C40&gt;'Deal Pricing'!$D$9,"",MAX(L39-MIN(MAX(L$9-L39*L$8/12,0),L39),0))</x:f>
        <x:v>61075130.79547535</x:v>
      </x:c>
      <x:c r="M40" s="58" t="n">
        <x:f>IF($C40&gt;'Deal Pricing'!$D$9,"",MAX(M39-MIN(MAX(M$9-M39*M$8/12,0),M39),0))</x:f>
        <x:v>61110784.17021957</x:v>
      </x:c>
      <x:c r="N40" s="58" t="n">
        <x:f>IF($C40&gt;'Deal Pricing'!$D$9,"",MAX(N39-MIN(MAX(N$9-N39*N$8/12,0),N39),0))</x:f>
        <x:v>61146425.640372954</x:v>
      </x:c>
      <x:c r="O40" s="58" t="n">
        <x:f>IF($C40&gt;'Deal Pricing'!$D$9,"",MAX(O39-MIN(MAX(O$9-O39*O$8/12,0),O39),0))</x:f>
        <x:v>61182055.17148284</x:v>
      </x:c>
      <x:c r="P40" s="58" t="n">
        <x:f>IF($C40&gt;'Deal Pricing'!$D$9,"",MAX(P39-MIN(MAX(P$9-P39*P$8/12,0),P39),0))</x:f>
        <x:v>61217672.729139574</x:v>
      </x:c>
      <x:c r="Q40" s="58" t="n">
        <x:f>IF($C40&gt;'Deal Pricing'!$D$9,"",MAX(Q39-MIN(MAX(Q$9-Q39*Q$8/12,0),Q39),0))</x:f>
        <x:v>61253278.27898864</x:v>
      </x:c>
      <x:c r="R40" s="58" t="n">
        <x:f>IF($C40&gt;'Deal Pricing'!$D$9,"",MAX(R39-MIN(MAX(R$9-R39*R$8/12,0),R39),0))</x:f>
        <x:v>61288871.786718875</x:v>
      </x:c>
      <x:c r="S40" s="58" t="n">
        <x:f>IF($C40&gt;'Deal Pricing'!$D$9,"",MAX(S39-MIN(MAX(S$9-S39*S$8/12,0),S39),0))</x:f>
        <x:v>61324453.218074344</x:v>
      </x:c>
      <x:c r="T40" s="58" t="n">
        <x:f>IF($C40&gt;'Deal Pricing'!$D$9,"",MAX(T39-MIN(MAX(T$9-T39*T$8/12,0),T39),0))</x:f>
        <x:v>61360022.538842976</x:v>
      </x:c>
      <x:c r="U40" s="58" t="n">
        <x:f>IF($C40&gt;'Deal Pricing'!$D$9,"",MAX(U39-MIN(MAX(U$9-U39*U$8/12,0),U39),0))</x:f>
        <x:v>61395579.71486784</x:v>
      </x:c>
      <x:c r="V40" s="58" t="n">
        <x:f>IF($C40&gt;'Deal Pricing'!$D$9,"",MAX(V39-MIN(MAX(V$9-V39*V$8/12,0),V39),0))</x:f>
        <x:v>61431124.71203761</x:v>
      </x:c>
      <x:c r="W40" s="58" t="n">
        <x:f>IF($C40&gt;'Deal Pricing'!$D$9,"",MAX(W39-MIN(MAX(W$9-W39*W$8/12,0),W39),0))</x:f>
        <x:v>61466657.49629102</x:v>
      </x:c>
      <x:c r="X40" s="58" t="n">
        <x:f>IF($C40&gt;'Deal Pricing'!$D$9,"",MAX(X39-MIN(MAX(X$9-X39*X$8/12,0),X39),0))</x:f>
        <x:v>61502178.03362071</x:v>
      </x:c>
      <x:c r="Y40" s="58" t="n">
        <x:f>IF($C40&gt;'Deal Pricing'!$D$9,"",MAX(Y39-MIN(MAX(Y$9-Y39*Y$8/12,0),Y39),0))</x:f>
        <x:v>61537686.29006414</x:v>
      </x:c>
      <x:c r="Z40" s="58" t="n">
        <x:f>IF($C40&gt;'Deal Pricing'!$D$9,"",MAX(Z39-MIN(MAX(Z$9-Z39*Z$8/12,0),Z39),0))</x:f>
        <x:v>61573182.23171426</x:v>
      </x:c>
      <x:c r="AA40" s="58" t="n">
        <x:f>IF($C40&gt;'Deal Pricing'!$D$9,"",MAX(AA39-MIN(MAX(AA$9-AA39*AA$8/12,0),AA39),0))</x:f>
        <x:v>61608665.82470921</x:v>
      </x:c>
      <x:c r="AB40" s="58" t="n">
        <x:f>IF($C40&gt;'Deal Pricing'!$D$9,"",MAX(AB39-MIN(MAX(AB$9-AB39*AB$8/12,0),AB39),0))</x:f>
        <x:v>61644137.03524271</x:v>
      </x:c>
      <x:c r="AC40" s="58" t="n">
        <x:f>IF($C40&gt;'Deal Pricing'!$D$9,"",MAX(AC39-MIN(MAX(AC$9-AC39*AC$8/12,0),AC39),0))</x:f>
        <x:v>61679595.82955396</x:v>
      </x:c>
      <x:c r="AD40" s="58" t="n">
        <x:f>IF($C40&gt;'Deal Pricing'!$D$9,"",MAX(AD39-MIN(MAX(AD$9-AD39*AD$8/12,0),AD39),0))</x:f>
        <x:v>61715042.173937984</x:v>
      </x:c>
      <x:c r="AE40" s="58" t="n">
        <x:f>IF($C40&gt;'Deal Pricing'!$D$9,"",MAX(AE39-MIN(MAX(AE$9-AE39*AE$8/12,0),AE39),0))</x:f>
        <x:v>61750476.03473566</x:v>
      </x:c>
      <x:c r="AF40" s="58" t="n">
        <x:f>IF($C40&gt;'Deal Pricing'!$D$9,"",MAX(AF39-MIN(MAX(AF$9-AF39*AF$8/12,0),AF39),0))</x:f>
        <x:v>61785897.37834361</x:v>
      </x:c>
      <x:c r="AG40" s="58" t="n">
        <x:f>IF($C40&gt;'Deal Pricing'!$D$9,"",MAX(AG39-MIN(MAX(AG$9-AG39*AG$8/12,0),AG39),0))</x:f>
        <x:v>61821306.17120593</x:v>
      </x:c>
      <x:c r="AH40" s="58" t="n">
        <x:f>IF($C40&gt;'Deal Pricing'!$D$9,"",MAX(AH39-MIN(MAX(AH$9-AH39*AH$8/12,0),AH39),0))</x:f>
        <x:v>61856702.37981794</x:v>
      </x:c>
      <x:c r="AI40" s="58" t="n">
        <x:f>IF($C40&gt;'Deal Pricing'!$D$9,"",MAX(AI39-MIN(MAX(AI$9-AI39*AI$8/12,0),AI39),0))</x:f>
        <x:v>61892085.97072975</x:v>
      </x:c>
      <x:c r="AJ40" s="58" t="n">
        <x:f>IF($C40&gt;'Deal Pricing'!$D$9,"",MAX(AJ39-MIN(MAX(AJ$9-AJ39*AJ$8/12,0),AJ39),0))</x:f>
        <x:v>61927456.91053811</x:v>
      </x:c>
      <x:c r="AK40" s="58" t="n">
        <x:f>IF($C40&gt;'Deal Pricing'!$D$9,"",MAX(AK39-MIN(MAX(AK$9-AK39*AK$8/12,0),AK39),0))</x:f>
        <x:v>61962815.16589618</x:v>
      </x:c>
      <x:c r="AL40" s="58" t="n">
        <x:f>IF($C40&gt;'Deal Pricing'!$D$9,"",MAX(AL39-MIN(MAX(AL$9-AL39*AL$8/12,0),AL39),0))</x:f>
        <x:v>61998160.70350378</x:v>
      </x:c>
      <x:c r="AM40" s="58" t="n">
        <x:f>IF($C40&gt;'Deal Pricing'!$D$9,"",MAX(AM39-MIN(MAX(AM$9-AM39*AM$8/12,0),AM39),0))</x:f>
        <x:v>62033493.490117356</x:v>
      </x:c>
      <x:c r="AN40" s="58" t="n">
        <x:f>IF($C40&gt;'Deal Pricing'!$D$9,"",MAX(AN39-MIN(MAX(AN$9-AN39*AN$8/12,0),AN39),0))</x:f>
        <x:v>62068813.492540546</x:v>
      </x:c>
      <x:c r="AO40" s="58" t="n">
        <x:f>IF($C40&gt;'Deal Pricing'!$D$9,"",MAX(AO39-MIN(MAX(AO$9-AO39*AO$8/12,0),AO39),0))</x:f>
        <x:v>62104120.67763339</x:v>
      </x:c>
      <x:c r="AP40" s="58" t="n">
        <x:f>IF($C40&gt;'Deal Pricing'!$D$9,"",MAX(AP39-MIN(MAX(AP$9-AP39*AP$8/12,0),AP39),0))</x:f>
        <x:v>62139415.01230366</x:v>
      </x:c>
      <x:c r="AQ40" s="58" t="n">
        <x:f>IF($C40&gt;'Deal Pricing'!$D$9,"",MAX(AQ39-MIN(MAX(AQ$9-AQ39*AQ$8/12,0),AQ39),0))</x:f>
        <x:v>62174696.46351566</x:v>
      </x:c>
      <x:c r="AR40" s="58" t="n">
        <x:f>IF($C40&gt;'Deal Pricing'!$D$9,"",MAX(AR39-MIN(MAX(AR$9-AR39*AR$8/12,0),AR39),0))</x:f>
        <x:v>62209964.9982817</x:v>
      </x:c>
      <x:c r="AS40" s="58" t="n">
        <x:f>IF($C40&gt;'Deal Pricing'!$D$9,"",MAX(AS39-MIN(MAX(AS$9-AS39*AS$8/12,0),AS39),0))</x:f>
        <x:v>62245220.58367073</x:v>
      </x:c>
      <x:c r="AT40" s="58" t="n">
        <x:f>IF($C40&gt;'Deal Pricing'!$D$9,"",MAX(AT39-MIN(MAX(AT$9-AT39*AT$8/12,0),AT39),0))</x:f>
        <x:v>62280463.186800994</x:v>
      </x:c>
      <x:c r="AU40" s="58" t="n">
        <x:f>IF($C40&gt;'Deal Pricing'!$D$9,"",MAX(AU39-MIN(MAX(AU$9-AU39*AU$8/12,0),AU39),0))</x:f>
        <x:v>62315692.774843544</x:v>
      </x:c>
      <x:c r="AV40" s="58" t="n">
        <x:f>IF($C40&gt;'Deal Pricing'!$D$9,"",MAX(AV39-MIN(MAX(AV$9-AV39*AV$8/12,0),AV39),0))</x:f>
        <x:v>62350909.31502509</x:v>
      </x:c>
      <x:c r="AW40" s="58" t="n">
        <x:f>IF($C40&gt;'Deal Pricing'!$D$9,"",MAX(AW39-MIN(MAX(AW$9-AW39*AW$8/12,0),AW39),0))</x:f>
        <x:v>62386112.7746212</x:v>
      </x:c>
      <x:c r="AX40" s="58" t="n">
        <x:f>IF($C40&gt;'Deal Pricing'!$D$9,"",MAX(AX39-MIN(MAX(AX$9-AX39*AX$8/12,0),AX39),0))</x:f>
        <x:v>62421303.120964505</x:v>
      </x:c>
      <x:c r="AY40" s="58" t="n">
        <x:f>IF($C40&gt;'Deal Pricing'!$D$9,"",MAX(AY39-MIN(MAX(AY$9-AY39*AY$8/12,0),AY39),0))</x:f>
        <x:v>62456480.32143644</x:v>
      </x:c>
      <x:c r="AZ40" s="58" t="n">
        <x:f>IF($C40&gt;'Deal Pricing'!$D$9,"",MAX(AZ39-MIN(MAX(AZ$9-AZ39*AZ$8/12,0),AZ39),0))</x:f>
        <x:v>62491644.343475856</x:v>
      </x:c>
      <x:c r="BA40" s="58" t="n">
        <x:f>IF($C40&gt;'Deal Pricing'!$D$9,"",MAX(BA39-MIN(MAX(BA$9-BA39*BA$8/12,0),BA39),0))</x:f>
        <x:v>62526795.15457081</x:v>
      </x:c>
      <x:c r="BB40" s="58" t="n">
        <x:f>IF($C40&gt;'Deal Pricing'!$D$9,"",MAX(BB39-MIN(MAX(BB$9-BB39*BB$8/12,0),BB39),0))</x:f>
        <x:v>62561932.722266674</x:v>
      </x:c>
      <x:c r="BC40" s="58" t="n">
        <x:f>IF($C40&gt;'Deal Pricing'!$D$9,"",MAX(BC39-MIN(MAX(BC$9-BC39*BC$8/12,0),BC39),0))</x:f>
        <x:v>62597057.01415838</x:v>
      </x:c>
      <x:c r="BD40" s="58" t="n">
        <x:f>IF($C40&gt;'Deal Pricing'!$D$9,"",MAX(BD39-MIN(MAX(BD$9-BD39*BD$8/12,0),BD39),0))</x:f>
        <x:v>62632167.99789844</x:v>
      </x:c>
      <x:c r="BE40" s="58" t="n">
        <x:f>IF($C40&gt;'Deal Pricing'!$D$9,"",MAX(BE39-MIN(MAX(BE$9-BE39*BE$8/12,0),BE39),0))</x:f>
        <x:v>62667265.64118998</x:v>
      </x:c>
      <x:c r="BF40" s="58" t="n">
        <x:f>IF($C40&gt;'Deal Pricing'!$D$9,"",MAX(BF39-MIN(MAX(BF$9-BF39*BF$8/12,0),BF39),0))</x:f>
        <x:v>62702349.91179017</x:v>
      </x:c>
      <x:c r="BG40" s="58" t="n">
        <x:f>IF($C40&gt;'Deal Pricing'!$D$9,"",MAX(BG39-MIN(MAX(BG$9-BG39*BG$8/12,0),BG39),0))</x:f>
        <x:v>62737420.77751275</x:v>
      </x:c>
      <x:c r="BH40" s="58" t="n">
        <x:f>IF($C40&gt;'Deal Pricing'!$D$9,"",MAX(BH39-MIN(MAX(BH$9-BH39*BH$8/12,0),BH39),0))</x:f>
        <x:v>62772478.20622183</x:v>
      </x:c>
      <x:c r="BI40" s="58" t="n">
        <x:f>IF($C40&gt;'Deal Pricing'!$D$9,"",MAX(BI39-MIN(MAX(BI$9-BI39*BI$8/12,0),BI39),0))</x:f>
        <x:v>62807522.16583925</x:v>
      </x:c>
      <x:c r="BJ40" s="58" t="n">
        <x:f>IF($C40&gt;'Deal Pricing'!$D$9,"",MAX(BJ39-MIN(MAX(BJ$9-BJ39*BJ$8/12,0),BJ39),0))</x:f>
        <x:v>62842552.62433741</x:v>
      </x:c>
      <x:c r="BK40" s="58" t="n">
        <x:f>IF($C40&gt;'Deal Pricing'!$D$9,"",MAX(BK39-MIN(MAX(BK$9-BK39*BK$8/12,0),BK39),0))</x:f>
        <x:v>62877569.54974682</x:v>
      </x:c>
      <x:c r="BL40" s="58" t="n">
        <x:f>IF($C40&gt;'Deal Pricing'!$D$9,"",MAX(BL39-MIN(MAX(BL$9-BL39*BL$8/12,0),BL39),0))</x:f>
        <x:v>62912572.9101486</x:v>
      </x:c>
      <x:c r="BM40" s="58" t="n">
        <x:f>IF($C40&gt;'Deal Pricing'!$D$9,"",MAX(BM39-MIN(MAX(BM$9-BM39*BM$8/12,0),BM39),0))</x:f>
        <x:v>62947562.67368212</x:v>
      </x:c>
      <x:c r="BN40" s="58" t="n">
        <x:f>IF($C40&gt;'Deal Pricing'!$D$9,"",MAX(BN39-MIN(MAX(BN$9-BN39*BN$8/12,0),BN39),0))</x:f>
        <x:v>62982538.808537625</x:v>
      </x:c>
      <x:c r="BO40" s="58" t="n">
        <x:f>IF($C40&gt;'Deal Pricing'!$D$9,"",MAX(BO39-MIN(MAX(BO$9-BO39*BO$8/12,0),BO39),0))</x:f>
        <x:v>63017501.282963865</x:v>
      </x:c>
      <x:c r="BP40" s="58" t="n">
        <x:f>IF($C40&gt;'Deal Pricing'!$D$9,"",MAX(BP39-MIN(MAX(BP$9-BP39*BP$8/12,0),BP39),0))</x:f>
        <x:v>63052450.065260716</x:v>
      </x:c>
      <x:c r="BQ40" s="58" t="n">
        <x:f>IF($C40&gt;'Deal Pricing'!$D$9,"",MAX(BQ39-MIN(MAX(BQ$9-BQ39*BQ$8/12,0),BQ39),0))</x:f>
        <x:v>63087385.12378665</x:v>
      </x:c>
      <x:c r="BR40" s="58" t="n">
        <x:f>IF($C40&gt;'Deal Pricing'!$D$9,"",MAX(BR39-MIN(MAX(BR$9-BR39*BR$8/12,0),BR39),0))</x:f>
        <x:v>63122306.42695236</x:v>
      </x:c>
      <x:c r="BS40" s="58" t="n">
        <x:f>IF($C40&gt;'Deal Pricing'!$D$9,"",MAX(BS39-MIN(MAX(BS$9-BS39*BS$8/12,0),BS39),0))</x:f>
        <x:v>63157213.9432237</x:v>
      </x:c>
      <x:c r="BT40" s="58" t="n">
        <x:f>IF($C40&gt;'Deal Pricing'!$D$9,"",MAX(BT39-MIN(MAX(BT$9-BT39*BT$8/12,0),BT39),0))</x:f>
        <x:v>63192107.6411244</x:v>
      </x:c>
      <x:c r="BU40" s="58" t="n">
        <x:f>IF($C40&gt;'Deal Pricing'!$D$9,"",MAX(BU39-MIN(MAX(BU$9-BU39*BU$8/12,0),BU39),0))</x:f>
        <x:v>63226987.489230156</x:v>
      </x:c>
      <x:c r="BV40" s="58" t="n">
        <x:f>IF($C40&gt;'Deal Pricing'!$D$9,"",MAX(BV39-MIN(MAX(BV$9-BV39*BV$8/12,0),BV39),0))</x:f>
        <x:v>63261853.45617527</x:v>
      </x:c>
      <x:c r="BW40" s="58" t="n">
        <x:f>IF($C40&gt;'Deal Pricing'!$D$9,"",MAX(BW39-MIN(MAX(BW$9-BW39*BW$8/12,0),BW39),0))</x:f>
        <x:v>63296705.51064632</x:v>
      </x:c>
      <x:c r="BX40" s="58" t="n">
        <x:f>IF($C40&gt;'Deal Pricing'!$D$9,"",MAX(BX39-MIN(MAX(BX$9-BX39*BX$8/12,0),BX39),0))</x:f>
        <x:v>63331543.62138881</x:v>
      </x:c>
      <x:c r="BY40" s="58" t="n">
        <x:f>IF($C40&gt;'Deal Pricing'!$D$9,"",MAX(BY39-MIN(MAX(BY$9-BY39*BY$8/12,0),BY39),0))</x:f>
        <x:v>63366367.75720061</x:v>
      </x:c>
      <x:c r="BZ40" s="58" t="n">
        <x:f>IF($C40&gt;'Deal Pricing'!$D$9,"",MAX(BZ39-MIN(MAX(BZ$9-BZ39*BZ$8/12,0),BZ39),0))</x:f>
        <x:v>63401177.88693878</x:v>
      </x:c>
      <x:c r="CA40" s="58" t="n">
        <x:f>IF($C40&gt;'Deal Pricing'!$D$9,"",MAX(CA39-MIN(MAX(CA$9-CA39*CA$8/12,0),CA39),0))</x:f>
        <x:v>63435973.97951276</x:v>
      </x:c>
      <x:c r="CB40" s="58" t="n">
        <x:f>IF($C40&gt;'Deal Pricing'!$D$9,"",MAX(CB39-MIN(MAX(CB$9-CB39*CB$8/12,0),CB39),0))</x:f>
        <x:v>63470756.00389159</x:v>
      </x:c>
      <x:c r="CC40" s="58" t="n">
        <x:f>IF($C40&gt;'Deal Pricing'!$D$9,"",MAX(CC39-MIN(MAX(CC$9-CC39*CC$8/12,0),CC39),0))</x:f>
        <x:v>63505523.92909763</x:v>
      </x:c>
      <x:c r="CD40" s="58" t="n">
        <x:f>IF($C40&gt;'Deal Pricing'!$D$9,"",MAX(CD39-MIN(MAX(CD$9-CD39*CD$8/12,0),CD39),0))</x:f>
        <x:v>63540277.724209644</x:v>
      </x:c>
      <x:c r="CE40" s="58" t="n">
        <x:f>IF($C40&gt;'Deal Pricing'!$D$9,"",MAX(CE39-MIN(MAX(CE$9-CE39*CE$8/12,0),CE39),0))</x:f>
        <x:v>63575017.35836493</x:v>
      </x:c>
      <x:c r="CF40" s="58" t="n">
        <x:f>IF($C40&gt;'Deal Pricing'!$D$9,"",MAX(CF39-MIN(MAX(CF$9-CF39*CF$8/12,0),CF39),0))</x:f>
        <x:v>63609742.80075401</x:v>
      </x:c>
      <x:c r="CG40" s="58" t="n">
        <x:f>IF($C40&gt;'Deal Pricing'!$D$9,"",MAX(CG39-MIN(MAX(CG$9-CG39*CG$8/12,0),CG39),0))</x:f>
        <x:v>63644454.02062707</x:v>
      </x:c>
      <x:c r="CH40" s="58" t="n">
        <x:f>IF($C40&gt;'Deal Pricing'!$D$9,"",MAX(CH39-MIN(MAX(CH$9-CH39*CH$8/12,0),CH39),0))</x:f>
        <x:v>63679150.9872876</x:v>
      </x:c>
      <x:c r="CI40" s="58" t="n">
        <x:f>IF($C40&gt;'Deal Pricing'!$D$9,"",MAX(CI39-MIN(MAX(CI$9-CI39*CI$8/12,0),CI39),0))</x:f>
        <x:v>63713833.670098945</x:v>
      </x:c>
      <x:c r="CJ40" s="58" t="n">
        <x:f>IF($C40&gt;'Deal Pricing'!$D$9,"",MAX(CJ39-MIN(MAX(CJ$9-CJ39*CJ$8/12,0),CJ39),0))</x:f>
        <x:v>63748502.03847809</x:v>
      </x:c>
      <x:c r="CK40" s="58" t="n">
        <x:f>IF($C40&gt;'Deal Pricing'!$D$9,"",MAX(CK39-MIN(MAX(CK$9-CK39*CK$8/12,0),CK39),0))</x:f>
        <x:v>63783156.061901845</x:v>
      </x:c>
      <x:c r="CL40" s="58" t="n">
        <x:f>IF($C40&gt;'Deal Pricing'!$D$9,"",MAX(CL39-MIN(MAX(CL$9-CL39*CL$8/12,0),CL39),0))</x:f>
        <x:v>63817795.70990085</x:v>
      </x:c>
      <x:c r="CM40" s="58" t="n">
        <x:f>IF($C40&gt;'Deal Pricing'!$D$9,"",MAX(CM39-MIN(MAX(CM$9-CM39*CM$8/12,0),CM39),0))</x:f>
        <x:v>63852420.952065915</x:v>
      </x:c>
      <x:c r="CN40" s="58" t="n">
        <x:f>IF($C40&gt;'Deal Pricing'!$D$9,"",MAX(CN39-MIN(MAX(CN$9-CN39*CN$8/12,0),CN39),0))</x:f>
        <x:v>63887031.7580417</x:v>
      </x:c>
      <x:c r="CO40" s="58" t="n">
        <x:f>IF($C40&gt;'Deal Pricing'!$D$9,"",MAX(CO39-MIN(MAX(CO$9-CO39*CO$8/12,0),CO39),0))</x:f>
        <x:v>63921628.09753333</x:v>
      </x:c>
      <x:c r="CP40" s="58" t="n">
        <x:f>IF($C40&gt;'Deal Pricing'!$D$9,"",MAX(CP39-MIN(MAX(CP$9-CP39*CP$8/12,0),CP39),0))</x:f>
        <x:v>63956209.940300636</x:v>
      </x:c>
      <x:c r="CQ40" s="58" t="n">
        <x:f>IF($C40&gt;'Deal Pricing'!$D$9,"",MAX(CQ39-MIN(MAX(CQ$9-CQ39*CQ$8/12,0),CQ39),0))</x:f>
        <x:v>63990777.25616105</x:v>
      </x:c>
      <x:c r="CR40" s="58" t="n">
        <x:f>IF($C40&gt;'Deal Pricing'!$D$9,"",MAX(CR39-MIN(MAX(CR$9-CR39*CR$8/12,0),CR39),0))</x:f>
        <x:v>64025330.01499159</x:v>
      </x:c>
      <x:c r="CS40" s="58" t="n">
        <x:f>IF($C40&gt;'Deal Pricing'!$D$9,"",MAX(CS39-MIN(MAX(CS$9-CS39*CS$8/12,0),CS39),0))</x:f>
        <x:v>64059868.18672381</x:v>
      </x:c>
      <x:c r="CT40" s="58" t="n">
        <x:f>IF($C40&gt;'Deal Pricing'!$D$9,"",MAX(CT39-MIN(MAX(CT$9-CT39*CT$8/12,0),CT39),0))</x:f>
        <x:v>64094391.741349846</x:v>
      </x:c>
      <x:c r="CU40" s="58" t="n">
        <x:f>IF($C40&gt;'Deal Pricing'!$D$9,"",MAX(CU39-MIN(MAX(CU$9-CU39*CU$8/12,0),CU39),0))</x:f>
        <x:v>64128900.6489166</x:v>
      </x:c>
      <x:c r="CV40" s="58" t="n">
        <x:f>IF($C40&gt;'Deal Pricing'!$D$9,"",MAX(CV39-MIN(MAX(CV$9-CV39*CV$8/12,0),CV39),0))</x:f>
        <x:v>64163394.87953168</x:v>
      </x:c>
      <x:c r="CW40" s="58" t="n">
        <x:f>IF($C40&gt;'Deal Pricing'!$D$9,"",MAX(CW39-MIN(MAX(CW$9-CW39*CW$8/12,0),CW39),0))</x:f>
        <x:v>64197874.403357595</x:v>
      </x:c>
      <x:c r="CX40" s="58" t="n">
        <x:f>IF($C40&gt;'Deal Pricing'!$D$9,"",MAX(CX39-MIN(MAX(CX$9-CX39*CX$8/12,0),CX39),0))</x:f>
        <x:v>64232339.1906178</x:v>
      </x:c>
      <x:c r="CY40" s="58" t="n">
        <x:f>IF($C40&gt;'Deal Pricing'!$D$9,"",MAX(CY39-MIN(MAX(CY$9-CY39*CY$8/12,0),CY39),0))</x:f>
        <x:v>64266789.21159085</x:v>
      </x:c>
      <x:c r="CZ40" s="58" t="n">
        <x:f>IF($C40&gt;'Deal Pricing'!$D$9,"",MAX(CZ39-MIN(MAX(CZ$9-CZ39*CZ$8/12,0),CZ39),0))</x:f>
        <x:v>64301224.4366163</x:v>
      </x:c>
      <x:c r="DA40" s="58" t="n">
        <x:f>IF($C40&gt;'Deal Pricing'!$D$9,"",MAX(DA39-MIN(MAX(DA$9-DA39*DA$8/12,0),DA39),0))</x:f>
        <x:v>64335644.83608899</x:v>
      </x:c>
      <x:c r="DB40" s="58" t="n">
        <x:f>IF($C40&gt;'Deal Pricing'!$D$9,"",MAX(DB39-MIN(MAX(DB$9-DB39*DB$8/12,0),DB39),0))</x:f>
        <x:v>64370050.38046496</x:v>
      </x:c>
      <x:c r="DC40" s="58" t="n">
        <x:f>IF($C40&gt;'Deal Pricing'!$D$9,"",MAX(DC39-MIN(MAX(DC$9-DC39*DC$8/12,0),DC39),0))</x:f>
        <x:v>64404441.04025653</x:v>
      </x:c>
      <x:c r="DD40" s="58" t="n">
        <x:f>IF($C40&gt;'Deal Pricing'!$D$9,"",MAX(DD39-MIN(MAX(DD$9-DD39*DD$8/12,0),DD39),0))</x:f>
        <x:v>64438816.78603436</x:v>
      </x:c>
      <x:c r="DE40" s="58" t="n">
        <x:f>IF($C40&gt;'Deal Pricing'!$D$9,"",MAX(DE39-MIN(MAX(DE$9-DE39*DE$8/12,0),DE39),0))</x:f>
        <x:v>64473177.58842982</x:v>
      </x:c>
      <x:c r="DF40" s="58" t="n">
        <x:f>IF($C40&gt;'Deal Pricing'!$D$9,"",MAX(DF39-MIN(MAX(DF$9-DF39*DF$8/12,0),DF39),0))</x:f>
        <x:v>64507523.41813005</x:v>
      </x:c>
      <x:c r="DG40" s="58" t="n">
        <x:f>IF($C40&gt;'Deal Pricing'!$D$9,"",MAX(DG39-MIN(MAX(DG$9-DG39*DG$8/12,0),DG39),0))</x:f>
        <x:v>64541854.24588365</x:v>
      </x:c>
      <x:c r="DH40" s="58" t="n">
        <x:f>IF($C40&gt;'Deal Pricing'!$D$9,"",MAX(DH39-MIN(MAX(DH$9-DH39*DH$8/12,0),DH39),0))</x:f>
        <x:v>64576170.04249531</x:v>
      </x:c>
      <x:c r="DI40" s="58" t="n">
        <x:f>IF($C40&gt;'Deal Pricing'!$D$9,"",MAX(DI39-MIN(MAX(DI$9-DI39*DI$8/12,0),DI39),0))</x:f>
        <x:v>64610470.778831236</x:v>
      </x:c>
      <x:c r="DJ40" s="58" t="n">
        <x:f>IF($C40&gt;'Deal Pricing'!$D$9,"",MAX(DJ39-MIN(MAX(DJ$9-DJ39*DJ$8/12,0),DJ39),0))</x:f>
        <x:v>64644756.42581387</x:v>
      </x:c>
      <x:c r="DK40" s="58" t="n">
        <x:f>IF($C40&gt;'Deal Pricing'!$D$9,"",MAX(DK39-MIN(MAX(DK$9-DK39*DK$8/12,0),DK39),0))</x:f>
        <x:v>64679026.95442734</x:v>
      </x:c>
      <x:c r="DL40" s="58" t="n">
        <x:f>IF($C40&gt;'Deal Pricing'!$D$9,"",MAX(DL39-MIN(MAX(DL$9-DL39*DL$8/12,0),DL39),0))</x:f>
        <x:v>64713282.33571216</x:v>
      </x:c>
      <x:c r="DM40" s="58" t="n">
        <x:f>IF($C40&gt;'Deal Pricing'!$D$9,"",MAX(DM39-MIN(MAX(DM$9-DM39*DM$8/12,0),DM39),0))</x:f>
        <x:v>64747522.540770754</x:v>
      </x:c>
      <x:c r="DN40" s="58" t="n">
        <x:f>IF($C40&gt;'Deal Pricing'!$D$9,"",MAX(DN39-MIN(MAX(DN$9-DN39*DN$8/12,0),DN39),0))</x:f>
        <x:v>64781747.540762655</x:v>
      </x:c>
      <x:c r="DO40" s="58" t="n">
        <x:f>IF($C40&gt;'Deal Pricing'!$D$9,"",MAX(DO39-MIN(MAX(DO$9-DO39*DO$8/12,0),DO39),0))</x:f>
        <x:v>64815957.30690684</x:v>
      </x:c>
      <x:c r="DP40" s="58" t="n">
        <x:f>IF($C40&gt;'Deal Pricing'!$D$9,"",MAX(DP39-MIN(MAX(DP$9-DP39*DP$8/12,0),DP39),0))</x:f>
        <x:v>64850151.810483605</x:v>
      </x:c>
      <x:c r="DQ40" s="58" t="n">
        <x:f>IF($C40&gt;'Deal Pricing'!$D$9,"",MAX(DQ39-MIN(MAX(DQ$9-DQ39*DQ$8/12,0),DQ39),0))</x:f>
        <x:v>64884331.022830084</x:v>
      </x:c>
      <x:c r="DR40" s="58" t="n">
        <x:f>IF($C40&gt;'Deal Pricing'!$D$9,"",MAX(DR39-MIN(MAX(DR$9-DR39*DR$8/12,0),DR39),0))</x:f>
        <x:v>64918494.91534552</x:v>
      </x:c>
      <x:c r="DS40" s="58" t="n">
        <x:f>IF($C40&gt;'Deal Pricing'!$D$9,"",MAX(DS39-MIN(MAX(DS$9-DS39*DS$8/12,0),DS39),0))</x:f>
        <x:v>64952643.45948623</x:v>
      </x:c>
      <x:c r="DT40" s="58" t="n">
        <x:f>IF($C40&gt;'Deal Pricing'!$D$9,"",MAX(DT39-MIN(MAX(DT$9-DT39*DT$8/12,0),DT39),0))</x:f>
        <x:v>64986776.62677081</x:v>
      </x:c>
      <x:c r="DU40" s="58" t="n">
        <x:f>IF($C40&gt;'Deal Pricing'!$D$9,"",MAX(DU39-MIN(MAX(DU$9-DU39*DU$8/12,0),DU39),0))</x:f>
        <x:v>65020894.388774976</x:v>
      </x:c>
      <x:c r="DV40" s="58" t="n">
        <x:f>IF($C40&gt;'Deal Pricing'!$D$9,"",MAX(DV39-MIN(MAX(DV$9-DV39*DV$8/12,0),DV39),0))</x:f>
        <x:v>65054996.71713688</x:v>
      </x:c>
      <x:c r="DW40" s="58" t="n">
        <x:f>IF($C40&gt;'Deal Pricing'!$D$9,"",MAX(DW39-MIN(MAX(DW$9-DW39*DW$8/12,0),DW39),0))</x:f>
        <x:v>65089083.583552085</x:v>
      </x:c>
      <x:c r="DX40" s="58" t="n">
        <x:f>IF($C40&gt;'Deal Pricing'!$D$9,"",MAX(DX39-MIN(MAX(DX$9-DX39*DX$8/12,0),DX39),0))</x:f>
        <x:v>65123154.95977857</x:v>
      </x:c>
      <x:c r="DY40" s="58" t="n">
        <x:f>IF($C40&gt;'Deal Pricing'!$D$9,"",MAX(DY39-MIN(MAX(DY$9-DY39*DY$8/12,0),DY39),0))</x:f>
        <x:v>65157210.81763197</x:v>
      </x:c>
      <x:c r="DZ40" s="58" t="n">
        <x:f>IF($C40&gt;'Deal Pricing'!$D$9,"",MAX(DZ39-MIN(MAX(DZ$9-DZ39*DZ$8/12,0),DZ39),0))</x:f>
        <x:v>65191251.12899036</x:v>
      </x:c>
      <x:c r="EA40" s="58" t="n">
        <x:f>IF($C40&gt;'Deal Pricing'!$D$9,"",MAX(EA39-MIN(MAX(EA$9-EA39*EA$8/12,0),EA39),0))</x:f>
        <x:v>65225275.86579025</x:v>
      </x:c>
      <x:c r="EB40" s="58" t="n">
        <x:f>IF($C40&gt;'Deal Pricing'!$D$9,"",MAX(EB39-MIN(MAX(EB$9-EB39*EB$8/12,0),EB39),0))</x:f>
        <x:v>65259285.00002856</x:v>
      </x:c>
      <x:c r="EC40" s="58" t="n">
        <x:f>IF($C40&gt;'Deal Pricing'!$D$9,"",MAX(EC39-MIN(MAX(EC$9-EC39*EC$8/12,0),EC39),0))</x:f>
        <x:v>65293278.50376408</x:v>
      </x:c>
      <x:c r="ED40" s="58" t="n">
        <x:f>IF($C40&gt;'Deal Pricing'!$D$9,"",MAX(ED39-MIN(MAX(ED$9-ED39*ED$8/12,0),ED39),0))</x:f>
        <x:v>65327256.34911383</x:v>
      </x:c>
      <x:c r="EE40" s="58" t="n">
        <x:f>IF($C40&gt;'Deal Pricing'!$D$9,"",MAX(EE39-MIN(MAX(EE$9-EE39*EE$8/12,0),EE39),0))</x:f>
        <x:v>65361218.508257546</x:v>
      </x:c>
      <x:c r="EF40" s="58" t="n">
        <x:f>IF($C40&gt;'Deal Pricing'!$D$9,"",MAX(EF39-MIN(MAX(EF$9-EF39*EF$8/12,0),EF39),0))</x:f>
        <x:v>65395164.95343312</x:v>
      </x:c>
      <x:c r="EG40" s="58" t="n">
        <x:f>IF($C40&gt;'Deal Pricing'!$D$9,"",MAX(EG39-MIN(MAX(EG$9-EG39*EG$8/12,0),EG39),0))</x:f>
        <x:v>65429095.65694164</x:v>
      </x:c>
      <x:c r="EH40" s="58" t="n">
        <x:f>IF($C40&gt;'Deal Pricing'!$D$9,"",MAX(EH39-MIN(MAX(EH$9-EH39*EH$8/12,0),EH39),0))</x:f>
        <x:v>65463010.59114216</x:v>
      </x:c>
      <x:c r="EI40" s="58" t="n">
        <x:f>IF($C40&gt;'Deal Pricing'!$D$9,"",MAX(EI39-MIN(MAX(EI$9-EI39*EI$8/12,0),EI39),0))</x:f>
        <x:v>65496909.7284572</x:v>
      </x:c>
      <x:c r="EJ40" s="58" t="n">
        <x:f>IF($C40&gt;'Deal Pricing'!$D$9,"",MAX(EJ39-MIN(MAX(EJ$9-EJ39*EJ$8/12,0),EJ39),0))</x:f>
        <x:v>65530793.04136742</x:v>
      </x:c>
      <x:c r="EK40" s="58" t="n">
        <x:f>IF($C40&gt;'Deal Pricing'!$D$9,"",MAX(EK39-MIN(MAX(EK$9-EK39*EK$8/12,0),EK39),0))</x:f>
        <x:v>65564660.502416864</x:v>
      </x:c>
      <x:c r="EL40" s="58" t="n">
        <x:f>IF($C40&gt;'Deal Pricing'!$D$9,"",MAX(EL39-MIN(MAX(EL$9-EL39*EL$8/12,0),EL39),0))</x:f>
        <x:v>65598512.084208734</x:v>
      </x:c>
      <x:c r="EM40" s="58" t="n">
        <x:f>IF($C40&gt;'Deal Pricing'!$D$9,"",MAX(EM39-MIN(MAX(EM$9-EM39*EM$8/12,0),EM39),0))</x:f>
        <x:v>65632347.75940714</x:v>
      </x:c>
      <x:c r="EN40" s="58" t="n">
        <x:f>IF($C40&gt;'Deal Pricing'!$D$9,"",MAX(EN39-MIN(MAX(EN$9-EN39*EN$8/12,0),EN39),0))</x:f>
        <x:v>65666167.50073927</x:v>
      </x:c>
      <x:c r="EO40" s="58" t="n">
        <x:f>IF($C40&gt;'Deal Pricing'!$D$9,"",MAX(EO39-MIN(MAX(EO$9-EO39*EO$8/12,0),EO39),0))</x:f>
        <x:v>65699971.28099076</x:v>
      </x:c>
      <x:c r="EP40" s="58" t="n">
        <x:f>IF($C40&gt;'Deal Pricing'!$D$9,"",MAX(EP39-MIN(MAX(EP$9-EP39*EP$8/12,0),EP39),0))</x:f>
        <x:v>65733759.07301106</x:v>
      </x:c>
      <x:c r="EQ40" s="58" t="n">
        <x:f>IF($C40&gt;'Deal Pricing'!$D$9,"",MAX(EQ39-MIN(MAX(EQ$9-EQ39*EQ$8/12,0),EQ39),0))</x:f>
        <x:v>65767530.84970836</x:v>
      </x:c>
      <x:c r="ER40" s="58" t="n">
        <x:f>IF($C40&gt;'Deal Pricing'!$D$9,"",MAX(ER39-MIN(MAX(ER$9-ER39*ER$8/12,0),ER39),0))</x:f>
        <x:v>65801286.58405472</x:v>
      </x:c>
      <x:c r="ES40" s="58" t="n">
        <x:f>IF($C40&gt;'Deal Pricing'!$D$9,"",MAX(ES39-MIN(MAX(ES$9-ES39*ES$8/12,0),ES39),0))</x:f>
        <x:v>65835026.249080956</x:v>
      </x:c>
      <x:c r="ET40" s="58" t="n">
        <x:f>IF($C40&gt;'Deal Pricing'!$D$9,"",MAX(ET39-MIN(MAX(ET$9-ET39*ET$8/12,0),ET39),0))</x:f>
        <x:v>65868749.81788192</x:v>
      </x:c>
      <x:c r="EU40" s="58" t="n">
        <x:f>IF($C40&gt;'Deal Pricing'!$D$9,"",MAX(EU39-MIN(MAX(EU$9-EU39*EU$8/12,0),EU39),0))</x:f>
        <x:v>65902457.263611525</x:v>
      </x:c>
      <x:c r="EV40" s="58" t="n">
        <x:f>IF($C40&gt;'Deal Pricing'!$D$9,"",MAX(EV39-MIN(MAX(EV$9-EV39*EV$8/12,0),EV39),0))</x:f>
        <x:v>65936148.559487574</x:v>
      </x:c>
      <x:c r="EW40" s="58" t="n">
        <x:f>IF($C40&gt;'Deal Pricing'!$D$9,"",MAX(EW39-MIN(MAX(EW$9-EW39*EW$8/12,0),EW39),0))</x:f>
        <x:v>65969823.67878719</x:v>
      </x:c>
      <x:c r="EX40" s="58" t="n">
        <x:f>IF($C40&gt;'Deal Pricing'!$D$9,"",MAX(EX39-MIN(MAX(EX$9-EX39*EX$8/12,0),EX39),0))</x:f>
        <x:v>66003482.5948515</x:v>
      </x:c>
      <x:c r="EY40" s="58" t="n">
        <x:f>IF($C40&gt;'Deal Pricing'!$D$9,"",MAX(EY39-MIN(MAX(EY$9-EY39*EY$8/12,0),EY39),0))</x:f>
        <x:v>66037125.281081684</x:v>
      </x:c>
      <x:c r="EZ40" s="58" t="n">
        <x:f>IF($C40&gt;'Deal Pricing'!$D$9,"",MAX(EZ39-MIN(MAX(EZ$9-EZ39*EZ$8/12,0),EZ39),0))</x:f>
        <x:v>66070751.71094065</x:v>
      </x:c>
      <x:c r="FA40" s="58" t="n">
        <x:f>IF($C40&gt;'Deal Pricing'!$D$9,"",MAX(FA39-MIN(MAX(FA$9-FA39*FA$8/12,0),FA39),0))</x:f>
        <x:v>66104361.85795499</x:v>
      </x:c>
      <x:c r="FB40" s="58" t="n">
        <x:f>IF($C40&gt;'Deal Pricing'!$D$9,"",MAX(FB39-MIN(MAX(FB$9-FB39*FB$8/12,0),FB39),0))</x:f>
        <x:v>66137955.69571085</x:v>
      </x:c>
      <x:c r="FC40" s="58" t="n">
        <x:f>IF($C40&gt;'Deal Pricing'!$D$9,"",MAX(FC39-MIN(MAX(FC$9-FC39*FC$8/12,0),FC39),0))</x:f>
        <x:v>66171533.1978586</x:v>
      </x:c>
      <x:c r="FD40" s="58" t="n">
        <x:f>IF($C40&gt;'Deal Pricing'!$D$9,"",MAX(FD39-MIN(MAX(FD$9-FD39*FD$8/12,0),FD39),0))</x:f>
        <x:v>66205094.3381086</x:v>
      </x:c>
      <x:c r="FE40" s="58" t="n">
        <x:f>IF($C40&gt;'Deal Pricing'!$D$9,"",MAX(FE39-MIN(MAX(FE$9-FE39*FE$8/12,0),FE39),0))</x:f>
        <x:v>66238639.09023524</x:v>
      </x:c>
      <x:c r="FF40" s="58" t="n">
        <x:f>IF($C40&gt;'Deal Pricing'!$D$9,"",MAX(FF39-MIN(MAX(FF$9-FF39*FF$8/12,0),FF39),0))</x:f>
        <x:v>66272167.42807296</x:v>
      </x:c>
      <x:c r="FG40" s="58" t="n">
        <x:f>IF($C40&gt;'Deal Pricing'!$D$9,"",MAX(FG39-MIN(MAX(FG$9-FG39*FG$8/12,0),FG39),0))</x:f>
        <x:v>66305679.325520724</x:v>
      </x:c>
      <x:c r="FH40" s="58" t="n">
        <x:f>IF($C40&gt;'Deal Pricing'!$D$9,"",MAX(FH39-MIN(MAX(FH$9-FH39*FH$8/12,0),FH39),0))</x:f>
        <x:v>66339174.75653742</x:v>
      </x:c>
      <x:c r="FI40" s="58" t="n">
        <x:f>IF($C40&gt;'Deal Pricing'!$D$9,"",MAX(FI39-MIN(MAX(FI$9-FI39*FI$8/12,0),FI39),0))</x:f>
        <x:v>66372653.695146546</x:v>
      </x:c>
      <x:c r="FJ40" s="58" t="n">
        <x:f>IF($C40&gt;'Deal Pricing'!$D$9,"",MAX(FJ39-MIN(MAX(FJ$9-FJ39*FJ$8/12,0),FJ39),0))</x:f>
        <x:v>66406116.11543224</x:v>
      </x:c>
      <x:c r="FK40" s="58" t="n">
        <x:f>IF($C40&gt;'Deal Pricing'!$D$9,"",MAX(FK39-MIN(MAX(FK$9-FK39*FK$8/12,0),FK39),0))</x:f>
        <x:v>66439561.991541065</x:v>
      </x:c>
      <x:c r="FL40" s="58" t="n">
        <x:f>IF($C40&gt;'Deal Pricing'!$D$9,"",MAX(FL39-MIN(MAX(FL$9-FL39*FL$8/12,0),FL39),0))</x:f>
        <x:v>66472991.297683716</x:v>
      </x:c>
      <x:c r="FM40" s="58" t="n">
        <x:f>IF($C40&gt;'Deal Pricing'!$D$9,"",MAX(FM39-MIN(MAX(FM$9-FM39*FM$8/12,0),FM39),0))</x:f>
        <x:v>66506404.00813134</x:v>
      </x:c>
      <x:c r="FN40" s="58" t="n">
        <x:f>IF($C40&gt;'Deal Pricing'!$D$9,"",MAX(FN39-MIN(MAX(FN$9-FN39*FN$8/12,0),FN39),0))</x:f>
        <x:v>66539800.097219616</x:v>
      </x:c>
      <x:c r="FO40" s="58" t="n">
        <x:f>IF($C40&gt;'Deal Pricing'!$D$9,"",MAX(FO39-MIN(MAX(FO$9-FO39*FO$8/12,0),FO39),0))</x:f>
        <x:v>66573179.53934488</x:v>
      </x:c>
      <x:c r="FP40" s="58" t="n">
        <x:f>IF($C40&gt;'Deal Pricing'!$D$9,"",MAX(FP39-MIN(MAX(FP$9-FP39*FP$8/12,0),FP39),0))</x:f>
        <x:v>66606542.30896823</x:v>
      </x:c>
      <x:c r="FQ40" s="58" t="n">
        <x:f>IF($C40&gt;'Deal Pricing'!$D$9,"",MAX(FQ39-MIN(MAX(FQ$9-FQ39*FQ$8/12,0),FQ39),0))</x:f>
        <x:v>66639888.380611345</x:v>
      </x:c>
      <x:c r="FR40" s="58" t="n">
        <x:f>IF($C40&gt;'Deal Pricing'!$D$9,"",MAX(FR39-MIN(MAX(FR$9-FR39*FR$8/12,0),FR39),0))</x:f>
        <x:v>66673217.72886081</x:v>
      </x:c>
      <x:c r="FS40" s="58" t="n">
        <x:f>IF($C40&gt;'Deal Pricing'!$D$9,"",MAX(FS39-MIN(MAX(FS$9-FS39*FS$8/12,0),FS39),0))</x:f>
        <x:v>66706530.328363985</x:v>
      </x:c>
      <x:c r="FT40" s="58" t="n">
        <x:f>IF($C40&gt;'Deal Pricing'!$D$9,"",MAX(FT39-MIN(MAX(FT$9-FT39*FT$8/12,0),FT39),0))</x:f>
        <x:v>66739826.15383323</x:v>
      </x:c>
      <x:c r="FU40" s="58" t="n">
        <x:f>IF($C40&gt;'Deal Pricing'!$D$9,"",MAX(FU39-MIN(MAX(FU$9-FU39*FU$8/12,0),FU39),0))</x:f>
        <x:v>66773105.18004161</x:v>
      </x:c>
      <x:c r="FV40" s="58" t="n">
        <x:f>IF($C40&gt;'Deal Pricing'!$D$9,"",MAX(FV39-MIN(MAX(FV$9-FV39*FV$8/12,0),FV39),0))</x:f>
        <x:v>66806367.381827354</x:v>
      </x:c>
      <x:c r="FW40" s="58" t="n">
        <x:f>IF($C40&gt;'Deal Pricing'!$D$9,"",MAX(FW39-MIN(MAX(FW$9-FW39*FW$8/12,0),FW39),0))</x:f>
        <x:v>66839612.73409016</x:v>
      </x:c>
      <x:c r="FX40" s="58" t="n">
        <x:f>IF($C40&gt;'Deal Pricing'!$D$9,"",MAX(FX39-MIN(MAX(FX$9-FX39*FX$8/12,0),FX39),0))</x:f>
        <x:v>66872841.211792864</x:v>
      </x:c>
      <x:c r="FY40" s="58" t="n">
        <x:f>IF($C40&gt;'Deal Pricing'!$D$9,"",MAX(FY39-MIN(MAX(FY$9-FY39*FY$8/12,0),FY39),0))</x:f>
        <x:v>66906052.789962746</x:v>
      </x:c>
      <x:c r="FZ40" s="58" t="n">
        <x:f>IF($C40&gt;'Deal Pricing'!$D$9,"",MAX(FZ39-MIN(MAX(FZ$9-FZ39*FZ$8/12,0),FZ39),0))</x:f>
        <x:v>66939247.44368854</x:v>
      </x:c>
      <x:c r="GA40" s="58" t="n">
        <x:f>IF($C40&gt;'Deal Pricing'!$D$9,"",MAX(GA39-MIN(MAX(GA$9-GA39*GA$8/12,0),GA39),0))</x:f>
        <x:v>66972425.14812383</x:v>
      </x:c>
      <x:c r="GB40" s="58" t="n">
        <x:f>IF($C40&gt;'Deal Pricing'!$D$9,"",MAX(GB39-MIN(MAX(GB$9-GB39*GB$8/12,0),GB39),0))</x:f>
        <x:v>67005585.87848384</x:v>
      </x:c>
      <x:c r="GC40" s="58" t="n">
        <x:f>IF($C40&gt;'Deal Pricing'!$D$9,"",MAX(GC39-MIN(MAX(GC$9-GC39*GC$8/12,0),GC39),0))</x:f>
        <x:v>67038729.61004884</x:v>
      </x:c>
      <x:c r="GD40" s="58" t="n">
        <x:f>IF($C40&gt;'Deal Pricing'!$D$9,"",MAX(GD39-MIN(MAX(GD$9-GD39*GD$8/12,0),GD39),0))</x:f>
        <x:v>67071856.31816055</x:v>
      </x:c>
      <x:c r="GE40" s="58" t="n">
        <x:f>IF($C40&gt;'Deal Pricing'!$D$9,"",MAX(GE39-MIN(MAX(GE$9-GE39*GE$8/12,0),GE39),0))</x:f>
        <x:v>67104965.97822608</x:v>
      </x:c>
      <x:c r="GF40" s="58" t="n">
        <x:f>IF($C40&gt;'Deal Pricing'!$D$9,"",MAX(GF39-MIN(MAX(GF$9-GF39*GF$8/12,0),GF39),0))</x:f>
        <x:v>67138058.56571394</x:v>
      </x:c>
      <x:c r="GG40" s="58" t="n">
        <x:f>IF($C40&gt;'Deal Pricing'!$D$9,"",MAX(GG39-MIN(MAX(GG$9-GG39*GG$8/12,0),GG39),0))</x:f>
        <x:v>67171134.05615823</x:v>
      </x:c>
      <x:c r="GH40" s="58" t="n">
        <x:f>IF($C40&gt;'Deal Pricing'!$D$9,"",MAX(GH39-MIN(MAX(GH$9-GH39*GH$8/12,0),GH39),0))</x:f>
        <x:v>67204192.42515482</x:v>
      </x:c>
      <x:c r="GI40" s="58" t="n">
        <x:f>IF($C40&gt;'Deal Pricing'!$D$9,"",MAX(GI39-MIN(MAX(GI$9-GI39*GI$8/12,0),GI39),0))</x:f>
        <x:v>67237233.6483635</x:v>
      </x:c>
      <x:c r="GJ40" s="58" t="n">
        <x:f>IF($C40&gt;'Deal Pricing'!$D$9,"",MAX(GJ39-MIN(MAX(GJ$9-GJ39*GJ$8/12,0),GJ39),0))</x:f>
        <x:v>67270257.7015089</x:v>
      </x:c>
      <x:c r="GK40" s="58" t="n">
        <x:f>IF($C40&gt;'Deal Pricing'!$D$9,"",MAX(GK39-MIN(MAX(GK$9-GK39*GK$8/12,0),GK39),0))</x:f>
        <x:v>67303264.5603774</x:v>
      </x:c>
      <x:c r="GL40" s="58" t="n">
        <x:f>IF($C40&gt;'Deal Pricing'!$D$9,"",MAX(GL39-MIN(MAX(GL$9-GL39*GL$8/12,0),GL39),0))</x:f>
        <x:v>67336254.2008211</x:v>
      </x:c>
      <x:c r="GM40" s="58" t="n">
        <x:f>IF($C40&gt;'Deal Pricing'!$D$9,"",MAX(GM39-MIN(MAX(GM$9-GM39*GM$8/12,0),GM39),0))</x:f>
        <x:v>67369226.59875374</x:v>
      </x:c>
      <x:c r="GN40" s="58" t="n">
        <x:f>IF($C40&gt;'Deal Pricing'!$D$9,"",MAX(GN39-MIN(MAX(GN$9-GN39*GN$8/12,0),GN39),0))</x:f>
        <x:v>67402181.73015492</x:v>
      </x:c>
      <x:c r="GO40" s="58" t="n">
        <x:f>IF($C40&gt;'Deal Pricing'!$D$9,"",MAX(GO39-MIN(MAX(GO$9-GO39*GO$8/12,0),GO39),0))</x:f>
        <x:v>67435119.57106598</x:v>
      </x:c>
      <x:c r="GP40" s="58" t="n">
        <x:f>IF($C40&gt;'Deal Pricing'!$D$9,"",MAX(GP39-MIN(MAX(GP$9-GP39*GP$8/12,0),GP39),0))</x:f>
        <x:v>67468040.09759419</x:v>
      </x:c>
      <x:c r="GQ40" s="58" t="n">
        <x:f>IF($C40&gt;'Deal Pricing'!$D$9,"",MAX(GQ39-MIN(MAX(GQ$9-GQ39*GQ$8/12,0),GQ39),0))</x:f>
        <x:v>67500943.28590864</x:v>
      </x:c>
      <x:c r="GR40" s="58" t="n">
        <x:f>IF($C40&gt;'Deal Pricing'!$D$9,"",MAX(GR39-MIN(MAX(GR$9-GR39*GR$8/12,0),GR39),0))</x:f>
        <x:v>67533829.11224434</x:v>
      </x:c>
      <x:c r="GS40" s="58" t="n">
        <x:f>IF($C40&gt;'Deal Pricing'!$D$9,"",MAX(GS39-MIN(MAX(GS$9-GS39*GS$8/12,0),GS39),0))</x:f>
        <x:v>67566697.5528984</x:v>
      </x:c>
      <x:c r="GT40" s="58" t="n">
        <x:f>IF($C40&gt;'Deal Pricing'!$D$9,"",MAX(GT39-MIN(MAX(GT$9-GT39*GT$8/12,0),GT39),0))</x:f>
        <x:v>67599548.58423373</x:v>
      </x:c>
      <x:c r="GU40" s="58" t="n">
        <x:f>IF($C40&gt;'Deal Pricing'!$D$9,"",MAX(GU39-MIN(MAX(GU$9-GU39*GU$8/12,0),GU39),0))</x:f>
        <x:v>67632382.18267587</x:v>
      </x:c>
      <x:c r="GV40" s="58" t="n">
        <x:f>IF($C40&gt;'Deal Pricing'!$D$9,"",MAX(GV39-MIN(MAX(GV$9-GV39*GV$8/12,0),GV39),0))</x:f>
        <x:v>67665198.32471447</x:v>
      </x:c>
      <x:c r="GW40" s="58" t="n">
        <x:f>IF($C40&gt;'Deal Pricing'!$D$9,"",MAX(GW39-MIN(MAX(GW$9-GW39*GW$8/12,0),GW39),0))</x:f>
        <x:v>67697996.98690477</x:v>
      </x:c>
      <x:c r="GX40" s="58" t="n">
        <x:f>IF($C40&gt;'Deal Pricing'!$D$9,"",MAX(GX39-MIN(MAX(GX$9-GX39*GX$8/12,0),GX39),0))</x:f>
        <x:v>67730778.1458642</x:v>
      </x:c>
      <x:c r="GY40" s="58" t="n">
        <x:f>IF($C40&gt;'Deal Pricing'!$D$9,"",MAX(GY39-MIN(MAX(GY$9-GY39*GY$8/12,0),GY39),0))</x:f>
        <x:v>67763541.77827623</x:v>
      </x:c>
      <x:c r="GZ40" s="58" t="n">
        <x:f>IF($C40&gt;'Deal Pricing'!$D$9,"",MAX(GZ39-MIN(MAX(GZ$9-GZ39*GZ$8/12,0),GZ39),0))</x:f>
        <x:v>67796287.86088666</x:v>
      </x:c>
      <x:c r="HA40" s="58" t="n">
        <x:f>IF($C40&gt;'Deal Pricing'!$D$9,"",MAX(HA39-MIN(MAX(HA$9-HA39*HA$8/12,0),HA39),0))</x:f>
        <x:v>67829016.37050751</x:v>
      </x:c>
      <x:c r="HB40" s="58" t="n">
        <x:f>IF($C40&gt;'Deal Pricing'!$D$9,"",MAX(HB39-MIN(MAX(HB$9-HB39*HB$8/12,0),HB39),0))</x:f>
        <x:v>67861727.28401312</x:v>
      </x:c>
      <x:c r="HC40" s="58" t="n">
        <x:f>IF($C40&gt;'Deal Pricing'!$D$9,"",MAX(HC39-MIN(MAX(HC$9-HC39*HC$8/12,0),HC39),0))</x:f>
        <x:v>67894420.57834396</x:v>
      </x:c>
      <x:c r="HD40" s="58" t="n">
        <x:f>IF($C40&gt;'Deal Pricing'!$D$9,"",MAX(HD39-MIN(MAX(HD$9-HD39*HD$8/12,0),HD39),0))</x:f>
        <x:v>67927096.23050326</x:v>
      </x:c>
      <x:c r="HE40" s="58" t="n">
        <x:f>IF($C40&gt;'Deal Pricing'!$D$9,"",MAX(HE39-MIN(MAX(HE$9-HE39*HE$8/12,0),HE39),0))</x:f>
        <x:v>67959754.21756016</x:v>
      </x:c>
      <x:c r="HF40" s="58" t="n">
        <x:f>IF($C40&gt;'Deal Pricing'!$D$9,"",MAX(HF39-MIN(MAX(HF$9-HF39*HF$8/12,0),HF39),0))</x:f>
        <x:v>67992394.51664647</x:v>
      </x:c>
      <x:c r="HG40" s="58" t="n">
        <x:f>IF($C40&gt;'Deal Pricing'!$D$9,"",MAX(HG39-MIN(MAX(HG$9-HG39*HG$8/12,0),HG39),0))</x:f>
        <x:v>68025017.1049604</x:v>
      </x:c>
      <x:c r="HH40" s="58" t="n">
        <x:f>IF($C40&gt;'Deal Pricing'!$D$9,"",MAX(HH39-MIN(MAX(HH$9-HH39*HH$8/12,0),HH39),0))</x:f>
        <x:v>68057621.95976314</x:v>
      </x:c>
      <x:c r="HI40" s="58" t="n">
        <x:f>IF($C40&gt;'Deal Pricing'!$D$9,"",MAX(HI39-MIN(MAX(HI$9-HI39*HI$8/12,0),HI39),0))</x:f>
        <x:v>68090209.05838038</x:v>
      </x:c>
      <x:c r="HJ40" s="58" t="n">
        <x:f>IF($C40&gt;'Deal Pricing'!$D$9,"",MAX(HJ39-MIN(MAX(HJ$9-HJ39*HJ$8/12,0),HJ39),0))</x:f>
        <x:v>68122778.37820388</x:v>
      </x:c>
      <x:c r="HK40" s="58" t="n">
        <x:f>IF($C40&gt;'Deal Pricing'!$D$9,"",MAX(HK39-MIN(MAX(HK$9-HK39*HK$8/12,0),HK39),0))</x:f>
        <x:v>68155329.8966878</x:v>
      </x:c>
      <x:c r="HL40" s="58" t="n">
        <x:f>IF($C40&gt;'Deal Pricing'!$D$9,"",MAX(HL39-MIN(MAX(HL$9-HL39*HL$8/12,0),HL39),0))</x:f>
        <x:v>68187863.59135306</x:v>
      </x:c>
      <x:c r="HM40" s="58" t="n">
        <x:f>IF($C40&gt;'Deal Pricing'!$D$9,"",MAX(HM39-MIN(MAX(HM$9-HM39*HM$8/12,0),HM39),0))</x:f>
        <x:v>68220379.43978316</x:v>
      </x:c>
      <x:c r="HN40" s="58" t="n">
        <x:f>IF($C40&gt;'Deal Pricing'!$D$9,"",MAX(HN39-MIN(MAX(HN$9-HN39*HN$8/12,0),HN39),0))</x:f>
        <x:v>68252877.41962822</x:v>
      </x:c>
      <x:c r="HO40" s="58" t="n">
        <x:f>IF($C40&gt;'Deal Pricing'!$D$9,"",MAX(HO39-MIN(MAX(HO$9-HO39*HO$8/12,0),HO39),0))</x:f>
        <x:v>68285357.50860113</x:v>
      </x:c>
      <x:c r="HP40" s="58" t="n">
        <x:f>IF($C40&gt;'Deal Pricing'!$D$9,"",MAX(HP39-MIN(MAX(HP$9-HP39*HP$8/12,0),HP39),0))</x:f>
        <x:v>68317819.68448125</x:v>
      </x:c>
      <x:c r="HQ40" s="58" t="n">
        <x:f>IF($C40&gt;'Deal Pricing'!$D$9,"",MAX(HQ39-MIN(MAX(HQ$9-HQ39*HQ$8/12,0),HQ39),0))</x:f>
        <x:v>68350263.925111</x:v>
      </x:c>
      <x:c r="HR40" s="58" t="n">
        <x:f>IF($C40&gt;'Deal Pricing'!$D$9,"",MAX(HR39-MIN(MAX(HR$9-HR39*HR$8/12,0),HR39),0))</x:f>
        <x:v>68382690.20839924</x:v>
      </x:c>
      <x:c r="HS40" s="58" t="n">
        <x:f>IF($C40&gt;'Deal Pricing'!$D$9,"",MAX(HS39-MIN(MAX(HS$9-HS39*HS$8/12,0),HS39),0))</x:f>
        <x:v>68415098.51231828</x:v>
      </x:c>
      <x:c r="HT40" s="58" t="n">
        <x:f>IF($C40&gt;'Deal Pricing'!$D$9,"",MAX(HT39-MIN(MAX(HT$9-HT39*HT$8/12,0),HT39),0))</x:f>
        <x:v>68447488.81490536</x:v>
      </x:c>
      <x:c r="HU40" s="58" t="n">
        <x:f>IF($C40&gt;'Deal Pricing'!$D$9,"",MAX(HU39-MIN(MAX(HU$9-HU39*HU$8/12,0),HU39),0))</x:f>
        <x:v>68479861.09426366</x:v>
      </x:c>
      <x:c r="HV40" s="58" t="n">
        <x:f>IF($C40&gt;'Deal Pricing'!$D$9,"",MAX(HV39-MIN(MAX(HV$9-HV39*HV$8/12,0),HV39),0))</x:f>
        <x:v>68512215.32855967</x:v>
      </x:c>
      <x:c r="HW40" s="58" t="n">
        <x:f>IF($C40&gt;'Deal Pricing'!$D$9,"",MAX(HW39-MIN(MAX(HW$9-HW39*HW$8/12,0),HW39),0))</x:f>
        <x:v>68544551.49602637</x:v>
      </x:c>
      <x:c r="HX40" s="58" t="n">
        <x:f>IF($C40&gt;'Deal Pricing'!$D$9,"",MAX(HX39-MIN(MAX(HX$9-HX39*HX$8/12,0),HX39),0))</x:f>
        <x:v>68576869.57496001</x:v>
      </x:c>
      <x:c r="HY40" s="58" t="n">
        <x:f>IF($C40&gt;'Deal Pricing'!$D$9,"",MAX(HY39-MIN(MAX(HY$9-HY39*HY$8/12,0),HY39),0))</x:f>
        <x:v>68609169.54372333</x:v>
      </x:c>
      <x:c r="HZ40" s="58" t="n">
        <x:f>IF($C40&gt;'Deal Pricing'!$D$9,"",MAX(HZ39-MIN(MAX(HZ$9-HZ39*HZ$8/12,0),HZ39),0))</x:f>
        <x:v>68641451.38074246</x:v>
      </x:c>
      <x:c r="IA40" s="58" t="n">
        <x:f>IF($C40&gt;'Deal Pricing'!$D$9,"",MAX(IA39-MIN(MAX(IA$9-IA39*IA$8/12,0),IA39),0))</x:f>
        <x:v>68673715.0645102</x:v>
      </x:c>
      <x:c r="IB40" s="58" t="n">
        <x:f>IF($C40&gt;'Deal Pricing'!$D$9,"",MAX(IB39-MIN(MAX(IB$9-IB39*IB$8/12,0),IB39),0))</x:f>
        <x:v>68705960.57358253</x:v>
      </x:c>
      <x:c r="IC40" s="2"/>
      <x:c r="ID40" s="2"/>
      <x:c r="IE40" s="2"/>
      <x:c r="IF40" s="2"/>
    </x:row>
    <x:row r="41">
      <x:c r="A41" s="2"/>
      <x:c r="B41" s="2"/>
      <x:c r="C41" s="2" t="n">
        <x:v>17</x:v>
      </x:c>
      <x:c r="D41" s="67" t="n">
        <x:f>IF(C41&lt;='Deal Pricing'!$D$9,(1-(1-(1-'Deal Pricing'!$H$10)^(1/12)))^(C41-1),"")</x:f>
        <x:v>0.947025436542901</x:v>
      </x:c>
      <x:c r="E41" s="67" t="n">
        <x:f>IF(D41="","",D41*(1-(1-'Deal Pricing'!$H$10)^(1/12)))</x:f>
        <x:v>0.0032161487632278167</x:v>
      </x:c>
      <x:c r="F41" s="58" t="n">
        <x:f>IF($C41&gt;'Deal Pricing'!$D$9,"",MAX(F40-MIN(MAX(F$9-F40*F$8/12,0),F40),0))</x:f>
        <x:v>58128275.080937356</x:v>
      </x:c>
      <x:c r="G41" s="58" t="n">
        <x:f>IF($C41&gt;'Deal Pricing'!$D$9,"",MAX(G40-MIN(MAX(G$9-G40*G$8/12,0),G40),0))</x:f>
        <x:v>58164708.05968468</x:v>
      </x:c>
      <x:c r="H41" s="58" t="n">
        <x:f>IF($C41&gt;'Deal Pricing'!$D$9,"",MAX(H40-MIN(MAX(H$9-H40*H$8/12,0),H40),0))</x:f>
        <x:v>58201131.11722022</x:v>
      </x:c>
      <x:c r="I41" s="58" t="n">
        <x:f>IF($C41&gt;'Deal Pricing'!$D$9,"",MAX(I40-MIN(MAX(I$9-I40*I$8/12,0),I40),0))</x:f>
        <x:v>58237544.216693304</x:v>
      </x:c>
      <x:c r="J41" s="58" t="n">
        <x:f>IF($C41&gt;'Deal Pricing'!$D$9,"",MAX(J40-MIN(MAX(J$9-J40*J$8/12,0),J40),0))</x:f>
        <x:v>58273947.32129708</x:v>
      </x:c>
      <x:c r="K41" s="58" t="n">
        <x:f>IF($C41&gt;'Deal Pricing'!$D$9,"",MAX(K40-MIN(MAX(K$9-K40*K$8/12,0),K40),0))</x:f>
        <x:v>58310340.39427388</x:v>
      </x:c>
      <x:c r="L41" s="58" t="n">
        <x:f>IF($C41&gt;'Deal Pricing'!$D$9,"",MAX(L40-MIN(MAX(L$9-L40*L$8/12,0),L40),0))</x:f>
        <x:v>58346723.398903616</x:v>
      </x:c>
      <x:c r="M41" s="58" t="n">
        <x:f>IF($C41&gt;'Deal Pricing'!$D$9,"",MAX(M40-MIN(MAX(M$9-M40*M$8/12,0),M40),0))</x:f>
        <x:v>58383096.298517115</x:v>
      </x:c>
      <x:c r="N41" s="58" t="n">
        <x:f>IF($C41&gt;'Deal Pricing'!$D$9,"",MAX(N40-MIN(MAX(N$9-N40*N$8/12,0),N40),0))</x:f>
        <x:v>58419459.05648314</x:v>
      </x:c>
      <x:c r="O41" s="58" t="n">
        <x:f>IF($C41&gt;'Deal Pricing'!$D$9,"",MAX(O40-MIN(MAX(O$9-O40*O$8/12,0),O40),0))</x:f>
        <x:v>58455811.6362216</x:v>
      </x:c>
      <x:c r="P41" s="58" t="n">
        <x:f>IF($C41&gt;'Deal Pricing'!$D$9,"",MAX(P40-MIN(MAX(P$9-P40*P$8/12,0),P40),0))</x:f>
        <x:v>58492154.00119072</x:v>
      </x:c>
      <x:c r="Q41" s="58" t="n">
        <x:f>IF($C41&gt;'Deal Pricing'!$D$9,"",MAX(Q40-MIN(MAX(Q$9-Q40*Q$8/12,0),Q40),0))</x:f>
        <x:v>58528486.11490002</x:v>
      </x:c>
      <x:c r="R41" s="58" t="n">
        <x:f>IF($C41&gt;'Deal Pricing'!$D$9,"",MAX(R40-MIN(MAX(R$9-R40*R$8/12,0),R40),0))</x:f>
        <x:v>58564807.94089772</x:v>
      </x:c>
      <x:c r="S41" s="58" t="n">
        <x:f>IF($C41&gt;'Deal Pricing'!$D$9,"",MAX(S40-MIN(MAX(S$9-S40*S$8/12,0),S40),0))</x:f>
        <x:v>58601119.44278343</x:v>
      </x:c>
      <x:c r="T41" s="58" t="n">
        <x:f>IF($C41&gt;'Deal Pricing'!$D$9,"",MAX(T40-MIN(MAX(T$9-T40*T$8/12,0),T40),0))</x:f>
        <x:v>58637420.58419604</x:v>
      </x:c>
      <x:c r="U41" s="58" t="n">
        <x:f>IF($C41&gt;'Deal Pricing'!$D$9,"",MAX(U40-MIN(MAX(U$9-U40*U$8/12,0),U40),0))</x:f>
        <x:v>58673711.32882574</x:v>
      </x:c>
      <x:c r="V41" s="58" t="n">
        <x:f>IF($C41&gt;'Deal Pricing'!$D$9,"",MAX(V40-MIN(MAX(V$9-V40*V$8/12,0),V40),0))</x:f>
        <x:v>58709991.64040387</x:v>
      </x:c>
      <x:c r="W41" s="58" t="n">
        <x:f>IF($C41&gt;'Deal Pricing'!$D$9,"",MAX(W40-MIN(MAX(W$9-W40*W$8/12,0),W40),0))</x:f>
        <x:v>58746261.482707635</x:v>
      </x:c>
      <x:c r="X41" s="58" t="n">
        <x:f>IF($C41&gt;'Deal Pricing'!$D$9,"",MAX(X40-MIN(MAX(X$9-X40*X$8/12,0),X40),0))</x:f>
        <x:v>58782520.819564275</x:v>
      </x:c>
      <x:c r="Y41" s="58" t="n">
        <x:f>IF($C41&gt;'Deal Pricing'!$D$9,"",MAX(Y40-MIN(MAX(Y$9-Y40*Y$8/12,0),Y40),0))</x:f>
        <x:v>58818769.614841335</x:v>
      </x:c>
      <x:c r="Z41" s="58" t="n">
        <x:f>IF($C41&gt;'Deal Pricing'!$D$9,"",MAX(Z40-MIN(MAX(Z$9-Z40*Z$8/12,0),Z40),0))</x:f>
        <x:v>58855007.83245808</x:v>
      </x:c>
      <x:c r="AA41" s="58" t="n">
        <x:f>IF($C41&gt;'Deal Pricing'!$D$9,"",MAX(AA40-MIN(MAX(AA$9-AA40*AA$8/12,0),AA40),0))</x:f>
        <x:v>58891235.43637445</x:v>
      </x:c>
      <x:c r="AB41" s="58" t="n">
        <x:f>IF($C41&gt;'Deal Pricing'!$D$9,"",MAX(AB40-MIN(MAX(AB$9-AB40*AB$8/12,0),AB40),0))</x:f>
        <x:v>58927452.39060227</x:v>
      </x:c>
      <x:c r="AC41" s="58" t="n">
        <x:f>IF($C41&gt;'Deal Pricing'!$D$9,"",MAX(AC40-MIN(MAX(AC$9-AC40*AC$8/12,0),AC40),0))</x:f>
        <x:v>58963658.65919435</x:v>
      </x:c>
      <x:c r="AD41" s="58" t="n">
        <x:f>IF($C41&gt;'Deal Pricing'!$D$9,"",MAX(AD40-MIN(MAX(AD$9-AD40*AD$8/12,0),AD40),0))</x:f>
        <x:v>58999854.20625563</x:v>
      </x:c>
      <x:c r="AE41" s="58" t="n">
        <x:f>IF($C41&gt;'Deal Pricing'!$D$9,"",MAX(AE40-MIN(MAX(AE$9-AE40*AE$8/12,0),AE40),0))</x:f>
        <x:v>59036038.995932445</x:v>
      </x:c>
      <x:c r="AF41" s="58" t="n">
        <x:f>IF($C41&gt;'Deal Pricing'!$D$9,"",MAX(AF40-MIN(MAX(AF$9-AF40*AF$8/12,0),AF40),0))</x:f>
        <x:v>59072212.992423214</x:v>
      </x:c>
      <x:c r="AG41" s="58" t="n">
        <x:f>IF($C41&gt;'Deal Pricing'!$D$9,"",MAX(AG40-MIN(MAX(AG$9-AG40*AG$8/12,0),AG40),0))</x:f>
        <x:v>59108376.159969494</x:v>
      </x:c>
      <x:c r="AH41" s="58" t="n">
        <x:f>IF($C41&gt;'Deal Pricing'!$D$9,"",MAX(AH40-MIN(MAX(AH$9-AH40*AH$8/12,0),AH40),0))</x:f>
        <x:v>59144528.46286005</x:v>
      </x:c>
      <x:c r="AI41" s="58" t="n">
        <x:f>IF($C41&gt;'Deal Pricing'!$D$9,"",MAX(AI40-MIN(MAX(AI$9-AI40*AI$8/12,0),AI40),0))</x:f>
        <x:v>59180669.86543469</x:v>
      </x:c>
      <x:c r="AJ41" s="58" t="n">
        <x:f>IF($C41&gt;'Deal Pricing'!$D$9,"",MAX(AJ40-MIN(MAX(AJ$9-AJ40*AJ$8/12,0),AJ40),0))</x:f>
        <x:v>59216800.3320755</x:v>
      </x:c>
      <x:c r="AK41" s="58" t="n">
        <x:f>IF($C41&gt;'Deal Pricing'!$D$9,"",MAX(AK40-MIN(MAX(AK$9-AK40*AK$8/12,0),AK40),0))</x:f>
        <x:v>59252919.82721736</x:v>
      </x:c>
      <x:c r="AL41" s="58" t="n">
        <x:f>IF($C41&gt;'Deal Pricing'!$D$9,"",MAX(AL40-MIN(MAX(AL$9-AL40*AL$8/12,0),AL40),0))</x:f>
        <x:v>59289028.31533749</x:v>
      </x:c>
      <x:c r="AM41" s="58" t="n">
        <x:f>IF($C41&gt;'Deal Pricing'!$D$9,"",MAX(AM40-MIN(MAX(AM$9-AM40*AM$8/12,0),AM40),0))</x:f>
        <x:v>59325125.76096608</x:v>
      </x:c>
      <x:c r="AN41" s="58" t="n">
        <x:f>IF($C41&gt;'Deal Pricing'!$D$9,"",MAX(AN40-MIN(MAX(AN$9-AN40*AN$8/12,0),AN40),0))</x:f>
        <x:v>59361212.12867627</x:v>
      </x:c>
      <x:c r="AO41" s="58" t="n">
        <x:f>IF($C41&gt;'Deal Pricing'!$D$9,"",MAX(AO40-MIN(MAX(AO$9-AO40*AO$8/12,0),AO40),0))</x:f>
        <x:v>59397287.383094</x:v>
      </x:c>
      <x:c r="AP41" s="58" t="n">
        <x:f>IF($C41&gt;'Deal Pricing'!$D$9,"",MAX(AP40-MIN(MAX(AP$9-AP40*AP$8/12,0),AP40),0))</x:f>
        <x:v>59433351.48888868</x:v>
      </x:c>
      <x:c r="AQ41" s="58" t="n">
        <x:f>IF($C41&gt;'Deal Pricing'!$D$9,"",MAX(AQ40-MIN(MAX(AQ$9-AQ40*AQ$8/12,0),AQ40),0))</x:f>
        <x:v>59469404.410782695</x:v>
      </x:c>
      <x:c r="AR41" s="58" t="n">
        <x:f>IF($C41&gt;'Deal Pricing'!$D$9,"",MAX(AR40-MIN(MAX(AR$9-AR40*AR$8/12,0),AR40),0))</x:f>
        <x:v>59505446.11354219</x:v>
      </x:c>
      <x:c r="AS41" s="58" t="n">
        <x:f>IF($C41&gt;'Deal Pricing'!$D$9,"",MAX(AS40-MIN(MAX(AS$9-AS40*AS$8/12,0),AS40),0))</x:f>
        <x:v>59541476.56198642</x:v>
      </x:c>
      <x:c r="AT41" s="58" t="n">
        <x:f>IF($C41&gt;'Deal Pricing'!$D$9,"",MAX(AT40-MIN(MAX(AT$9-AT40*AT$8/12,0),AT40),0))</x:f>
        <x:v>59577495.720979825</x:v>
      </x:c>
      <x:c r="AU41" s="58" t="n">
        <x:f>IF($C41&gt;'Deal Pricing'!$D$9,"",MAX(AU40-MIN(MAX(AU$9-AU40*AU$8/12,0),AU40),0))</x:f>
        <x:v>59613503.55543582</x:v>
      </x:c>
      <x:c r="AV41" s="58" t="n">
        <x:f>IF($C41&gt;'Deal Pricing'!$D$9,"",MAX(AV40-MIN(MAX(AV$9-AV40*AV$8/12,0),AV40),0))</x:f>
        <x:v>59649500.030319855</x:v>
      </x:c>
      <x:c r="AW41" s="58" t="n">
        <x:f>IF($C41&gt;'Deal Pricing'!$D$9,"",MAX(AW40-MIN(MAX(AW$9-AW40*AW$8/12,0),AW40),0))</x:f>
        <x:v>59685485.11064212</x:v>
      </x:c>
      <x:c r="AX41" s="58" t="n">
        <x:f>IF($C41&gt;'Deal Pricing'!$D$9,"",MAX(AX40-MIN(MAX(AX$9-AX40*AX$8/12,0),AX40),0))</x:f>
        <x:v>59721458.76146635</x:v>
      </x:c>
      <x:c r="AY41" s="58" t="n">
        <x:f>IF($C41&gt;'Deal Pricing'!$D$9,"",MAX(AY40-MIN(MAX(AY$9-AY40*AY$8/12,0),AY40),0))</x:f>
        <x:v>59757420.94790102</x:v>
      </x:c>
      <x:c r="AZ41" s="58" t="n">
        <x:f>IF($C41&gt;'Deal Pricing'!$D$9,"",MAX(AZ40-MIN(MAX(AZ$9-AZ40*AZ$8/12,0),AZ40),0))</x:f>
        <x:v>59793371.63510851</x:v>
      </x:c>
      <x:c r="BA41" s="58" t="n">
        <x:f>IF($C41&gt;'Deal Pricing'!$D$9,"",MAX(BA40-MIN(MAX(BA$9-BA40*BA$8/12,0),BA40),0))</x:f>
        <x:v>59829310.78829636</x:v>
      </x:c>
      <x:c r="BB41" s="58" t="n">
        <x:f>IF($C41&gt;'Deal Pricing'!$D$9,"",MAX(BB40-MIN(MAX(BB$9-BB40*BB$8/12,0),BB40),0))</x:f>
        <x:v>59865238.37272597</x:v>
      </x:c>
      <x:c r="BC41" s="58" t="n">
        <x:f>IF($C41&gt;'Deal Pricing'!$D$9,"",MAX(BC40-MIN(MAX(BC$9-BC40*BC$8/12,0),BC40),0))</x:f>
        <x:v>59901154.353704266</x:v>
      </x:c>
      <x:c r="BD41" s="58" t="n">
        <x:f>IF($C41&gt;'Deal Pricing'!$D$9,"",MAX(BD40-MIN(MAX(BD$9-BD40*BD$8/12,0),BD40),0))</x:f>
        <x:v>59937058.6965923</x:v>
      </x:c>
      <x:c r="BE41" s="58" t="n">
        <x:f>IF($C41&gt;'Deal Pricing'!$D$9,"",MAX(BE40-MIN(MAX(BE$9-BE40*BE$8/12,0),BE40),0))</x:f>
        <x:v>59972951.366797864</x:v>
      </x:c>
      <x:c r="BF41" s="58" t="n">
        <x:f>IF($C41&gt;'Deal Pricing'!$D$9,"",MAX(BF40-MIN(MAX(BF$9-BF40*BF$8/12,0),BF40),0))</x:f>
        <x:v>60008832.329779044</x:v>
      </x:c>
      <x:c r="BG41" s="58" t="n">
        <x:f>IF($C41&gt;'Deal Pricing'!$D$9,"",MAX(BG40-MIN(MAX(BG$9-BG40*BG$8/12,0),BG40),0))</x:f>
        <x:v>60044701.55104706</x:v>
      </x:c>
      <x:c r="BH41" s="58" t="n">
        <x:f>IF($C41&gt;'Deal Pricing'!$D$9,"",MAX(BH40-MIN(MAX(BH$9-BH40*BH$8/12,0),BH40),0))</x:f>
        <x:v>60080558.996159524</x:v>
      </x:c>
      <x:c r="BI41" s="58" t="n">
        <x:f>IF($C41&gt;'Deal Pricing'!$D$9,"",MAX(BI40-MIN(MAX(BI$9-BI40*BI$8/12,0),BI40),0))</x:f>
        <x:v>60116404.63072844</x:v>
      </x:c>
      <x:c r="BJ41" s="58" t="n">
        <x:f>IF($C41&gt;'Deal Pricing'!$D$9,"",MAX(BJ40-MIN(MAX(BJ$9-BJ40*BJ$8/12,0),BJ40),0))</x:f>
        <x:v>60152238.420412436</x:v>
      </x:c>
      <x:c r="BK41" s="58" t="n">
        <x:f>IF($C41&gt;'Deal Pricing'!$D$9,"",MAX(BK40-MIN(MAX(BK$9-BK40*BK$8/12,0),BK40),0))</x:f>
        <x:v>60188060.33092489</x:v>
      </x:c>
      <x:c r="BL41" s="58" t="n">
        <x:f>IF($C41&gt;'Deal Pricing'!$D$9,"",MAX(BL40-MIN(MAX(BL$9-BL40*BL$8/12,0),BL40),0))</x:f>
        <x:v>60223870.32802593</x:v>
      </x:c>
      <x:c r="BM41" s="58" t="n">
        <x:f>IF($C41&gt;'Deal Pricing'!$D$9,"",MAX(BM40-MIN(MAX(BM$9-BM40*BM$8/12,0),BM40),0))</x:f>
        <x:v>60259668.37753059</x:v>
      </x:c>
      <x:c r="BN41" s="58" t="n">
        <x:f>IF($C41&gt;'Deal Pricing'!$D$9,"",MAX(BN40-MIN(MAX(BN$9-BN40*BN$8/12,0),BN40),0))</x:f>
        <x:v>60295454.445300914</x:v>
      </x:c>
      <x:c r="BO41" s="58" t="n">
        <x:f>IF($C41&gt;'Deal Pricing'!$D$9,"",MAX(BO40-MIN(MAX(BO$9-BO40*BO$8/12,0),BO40),0))</x:f>
        <x:v>60331228.497254185</x:v>
      </x:c>
      <x:c r="BP41" s="58" t="n">
        <x:f>IF($C41&gt;'Deal Pricing'!$D$9,"",MAX(BP40-MIN(MAX(BP$9-BP40*BP$8/12,0),BP40),0))</x:f>
        <x:v>60366990.499354966</x:v>
      </x:c>
      <x:c r="BQ41" s="58" t="n">
        <x:f>IF($C41&gt;'Deal Pricing'!$D$9,"",MAX(BQ40-MIN(MAX(BQ$9-BQ40*BQ$8/12,0),BQ40),0))</x:f>
        <x:v>60402740.41762314</x:v>
      </x:c>
      <x:c r="BR41" s="58" t="n">
        <x:f>IF($C41&gt;'Deal Pricing'!$D$9,"",MAX(BR40-MIN(MAX(BR$9-BR40*BR$8/12,0),BR40),0))</x:f>
        <x:v>60438478.2181271</x:v>
      </x:c>
      <x:c r="BS41" s="58" t="n">
        <x:f>IF($C41&gt;'Deal Pricing'!$D$9,"",MAX(BS40-MIN(MAX(BS$9-BS40*BS$8/12,0),BS40),0))</x:f>
        <x:v>60474203.86698686</x:v>
      </x:c>
      <x:c r="BT41" s="58" t="n">
        <x:f>IF($C41&gt;'Deal Pricing'!$D$9,"",MAX(BT40-MIN(MAX(BT$9-BT40*BT$8/12,0),BT40),0))</x:f>
        <x:v>60509917.33037705</x:v>
      </x:c>
      <x:c r="BU41" s="58" t="n">
        <x:f>IF($C41&gt;'Deal Pricing'!$D$9,"",MAX(BU40-MIN(MAX(BU$9-BU40*BU$8/12,0),BU40),0))</x:f>
        <x:v>60545618.57452048</x:v>
      </x:c>
      <x:c r="BV41" s="58" t="n">
        <x:f>IF($C41&gt;'Deal Pricing'!$D$9,"",MAX(BV40-MIN(MAX(BV$9-BV40*BV$8/12,0),BV40),0))</x:f>
        <x:v>60581307.56569538</x:v>
      </x:c>
      <x:c r="BW41" s="58" t="n">
        <x:f>IF($C41&gt;'Deal Pricing'!$D$9,"",MAX(BW40-MIN(MAX(BW$9-BW40*BW$8/12,0),BW40),0))</x:f>
        <x:v>60616984.270228535</x:v>
      </x:c>
      <x:c r="BX41" s="58" t="n">
        <x:f>IF($C41&gt;'Deal Pricing'!$D$9,"",MAX(BX40-MIN(MAX(BX$9-BX40*BX$8/12,0),BX40),0))</x:f>
        <x:v>60652648.65450246</x:v>
      </x:c>
      <x:c r="BY41" s="58" t="n">
        <x:f>IF($C41&gt;'Deal Pricing'!$D$9,"",MAX(BY40-MIN(MAX(BY$9-BY40*BY$8/12,0),BY40),0))</x:f>
        <x:v>60688300.68494838</x:v>
      </x:c>
      <x:c r="BZ41" s="58" t="n">
        <x:f>IF($C41&gt;'Deal Pricing'!$D$9,"",MAX(BZ40-MIN(MAX(BZ$9-BZ40*BZ$8/12,0),BZ40),0))</x:f>
        <x:v>60723940.32805351</x:v>
      </x:c>
      <x:c r="CA41" s="58" t="n">
        <x:f>IF($C41&gt;'Deal Pricing'!$D$9,"",MAX(CA40-MIN(MAX(CA$9-CA40*CA$8/12,0),CA40),0))</x:f>
        <x:v>60759567.55035383</x:v>
      </x:c>
      <x:c r="CB41" s="58" t="n">
        <x:f>IF($C41&gt;'Deal Pricing'!$D$9,"",MAX(CB40-MIN(MAX(CB$9-CB40*CB$8/12,0),CB40),0))</x:f>
        <x:v>60795182.31844178</x:v>
      </x:c>
      <x:c r="CC41" s="58" t="n">
        <x:f>IF($C41&gt;'Deal Pricing'!$D$9,"",MAX(CC40-MIN(MAX(CC$9-CC40*CC$8/12,0),CC40),0))</x:f>
        <x:v>60830784.59895954</x:v>
      </x:c>
      <x:c r="CD41" s="58" t="n">
        <x:f>IF($C41&gt;'Deal Pricing'!$D$9,"",MAX(CD40-MIN(MAX(CD$9-CD40*CD$8/12,0),CD40),0))</x:f>
        <x:v>60866374.35860237</x:v>
      </x:c>
      <x:c r="CE41" s="58" t="n">
        <x:f>IF($C41&gt;'Deal Pricing'!$D$9,"",MAX(CE40-MIN(MAX(CE$9-CE40*CE$8/12,0),CE40),0))</x:f>
        <x:v>60901951.56412087</x:v>
      </x:c>
      <x:c r="CF41" s="58" t="n">
        <x:f>IF($C41&gt;'Deal Pricing'!$D$9,"",MAX(CF40-MIN(MAX(CF$9-CF40*CF$8/12,0),CF40),0))</x:f>
        <x:v>60937516.18231531</x:v>
      </x:c>
      <x:c r="CG41" s="58" t="n">
        <x:f>IF($C41&gt;'Deal Pricing'!$D$9,"",MAX(CG40-MIN(MAX(CG$9-CG40*CG$8/12,0),CG40),0))</x:f>
        <x:v>60973068.18004257</x:v>
      </x:c>
      <x:c r="CH41" s="58" t="n">
        <x:f>IF($C41&gt;'Deal Pricing'!$D$9,"",MAX(CH40-MIN(MAX(CH$9-CH40*CH$8/12,0),CH40),0))</x:f>
        <x:v>61008607.524209276</x:v>
      </x:c>
      <x:c r="CI41" s="58" t="n">
        <x:f>IF($C41&gt;'Deal Pricing'!$D$9,"",MAX(CI40-MIN(MAX(CI$9-CI40*CI$8/12,0),CI40),0))</x:f>
        <x:v>61044134.18177885</x:v>
      </x:c>
      <x:c r="CJ41" s="58" t="n">
        <x:f>IF($C41&gt;'Deal Pricing'!$D$9,"",MAX(CJ40-MIN(MAX(CJ$9-CJ40*CJ$8/12,0),CJ40),0))</x:f>
        <x:v>61079648.119764864</x:v>
      </x:c>
      <x:c r="CK41" s="58" t="n">
        <x:f>IF($C41&gt;'Deal Pricing'!$D$9,"",MAX(CK40-MIN(MAX(CK$9-CK40*CK$8/12,0),CK40),0))</x:f>
        <x:v>61115149.305237696</x:v>
      </x:c>
      <x:c r="CL41" s="58" t="n">
        <x:f>IF($C41&gt;'Deal Pricing'!$D$9,"",MAX(CL40-MIN(MAX(CL$9-CL40*CL$8/12,0),CL40),0))</x:f>
        <x:v>61150637.70531807</x:v>
      </x:c>
      <x:c r="CM41" s="58" t="n">
        <x:f>IF($C41&gt;'Deal Pricing'!$D$9,"",MAX(CM40-MIN(MAX(CM$9-CM40*CM$8/12,0),CM40),0))</x:f>
        <x:v>61186113.287183896</x:v>
      </x:c>
      <x:c r="CN41" s="58" t="n">
        <x:f>IF($C41&gt;'Deal Pricing'!$D$9,"",MAX(CN40-MIN(MAX(CN$9-CN40*CN$8/12,0),CN40),0))</x:f>
        <x:v>61221576.01806347</x:v>
      </x:c>
      <x:c r="CO41" s="58" t="n">
        <x:f>IF($C41&gt;'Deal Pricing'!$D$9,"",MAX(CO40-MIN(MAX(CO$9-CO40*CO$8/12,0),CO40),0))</x:f>
        <x:v>61257025.86524259</x:v>
      </x:c>
      <x:c r="CP41" s="58" t="n">
        <x:f>IF($C41&gt;'Deal Pricing'!$D$9,"",MAX(CP40-MIN(MAX(CP$9-CP40*CP$8/12,0),CP40),0))</x:f>
        <x:v>61292462.796058424</x:v>
      </x:c>
      <x:c r="CQ41" s="58" t="n">
        <x:f>IF($C41&gt;'Deal Pricing'!$D$9,"",MAX(CQ40-MIN(MAX(CQ$9-CQ40*CQ$8/12,0),CQ40),0))</x:f>
        <x:v>61327886.77790255</x:v>
      </x:c>
      <x:c r="CR41" s="58" t="n">
        <x:f>IF($C41&gt;'Deal Pricing'!$D$9,"",MAX(CR40-MIN(MAX(CR$9-CR40*CR$8/12,0),CR40),0))</x:f>
        <x:v>61363297.77822315</x:v>
      </x:c>
      <x:c r="CS41" s="58" t="n">
        <x:f>IF($C41&gt;'Deal Pricing'!$D$9,"",MAX(CS40-MIN(MAX(CS$9-CS40*CS$8/12,0),CS40),0))</x:f>
        <x:v>61398695.76451959</x:v>
      </x:c>
      <x:c r="CT41" s="58" t="n">
        <x:f>IF($C41&gt;'Deal Pricing'!$D$9,"",MAX(CT40-MIN(MAX(CT$9-CT40*CT$8/12,0),CT40),0))</x:f>
        <x:v>61434080.70434887</x:v>
      </x:c>
      <x:c r="CU41" s="58" t="n">
        <x:f>IF($C41&gt;'Deal Pricing'!$D$9,"",MAX(CU40-MIN(MAX(CU$9-CU40*CU$8/12,0),CU40),0))</x:f>
        <x:v>61469452.565319486</x:v>
      </x:c>
      <x:c r="CV41" s="58" t="n">
        <x:f>IF($C41&gt;'Deal Pricing'!$D$9,"",MAX(CV40-MIN(MAX(CV$9-CV40*CV$8/12,0),CV40),0))</x:f>
        <x:v>61504811.31509772</x:v>
      </x:c>
      <x:c r="CW41" s="58" t="n">
        <x:f>IF($C41&gt;'Deal Pricing'!$D$9,"",MAX(CW40-MIN(MAX(CW$9-CW40*CW$8/12,0),CW40),0))</x:f>
        <x:v>61540156.92140145</x:v>
      </x:c>
      <x:c r="CX41" s="58" t="n">
        <x:f>IF($C41&gt;'Deal Pricing'!$D$9,"",MAX(CX40-MIN(MAX(CX$9-CX40*CX$8/12,0),CX40),0))</x:f>
        <x:v>61575489.352006674</x:v>
      </x:c>
      <x:c r="CY41" s="58" t="n">
        <x:f>IF($C41&gt;'Deal Pricing'!$D$9,"",MAX(CY40-MIN(MAX(CY$9-CY40*CY$8/12,0),CY40),0))</x:f>
        <x:v>61610808.57474121</x:v>
      </x:c>
      <x:c r="CZ41" s="58" t="n">
        <x:f>IF($C41&gt;'Deal Pricing'!$D$9,"",MAX(CZ40-MIN(MAX(CZ$9-CZ40*CZ$8/12,0),CZ40),0))</x:f>
        <x:v>61646114.55749103</x:v>
      </x:c>
      <x:c r="DA41" s="58" t="n">
        <x:f>IF($C41&gt;'Deal Pricing'!$D$9,"",MAX(DA40-MIN(MAX(DA$9-DA40*DA$8/12,0),DA40),0))</x:f>
        <x:v>61681407.268194176</x:v>
      </x:c>
      <x:c r="DB41" s="58" t="n">
        <x:f>IF($C41&gt;'Deal Pricing'!$D$9,"",MAX(DB40-MIN(MAX(DB$9-DB40*DB$8/12,0),DB40),0))</x:f>
        <x:v>61716686.67484708</x:v>
      </x:c>
      <x:c r="DC41" s="58" t="n">
        <x:f>IF($C41&gt;'Deal Pricing'!$D$9,"",MAX(DC40-MIN(MAX(DC$9-DC40*DC$8/12,0),DC40),0))</x:f>
        <x:v>61751952.745499305</x:v>
      </x:c>
      <x:c r="DD41" s="58" t="n">
        <x:f>IF($C41&gt;'Deal Pricing'!$D$9,"",MAX(DD40-MIN(MAX(DD$9-DD40*DD$8/12,0),DD40),0))</x:f>
        <x:v>61787205.44825576</x:v>
      </x:c>
      <x:c r="DE41" s="58" t="n">
        <x:f>IF($C41&gt;'Deal Pricing'!$D$9,"",MAX(DE40-MIN(MAX(DE$9-DE40*DE$8/12,0),DE40),0))</x:f>
        <x:v>61822444.75127927</x:v>
      </x:c>
      <x:c r="DF41" s="58" t="n">
        <x:f>IF($C41&gt;'Deal Pricing'!$D$9,"",MAX(DF40-MIN(MAX(DF$9-DF40*DF$8/12,0),DF40),0))</x:f>
        <x:v>61857670.622785255</x:v>
      </x:c>
      <x:c r="DG41" s="58" t="n">
        <x:f>IF($C41&gt;'Deal Pricing'!$D$9,"",MAX(DG40-MIN(MAX(DG$9-DG40*DG$8/12,0),DG40),0))</x:f>
        <x:v>61892883.031047866</x:v>
      </x:c>
      <x:c r="DH41" s="58" t="n">
        <x:f>IF($C41&gt;'Deal Pricing'!$D$9,"",MAX(DH40-MIN(MAX(DH$9-DH40*DH$8/12,0),DH40),0))</x:f>
        <x:v>61928081.944394216</x:v>
      </x:c>
      <x:c r="DI41" s="58" t="n">
        <x:f>IF($C41&gt;'Deal Pricing'!$D$9,"",MAX(DI40-MIN(MAX(DI$9-DI40*DI$8/12,0),DI40),0))</x:f>
        <x:v>61963267.33121022</x:v>
      </x:c>
      <x:c r="DJ41" s="58" t="n">
        <x:f>IF($C41&gt;'Deal Pricing'!$D$9,"",MAX(DJ40-MIN(MAX(DJ$9-DJ40*DJ$8/12,0),DJ40),0))</x:f>
        <x:v>61998439.159934945</x:v>
      </x:c>
      <x:c r="DK41" s="58" t="n">
        <x:f>IF($C41&gt;'Deal Pricing'!$D$9,"",MAX(DK40-MIN(MAX(DK$9-DK40*DK$8/12,0),DK40),0))</x:f>
        <x:v>62033597.399066456</x:v>
      </x:c>
      <x:c r="DL41" s="58" t="n">
        <x:f>IF($C41&gt;'Deal Pricing'!$D$9,"",MAX(DL40-MIN(MAX(DL$9-DL40*DL$8/12,0),DL40),0))</x:f>
        <x:v>62068742.01715614</x:v>
      </x:c>
      <x:c r="DM41" s="58" t="n">
        <x:f>IF($C41&gt;'Deal Pricing'!$D$9,"",MAX(DM40-MIN(MAX(DM$9-DM40*DM$8/12,0),DM40),0))</x:f>
        <x:v>62103872.98281464</x:v>
      </x:c>
      <x:c r="DN41" s="58" t="n">
        <x:f>IF($C41&gt;'Deal Pricing'!$D$9,"",MAX(DN40-MIN(MAX(DN$9-DN40*DN$8/12,0),DN40),0))</x:f>
        <x:v>62138990.264706716</x:v>
      </x:c>
      <x:c r="DO41" s="58" t="n">
        <x:f>IF($C41&gt;'Deal Pricing'!$D$9,"",MAX(DO40-MIN(MAX(DO$9-DO40*DO$8/12,0),DO40),0))</x:f>
        <x:v>62174093.83155376</x:v>
      </x:c>
      <x:c r="DP41" s="58" t="n">
        <x:f>IF($C41&gt;'Deal Pricing'!$D$9,"",MAX(DP40-MIN(MAX(DP$9-DP40*DP$8/12,0),DP40),0))</x:f>
        <x:v>62209183.652135804</x:v>
      </x:c>
      <x:c r="DQ41" s="58" t="n">
        <x:f>IF($C41&gt;'Deal Pricing'!$D$9,"",MAX(DQ40-MIN(MAX(DQ$9-DQ40*DQ$8/12,0),DQ40),0))</x:f>
        <x:v>62244259.695286766</x:v>
      </x:c>
      <x:c r="DR41" s="58" t="n">
        <x:f>IF($C41&gt;'Deal Pricing'!$D$9,"",MAX(DR40-MIN(MAX(DR$9-DR40*DR$8/12,0),DR40),0))</x:f>
        <x:v>62279321.92990004</x:v>
      </x:c>
      <x:c r="DS41" s="58" t="n">
        <x:f>IF($C41&gt;'Deal Pricing'!$D$9,"",MAX(DS40-MIN(MAX(DS$9-DS40*DS$8/12,0),DS40),0))</x:f>
        <x:v>62314370.32492319</x:v>
      </x:c>
      <x:c r="DT41" s="58" t="n">
        <x:f>IF($C41&gt;'Deal Pricing'!$D$9,"",MAX(DT40-MIN(MAX(DT$9-DT40*DT$8/12,0),DT40),0))</x:f>
        <x:v>62349404.84936343</x:v>
      </x:c>
      <x:c r="DU41" s="58" t="n">
        <x:f>IF($C41&gt;'Deal Pricing'!$D$9,"",MAX(DU40-MIN(MAX(DU$9-DU40*DU$8/12,0),DU40),0))</x:f>
        <x:v>62384425.472282246</x:v>
      </x:c>
      <x:c r="DV41" s="58" t="n">
        <x:f>IF($C41&gt;'Deal Pricing'!$D$9,"",MAX(DV40-MIN(MAX(DV$9-DV40*DV$8/12,0),DV40),0))</x:f>
        <x:v>62419432.16280097</x:v>
      </x:c>
      <x:c r="DW41" s="58" t="n">
        <x:f>IF($C41&gt;'Deal Pricing'!$D$9,"",MAX(DW40-MIN(MAX(DW$9-DW40*DW$8/12,0),DW40),0))</x:f>
        <x:v>62454424.89009548</x:v>
      </x:c>
      <x:c r="DX41" s="58" t="n">
        <x:f>IF($C41&gt;'Deal Pricing'!$D$9,"",MAX(DX40-MIN(MAX(DX$9-DX40*DX$8/12,0),DX40),0))</x:f>
        <x:v>62489403.62340155</x:v>
      </x:c>
      <x:c r="DY41" s="58" t="n">
        <x:f>IF($C41&gt;'Deal Pricing'!$D$9,"",MAX(DY40-MIN(MAX(DY$9-DY40*DY$8/12,0),DY40),0))</x:f>
        <x:v>62524368.33200977</x:v>
      </x:c>
      <x:c r="DZ41" s="58" t="n">
        <x:f>IF($C41&gt;'Deal Pricing'!$D$9,"",MAX(DZ40-MIN(MAX(DZ$9-DZ40*DZ$8/12,0),DZ40),0))</x:f>
        <x:v>62559318.985270664</x:v>
      </x:c>
      <x:c r="EA41" s="58" t="n">
        <x:f>IF($C41&gt;'Deal Pricing'!$D$9,"",MAX(EA40-MIN(MAX(EA$9-EA40*EA$8/12,0),EA40),0))</x:f>
        <x:v>62594255.552590415</x:v>
      </x:c>
      <x:c r="EB41" s="58" t="n">
        <x:f>IF($C41&gt;'Deal Pricing'!$D$9,"",MAX(EB40-MIN(MAX(EB$9-EB40*EB$8/12,0),EB40),0))</x:f>
        <x:v>62629178.00343299</x:v>
      </x:c>
      <x:c r="EC41" s="58" t="n">
        <x:f>IF($C41&gt;'Deal Pricing'!$D$9,"",MAX(EC40-MIN(MAX(EC$9-EC40*EC$8/12,0),EC40),0))</x:f>
        <x:v>62664086.30732174</x:v>
      </x:c>
      <x:c r="ED41" s="58" t="n">
        <x:f>IF($C41&gt;'Deal Pricing'!$D$9,"",MAX(ED40-MIN(MAX(ED$9-ED40*ED$8/12,0),ED40),0))</x:f>
        <x:v>62698980.43383547</x:v>
      </x:c>
      <x:c r="EE41" s="58" t="n">
        <x:f>IF($C41&gt;'Deal Pricing'!$D$9,"",MAX(EE40-MIN(MAX(EE$9-EE40*EE$8/12,0),EE40),0))</x:f>
        <x:v>62733860.352613255</x:v>
      </x:c>
      <x:c r="EF41" s="58" t="n">
        <x:f>IF($C41&gt;'Deal Pricing'!$D$9,"",MAX(EF40-MIN(MAX(EF$9-EF40*EF$8/12,0),EF40),0))</x:f>
        <x:v>62768726.03334962</x:v>
      </x:c>
      <x:c r="EG41" s="58" t="n">
        <x:f>IF($C41&gt;'Deal Pricing'!$D$9,"",MAX(EG40-MIN(MAX(EG$9-EG40*EG$8/12,0),EG40),0))</x:f>
        <x:v>62803577.445799865</x:v>
      </x:c>
      <x:c r="EH41" s="58" t="n">
        <x:f>IF($C41&gt;'Deal Pricing'!$D$9,"",MAX(EH40-MIN(MAX(EH$9-EH40*EH$8/12,0),EH40),0))</x:f>
        <x:v>62838414.55977457</x:v>
      </x:c>
      <x:c r="EI41" s="58" t="n">
        <x:f>IF($C41&gt;'Deal Pricing'!$D$9,"",MAX(EI40-MIN(MAX(EI$9-EI40*EI$8/12,0),EI40),0))</x:f>
        <x:v>62873237.34514538</x:v>
      </x:c>
      <x:c r="EJ41" s="58" t="n">
        <x:f>IF($C41&gt;'Deal Pricing'!$D$9,"",MAX(EJ40-MIN(MAX(EJ$9-EJ40*EJ$8/12,0),EJ40),0))</x:f>
        <x:v>62908045.77183944</x:v>
      </x:c>
      <x:c r="EK41" s="58" t="n">
        <x:f>IF($C41&gt;'Deal Pricing'!$D$9,"",MAX(EK40-MIN(MAX(EK$9-EK40*EK$8/12,0),EK40),0))</x:f>
        <x:v>62942839.80984491</x:v>
      </x:c>
      <x:c r="EL41" s="58" t="n">
        <x:f>IF($C41&gt;'Deal Pricing'!$D$9,"",MAX(EL40-MIN(MAX(EL$9-EL40*EL$8/12,0),EL40),0))</x:f>
        <x:v>62977619.42920651</x:v>
      </x:c>
      <x:c r="EM41" s="58" t="n">
        <x:f>IF($C41&gt;'Deal Pricing'!$D$9,"",MAX(EM40-MIN(MAX(EM$9-EM40*EM$8/12,0),EM40),0))</x:f>
        <x:v>63012384.60002739</x:v>
      </x:c>
      <x:c r="EN41" s="58" t="n">
        <x:f>IF($C41&gt;'Deal Pricing'!$D$9,"",MAX(EN40-MIN(MAX(EN$9-EN40*EN$8/12,0),EN40),0))</x:f>
        <x:v>63047135.292471446</x:v>
      </x:c>
      <x:c r="EO41" s="58" t="n">
        <x:f>IF($C41&gt;'Deal Pricing'!$D$9,"",MAX(EO40-MIN(MAX(EO$9-EO40*EO$8/12,0),EO40),0))</x:f>
        <x:v>63081871.47675841</x:v>
      </x:c>
      <x:c r="EP41" s="58" t="n">
        <x:f>IF($C41&gt;'Deal Pricing'!$D$9,"",MAX(EP40-MIN(MAX(EP$9-EP40*EP$8/12,0),EP40),0))</x:f>
        <x:v>63116593.12316959</x:v>
      </x:c>
      <x:c r="EQ41" s="58" t="n">
        <x:f>IF($C41&gt;'Deal Pricing'!$D$9,"",MAX(EQ40-MIN(MAX(EQ$9-EQ40*EQ$8/12,0),EQ40),0))</x:f>
        <x:v>63151300.20204241</x:v>
      </x:c>
      <x:c r="ER41" s="58" t="n">
        <x:f>IF($C41&gt;'Deal Pricing'!$D$9,"",MAX(ER40-MIN(MAX(ER$9-ER40*ER$8/12,0),ER40),0))</x:f>
        <x:v>63185992.683775954</x:v>
      </x:c>
      <x:c r="ES41" s="58" t="n">
        <x:f>IF($C41&gt;'Deal Pricing'!$D$9,"",MAX(ES40-MIN(MAX(ES$9-ES40*ES$8/12,0),ES40),0))</x:f>
        <x:v>63220670.53882551</x:v>
      </x:c>
      <x:c r="ET41" s="58" t="n">
        <x:f>IF($C41&gt;'Deal Pricing'!$D$9,"",MAX(ET40-MIN(MAX(ET$9-ET40*ET$8/12,0),ET40),0))</x:f>
        <x:v>63255333.73770822</x:v>
      </x:c>
      <x:c r="EU41" s="58" t="n">
        <x:f>IF($C41&gt;'Deal Pricing'!$D$9,"",MAX(EU40-MIN(MAX(EU$9-EU40*EU$8/12,0),EU40),0))</x:f>
        <x:v>63289982.250997715</x:v>
      </x:c>
      <x:c r="EV41" s="58" t="n">
        <x:f>IF($C41&gt;'Deal Pricing'!$D$9,"",MAX(EV40-MIN(MAX(EV$9-EV40*EV$8/12,0),EV40),0))</x:f>
        <x:v>63324616.04932938</x:v>
      </x:c>
      <x:c r="EW41" s="58" t="n">
        <x:f>IF($C41&gt;'Deal Pricing'!$D$9,"",MAX(EW40-MIN(MAX(EW$9-EW40*EW$8/12,0),EW40),0))</x:f>
        <x:v>63359235.1033954</x:v>
      </x:c>
      <x:c r="EX41" s="58" t="n">
        <x:f>IF($C41&gt;'Deal Pricing'!$D$9,"",MAX(EX40-MIN(MAX(EX$9-EX40*EX$8/12,0),EX40),0))</x:f>
        <x:v>63393839.38394987</x:v>
      </x:c>
      <x:c r="EY41" s="58" t="n">
        <x:f>IF($C41&gt;'Deal Pricing'!$D$9,"",MAX(EY40-MIN(MAX(EY$9-EY40*EY$8/12,0),EY40),0))</x:f>
        <x:v>63428428.86180445</x:v>
      </x:c>
      <x:c r="EZ41" s="58" t="n">
        <x:f>IF($C41&gt;'Deal Pricing'!$D$9,"",MAX(EZ40-MIN(MAX(EZ$9-EZ40*EZ$8/12,0),EZ40),0))</x:f>
        <x:v>63463003.50783028</x:v>
      </x:c>
      <x:c r="FA41" s="58" t="n">
        <x:f>IF($C41&gt;'Deal Pricing'!$D$9,"",MAX(FA40-MIN(MAX(FA$9-FA40*FA$8/12,0),FA40),0))</x:f>
        <x:v>63497563.29296003</x:v>
      </x:c>
      <x:c r="FB41" s="58" t="n">
        <x:f>IF($C41&gt;'Deal Pricing'!$D$9,"",MAX(FB40-MIN(MAX(FB$9-FB40*FB$8/12,0),FB40),0))</x:f>
        <x:v>63532108.18818353</x:v>
      </x:c>
      <x:c r="FC41" s="58" t="n">
        <x:f>IF($C41&gt;'Deal Pricing'!$D$9,"",MAX(FC40-MIN(MAX(FC$9-FC40*FC$8/12,0),FC40),0))</x:f>
        <x:v>63566638.16455273</x:v>
      </x:c>
      <x:c r="FD41" s="58" t="n">
        <x:f>IF($C41&gt;'Deal Pricing'!$D$9,"",MAX(FD40-MIN(MAX(FD$9-FD40*FD$8/12,0),FD40),0))</x:f>
        <x:v>63601153.193177186</x:v>
      </x:c>
      <x:c r="FE41" s="58" t="n">
        <x:f>IF($C41&gt;'Deal Pricing'!$D$9,"",MAX(FE40-MIN(MAX(FE$9-FE40*FE$8/12,0),FE40),0))</x:f>
        <x:v>63635653.245228454</x:v>
      </x:c>
      <x:c r="FF41" s="58" t="n">
        <x:f>IF($C41&gt;'Deal Pricing'!$D$9,"",MAX(FF40-MIN(MAX(FF$9-FF40*FF$8/12,0),FF40),0))</x:f>
        <x:v>63670138.291935764</x:v>
      </x:c>
      <x:c r="FG41" s="58" t="n">
        <x:f>IF($C41&gt;'Deal Pricing'!$D$9,"",MAX(FG40-MIN(MAX(FG$9-FG40*FG$8/12,0),FG40),0))</x:f>
        <x:v>63704608.30459087</x:v>
      </x:c>
      <x:c r="FH41" s="58" t="n">
        <x:f>IF($C41&gt;'Deal Pricing'!$D$9,"",MAX(FH40-MIN(MAX(FH$9-FH40*FH$8/12,0),FH40),0))</x:f>
        <x:v>63739063.25454311</x:v>
      </x:c>
      <x:c r="FI41" s="58" t="n">
        <x:f>IF($C41&gt;'Deal Pricing'!$D$9,"",MAX(FI40-MIN(MAX(FI$9-FI40*FI$8/12,0),FI40),0))</x:f>
        <x:v>63773503.113204435</x:v>
      </x:c>
      <x:c r="FJ41" s="58" t="n">
        <x:f>IF($C41&gt;'Deal Pricing'!$D$9,"",MAX(FJ40-MIN(MAX(FJ$9-FJ40*FJ$8/12,0),FJ40),0))</x:f>
        <x:v>63807927.85204519</x:v>
      </x:c>
      <x:c r="FK41" s="58" t="n">
        <x:f>IF($C41&gt;'Deal Pricing'!$D$9,"",MAX(FK40-MIN(MAX(FK$9-FK40*FK$8/12,0),FK40),0))</x:f>
        <x:v>63842337.44259604</x:v>
      </x:c>
      <x:c r="FL41" s="58" t="n">
        <x:f>IF($C41&gt;'Deal Pricing'!$D$9,"",MAX(FL40-MIN(MAX(FL$9-FL40*FL$8/12,0),FL40),0))</x:f>
        <x:v>63876731.85644976</x:v>
      </x:c>
      <x:c r="FM41" s="58" t="n">
        <x:f>IF($C41&gt;'Deal Pricing'!$D$9,"",MAX(FM40-MIN(MAX(FM$9-FM40*FM$8/12,0),FM40),0))</x:f>
        <x:v>63911111.06525734</x:v>
      </x:c>
      <x:c r="FN41" s="58" t="n">
        <x:f>IF($C41&gt;'Deal Pricing'!$D$9,"",MAX(FN40-MIN(MAX(FN$9-FN40*FN$8/12,0),FN40),0))</x:f>
        <x:v>63945475.0407324</x:v>
      </x:c>
      <x:c r="FO41" s="58" t="n">
        <x:f>IF($C41&gt;'Deal Pricing'!$D$9,"",MAX(FO40-MIN(MAX(FO$9-FO40*FO$8/12,0),FO40),0))</x:f>
        <x:v>63979823.75464696</x:v>
      </x:c>
      <x:c r="FP41" s="58" t="n">
        <x:f>IF($C41&gt;'Deal Pricing'!$D$9,"",MAX(FP40-MIN(MAX(FP$9-FP40*FP$8/12,0),FP40),0))</x:f>
        <x:v>64014157.17883594</x:v>
      </x:c>
      <x:c r="FQ41" s="58" t="n">
        <x:f>IF($C41&gt;'Deal Pricing'!$D$9,"",MAX(FQ40-MIN(MAX(FQ$9-FQ40*FQ$8/12,0),FQ40),0))</x:f>
        <x:v>64048475.28519264</x:v>
      </x:c>
      <x:c r="FR41" s="58" t="n">
        <x:f>IF($C41&gt;'Deal Pricing'!$D$9,"",MAX(FR40-MIN(MAX(FR$9-FR40*FR$8/12,0),FR40),0))</x:f>
        <x:v>64082778.0456734</x:v>
      </x:c>
      <x:c r="FS41" s="58" t="n">
        <x:f>IF($C41&gt;'Deal Pricing'!$D$9,"",MAX(FS40-MIN(MAX(FS$9-FS40*FS$8/12,0),FS40),0))</x:f>
        <x:v>64117065.43229317</x:v>
      </x:c>
      <x:c r="FT41" s="58" t="n">
        <x:f>IF($C41&gt;'Deal Pricing'!$D$9,"",MAX(FT40-MIN(MAX(FT$9-FT40*FT$8/12,0),FT40),0))</x:f>
        <x:v>64151337.41713008</x:v>
      </x:c>
      <x:c r="FU41" s="58" t="n">
        <x:f>IF($C41&gt;'Deal Pricing'!$D$9,"",MAX(FU40-MIN(MAX(FU$9-FU40*FU$8/12,0),FU40),0))</x:f>
        <x:v>64185593.972320825</x:v>
      </x:c>
      <x:c r="FV41" s="58" t="n">
        <x:f>IF($C41&gt;'Deal Pricing'!$D$9,"",MAX(FV40-MIN(MAX(FV$9-FV40*FV$8/12,0),FV40),0))</x:f>
        <x:v>64219835.07006545</x:v>
      </x:c>
      <x:c r="FW41" s="58" t="n">
        <x:f>IF($C41&gt;'Deal Pricing'!$D$9,"",MAX(FW40-MIN(MAX(FW$9-FW40*FW$8/12,0),FW40),0))</x:f>
        <x:v>64254060.682623416</x:v>
      </x:c>
      <x:c r="FX41" s="58" t="n">
        <x:f>IF($C41&gt;'Deal Pricing'!$D$9,"",MAX(FX40-MIN(MAX(FX$9-FX40*FX$8/12,0),FX40),0))</x:f>
        <x:v>64288270.782315396</x:v>
      </x:c>
      <x:c r="FY41" s="58" t="n">
        <x:f>IF($C41&gt;'Deal Pricing'!$D$9,"",MAX(FY40-MIN(MAX(FY$9-FY40*FY$8/12,0),FY40),0))</x:f>
        <x:v>64322465.34152468</x:v>
      </x:c>
      <x:c r="FZ41" s="58" t="n">
        <x:f>IF($C41&gt;'Deal Pricing'!$D$9,"",MAX(FZ40-MIN(MAX(FZ$9-FZ40*FZ$8/12,0),FZ40),0))</x:f>
        <x:v>64356644.332693994</x:v>
      </x:c>
      <x:c r="GA41" s="58" t="n">
        <x:f>IF($C41&gt;'Deal Pricing'!$D$9,"",MAX(GA40-MIN(MAX(GA$9-GA40*GA$8/12,0),GA40),0))</x:f>
        <x:v>64390807.72832913</x:v>
      </x:c>
      <x:c r="GB41" s="58" t="n">
        <x:f>IF($C41&gt;'Deal Pricing'!$D$9,"",MAX(GB40-MIN(MAX(GB$9-GB40*GB$8/12,0),GB40),0))</x:f>
        <x:v>64424955.50099553</x:v>
      </x:c>
      <x:c r="GC41" s="58" t="n">
        <x:f>IF($C41&gt;'Deal Pricing'!$D$9,"",MAX(GC40-MIN(MAX(GC$9-GC40*GC$8/12,0),GC40),0))</x:f>
        <x:v>64459087.623321965</x:v>
      </x:c>
      <x:c r="GD41" s="58" t="n">
        <x:f>IF($C41&gt;'Deal Pricing'!$D$9,"",MAX(GD40-MIN(MAX(GD$9-GD40*GD$8/12,0),GD40),0))</x:f>
        <x:v>64493204.067996666</x:v>
      </x:c>
      <x:c r="GE41" s="58" t="n">
        <x:f>IF($C41&gt;'Deal Pricing'!$D$9,"",MAX(GE40-MIN(MAX(GE$9-GE40*GE$8/12,0),GE40),0))</x:f>
        <x:v>64527304.807771556</x:v>
      </x:c>
      <x:c r="GF41" s="58" t="n">
        <x:f>IF($C41&gt;'Deal Pricing'!$D$9,"",MAX(GF40-MIN(MAX(GF$9-GF40*GF$8/12,0),GF40),0))</x:f>
        <x:v>64561389.815458</x:v>
      </x:c>
      <x:c r="GG41" s="58" t="n">
        <x:f>IF($C41&gt;'Deal Pricing'!$D$9,"",MAX(GG40-MIN(MAX(GG$9-GG40*GG$8/12,0),GG40),0))</x:f>
        <x:v>64595459.063931316</x:v>
      </x:c>
      <x:c r="GH41" s="58" t="n">
        <x:f>IF($C41&gt;'Deal Pricing'!$D$9,"",MAX(GH40-MIN(MAX(GH$9-GH40*GH$8/12,0),GH40),0))</x:f>
        <x:v>64629512.52612667</x:v>
      </x:c>
      <x:c r="GI41" s="58" t="n">
        <x:f>IF($C41&gt;'Deal Pricing'!$D$9,"",MAX(GI40-MIN(MAX(GI$9-GI40*GI$8/12,0),GI40),0))</x:f>
        <x:v>64663550.17504139</x:v>
      </x:c>
      <x:c r="GJ41" s="58" t="n">
        <x:f>IF($C41&gt;'Deal Pricing'!$D$9,"",MAX(GJ40-MIN(MAX(GJ$9-GJ40*GJ$8/12,0),GJ40),0))</x:f>
        <x:v>64697571.98373599</x:v>
      </x:c>
      <x:c r="GK41" s="58" t="n">
        <x:f>IF($C41&gt;'Deal Pricing'!$D$9,"",MAX(GK40-MIN(MAX(GK$9-GK40*GK$8/12,0),GK40),0))</x:f>
        <x:v>64731577.92533087</x:v>
      </x:c>
      <x:c r="GL41" s="58" t="n">
        <x:f>IF($C41&gt;'Deal Pricing'!$D$9,"",MAX(GL40-MIN(MAX(GL$9-GL40*GL$8/12,0),GL40),0))</x:f>
        <x:v>64765567.97301052</x:v>
      </x:c>
      <x:c r="GM41" s="58" t="n">
        <x:f>IF($C41&gt;'Deal Pricing'!$D$9,"",MAX(GM40-MIN(MAX(GM$9-GM40*GM$8/12,0),GM40),0))</x:f>
        <x:v>64799542.10001923</x:v>
      </x:c>
      <x:c r="GN41" s="58" t="n">
        <x:f>IF($C41&gt;'Deal Pricing'!$D$9,"",MAX(GN40-MIN(MAX(GN$9-GN40*GN$8/12,0),GN40),0))</x:f>
        <x:v>64833500.27966563</x:v>
      </x:c>
      <x:c r="GO41" s="58" t="n">
        <x:f>IF($C41&gt;'Deal Pricing'!$D$9,"",MAX(GO40-MIN(MAX(GO$9-GO40*GO$8/12,0),GO40),0))</x:f>
        <x:v>64867442.485318206</x:v>
      </x:c>
      <x:c r="GP41" s="58" t="n">
        <x:f>IF($C41&gt;'Deal Pricing'!$D$9,"",MAX(GP40-MIN(MAX(GP$9-GP40*GP$8/12,0),GP40),0))</x:f>
        <x:v>64901368.69040989</x:v>
      </x:c>
      <x:c r="GQ41" s="58" t="n">
        <x:f>IF($C41&gt;'Deal Pricing'!$D$9,"",MAX(GQ40-MIN(MAX(GQ$9-GQ40*GQ$8/12,0),GQ40),0))</x:f>
        <x:v>64935278.8684336</x:v>
      </x:c>
      <x:c r="GR41" s="58" t="n">
        <x:f>IF($C41&gt;'Deal Pricing'!$D$9,"",MAX(GR40-MIN(MAX(GR$9-GR40*GR$8/12,0),GR40),0))</x:f>
        <x:v>64969172.99294671</x:v>
      </x:c>
      <x:c r="GS41" s="58" t="n">
        <x:f>IF($C41&gt;'Deal Pricing'!$D$9,"",MAX(GS40-MIN(MAX(GS$9-GS40*GS$8/12,0),GS40),0))</x:f>
        <x:v>65003051.03756689</x:v>
      </x:c>
      <x:c r="GT41" s="58" t="n">
        <x:f>IF($C41&gt;'Deal Pricing'!$D$9,"",MAX(GT40-MIN(MAX(GT$9-GT40*GT$8/12,0),GT40),0))</x:f>
        <x:v>65036912.97597615</x:v>
      </x:c>
      <x:c r="GU41" s="58" t="n">
        <x:f>IF($C41&gt;'Deal Pricing'!$D$9,"",MAX(GU40-MIN(MAX(GU$9-GU40*GU$8/12,0),GU40),0))</x:f>
        <x:v>65070758.78191744</x:v>
      </x:c>
      <x:c r="GV41" s="58" t="n">
        <x:f>IF($C41&gt;'Deal Pricing'!$D$9,"",MAX(GV40-MIN(MAX(GV$9-GV40*GV$8/12,0),GV40),0))</x:f>
        <x:v>65104588.42919622</x:v>
      </x:c>
      <x:c r="GW41" s="58" t="n">
        <x:f>IF($C41&gt;'Deal Pricing'!$D$9,"",MAX(GW40-MIN(MAX(GW$9-GW40*GW$8/12,0),GW40),0))</x:f>
        <x:v>65138401.891682096</x:v>
      </x:c>
      <x:c r="GX41" s="58" t="n">
        <x:f>IF($C41&gt;'Deal Pricing'!$D$9,"",MAX(GX40-MIN(MAX(GX$9-GX40*GX$8/12,0),GX40),0))</x:f>
        <x:v>65172199.143305145</x:v>
      </x:c>
      <x:c r="GY41" s="58" t="n">
        <x:f>IF($C41&gt;'Deal Pricing'!$D$9,"",MAX(GY40-MIN(MAX(GY$9-GY40*GY$8/12,0),GY40),0))</x:f>
        <x:v>65205980.15806009</x:v>
      </x:c>
      <x:c r="GZ41" s="58" t="n">
        <x:f>IF($C41&gt;'Deal Pricing'!$D$9,"",MAX(GZ40-MIN(MAX(GZ$9-GZ40*GZ$8/12,0),GZ40),0))</x:f>
        <x:v>65239744.910002306</x:v>
      </x:c>
      <x:c r="HA41" s="58" t="n">
        <x:f>IF($C41&gt;'Deal Pricing'!$D$9,"",MAX(HA40-MIN(MAX(HA$9-HA40*HA$8/12,0),HA40),0))</x:f>
        <x:v>65273493.37325206</x:v>
      </x:c>
      <x:c r="HB41" s="58" t="n">
        <x:f>IF($C41&gt;'Deal Pricing'!$D$9,"",MAX(HB40-MIN(MAX(HB$9-HB40*HB$8/12,0),HB40),0))</x:f>
        <x:v>65307225.521990255</x:v>
      </x:c>
      <x:c r="HC41" s="58" t="n">
        <x:f>IF($C41&gt;'Deal Pricing'!$D$9,"",MAX(HC40-MIN(MAX(HC$9-HC40*HC$8/12,0),HC40),0))</x:f>
        <x:v>65340941.33046259</x:v>
      </x:c>
      <x:c r="HD41" s="58" t="n">
        <x:f>IF($C41&gt;'Deal Pricing'!$D$9,"",MAX(HD40-MIN(MAX(HD$9-HD40*HD$8/12,0),HD40),0))</x:f>
        <x:v>65374640.772975944</x:v>
      </x:c>
      <x:c r="HE41" s="58" t="n">
        <x:f>IF($C41&gt;'Deal Pricing'!$D$9,"",MAX(HE40-MIN(MAX(HE$9-HE40*HE$8/12,0),HE40),0))</x:f>
        <x:v>65408323.82390175</x:v>
      </x:c>
      <x:c r="HF41" s="58" t="n">
        <x:f>IF($C41&gt;'Deal Pricing'!$D$9,"",MAX(HF40-MIN(MAX(HF$9-HF40*HF$8/12,0),HF40),0))</x:f>
        <x:v>65441990.457672566</x:v>
      </x:c>
      <x:c r="HG41" s="58" t="n">
        <x:f>IF($C41&gt;'Deal Pricing'!$D$9,"",MAX(HG40-MIN(MAX(HG$9-HG40*HG$8/12,0),HG40),0))</x:f>
        <x:v>65475640.64878603</x:v>
      </x:c>
      <x:c r="HH41" s="58" t="n">
        <x:f>IF($C41&gt;'Deal Pricing'!$D$9,"",MAX(HH40-MIN(MAX(HH$9-HH40*HH$8/12,0),HH40),0))</x:f>
        <x:v>65509274.37180129</x:v>
      </x:c>
      <x:c r="HI41" s="58" t="n">
        <x:f>IF($C41&gt;'Deal Pricing'!$D$9,"",MAX(HI40-MIN(MAX(HI$9-HI40*HI$8/12,0),HI40),0))</x:f>
        <x:v>65542891.601340555</x:v>
      </x:c>
      <x:c r="HJ41" s="58" t="n">
        <x:f>IF($C41&gt;'Deal Pricing'!$D$9,"",MAX(HJ40-MIN(MAX(HJ$9-HJ40*HJ$8/12,0),HJ40),0))</x:f>
        <x:v>65576492.312090844</x:v>
      </x:c>
      <x:c r="HK41" s="58" t="n">
        <x:f>IF($C41&gt;'Deal Pricing'!$D$9,"",MAX(HK40-MIN(MAX(HK$9-HK40*HK$8/12,0),HK40),0))</x:f>
        <x:v>65610076.47880006</x:v>
      </x:c>
      <x:c r="HL41" s="58" t="n">
        <x:f>IF($C41&gt;'Deal Pricing'!$D$9,"",MAX(HL40-MIN(MAX(HL$9-HL40*HL$8/12,0),HL40),0))</x:f>
        <x:v>65643644.07628165</x:v>
      </x:c>
      <x:c r="HM41" s="58" t="n">
        <x:f>IF($C41&gt;'Deal Pricing'!$D$9,"",MAX(HM40-MIN(MAX(HM$9-HM40*HM$8/12,0),HM40),0))</x:f>
        <x:v>65677195.07941019</x:v>
      </x:c>
      <x:c r="HN41" s="58" t="n">
        <x:f>IF($C41&gt;'Deal Pricing'!$D$9,"",MAX(HN40-MIN(MAX(HN$9-HN40*HN$8/12,0),HN40),0))</x:f>
        <x:v>65710729.46312566</x:v>
      </x:c>
      <x:c r="HO41" s="58" t="n">
        <x:f>IF($C41&gt;'Deal Pricing'!$D$9,"",MAX(HO40-MIN(MAX(HO$9-HO40*HO$8/12,0),HO40),0))</x:f>
        <x:v>65744247.20242937</x:v>
      </x:c>
      <x:c r="HP41" s="58" t="n">
        <x:f>IF($C41&gt;'Deal Pricing'!$D$9,"",MAX(HP40-MIN(MAX(HP$9-HP40*HP$8/12,0),HP40),0))</x:f>
        <x:v>65777748.27238793</x:v>
      </x:c>
      <x:c r="HQ41" s="58" t="n">
        <x:f>IF($C41&gt;'Deal Pricing'!$D$9,"",MAX(HQ40-MIN(MAX(HQ$9-HQ40*HQ$8/12,0),HQ40),0))</x:f>
        <x:v>65811232.64812961</x:v>
      </x:c>
      <x:c r="HR41" s="58" t="n">
        <x:f>IF($C41&gt;'Deal Pricing'!$D$9,"",MAX(HR40-MIN(MAX(HR$9-HR40*HR$8/12,0),HR40),0))</x:f>
        <x:v>65844700.30484798</x:v>
      </x:c>
      <x:c r="HS41" s="58" t="n">
        <x:f>IF($C41&gt;'Deal Pricing'!$D$9,"",MAX(HS40-MIN(MAX(HS$9-HS40*HS$8/12,0),HS40),0))</x:f>
        <x:v>65878151.2177987</x:v>
      </x:c>
      <x:c r="HT41" s="58" t="n">
        <x:f>IF($C41&gt;'Deal Pricing'!$D$9,"",MAX(HT40-MIN(MAX(HT$9-HT40*HT$8/12,0),HT40),0))</x:f>
        <x:v>65911585.36230111</x:v>
      </x:c>
      <x:c r="HU41" s="58" t="n">
        <x:f>IF($C41&gt;'Deal Pricing'!$D$9,"",MAX(HU40-MIN(MAX(HU$9-HU40*HU$8/12,0),HU40),0))</x:f>
        <x:v>65945002.713739395</x:v>
      </x:c>
      <x:c r="HV41" s="58" t="n">
        <x:f>IF($C41&gt;'Deal Pricing'!$D$9,"",MAX(HV40-MIN(MAX(HV$9-HV40*HV$8/12,0),HV40),0))</x:f>
        <x:v>65978403.24755968</x:v>
      </x:c>
      <x:c r="HW41" s="58" t="n">
        <x:f>IF($C41&gt;'Deal Pricing'!$D$9,"",MAX(HW40-MIN(MAX(HW$9-HW40*HW$8/12,0),HW40),0))</x:f>
        <x:v>66011786.939273536</x:v>
      </x:c>
      <x:c r="HX41" s="58" t="n">
        <x:f>IF($C41&gt;'Deal Pricing'!$D$9,"",MAX(HX40-MIN(MAX(HX$9-HX40*HX$8/12,0),HX40),0))</x:f>
        <x:v>66045153.764454454</x:v>
      </x:c>
      <x:c r="HY41" s="58" t="n">
        <x:f>IF($C41&gt;'Deal Pricing'!$D$9,"",MAX(HY40-MIN(MAX(HY$9-HY40*HY$8/12,0),HY40),0))</x:f>
        <x:v>66078503.69874142</x:v>
      </x:c>
      <x:c r="HZ41" s="58" t="n">
        <x:f>IF($C41&gt;'Deal Pricing'!$D$9,"",MAX(HZ40-MIN(MAX(HZ$9-HZ40*HZ$8/12,0),HZ40),0))</x:f>
        <x:v>66111836.71783549</x:v>
      </x:c>
      <x:c r="IA41" s="58" t="n">
        <x:f>IF($C41&gt;'Deal Pricing'!$D$9,"",MAX(IA40-MIN(MAX(IA$9-IA40*IA$8/12,0),IA40),0))</x:f>
        <x:v>66145152.79750341</x:v>
      </x:c>
      <x:c r="IB41" s="58" t="n">
        <x:f>IF($C41&gt;'Deal Pricing'!$D$9,"",MAX(IB40-MIN(MAX(IB$9-IB40*IB$8/12,0),IB40),0))</x:f>
        <x:v>66178451.913573824</x:v>
      </x:c>
      <x:c r="IC41" s="2"/>
      <x:c r="ID41" s="2"/>
      <x:c r="IE41" s="2"/>
      <x:c r="IF41" s="2"/>
    </x:row>
    <x:row r="42">
      <x:c r="A42" s="2"/>
      <x:c r="B42" s="2"/>
      <x:c r="C42" s="2" t="n">
        <x:v>18</x:v>
      </x:c>
      <x:c r="D42" s="67" t="n">
        <x:f>IF(C42&lt;='Deal Pricing'!$D$9,(1-(1-(1-'Deal Pricing'!$H$10)^(1/12)))^(C42-1),"")</x:f>
        <x:v>0.9438092877796731</x:v>
      </x:c>
      <x:c r="E42" s="67" t="n">
        <x:f>IF(D42="","",D42*(1-(1-'Deal Pricing'!$H$10)^(1/12)))</x:f>
        <x:v>0.003205226550932262</x:v>
      </x:c>
      <x:c r="F42" s="58" t="n">
        <x:f>IF($C42&gt;'Deal Pricing'!$D$9,"",MAX(F41-MIN(MAX(F$9-F41*F$8/12,0),F41),0))</x:f>
        <x:v>55379646.99903897</x:v>
      </x:c>
      <x:c r="G42" s="58" t="n">
        <x:f>IF($C42&gt;'Deal Pricing'!$D$9,"",MAX(G41-MIN(MAX(G$9-G41*G$8/12,0),G41),0))</x:f>
        <x:v>55416565.35094569</x:v>
      </x:c>
      <x:c r="H42" s="58" t="n">
        <x:f>IF($C42&gt;'Deal Pricing'!$D$9,"",MAX(H41-MIN(MAX(H$9-H41*H$8/12,0),H41),0))</x:f>
        <x:v>55453475.686063886</x:v>
      </x:c>
      <x:c r="I42" s="58" t="n">
        <x:f>IF($C42&gt;'Deal Pricing'!$D$9,"",MAX(I41-MIN(MAX(I$9-I41*I$8/12,0),I41),0))</x:f>
        <x:v>55490377.96587212</x:v>
      </x:c>
      <x:c r="J42" s="58" t="n">
        <x:f>IF($C42&gt;'Deal Pricing'!$D$9,"",MAX(J41-MIN(MAX(J$9-J41*J$8/12,0),J41),0))</x:f>
        <x:v>55527272.15188773</x:v>
      </x:c>
      <x:c r="K42" s="58" t="n">
        <x:f>IF($C42&gt;'Deal Pricing'!$D$9,"",MAX(K41-MIN(MAX(K$9-K41*K$8/12,0),K41),0))</x:f>
        <x:v>55564158.20567249</x:v>
      </x:c>
      <x:c r="L42" s="58" t="n">
        <x:f>IF($C42&gt;'Deal Pricing'!$D$9,"",MAX(L41-MIN(MAX(L$9-L41*L$8/12,0),L41),0))</x:f>
        <x:v>55601036.088820264</x:v>
      </x:c>
      <x:c r="M42" s="58" t="n">
        <x:f>IF($C42&gt;'Deal Pricing'!$D$9,"",MAX(M41-MIN(MAX(M$9-M41*M$8/12,0),M41),0))</x:f>
        <x:v>55637905.76297124</x:v>
      </x:c>
      <x:c r="N42" s="58" t="n">
        <x:f>IF($C42&gt;'Deal Pricing'!$D$9,"",MAX(N41-MIN(MAX(N$9-N41*N$8/12,0),N41),0))</x:f>
        <x:v>55674767.18979804</x:v>
      </x:c>
      <x:c r="O42" s="58" t="n">
        <x:f>IF($C42&gt;'Deal Pricing'!$D$9,"",MAX(O41-MIN(MAX(O$9-O41*O$8/12,0),O41),0))</x:f>
        <x:v>55711620.33101989</x:v>
      </x:c>
      <x:c r="P42" s="58" t="n">
        <x:f>IF($C42&gt;'Deal Pricing'!$D$9,"",MAX(P41-MIN(MAX(P$9-P41*P$8/12,0),P41),0))</x:f>
        <x:v>55748465.14838888</x:v>
      </x:c>
      <x:c r="Q42" s="58" t="n">
        <x:f>IF($C42&gt;'Deal Pricing'!$D$9,"",MAX(Q41-MIN(MAX(Q$9-Q41*Q$8/12,0),Q41),0))</x:f>
        <x:v>55785301.60370381</x:v>
      </x:c>
      <x:c r="R42" s="58" t="n">
        <x:f>IF($C42&gt;'Deal Pricing'!$D$9,"",MAX(R41-MIN(MAX(R$9-R41*R$8/12,0),R41),0))</x:f>
        <x:v>55822129.65879678</x:v>
      </x:c>
      <x:c r="S42" s="58" t="n">
        <x:f>IF($C42&gt;'Deal Pricing'!$D$9,"",MAX(S41-MIN(MAX(S$9-S41*S$8/12,0),S41),0))</x:f>
        <x:v>55858949.27554676</x:v>
      </x:c>
      <x:c r="T42" s="58" t="n">
        <x:f>IF($C42&gt;'Deal Pricing'!$D$9,"",MAX(T41-MIN(MAX(T$9-T41*T$8/12,0),T41),0))</x:f>
        <x:v>55895760.415866576</x:v>
      </x:c>
      <x:c r="U42" s="58" t="n">
        <x:f>IF($C42&gt;'Deal Pricing'!$D$9,"",MAX(U41-MIN(MAX(U$9-U41*U$8/12,0),U41),0))</x:f>
        <x:v>55932563.04171585</x:v>
      </x:c>
      <x:c r="V42" s="58" t="n">
        <x:f>IF($C42&gt;'Deal Pricing'!$D$9,"",MAX(V41-MIN(MAX(V$9-V41*V$8/12,0),V41),0))</x:f>
        <x:v>55969357.11509009</x:v>
      </x:c>
      <x:c r="W42" s="58" t="n">
        <x:f>IF($C42&gt;'Deal Pricing'!$D$9,"",MAX(W41-MIN(MAX(W$9-W41*W$8/12,0),W41),0))</x:f>
        <x:v>56006142.59802577</x:v>
      </x:c>
      <x:c r="X42" s="58" t="n">
        <x:f>IF($C42&gt;'Deal Pricing'!$D$9,"",MAX(X41-MIN(MAX(X$9-X41*X$8/12,0),X41),0))</x:f>
        <x:v>56042919.45260476</x:v>
      </x:c>
      <x:c r="Y42" s="58" t="n">
        <x:f>IF($C42&gt;'Deal Pricing'!$D$9,"",MAX(Y41-MIN(MAX(Y$9-Y41*Y$8/12,0),Y41),0))</x:f>
        <x:v>56079687.64094396</x:v>
      </x:c>
      <x:c r="Z42" s="58" t="n">
        <x:f>IF($C42&gt;'Deal Pricing'!$D$9,"",MAX(Z41-MIN(MAX(Z$9-Z41*Z$8/12,0),Z41),0))</x:f>
        <x:v>56116447.12520747</x:v>
      </x:c>
      <x:c r="AA42" s="58" t="n">
        <x:f>IF($C42&gt;'Deal Pricing'!$D$9,"",MAX(AA41-MIN(MAX(AA$9-AA41*AA$8/12,0),AA41),0))</x:f>
        <x:v>56153197.867594816</x:v>
      </x:c>
      <x:c r="AB42" s="58" t="n">
        <x:f>IF($C42&gt;'Deal Pricing'!$D$9,"",MAX(AB41-MIN(MAX(AB$9-AB41*AB$8/12,0),AB41),0))</x:f>
        <x:v>56189939.83035292</x:v>
      </x:c>
      <x:c r="AC42" s="58" t="n">
        <x:f>IF($C42&gt;'Deal Pricing'!$D$9,"",MAX(AC41-MIN(MAX(AC$9-AC41*AC$8/12,0),AC41),0))</x:f>
        <x:v>56226672.97576445</x:v>
      </x:c>
      <x:c r="AD42" s="58" t="n">
        <x:f>IF($C42&gt;'Deal Pricing'!$D$9,"",MAX(AD41-MIN(MAX(AD$9-AD41*AD$8/12,0),AD41),0))</x:f>
        <x:v>56263397.26615976</x:v>
      </x:c>
      <x:c r="AE42" s="58" t="n">
        <x:f>IF($C42&gt;'Deal Pricing'!$D$9,"",MAX(AE41-MIN(MAX(AE$9-AE41*AE$8/12,0),AE41),0))</x:f>
        <x:v>56300112.663905375</x:v>
      </x:c>
      <x:c r="AF42" s="58" t="n">
        <x:f>IF($C42&gt;'Deal Pricing'!$D$9,"",MAX(AF41-MIN(MAX(AF$9-AF41*AF$8/12,0),AF41),0))</x:f>
        <x:v>56336819.13141546</x:v>
      </x:c>
      <x:c r="AG42" s="58" t="n">
        <x:f>IF($C42&gt;'Deal Pricing'!$D$9,"",MAX(AG41-MIN(MAX(AG$9-AG41*AG$8/12,0),AG41),0))</x:f>
        <x:v>56373516.63114223</x:v>
      </x:c>
      <x:c r="AH42" s="58" t="n">
        <x:f>IF($C42&gt;'Deal Pricing'!$D$9,"",MAX(AH41-MIN(MAX(AH$9-AH41*AH$8/12,0),AH41),0))</x:f>
        <x:v>56410205.12558033</x:v>
      </x:c>
      <x:c r="AI42" s="58" t="n">
        <x:f>IF($C42&gt;'Deal Pricing'!$D$9,"",MAX(AI41-MIN(MAX(AI$9-AI41*AI$8/12,0),AI41),0))</x:f>
        <x:v>56446884.57727094</x:v>
      </x:c>
      <x:c r="AJ42" s="58" t="n">
        <x:f>IF($C42&gt;'Deal Pricing'!$D$9,"",MAX(AJ41-MIN(MAX(AJ$9-AJ41*AJ$8/12,0),AJ41),0))</x:f>
        <x:v>56483554.94879237</x:v>
      </x:c>
      <x:c r="AK42" s="58" t="n">
        <x:f>IF($C42&gt;'Deal Pricing'!$D$9,"",MAX(AK41-MIN(MAX(AK$9-AK41*AK$8/12,0),AK41),0))</x:f>
        <x:v>56520216.202771336</x:v>
      </x:c>
      <x:c r="AL42" s="58" t="n">
        <x:f>IF($C42&gt;'Deal Pricing'!$D$9,"",MAX(AL41-MIN(MAX(AL$9-AL41*AL$8/12,0),AL41),0))</x:f>
        <x:v>56556868.30187178</x:v>
      </x:c>
      <x:c r="AM42" s="58" t="n">
        <x:f>IF($C42&gt;'Deal Pricing'!$D$9,"",MAX(AM41-MIN(MAX(AM$9-AM41*AM$8/12,0),AM41),0))</x:f>
        <x:v>56593511.20880625</x:v>
      </x:c>
      <x:c r="AN42" s="58" t="n">
        <x:f>IF($C42&gt;'Deal Pricing'!$D$9,"",MAX(AN41-MIN(MAX(AN$9-AN41*AN$8/12,0),AN41),0))</x:f>
        <x:v>56630144.88632517</x:v>
      </x:c>
      <x:c r="AO42" s="58" t="n">
        <x:f>IF($C42&gt;'Deal Pricing'!$D$9,"",MAX(AO41-MIN(MAX(AO$9-AO41*AO$8/12,0),AO41),0))</x:f>
        <x:v>56666769.29722739</x:v>
      </x:c>
      <x:c r="AP42" s="58" t="n">
        <x:f>IF($C42&gt;'Deal Pricing'!$D$9,"",MAX(AP41-MIN(MAX(AP$9-AP41*AP$8/12,0),AP41),0))</x:f>
        <x:v>56703384.404350206</x:v>
      </x:c>
      <x:c r="AQ42" s="58" t="n">
        <x:f>IF($C42&gt;'Deal Pricing'!$D$9,"",MAX(AQ41-MIN(MAX(AQ$9-AQ41*AQ$8/12,0),AQ41),0))</x:f>
        <x:v>56739990.17057952</x:v>
      </x:c>
      <x:c r="AR42" s="58" t="n">
        <x:f>IF($C42&gt;'Deal Pricing'!$D$9,"",MAX(AR41-MIN(MAX(AR$9-AR41*AR$8/12,0),AR41),0))</x:f>
        <x:v>56776586.55884002</x:v>
      </x:c>
      <x:c r="AS42" s="58" t="n">
        <x:f>IF($C42&gt;'Deal Pricing'!$D$9,"",MAX(AS41-MIN(MAX(AS$9-AS41*AS$8/12,0),AS41),0))</x:f>
        <x:v>56813173.53210514</x:v>
      </x:c>
      <x:c r="AT42" s="58" t="n">
        <x:f>IF($C42&gt;'Deal Pricing'!$D$9,"",MAX(AT41-MIN(MAX(AT$9-AT41*AT$8/12,0),AT41),0))</x:f>
        <x:v>56849751.05338863</x:v>
      </x:c>
      <x:c r="AU42" s="58" t="n">
        <x:f>IF($C42&gt;'Deal Pricing'!$D$9,"",MAX(AU41-MIN(MAX(AU$9-AU41*AU$8/12,0),AU41),0))</x:f>
        <x:v>56886319.085748576</x:v>
      </x:c>
      <x:c r="AV42" s="58" t="n">
        <x:f>IF($C42&gt;'Deal Pricing'!$D$9,"",MAX(AV41-MIN(MAX(AV$9-AV41*AV$8/12,0),AV41),0))</x:f>
        <x:v>56922877.5922907</x:v>
      </x:c>
      <x:c r="AW42" s="58" t="n">
        <x:f>IF($C42&gt;'Deal Pricing'!$D$9,"",MAX(AW41-MIN(MAX(AW$9-AW41*AW$8/12,0),AW41),0))</x:f>
        <x:v>56959426.536160566</x:v>
      </x:c>
      <x:c r="AX42" s="58" t="n">
        <x:f>IF($C42&gt;'Deal Pricing'!$D$9,"",MAX(AX41-MIN(MAX(AX$9-AX41*AX$8/12,0),AX41),0))</x:f>
        <x:v>56995965.880552955</x:v>
      </x:c>
      <x:c r="AY42" s="58" t="n">
        <x:f>IF($C42&gt;'Deal Pricing'!$D$9,"",MAX(AY41-MIN(MAX(AY$9-AY41*AY$8/12,0),AY41),0))</x:f>
        <x:v>57032495.588702545</x:v>
      </x:c>
      <x:c r="AZ42" s="58" t="n">
        <x:f>IF($C42&gt;'Deal Pricing'!$D$9,"",MAX(AZ41-MIN(MAX(AZ$9-AZ41*AZ$8/12,0),AZ41),0))</x:f>
        <x:v>57069015.6238936</x:v>
      </x:c>
      <x:c r="BA42" s="58" t="n">
        <x:f>IF($C42&gt;'Deal Pricing'!$D$9,"",MAX(BA41-MIN(MAX(BA$9-BA41*BA$8/12,0),BA41),0))</x:f>
        <x:v>57105525.94945073</x:v>
      </x:c>
      <x:c r="BB42" s="58" t="n">
        <x:f>IF($C42&gt;'Deal Pricing'!$D$9,"",MAX(BB41-MIN(MAX(BB$9-BB41*BB$8/12,0),BB41),0))</x:f>
        <x:v>57142026.52874812</x:v>
      </x:c>
      <x:c r="BC42" s="58" t="n">
        <x:f>IF($C42&gt;'Deal Pricing'!$D$9,"",MAX(BC41-MIN(MAX(BC$9-BC41*BC$8/12,0),BC41),0))</x:f>
        <x:v>57178517.32520065</x:v>
      </x:c>
      <x:c r="BD42" s="58" t="n">
        <x:f>IF($C42&gt;'Deal Pricing'!$D$9,"",MAX(BD41-MIN(MAX(BD$9-BD41*BD$8/12,0),BD41),0))</x:f>
        <x:v>57214998.30227311</x:v>
      </x:c>
      <x:c r="BE42" s="58" t="n">
        <x:f>IF($C42&gt;'Deal Pricing'!$D$9,"",MAX(BE41-MIN(MAX(BE$9-BE41*BE$8/12,0),BE41),0))</x:f>
        <x:v>57251469.42347229</x:v>
      </x:c>
      <x:c r="BF42" s="58" t="n">
        <x:f>IF($C42&gt;'Deal Pricing'!$D$9,"",MAX(BF41-MIN(MAX(BF$9-BF41*BF$8/12,0),BF41),0))</x:f>
        <x:v>57287930.652350806</x:v>
      </x:c>
      <x:c r="BG42" s="58" t="n">
        <x:f>IF($C42&gt;'Deal Pricing'!$D$9,"",MAX(BG41-MIN(MAX(BG$9-BG41*BG$8/12,0),BG41),0))</x:f>
        <x:v>57324381.95251009</x:v>
      </x:c>
      <x:c r="BH42" s="58" t="n">
        <x:f>IF($C42&gt;'Deal Pricing'!$D$9,"",MAX(BH41-MIN(MAX(BH$9-BH41*BH$8/12,0),BH41),0))</x:f>
        <x:v>57360823.28759324</x:v>
      </x:c>
      <x:c r="BI42" s="58" t="n">
        <x:f>IF($C42&gt;'Deal Pricing'!$D$9,"",MAX(BI41-MIN(MAX(BI$9-BI41*BI$8/12,0),BI41),0))</x:f>
        <x:v>57397254.62129356</x:v>
      </x:c>
      <x:c r="BJ42" s="58" t="n">
        <x:f>IF($C42&gt;'Deal Pricing'!$D$9,"",MAX(BJ41-MIN(MAX(BJ$9-BJ41*BJ$8/12,0),BJ41),0))</x:f>
        <x:v>57433675.917346254</x:v>
      </x:c>
      <x:c r="BK42" s="58" t="n">
        <x:f>IF($C42&gt;'Deal Pricing'!$D$9,"",MAX(BK41-MIN(MAX(BK$9-BK41*BK$8/12,0),BK41),0))</x:f>
        <x:v>57470087.1395371</x:v>
      </x:c>
      <x:c r="BL42" s="58" t="n">
        <x:f>IF($C42&gt;'Deal Pricing'!$D$9,"",MAX(BL41-MIN(MAX(BL$9-BL41*BL$8/12,0),BL41),0))</x:f>
        <x:v>57506488.25169396</x:v>
      </x:c>
      <x:c r="BM42" s="58" t="n">
        <x:f>IF($C42&gt;'Deal Pricing'!$D$9,"",MAX(BM41-MIN(MAX(BM$9-BM41*BM$8/12,0),BM41),0))</x:f>
        <x:v>57542879.21769543</x:v>
      </x:c>
      <x:c r="BN42" s="58" t="n">
        <x:f>IF($C42&gt;'Deal Pricing'!$D$9,"",MAX(BN41-MIN(MAX(BN$9-BN41*BN$8/12,0),BN41),0))</x:f>
        <x:v>57579260.001462474</x:v>
      </x:c>
      <x:c r="BO42" s="58" t="n">
        <x:f>IF($C42&gt;'Deal Pricing'!$D$9,"",MAX(BO41-MIN(MAX(BO$9-BO41*BO$8/12,0),BO41),0))</x:f>
        <x:v>57615630.566967174</x:v>
      </x:c>
      <x:c r="BP42" s="58" t="n">
        <x:f>IF($C42&gt;'Deal Pricing'!$D$9,"",MAX(BP41-MIN(MAX(BP$9-BP41*BP$8/12,0),BP41),0))</x:f>
        <x:v>57651990.87822425</x:v>
      </x:c>
      <x:c r="BQ42" s="58" t="n">
        <x:f>IF($C42&gt;'Deal Pricing'!$D$9,"",MAX(BQ41-MIN(MAX(BQ$9-BQ41*BQ$8/12,0),BQ41),0))</x:f>
        <x:v>57688340.89929965</x:v>
      </x:c>
      <x:c r="BR42" s="58" t="n">
        <x:f>IF($C42&gt;'Deal Pricing'!$D$9,"",MAX(BR41-MIN(MAX(BR$9-BR41*BR$8/12,0),BR41),0))</x:f>
        <x:v>57724680.59430329</x:v>
      </x:c>
      <x:c r="BS42" s="58" t="n">
        <x:f>IF($C42&gt;'Deal Pricing'!$D$9,"",MAX(BS41-MIN(MAX(BS$9-BS41*BS$8/12,0),BS41),0))</x:f>
        <x:v>57761009.92739236</x:v>
      </x:c>
      <x:c r="BT42" s="58" t="n">
        <x:f>IF($C42&gt;'Deal Pricing'!$D$9,"",MAX(BT41-MIN(MAX(BT$9-BT41*BT$8/12,0),BT41),0))</x:f>
        <x:v>57797328.862774566</x:v>
      </x:c>
      <x:c r="BU42" s="58" t="n">
        <x:f>IF($C42&gt;'Deal Pricing'!$D$9,"",MAX(BU41-MIN(MAX(BU$9-BU41*BU$8/12,0),BU41),0))</x:f>
        <x:v>57833637.36470121</x:v>
      </x:c>
      <x:c r="BV42" s="58" t="n">
        <x:f>IF($C42&gt;'Deal Pricing'!$D$9,"",MAX(BV41-MIN(MAX(BV$9-BV41*BV$8/12,0),BV41),0))</x:f>
        <x:v>57869935.397474974</x:v>
      </x:c>
      <x:c r="BW42" s="58" t="n">
        <x:f>IF($C42&gt;'Deal Pricing'!$D$9,"",MAX(BW41-MIN(MAX(BW$9-BW41*BW$8/12,0),BW41),0))</x:f>
        <x:v>57906222.92544258</x:v>
      </x:c>
      <x:c r="BX42" s="58" t="n">
        <x:f>IF($C42&gt;'Deal Pricing'!$D$9,"",MAX(BX41-MIN(MAX(BX$9-BX41*BX$8/12,0),BX41),0))</x:f>
        <x:v>57942499.91300244</x:v>
      </x:c>
      <x:c r="BY42" s="58" t="n">
        <x:f>IF($C42&gt;'Deal Pricing'!$D$9,"",MAX(BY41-MIN(MAX(BY$9-BY41*BY$8/12,0),BY41),0))</x:f>
        <x:v>57978766.32459718</x:v>
      </x:c>
      <x:c r="BZ42" s="58" t="n">
        <x:f>IF($C42&gt;'Deal Pricing'!$D$9,"",MAX(BZ41-MIN(MAX(BZ$9-BZ41*BZ$8/12,0),BZ41),0))</x:f>
        <x:v>58015022.12472143</x:v>
      </x:c>
      <x:c r="CA42" s="58" t="n">
        <x:f>IF($C42&gt;'Deal Pricing'!$D$9,"",MAX(CA41-MIN(MAX(CA$9-CA41*CA$8/12,0),CA41),0))</x:f>
        <x:v>58051267.2779141</x:v>
      </x:c>
      <x:c r="CB42" s="58" t="n">
        <x:f>IF($C42&gt;'Deal Pricing'!$D$9,"",MAX(CB41-MIN(MAX(CB$9-CB41*CB$8/12,0),CB41),0))</x:f>
        <x:v>58087501.74876657</x:v>
      </x:c>
      <x:c r="CC42" s="58" t="n">
        <x:f>IF($C42&gt;'Deal Pricing'!$D$9,"",MAX(CC41-MIN(MAX(CC$9-CC41*CC$8/12,0),CC41),0))</x:f>
        <x:v>58123725.50191562</x:v>
      </x:c>
      <x:c r="CD42" s="58" t="n">
        <x:f>IF($C42&gt;'Deal Pricing'!$D$9,"",MAX(CD41-MIN(MAX(CD$9-CD41*CD$8/12,0),CD41),0))</x:f>
        <x:v>58159938.50204687</x:v>
      </x:c>
      <x:c r="CE42" s="58" t="n">
        <x:f>IF($C42&gt;'Deal Pricing'!$D$9,"",MAX(CE41-MIN(MAX(CE$9-CE41*CE$8/12,0),CE41),0))</x:f>
        <x:v>58196140.71389731</x:v>
      </x:c>
      <x:c r="CF42" s="58" t="n">
        <x:f>IF($C42&gt;'Deal Pricing'!$D$9,"",MAX(CF41-MIN(MAX(CF$9-CF41*CF$8/12,0),CF41),0))</x:f>
        <x:v>58232332.102249205</x:v>
      </x:c>
      <x:c r="CG42" s="58" t="n">
        <x:f>IF($C42&gt;'Deal Pricing'!$D$9,"",MAX(CG41-MIN(MAX(CG$9-CG41*CG$8/12,0),CG41),0))</x:f>
        <x:v>58268512.63193749</x:v>
      </x:c>
      <x:c r="CH42" s="58" t="n">
        <x:f>IF($C42&gt;'Deal Pricing'!$D$9,"",MAX(CH41-MIN(MAX(CH$9-CH41*CH$8/12,0),CH41),0))</x:f>
        <x:v>58304682.26784247</x:v>
      </x:c>
      <x:c r="CI42" s="58" t="n">
        <x:f>IF($C42&gt;'Deal Pricing'!$D$9,"",MAX(CI41-MIN(MAX(CI$9-CI41*CI$8/12,0),CI41),0))</x:f>
        <x:v>58340840.974897385</x:v>
      </x:c>
      <x:c r="CJ42" s="58" t="n">
        <x:f>IF($C42&gt;'Deal Pricing'!$D$9,"",MAX(CJ41-MIN(MAX(CJ$9-CJ41*CJ$8/12,0),CJ41),0))</x:f>
        <x:v>58376988.71808127</x:v>
      </x:c>
      <x:c r="CK42" s="58" t="n">
        <x:f>IF($C42&gt;'Deal Pricing'!$D$9,"",MAX(CK41-MIN(MAX(CK$9-CK41*CK$8/12,0),CK41),0))</x:f>
        <x:v>58413125.46242608</x:v>
      </x:c>
      <x:c r="CL42" s="58" t="n">
        <x:f>IF($C42&gt;'Deal Pricing'!$D$9,"",MAX(CL41-MIN(MAX(CL$9-CL41*CL$8/12,0),CL41),0))</x:f>
        <x:v>58449251.17300981</x:v>
      </x:c>
      <x:c r="CM42" s="58" t="n">
        <x:f>IF($C42&gt;'Deal Pricing'!$D$9,"",MAX(CM41-MIN(MAX(CM$9-CM41*CM$8/12,0),CM41),0))</x:f>
        <x:v>58485365.81496382</x:v>
      </x:c>
      <x:c r="CN42" s="58" t="n">
        <x:f>IF($C42&gt;'Deal Pricing'!$D$9,"",MAX(CN41-MIN(MAX(CN$9-CN41*CN$8/12,0),CN41),0))</x:f>
        <x:v>58521469.35346552</x:v>
      </x:c>
      <x:c r="CO42" s="58" t="n">
        <x:f>IF($C42&gt;'Deal Pricing'!$D$9,"",MAX(CO41-MIN(MAX(CO$9-CO41*CO$8/12,0),CO41),0))</x:f>
        <x:v>58557561.753746055</x:v>
      </x:c>
      <x:c r="CP42" s="58" t="n">
        <x:f>IF($C42&gt;'Deal Pricing'!$D$9,"",MAX(CP41-MIN(MAX(CP$9-CP41*CP$8/12,0),CP41),0))</x:f>
        <x:v>58593642.98108369</x:v>
      </x:c>
      <x:c r="CQ42" s="58" t="n">
        <x:f>IF($C42&gt;'Deal Pricing'!$D$9,"",MAX(CQ41-MIN(MAX(CQ$9-CQ41*CQ$8/12,0),CQ41),0))</x:f>
        <x:v>58629713.00080713</x:v>
      </x:c>
      <x:c r="CR42" s="58" t="n">
        <x:f>IF($C42&gt;'Deal Pricing'!$D$9,"",MAX(CR41-MIN(MAX(CR$9-CR41*CR$8/12,0),CR41),0))</x:f>
        <x:v>58665771.7782978</x:v>
      </x:c>
      <x:c r="CS42" s="58" t="n">
        <x:f>IF($C42&gt;'Deal Pricing'!$D$9,"",MAX(CS41-MIN(MAX(CS$9-CS41*CS$8/12,0),CS41),0))</x:f>
        <x:v>58701819.27898412</x:v>
      </x:c>
      <x:c r="CT42" s="58" t="n">
        <x:f>IF($C42&gt;'Deal Pricing'!$D$9,"",MAX(CT41-MIN(MAX(CT$9-CT41*CT$8/12,0),CT41),0))</x:f>
        <x:v>58737855.468348384</x:v>
      </x:c>
      <x:c r="CU42" s="58" t="n">
        <x:f>IF($C42&gt;'Deal Pricing'!$D$9,"",MAX(CU41-MIN(MAX(CU$9-CU41*CU$8/12,0),CU41),0))</x:f>
        <x:v>58773880.31192018</x:v>
      </x:c>
      <x:c r="CV42" s="58" t="n">
        <x:f>IF($C42&gt;'Deal Pricing'!$D$9,"",MAX(CV41-MIN(MAX(CV$9-CV41*CV$8/12,0),CV41),0))</x:f>
        <x:v>58809893.77528316</x:v>
      </x:c>
      <x:c r="CW42" s="58" t="n">
        <x:f>IF($C42&gt;'Deal Pricing'!$D$9,"",MAX(CW41-MIN(MAX(CW$9-CW41*CW$8/12,0),CW41),0))</x:f>
        <x:v>58845895.824068405</x:v>
      </x:c>
      <x:c r="CX42" s="58" t="n">
        <x:f>IF($C42&gt;'Deal Pricing'!$D$9,"",MAX(CX41-MIN(MAX(CX$9-CX41*CX$8/12,0),CX41),0))</x:f>
        <x:v>58881886.42396143</x:v>
      </x:c>
      <x:c r="CY42" s="58" t="n">
        <x:f>IF($C42&gt;'Deal Pricing'!$D$9,"",MAX(CY41-MIN(MAX(CY$9-CY41*CY$8/12,0),CY41),0))</x:f>
        <x:v>58917865.54069541</x:v>
      </x:c>
      <x:c r="CZ42" s="58" t="n">
        <x:f>IF($C42&gt;'Deal Pricing'!$D$9,"",MAX(CZ41-MIN(MAX(CZ$9-CZ41*CZ$8/12,0),CZ41),0))</x:f>
        <x:v>58953833.140058</x:v>
      </x:c>
      <x:c r="DA42" s="58" t="n">
        <x:f>IF($C42&gt;'Deal Pricing'!$D$9,"",MAX(DA41-MIN(MAX(DA$9-DA41*DA$8/12,0),DA41),0))</x:f>
        <x:v>58989789.18788484</x:v>
      </x:c>
      <x:c r="DB42" s="58" t="n">
        <x:f>IF($C42&gt;'Deal Pricing'!$D$9,"",MAX(DB41-MIN(MAX(DB$9-DB41*DB$8/12,0),DB41),0))</x:f>
        <x:v>59025733.65006628</x:v>
      </x:c>
      <x:c r="DC42" s="58" t="n">
        <x:f>IF($C42&gt;'Deal Pricing'!$D$9,"",MAX(DC41-MIN(MAX(DC$9-DC41*DC$8/12,0),DC41),0))</x:f>
        <x:v>59061666.49254179</x:v>
      </x:c>
      <x:c r="DD42" s="58" t="n">
        <x:f>IF($C42&gt;'Deal Pricing'!$D$9,"",MAX(DD41-MIN(MAX(DD$9-DD41*DD$8/12,0),DD41),0))</x:f>
        <x:v>59097587.68130234</x:v>
      </x:c>
      <x:c r="DE42" s="58" t="n">
        <x:f>IF($C42&gt;'Deal Pricing'!$D$9,"",MAX(DE41-MIN(MAX(DE$9-DE41*DE$8/12,0),DE41),0))</x:f>
        <x:v>59133497.18239313</x:v>
      </x:c>
      <x:c r="DF42" s="58" t="n">
        <x:f>IF($C42&gt;'Deal Pricing'!$D$9,"",MAX(DF41-MIN(MAX(DF$9-DF41*DF$8/12,0),DF41),0))</x:f>
        <x:v>59169394.96190796</x:v>
      </x:c>
      <x:c r="DG42" s="58" t="n">
        <x:f>IF($C42&gt;'Deal Pricing'!$D$9,"",MAX(DG41-MIN(MAX(DG$9-DG41*DG$8/12,0),DG41),0))</x:f>
        <x:v>59205280.985995725</x:v>
      </x:c>
      <x:c r="DH42" s="58" t="n">
        <x:f>IF($C42&gt;'Deal Pricing'!$D$9,"",MAX(DH41-MIN(MAX(DH$9-DH41*DH$8/12,0),DH41),0))</x:f>
        <x:v>59241155.220854305</x:v>
      </x:c>
      <x:c r="DI42" s="58" t="n">
        <x:f>IF($C42&gt;'Deal Pricing'!$D$9,"",MAX(DI41-MIN(MAX(DI$9-DI41*DI$8/12,0),DI41),0))</x:f>
        <x:v>59277017.632736795</x:v>
      </x:c>
      <x:c r="DJ42" s="58" t="n">
        <x:f>IF($C42&gt;'Deal Pricing'!$D$9,"",MAX(DJ41-MIN(MAX(DJ$9-DJ41*DJ$8/12,0),DJ41),0))</x:f>
        <x:v>59312868.187945485</x:v>
      </x:c>
      <x:c r="DK42" s="58" t="n">
        <x:f>IF($C42&gt;'Deal Pricing'!$D$9,"",MAX(DK41-MIN(MAX(DK$9-DK41*DK$8/12,0),DK41),0))</x:f>
        <x:v>59348706.85283811</x:v>
      </x:c>
      <x:c r="DL42" s="58" t="n">
        <x:f>IF($C42&gt;'Deal Pricing'!$D$9,"",MAX(DL41-MIN(MAX(DL$9-DL41*DL$8/12,0),DL41),0))</x:f>
        <x:v>59384533.59382178</x:v>
      </x:c>
      <x:c r="DM42" s="58" t="n">
        <x:f>IF($C42&gt;'Deal Pricing'!$D$9,"",MAX(DM41-MIN(MAX(DM$9-DM41*DM$8/12,0),DM41),0))</x:f>
        <x:v>59420348.37735935</x:v>
      </x:c>
      <x:c r="DN42" s="58" t="n">
        <x:f>IF($C42&gt;'Deal Pricing'!$D$9,"",MAX(DN41-MIN(MAX(DN$9-DN41*DN$8/12,0),DN41),0))</x:f>
        <x:v>59456151.169963926</x:v>
      </x:c>
      <x:c r="DO42" s="58" t="n">
        <x:f>IF($C42&gt;'Deal Pricing'!$D$9,"",MAX(DO41-MIN(MAX(DO$9-DO41*DO$8/12,0),DO41),0))</x:f>
        <x:v>59491941.93820154</x:v>
      </x:c>
      <x:c r="DP42" s="58" t="n">
        <x:f>IF($C42&gt;'Deal Pricing'!$D$9,"",MAX(DP41-MIN(MAX(DP$9-DP41*DP$8/12,0),DP41),0))</x:f>
        <x:v>59527720.64869334</x:v>
      </x:c>
      <x:c r="DQ42" s="58" t="n">
        <x:f>IF($C42&gt;'Deal Pricing'!$D$9,"",MAX(DQ41-MIN(MAX(DQ$9-DQ41*DQ$8/12,0),DQ41),0))</x:f>
        <x:v>59563487.268110484</x:v>
      </x:c>
      <x:c r="DR42" s="58" t="n">
        <x:f>IF($C42&gt;'Deal Pricing'!$D$9,"",MAX(DR41-MIN(MAX(DR$9-DR41*DR$8/12,0),DR41),0))</x:f>
        <x:v>59599241.76318017</x:v>
      </x:c>
      <x:c r="DS42" s="58" t="n">
        <x:f>IF($C42&gt;'Deal Pricing'!$D$9,"",MAX(DS41-MIN(MAX(DS$9-DS41*DS$8/12,0),DS41),0))</x:f>
        <x:v>59634984.10067987</x:v>
      </x:c>
      <x:c r="DT42" s="58" t="n">
        <x:f>IF($C42&gt;'Deal Pricing'!$D$9,"",MAX(DT41-MIN(MAX(DT$9-DT41*DT$8/12,0),DT41),0))</x:f>
        <x:v>59670714.24744334</x:v>
      </x:c>
      <x:c r="DU42" s="58" t="n">
        <x:f>IF($C42&gt;'Deal Pricing'!$D$9,"",MAX(DU41-MIN(MAX(DU$9-DU41*DU$8/12,0),DU41),0))</x:f>
        <x:v>59706432.170354754</x:v>
      </x:c>
      <x:c r="DV42" s="58" t="n">
        <x:f>IF($C42&gt;'Deal Pricing'!$D$9,"",MAX(DV41-MIN(MAX(DV$9-DV41*DV$8/12,0),DV41),0))</x:f>
        <x:v>59742137.83635474</x:v>
      </x:c>
      <x:c r="DW42" s="58" t="n">
        <x:f>IF($C42&gt;'Deal Pricing'!$D$9,"",MAX(DW41-MIN(MAX(DW$9-DW41*DW$8/12,0),DW41),0))</x:f>
        <x:v>59777831.21243469</x:v>
      </x:c>
      <x:c r="DX42" s="58" t="n">
        <x:f>IF($C42&gt;'Deal Pricing'!$D$9,"",MAX(DX41-MIN(MAX(DX$9-DX41*DX$8/12,0),DX41),0))</x:f>
        <x:v>59813512.26564251</x:v>
      </x:c>
      <x:c r="DY42" s="58" t="n">
        <x:f>IF($C42&gt;'Deal Pricing'!$D$9,"",MAX(DY41-MIN(MAX(DY$9-DY41*DY$8/12,0),DY41),0))</x:f>
        <x:v>59849180.96307715</x:v>
      </x:c>
      <x:c r="DZ42" s="58" t="n">
        <x:f>IF($C42&gt;'Deal Pricing'!$D$9,"",MAX(DZ41-MIN(MAX(DZ$9-DZ41*DZ$8/12,0),DZ41),0))</x:f>
        <x:v>59884837.271894164</x:v>
      </x:c>
      <x:c r="EA42" s="58" t="n">
        <x:f>IF($C42&gt;'Deal Pricing'!$D$9,"",MAX(EA41-MIN(MAX(EA$9-EA41*EA$8/12,0),EA41),0))</x:f>
        <x:v>59920481.15930109</x:v>
      </x:c>
      <x:c r="EB42" s="58" t="n">
        <x:f>IF($C42&gt;'Deal Pricing'!$D$9,"",MAX(EB41-MIN(MAX(EB$9-EB41*EB$8/12,0),EB41),0))</x:f>
        <x:v>59956112.592559695</x:v>
      </x:c>
      <x:c r="EC42" s="58" t="n">
        <x:f>IF($C42&gt;'Deal Pricing'!$D$9,"",MAX(EC41-MIN(MAX(EC$9-EC41*EC$8/12,0),EC41),0))</x:f>
        <x:v>59991731.538987815</x:v>
      </x:c>
      <x:c r="ED42" s="58" t="n">
        <x:f>IF($C42&gt;'Deal Pricing'!$D$9,"",MAX(ED41-MIN(MAX(ED$9-ED41*ED$8/12,0),ED41),0))</x:f>
        <x:v>60027337.96595501</x:v>
      </x:c>
      <x:c r="EE42" s="58" t="n">
        <x:f>IF($C42&gt;'Deal Pricing'!$D$9,"",MAX(EE41-MIN(MAX(EE$9-EE41*EE$8/12,0),EE41),0))</x:f>
        <x:v>60062931.84088787</x:v>
      </x:c>
      <x:c r="EF42" s="58" t="n">
        <x:f>IF($C42&gt;'Deal Pricing'!$D$9,"",MAX(EF41-MIN(MAX(EF$9-EF41*EF$8/12,0),EF41),0))</x:f>
        <x:v>60098513.131264724</x:v>
      </x:c>
      <x:c r="EG42" s="58" t="n">
        <x:f>IF($C42&gt;'Deal Pricing'!$D$9,"",MAX(EG41-MIN(MAX(EG$9-EG41*EG$8/12,0),EG41),0))</x:f>
        <x:v>60134081.804621466</x:v>
      </x:c>
      <x:c r="EH42" s="58" t="n">
        <x:f>IF($C42&gt;'Deal Pricing'!$D$9,"",MAX(EH41-MIN(MAX(EH$9-EH41*EH$8/12,0),EH41),0))</x:f>
        <x:v>60169637.82854562</x:v>
      </x:c>
      <x:c r="EI42" s="58" t="n">
        <x:f>IF($C42&gt;'Deal Pricing'!$D$9,"",MAX(EI41-MIN(MAX(EI$9-EI41*EI$8/12,0),EI41),0))</x:f>
        <x:v>60205181.17068254</x:v>
      </x:c>
      <x:c r="EJ42" s="58" t="n">
        <x:f>IF($C42&gt;'Deal Pricing'!$D$9,"",MAX(EJ41-MIN(MAX(EJ$9-EJ41*EJ$8/12,0),EJ41),0))</x:f>
        <x:v>60240711.79872949</x:v>
      </x:c>
      <x:c r="EK42" s="58" t="n">
        <x:f>IF($C42&gt;'Deal Pricing'!$D$9,"",MAX(EK41-MIN(MAX(EK$9-EK41*EK$8/12,0),EK41),0))</x:f>
        <x:v>60276229.68044152</x:v>
      </x:c>
      <x:c r="EL42" s="58" t="n">
        <x:f>IF($C42&gt;'Deal Pricing'!$D$9,"",MAX(EL41-MIN(MAX(EL$9-EL41*EL$8/12,0),EL41),0))</x:f>
        <x:v>60311734.78362675</x:v>
      </x:c>
      <x:c r="EM42" s="58" t="n">
        <x:f>IF($C42&gt;'Deal Pricing'!$D$9,"",MAX(EM41-MIN(MAX(EM$9-EM41*EM$8/12,0),EM41),0))</x:f>
        <x:v>60347227.07614834</x:v>
      </x:c>
      <x:c r="EN42" s="58" t="n">
        <x:f>IF($C42&gt;'Deal Pricing'!$D$9,"",MAX(EN41-MIN(MAX(EN$9-EN41*EN$8/12,0),EN41),0))</x:f>
        <x:v>60382706.52592698</x:v>
      </x:c>
      <x:c r="EO42" s="58" t="n">
        <x:f>IF($C42&gt;'Deal Pricing'!$D$9,"",MAX(EO41-MIN(MAX(EO$9-EO41*EO$8/12,0),EO41),0))</x:f>
        <x:v>60418173.10093569</x:v>
      </x:c>
      <x:c r="EP42" s="58" t="n">
        <x:f>IF($C42&gt;'Deal Pricing'!$D$9,"",MAX(EP41-MIN(MAX(EP$9-EP41*EP$8/12,0),EP41),0))</x:f>
        <x:v>60453626.7692059</x:v>
      </x:c>
      <x:c r="EQ42" s="58" t="n">
        <x:f>IF($C42&gt;'Deal Pricing'!$D$9,"",MAX(EQ41-MIN(MAX(EQ$9-EQ41*EQ$8/12,0),EQ41),0))</x:f>
        <x:v>60489067.49882166</x:v>
      </x:c>
      <x:c r="ER42" s="58" t="n">
        <x:f>IF($C42&gt;'Deal Pricing'!$D$9,"",MAX(ER41-MIN(MAX(ER$9-ER41*ER$8/12,0),ER41),0))</x:f>
        <x:v>60524495.25792559</x:v>
      </x:c>
      <x:c r="ES42" s="58" t="n">
        <x:f>IF($C42&gt;'Deal Pricing'!$D$9,"",MAX(ES41-MIN(MAX(ES$9-ES41*ES$8/12,0),ES41),0))</x:f>
        <x:v>60559910.014713034</x:v>
      </x:c>
      <x:c r="ET42" s="58" t="n">
        <x:f>IF($C42&gt;'Deal Pricing'!$D$9,"",MAX(ET41-MIN(MAX(ET$9-ET41*ET$8/12,0),ET41),0))</x:f>
        <x:v>60595311.73743808</x:v>
      </x:c>
      <x:c r="EU42" s="58" t="n">
        <x:f>IF($C42&gt;'Deal Pricing'!$D$9,"",MAX(EU41-MIN(MAX(EU$9-EU41*EU$8/12,0),EU41),0))</x:f>
        <x:v>60630700.394407906</x:v>
      </x:c>
      <x:c r="EV42" s="58" t="n">
        <x:f>IF($C42&gt;'Deal Pricing'!$D$9,"",MAX(EV41-MIN(MAX(EV$9-EV41*EV$8/12,0),EV41),0))</x:f>
        <x:v>60666075.953988336</x:v>
      </x:c>
      <x:c r="EW42" s="58" t="n">
        <x:f>IF($C42&gt;'Deal Pricing'!$D$9,"",MAX(EW41-MIN(MAX(EW$9-EW41*EW$8/12,0),EW41),0))</x:f>
        <x:v>60701438.38459862</x:v>
      </x:c>
      <x:c r="EX42" s="58" t="n">
        <x:f>IF($C42&gt;'Deal Pricing'!$D$9,"",MAX(EX41-MIN(MAX(EX$9-EX41*EX$8/12,0),EX41),0))</x:f>
        <x:v>60736787.65471686</x:v>
      </x:c>
      <x:c r="EY42" s="58" t="n">
        <x:f>IF($C42&gt;'Deal Pricing'!$D$9,"",MAX(EY41-MIN(MAX(EY$9-EY41*EY$8/12,0),EY41),0))</x:f>
        <x:v>60772123.7328754</x:v>
      </x:c>
      <x:c r="EZ42" s="58" t="n">
        <x:f>IF($C42&gt;'Deal Pricing'!$D$9,"",MAX(EZ41-MIN(MAX(EZ$9-EZ41*EZ$8/12,0),EZ41),0))</x:f>
        <x:v>60807446.58766288</x:v>
      </x:c>
      <x:c r="FA42" s="58" t="n">
        <x:f>IF($C42&gt;'Deal Pricing'!$D$9,"",MAX(FA41-MIN(MAX(FA$9-FA41*FA$8/12,0),FA41),0))</x:f>
        <x:v>60842756.18772642</x:v>
      </x:c>
      <x:c r="FB42" s="58" t="n">
        <x:f>IF($C42&gt;'Deal Pricing'!$D$9,"",MAX(FB41-MIN(MAX(FB$9-FB41*FB$8/12,0),FB41),0))</x:f>
        <x:v>60878052.50176696</x:v>
      </x:c>
      <x:c r="FC42" s="58" t="n">
        <x:f>IF($C42&gt;'Deal Pricing'!$D$9,"",MAX(FC41-MIN(MAX(FC$9-FC41*FC$8/12,0),FC41),0))</x:f>
        <x:v>60913335.498544596</x:v>
      </x:c>
      <x:c r="FD42" s="58" t="n">
        <x:f>IF($C42&gt;'Deal Pricing'!$D$9,"",MAX(FD41-MIN(MAX(FD$9-FD41*FD$8/12,0),FD41),0))</x:f>
        <x:v>60948605.14687372</x:v>
      </x:c>
      <x:c r="FE42" s="58" t="n">
        <x:f>IF($C42&gt;'Deal Pricing'!$D$9,"",MAX(FE41-MIN(MAX(FE$9-FE41*FE$8/12,0),FE41),0))</x:f>
        <x:v>60983861.41562779</x:v>
      </x:c>
      <x:c r="FF42" s="58" t="n">
        <x:f>IF($C42&gt;'Deal Pricing'!$D$9,"",MAX(FF41-MIN(MAX(FF$9-FF41*FF$8/12,0),FF41),0))</x:f>
        <x:v>61019104.27373465</x:v>
      </x:c>
      <x:c r="FG42" s="58" t="n">
        <x:f>IF($C42&gt;'Deal Pricing'!$D$9,"",MAX(FG41-MIN(MAX(FG$9-FG41*FG$8/12,0),FG41),0))</x:f>
        <x:v>61054333.69018176</x:v>
      </x:c>
      <x:c r="FH42" s="58" t="n">
        <x:f>IF($C42&gt;'Deal Pricing'!$D$9,"",MAX(FH41-MIN(MAX(FH$9-FH41*FH$8/12,0),FH41),0))</x:f>
        <x:v>61089549.6340109</x:v>
      </x:c>
      <x:c r="FI42" s="58" t="n">
        <x:f>IF($C42&gt;'Deal Pricing'!$D$9,"",MAX(FI41-MIN(MAX(FI$9-FI41*FI$8/12,0),FI41),0))</x:f>
        <x:v>61124752.074323595</x:v>
      </x:c>
      <x:c r="FJ42" s="58" t="n">
        <x:f>IF($C42&gt;'Deal Pricing'!$D$9,"",MAX(FJ41-MIN(MAX(FJ$9-FJ41*FJ$8/12,0),FJ41),0))</x:f>
        <x:v>61159940.98027656</x:v>
      </x:c>
      <x:c r="FK42" s="58" t="n">
        <x:f>IF($C42&gt;'Deal Pricing'!$D$9,"",MAX(FK41-MIN(MAX(FK$9-FK41*FK$8/12,0),FK41),0))</x:f>
        <x:v>61195116.32108382</x:v>
      </x:c>
      <x:c r="FL42" s="58" t="n">
        <x:f>IF($C42&gt;'Deal Pricing'!$D$9,"",MAX(FL41-MIN(MAX(FL$9-FL41*FL$8/12,0),FL41),0))</x:f>
        <x:v>61230278.06601861</x:v>
      </x:c>
      <x:c r="FM42" s="58" t="n">
        <x:f>IF($C42&gt;'Deal Pricing'!$D$9,"",MAX(FM41-MIN(MAX(FM$9-FM41*FM$8/12,0),FM41),0))</x:f>
        <x:v>61265426.18440921</x:v>
      </x:c>
      <x:c r="FN42" s="58" t="n">
        <x:f>IF($C42&gt;'Deal Pricing'!$D$9,"",MAX(FN41-MIN(MAX(FN$9-FN41*FN$8/12,0),FN41),0))</x:f>
        <x:v>61300560.64564368</x:v>
      </x:c>
      <x:c r="FO42" s="58" t="n">
        <x:f>IF($C42&gt;'Deal Pricing'!$D$9,"",MAX(FO41-MIN(MAX(FO$9-FO41*FO$8/12,0),FO41),0))</x:f>
        <x:v>61335681.41916537</x:v>
      </x:c>
      <x:c r="FP42" s="58" t="n">
        <x:f>IF($C42&gt;'Deal Pricing'!$D$9,"",MAX(FP41-MIN(MAX(FP$9-FP41*FP$8/12,0),FP41),0))</x:f>
        <x:v>61370788.47447772</x:v>
      </x:c>
      <x:c r="FQ42" s="58" t="n">
        <x:f>IF($C42&gt;'Deal Pricing'!$D$9,"",MAX(FQ41-MIN(MAX(FQ$9-FQ41*FQ$8/12,0),FQ41),0))</x:f>
        <x:v>61405881.78113941</x:v>
      </x:c>
      <x:c r="FR42" s="58" t="n">
        <x:f>IF($C42&gt;'Deal Pricing'!$D$9,"",MAX(FR41-MIN(MAX(FR$9-FR41*FR$8/12,0),FR41),0))</x:f>
        <x:v>61440961.308769435</x:v>
      </x:c>
      <x:c r="FS42" s="58" t="n">
        <x:f>IF($C42&gt;'Deal Pricing'!$D$9,"",MAX(FS41-MIN(MAX(FS$9-FS41*FS$8/12,0),FS41),0))</x:f>
        <x:v>61476027.02704228</x:v>
      </x:c>
      <x:c r="FT42" s="58" t="n">
        <x:f>IF($C42&gt;'Deal Pricing'!$D$9,"",MAX(FT41-MIN(MAX(FT$9-FT41*FT$8/12,0),FT41),0))</x:f>
        <x:v>61511078.905692875</x:v>
      </x:c>
      <x:c r="FU42" s="58" t="n">
        <x:f>IF($C42&gt;'Deal Pricing'!$D$9,"",MAX(FU41-MIN(MAX(FU$9-FU41*FU$8/12,0),FU41),0))</x:f>
        <x:v>61546116.91451164</x:v>
      </x:c>
      <x:c r="FV42" s="58" t="n">
        <x:f>IF($C42&gt;'Deal Pricing'!$D$9,"",MAX(FV41-MIN(MAX(FV$9-FV41*FV$8/12,0),FV41),0))</x:f>
        <x:v>61581141.02334969</x:v>
      </x:c>
      <x:c r="FW42" s="58" t="n">
        <x:f>IF($C42&gt;'Deal Pricing'!$D$9,"",MAX(FW41-MIN(MAX(FW$9-FW41*FW$8/12,0),FW41),0))</x:f>
        <x:v>61616151.20211448</x:v>
      </x:c>
      <x:c r="FX42" s="58" t="n">
        <x:f>IF($C42&gt;'Deal Pricing'!$D$9,"",MAX(FX41-MIN(MAX(FX$9-FX41*FX$8/12,0),FX41),0))</x:f>
        <x:v>61651147.42077189</x:v>
      </x:c>
      <x:c r="FY42" s="58" t="n">
        <x:f>IF($C42&gt;'Deal Pricing'!$D$9,"",MAX(FY41-MIN(MAX(FY$9-FY41*FY$8/12,0),FY41),0))</x:f>
        <x:v>61686129.64934768</x:v>
      </x:c>
      <x:c r="FZ42" s="58" t="n">
        <x:f>IF($C42&gt;'Deal Pricing'!$D$9,"",MAX(FZ41-MIN(MAX(FZ$9-FZ41*FZ$8/12,0),FZ41),0))</x:f>
        <x:v>61721097.85792406</x:v>
      </x:c>
      <x:c r="GA42" s="58" t="n">
        <x:f>IF($C42&gt;'Deal Pricing'!$D$9,"",MAX(GA41-MIN(MAX(GA$9-GA41*GA$8/12,0),GA41),0))</x:f>
        <x:v>61756052.01664365</x:v>
      </x:c>
      <x:c r="GB42" s="58" t="n">
        <x:f>IF($C42&gt;'Deal Pricing'!$D$9,"",MAX(GB41-MIN(MAX(GB$9-GB41*GB$8/12,0),GB41),0))</x:f>
        <x:v>61790992.0957058</x:v>
      </x:c>
      <x:c r="GC42" s="58" t="n">
        <x:f>IF($C42&gt;'Deal Pricing'!$D$9,"",MAX(GC41-MIN(MAX(GC$9-GC41*GC$8/12,0),GC41),0))</x:f>
        <x:v>61825918.065370515</x:v>
      </x:c>
      <x:c r="GD42" s="58" t="n">
        <x:f>IF($C42&gt;'Deal Pricing'!$D$9,"",MAX(GD41-MIN(MAX(GD$9-GD41*GD$8/12,0),GD41),0))</x:f>
        <x:v>61860829.89595437</x:v>
      </x:c>
      <x:c r="GE42" s="58" t="n">
        <x:f>IF($C42&gt;'Deal Pricing'!$D$9,"",MAX(GE41-MIN(MAX(GE$9-GE41*GE$8/12,0),GE41),0))</x:f>
        <x:v>61895727.55783503</x:v>
      </x:c>
      <x:c r="GF42" s="58" t="n">
        <x:f>IF($C42&gt;'Deal Pricing'!$D$9,"",MAX(GF41-MIN(MAX(GF$9-GF41*GF$8/12,0),GF41),0))</x:f>
        <x:v>61930611.02144668</x:v>
      </x:c>
      <x:c r="GG42" s="58" t="n">
        <x:f>IF($C42&gt;'Deal Pricing'!$D$9,"",MAX(GG41-MIN(MAX(GG$9-GG41*GG$8/12,0),GG41),0))</x:f>
        <x:v>61965480.257284954</x:v>
      </x:c>
      <x:c r="GH42" s="58" t="n">
        <x:f>IF($C42&gt;'Deal Pricing'!$D$9,"",MAX(GH41-MIN(MAX(GH$9-GH41*GH$8/12,0),GH41),0))</x:f>
        <x:v>62000335.23590242</x:v>
      </x:c>
      <x:c r="GI42" s="58" t="n">
        <x:f>IF($C42&gt;'Deal Pricing'!$D$9,"",MAX(GI41-MIN(MAX(GI$9-GI41*GI$8/12,0),GI41),0))</x:f>
        <x:v>62035175.927911185</x:v>
      </x:c>
      <x:c r="GJ42" s="58" t="n">
        <x:f>IF($C42&gt;'Deal Pricing'!$D$9,"",MAX(GJ41-MIN(MAX(GJ$9-GJ41*GJ$8/12,0),GJ41),0))</x:f>
        <x:v>62070002.303983934</x:v>
      </x:c>
      <x:c r="GK42" s="58" t="n">
        <x:f>IF($C42&gt;'Deal Pricing'!$D$9,"",MAX(GK41-MIN(MAX(GK$9-GK41*GK$8/12,0),GK41),0))</x:f>
        <x:v>62104814.33485042</x:v>
      </x:c>
      <x:c r="GL42" s="58" t="n">
        <x:f>IF($C42&gt;'Deal Pricing'!$D$9,"",MAX(GL41-MIN(MAX(GL$9-GL41*GL$8/12,0),GL41),0))</x:f>
        <x:v>62139611.991302006</x:v>
      </x:c>
      <x:c r="GM42" s="58" t="n">
        <x:f>IF($C42&gt;'Deal Pricing'!$D$9,"",MAX(GM41-MIN(MAX(GM$9-GM41*GM$8/12,0),GM41),0))</x:f>
        <x:v>62174395.24418704</x:v>
      </x:c>
      <x:c r="GN42" s="58" t="n">
        <x:f>IF($C42&gt;'Deal Pricing'!$D$9,"",MAX(GN41-MIN(MAX(GN$9-GN41*GN$8/12,0),GN41),0))</x:f>
        <x:v>62209164.06441574</x:v>
      </x:c>
      <x:c r="GO42" s="58" t="n">
        <x:f>IF($C42&gt;'Deal Pricing'!$D$9,"",MAX(GO41-MIN(MAX(GO$9-GO41*GO$8/12,0),GO41),0))</x:f>
        <x:v>62243918.42295542</x:v>
      </x:c>
      <x:c r="GP42" s="58" t="n">
        <x:f>IF($C42&gt;'Deal Pricing'!$D$9,"",MAX(GP41-MIN(MAX(GP$9-GP41*GP$8/12,0),GP41),0))</x:f>
        <x:v>62278658.2908354</x:v>
      </x:c>
      <x:c r="GQ42" s="58" t="n">
        <x:f>IF($C42&gt;'Deal Pricing'!$D$9,"",MAX(GQ41-MIN(MAX(GQ$9-GQ41*GQ$8/12,0),GQ41),0))</x:f>
        <x:v>62313383.63914224</x:v>
      </x:c>
      <x:c r="GR42" s="58" t="n">
        <x:f>IF($C42&gt;'Deal Pricing'!$D$9,"",MAX(GR41-MIN(MAX(GR$9-GR41*GR$8/12,0),GR41),0))</x:f>
        <x:v>62348094.43902452</x:v>
      </x:c>
      <x:c r="GS42" s="58" t="n">
        <x:f>IF($C42&gt;'Deal Pricing'!$D$9,"",MAX(GS41-MIN(MAX(GS$9-GS41*GS$8/12,0),GS41),0))</x:f>
        <x:v>62382790.66168847</x:v>
      </x:c>
      <x:c r="GT42" s="58" t="n">
        <x:f>IF($C42&gt;'Deal Pricing'!$D$9,"",MAX(GT41-MIN(MAX(GT$9-GT41*GT$8/12,0),GT41),0))</x:f>
        <x:v>62417472.27840219</x:v>
      </x:c>
      <x:c r="GU42" s="58" t="n">
        <x:f>IF($C42&gt;'Deal Pricing'!$D$9,"",MAX(GU41-MIN(MAX(GU$9-GU41*GU$8/12,0),GU41),0))</x:f>
        <x:v>62452139.26049213</x:v>
      </x:c>
      <x:c r="GV42" s="58" t="n">
        <x:f>IF($C42&gt;'Deal Pricing'!$D$9,"",MAX(GV41-MIN(MAX(GV$9-GV41*GV$8/12,0),GV41),0))</x:f>
        <x:v>62486791.579344735</x:v>
      </x:c>
      <x:c r="GW42" s="58" t="n">
        <x:f>IF($C42&gt;'Deal Pricing'!$D$9,"",MAX(GW41-MIN(MAX(GW$9-GW41*GW$8/12,0),GW41),0))</x:f>
        <x:v>62521429.20640818</x:v>
      </x:c>
      <x:c r="GX42" s="58" t="n">
        <x:f>IF($C42&gt;'Deal Pricing'!$D$9,"",MAX(GX41-MIN(MAX(GX$9-GX41*GX$8/12,0),GX41),0))</x:f>
        <x:v>62556052.113188505</x:v>
      </x:c>
      <x:c r="GY42" s="58" t="n">
        <x:f>IF($C42&gt;'Deal Pricing'!$D$9,"",MAX(GY41-MIN(MAX(GY$9-GY41*GY$8/12,0),GY41),0))</x:f>
        <x:v>62590660.27125406</x:v>
      </x:c>
      <x:c r="GZ42" s="58" t="n">
        <x:f>IF($C42&gt;'Deal Pricing'!$D$9,"",MAX(GZ41-MIN(MAX(GZ$9-GZ41*GZ$8/12,0),GZ41),0))</x:f>
        <x:v>62625253.65223124</x:v>
      </x:c>
      <x:c r="HA42" s="58" t="n">
        <x:f>IF($C42&gt;'Deal Pricing'!$D$9,"",MAX(HA41-MIN(MAX(HA$9-HA41*HA$8/12,0),HA41),0))</x:f>
        <x:v>62659832.22780904</x:v>
      </x:c>
      <x:c r="HB42" s="58" t="n">
        <x:f>IF($C42&gt;'Deal Pricing'!$D$9,"",MAX(HB41-MIN(MAX(HB$9-HB41*HB$8/12,0),HB41),0))</x:f>
        <x:v>62694395.96973453</x:v>
      </x:c>
      <x:c r="HC42" s="58" t="n">
        <x:f>IF($C42&gt;'Deal Pricing'!$D$9,"",MAX(HC41-MIN(MAX(HC$9-HC41*HC$8/12,0),HC41),0))</x:f>
        <x:v>62728944.849817276</x:v>
      </x:c>
      <x:c r="HD42" s="58" t="n">
        <x:f>IF($C42&gt;'Deal Pricing'!$D$9,"",MAX(HD41-MIN(MAX(HD$9-HD41*HD$8/12,0),HD41),0))</x:f>
        <x:v>62763478.8399255</x:v>
      </x:c>
      <x:c r="HE42" s="58" t="n">
        <x:f>IF($C42&gt;'Deal Pricing'!$D$9,"",MAX(HE41-MIN(MAX(HE$9-HE41*HE$8/12,0),HE41),0))</x:f>
        <x:v>62797997.911989726</x:v>
      </x:c>
      <x:c r="HF42" s="58" t="n">
        <x:f>IF($C42&gt;'Deal Pricing'!$D$9,"",MAX(HF41-MIN(MAX(HF$9-HF41*HF$8/12,0),HF41),0))</x:f>
        <x:v>62832502.03799909</x:v>
      </x:c>
      <x:c r="HG42" s="58" t="n">
        <x:f>IF($C42&gt;'Deal Pricing'!$D$9,"",MAX(HG41-MIN(MAX(HG$9-HG41*HG$8/12,0),HG41),0))</x:f>
        <x:v>62866991.19000561</x:v>
      </x:c>
      <x:c r="HH42" s="58" t="n">
        <x:f>IF($C42&gt;'Deal Pricing'!$D$9,"",MAX(HH41-MIN(MAX(HH$9-HH41*HH$8/12,0),HH41),0))</x:f>
        <x:v>62901465.34012033</x:v>
      </x:c>
      <x:c r="HI42" s="58" t="n">
        <x:f>IF($C42&gt;'Deal Pricing'!$D$9,"",MAX(HI41-MIN(MAX(HI$9-HI41*HI$8/12,0),HI41),0))</x:f>
        <x:v>62935924.460515045</x:v>
      </x:c>
      <x:c r="HJ42" s="58" t="n">
        <x:f>IF($C42&gt;'Deal Pricing'!$D$9,"",MAX(HJ41-MIN(MAX(HJ$9-HJ41*HJ$8/12,0),HJ41),0))</x:f>
        <x:v>62970368.52342415</x:v>
      </x:c>
      <x:c r="HK42" s="58" t="n">
        <x:f>IF($C42&gt;'Deal Pricing'!$D$9,"",MAX(HK41-MIN(MAX(HK$9-HK41*HK$8/12,0),HK41),0))</x:f>
        <x:v>63004797.50114046</x:v>
      </x:c>
      <x:c r="HL42" s="58" t="n">
        <x:f>IF($C42&gt;'Deal Pricing'!$D$9,"",MAX(HL41-MIN(MAX(HL$9-HL41*HL$8/12,0),HL41),0))</x:f>
        <x:v>63039211.36602022</x:v>
      </x:c>
      <x:c r="HM42" s="58" t="n">
        <x:f>IF($C42&gt;'Deal Pricing'!$D$9,"",MAX(HM41-MIN(MAX(HM$9-HM41*HM$8/12,0),HM41),0))</x:f>
        <x:v>63073610.09047836</x:v>
      </x:c>
      <x:c r="HN42" s="58" t="n">
        <x:f>IF($C42&gt;'Deal Pricing'!$D$9,"",MAX(HN41-MIN(MAX(HN$9-HN41*HN$8/12,0),HN41),0))</x:f>
        <x:v>63107993.64699312</x:v>
      </x:c>
      <x:c r="HO42" s="58" t="n">
        <x:f>IF($C42&gt;'Deal Pricing'!$D$9,"",MAX(HO41-MIN(MAX(HO$9-HO41*HO$8/12,0),HO41),0))</x:f>
        <x:v>63142362.008101664</x:v>
      </x:c>
      <x:c r="HP42" s="58" t="n">
        <x:f>IF($C42&gt;'Deal Pricing'!$D$9,"",MAX(HP41-MIN(MAX(HP$9-HP41*HP$8/12,0),HP41),0))</x:f>
        <x:v>63176715.14640437</x:v>
      </x:c>
      <x:c r="HQ42" s="58" t="n">
        <x:f>IF($C42&gt;'Deal Pricing'!$D$9,"",MAX(HQ41-MIN(MAX(HQ$9-HQ41*HQ$8/12,0),HQ41),0))</x:f>
        <x:v>63211053.034560926</x:v>
      </x:c>
      <x:c r="HR42" s="58" t="n">
        <x:f>IF($C42&gt;'Deal Pricing'!$D$9,"",MAX(HR41-MIN(MAX(HR$9-HR41*HR$8/12,0),HR41),0))</x:f>
        <x:v>63245375.645294234</x:v>
      </x:c>
      <x:c r="HS42" s="58" t="n">
        <x:f>IF($C42&gt;'Deal Pricing'!$D$9,"",MAX(HS41-MIN(MAX(HS$9-HS41*HS$8/12,0),HS41),0))</x:f>
        <x:v>63279682.95138702</x:v>
      </x:c>
      <x:c r="HT42" s="58" t="n">
        <x:f>IF($C42&gt;'Deal Pricing'!$D$9,"",MAX(HT41-MIN(MAX(HT$9-HT41*HT$8/12,0),HT41),0))</x:f>
        <x:v>63313974.9256835</x:v>
      </x:c>
      <x:c r="HU42" s="58" t="n">
        <x:f>IF($C42&gt;'Deal Pricing'!$D$9,"",MAX(HU41-MIN(MAX(HU$9-HU41*HU$8/12,0),HU41),0))</x:f>
        <x:v>63348251.54109067</x:v>
      </x:c>
      <x:c r="HV42" s="58" t="n">
        <x:f>IF($C42&gt;'Deal Pricing'!$D$9,"",MAX(HV41-MIN(MAX(HV$9-HV41*HV$8/12,0),HV41),0))</x:f>
        <x:v>63382512.770575196</x:v>
      </x:c>
      <x:c r="HW42" s="58" t="n">
        <x:f>IF($C42&gt;'Deal Pricing'!$D$9,"",MAX(HW41-MIN(MAX(HW$9-HW41*HW$8/12,0),HW41),0))</x:f>
        <x:v>63416758.587167196</x:v>
      </x:c>
      <x:c r="HX42" s="58" t="n">
        <x:f>IF($C42&gt;'Deal Pricing'!$D$9,"",MAX(HX41-MIN(MAX(HX$9-HX41*HX$8/12,0),HX41),0))</x:f>
        <x:v>63450988.96395643</x:v>
      </x:c>
      <x:c r="HY42" s="58" t="n">
        <x:f>IF($C42&gt;'Deal Pricing'!$D$9,"",MAX(HY41-MIN(MAX(HY$9-HY41*HY$8/12,0),HY41),0))</x:f>
        <x:v>63485203.87409621</x:v>
      </x:c>
      <x:c r="HZ42" s="58" t="n">
        <x:f>IF($C42&gt;'Deal Pricing'!$D$9,"",MAX(HZ41-MIN(MAX(HZ$9-HZ41*HZ$8/12,0),HZ41),0))</x:f>
        <x:v>63519403.29079967</x:v>
      </x:c>
      <x:c r="IA42" s="58" t="n">
        <x:f>IF($C42&gt;'Deal Pricing'!$D$9,"",MAX(IA41-MIN(MAX(IA$9-IA41*IA$8/12,0),IA41),0))</x:f>
        <x:v>63553587.1873437</x:v>
      </x:c>
      <x:c r="IB42" s="58" t="n">
        <x:f>IF($C42&gt;'Deal Pricing'!$D$9,"",MAX(IB41-MIN(MAX(IB$9-IB41*IB$8/12,0),IB41),0))</x:f>
        <x:v>63587755.5370649</x:v>
      </x:c>
      <x:c r="IC42" s="2"/>
      <x:c r="ID42" s="2"/>
      <x:c r="IE42" s="2"/>
      <x:c r="IF42" s="2"/>
    </x:row>
    <x:row r="43">
      <x:c r="A43" s="2"/>
      <x:c r="B43" s="2"/>
      <x:c r="C43" s="2" t="n">
        <x:v>19</x:v>
      </x:c>
      <x:c r="D43" s="67" t="n">
        <x:f>IF(C43&lt;='Deal Pricing'!$D$9,(1-(1-(1-'Deal Pricing'!$H$10)^(1/12)))^(C43-1),"")</x:f>
        <x:v>0.9406040612287409</x:v>
      </x:c>
      <x:c r="E43" s="67" t="n">
        <x:f>IF(D43="","",D43*(1-(1-'Deal Pricing'!$H$10)^(1/12)))</x:f>
        <x:v>0.0031943414310507128</x:v>
      </x:c>
      <x:c r="F43" s="58" t="n">
        <x:f>IF($C43&gt;'Deal Pricing'!$D$9,"",MAX(F42-MIN(MAX(F$9-F42*F$8/12,0),F42),0))</x:f>
        <x:v>52614985.253329515</x:v>
      </x:c>
      <x:c r="G43" s="58" t="n">
        <x:f>IF($C43&gt;'Deal Pricing'!$D$9,"",MAX(G42-MIN(MAX(G$9-G42*G$8/12,0),G42),0))</x:f>
        <x:v>52652162.79784666</x:v>
      </x:c>
      <x:c r="H43" s="58" t="n">
        <x:f>IF($C43&gt;'Deal Pricing'!$D$9,"",MAX(H42-MIN(MAX(H$9-H42*H$8/12,0),H42),0))</x:f>
        <x:v>52689334.32232061</x:v>
      </x:c>
      <x:c r="I43" s="58" t="n">
        <x:f>IF($C43&gt;'Deal Pricing'!$D$9,"",MAX(I42-MIN(MAX(I$9-I42*I$8/12,0),I42),0))</x:f>
        <x:v>52726499.7870251</x:v>
      </x:c>
      <x:c r="J43" s="58" t="n">
        <x:f>IF($C43&gt;'Deal Pricing'!$D$9,"",MAX(J42-MIN(MAX(J$9-J42*J$8/12,0),J42),0))</x:f>
        <x:v>52763659.15226702</x:v>
      </x:c>
      <x:c r="K43" s="58" t="n">
        <x:f>IF($C43&gt;'Deal Pricing'!$D$9,"",MAX(K42-MIN(MAX(K$9-K42*K$8/12,0),K42),0))</x:f>
        <x:v>52800812.37839234</x:v>
      </x:c>
      <x:c r="L43" s="58" t="n">
        <x:f>IF($C43&gt;'Deal Pricing'!$D$9,"",MAX(L42-MIN(MAX(L$9-L42*L$8/12,0),L42),0))</x:f>
        <x:v>52837959.425773054</x:v>
      </x:c>
      <x:c r="M43" s="58" t="n">
        <x:f>IF($C43&gt;'Deal Pricing'!$D$9,"",MAX(M42-MIN(MAX(M$9-M42*M$8/12,0),M42),0))</x:f>
        <x:v>52875100.25482227</x:v>
      </x:c>
      <x:c r="N43" s="58" t="n">
        <x:f>IF($C43&gt;'Deal Pricing'!$D$9,"",MAX(N42-MIN(MAX(N$9-N42*N$8/12,0),N42),0))</x:f>
        <x:v>52912234.82597949</x:v>
      </x:c>
      <x:c r="O43" s="58" t="n">
        <x:f>IF($C43&gt;'Deal Pricing'!$D$9,"",MAX(O42-MIN(MAX(O$9-O42*O$8/12,0),O42),0))</x:f>
        <x:v>52949363.09972561</x:v>
      </x:c>
      <x:c r="P43" s="58" t="n">
        <x:f>IF($C43&gt;'Deal Pricing'!$D$9,"",MAX(P42-MIN(MAX(P$9-P42*P$8/12,0),P42),0))</x:f>
        <x:v>52986485.03656836</x:v>
      </x:c>
      <x:c r="Q43" s="58" t="n">
        <x:f>IF($C43&gt;'Deal Pricing'!$D$9,"",MAX(Q42-MIN(MAX(Q$9-Q42*Q$8/12,0),Q42),0))</x:f>
        <x:v>53023600.59705702</x:v>
      </x:c>
      <x:c r="R43" s="58" t="n">
        <x:f>IF($C43&gt;'Deal Pricing'!$D$9,"",MAX(R42-MIN(MAX(R$9-R42*R$8/12,0),R42),0))</x:f>
        <x:v>53060709.74176815</x:v>
      </x:c>
      <x:c r="S43" s="58" t="n">
        <x:f>IF($C43&gt;'Deal Pricing'!$D$9,"",MAX(S42-MIN(MAX(S$9-S42*S$8/12,0),S42),0))</x:f>
        <x:v>53097812.431320034</x:v>
      </x:c>
      <x:c r="T43" s="58" t="n">
        <x:f>IF($C43&gt;'Deal Pricing'!$D$9,"",MAX(T42-MIN(MAX(T$9-T42*T$8/12,0),T42),0))</x:f>
        <x:v>53134908.62635881</x:v>
      </x:c>
      <x:c r="U43" s="58" t="n">
        <x:f>IF($C43&gt;'Deal Pricing'!$D$9,"",MAX(U42-MIN(MAX(U$9-U42*U$8/12,0),U42),0))</x:f>
        <x:v>53171998.287572265</x:v>
      </x:c>
      <x:c r="V43" s="58" t="n">
        <x:f>IF($C43&gt;'Deal Pricing'!$D$9,"",MAX(V42-MIN(MAX(V$9-V42*V$8/12,0),V42),0))</x:f>
        <x:v>53209081.37567823</x:v>
      </x:c>
      <x:c r="W43" s="58" t="n">
        <x:f>IF($C43&gt;'Deal Pricing'!$D$9,"",MAX(W42-MIN(MAX(W$9-W42*W$8/12,0),W42),0))</x:f>
        <x:v>53246157.85142996</x:v>
      </x:c>
      <x:c r="X43" s="58" t="n">
        <x:f>IF($C43&gt;'Deal Pricing'!$D$9,"",MAX(X42-MIN(MAX(X$9-X42*X$8/12,0),X42),0))</x:f>
        <x:v>53283227.67562088</x:v>
      </x:c>
      <x:c r="Y43" s="58" t="n">
        <x:f>IF($C43&gt;'Deal Pricing'!$D$9,"",MAX(Y42-MIN(MAX(Y$9-Y42*Y$8/12,0),Y42),0))</x:f>
        <x:v>53320290.809073515</x:v>
      </x:c>
      <x:c r="Z43" s="58" t="n">
        <x:f>IF($C43&gt;'Deal Pricing'!$D$9,"",MAX(Z42-MIN(MAX(Z$9-Z42*Z$8/12,0),Z42),0))</x:f>
        <x:v>53357347.21265248</x:v>
      </x:c>
      <x:c r="AA43" s="58" t="n">
        <x:f>IF($C43&gt;'Deal Pricing'!$D$9,"",MAX(AA42-MIN(MAX(AA$9-AA42*AA$8/12,0),AA42),0))</x:f>
        <x:v>53394396.84725194</x:v>
      </x:c>
      <x:c r="AB43" s="58" t="n">
        <x:f>IF($C43&gt;'Deal Pricing'!$D$9,"",MAX(AB42-MIN(MAX(AB$9-AB42*AB$8/12,0),AB42),0))</x:f>
        <x:v>53431439.67380832</x:v>
      </x:c>
      <x:c r="AC43" s="58" t="n">
        <x:f>IF($C43&gt;'Deal Pricing'!$D$9,"",MAX(AC42-MIN(MAX(AC$9-AC42*AC$8/12,0),AC42),0))</x:f>
        <x:v>53468475.65328798</x:v>
      </x:c>
      <x:c r="AD43" s="58" t="n">
        <x:f>IF($C43&gt;'Deal Pricing'!$D$9,"",MAX(AD42-MIN(MAX(AD$9-AD42*AD$8/12,0),AD42),0))</x:f>
        <x:v>53505504.7466998</x:v>
      </x:c>
      <x:c r="AE43" s="58" t="n">
        <x:f>IF($C43&gt;'Deal Pricing'!$D$9,"",MAX(AE42-MIN(MAX(AE$9-AE42*AE$8/12,0),AE42),0))</x:f>
        <x:v>53542526.91508309</x:v>
      </x:c>
      <x:c r="AF43" s="58" t="n">
        <x:f>IF($C43&gt;'Deal Pricing'!$D$9,"",MAX(AF42-MIN(MAX(AF$9-AF42*AF$8/12,0),AF42),0))</x:f>
        <x:v>53579542.119519636</x:v>
      </x:c>
      <x:c r="AG43" s="58" t="n">
        <x:f>IF($C43&gt;'Deal Pricing'!$D$9,"",MAX(AG42-MIN(MAX(AG$9-AG42*AG$8/12,0),AG42),0))</x:f>
        <x:v>53616550.32112361</x:v>
      </x:c>
      <x:c r="AH43" s="58" t="n">
        <x:f>IF($C43&gt;'Deal Pricing'!$D$9,"",MAX(AH42-MIN(MAX(AH$9-AH42*AH$8/12,0),AH42),0))</x:f>
        <x:v>53653551.48104617</x:v>
      </x:c>
      <x:c r="AI43" s="58" t="n">
        <x:f>IF($C43&gt;'Deal Pricing'!$D$9,"",MAX(AI42-MIN(MAX(AI$9-AI42*AI$8/12,0),AI42),0))</x:f>
        <x:v>53690545.56047984</x:v>
      </x:c>
      <x:c r="AJ43" s="58" t="n">
        <x:f>IF($C43&gt;'Deal Pricing'!$D$9,"",MAX(AJ42-MIN(MAX(AJ$9-AJ42*AJ$8/12,0),AJ42),0))</x:f>
        <x:v>53727532.52064855</x:v>
      </x:c>
      <x:c r="AK43" s="58" t="n">
        <x:f>IF($C43&gt;'Deal Pricing'!$D$9,"",MAX(AK42-MIN(MAX(AK$9-AK42*AK$8/12,0),AK42),0))</x:f>
        <x:v>53764512.32281955</x:v>
      </x:c>
      <x:c r="AL43" s="58" t="n">
        <x:f>IF($C43&gt;'Deal Pricing'!$D$9,"",MAX(AL42-MIN(MAX(AL$9-AL42*AL$8/12,0),AL42),0))</x:f>
        <x:v>53801484.92829161</x:v>
      </x:c>
      <x:c r="AM43" s="58" t="n">
        <x:f>IF($C43&gt;'Deal Pricing'!$D$9,"",MAX(AM42-MIN(MAX(AM$9-AM42*AM$8/12,0),AM42),0))</x:f>
        <x:v>53838450.29840705</x:v>
      </x:c>
      <x:c r="AN43" s="58" t="n">
        <x:f>IF($C43&gt;'Deal Pricing'!$D$9,"",MAX(AN42-MIN(MAX(AN$9-AN42*AN$8/12,0),AN42),0))</x:f>
        <x:v>53875408.39454036</x:v>
      </x:c>
      <x:c r="AO43" s="58" t="n">
        <x:f>IF($C43&gt;'Deal Pricing'!$D$9,"",MAX(AO42-MIN(MAX(AO$9-AO42*AO$8/12,0),AO42),0))</x:f>
        <x:v>53912359.17810945</x:v>
      </x:c>
      <x:c r="AP43" s="58" t="n">
        <x:f>IF($C43&gt;'Deal Pricing'!$D$9,"",MAX(AP42-MIN(MAX(AP$9-AP42*AP$8/12,0),AP42),0))</x:f>
        <x:v>53949302.61056498</x:v>
      </x:c>
      <x:c r="AQ43" s="58" t="n">
        <x:f>IF($C43&gt;'Deal Pricing'!$D$9,"",MAX(AQ42-MIN(MAX(AQ$9-AQ42*AQ$8/12,0),AQ42),0))</x:f>
        <x:v>53986238.6534012</x:v>
      </x:c>
      <x:c r="AR43" s="58" t="n">
        <x:f>IF($C43&gt;'Deal Pricing'!$D$9,"",MAX(AR42-MIN(MAX(AR$9-AR42*AR$8/12,0),AR42),0))</x:f>
        <x:v>54023167.26814553</x:v>
      </x:c>
      <x:c r="AS43" s="58" t="n">
        <x:f>IF($C43&gt;'Deal Pricing'!$D$9,"",MAX(AS42-MIN(MAX(AS$9-AS42*AS$8/12,0),AS42),0))</x:f>
        <x:v>54060088.41636911</x:v>
      </x:c>
      <x:c r="AT43" s="58" t="n">
        <x:f>IF($C43&gt;'Deal Pricing'!$D$9,"",MAX(AT42-MIN(MAX(AT$9-AT42*AT$8/12,0),AT42),0))</x:f>
        <x:v>54097002.059677854</x:v>
      </x:c>
      <x:c r="AU43" s="58" t="n">
        <x:f>IF($C43&gt;'Deal Pricing'!$D$9,"",MAX(AU42-MIN(MAX(AU$9-AU42*AU$8/12,0),AU42),0))</x:f>
        <x:v>54133908.159716725</x:v>
      </x:c>
      <x:c r="AV43" s="58" t="n">
        <x:f>IF($C43&gt;'Deal Pricing'!$D$9,"",MAX(AV42-MIN(MAX(AV$9-AV42*AV$8/12,0),AV42),0))</x:f>
        <x:v>54170806.678173274</x:v>
      </x:c>
      <x:c r="AW43" s="58" t="n">
        <x:f>IF($C43&gt;'Deal Pricing'!$D$9,"",MAX(AW42-MIN(MAX(AW$9-AW42*AW$8/12,0),AW42),0))</x:f>
        <x:v>54207697.57676931</x:v>
      </x:c>
      <x:c r="AX43" s="58" t="n">
        <x:f>IF($C43&gt;'Deal Pricing'!$D$9,"",MAX(AX42-MIN(MAX(AX$9-AX42*AX$8/12,0),AX42),0))</x:f>
        <x:v>54244580.81727089</x:v>
      </x:c>
      <x:c r="AY43" s="58" t="n">
        <x:f>IF($C43&gt;'Deal Pricing'!$D$9,"",MAX(AY42-MIN(MAX(AY$9-AY42*AY$8/12,0),AY42),0))</x:f>
        <x:v>54281456.36147842</x:v>
      </x:c>
      <x:c r="AZ43" s="58" t="n">
        <x:f>IF($C43&gt;'Deal Pricing'!$D$9,"",MAX(AZ42-MIN(MAX(AZ$9-AZ42*AZ$8/12,0),AZ42),0))</x:f>
        <x:v>54318324.17123696</x:v>
      </x:c>
      <x:c r="BA43" s="58" t="n">
        <x:f>IF($C43&gt;'Deal Pricing'!$D$9,"",MAX(BA42-MIN(MAX(BA$9-BA42*BA$8/12,0),BA42),0))</x:f>
        <x:v>54355184.208426364</x:v>
      </x:c>
      <x:c r="BB43" s="58" t="n">
        <x:f>IF($C43&gt;'Deal Pricing'!$D$9,"",MAX(BB42-MIN(MAX(BB$9-BB42*BB$8/12,0),BB42),0))</x:f>
        <x:v>54392036.43497115</x:v>
      </x:c>
      <x:c r="BC43" s="58" t="n">
        <x:f>IF($C43&gt;'Deal Pricing'!$D$9,"",MAX(BC42-MIN(MAX(BC$9-BC42*BC$8/12,0),BC42),0))</x:f>
        <x:v>54428880.81283103</x:v>
      </x:c>
      <x:c r="BD43" s="58" t="n">
        <x:f>IF($C43&gt;'Deal Pricing'!$D$9,"",MAX(BD42-MIN(MAX(BD$9-BD42*BD$8/12,0),BD42),0))</x:f>
        <x:v>54465717.30401073</x:v>
      </x:c>
      <x:c r="BE43" s="58" t="n">
        <x:f>IF($C43&gt;'Deal Pricing'!$D$9,"",MAX(BE42-MIN(MAX(BE$9-BE42*BE$8/12,0),BE42),0))</x:f>
        <x:v>54502545.87055152</x:v>
      </x:c>
      <x:c r="BF43" s="58" t="n">
        <x:f>IF($C43&gt;'Deal Pricing'!$D$9,"",MAX(BF42-MIN(MAX(BF$9-BF42*BF$8/12,0),BF42),0))</x:f>
        <x:v>54539366.474535376</x:v>
      </x:c>
      <x:c r="BG43" s="58" t="n">
        <x:f>IF($C43&gt;'Deal Pricing'!$D$9,"",MAX(BG42-MIN(MAX(BG$9-BG42*BG$8/12,0),BG42),0))</x:f>
        <x:v>54576179.07808811</x:v>
      </x:c>
      <x:c r="BH43" s="58" t="n">
        <x:f>IF($C43&gt;'Deal Pricing'!$D$9,"",MAX(BH42-MIN(MAX(BH$9-BH42*BH$8/12,0),BH42),0))</x:f>
        <x:v>54612983.64337177</x:v>
      </x:c>
      <x:c r="BI43" s="58" t="n">
        <x:f>IF($C43&gt;'Deal Pricing'!$D$9,"",MAX(BI42-MIN(MAX(BI$9-BI42*BI$8/12,0),BI42),0))</x:f>
        <x:v>54649780.132593736</x:v>
      </x:c>
      <x:c r="BJ43" s="58" t="n">
        <x:f>IF($C43&gt;'Deal Pricing'!$D$9,"",MAX(BJ42-MIN(MAX(BJ$9-BJ42*BJ$8/12,0),BJ42),0))</x:f>
        <x:v>54686568.50799787</x:v>
      </x:c>
      <x:c r="BK43" s="58" t="n">
        <x:f>IF($C43&gt;'Deal Pricing'!$D$9,"",MAX(BK42-MIN(MAX(BK$9-BK42*BK$8/12,0),BK42),0))</x:f>
        <x:v>54723348.731873795</x:v>
      </x:c>
      <x:c r="BL43" s="58" t="n">
        <x:f>IF($C43&gt;'Deal Pricing'!$D$9,"",MAX(BL42-MIN(MAX(BL$9-BL42*BL$8/12,0),BL42),0))</x:f>
        <x:v>54760120.76654777</x:v>
      </x:c>
      <x:c r="BM43" s="58" t="n">
        <x:f>IF($C43&gt;'Deal Pricing'!$D$9,"",MAX(BM42-MIN(MAX(BM$9-BM42*BM$8/12,0),BM42),0))</x:f>
        <x:v>54796884.57439204</x:v>
      </x:c>
      <x:c r="BN43" s="58" t="n">
        <x:f>IF($C43&gt;'Deal Pricing'!$D$9,"",MAX(BN42-MIN(MAX(BN$9-BN42*BN$8/12,0),BN42),0))</x:f>
        <x:v>54833640.117815785</x:v>
      </x:c>
      <x:c r="BO43" s="58" t="n">
        <x:f>IF($C43&gt;'Deal Pricing'!$D$9,"",MAX(BO42-MIN(MAX(BO$9-BO42*BO$8/12,0),BO42),0))</x:f>
        <x:v>54870387.35927454</x:v>
      </x:c>
      <x:c r="BP43" s="58" t="n">
        <x:f>IF($C43&gt;'Deal Pricing'!$D$9,"",MAX(BP42-MIN(MAX(BP$9-BP42*BP$8/12,0),BP42),0))</x:f>
        <x:v>54907126.261261106</x:v>
      </x:c>
      <x:c r="BQ43" s="58" t="n">
        <x:f>IF($C43&gt;'Deal Pricing'!$D$9,"",MAX(BQ42-MIN(MAX(BQ$9-BQ42*BQ$8/12,0),BQ42),0))</x:f>
        <x:v>54943856.78631475</x:v>
      </x:c>
      <x:c r="BR43" s="58" t="n">
        <x:f>IF($C43&gt;'Deal Pricing'!$D$9,"",MAX(BR42-MIN(MAX(BR$9-BR42*BR$8/12,0),BR42),0))</x:f>
        <x:v>54980578.89701344</x:v>
      </x:c>
      <x:c r="BS43" s="58" t="n">
        <x:f>IF($C43&gt;'Deal Pricing'!$D$9,"",MAX(BS42-MIN(MAX(BS$9-BS42*BS$8/12,0),BS42),0))</x:f>
        <x:v>55017292.55597743</x:v>
      </x:c>
      <x:c r="BT43" s="58" t="n">
        <x:f>IF($C43&gt;'Deal Pricing'!$D$9,"",MAX(BT42-MIN(MAX(BT$9-BT42*BT$8/12,0),BT42),0))</x:f>
        <x:v>55053997.72587258</x:v>
      </x:c>
      <x:c r="BU43" s="58" t="n">
        <x:f>IF($C43&gt;'Deal Pricing'!$D$9,"",MAX(BU42-MIN(MAX(BU$9-BU42*BU$8/12,0),BU42),0))</x:f>
        <x:v>55090694.36940317</x:v>
      </x:c>
      <x:c r="BV43" s="58" t="n">
        <x:f>IF($C43&gt;'Deal Pricing'!$D$9,"",MAX(BV42-MIN(MAX(BV$9-BV42*BV$8/12,0),BV42),0))</x:f>
        <x:v>55127382.44932003</x:v>
      </x:c>
      <x:c r="BW43" s="58" t="n">
        <x:f>IF($C43&gt;'Deal Pricing'!$D$9,"",MAX(BW42-MIN(MAX(BW$9-BW42*BW$8/12,0),BW42),0))</x:f>
        <x:v>55164061.92841285</x:v>
      </x:c>
      <x:c r="BX43" s="58" t="n">
        <x:f>IF($C43&gt;'Deal Pricing'!$D$9,"",MAX(BX42-MIN(MAX(BX$9-BX42*BX$8/12,0),BX42),0))</x:f>
        <x:v>55200732.76951825</x:v>
      </x:c>
      <x:c r="BY43" s="58" t="n">
        <x:f>IF($C43&gt;'Deal Pricing'!$D$9,"",MAX(BY42-MIN(MAX(BY$9-BY42*BY$8/12,0),BY42),0))</x:f>
        <x:v>55237394.93551186</x:v>
      </x:c>
      <x:c r="BZ43" s="58" t="n">
        <x:f>IF($C43&gt;'Deal Pricing'!$D$9,"",MAX(BZ42-MIN(MAX(BZ$9-BZ42*BZ$8/12,0),BZ42),0))</x:f>
        <x:v>55274048.38931659</x:v>
      </x:c>
      <x:c r="CA43" s="58" t="n">
        <x:f>IF($C43&gt;'Deal Pricing'!$D$9,"",MAX(CA42-MIN(MAX(CA$9-CA42*CA$8/12,0),CA42),0))</x:f>
        <x:v>55310693.09389446</x:v>
      </x:c>
      <x:c r="CB43" s="58" t="n">
        <x:f>IF($C43&gt;'Deal Pricing'!$D$9,"",MAX(CB42-MIN(MAX(CB$9-CB42*CB$8/12,0),CB42),0))</x:f>
        <x:v>55347329.01225527</x:v>
      </x:c>
      <x:c r="CC43" s="58" t="n">
        <x:f>IF($C43&gt;'Deal Pricing'!$D$9,"",MAX(CC42-MIN(MAX(CC$9-CC42*CC$8/12,0),CC42),0))</x:f>
        <x:v>55383956.107449085</x:v>
      </x:c>
      <x:c r="CD43" s="58" t="n">
        <x:f>IF($C43&gt;'Deal Pricing'!$D$9,"",MAX(CD42-MIN(MAX(CD$9-CD42*CD$8/12,0),CD42),0))</x:f>
        <x:v>55420574.34256995</x:v>
      </x:c>
      <x:c r="CE43" s="58" t="n">
        <x:f>IF($C43&gt;'Deal Pricing'!$D$9,"",MAX(CE42-MIN(MAX(CE$9-CE42*CE$8/12,0),CE42),0))</x:f>
        <x:v>55457183.68075852</x:v>
      </x:c>
      <x:c r="CF43" s="58" t="n">
        <x:f>IF($C43&gt;'Deal Pricing'!$D$9,"",MAX(CF42-MIN(MAX(CF$9-CF42*CF$8/12,0),CF42),0))</x:f>
        <x:v>55493784.085195616</x:v>
      </x:c>
      <x:c r="CG43" s="58" t="n">
        <x:f>IF($C43&gt;'Deal Pricing'!$D$9,"",MAX(CG42-MIN(MAX(CG$9-CG42*CG$8/12,0),CG42),0))</x:f>
        <x:v>55530375.5191101</x:v>
      </x:c>
      <x:c r="CH43" s="58" t="n">
        <x:f>IF($C43&gt;'Deal Pricing'!$D$9,"",MAX(CH42-MIN(MAX(CH$9-CH42*CH$8/12,0),CH42),0))</x:f>
        <x:v>55566957.94577108</x:v>
      </x:c>
      <x:c r="CI43" s="58" t="n">
        <x:f>IF($C43&gt;'Deal Pricing'!$D$9,"",MAX(CI42-MIN(MAX(CI$9-CI42*CI$8/12,0),CI42),0))</x:f>
        <x:v>55603531.328495994</x:v>
      </x:c>
      <x:c r="CJ43" s="58" t="n">
        <x:f>IF($C43&gt;'Deal Pricing'!$D$9,"",MAX(CJ42-MIN(MAX(CJ$9-CJ42*CJ$8/12,0),CJ42),0))</x:f>
        <x:v>55640095.63064302</x:v>
      </x:c>
      <x:c r="CK43" s="58" t="n">
        <x:f>IF($C43&gt;'Deal Pricing'!$D$9,"",MAX(CK42-MIN(MAX(CK$9-CK42*CK$8/12,0),CK42),0))</x:f>
        <x:v>55676650.81561862</x:v>
      </x:c>
      <x:c r="CL43" s="58" t="n">
        <x:f>IF($C43&gt;'Deal Pricing'!$D$9,"",MAX(CL42-MIN(MAX(CL$9-CL42*CL$8/12,0),CL42),0))</x:f>
        <x:v>55713196.846870266</x:v>
      </x:c>
      <x:c r="CM43" s="58" t="n">
        <x:f>IF($C43&gt;'Deal Pricing'!$D$9,"",MAX(CM42-MIN(MAX(CM$9-CM42*CM$8/12,0),CM42),0))</x:f>
        <x:v>55749733.687894225</x:v>
      </x:c>
      <x:c r="CN43" s="58" t="n">
        <x:f>IF($C43&gt;'Deal Pricing'!$D$9,"",MAX(CN42-MIN(MAX(CN$9-CN42*CN$8/12,0),CN42),0))</x:f>
        <x:v>55786261.302227795</x:v>
      </x:c>
      <x:c r="CO43" s="58" t="n">
        <x:f>IF($C43&gt;'Deal Pricing'!$D$9,"",MAX(CO42-MIN(MAX(CO$9-CO42*CO$8/12,0),CO42),0))</x:f>
        <x:v>55822779.65345743</x:v>
      </x:c>
      <x:c r="CP43" s="58" t="n">
        <x:f>IF($C43&gt;'Deal Pricing'!$D$9,"",MAX(CP42-MIN(MAX(CP$9-CP42*CP$8/12,0),CP42),0))</x:f>
        <x:v>55859288.70521179</x:v>
      </x:c>
      <x:c r="CQ43" s="58" t="n">
        <x:f>IF($C43&gt;'Deal Pricing'!$D$9,"",MAX(CQ42-MIN(MAX(CQ$9-CQ42*CQ$8/12,0),CQ42),0))</x:f>
        <x:v>55895788.42116519</x:v>
      </x:c>
      <x:c r="CR43" s="58" t="n">
        <x:f>IF($C43&gt;'Deal Pricing'!$D$9,"",MAX(CR42-MIN(MAX(CR$9-CR42*CR$8/12,0),CR42),0))</x:f>
        <x:v>55932278.76504011</x:v>
      </x:c>
      <x:c r="CS43" s="58" t="n">
        <x:f>IF($C43&gt;'Deal Pricing'!$D$9,"",MAX(CS42-MIN(MAX(CS$9-CS42*CS$8/12,0),CS42),0))</x:f>
        <x:v>55968759.700601056</x:v>
      </x:c>
      <x:c r="CT43" s="58" t="n">
        <x:f>IF($C43&gt;'Deal Pricing'!$D$9,"",MAX(CT42-MIN(MAX(CT$9-CT42*CT$8/12,0),CT42),0))</x:f>
        <x:v>56005231.19166189</x:v>
      </x:c>
      <x:c r="CU43" s="58" t="n">
        <x:f>IF($C43&gt;'Deal Pricing'!$D$9,"",MAX(CU42-MIN(MAX(CU$9-CU42*CU$8/12,0),CU42),0))</x:f>
        <x:v>56041693.202078864</x:v>
      </x:c>
      <x:c r="CV43" s="58" t="n">
        <x:f>IF($C43&gt;'Deal Pricing'!$D$9,"",MAX(CV42-MIN(MAX(CV$9-CV42*CV$8/12,0),CV42),0))</x:f>
        <x:v>56078145.6957578</x:v>
      </x:c>
      <x:c r="CW43" s="58" t="n">
        <x:f>IF($C43&gt;'Deal Pricing'!$D$9,"",MAX(CW42-MIN(MAX(CW$9-CW42*CW$8/12,0),CW42),0))</x:f>
        <x:v>56114588.63664703</x:v>
      </x:c>
      <x:c r="CX43" s="58" t="n">
        <x:f>IF($C43&gt;'Deal Pricing'!$D$9,"",MAX(CX42-MIN(MAX(CX$9-CX42*CX$8/12,0),CX42),0))</x:f>
        <x:v>56151021.98874489</x:v>
      </x:c>
      <x:c r="CY43" s="58" t="n">
        <x:f>IF($C43&gt;'Deal Pricing'!$D$9,"",MAX(CY42-MIN(MAX(CY$9-CY42*CY$8/12,0),CY42),0))</x:f>
        <x:v>56187445.71609247</x:v>
      </x:c>
      <x:c r="CZ43" s="58" t="n">
        <x:f>IF($C43&gt;'Deal Pricing'!$D$9,"",MAX(CZ42-MIN(MAX(CZ$9-CZ42*CZ$8/12,0),CZ42),0))</x:f>
        <x:v>56223859.782780915</x:v>
      </x:c>
      <x:c r="DA43" s="58" t="n">
        <x:f>IF($C43&gt;'Deal Pricing'!$D$9,"",MAX(DA42-MIN(MAX(DA$9-DA42*DA$8/12,0),DA42),0))</x:f>
        <x:v>56260264.152944475</x:v>
      </x:c>
      <x:c r="DB43" s="58" t="n">
        <x:f>IF($C43&gt;'Deal Pricing'!$D$9,"",MAX(DB42-MIN(MAX(DB$9-DB42*DB$8/12,0),DB42),0))</x:f>
        <x:v>56296658.79076775</x:v>
      </x:c>
      <x:c r="DC43" s="58" t="n">
        <x:f>IF($C43&gt;'Deal Pricing'!$D$9,"",MAX(DC42-MIN(MAX(DC$9-DC42*DC$8/12,0),DC42),0))</x:f>
        <x:v>56333043.66047963</x:v>
      </x:c>
      <x:c r="DD43" s="58" t="n">
        <x:f>IF($C43&gt;'Deal Pricing'!$D$9,"",MAX(DD42-MIN(MAX(DD$9-DD42*DD$8/12,0),DD42),0))</x:f>
        <x:v>56369418.72635591</x:v>
      </x:c>
      <x:c r="DE43" s="58" t="n">
        <x:f>IF($C43&gt;'Deal Pricing'!$D$9,"",MAX(DE42-MIN(MAX(DE$9-DE42*DE$8/12,0),DE42),0))</x:f>
        <x:v>56405783.95272222</x:v>
      </x:c>
      <x:c r="DF43" s="58" t="n">
        <x:f>IF($C43&gt;'Deal Pricing'!$D$9,"",MAX(DF42-MIN(MAX(DF$9-DF42*DF$8/12,0),DF42),0))</x:f>
        <x:v>56442139.30394795</x:v>
      </x:c>
      <x:c r="DG43" s="58" t="n">
        <x:f>IF($C43&gt;'Deal Pricing'!$D$9,"",MAX(DG42-MIN(MAX(DG$9-DG42*DG$8/12,0),DG42),0))</x:f>
        <x:v>56478484.744453244</x:v>
      </x:c>
      <x:c r="DH43" s="58" t="n">
        <x:f>IF($C43&gt;'Deal Pricing'!$D$9,"",MAX(DH42-MIN(MAX(DH$9-DH42*DH$8/12,0),DH42),0))</x:f>
        <x:v>56514820.238702476</x:v>
      </x:c>
      <x:c r="DI43" s="58" t="n">
        <x:f>IF($C43&gt;'Deal Pricing'!$D$9,"",MAX(DI42-MIN(MAX(DI$9-DI42*DI$8/12,0),DI42),0))</x:f>
        <x:v>56551145.75121088</x:v>
      </x:c>
      <x:c r="DJ43" s="58" t="n">
        <x:f>IF($C43&gt;'Deal Pricing'!$D$9,"",MAX(DJ42-MIN(MAX(DJ$9-DJ42*DJ$8/12,0),DJ42),0))</x:f>
        <x:v>56587461.24653818</x:v>
      </x:c>
      <x:c r="DK43" s="58" t="n">
        <x:f>IF($C43&gt;'Deal Pricing'!$D$9,"",MAX(DK42-MIN(MAX(DK$9-DK42*DK$8/12,0),DK42),0))</x:f>
        <x:v>56623766.68929519</x:v>
      </x:c>
      <x:c r="DL43" s="58" t="n">
        <x:f>IF($C43&gt;'Deal Pricing'!$D$9,"",MAX(DL42-MIN(MAX(DL$9-DL42*DL$8/12,0),DL42),0))</x:f>
        <x:v>56660062.0441374</x:v>
      </x:c>
      <x:c r="DM43" s="58" t="n">
        <x:f>IF($C43&gt;'Deal Pricing'!$D$9,"",MAX(DM42-MIN(MAX(DM$9-DM42*DM$8/12,0),DM42),0))</x:f>
        <x:v>56696347.27577178</x:v>
      </x:c>
      <x:c r="DN43" s="58" t="n">
        <x:f>IF($C43&gt;'Deal Pricing'!$D$9,"",MAX(DN42-MIN(MAX(DN$9-DN42*DN$8/12,0),DN42),0))</x:f>
        <x:v>56732622.34895087</x:v>
      </x:c>
      <x:c r="DO43" s="58" t="n">
        <x:f>IF($C43&gt;'Deal Pricing'!$D$9,"",MAX(DO42-MIN(MAX(DO$9-DO42*DO$8/12,0),DO42),0))</x:f>
        <x:v>56768887.2284757</x:v>
      </x:c>
      <x:c r="DP43" s="58" t="n">
        <x:f>IF($C43&gt;'Deal Pricing'!$D$9,"",MAX(DP42-MIN(MAX(DP$9-DP42*DP$8/12,0),DP42),0))</x:f>
        <x:v>56805141.87919809</x:v>
      </x:c>
      <x:c r="DQ43" s="58" t="n">
        <x:f>IF($C43&gt;'Deal Pricing'!$D$9,"",MAX(DQ42-MIN(MAX(DQ$9-DQ42*DQ$8/12,0),DQ42),0))</x:f>
        <x:v>56841386.26601524</x:v>
      </x:c>
      <x:c r="DR43" s="58" t="n">
        <x:f>IF($C43&gt;'Deal Pricing'!$D$9,"",MAX(DR42-MIN(MAX(DR$9-DR42*DR$8/12,0),DR42),0))</x:f>
        <x:v>56877620.35387613</x:v>
      </x:c>
      <x:c r="DS43" s="58" t="n">
        <x:f>IF($C43&gt;'Deal Pricing'!$D$9,"",MAX(DS42-MIN(MAX(DS$9-DS42*DS$8/12,0),DS42),0))</x:f>
        <x:v>56913844.10777542</x:v>
      </x:c>
      <x:c r="DT43" s="58" t="n">
        <x:f>IF($C43&gt;'Deal Pricing'!$D$9,"",MAX(DT42-MIN(MAX(DT$9-DT42*DT$8/12,0),DT42),0))</x:f>
        <x:v>56950057.49275983</x:v>
      </x:c>
      <x:c r="DU43" s="58" t="n">
        <x:f>IF($C43&gt;'Deal Pricing'!$D$9,"",MAX(DU42-MIN(MAX(DU$9-DU42*DU$8/12,0),DU42),0))</x:f>
        <x:v>56986260.4739219</x:v>
      </x:c>
      <x:c r="DV43" s="58" t="n">
        <x:f>IF($C43&gt;'Deal Pricing'!$D$9,"",MAX(DV42-MIN(MAX(DV$9-DV42*DV$8/12,0),DV42),0))</x:f>
        <x:v>57022453.01640645</x:v>
      </x:c>
      <x:c r="DW43" s="58" t="n">
        <x:f>IF($C43&gt;'Deal Pricing'!$D$9,"",MAX(DW42-MIN(MAX(DW$9-DW42*DW$8/12,0),DW42),0))</x:f>
        <x:v>57058635.08540446</x:v>
      </x:c>
      <x:c r="DX43" s="58" t="n">
        <x:f>IF($C43&gt;'Deal Pricing'!$D$9,"",MAX(DX42-MIN(MAX(DX$9-DX42*DX$8/12,0),DX42),0))</x:f>
        <x:v>57094806.64615932</x:v>
      </x:c>
      <x:c r="DY43" s="58" t="n">
        <x:f>IF($C43&gt;'Deal Pricing'!$D$9,"",MAX(DY42-MIN(MAX(DY$9-DY42*DY$8/12,0),DY42),0))</x:f>
        <x:v>57130967.66396086</x:v>
      </x:c>
      <x:c r="DZ43" s="58" t="n">
        <x:f>IF($C43&gt;'Deal Pricing'!$D$9,"",MAX(DZ42-MIN(MAX(DZ$9-DZ42*DZ$8/12,0),DZ42),0))</x:f>
        <x:v>57167118.10415141</x:v>
      </x:c>
      <x:c r="EA43" s="58" t="n">
        <x:f>IF($C43&gt;'Deal Pricing'!$D$9,"",MAX(EA42-MIN(MAX(EA$9-EA42*EA$8/12,0),EA42),0))</x:f>
        <x:v>57203257.93212081</x:v>
      </x:c>
      <x:c r="EB43" s="58" t="n">
        <x:f>IF($C43&gt;'Deal Pricing'!$D$9,"",MAX(EB42-MIN(MAX(EB$9-EB42*EB$8/12,0),EB42),0))</x:f>
        <x:v>57239387.1133088</x:v>
      </x:c>
      <x:c r="EC43" s="58" t="n">
        <x:f>IF($C43&gt;'Deal Pricing'!$D$9,"",MAX(EC42-MIN(MAX(EC$9-EC42*EC$8/12,0),EC42),0))</x:f>
        <x:v>57275505.61320707</x:v>
      </x:c>
      <x:c r="ED43" s="58" t="n">
        <x:f>IF($C43&gt;'Deal Pricing'!$D$9,"",MAX(ED42-MIN(MAX(ED$9-ED42*ED$8/12,0),ED42),0))</x:f>
        <x:v>57311613.39735453</x:v>
      </x:c>
      <x:c r="EE43" s="58" t="n">
        <x:f>IF($C43&gt;'Deal Pricing'!$D$9,"",MAX(EE42-MIN(MAX(EE$9-EE42*EE$8/12,0),EE42),0))</x:f>
        <x:v>57347710.431343034</x:v>
      </x:c>
      <x:c r="EF43" s="58" t="n">
        <x:f>IF($C43&gt;'Deal Pricing'!$D$9,"",MAX(EF42-MIN(MAX(EF$9-EF42*EF$8/12,0),EF42),0))</x:f>
        <x:v>57383796.68081175</x:v>
      </x:c>
      <x:c r="EG43" s="58" t="n">
        <x:f>IF($C43&gt;'Deal Pricing'!$D$9,"",MAX(EG42-MIN(MAX(EG$9-EG42*EG$8/12,0),EG42),0))</x:f>
        <x:v>57419872.11145333</x:v>
      </x:c>
      <x:c r="EH43" s="58" t="n">
        <x:f>IF($C43&gt;'Deal Pricing'!$D$9,"",MAX(EH42-MIN(MAX(EH$9-EH42*EH$8/12,0),EH42),0))</x:f>
        <x:v>57455936.689007655</x:v>
      </x:c>
      <x:c r="EI43" s="58" t="n">
        <x:f>IF($C43&gt;'Deal Pricing'!$D$9,"",MAX(EI42-MIN(MAX(EI$9-EI42*EI$8/12,0),EI42),0))</x:f>
        <x:v>57491990.37926837</x:v>
      </x:c>
      <x:c r="EJ43" s="58" t="n">
        <x:f>IF($C43&gt;'Deal Pricing'!$D$9,"",MAX(EJ42-MIN(MAX(EJ$9-EJ42*EJ$8/12,0),EJ42),0))</x:f>
        <x:v>57528033.14807666</x:v>
      </x:c>
      <x:c r="EK43" s="58" t="n">
        <x:f>IF($C43&gt;'Deal Pricing'!$D$9,"",MAX(EK42-MIN(MAX(EK$9-EK42*EK$8/12,0),EK42),0))</x:f>
        <x:v>57564064.96132749</x:v>
      </x:c>
      <x:c r="EL43" s="58" t="n">
        <x:f>IF($C43&gt;'Deal Pricing'!$D$9,"",MAX(EL42-MIN(MAX(EL$9-EL42*EL$8/12,0),EL42),0))</x:f>
        <x:v>57600085.78496454</x:v>
      </x:c>
      <x:c r="EM43" s="58" t="n">
        <x:f>IF($C43&gt;'Deal Pricing'!$D$9,"",MAX(EM42-MIN(MAX(EM$9-EM42*EM$8/12,0),EM42),0))</x:f>
        <x:v>57636095.58498237</x:v>
      </x:c>
      <x:c r="EN43" s="58" t="n">
        <x:f>IF($C43&gt;'Deal Pricing'!$D$9,"",MAX(EN42-MIN(MAX(EN$9-EN42*EN$8/12,0),EN42),0))</x:f>
        <x:v>57672094.32742907</x:v>
      </x:c>
      <x:c r="EO43" s="58" t="n">
        <x:f>IF($C43&gt;'Deal Pricing'!$D$9,"",MAX(EO42-MIN(MAX(EO$9-EO42*EO$8/12,0),EO42),0))</x:f>
        <x:v>57708081.97840072</x:v>
      </x:c>
      <x:c r="EP43" s="58" t="n">
        <x:f>IF($C43&gt;'Deal Pricing'!$D$9,"",MAX(EP42-MIN(MAX(EP$9-EP42*EP$8/12,0),EP42),0))</x:f>
        <x:v>57744058.50404783</x:v>
      </x:c>
      <x:c r="EQ43" s="58" t="n">
        <x:f>IF($C43&gt;'Deal Pricing'!$D$9,"",MAX(EQ42-MIN(MAX(EQ$9-EQ42*EQ$8/12,0),EQ42),0))</x:f>
        <x:v>57780023.87056928</x:v>
      </x:c>
      <x:c r="ER43" s="58" t="n">
        <x:f>IF($C43&gt;'Deal Pricing'!$D$9,"",MAX(ER42-MIN(MAX(ER$9-ER42*ER$8/12,0),ER42),0))</x:f>
        <x:v>57815978.04421854</x:v>
      </x:c>
      <x:c r="ES43" s="58" t="n">
        <x:f>IF($C43&gt;'Deal Pricing'!$D$9,"",MAX(ES42-MIN(MAX(ES$9-ES42*ES$8/12,0),ES42),0))</x:f>
        <x:v>57851920.991297565</x:v>
      </x:c>
      <x:c r="ET43" s="58" t="n">
        <x:f>IF($C43&gt;'Deal Pricing'!$D$9,"",MAX(ET42-MIN(MAX(ET$9-ET42*ET$8/12,0),ET42),0))</x:f>
        <x:v>57887852.67816313</x:v>
      </x:c>
      <x:c r="EU43" s="58" t="n">
        <x:f>IF($C43&gt;'Deal Pricing'!$D$9,"",MAX(EU42-MIN(MAX(EU$9-EU42*EU$8/12,0),EU42),0))</x:f>
        <x:v>57923773.07122086</x:v>
      </x:c>
      <x:c r="EV43" s="58" t="n">
        <x:f>IF($C43&gt;'Deal Pricing'!$D$9,"",MAX(EV42-MIN(MAX(EV$9-EV42*EV$8/12,0),EV42),0))</x:f>
        <x:v>57959682.13693115</x:v>
      </x:c>
      <x:c r="EW43" s="58" t="n">
        <x:f>IF($C43&gt;'Deal Pricing'!$D$9,"",MAX(EW42-MIN(MAX(EW$9-EW42*EW$8/12,0),EW42),0))</x:f>
        <x:v>57995579.841803595</x:v>
      </x:c>
      <x:c r="EX43" s="58" t="n">
        <x:f>IF($C43&gt;'Deal Pricing'!$D$9,"",MAX(EX42-MIN(MAX(EX$9-EX42*EX$8/12,0),EX42),0))</x:f>
        <x:v>58031466.15240278</x:v>
      </x:c>
      <x:c r="EY43" s="58" t="n">
        <x:f>IF($C43&gt;'Deal Pricing'!$D$9,"",MAX(EY42-MIN(MAX(EY$9-EY42*EY$8/12,0),EY42),0))</x:f>
        <x:v>58067341.0353434</x:v>
      </x:c>
      <x:c r="EZ43" s="58" t="n">
        <x:f>IF($C43&gt;'Deal Pricing'!$D$9,"",MAX(EZ42-MIN(MAX(EZ$9-EZ42*EZ$8/12,0),EZ42),0))</x:f>
        <x:v>58103204.457292415</x:v>
      </x:c>
      <x:c r="FA43" s="58" t="n">
        <x:f>IF($C43&gt;'Deal Pricing'!$D$9,"",MAX(FA42-MIN(MAX(FA$9-FA42*FA$8/12,0),FA42),0))</x:f>
        <x:v>58139056.384971425</x:v>
      </x:c>
      <x:c r="FB43" s="58" t="n">
        <x:f>IF($C43&gt;'Deal Pricing'!$D$9,"",MAX(FB42-MIN(MAX(FB$9-FB42*FB$8/12,0),FB42),0))</x:f>
        <x:v>58174896.785151675</x:v>
      </x:c>
      <x:c r="FC43" s="58" t="n">
        <x:f>IF($C43&gt;'Deal Pricing'!$D$9,"",MAX(FC42-MIN(MAX(FC$9-FC42*FC$8/12,0),FC42),0))</x:f>
        <x:v>58210725.62465981</x:v>
      </x:c>
      <x:c r="FD43" s="58" t="n">
        <x:f>IF($C43&gt;'Deal Pricing'!$D$9,"",MAX(FD42-MIN(MAX(FD$9-FD42*FD$8/12,0),FD42),0))</x:f>
        <x:v>58246542.87037259</x:v>
      </x:c>
      <x:c r="FE43" s="58" t="n">
        <x:f>IF($C43&gt;'Deal Pricing'!$D$9,"",MAX(FE42-MIN(MAX(FE$9-FE42*FE$8/12,0),FE42),0))</x:f>
        <x:v>58282348.48922212</x:v>
      </x:c>
      <x:c r="FF43" s="58" t="n">
        <x:f>IF($C43&gt;'Deal Pricing'!$D$9,"",MAX(FF42-MIN(MAX(FF$9-FF42*FF$8/12,0),FF42),0))</x:f>
        <x:v>58318142.448190756</x:v>
      </x:c>
      <x:c r="FG43" s="58" t="n">
        <x:f>IF($C43&gt;'Deal Pricing'!$D$9,"",MAX(FG42-MIN(MAX(FG$9-FG42*FG$8/12,0),FG42),0))</x:f>
        <x:v>58353924.71431675</x:v>
      </x:c>
      <x:c r="FH43" s="58" t="n">
        <x:f>IF($C43&gt;'Deal Pricing'!$D$9,"",MAX(FH42-MIN(MAX(FH$9-FH42*FH$8/12,0),FH42),0))</x:f>
        <x:v>58389695.25468858</x:v>
      </x:c>
      <x:c r="FI43" s="58" t="n">
        <x:f>IF($C43&gt;'Deal Pricing'!$D$9,"",MAX(FI42-MIN(MAX(FI$9-FI42*FI$8/12,0),FI42),0))</x:f>
        <x:v>58425454.03645077</x:v>
      </x:c>
      <x:c r="FJ43" s="58" t="n">
        <x:f>IF($C43&gt;'Deal Pricing'!$D$9,"",MAX(FJ42-MIN(MAX(FJ$9-FJ42*FJ$8/12,0),FJ42),0))</x:f>
        <x:v>58461201.02679904</x:v>
      </x:c>
      <x:c r="FK43" s="58" t="n">
        <x:f>IF($C43&gt;'Deal Pricing'!$D$9,"",MAX(FK42-MIN(MAX(FK$9-FK42*FK$8/12,0),FK42),0))</x:f>
        <x:v>58496936.192982495</x:v>
      </x:c>
      <x:c r="FL43" s="58" t="n">
        <x:f>IF($C43&gt;'Deal Pricing'!$D$9,"",MAX(FL42-MIN(MAX(FL$9-FL42*FL$8/12,0),FL42),0))</x:f>
        <x:v>58532659.5023058</x:v>
      </x:c>
      <x:c r="FM43" s="58" t="n">
        <x:f>IF($C43&gt;'Deal Pricing'!$D$9,"",MAX(FM42-MIN(MAX(FM$9-FM42*FM$8/12,0),FM42),0))</x:f>
        <x:v>58568370.92212461</x:v>
      </x:c>
      <x:c r="FN43" s="58" t="n">
        <x:f>IF($C43&gt;'Deal Pricing'!$D$9,"",MAX(FN42-MIN(MAX(FN$9-FN42*FN$8/12,0),FN42),0))</x:f>
        <x:v>58604070.41985074</x:v>
      </x:c>
      <x:c r="FO43" s="58" t="n">
        <x:f>IF($C43&gt;'Deal Pricing'!$D$9,"",MAX(FO42-MIN(MAX(FO$9-FO42*FO$8/12,0),FO42),0))</x:f>
        <x:v>58639757.96294727</x:v>
      </x:c>
      <x:c r="FP43" s="58" t="n">
        <x:f>IF($C43&gt;'Deal Pricing'!$D$9,"",MAX(FP42-MIN(MAX(FP$9-FP42*FP$8/12,0),FP42),0))</x:f>
        <x:v>58675433.51893379</x:v>
      </x:c>
      <x:c r="FQ43" s="58" t="n">
        <x:f>IF($C43&gt;'Deal Pricing'!$D$9,"",MAX(FQ42-MIN(MAX(FQ$9-FQ42*FQ$8/12,0),FQ42),0))</x:f>
        <x:v>58711097.055381134</x:v>
      </x:c>
      <x:c r="FR43" s="58" t="n">
        <x:f>IF($C43&gt;'Deal Pricing'!$D$9,"",MAX(FR42-MIN(MAX(FR$9-FR42*FR$8/12,0),FR42),0))</x:f>
        <x:v>58746748.53991687</x:v>
      </x:c>
      <x:c r="FS43" s="58" t="n">
        <x:f>IF($C43&gt;'Deal Pricing'!$D$9,"",MAX(FS42-MIN(MAX(FS$9-FS42*FS$8/12,0),FS42),0))</x:f>
        <x:v>58782387.94022014</x:v>
      </x:c>
      <x:c r="FT43" s="58" t="n">
        <x:f>IF($C43&gt;'Deal Pricing'!$D$9,"",MAX(FT42-MIN(MAX(FT$9-FT42*FT$8/12,0),FT42),0))</x:f>
        <x:v>58818015.22402692</x:v>
      </x:c>
      <x:c r="FU43" s="58" t="n">
        <x:f>IF($C43&gt;'Deal Pricing'!$D$9,"",MAX(FU42-MIN(MAX(FU$9-FU42*FU$8/12,0),FU42),0))</x:f>
        <x:v>58853630.359124795</x:v>
      </x:c>
      <x:c r="FV43" s="58" t="n">
        <x:f>IF($C43&gt;'Deal Pricing'!$D$9,"",MAX(FV42-MIN(MAX(FV$9-FV42*FV$8/12,0),FV42),0))</x:f>
        <x:v>58889233.313358486</x:v>
      </x:c>
      <x:c r="FW43" s="58" t="n">
        <x:f>IF($C43&gt;'Deal Pricing'!$D$9,"",MAX(FW42-MIN(MAX(FW$9-FW42*FW$8/12,0),FW42),0))</x:f>
        <x:v>58924824.05462523</x:v>
      </x:c>
      <x:c r="FX43" s="58" t="n">
        <x:f>IF($C43&gt;'Deal Pricing'!$D$9,"",MAX(FX42-MIN(MAX(FX$9-FX42*FX$8/12,0),FX42),0))</x:f>
        <x:v>58960402.550877</x:v>
      </x:c>
      <x:c r="FY43" s="58" t="n">
        <x:f>IF($C43&gt;'Deal Pricing'!$D$9,"",MAX(FY42-MIN(MAX(FY$9-FY42*FY$8/12,0),FY42),0))</x:f>
        <x:v>58995968.77012206</x:v>
      </x:c>
      <x:c r="FZ43" s="58" t="n">
        <x:f>IF($C43&gt;'Deal Pricing'!$D$9,"",MAX(FZ42-MIN(MAX(FZ$9-FZ42*FZ$8/12,0),FZ42),0))</x:f>
        <x:v>59031522.68042134</x:v>
      </x:c>
      <x:c r="GA43" s="58" t="n">
        <x:f>IF($C43&gt;'Deal Pricing'!$D$9,"",MAX(GA42-MIN(MAX(GA$9-GA42*GA$8/12,0),GA42),0))</x:f>
        <x:v>59067064.24989265</x:v>
      </x:c>
      <x:c r="GB43" s="58" t="n">
        <x:f>IF($C43&gt;'Deal Pricing'!$D$9,"",MAX(GB42-MIN(MAX(GB$9-GB42*GB$8/12,0),GB42),0))</x:f>
        <x:v>59102593.44670674</x:v>
      </x:c>
      <x:c r="GC43" s="58" t="n">
        <x:f>IF($C43&gt;'Deal Pricing'!$D$9,"",MAX(GC42-MIN(MAX(GC$9-GC42*GC$8/12,0),GC42),0))</x:f>
        <x:v>59138110.23909157</x:v>
      </x:c>
      <x:c r="GD43" s="58" t="n">
        <x:f>IF($C43&gt;'Deal Pricing'!$D$9,"",MAX(GD42-MIN(MAX(GD$9-GD42*GD$8/12,0),GD42),0))</x:f>
        <x:v>59173614.595327854</x:v>
      </x:c>
      <x:c r="GE43" s="58" t="n">
        <x:f>IF($C43&gt;'Deal Pricing'!$D$9,"",MAX(GE42-MIN(MAX(GE$9-GE42*GE$8/12,0),GE42),0))</x:f>
        <x:v>59209106.48375399</x:v>
      </x:c>
      <x:c r="GF43" s="58" t="n">
        <x:f>IF($C43&gt;'Deal Pricing'!$D$9,"",MAX(GF42-MIN(MAX(GF$9-GF42*GF$8/12,0),GF42),0))</x:f>
        <x:v>59244585.87276113</x:v>
      </x:c>
      <x:c r="GG43" s="58" t="n">
        <x:f>IF($C43&gt;'Deal Pricing'!$D$9,"",MAX(GG42-MIN(MAX(GG$9-GG42*GG$8/12,0),GG42),0))</x:f>
        <x:v>59280052.73079846</x:v>
      </x:c>
      <x:c r="GH43" s="58" t="n">
        <x:f>IF($C43&gt;'Deal Pricing'!$D$9,"",MAX(GH42-MIN(MAX(GH$9-GH42*GH$8/12,0),GH42),0))</x:f>
        <x:v>59315507.026368424</x:v>
      </x:c>
      <x:c r="GI43" s="58" t="n">
        <x:f>IF($C43&gt;'Deal Pricing'!$D$9,"",MAX(GI42-MIN(MAX(GI$9-GI42*GI$8/12,0),GI42),0))</x:f>
        <x:v>59350948.72802946</x:v>
      </x:c>
      <x:c r="GJ43" s="58" t="n">
        <x:f>IF($C43&gt;'Deal Pricing'!$D$9,"",MAX(GJ42-MIN(MAX(GJ$9-GJ42*GJ$8/12,0),GJ42),0))</x:f>
        <x:v>59386377.804397166</x:v>
      </x:c>
      <x:c r="GK43" s="58" t="n">
        <x:f>IF($C43&gt;'Deal Pricing'!$D$9,"",MAX(GK42-MIN(MAX(GK$9-GK42*GK$8/12,0),GK42),0))</x:f>
        <x:v>59421794.22414052</x:v>
      </x:c>
      <x:c r="GL43" s="58" t="n">
        <x:f>IF($C43&gt;'Deal Pricing'!$D$9,"",MAX(GL42-MIN(MAX(GL$9-GL42*GL$8/12,0),GL42),0))</x:f>
        <x:v>59457197.95598676</x:v>
      </x:c>
      <x:c r="GM43" s="58" t="n">
        <x:f>IF($C43&gt;'Deal Pricing'!$D$9,"",MAX(GM42-MIN(MAX(GM$9-GM42*GM$8/12,0),GM42),0))</x:f>
        <x:v>59492588.96871647</x:v>
      </x:c>
      <x:c r="GN43" s="58" t="n">
        <x:f>IF($C43&gt;'Deal Pricing'!$D$9,"",MAX(GN42-MIN(MAX(GN$9-GN42*GN$8/12,0),GN42),0))</x:f>
        <x:v>59527967.23116877</x:v>
      </x:c>
      <x:c r="GO43" s="58" t="n">
        <x:f>IF($C43&gt;'Deal Pricing'!$D$9,"",MAX(GO42-MIN(MAX(GO$9-GO42*GO$8/12,0),GO42),0))</x:f>
        <x:v>59563332.71223625</x:v>
      </x:c>
      <x:c r="GP43" s="58" t="n">
        <x:f>IF($C43&gt;'Deal Pricing'!$D$9,"",MAX(GP42-MIN(MAX(GP$9-GP42*GP$8/12,0),GP42),0))</x:f>
        <x:v>59598685.38087021</x:v>
      </x:c>
      <x:c r="GQ43" s="58" t="n">
        <x:f>IF($C43&gt;'Deal Pricing'!$D$9,"",MAX(GQ42-MIN(MAX(GQ$9-GQ42*GQ$8/12,0),GQ42),0))</x:f>
        <x:v>59634025.20607557</x:v>
      </x:c>
      <x:c r="GR43" s="58" t="n">
        <x:f>IF($C43&gt;'Deal Pricing'!$D$9,"",MAX(GR42-MIN(MAX(GR$9-GR42*GR$8/12,0),GR42),0))</x:f>
        <x:v>59669352.15691605</x:v>
      </x:c>
      <x:c r="GS43" s="58" t="n">
        <x:f>IF($C43&gt;'Deal Pricing'!$D$9,"",MAX(GS42-MIN(MAX(GS$9-GS42*GS$8/12,0),GS42),0))</x:f>
        <x:v>59704666.2025094</x:v>
      </x:c>
      <x:c r="GT43" s="58" t="n">
        <x:f>IF($C43&gt;'Deal Pricing'!$D$9,"",MAX(GT42-MIN(MAX(GT$9-GT42*GT$8/12,0),GT42),0))</x:f>
        <x:v>59739967.31203201</x:v>
      </x:c>
      <x:c r="GU43" s="58" t="n">
        <x:f>IF($C43&gt;'Deal Pricing'!$D$9,"",MAX(GU42-MIN(MAX(GU$9-GU42*GU$8/12,0),GU42),0))</x:f>
        <x:v>59775255.45471511</x:v>
      </x:c>
      <x:c r="GV43" s="58" t="n">
        <x:f>IF($C43&gt;'Deal Pricing'!$D$9,"",MAX(GV42-MIN(MAX(GV$9-GV42*GV$8/12,0),GV42),0))</x:f>
        <x:v>59810530.599846564</x:v>
      </x:c>
      <x:c r="GW43" s="58" t="n">
        <x:f>IF($C43&gt;'Deal Pricing'!$D$9,"",MAX(GW42-MIN(MAX(GW$9-GW42*GW$8/12,0),GW42),0))</x:f>
        <x:v>59845792.716772705</x:v>
      </x:c>
      <x:c r="GX43" s="58" t="n">
        <x:f>IF($C43&gt;'Deal Pricing'!$D$9,"",MAX(GX42-MIN(MAX(GX$9-GX42*GX$8/12,0),GX42),0))</x:f>
        <x:v>59881041.774894245</x:v>
      </x:c>
      <x:c r="GY43" s="58" t="n">
        <x:f>IF($C43&gt;'Deal Pricing'!$D$9,"",MAX(GY42-MIN(MAX(GY$9-GY42*GY$8/12,0),GY42),0))</x:f>
        <x:v>59916277.743671</x:v>
      </x:c>
      <x:c r="GZ43" s="58" t="n">
        <x:f>IF($C43&gt;'Deal Pricing'!$D$9,"",MAX(GZ42-MIN(MAX(GZ$9-GZ42*GZ$8/12,0),GZ42),0))</x:f>
        <x:v>59951500.59261736</x:v>
      </x:c>
      <x:c r="HA43" s="58" t="n">
        <x:f>IF($C43&gt;'Deal Pricing'!$D$9,"",MAX(HA42-MIN(MAX(HA$9-HA42*HA$8/12,0),HA42),0))</x:f>
        <x:v>59986710.291307196</x:v>
      </x:c>
      <x:c r="HB43" s="58" t="n">
        <x:f>IF($C43&gt;'Deal Pricing'!$D$9,"",MAX(HB42-MIN(MAX(HB$9-HB42*HB$8/12,0),HB42),0))</x:f>
        <x:v>60021906.80936896</x:v>
      </x:c>
      <x:c r="HC43" s="58" t="n">
        <x:f>IF($C43&gt;'Deal Pricing'!$D$9,"",MAX(HC42-MIN(MAX(HC$9-HC42*HC$8/12,0),HC42),0))</x:f>
        <x:v>60057090.116490506</x:v>
      </x:c>
      <x:c r="HD43" s="58" t="n">
        <x:f>IF($C43&gt;'Deal Pricing'!$D$9,"",MAX(HD42-MIN(MAX(HD$9-HD42*HD$8/12,0),HD42),0))</x:f>
        <x:v>60092260.18241489</x:v>
      </x:c>
      <x:c r="HE43" s="58" t="n">
        <x:f>IF($C43&gt;'Deal Pricing'!$D$9,"",MAX(HE42-MIN(MAX(HE$9-HE42*HE$8/12,0),HE42),0))</x:f>
        <x:v>60127416.9769444</x:v>
      </x:c>
      <x:c r="HF43" s="58" t="n">
        <x:f>IF($C43&gt;'Deal Pricing'!$D$9,"",MAX(HF42-MIN(MAX(HF$9-HF42*HF$8/12,0),HF42),0))</x:f>
        <x:v>60162560.46993652</x:v>
      </x:c>
      <x:c r="HG43" s="58" t="n">
        <x:f>IF($C43&gt;'Deal Pricing'!$D$9,"",MAX(HG42-MIN(MAX(HG$9-HG42*HG$8/12,0),HG42),0))</x:f>
        <x:v>60197690.63130854</x:v>
      </x:c>
      <x:c r="HH43" s="58" t="n">
        <x:f>IF($C43&gt;'Deal Pricing'!$D$9,"",MAX(HH42-MIN(MAX(HH$9-HH42*HH$8/12,0),HH42),0))</x:f>
        <x:v>60232807.431033485</x:v>
      </x:c>
      <x:c r="HI43" s="58" t="n">
        <x:f>IF($C43&gt;'Deal Pricing'!$D$9,"",MAX(HI42-MIN(MAX(HI$9-HI42*HI$8/12,0),HI42),0))</x:f>
        <x:v>60267910.83914187</x:v>
      </x:c>
      <x:c r="HJ43" s="58" t="n">
        <x:f>IF($C43&gt;'Deal Pricing'!$D$9,"",MAX(HJ42-MIN(MAX(HJ$9-HJ42*HJ$8/12,0),HJ42),0))</x:f>
        <x:v>60303000.82572378</x:v>
      </x:c>
      <x:c r="HK43" s="58" t="n">
        <x:f>IF($C43&gt;'Deal Pricing'!$D$9,"",MAX(HK42-MIN(MAX(HK$9-HK42*HK$8/12,0),HK42),0))</x:f>
        <x:v>60338077.360924385</x:v>
      </x:c>
      <x:c r="HL43" s="58" t="n">
        <x:f>IF($C43&gt;'Deal Pricing'!$D$9,"",MAX(HL42-MIN(MAX(HL$9-HL42*HL$8/12,0),HL42),0))</x:f>
        <x:v>60373140.41494927</x:v>
      </x:c>
      <x:c r="HM43" s="58" t="n">
        <x:f>IF($C43&gt;'Deal Pricing'!$D$9,"",MAX(HM42-MIN(MAX(HM$9-HM42*HM$8/12,0),HM42),0))</x:f>
        <x:v>60408189.9580594</x:v>
      </x:c>
      <x:c r="HN43" s="58" t="n">
        <x:f>IF($C43&gt;'Deal Pricing'!$D$9,"",MAX(HN42-MIN(MAX(HN$9-HN42*HN$8/12,0),HN42),0))</x:f>
        <x:v>60443225.960576095</x:v>
      </x:c>
      <x:c r="HO43" s="58" t="n">
        <x:f>IF($C43&gt;'Deal Pricing'!$D$9,"",MAX(HO42-MIN(MAX(HO$9-HO42*HO$8/12,0),HO42),0))</x:f>
        <x:v>60478248.39287629</x:v>
      </x:c>
      <x:c r="HP43" s="58" t="n">
        <x:f>IF($C43&gt;'Deal Pricing'!$D$9,"",MAX(HP42-MIN(MAX(HP$9-HP42*HP$8/12,0),HP42),0))</x:f>
        <x:v>60513257.22539721</x:v>
      </x:c>
      <x:c r="HQ43" s="58" t="n">
        <x:f>IF($C43&gt;'Deal Pricing'!$D$9,"",MAX(HQ42-MIN(MAX(HQ$9-HQ42*HQ$8/12,0),HQ42),0))</x:f>
        <x:v>60548252.428632125</x:v>
      </x:c>
      <x:c r="HR43" s="58" t="n">
        <x:f>IF($C43&gt;'Deal Pricing'!$D$9,"",MAX(HR42-MIN(MAX(HR$9-HR42*HR$8/12,0),HR42),0))</x:f>
        <x:v>60583233.97313461</x:v>
      </x:c>
      <x:c r="HS43" s="58" t="n">
        <x:f>IF($C43&gt;'Deal Pricing'!$D$9,"",MAX(HS42-MIN(MAX(HS$9-HS42*HS$8/12,0),HS42),0))</x:f>
        <x:v>60618201.82951485</x:v>
      </x:c>
      <x:c r="HT43" s="58" t="n">
        <x:f>IF($C43&gt;'Deal Pricing'!$D$9,"",MAX(HT42-MIN(MAX(HT$9-HT42*HT$8/12,0),HT42),0))</x:f>
        <x:v>60653155.968441516</x:v>
      </x:c>
      <x:c r="HU43" s="58" t="n">
        <x:f>IF($C43&gt;'Deal Pricing'!$D$9,"",MAX(HU42-MIN(MAX(HU$9-HU42*HU$8/12,0),HU42),0))</x:f>
        <x:v>60688096.3606431</x:v>
      </x:c>
      <x:c r="HV43" s="58" t="n">
        <x:f>IF($C43&gt;'Deal Pricing'!$D$9,"",MAX(HV42-MIN(MAX(HV$9-HV42*HV$8/12,0),HV42),0))</x:f>
        <x:v>60723022.97690459</x:v>
      </x:c>
      <x:c r="HW43" s="58" t="n">
        <x:f>IF($C43&gt;'Deal Pricing'!$D$9,"",MAX(HW42-MIN(MAX(HW$9-HW42*HW$8/12,0),HW42),0))</x:f>
        <x:v>60757935.78807157</x:v>
      </x:c>
      <x:c r="HX43" s="58" t="n">
        <x:f>IF($C43&gt;'Deal Pricing'!$D$9,"",MAX(HX42-MIN(MAX(HX$9-HX42*HX$8/12,0),HX42),0))</x:f>
        <x:v>60792834.76504613</x:v>
      </x:c>
      <x:c r="HY43" s="58" t="n">
        <x:f>IF($C43&gt;'Deal Pricing'!$D$9,"",MAX(HY42-MIN(MAX(HY$9-HY42*HY$8/12,0),HY42),0))</x:f>
        <x:v>60827719.87879103</x:v>
      </x:c>
      <x:c r="HZ43" s="58" t="n">
        <x:f>IF($C43&gt;'Deal Pricing'!$D$9,"",MAX(HZ42-MIN(MAX(HZ$9-HZ42*HZ$8/12,0),HZ42),0))</x:f>
        <x:v>60862591.10032579</x:v>
      </x:c>
      <x:c r="IA43" s="58" t="n">
        <x:f>IF($C43&gt;'Deal Pricing'!$D$9,"",MAX(IA42-MIN(MAX(IA$9-IA42*IA$8/12,0),IA42),0))</x:f>
        <x:v>60897448.40073085</x:v>
      </x:c>
      <x:c r="IB43" s="58" t="n">
        <x:f>IF($C43&gt;'Deal Pricing'!$D$9,"",MAX(IB42-MIN(MAX(IB$9-IB42*IB$8/12,0),IB42),0))</x:f>
        <x:v>60932291.751143254</x:v>
      </x:c>
      <x:c r="IC43" s="2"/>
      <x:c r="ID43" s="2"/>
      <x:c r="IE43" s="2"/>
      <x:c r="IF43" s="2"/>
    </x:row>
    <x:row r="44">
      <x:c r="A44" s="2"/>
      <x:c r="B44" s="2"/>
      <x:c r="C44" s="2" t="n">
        <x:v>20</x:v>
      </x:c>
      <x:c r="D44" s="67" t="n">
        <x:f>IF(C44&lt;='Deal Pricing'!$D$9,(1-(1-(1-'Deal Pricing'!$H$10)^(1/12)))^(C44-1),"")</x:f>
        <x:v>0.9374097197976902</x:v>
      </x:c>
      <x:c r="E44" s="67" t="n">
        <x:f>IF(D44="","",D44*(1-(1-'Deal Pricing'!$H$10)^(1/12)))</x:f>
        <x:v>0.0031834932776153586</x:v>
      </x:c>
      <x:c r="F44" s="58" t="n">
        <x:f>IF($C44&gt;'Deal Pricing'!$D$9,"",MAX(F43-MIN(MAX(F$9-F43*F$8/12,0),F43),0))</x:f>
        <x:v>49834196.31410342</x:v>
      </x:c>
      <x:c r="G44" s="58" t="n">
        <x:f>IF($C44&gt;'Deal Pricing'!$D$9,"",MAX(G43-MIN(MAX(G$9-G43*G$8/12,0),G43),0))</x:f>
        <x:v>49871404.196308464</x:v>
      </x:c>
      <x:c r="H44" s="58" t="n">
        <x:f>IF($C44&gt;'Deal Pricing'!$D$9,"",MAX(H43-MIN(MAX(H$9-H43*H$8/12,0),H43),0))</x:f>
        <x:v>49908608.11039487</x:v>
      </x:c>
      <x:c r="I44" s="58" t="n">
        <x:f>IF($C44&gt;'Deal Pricing'!$D$9,"",MAX(I43-MIN(MAX(I$9-I43*I$8/12,0),I43),0))</x:f>
        <x:v>49945808.01592343</x:v>
      </x:c>
      <x:c r="J44" s="58" t="n">
        <x:f>IF($C44&gt;'Deal Pricing'!$D$9,"",MAX(J43-MIN(MAX(J$9-J43*J$8/12,0),J43),0))</x:f>
        <x:v>49983003.87248198</x:v>
      </x:c>
      <x:c r="K44" s="58" t="n">
        <x:f>IF($C44&gt;'Deal Pricing'!$D$9,"",MAX(K43-MIN(MAX(K$9-K43*K$8/12,0),K43),0))</x:f>
        <x:v>50020195.63969169</x:v>
      </x:c>
      <x:c r="L44" s="58" t="n">
        <x:f>IF($C44&gt;'Deal Pricing'!$D$9,"",MAX(L43-MIN(MAX(L$9-L43*L$8/12,0),L43),0))</x:f>
        <x:v>50057383.27719321</x:v>
      </x:c>
      <x:c r="M44" s="58" t="n">
        <x:f>IF($C44&gt;'Deal Pricing'!$D$9,"",MAX(M43-MIN(MAX(M$9-M43*M$8/12,0),M43),0))</x:f>
        <x:v>50094566.74466268</x:v>
      </x:c>
      <x:c r="N44" s="58" t="n">
        <x:f>IF($C44&gt;'Deal Pricing'!$D$9,"",MAX(N43-MIN(MAX(N$9-N43*N$8/12,0),N43),0))</x:f>
        <x:v>50131746.00179612</x:v>
      </x:c>
      <x:c r="O44" s="58" t="n">
        <x:f>IF($C44&gt;'Deal Pricing'!$D$9,"",MAX(O43-MIN(MAX(O$9-O43*O$8/12,0),O43),0))</x:f>
        <x:v>50168921.00832531</x:v>
      </x:c>
      <x:c r="P44" s="58" t="n">
        <x:f>IF($C44&gt;'Deal Pricing'!$D$9,"",MAX(P43-MIN(MAX(P$9-P43*P$8/12,0),P43),0))</x:f>
        <x:v>50206091.72400237</x:v>
      </x:c>
      <x:c r="Q44" s="58" t="n">
        <x:f>IF($C44&gt;'Deal Pricing'!$D$9,"",MAX(Q43-MIN(MAX(Q$9-Q43*Q$8/12,0),Q43),0))</x:f>
        <x:v>50243258.10861537</x:v>
      </x:c>
      <x:c r="R44" s="58" t="n">
        <x:f>IF($C44&gt;'Deal Pricing'!$D$9,"",MAX(R43-MIN(MAX(R$9-R43*R$8/12,0),R43),0))</x:f>
        <x:v>50280420.121973164</x:v>
      </x:c>
      <x:c r="S44" s="58" t="n">
        <x:f>IF($C44&gt;'Deal Pricing'!$D$9,"",MAX(S43-MIN(MAX(S$9-S43*S$8/12,0),S43),0))</x:f>
        <x:v>50317577.72392074</x:v>
      </x:c>
      <x:c r="T44" s="58" t="n">
        <x:f>IF($C44&gt;'Deal Pricing'!$D$9,"",MAX(T43-MIN(MAX(T$9-T43*T$8/12,0),T43),0))</x:f>
        <x:v>50354730.874324486</x:v>
      </x:c>
      <x:c r="U44" s="58" t="n">
        <x:f>IF($C44&gt;'Deal Pricing'!$D$9,"",MAX(U43-MIN(MAX(U$9-U43*U$8/12,0),U43),0))</x:f>
        <x:v>50391879.53308683</x:v>
      </x:c>
      <x:c r="V44" s="58" t="n">
        <x:f>IF($C44&gt;'Deal Pricing'!$D$9,"",MAX(V43-MIN(MAX(V$9-V43*V$8/12,0),V43),0))</x:f>
        <x:v>50429023.66013391</x:v>
      </x:c>
      <x:c r="W44" s="58" t="n">
        <x:f>IF($C44&gt;'Deal Pricing'!$D$9,"",MAX(W43-MIN(MAX(W$9-W43*W$8/12,0),W43),0))</x:f>
        <x:v>50466163.215421334</x:v>
      </x:c>
      <x:c r="X44" s="58" t="n">
        <x:f>IF($C44&gt;'Deal Pricing'!$D$9,"",MAX(X43-MIN(MAX(X$9-X43*X$8/12,0),X43),0))</x:f>
        <x:v>50503298.15893912</x:v>
      </x:c>
      <x:c r="Y44" s="58" t="n">
        <x:f>IF($C44&gt;'Deal Pricing'!$D$9,"",MAX(Y43-MIN(MAX(Y$9-Y43*Y$8/12,0),Y43),0))</x:f>
        <x:v>50540428.45070003</x:v>
      </x:c>
      <x:c r="Z44" s="58" t="n">
        <x:f>IF($C44&gt;'Deal Pricing'!$D$9,"",MAX(Z43-MIN(MAX(Z$9-Z43*Z$8/12,0),Z43),0))</x:f>
        <x:v>50577554.05075333</x:v>
      </x:c>
      <x:c r="AA44" s="58" t="n">
        <x:f>IF($C44&gt;'Deal Pricing'!$D$9,"",MAX(AA43-MIN(MAX(AA$9-AA43*AA$8/12,0),AA43),0))</x:f>
        <x:v>50614674.91917146</x:v>
      </x:c>
      <x:c r="AB44" s="58" t="n">
        <x:f>IF($C44&gt;'Deal Pricing'!$D$9,"",MAX(AB43-MIN(MAX(AB$9-AB43*AB$8/12,0),AB43),0))</x:f>
        <x:v>50651791.01606355</x:v>
      </x:c>
      <x:c r="AC44" s="58" t="n">
        <x:f>IF($C44&gt;'Deal Pricing'!$D$9,"",MAX(AC43-MIN(MAX(AC$9-AC43*AC$8/12,0),AC43),0))</x:f>
        <x:v>50688902.30156231</x:v>
      </x:c>
      <x:c r="AD44" s="58" t="n">
        <x:f>IF($C44&gt;'Deal Pricing'!$D$9,"",MAX(AD43-MIN(MAX(AD$9-AD43*AD$8/12,0),AD43),0))</x:f>
        <x:v>50726008.735837415</x:v>
      </x:c>
      <x:c r="AE44" s="58" t="n">
        <x:f>IF($C44&gt;'Deal Pricing'!$D$9,"",MAX(AE43-MIN(MAX(AE$9-AE43*AE$8/12,0),AE43),0))</x:f>
        <x:v>50763110.279082626</x:v>
      </x:c>
      <x:c r="AF44" s="58" t="n">
        <x:f>IF($C44&gt;'Deal Pricing'!$D$9,"",MAX(AF43-MIN(MAX(AF$9-AF43*AF$8/12,0),AF43),0))</x:f>
        <x:v>50800206.89152865</x:v>
      </x:c>
      <x:c r="AG44" s="58" t="n">
        <x:f>IF($C44&gt;'Deal Pricing'!$D$9,"",MAX(AG43-MIN(MAX(AG$9-AG43*AG$8/12,0),AG43),0))</x:f>
        <x:v>50837298.533432335</x:v>
      </x:c>
      <x:c r="AH44" s="58" t="n">
        <x:f>IF($C44&gt;'Deal Pricing'!$D$9,"",MAX(AH43-MIN(MAX(AH$9-AH43*AH$8/12,0),AH43),0))</x:f>
        <x:v>50874385.16508164</x:v>
      </x:c>
      <x:c r="AI44" s="58" t="n">
        <x:f>IF($C44&gt;'Deal Pricing'!$D$9,"",MAX(AI43-MIN(MAX(AI$9-AI43*AI$8/12,0),AI43),0))</x:f>
        <x:v>50911466.746800214</x:v>
      </x:c>
      <x:c r="AJ44" s="58" t="n">
        <x:f>IF($C44&gt;'Deal Pricing'!$D$9,"",MAX(AJ43-MIN(MAX(AJ$9-AJ43*AJ$8/12,0),AJ43),0))</x:f>
        <x:v>50948543.23893686</x:v>
      </x:c>
      <x:c r="AK44" s="58" t="n">
        <x:f>IF($C44&gt;'Deal Pricing'!$D$9,"",MAX(AK43-MIN(MAX(AK$9-AK43*AK$8/12,0),AK43),0))</x:f>
        <x:v>50985614.60187817</x:v>
      </x:c>
      <x:c r="AL44" s="58" t="n">
        <x:f>IF($C44&gt;'Deal Pricing'!$D$9,"",MAX(AL43-MIN(MAX(AL$9-AL43*AL$8/12,0),AL43),0))</x:f>
        <x:v>51022680.79603601</x:v>
      </x:c>
      <x:c r="AM44" s="58" t="n">
        <x:f>IF($C44&gt;'Deal Pricing'!$D$9,"",MAX(AM43-MIN(MAX(AM$9-AM43*AM$8/12,0),AM43),0))</x:f>
        <x:v>51059741.781860255</x:v>
      </x:c>
      <x:c r="AN44" s="58" t="n">
        <x:f>IF($C44&gt;'Deal Pricing'!$D$9,"",MAX(AN43-MIN(MAX(AN$9-AN43*AN$8/12,0),AN43),0))</x:f>
        <x:v>51096797.519826755</x:v>
      </x:c>
      <x:c r="AO44" s="58" t="n">
        <x:f>IF($C44&gt;'Deal Pricing'!$D$9,"",MAX(AO43-MIN(MAX(AO$9-AO43*AO$8/12,0),AO43),0))</x:f>
        <x:v>51133847.97044923</x:v>
      </x:c>
      <x:c r="AP44" s="58" t="n">
        <x:f>IF($C44&gt;'Deal Pricing'!$D$9,"",MAX(AP43-MIN(MAX(AP$9-AP43*AP$8/12,0),AP43),0))</x:f>
        <x:v>51170893.09426798</x:v>
      </x:c>
      <x:c r="AQ44" s="58" t="n">
        <x:f>IF($C44&gt;'Deal Pricing'!$D$9,"",MAX(AQ43-MIN(MAX(AQ$9-AQ43*AQ$8/12,0),AQ43),0))</x:f>
        <x:v>51207932.85186138</x:v>
      </x:c>
      <x:c r="AR44" s="58" t="n">
        <x:f>IF($C44&gt;'Deal Pricing'!$D$9,"",MAX(AR43-MIN(MAX(AR$9-AR43*AR$8/12,0),AR43),0))</x:f>
        <x:v>51244967.203834794</x:v>
      </x:c>
      <x:c r="AS44" s="58" t="n">
        <x:f>IF($C44&gt;'Deal Pricing'!$D$9,"",MAX(AS43-MIN(MAX(AS$9-AS43*AS$8/12,0),AS43),0))</x:f>
        <x:v>51281996.11083181</x:v>
      </x:c>
      <x:c r="AT44" s="58" t="n">
        <x:f>IF($C44&gt;'Deal Pricing'!$D$9,"",MAX(AT43-MIN(MAX(AT$9-AT43*AT$8/12,0),AT43),0))</x:f>
        <x:v>51319019.53352473</x:v>
      </x:c>
      <x:c r="AU44" s="58" t="n">
        <x:f>IF($C44&gt;'Deal Pricing'!$D$9,"",MAX(AU43-MIN(MAX(AU$9-AU43*AU$8/12,0),AU43),0))</x:f>
        <x:v>51356037.43261908</x:v>
      </x:c>
      <x:c r="AV44" s="58" t="n">
        <x:f>IF($C44&gt;'Deal Pricing'!$D$9,"",MAX(AV43-MIN(MAX(AV$9-AV43*AV$8/12,0),AV43),0))</x:f>
        <x:v>51393049.76885742</x:v>
      </x:c>
      <x:c r="AW44" s="58" t="n">
        <x:f>IF($C44&gt;'Deal Pricing'!$D$9,"",MAX(AW43-MIN(MAX(AW$9-AW43*AW$8/12,0),AW43),0))</x:f>
        <x:v>51430056.50301045</x:v>
      </x:c>
      <x:c r="AX44" s="58" t="n">
        <x:f>IF($C44&gt;'Deal Pricing'!$D$9,"",MAX(AX43-MIN(MAX(AX$9-AX43*AX$8/12,0),AX43),0))</x:f>
        <x:v>51467057.595887646</x:v>
      </x:c>
      <x:c r="AY44" s="58" t="n">
        <x:f>IF($C44&gt;'Deal Pricing'!$D$9,"",MAX(AY43-MIN(MAX(AY$9-AY43*AY$8/12,0),AY43),0))</x:f>
        <x:v>51504053.00832673</x:v>
      </x:c>
      <x:c r="AZ44" s="58" t="n">
        <x:f>IF($C44&gt;'Deal Pricing'!$D$9,"",MAX(AZ43-MIN(MAX(AZ$9-AZ43*AZ$8/12,0),AZ43),0))</x:f>
        <x:v>51541042.701204635</x:v>
      </x:c>
      <x:c r="BA44" s="58" t="n">
        <x:f>IF($C44&gt;'Deal Pricing'!$D$9,"",MAX(BA43-MIN(MAX(BA$9-BA43*BA$8/12,0),BA43),0))</x:f>
        <x:v>51578026.635427006</x:v>
      </x:c>
      <x:c r="BB44" s="58" t="n">
        <x:f>IF($C44&gt;'Deal Pricing'!$D$9,"",MAX(BB43-MIN(MAX(BB$9-BB43*BB$8/12,0),BB43),0))</x:f>
        <x:v>51615004.771938704</x:v>
      </x:c>
      <x:c r="BC44" s="58" t="n">
        <x:f>IF($C44&gt;'Deal Pricing'!$D$9,"",MAX(BC43-MIN(MAX(BC$9-BC43*BC$8/12,0),BC43),0))</x:f>
        <x:v>51651977.071713746</x:v>
      </x:c>
      <x:c r="BD44" s="58" t="n">
        <x:f>IF($C44&gt;'Deal Pricing'!$D$9,"",MAX(BD43-MIN(MAX(BD$9-BD43*BD$8/12,0),BD43),0))</x:f>
        <x:v>51688943.495765716</x:v>
      </x:c>
      <x:c r="BE44" s="58" t="n">
        <x:f>IF($C44&gt;'Deal Pricing'!$D$9,"",MAX(BE43-MIN(MAX(BE$9-BE43*BE$8/12,0),BE43),0))</x:f>
        <x:v>51725904.0051388</x:v>
      </x:c>
      <x:c r="BF44" s="58" t="n">
        <x:f>IF($C44&gt;'Deal Pricing'!$D$9,"",MAX(BF43-MIN(MAX(BF$9-BF43*BF$8/12,0),BF43),0))</x:f>
        <x:v>51762858.56091216</x:v>
      </x:c>
      <x:c r="BG44" s="58" t="n">
        <x:f>IF($C44&gt;'Deal Pricing'!$D$9,"",MAX(BG43-MIN(MAX(BG$9-BG43*BG$8/12,0),BG43),0))</x:f>
        <x:v>51799807.12420331</x:v>
      </x:c>
      <x:c r="BH44" s="58" t="n">
        <x:f>IF($C44&gt;'Deal Pricing'!$D$9,"",MAX(BH43-MIN(MAX(BH$9-BH43*BH$8/12,0),BH43),0))</x:f>
        <x:v>51836749.65616001</x:v>
      </x:c>
      <x:c r="BI44" s="58" t="n">
        <x:f>IF($C44&gt;'Deal Pricing'!$D$9,"",MAX(BI43-MIN(MAX(BI$9-BI43*BI$8/12,0),BI43),0))</x:f>
        <x:v>51873686.11796995</x:v>
      </x:c>
      <x:c r="BJ44" s="58" t="n">
        <x:f>IF($C44&gt;'Deal Pricing'!$D$9,"",MAX(BJ43-MIN(MAX(BJ$9-BJ43*BJ$8/12,0),BJ43),0))</x:f>
        <x:v>51910616.47085133</x:v>
      </x:c>
      <x:c r="BK44" s="58" t="n">
        <x:f>IF($C44&gt;'Deal Pricing'!$D$9,"",MAX(BK43-MIN(MAX(BK$9-BK43*BK$8/12,0),BK43),0))</x:f>
        <x:v>51947540.67606272</x:v>
      </x:c>
      <x:c r="BL44" s="58" t="n">
        <x:f>IF($C44&gt;'Deal Pricing'!$D$9,"",MAX(BL43-MIN(MAX(BL$9-BL43*BL$8/12,0),BL43),0))</x:f>
        <x:v>51984458.69489336</x:v>
      </x:c>
      <x:c r="BM44" s="58" t="n">
        <x:f>IF($C44&gt;'Deal Pricing'!$D$9,"",MAX(BM43-MIN(MAX(BM$9-BM43*BM$8/12,0),BM43),0))</x:f>
        <x:v>52021370.48867314</x:v>
      </x:c>
      <x:c r="BN44" s="58" t="n">
        <x:f>IF($C44&gt;'Deal Pricing'!$D$9,"",MAX(BN43-MIN(MAX(BN$9-BN43*BN$8/12,0),BN43),0))</x:f>
        <x:v>52058276.018762924</x:v>
      </x:c>
      <x:c r="BO44" s="58" t="n">
        <x:f>IF($C44&gt;'Deal Pricing'!$D$9,"",MAX(BO43-MIN(MAX(BO$9-BO43*BO$8/12,0),BO43),0))</x:f>
        <x:v>52095175.24656458</x:v>
      </x:c>
      <x:c r="BP44" s="58" t="n">
        <x:f>IF($C44&gt;'Deal Pricing'!$D$9,"",MAX(BP43-MIN(MAX(BP$9-BP43*BP$8/12,0),BP43),0))</x:f>
        <x:v>52132068.133511364</x:v>
      </x:c>
      <x:c r="BQ44" s="58" t="n">
        <x:f>IF($C44&gt;'Deal Pricing'!$D$9,"",MAX(BQ43-MIN(MAX(BQ$9-BQ43*BQ$8/12,0),BQ43),0))</x:f>
        <x:v>52168954.64107759</x:v>
      </x:c>
      <x:c r="BR44" s="58" t="n">
        <x:f>IF($C44&gt;'Deal Pricing'!$D$9,"",MAX(BR43-MIN(MAX(BR$9-BR43*BR$8/12,0),BR43),0))</x:f>
        <x:v>52205834.73077053</x:v>
      </x:c>
      <x:c r="BS44" s="58" t="n">
        <x:f>IF($C44&gt;'Deal Pricing'!$D$9,"",MAX(BS43-MIN(MAX(BS$9-BS43*BS$8/12,0),BS43),0))</x:f>
        <x:v>52242708.36413407</x:v>
      </x:c>
      <x:c r="BT44" s="58" t="n">
        <x:f>IF($C44&gt;'Deal Pricing'!$D$9,"",MAX(BT43-MIN(MAX(BT$9-BT43*BT$8/12,0),BT43),0))</x:f>
        <x:v>52279575.50275238</x:v>
      </x:c>
      <x:c r="BU44" s="58" t="n">
        <x:f>IF($C44&gt;'Deal Pricing'!$D$9,"",MAX(BU43-MIN(MAX(BU$9-BU43*BU$8/12,0),BU43),0))</x:f>
        <x:v>52316436.10824214</x:v>
      </x:c>
      <x:c r="BV44" s="58" t="n">
        <x:f>IF($C44&gt;'Deal Pricing'!$D$9,"",MAX(BV43-MIN(MAX(BV$9-BV43*BV$8/12,0),BV43),0))</x:f>
        <x:v>52353290.14226131</x:v>
      </x:c>
      <x:c r="BW44" s="58" t="n">
        <x:f>IF($C44&gt;'Deal Pricing'!$D$9,"",MAX(BW43-MIN(MAX(BW$9-BW43*BW$8/12,0),BW43),0))</x:f>
        <x:v>52390137.56650086</x:v>
      </x:c>
      <x:c r="BX44" s="58" t="n">
        <x:f>IF($C44&gt;'Deal Pricing'!$D$9,"",MAX(BX43-MIN(MAX(BX$9-BX43*BX$8/12,0),BX43),0))</x:f>
        <x:v>52426978.34269341</x:v>
      </x:c>
      <x:c r="BY44" s="58" t="n">
        <x:f>IF($C44&gt;'Deal Pricing'!$D$9,"",MAX(BY43-MIN(MAX(BY$9-BY43*BY$8/12,0),BY43),0))</x:f>
        <x:v>52463812.43260478</x:v>
      </x:c>
      <x:c r="BZ44" s="58" t="n">
        <x:f>IF($C44&gt;'Deal Pricing'!$D$9,"",MAX(BZ43-MIN(MAX(BZ$9-BZ43*BZ$8/12,0),BZ43),0))</x:f>
        <x:v>52500639.79804279</x:v>
      </x:c>
      <x:c r="CA44" s="58" t="n">
        <x:f>IF($C44&gt;'Deal Pricing'!$D$9,"",MAX(CA43-MIN(MAX(CA$9-CA43*CA$8/12,0),CA43),0))</x:f>
        <x:v>52537460.40084858</x:v>
      </x:c>
      <x:c r="CB44" s="58" t="n">
        <x:f>IF($C44&gt;'Deal Pricing'!$D$9,"",MAX(CB43-MIN(MAX(CB$9-CB43*CB$8/12,0),CB43),0))</x:f>
        <x:v>52574274.20290582</x:v>
      </x:c>
      <x:c r="CC44" s="58" t="n">
        <x:f>IF($C44&gt;'Deal Pricing'!$D$9,"",MAX(CC43-MIN(MAX(CC$9-CC43*CC$8/12,0),CC43),0))</x:f>
        <x:v>52611081.16613275</x:v>
      </x:c>
      <x:c r="CD44" s="58" t="n">
        <x:f>IF($C44&gt;'Deal Pricing'!$D$9,"",MAX(CD43-MIN(MAX(CD$9-CD43*CD$8/12,0),CD43),0))</x:f>
        <x:v>52647881.25248606</x:v>
      </x:c>
      <x:c r="CE44" s="58" t="n">
        <x:f>IF($C44&gt;'Deal Pricing'!$D$9,"",MAX(CE43-MIN(MAX(CE$9-CE43*CE$8/12,0),CE43),0))</x:f>
        <x:v>52684674.42396378</x:v>
      </x:c>
      <x:c r="CF44" s="58" t="n">
        <x:f>IF($C44&gt;'Deal Pricing'!$D$9,"",MAX(CF43-MIN(MAX(CF$9-CF43*CF$8/12,0),CF43),0))</x:f>
        <x:v>52721460.64259837</x:v>
      </x:c>
      <x:c r="CG44" s="58" t="n">
        <x:f>IF($C44&gt;'Deal Pricing'!$D$9,"",MAX(CG43-MIN(MAX(CG$9-CG43*CG$8/12,0),CG43),0))</x:f>
        <x:v>52758239.8704651</x:v>
      </x:c>
      <x:c r="CH44" s="58" t="n">
        <x:f>IF($C44&gt;'Deal Pricing'!$D$9,"",MAX(CH43-MIN(MAX(CH$9-CH43*CH$8/12,0),CH43),0))</x:f>
        <x:v>52795012.0696738</x:v>
      </x:c>
      <x:c r="CI44" s="58" t="n">
        <x:f>IF($C44&gt;'Deal Pricing'!$D$9,"",MAX(CI43-MIN(MAX(CI$9-CI43*CI$8/12,0),CI43),0))</x:f>
        <x:v>52831777.202377394</x:v>
      </x:c>
      <x:c r="CJ44" s="58" t="n">
        <x:f>IF($C44&gt;'Deal Pricing'!$D$9,"",MAX(CJ43-MIN(MAX(CJ$9-CJ43*CJ$8/12,0),CJ43),0))</x:f>
        <x:v>52868535.23076388</x:v>
      </x:c>
      <x:c r="CK44" s="58" t="n">
        <x:f>IF($C44&gt;'Deal Pricing'!$D$9,"",MAX(CK43-MIN(MAX(CK$9-CK43*CK$8/12,0),CK43),0))</x:f>
        <x:v>52905286.11706436</x:v>
      </x:c>
      <x:c r="CL44" s="58" t="n">
        <x:f>IF($C44&gt;'Deal Pricing'!$D$9,"",MAX(CL43-MIN(MAX(CL$9-CL43*CL$8/12,0),CL43),0))</x:f>
        <x:v>52942029.82354526</x:v>
      </x:c>
      <x:c r="CM44" s="58" t="n">
        <x:f>IF($C44&gt;'Deal Pricing'!$D$9,"",MAX(CM43-MIN(MAX(CM$9-CM43*CM$8/12,0),CM43),0))</x:f>
        <x:v>52978766.31251665</x:v>
      </x:c>
      <x:c r="CN44" s="58" t="n">
        <x:f>IF($C44&gt;'Deal Pricing'!$D$9,"",MAX(CN43-MIN(MAX(CN$9-CN43*CN$8/12,0),CN43),0))</x:f>
        <x:v>53015495.54632398</x:v>
      </x:c>
      <x:c r="CO44" s="58" t="n">
        <x:f>IF($C44&gt;'Deal Pricing'!$D$9,"",MAX(CO43-MIN(MAX(CO$9-CO43*CO$8/12,0),CO43),0))</x:f>
        <x:v>53052217.48735671</x:v>
      </x:c>
      <x:c r="CP44" s="58" t="n">
        <x:f>IF($C44&gt;'Deal Pricing'!$D$9,"",MAX(CP43-MIN(MAX(CP$9-CP43*CP$8/12,0),CP43),0))</x:f>
        <x:v>53088932.09804091</x:v>
      </x:c>
      <x:c r="CQ44" s="58" t="n">
        <x:f>IF($C44&gt;'Deal Pricing'!$D$9,"",MAX(CQ43-MIN(MAX(CQ$9-CQ43*CQ$8/12,0),CQ43),0))</x:f>
        <x:v>53125639.340843</x:v>
      </x:c>
      <x:c r="CR44" s="58" t="n">
        <x:f>IF($C44&gt;'Deal Pricing'!$D$9,"",MAX(CR43-MIN(MAX(CR$9-CR43*CR$8/12,0),CR43),0))</x:f>
        <x:v>53162339.178272314</x:v>
      </x:c>
      <x:c r="CS44" s="58" t="n">
        <x:f>IF($C44&gt;'Deal Pricing'!$D$9,"",MAX(CS43-MIN(MAX(CS$9-CS43*CS$8/12,0),CS43),0))</x:f>
        <x:v>53199031.57287468</x:v>
      </x:c>
      <x:c r="CT44" s="58" t="n">
        <x:f>IF($C44&gt;'Deal Pricing'!$D$9,"",MAX(CT43-MIN(MAX(CT$9-CT43*CT$8/12,0),CT43),0))</x:f>
        <x:v>53235716.48724013</x:v>
      </x:c>
      <x:c r="CU44" s="58" t="n">
        <x:f>IF($C44&gt;'Deal Pricing'!$D$9,"",MAX(CU43-MIN(MAX(CU$9-CU43*CU$8/12,0),CU43),0))</x:f>
        <x:v>53272393.88399554</x:v>
      </x:c>
      <x:c r="CV44" s="58" t="n">
        <x:f>IF($C44&gt;'Deal Pricing'!$D$9,"",MAX(CV43-MIN(MAX(CV$9-CV43*CV$8/12,0),CV43),0))</x:f>
        <x:v>53309063.72581226</x:v>
      </x:c>
      <x:c r="CW44" s="58" t="n">
        <x:f>IF($C44&gt;'Deal Pricing'!$D$9,"",MAX(CW43-MIN(MAX(CW$9-CW43*CW$8/12,0),CW43),0))</x:f>
        <x:v>53345725.975398615</x:v>
      </x:c>
      <x:c r="CX44" s="58" t="n">
        <x:f>IF($C44&gt;'Deal Pricing'!$D$9,"",MAX(CX43-MIN(MAX(CX$9-CX43*CX$8/12,0),CX43),0))</x:f>
        <x:v>53382380.59550786</x:v>
      </x:c>
      <x:c r="CY44" s="58" t="n">
        <x:f>IF($C44&gt;'Deal Pricing'!$D$9,"",MAX(CY43-MIN(MAX(CY$9-CY43*CY$8/12,0),CY43),0))</x:f>
        <x:v>53419027.54893047</x:v>
      </x:c>
      <x:c r="CZ44" s="58" t="n">
        <x:f>IF($C44&gt;'Deal Pricing'!$D$9,"",MAX(CZ43-MIN(MAX(CZ$9-CZ43*CZ$8/12,0),CZ43),0))</x:f>
        <x:v>53455666.798501946</x:v>
      </x:c>
      <x:c r="DA44" s="58" t="n">
        <x:f>IF($C44&gt;'Deal Pricing'!$D$9,"",MAX(DA43-MIN(MAX(DA$9-DA43*DA$8/12,0),DA43),0))</x:f>
        <x:v>53492298.30709537</x:v>
      </x:c>
      <x:c r="DB44" s="58" t="n">
        <x:f>IF($C44&gt;'Deal Pricing'!$D$9,"",MAX(DB43-MIN(MAX(DB$9-DB43*DB$8/12,0),DB43),0))</x:f>
        <x:v>53528922.03762916</x:v>
      </x:c>
      <x:c r="DC44" s="58" t="n">
        <x:f>IF($C44&gt;'Deal Pricing'!$D$9,"",MAX(DC43-MIN(MAX(DC$9-DC43*DC$8/12,0),DC43),0))</x:f>
        <x:v>53565537.95306058</x:v>
      </x:c>
      <x:c r="DD44" s="58" t="n">
        <x:f>IF($C44&gt;'Deal Pricing'!$D$9,"",MAX(DD43-MIN(MAX(DD$9-DD43*DD$8/12,0),DD43),0))</x:f>
        <x:v>53602146.01638859</x:v>
      </x:c>
      <x:c r="DE44" s="58" t="n">
        <x:f>IF($C44&gt;'Deal Pricing'!$D$9,"",MAX(DE43-MIN(MAX(DE$9-DE43*DE$8/12,0),DE43),0))</x:f>
        <x:v>53638746.190656886</x:v>
      </x:c>
      <x:c r="DF44" s="58" t="n">
        <x:f>IF($C44&gt;'Deal Pricing'!$D$9,"",MAX(DF43-MIN(MAX(DF$9-DF43*DF$8/12,0),DF43),0))</x:f>
        <x:v>53675338.43894751</x:v>
      </x:c>
      <x:c r="DG44" s="58" t="n">
        <x:f>IF($C44&gt;'Deal Pricing'!$D$9,"",MAX(DG43-MIN(MAX(DG$9-DG43*DG$8/12,0),DG43),0))</x:f>
        <x:v>53711922.724388264</x:v>
      </x:c>
      <x:c r="DH44" s="58" t="n">
        <x:f>IF($C44&gt;'Deal Pricing'!$D$9,"",MAX(DH43-MIN(MAX(DH$9-DH43*DH$8/12,0),DH43),0))</x:f>
        <x:v>53748499.01014575</x:v>
      </x:c>
      <x:c r="DI44" s="58" t="n">
        <x:f>IF($C44&gt;'Deal Pricing'!$D$9,"",MAX(DI43-MIN(MAX(DI$9-DI43*DI$8/12,0),DI43),0))</x:f>
        <x:v>53785067.259432465</x:v>
      </x:c>
      <x:c r="DJ44" s="58" t="n">
        <x:f>IF($C44&gt;'Deal Pricing'!$D$9,"",MAX(DJ43-MIN(MAX(DJ$9-DJ43*DJ$8/12,0),DJ43),0))</x:f>
        <x:v>53821627.435499996</x:v>
      </x:c>
      <x:c r="DK44" s="58" t="n">
        <x:f>IF($C44&gt;'Deal Pricing'!$D$9,"",MAX(DK43-MIN(MAX(DK$9-DK43*DK$8/12,0),DK43),0))</x:f>
        <x:v>53858179.50164609</x:v>
      </x:c>
      <x:c r="DL44" s="58" t="n">
        <x:f>IF($C44&gt;'Deal Pricing'!$D$9,"",MAX(DL43-MIN(MAX(DL$9-DL43*DL$8/12,0),DL43),0))</x:f>
        <x:v>53894723.42120776</x:v>
      </x:c>
      <x:c r="DM44" s="58" t="n">
        <x:f>IF($C44&gt;'Deal Pricing'!$D$9,"",MAX(DM43-MIN(MAX(DM$9-DM43*DM$8/12,0),DM43),0))</x:f>
        <x:v>53931259.1575686</x:v>
      </x:c>
      <x:c r="DN44" s="58" t="n">
        <x:f>IF($C44&gt;'Deal Pricing'!$D$9,"",MAX(DN43-MIN(MAX(DN$9-DN43*DN$8/12,0),DN43),0))</x:f>
        <x:v>53967786.67415245</x:v>
      </x:c>
      <x:c r="DO44" s="58" t="n">
        <x:f>IF($C44&gt;'Deal Pricing'!$D$9,"",MAX(DO43-MIN(MAX(DO$9-DO43*DO$8/12,0),DO43),0))</x:f>
        <x:v>54004305.93442654</x:v>
      </x:c>
      <x:c r="DP44" s="58" t="n">
        <x:f>IF($C44&gt;'Deal Pricing'!$D$9,"",MAX(DP43-MIN(MAX(DP$9-DP43*DP$8/12,0),DP43),0))</x:f>
        <x:v>54040816.90190391</x:v>
      </x:c>
      <x:c r="DQ44" s="58" t="n">
        <x:f>IF($C44&gt;'Deal Pricing'!$D$9,"",MAX(DQ43-MIN(MAX(DQ$9-DQ43*DQ$8/12,0),DQ43),0))</x:f>
        <x:v>54077319.54013769</x:v>
      </x:c>
      <x:c r="DR44" s="58" t="n">
        <x:f>IF($C44&gt;'Deal Pricing'!$D$9,"",MAX(DR43-MIN(MAX(DR$9-DR43*DR$8/12,0),DR43),0))</x:f>
        <x:v>54113813.812727876</x:v>
      </x:c>
      <x:c r="DS44" s="58" t="n">
        <x:f>IF($C44&gt;'Deal Pricing'!$D$9,"",MAX(DS43-MIN(MAX(DS$9-DS43*DS$8/12,0),DS43),0))</x:f>
        <x:v>54150299.68331488</x:v>
      </x:c>
      <x:c r="DT44" s="58" t="n">
        <x:f>IF($C44&gt;'Deal Pricing'!$D$9,"",MAX(DT43-MIN(MAX(DT$9-DT43*DT$8/12,0),DT43),0))</x:f>
        <x:v>54186777.11558628</x:v>
      </x:c>
      <x:c r="DU44" s="58" t="n">
        <x:f>IF($C44&gt;'Deal Pricing'!$D$9,"",MAX(DU43-MIN(MAX(DU$9-DU43*DU$8/12,0),DU43),0))</x:f>
        <x:v>54223246.07327023</x:v>
      </x:c>
      <x:c r="DV44" s="58" t="n">
        <x:f>IF($C44&gt;'Deal Pricing'!$D$9,"",MAX(DV43-MIN(MAX(DV$9-DV43*DV$8/12,0),DV43),0))</x:f>
        <x:v>54259706.5201423</x:v>
      </x:c>
      <x:c r="DW44" s="58" t="n">
        <x:f>IF($C44&gt;'Deal Pricing'!$D$9,"",MAX(DW43-MIN(MAX(DW$9-DW43*DW$8/12,0),DW43),0))</x:f>
        <x:v>54296158.42001901</x:v>
      </x:c>
      <x:c r="DX44" s="58" t="n">
        <x:f>IF($C44&gt;'Deal Pricing'!$D$9,"",MAX(DX43-MIN(MAX(DX$9-DX43*DX$8/12,0),DX43),0))</x:f>
        <x:v>54332601.7367644</x:v>
      </x:c>
      <x:c r="DY44" s="58" t="n">
        <x:f>IF($C44&gt;'Deal Pricing'!$D$9,"",MAX(DY43-MIN(MAX(DY$9-DY43*DY$8/12,0),DY43),0))</x:f>
        <x:v>54369036.434283786</x:v>
      </x:c>
      <x:c r="DZ44" s="58" t="n">
        <x:f>IF($C44&gt;'Deal Pricing'!$D$9,"",MAX(DZ43-MIN(MAX(DZ$9-DZ43*DZ$8/12,0),DZ43),0))</x:f>
        <x:v>54405462.47653016</x:v>
      </x:c>
      <x:c r="EA44" s="58" t="n">
        <x:f>IF($C44&gt;'Deal Pricing'!$D$9,"",MAX(EA43-MIN(MAX(EA$9-EA43*EA$8/12,0),EA43),0))</x:f>
        <x:v>54441879.827498846</x:v>
      </x:c>
      <x:c r="EB44" s="58" t="n">
        <x:f>IF($C44&gt;'Deal Pricing'!$D$9,"",MAX(EB43-MIN(MAX(EB$9-EB43*EB$8/12,0),EB43),0))</x:f>
        <x:v>54478288.451230146</x:v>
      </x:c>
      <x:c r="EC44" s="58" t="n">
        <x:f>IF($C44&gt;'Deal Pricing'!$D$9,"",MAX(EC43-MIN(MAX(EC$9-EC43*EC$8/12,0),EC43),0))</x:f>
        <x:v>54514688.31181143</x:v>
      </x:c>
      <x:c r="ED44" s="58" t="n">
        <x:f>IF($C44&gt;'Deal Pricing'!$D$9,"",MAX(ED43-MIN(MAX(ED$9-ED43*ED$8/12,0),ED43),0))</x:f>
        <x:v>54551079.37337214</x:v>
      </x:c>
      <x:c r="EE44" s="58" t="n">
        <x:f>IF($C44&gt;'Deal Pricing'!$D$9,"",MAX(EE43-MIN(MAX(EE$9-EE43*EE$8/12,0),EE43),0))</x:f>
        <x:v>54587461.600089915</x:v>
      </x:c>
      <x:c r="EF44" s="58" t="n">
        <x:f>IF($C44&gt;'Deal Pricing'!$D$9,"",MAX(EF43-MIN(MAX(EF$9-EF43*EF$8/12,0),EF43),0))</x:f>
        <x:v>54623834.95618456</x:v>
      </x:c>
      <x:c r="EG44" s="58" t="n">
        <x:f>IF($C44&gt;'Deal Pricing'!$D$9,"",MAX(EG43-MIN(MAX(EG$9-EG43*EG$8/12,0),EG43),0))</x:f>
        <x:v>54660199.40592463</x:v>
      </x:c>
      <x:c r="EH44" s="58" t="n">
        <x:f>IF($C44&gt;'Deal Pricing'!$D$9,"",MAX(EH43-MIN(MAX(EH$9-EH43*EH$8/12,0),EH43),0))</x:f>
        <x:v>54696554.9136208</x:v>
      </x:c>
      <x:c r="EI44" s="58" t="n">
        <x:f>IF($C44&gt;'Deal Pricing'!$D$9,"",MAX(EI43-MIN(MAX(EI$9-EI43*EI$8/12,0),EI43),0))</x:f>
        <x:v>54732901.44363278</x:v>
      </x:c>
      <x:c r="EJ44" s="58" t="n">
        <x:f>IF($C44&gt;'Deal Pricing'!$D$9,"",MAX(EJ43-MIN(MAX(EJ$9-EJ43*EJ$8/12,0),EJ43),0))</x:f>
        <x:v>54769238.96036274</x:v>
      </x:c>
      <x:c r="EK44" s="58" t="n">
        <x:f>IF($C44&gt;'Deal Pricing'!$D$9,"",MAX(EK43-MIN(MAX(EK$9-EK43*EK$8/12,0),EK43),0))</x:f>
        <x:v>54805567.42826193</x:v>
      </x:c>
      <x:c r="EL44" s="58" t="n">
        <x:f>IF($C44&gt;'Deal Pricing'!$D$9,"",MAX(EL43-MIN(MAX(EL$9-EL43*EL$8/12,0),EL43),0))</x:f>
        <x:v>54841886.81182529</x:v>
      </x:c>
      <x:c r="EM44" s="58" t="n">
        <x:f>IF($C44&gt;'Deal Pricing'!$D$9,"",MAX(EM43-MIN(MAX(EM$9-EM43*EM$8/12,0),EM43),0))</x:f>
        <x:v>54878197.07559379</x:v>
      </x:c>
      <x:c r="EN44" s="58" t="n">
        <x:f>IF($C44&gt;'Deal Pricing'!$D$9,"",MAX(EN43-MIN(MAX(EN$9-EN43*EN$8/12,0),EN43),0))</x:f>
        <x:v>54914498.1841572</x:v>
      </x:c>
      <x:c r="EO44" s="58" t="n">
        <x:f>IF($C44&gt;'Deal Pricing'!$D$9,"",MAX(EO43-MIN(MAX(EO$9-EO43*EO$8/12,0),EO43),0))</x:f>
        <x:v>54950790.102148265</x:v>
      </x:c>
      <x:c r="EP44" s="58" t="n">
        <x:f>IF($C44&gt;'Deal Pricing'!$D$9,"",MAX(EP43-MIN(MAX(EP$9-EP43*EP$8/12,0),EP43),0))</x:f>
        <x:v>54987072.794249505</x:v>
      </x:c>
      <x:c r="EQ44" s="58" t="n">
        <x:f>IF($C44&gt;'Deal Pricing'!$D$9,"",MAX(EQ43-MIN(MAX(EQ$9-EQ43*EQ$8/12,0),EQ43),0))</x:f>
        <x:v>55023346.225186795</x:v>
      </x:c>
      <x:c r="ER44" s="58" t="n">
        <x:f>IF($C44&gt;'Deal Pricing'!$D$9,"",MAX(ER43-MIN(MAX(ER$9-ER43*ER$8/12,0),ER43),0))</x:f>
        <x:v>55059610.359736</x:v>
      </x:c>
      <x:c r="ES44" s="58" t="n">
        <x:f>IF($C44&gt;'Deal Pricing'!$D$9,"",MAX(ES43-MIN(MAX(ES$9-ES43*ES$8/12,0),ES43),0))</x:f>
        <x:v>55095865.16271647</x:v>
      </x:c>
      <x:c r="ET44" s="58" t="n">
        <x:f>IF($C44&gt;'Deal Pricing'!$D$9,"",MAX(ET43-MIN(MAX(ET$9-ET43*ET$8/12,0),ET43),0))</x:f>
        <x:v>55132110.59899778</x:v>
      </x:c>
      <x:c r="EU44" s="58" t="n">
        <x:f>IF($C44&gt;'Deal Pricing'!$D$9,"",MAX(EU43-MIN(MAX(EU$9-EU43*EU$8/12,0),EU43),0))</x:f>
        <x:v>55168346.63349338</x:v>
      </x:c>
      <x:c r="EV44" s="58" t="n">
        <x:f>IF($C44&gt;'Deal Pricing'!$D$9,"",MAX(EV43-MIN(MAX(EV$9-EV43*EV$8/12,0),EV43),0))</x:f>
        <x:v>55204573.23116694</x:v>
      </x:c>
      <x:c r="EW44" s="58" t="n">
        <x:f>IF($C44&gt;'Deal Pricing'!$D$9,"",MAX(EW43-MIN(MAX(EW$9-EW43*EW$8/12,0),EW43),0))</x:f>
        <x:v>55240790.35702636</x:v>
      </x:c>
      <x:c r="EX44" s="58" t="n">
        <x:f>IF($C44&gt;'Deal Pricing'!$D$9,"",MAX(EX43-MIN(MAX(EX$9-EX43*EX$8/12,0),EX43),0))</x:f>
        <x:v>55276997.97613</x:v>
      </x:c>
      <x:c r="EY44" s="58" t="n">
        <x:f>IF($C44&gt;'Deal Pricing'!$D$9,"",MAX(EY43-MIN(MAX(EY$9-EY43*EY$8/12,0),EY43),0))</x:f>
        <x:v>55313196.05358144</x:v>
      </x:c>
      <x:c r="EZ44" s="58" t="n">
        <x:f>IF($C44&gt;'Deal Pricing'!$D$9,"",MAX(EZ43-MIN(MAX(EZ$9-EZ43*EZ$8/12,0),EZ43),0))</x:f>
        <x:v>55349384.55453183</x:v>
      </x:c>
      <x:c r="FA44" s="58" t="n">
        <x:f>IF($C44&gt;'Deal Pricing'!$D$9,"",MAX(FA43-MIN(MAX(FA$9-FA43*FA$8/12,0),FA43),0))</x:f>
        <x:v>55385563.44418236</x:v>
      </x:c>
      <x:c r="FB44" s="58" t="n">
        <x:f>IF($C44&gt;'Deal Pricing'!$D$9,"",MAX(FB43-MIN(MAX(FB$9-FB43*FB$8/12,0),FB43),0))</x:f>
        <x:v>55421732.68777901</x:v>
      </x:c>
      <x:c r="FC44" s="58" t="n">
        <x:f>IF($C44&gt;'Deal Pricing'!$D$9,"",MAX(FC43-MIN(MAX(FC$9-FC43*FC$8/12,0),FC43),0))</x:f>
        <x:v>55457892.25061866</x:v>
      </x:c>
      <x:c r="FD44" s="58" t="n">
        <x:f>IF($C44&gt;'Deal Pricing'!$D$9,"",MAX(FD43-MIN(MAX(FD$9-FD43*FD$8/12,0),FD43),0))</x:f>
        <x:v>55494042.09804344</x:v>
      </x:c>
      <x:c r="FE44" s="58" t="n">
        <x:f>IF($C44&gt;'Deal Pricing'!$D$9,"",MAX(FE43-MIN(MAX(FE$9-FE43*FE$8/12,0),FE43),0))</x:f>
        <x:v>55530182.195446335</x:v>
      </x:c>
      <x:c r="FF44" s="58" t="n">
        <x:f>IF($C44&gt;'Deal Pricing'!$D$9,"",MAX(FF43-MIN(MAX(FF$9-FF43*FF$8/12,0),FF43),0))</x:f>
        <x:v>55566312.50826578</x:v>
      </x:c>
      <x:c r="FG44" s="58" t="n">
        <x:f>IF($C44&gt;'Deal Pricing'!$D$9,"",MAX(FG43-MIN(MAX(FG$9-FG43*FG$8/12,0),FG43),0))</x:f>
        <x:v>55602433.00199162</x:v>
      </x:c>
      <x:c r="FH44" s="58" t="n">
        <x:f>IF($C44&gt;'Deal Pricing'!$D$9,"",MAX(FH43-MIN(MAX(FH$9-FH43*FH$8/12,0),FH43),0))</x:f>
        <x:v>55638543.64215914</x:v>
      </x:c>
      <x:c r="FI44" s="58" t="n">
        <x:f>IF($C44&gt;'Deal Pricing'!$D$9,"",MAX(FI43-MIN(MAX(FI$9-FI43*FI$8/12,0),FI43),0))</x:f>
        <x:v>55674644.394355215</x:v>
      </x:c>
      <x:c r="FJ44" s="58" t="n">
        <x:f>IF($C44&gt;'Deal Pricing'!$D$9,"",MAX(FJ43-MIN(MAX(FJ$9-FJ43*FJ$8/12,0),FJ43),0))</x:f>
        <x:v>55710735.22421319</x:v>
      </x:c>
      <x:c r="FK44" s="58" t="n">
        <x:f>IF($C44&gt;'Deal Pricing'!$D$9,"",MAX(FK43-MIN(MAX(FK$9-FK43*FK$8/12,0),FK43),0))</x:f>
        <x:v>55746816.097415216</x:v>
      </x:c>
      <x:c r="FL44" s="58" t="n">
        <x:f>IF($C44&gt;'Deal Pricing'!$D$9,"",MAX(FL43-MIN(MAX(FL$9-FL43*FL$8/12,0),FL43),0))</x:f>
        <x:v>55782886.97969454</x:v>
      </x:c>
      <x:c r="FM44" s="58" t="n">
        <x:f>IF($C44&gt;'Deal Pricing'!$D$9,"",MAX(FM43-MIN(MAX(FM$9-FM43*FM$8/12,0),FM43),0))</x:f>
        <x:v>55818947.836830646</x:v>
      </x:c>
      <x:c r="FN44" s="58" t="n">
        <x:f>IF($C44&gt;'Deal Pricing'!$D$9,"",MAX(FN43-MIN(MAX(FN$9-FN43*FN$8/12,0),FN43),0))</x:f>
        <x:v>55854998.63465483</x:v>
      </x:c>
      <x:c r="FO44" s="58" t="n">
        <x:f>IF($C44&gt;'Deal Pricing'!$D$9,"",MAX(FO43-MIN(MAX(FO$9-FO43*FO$8/12,0),FO43),0))</x:f>
        <x:v>55891039.3390449</x:v>
      </x:c>
      <x:c r="FP44" s="58" t="n">
        <x:f>IF($C44&gt;'Deal Pricing'!$D$9,"",MAX(FP43-MIN(MAX(FP$9-FP43*FP$8/12,0),FP43),0))</x:f>
        <x:v>55927069.91593082</x:v>
      </x:c>
      <x:c r="FQ44" s="58" t="n">
        <x:f>IF($C44&gt;'Deal Pricing'!$D$9,"",MAX(FQ43-MIN(MAX(FQ$9-FQ43*FQ$8/12,0),FQ43),0))</x:f>
        <x:v>55963090.331289135</x:v>
      </x:c>
      <x:c r="FR44" s="58" t="n">
        <x:f>IF($C44&gt;'Deal Pricing'!$D$9,"",MAX(FR43-MIN(MAX(FR$9-FR43*FR$8/12,0),FR43),0))</x:f>
        <x:v>55999100.55114874</x:v>
      </x:c>
      <x:c r="FS44" s="58" t="n">
        <x:f>IF($C44&gt;'Deal Pricing'!$D$9,"",MAX(FS43-MIN(MAX(FS$9-FS43*FS$8/12,0),FS43),0))</x:f>
        <x:v>56035100.54158546</x:v>
      </x:c>
      <x:c r="FT44" s="58" t="n">
        <x:f>IF($C44&gt;'Deal Pricing'!$D$9,"",MAX(FT43-MIN(MAX(FT$9-FT43*FT$8/12,0),FT43),0))</x:f>
        <x:v>56071090.268727645</x:v>
      </x:c>
      <x:c r="FU44" s="58" t="n">
        <x:f>IF($C44&gt;'Deal Pricing'!$D$9,"",MAX(FU43-MIN(MAX(FU$9-FU43*FU$8/12,0),FU43),0))</x:f>
        <x:v>56107069.69875059</x:v>
      </x:c>
      <x:c r="FV44" s="58" t="n">
        <x:f>IF($C44&gt;'Deal Pricing'!$D$9,"",MAX(FV43-MIN(MAX(FV$9-FV43*FV$8/12,0),FV43),0))</x:f>
        <x:v>56143038.79788246</x:v>
      </x:c>
      <x:c r="FW44" s="58" t="n">
        <x:f>IF($C44&gt;'Deal Pricing'!$D$9,"",MAX(FW43-MIN(MAX(FW$9-FW43*FW$8/12,0),FW43),0))</x:f>
        <x:v>56178997.53239933</x:v>
      </x:c>
      <x:c r="FX44" s="58" t="n">
        <x:f>IF($C44&gt;'Deal Pricing'!$D$9,"",MAX(FX43-MIN(MAX(FX$9-FX43*FX$8/12,0),FX43),0))</x:f>
        <x:v>56214945.86862758</x:v>
      </x:c>
      <x:c r="FY44" s="58" t="n">
        <x:f>IF($C44&gt;'Deal Pricing'!$D$9,"",MAX(FY43-MIN(MAX(FY$9-FY43*FY$8/12,0),FY43),0))</x:f>
        <x:v>56250883.77294558</x:v>
      </x:c>
      <x:c r="FZ44" s="58" t="n">
        <x:f>IF($C44&gt;'Deal Pricing'!$D$9,"",MAX(FZ43-MIN(MAX(FZ$9-FZ43*FZ$8/12,0),FZ43),0))</x:f>
        <x:v>56286811.21177981</x:v>
      </x:c>
      <x:c r="GA44" s="58" t="n">
        <x:f>IF($C44&gt;'Deal Pricing'!$D$9,"",MAX(GA43-MIN(MAX(GA$9-GA43*GA$8/12,0),GA43),0))</x:f>
        <x:v>56322728.15160936</x:v>
      </x:c>
      <x:c r="GB44" s="58" t="n">
        <x:f>IF($C44&gt;'Deal Pricing'!$D$9,"",MAX(GB43-MIN(MAX(GB$9-GB43*GB$8/12,0),GB43),0))</x:f>
        <x:v>56358634.558961704</x:v>
      </x:c>
      <x:c r="GC44" s="58" t="n">
        <x:f>IF($C44&gt;'Deal Pricing'!$D$9,"",MAX(GC43-MIN(MAX(GC$9-GC43*GC$8/12,0),GC43),0))</x:f>
        <x:v>56394530.400417335</x:v>
      </x:c>
      <x:c r="GD44" s="58" t="n">
        <x:f>IF($C44&gt;'Deal Pricing'!$D$9,"",MAX(GD43-MIN(MAX(GD$9-GD43*GD$8/12,0),GD43),0))</x:f>
        <x:v>56430415.642604955</x:v>
      </x:c>
      <x:c r="GE44" s="58" t="n">
        <x:f>IF($C44&gt;'Deal Pricing'!$D$9,"",MAX(GE43-MIN(MAX(GE$9-GE43*GE$8/12,0),GE43),0))</x:f>
        <x:v>56466290.25220675</x:v>
      </x:c>
      <x:c r="GF44" s="58" t="n">
        <x:f>IF($C44&gt;'Deal Pricing'!$D$9,"",MAX(GF43-MIN(MAX(GF$9-GF43*GF$8/12,0),GF43),0))</x:f>
        <x:v>56502154.19595318</x:v>
      </x:c>
      <x:c r="GG44" s="58" t="n">
        <x:f>IF($C44&gt;'Deal Pricing'!$D$9,"",MAX(GG43-MIN(MAX(GG$9-GG43*GG$8/12,0),GG43),0))</x:f>
        <x:v>56538007.44062854</x:v>
      </x:c>
      <x:c r="GH44" s="58" t="n">
        <x:f>IF($C44&gt;'Deal Pricing'!$D$9,"",MAX(GH43-MIN(MAX(GH$9-GH43*GH$8/12,0),GH43),0))</x:f>
        <x:v>56573849.95306596</x:v>
      </x:c>
      <x:c r="GI44" s="58" t="n">
        <x:f>IF($C44&gt;'Deal Pricing'!$D$9,"",MAX(GI43-MIN(MAX(GI$9-GI43*GI$8/12,0),GI43),0))</x:f>
        <x:v>56609681.70015025</x:v>
      </x:c>
      <x:c r="GJ44" s="58" t="n">
        <x:f>IF($C44&gt;'Deal Pricing'!$D$9,"",MAX(GJ43-MIN(MAX(GJ$9-GJ43*GJ$8/12,0),GJ43),0))</x:f>
        <x:v>56645502.64881921</x:v>
      </x:c>
      <x:c r="GK44" s="58" t="n">
        <x:f>IF($C44&gt;'Deal Pricing'!$D$9,"",MAX(GK43-MIN(MAX(GK$9-GK43*GK$8/12,0),GK43),0))</x:f>
        <x:v>56681312.76605958</x:v>
      </x:c>
      <x:c r="GL44" s="58" t="n">
        <x:f>IF($C44&gt;'Deal Pricing'!$D$9,"",MAX(GL43-MIN(MAX(GL$9-GL43*GL$8/12,0),GL43),0))</x:f>
        <x:v>56717112.01891224</x:v>
      </x:c>
      <x:c r="GM44" s="58" t="n">
        <x:f>IF($C44&gt;'Deal Pricing'!$D$9,"",MAX(GM43-MIN(MAX(GM$9-GM43*GM$8/12,0),GM43),0))</x:f>
        <x:v>56752900.37446699</x:v>
      </x:c>
      <x:c r="GN44" s="58" t="n">
        <x:f>IF($C44&gt;'Deal Pricing'!$D$9,"",MAX(GN43-MIN(MAX(GN$9-GN43*GN$8/12,0),GN43),0))</x:f>
        <x:v>56788677.799868114</x:v>
      </x:c>
      <x:c r="GO44" s="58" t="n">
        <x:f>IF($C44&gt;'Deal Pricing'!$D$9,"",MAX(GO43-MIN(MAX(GO$9-GO43*GO$8/12,0),GO43),0))</x:f>
        <x:v>56824444.26230893</x:v>
      </x:c>
      <x:c r="GP44" s="58" t="n">
        <x:f>IF($C44&gt;'Deal Pricing'!$D$9,"",MAX(GP43-MIN(MAX(GP$9-GP43*GP$8/12,0),GP43),0))</x:f>
        <x:v>56860199.729037434</x:v>
      </x:c>
      <x:c r="GQ44" s="58" t="n">
        <x:f>IF($C44&gt;'Deal Pricing'!$D$9,"",MAX(GQ43-MIN(MAX(GQ$9-GQ43*GQ$8/12,0),GQ43),0))</x:f>
        <x:v>56895944.16735086</x:v>
      </x:c>
      <x:c r="GR44" s="58" t="n">
        <x:f>IF($C44&gt;'Deal Pricing'!$D$9,"",MAX(GR43-MIN(MAX(GR$9-GR43*GR$8/12,0),GR43),0))</x:f>
        <x:v>56931677.544601195</x:v>
      </x:c>
      <x:c r="GS44" s="58" t="n">
        <x:f>IF($C44&gt;'Deal Pricing'!$D$9,"",MAX(GS43-MIN(MAX(GS$9-GS43*GS$8/12,0),GS43),0))</x:f>
        <x:v>56967399.828190126</x:v>
      </x:c>
      <x:c r="GT44" s="58" t="n">
        <x:f>IF($C44&gt;'Deal Pricing'!$D$9,"",MAX(GT43-MIN(MAX(GT$9-GT43*GT$8/12,0),GT43),0))</x:f>
        <x:v>57003110.985573955</x:v>
      </x:c>
      <x:c r="GU44" s="58" t="n">
        <x:f>IF($C44&gt;'Deal Pricing'!$D$9,"",MAX(GU43-MIN(MAX(GU$9-GU43*GU$8/12,0),GU43),0))</x:f>
        <x:v>57038810.98425955</x:v>
      </x:c>
      <x:c r="GV44" s="58" t="n">
        <x:f>IF($C44&gt;'Deal Pricing'!$D$9,"",MAX(GV43-MIN(MAX(GV$9-GV43*GV$8/12,0),GV43),0))</x:f>
        <x:v>57074499.791806266</x:v>
      </x:c>
      <x:c r="GW44" s="58" t="n">
        <x:f>IF($C44&gt;'Deal Pricing'!$D$9,"",MAX(GW43-MIN(MAX(GW$9-GW43*GW$8/12,0),GW43),0))</x:f>
        <x:v>57110177.37582791</x:v>
      </x:c>
      <x:c r="GX44" s="58" t="n">
        <x:f>IF($C44&gt;'Deal Pricing'!$D$9,"",MAX(GX43-MIN(MAX(GX$9-GX43*GX$8/12,0),GX43),0))</x:f>
        <x:v>57145843.70398836</x:v>
      </x:c>
      <x:c r="GY44" s="58" t="n">
        <x:f>IF($C44&gt;'Deal Pricing'!$D$9,"",MAX(GY43-MIN(MAX(GY$9-GY43*GY$8/12,0),GY43),0))</x:f>
        <x:v>57181498.744006686</x:v>
      </x:c>
      <x:c r="GZ44" s="58" t="n">
        <x:f>IF($C44&gt;'Deal Pricing'!$D$9,"",MAX(GZ43-MIN(MAX(GZ$9-GZ43*GZ$8/12,0),GZ43),0))</x:f>
        <x:v>57217142.46365224</x:v>
      </x:c>
      <x:c r="HA44" s="58" t="n">
        <x:f>IF($C44&gt;'Deal Pricing'!$D$9,"",MAX(HA43-MIN(MAX(HA$9-HA43*HA$8/12,0),HA43),0))</x:f>
        <x:v>57252774.83074994</x:v>
      </x:c>
      <x:c r="HB44" s="58" t="n">
        <x:f>IF($C44&gt;'Deal Pricing'!$D$9,"",MAX(HB43-MIN(MAX(HB$9-HB43*HB$8/12,0),HB43),0))</x:f>
        <x:v>57288395.81317505</x:v>
      </x:c>
      <x:c r="HC44" s="58" t="n">
        <x:f>IF($C44&gt;'Deal Pricing'!$D$9,"",MAX(HC43-MIN(MAX(HC$9-HC43*HC$8/12,0),HC43),0))</x:f>
        <x:v>57324005.37885833</x:v>
      </x:c>
      <x:c r="HD44" s="58" t="n">
        <x:f>IF($C44&gt;'Deal Pricing'!$D$9,"",MAX(HD43-MIN(MAX(HD$9-HD43*HD$8/12,0),HD43),0))</x:f>
        <x:v>57359603.49578154</x:v>
      </x:c>
      <x:c r="HE44" s="58" t="n">
        <x:f>IF($C44&gt;'Deal Pricing'!$D$9,"",MAX(HE43-MIN(MAX(HE$9-HE43*HE$8/12,0),HE43),0))</x:f>
        <x:v>57395190.131981775</x:v>
      </x:c>
      <x:c r="HF44" s="58" t="n">
        <x:f>IF($C44&gt;'Deal Pricing'!$D$9,"",MAX(HF43-MIN(MAX(HF$9-HF43*HF$8/12,0),HF43),0))</x:f>
        <x:v>57430765.255547166</x:v>
      </x:c>
      <x:c r="HG44" s="58" t="n">
        <x:f>IF($C44&gt;'Deal Pricing'!$D$9,"",MAX(HG43-MIN(MAX(HG$9-HG43*HG$8/12,0),HG43),0))</x:f>
        <x:v>57466328.83462177</x:v>
      </x:c>
      <x:c r="HH44" s="58" t="n">
        <x:f>IF($C44&gt;'Deal Pricing'!$D$9,"",MAX(HH43-MIN(MAX(HH$9-HH43*HH$8/12,0),HH43),0))</x:f>
        <x:v>57501880.83740128</x:v>
      </x:c>
      <x:c r="HI44" s="58" t="n">
        <x:f>IF($C44&gt;'Deal Pricing'!$D$9,"",MAX(HI43-MIN(MAX(HI$9-HI43*HI$8/12,0),HI43),0))</x:f>
        <x:v>57537421.23213487</x:v>
      </x:c>
      <x:c r="HJ44" s="58" t="n">
        <x:f>IF($C44&gt;'Deal Pricing'!$D$9,"",MAX(HJ43-MIN(MAX(HJ$9-HJ43*HJ$8/12,0),HJ43),0))</x:f>
        <x:v>57572949.98712746</x:v>
      </x:c>
      <x:c r="HK44" s="58" t="n">
        <x:f>IF($C44&gt;'Deal Pricing'!$D$9,"",MAX(HK43-MIN(MAX(HK$9-HK43*HK$8/12,0),HK43),0))</x:f>
        <x:v>57608467.07073488</x:v>
      </x:c>
      <x:c r="HL44" s="58" t="n">
        <x:f>IF($C44&gt;'Deal Pricing'!$D$9,"",MAX(HL43-MIN(MAX(HL$9-HL43*HL$8/12,0),HL43),0))</x:f>
        <x:v>57643972.451369636</x:v>
      </x:c>
      <x:c r="HM44" s="58" t="n">
        <x:f>IF($C44&gt;'Deal Pricing'!$D$9,"",MAX(HM43-MIN(MAX(HM$9-HM43*HM$8/12,0),HM43),0))</x:f>
        <x:v>57679466.097495496</x:v>
      </x:c>
      <x:c r="HN44" s="58" t="n">
        <x:f>IF($C44&gt;'Deal Pricing'!$D$9,"",MAX(HN43-MIN(MAX(HN$9-HN43*HN$8/12,0),HN43),0))</x:f>
        <x:v>57714947.9776328</x:v>
      </x:c>
      <x:c r="HO44" s="58" t="n">
        <x:f>IF($C44&gt;'Deal Pricing'!$D$9,"",MAX(HO43-MIN(MAX(HO$9-HO43*HO$8/12,0),HO43),0))</x:f>
        <x:v>57750418.06035344</x:v>
      </x:c>
      <x:c r="HP44" s="58" t="n">
        <x:f>IF($C44&gt;'Deal Pricing'!$D$9,"",MAX(HP43-MIN(MAX(HP$9-HP43*HP$8/12,0),HP43),0))</x:f>
        <x:v>57785876.314285874</x:v>
      </x:c>
      <x:c r="HQ44" s="58" t="n">
        <x:f>IF($C44&gt;'Deal Pricing'!$D$9,"",MAX(HQ43-MIN(MAX(HQ$9-HQ43*HQ$8/12,0),HQ43),0))</x:f>
        <x:v>57821322.70811054</x:v>
      </x:c>
      <x:c r="HR44" s="58" t="n">
        <x:f>IF($C44&gt;'Deal Pricing'!$D$9,"",MAX(HR43-MIN(MAX(HR$9-HR43*HR$8/12,0),HR43),0))</x:f>
        <x:v>57856757.21056445</x:v>
      </x:c>
      <x:c r="HS44" s="58" t="n">
        <x:f>IF($C44&gt;'Deal Pricing'!$D$9,"",MAX(HS43-MIN(MAX(HS$9-HS43*HS$8/12,0),HS43),0))</x:f>
        <x:v>57892179.79043729</x:v>
      </x:c>
      <x:c r="HT44" s="58" t="n">
        <x:f>IF($C44&gt;'Deal Pricing'!$D$9,"",MAX(HT43-MIN(MAX(HT$9-HT43*HT$8/12,0),HT43),0))</x:f>
        <x:v>57927590.416573316</x:v>
      </x:c>
      <x:c r="HU44" s="58" t="n">
        <x:f>IF($C44&gt;'Deal Pricing'!$D$9,"",MAX(HU43-MIN(MAX(HU$9-HU43*HU$8/12,0),HU43),0))</x:f>
        <x:v>57962989.05787294</x:v>
      </x:c>
      <x:c r="HV44" s="58" t="n">
        <x:f>IF($C44&gt;'Deal Pricing'!$D$9,"",MAX(HV43-MIN(MAX(HV$9-HV43*HV$8/12,0),HV43),0))</x:f>
        <x:v>57998375.68328906</x:v>
      </x:c>
      <x:c r="HW44" s="58" t="n">
        <x:f>IF($C44&gt;'Deal Pricing'!$D$9,"",MAX(HW43-MIN(MAX(HW$9-HW43*HW$8/12,0),HW43),0))</x:f>
        <x:v>58033750.261831515</x:v>
      </x:c>
      <x:c r="HX44" s="58" t="n">
        <x:f>IF($C44&gt;'Deal Pricing'!$D$9,"",MAX(HX43-MIN(MAX(HX$9-HX43*HX$8/12,0),HX43),0))</x:f>
        <x:v>58069112.7625627</x:v>
      </x:c>
      <x:c r="HY44" s="58" t="n">
        <x:f>IF($C44&gt;'Deal Pricing'!$D$9,"",MAX(HY43-MIN(MAX(HY$9-HY43*HY$8/12,0),HY43),0))</x:f>
        <x:v>58104463.15460204</x:v>
      </x:c>
      <x:c r="HZ44" s="58" t="n">
        <x:f>IF($C44&gt;'Deal Pricing'!$D$9,"",MAX(HZ43-MIN(MAX(HZ$9-HZ43*HZ$8/12,0),HZ43),0))</x:f>
        <x:v>58139801.407121815</x:v>
      </x:c>
      <x:c r="IA44" s="58" t="n">
        <x:f>IF($C44&gt;'Deal Pricing'!$D$9,"",MAX(IA43-MIN(MAX(IA$9-IA43*IA$8/12,0),IA43),0))</x:f>
        <x:v>58175127.489351556</x:v>
      </x:c>
      <x:c r="IB44" s="58" t="n">
        <x:f>IF($C44&gt;'Deal Pricing'!$D$9,"",MAX(IB43-MIN(MAX(IB$9-IB43*IB$8/12,0),IB43),0))</x:f>
        <x:v>58210441.370573565</x:v>
      </x:c>
      <x:c r="IC44" s="2"/>
      <x:c r="ID44" s="2"/>
      <x:c r="IE44" s="2"/>
      <x:c r="IF44" s="2"/>
    </x:row>
    <x:row r="45">
      <x:c r="A45" s="2"/>
      <x:c r="B45" s="2"/>
      <x:c r="C45" s="2" t="n">
        <x:v>21</x:v>
      </x:c>
      <x:c r="D45" s="67" t="n">
        <x:f>IF(C45&lt;='Deal Pricing'!$D$9,(1-(1-(1-'Deal Pricing'!$H$10)^(1/12)))^(C45-1),"")</x:f>
        <x:v>0.9342262265200748</x:v>
      </x:c>
      <x:c r="E45" s="67" t="n">
        <x:f>IF(D45="","",D45*(1-(1-'Deal Pricing'!$H$10)^(1/12)))</x:f>
        <x:v>0.0031726819650861804</x:v>
      </x:c>
      <x:c r="F45" s="58" t="n">
        <x:f>IF($C45&gt;'Deal Pricing'!$D$9,"",MAX(F44-MIN(MAX(F$9-F44*F$8/12,0),F44),0))</x:f>
        <x:v>47037186.10606517</x:v>
      </x:c>
      <x:c r="G45" s="58" t="n">
        <x:f>IF($C45&gt;'Deal Pricing'!$D$9,"",MAX(G44-MIN(MAX(G$9-G44*G$8/12,0),G44),0))</x:f>
        <x:v>47074192.7730445</x:v>
      </x:c>
      <x:c r="H45" s="58" t="n">
        <x:f>IF($C45&gt;'Deal Pricing'!$D$9,"",MAX(H44-MIN(MAX(H$9-H44*H$8/12,0),H44),0))</x:f>
        <x:v>47111197.54119758</x:v>
      </x:c>
      <x:c r="I45" s="58" t="n">
        <x:f>IF($C45&gt;'Deal Pricing'!$D$9,"",MAX(I44-MIN(MAX(I$9-I44*I$8/12,0),I44),0))</x:f>
        <x:v>47148200.3698809</x:v>
      </x:c>
      <x:c r="J45" s="58" t="n">
        <x:f>IF($C45&gt;'Deal Pricing'!$D$9,"",MAX(J44-MIN(MAX(J$9-J44*J$8/12,0),J44),0))</x:f>
        <x:v>47185201.2184716</x:v>
      </x:c>
      <x:c r="K45" s="58" t="n">
        <x:f>IF($C45&gt;'Deal Pricing'!$D$9,"",MAX(K44-MIN(MAX(K$9-K44*K$8/12,0),K44),0))</x:f>
        <x:v>47222200.04637416</x:v>
      </x:c>
      <x:c r="L45" s="58" t="n">
        <x:f>IF($C45&gt;'Deal Pricing'!$D$9,"",MAX(L44-MIN(MAX(L$9-L44*L$8/12,0),L44),0))</x:f>
        <x:v>47259196.81300569</x:v>
      </x:c>
      <x:c r="M45" s="58" t="n">
        <x:f>IF($C45&gt;'Deal Pricing'!$D$9,"",MAX(M44-MIN(MAX(M$9-M44*M$8/12,0),M44),0))</x:f>
        <x:v>47296191.4778129</x:v>
      </x:c>
      <x:c r="N45" s="58" t="n">
        <x:f>IF($C45&gt;'Deal Pricing'!$D$9,"",MAX(N44-MIN(MAX(N$9-N44*N$8/12,0),N44),0))</x:f>
        <x:v>47333184.000255555</x:v>
      </x:c>
      <x:c r="O45" s="58" t="n">
        <x:f>IF($C45&gt;'Deal Pricing'!$D$9,"",MAX(O44-MIN(MAX(O$9-O44*O$8/12,0),O44),0))</x:f>
        <x:v>47370174.33982328</x:v>
      </x:c>
      <x:c r="P45" s="58" t="n">
        <x:f>IF($C45&gt;'Deal Pricing'!$D$9,"",MAX(P44-MIN(MAX(P$9-P44*P$8/12,0),P44),0))</x:f>
        <x:v>47407162.45601927</x:v>
      </x:c>
      <x:c r="Q45" s="58" t="n">
        <x:f>IF($C45&gt;'Deal Pricing'!$D$9,"",MAX(Q44-MIN(MAX(Q$9-Q44*Q$8/12,0),Q44),0))</x:f>
        <x:v>47444148.30837673</x:v>
      </x:c>
      <x:c r="R45" s="58" t="n">
        <x:f>IF($C45&gt;'Deal Pricing'!$D$9,"",MAX(R44-MIN(MAX(R$9-R44*R$8/12,0),R44),0))</x:f>
        <x:v>47481131.85644291</x:v>
      </x:c>
      <x:c r="S45" s="58" t="n">
        <x:f>IF($C45&gt;'Deal Pricing'!$D$9,"",MAX(S44-MIN(MAX(S$9-S44*S$8/12,0),S44),0))</x:f>
        <x:v>47518113.05979527</x:v>
      </x:c>
      <x:c r="T45" s="58" t="n">
        <x:f>IF($C45&gt;'Deal Pricing'!$D$9,"",MAX(T44-MIN(MAX(T$9-T44*T$8/12,0),T44),0))</x:f>
        <x:v>47555091.87802592</x:v>
      </x:c>
      <x:c r="U45" s="58" t="n">
        <x:f>IF($C45&gt;'Deal Pricing'!$D$9,"",MAX(U44-MIN(MAX(U$9-U44*U$8/12,0),U44),0))</x:f>
        <x:v>47592068.270757124</x:v>
      </x:c>
      <x:c r="V45" s="58" t="n">
        <x:f>IF($C45&gt;'Deal Pricing'!$D$9,"",MAX(V44-MIN(MAX(V$9-V44*V$8/12,0),V44),0))</x:f>
        <x:v>47629042.1976282</x:v>
      </x:c>
      <x:c r="W45" s="58" t="n">
        <x:f>IF($C45&gt;'Deal Pricing'!$D$9,"",MAX(W44-MIN(MAX(W$9-W44*W$8/12,0),W44),0))</x:f>
        <x:v>47666013.618301645</x:v>
      </x:c>
      <x:c r="X45" s="58" t="n">
        <x:f>IF($C45&gt;'Deal Pricing'!$D$9,"",MAX(X44-MIN(MAX(X$9-X44*X$8/12,0),X44),0))</x:f>
        <x:v>47702982.49246836</x:v>
      </x:c>
      <x:c r="Y45" s="58" t="n">
        <x:f>IF($C45&gt;'Deal Pricing'!$D$9,"",MAX(Y44-MIN(MAX(Y$9-Y44*Y$8/12,0),Y44),0))</x:f>
        <x:v>47739948.77983528</x:v>
      </x:c>
      <x:c r="Z45" s="58" t="n">
        <x:f>IF($C45&gt;'Deal Pricing'!$D$9,"",MAX(Z44-MIN(MAX(Z$9-Z44*Z$8/12,0),Z44),0))</x:f>
        <x:v>47776912.440139934</x:v>
      </x:c>
      <x:c r="AA45" s="58" t="n">
        <x:f>IF($C45&gt;'Deal Pricing'!$D$9,"",MAX(AA44-MIN(MAX(AA$9-AA44*AA$8/12,0),AA44),0))</x:f>
        <x:v>47813873.433136374</x:v>
      </x:c>
      <x:c r="AB45" s="58" t="n">
        <x:f>IF($C45&gt;'Deal Pricing'!$D$9,"",MAX(AB44-MIN(MAX(AB$9-AB44*AB$8/12,0),AB44),0))</x:f>
        <x:v>47850831.7186094</x:v>
      </x:c>
      <x:c r="AC45" s="58" t="n">
        <x:f>IF($C45&gt;'Deal Pricing'!$D$9,"",MAX(AC44-MIN(MAX(AC$9-AC44*AC$8/12,0),AC44),0))</x:f>
        <x:v>47887787.25636077</x:v>
      </x:c>
      <x:c r="AD45" s="58" t="n">
        <x:f>IF($C45&gt;'Deal Pricing'!$D$9,"",MAX(AD44-MIN(MAX(AD$9-AD44*AD$8/12,0),AD44),0))</x:f>
        <x:v>47924740.00622327</x:v>
      </x:c>
      <x:c r="AE45" s="58" t="n">
        <x:f>IF($C45&gt;'Deal Pricing'!$D$9,"",MAX(AE44-MIN(MAX(AE$9-AE44*AE$8/12,0),AE44),0))</x:f>
        <x:v>47961689.92804716</x:v>
      </x:c>
      <x:c r="AF45" s="58" t="n">
        <x:f>IF($C45&gt;'Deal Pricing'!$D$9,"",MAX(AF44-MIN(MAX(AF$9-AF44*AF$8/12,0),AF44),0))</x:f>
        <x:v>47998636.981713735</x:v>
      </x:c>
      <x:c r="AG45" s="58" t="n">
        <x:f>IF($C45&gt;'Deal Pricing'!$D$9,"",MAX(AG44-MIN(MAX(AG$9-AG44*AG$8/12,0),AG44),0))</x:f>
        <x:v>48035581.12712389</x:v>
      </x:c>
      <x:c r="AH45" s="58" t="n">
        <x:f>IF($C45&gt;'Deal Pricing'!$D$9,"",MAX(AH44-MIN(MAX(AH$9-AH44*AH$8/12,0),AH44),0))</x:f>
        <x:v>48072522.3242034</x:v>
      </x:c>
      <x:c r="AI45" s="58" t="n">
        <x:f>IF($C45&gt;'Deal Pricing'!$D$9,"",MAX(AI44-MIN(MAX(AI$9-AI44*AI$8/12,0),AI44),0))</x:f>
        <x:v>48109460.53290773</x:v>
      </x:c>
      <x:c r="AJ45" s="58" t="n">
        <x:f>IF($C45&gt;'Deal Pricing'!$D$9,"",MAX(AJ44-MIN(MAX(AJ$9-AJ44*AJ$8/12,0),AJ44),0))</x:f>
        <x:v>48146395.7132109</x:v>
      </x:c>
      <x:c r="AK45" s="58" t="n">
        <x:f>IF($C45&gt;'Deal Pricing'!$D$9,"",MAX(AK44-MIN(MAX(AK$9-AK44*AK$8/12,0),AK44),0))</x:f>
        <x:v>48183327.82511887</x:v>
      </x:c>
      <x:c r="AL45" s="58" t="n">
        <x:f>IF($C45&gt;'Deal Pricing'!$D$9,"",MAX(AL44-MIN(MAX(AL$9-AL44*AL$8/12,0),AL44),0))</x:f>
        <x:v>48220256.82865624</x:v>
      </x:c>
      <x:c r="AM45" s="58" t="n">
        <x:f>IF($C45&gt;'Deal Pricing'!$D$9,"",MAX(AM44-MIN(MAX(AM$9-AM44*AM$8/12,0),AM44),0))</x:f>
        <x:v>48257182.68387976</x:v>
      </x:c>
      <x:c r="AN45" s="58" t="n">
        <x:f>IF($C45&gt;'Deal Pricing'!$D$9,"",MAX(AN44-MIN(MAX(AN$9-AN44*AN$8/12,0),AN44),0))</x:f>
        <x:v>48294105.350865625</x:v>
      </x:c>
      <x:c r="AO45" s="58" t="n">
        <x:f>IF($C45&gt;'Deal Pricing'!$D$9,"",MAX(AO44-MIN(MAX(AO$9-AO44*AO$8/12,0),AO44),0))</x:f>
        <x:v>48331024.78972198</x:v>
      </x:c>
      <x:c r="AP45" s="58" t="n">
        <x:f>IF($C45&gt;'Deal Pricing'!$D$9,"",MAX(AP44-MIN(MAX(AP$9-AP44*AP$8/12,0),AP44),0))</x:f>
        <x:v>48367940.96057702</x:v>
      </x:c>
      <x:c r="AQ45" s="58" t="n">
        <x:f>IF($C45&gt;'Deal Pricing'!$D$9,"",MAX(AQ44-MIN(MAX(AQ$9-AQ44*AQ$8/12,0),AQ44),0))</x:f>
        <x:v>48404853.82359116</x:v>
      </x:c>
      <x:c r="AR45" s="58" t="n">
        <x:f>IF($C45&gt;'Deal Pricing'!$D$9,"",MAX(AR44-MIN(MAX(AR$9-AR44*AR$8/12,0),AR44),0))</x:f>
        <x:v>48441763.338945255</x:v>
      </x:c>
      <x:c r="AS45" s="58" t="n">
        <x:f>IF($C45&gt;'Deal Pricing'!$D$9,"",MAX(AS44-MIN(MAX(AS$9-AS44*AS$8/12,0),AS44),0))</x:f>
        <x:v>48478669.466852546</x:v>
      </x:c>
      <x:c r="AT45" s="58" t="n">
        <x:f>IF($C45&gt;'Deal Pricing'!$D$9,"",MAX(AT44-MIN(MAX(AT$9-AT44*AT$8/12,0),AT44),0))</x:f>
        <x:v>48515572.16754853</x:v>
      </x:c>
      <x:c r="AU45" s="58" t="n">
        <x:f>IF($C45&gt;'Deal Pricing'!$D$9,"",MAX(AU44-MIN(MAX(AU$9-AU44*AU$8/12,0),AU44),0))</x:f>
        <x:v>48552471.40129578</x:v>
      </x:c>
      <x:c r="AV45" s="58" t="n">
        <x:f>IF($C45&gt;'Deal Pricing'!$D$9,"",MAX(AV44-MIN(MAX(AV$9-AV44*AV$8/12,0),AV44),0))</x:f>
        <x:v>48589367.12838795</x:v>
      </x:c>
      <x:c r="AW45" s="58" t="n">
        <x:f>IF($C45&gt;'Deal Pricing'!$D$9,"",MAX(AW44-MIN(MAX(AW$9-AW44*AW$8/12,0),AW44),0))</x:f>
        <x:v>48626259.30914036</x:v>
      </x:c>
      <x:c r="AX45" s="58" t="n">
        <x:f>IF($C45&gt;'Deal Pricing'!$D$9,"",MAX(AX44-MIN(MAX(AX$9-AX44*AX$8/12,0),AX44),0))</x:f>
        <x:v>48663147.90390126</x:v>
      </x:c>
      <x:c r="AY45" s="58" t="n">
        <x:f>IF($C45&gt;'Deal Pricing'!$D$9,"",MAX(AY44-MIN(MAX(AY$9-AY44*AY$8/12,0),AY44),0))</x:f>
        <x:v>48700032.87304067</x:v>
      </x:c>
      <x:c r="AZ45" s="58" t="n">
        <x:f>IF($C45&gt;'Deal Pricing'!$D$9,"",MAX(AZ44-MIN(MAX(AZ$9-AZ44*AZ$8/12,0),AZ44),0))</x:f>
        <x:v>48736914.176961996</x:v>
      </x:c>
      <x:c r="BA45" s="58" t="n">
        <x:f>IF($C45&gt;'Deal Pricing'!$D$9,"",MAX(BA44-MIN(MAX(BA$9-BA44*BA$8/12,0),BA44),0))</x:f>
        <x:v>48773791.776090905</x:v>
      </x:c>
      <x:c r="BB45" s="58" t="n">
        <x:f>IF($C45&gt;'Deal Pricing'!$D$9,"",MAX(BB44-MIN(MAX(BB$9-BB44*BB$8/12,0),BB44),0))</x:f>
        <x:v>48810665.63088644</x:v>
      </x:c>
      <x:c r="BC45" s="58" t="n">
        <x:f>IF($C45&gt;'Deal Pricing'!$D$9,"",MAX(BC44-MIN(MAX(BC$9-BC44*BC$8/12,0),BC44),0))</x:f>
        <x:v>48847535.70183039</x:v>
      </x:c>
      <x:c r="BD45" s="58" t="n">
        <x:f>IF($C45&gt;'Deal Pricing'!$D$9,"",MAX(BD44-MIN(MAX(BD$9-BD44*BD$8/12,0),BD44),0))</x:f>
        <x:v>48884401.94943826</x:v>
      </x:c>
      <x:c r="BE45" s="58" t="n">
        <x:f>IF($C45&gt;'Deal Pricing'!$D$9,"",MAX(BE44-MIN(MAX(BE$9-BE44*BE$8/12,0),BE44),0))</x:f>
        <x:v>48921264.33424983</x:v>
      </x:c>
      <x:c r="BF45" s="58" t="n">
        <x:f>IF($C45&gt;'Deal Pricing'!$D$9,"",MAX(BF44-MIN(MAX(BF$9-BF44*BF$8/12,0),BF44),0))</x:f>
        <x:v>48958122.81683378</x:v>
      </x:c>
      <x:c r="BG45" s="58" t="n">
        <x:f>IF($C45&gt;'Deal Pricing'!$D$9,"",MAX(BG44-MIN(MAX(BG$9-BG44*BG$8/12,0),BG44),0))</x:f>
        <x:v>48994977.35779119</x:v>
      </x:c>
      <x:c r="BH45" s="58" t="n">
        <x:f>IF($C45&gt;'Deal Pricing'!$D$9,"",MAX(BH44-MIN(MAX(BH$9-BH44*BH$8/12,0),BH44),0))</x:f>
        <x:v>49031827.917747065</x:v>
      </x:c>
      <x:c r="BI45" s="58" t="n">
        <x:f>IF($C45&gt;'Deal Pricing'!$D$9,"",MAX(BI44-MIN(MAX(BI$9-BI44*BI$8/12,0),BI44),0))</x:f>
        <x:v>49068674.457360506</x:v>
      </x:c>
      <x:c r="BJ45" s="58" t="n">
        <x:f>IF($C45&gt;'Deal Pricing'!$D$9,"",MAX(BJ44-MIN(MAX(BJ$9-BJ44*BJ$8/12,0),BJ44),0))</x:f>
        <x:v>49105516.937314756</x:v>
      </x:c>
      <x:c r="BK45" s="58" t="n">
        <x:f>IF($C45&gt;'Deal Pricing'!$D$9,"",MAX(BK44-MIN(MAX(BK$9-BK44*BK$8/12,0),BK44),0))</x:f>
        <x:v>49142355.318327636</x:v>
      </x:c>
      <x:c r="BL45" s="58" t="n">
        <x:f>IF($C45&gt;'Deal Pricing'!$D$9,"",MAX(BL44-MIN(MAX(BL$9-BL44*BL$8/12,0),BL44),0))</x:f>
        <x:v>49179189.561141305</x:v>
      </x:c>
      <x:c r="BM45" s="58" t="n">
        <x:f>IF($C45&gt;'Deal Pricing'!$D$9,"",MAX(BM44-MIN(MAX(BM$9-BM44*BM$8/12,0),BM44),0))</x:f>
        <x:v>49216019.62653276</x:v>
      </x:c>
      <x:c r="BN45" s="58" t="n">
        <x:f>IF($C45&gt;'Deal Pricing'!$D$9,"",MAX(BN44-MIN(MAX(BN$9-BN44*BN$8/12,0),BN44),0))</x:f>
        <x:v>49252845.47530366</x:v>
      </x:c>
      <x:c r="BO45" s="58" t="n">
        <x:f>IF($C45&gt;'Deal Pricing'!$D$9,"",MAX(BO44-MIN(MAX(BO$9-BO44*BO$8/12,0),BO44),0))</x:f>
        <x:v>49289667.06829088</x:v>
      </x:c>
      <x:c r="BP45" s="58" t="n">
        <x:f>IF($C45&gt;'Deal Pricing'!$D$9,"",MAX(BP44-MIN(MAX(BP$9-BP44*BP$8/12,0),BP44),0))</x:f>
        <x:v>49326484.36635637</x:v>
      </x:c>
      <x:c r="BQ45" s="58" t="n">
        <x:f>IF($C45&gt;'Deal Pricing'!$D$9,"",MAX(BQ44-MIN(MAX(BQ$9-BQ44*BQ$8/12,0),BQ44),0))</x:f>
        <x:v>49363297.33039739</x:v>
      </x:c>
      <x:c r="BR45" s="58" t="n">
        <x:f>IF($C45&gt;'Deal Pricing'!$D$9,"",MAX(BR44-MIN(MAX(BR$9-BR44*BR$8/12,0),BR44),0))</x:f>
        <x:v>49400105.9213379</x:v>
      </x:c>
      <x:c r="BS45" s="58" t="n">
        <x:f>IF($C45&gt;'Deal Pricing'!$D$9,"",MAX(BS44-MIN(MAX(BS$9-BS44*BS$8/12,0),BS44),0))</x:f>
        <x:v>49436910.10013248</x:v>
      </x:c>
      <x:c r="BT45" s="58" t="n">
        <x:f>IF($C45&gt;'Deal Pricing'!$D$9,"",MAX(BT44-MIN(MAX(BT$9-BT44*BT$8/12,0),BT44),0))</x:f>
        <x:v>49473709.827770144</x:v>
      </x:c>
      <x:c r="BU45" s="58" t="n">
        <x:f>IF($C45&gt;'Deal Pricing'!$D$9,"",MAX(BU44-MIN(MAX(BU$9-BU44*BU$8/12,0),BU44),0))</x:f>
        <x:v>49510505.065266185</x:v>
      </x:c>
      <x:c r="BV45" s="58" t="n">
        <x:f>IF($C45&gt;'Deal Pricing'!$D$9,"",MAX(BV44-MIN(MAX(BV$9-BV44*BV$8/12,0),BV44),0))</x:f>
        <x:v>49547295.77367141</x:v>
      </x:c>
      <x:c r="BW45" s="58" t="n">
        <x:f>IF($C45&gt;'Deal Pricing'!$D$9,"",MAX(BW44-MIN(MAX(BW$9-BW44*BW$8/12,0),BW44),0))</x:f>
        <x:v>49584081.91406339</x:v>
      </x:c>
      <x:c r="BX45" s="58" t="n">
        <x:f>IF($C45&gt;'Deal Pricing'!$D$9,"",MAX(BX44-MIN(MAX(BX$9-BX44*BX$8/12,0),BX44),0))</x:f>
        <x:v>49620863.44755562</x:v>
      </x:c>
      <x:c r="BY45" s="58" t="n">
        <x:f>IF($C45&gt;'Deal Pricing'!$D$9,"",MAX(BY44-MIN(MAX(BY$9-BY44*BY$8/12,0),BY44),0))</x:f>
        <x:v>49657640.33528855</x:v>
      </x:c>
      <x:c r="BZ45" s="58" t="n">
        <x:f>IF($C45&gt;'Deal Pricing'!$D$9,"",MAX(BZ44-MIN(MAX(BZ$9-BZ44*BZ$8/12,0),BZ44),0))</x:f>
        <x:v>49694412.538438916</x:v>
      </x:c>
      <x:c r="CA45" s="58" t="n">
        <x:f>IF($C45&gt;'Deal Pricing'!$D$9,"",MAX(CA44-MIN(MAX(CA$9-CA44*CA$8/12,0),CA44),0))</x:f>
        <x:v>49731180.018210575</x:v>
      </x:c>
      <x:c r="CB45" s="58" t="n">
        <x:f>IF($C45&gt;'Deal Pricing'!$D$9,"",MAX(CB44-MIN(MAX(CB$9-CB44*CB$8/12,0),CB44),0))</x:f>
        <x:v>49767942.73584418</x:v>
      </x:c>
      <x:c r="CC45" s="58" t="n">
        <x:f>IF($C45&gt;'Deal Pricing'!$D$9,"",MAX(CC44-MIN(MAX(CC$9-CC44*CC$8/12,0),CC44),0))</x:f>
        <x:v>49804700.652608834</x:v>
      </x:c>
      <x:c r="CD45" s="58" t="n">
        <x:f>IF($C45&gt;'Deal Pricing'!$D$9,"",MAX(CD44-MIN(MAX(CD$9-CD44*CD$8/12,0),CD44),0))</x:f>
        <x:v>49841453.72980615</x:v>
      </x:c>
      <x:c r="CE45" s="58" t="n">
        <x:f>IF($C45&gt;'Deal Pricing'!$D$9,"",MAX(CE44-MIN(MAX(CE$9-CE44*CE$8/12,0),CE44),0))</x:f>
        <x:v>49878201.9287733</x:v>
      </x:c>
      <x:c r="CF45" s="58" t="n">
        <x:f>IF($C45&gt;'Deal Pricing'!$D$9,"",MAX(CF44-MIN(MAX(CF$9-CF44*CF$8/12,0),CF44),0))</x:f>
        <x:v>49914945.21087575</x:v>
      </x:c>
      <x:c r="CG45" s="58" t="n">
        <x:f>IF($C45&gt;'Deal Pricing'!$D$9,"",MAX(CG44-MIN(MAX(CG$9-CG44*CG$8/12,0),CG44),0))</x:f>
        <x:v>49951683.537516095</x:v>
      </x:c>
      <x:c r="CH45" s="58" t="n">
        <x:f>IF($C45&gt;'Deal Pricing'!$D$9,"",MAX(CH44-MIN(MAX(CH$9-CH44*CH$8/12,0),CH44),0))</x:f>
        <x:v>49988416.8701253</x:v>
      </x:c>
      <x:c r="CI45" s="58" t="n">
        <x:f>IF($C45&gt;'Deal Pricing'!$D$9,"",MAX(CI44-MIN(MAX(CI$9-CI44*CI$8/12,0),CI44),0))</x:f>
        <x:v>50025145.1701718</x:v>
      </x:c>
      <x:c r="CJ45" s="58" t="n">
        <x:f>IF($C45&gt;'Deal Pricing'!$D$9,"",MAX(CJ44-MIN(MAX(CJ$9-CJ44*CJ$8/12,0),CJ44),0))</x:f>
        <x:v>50061868.39915294</x:v>
      </x:c>
      <x:c r="CK45" s="58" t="n">
        <x:f>IF($C45&gt;'Deal Pricing'!$D$9,"",MAX(CK44-MIN(MAX(CK$9-CK44*CK$8/12,0),CK44),0))</x:f>
        <x:v>50098586.51860353</x:v>
      </x:c>
      <x:c r="CL45" s="58" t="n">
        <x:f>IF($C45&gt;'Deal Pricing'!$D$9,"",MAX(CL44-MIN(MAX(CL$9-CL44*CL$8/12,0),CL44),0))</x:f>
        <x:v>50135299.49008759</x:v>
      </x:c>
      <x:c r="CM45" s="58" t="n">
        <x:f>IF($C45&gt;'Deal Pricing'!$D$9,"",MAX(CM44-MIN(MAX(CM$9-CM44*CM$8/12,0),CM44),0))</x:f>
        <x:v>50172007.27520712</x:v>
      </x:c>
      <x:c r="CN45" s="58" t="n">
        <x:f>IF($C45&gt;'Deal Pricing'!$D$9,"",MAX(CN44-MIN(MAX(CN$9-CN44*CN$8/12,0),CN44),0))</x:f>
        <x:v>50208709.83559341</x:v>
      </x:c>
      <x:c r="CO45" s="58" t="n">
        <x:f>IF($C45&gt;'Deal Pricing'!$D$9,"",MAX(CO44-MIN(MAX(CO$9-CO44*CO$8/12,0),CO44),0))</x:f>
        <x:v>50245407.13291616</x:v>
      </x:c>
      <x:c r="CP45" s="58" t="n">
        <x:f>IF($C45&gt;'Deal Pricing'!$D$9,"",MAX(CP44-MIN(MAX(CP$9-CP44*CP$8/12,0),CP44),0))</x:f>
        <x:v>50282099.12887561</x:v>
      </x:c>
      <x:c r="CQ45" s="58" t="n">
        <x:f>IF($C45&gt;'Deal Pricing'!$D$9,"",MAX(CQ44-MIN(MAX(CQ$9-CQ44*CQ$8/12,0),CQ44),0))</x:f>
        <x:v>50318785.78520654</x:v>
      </x:c>
      <x:c r="CR45" s="58" t="n">
        <x:f>IF($C45&gt;'Deal Pricing'!$D$9,"",MAX(CR44-MIN(MAX(CR$9-CR44*CR$8/12,0),CR44),0))</x:f>
        <x:v>50355467.063680954</x:v>
      </x:c>
      <x:c r="CS45" s="58" t="n">
        <x:f>IF($C45&gt;'Deal Pricing'!$D$9,"",MAX(CS44-MIN(MAX(CS$9-CS44*CS$8/12,0),CS44),0))</x:f>
        <x:v>50392142.92610131</x:v>
      </x:c>
      <x:c r="CT45" s="58" t="n">
        <x:f>IF($C45&gt;'Deal Pricing'!$D$9,"",MAX(CT44-MIN(MAX(CT$9-CT44*CT$8/12,0),CT44),0))</x:f>
        <x:v>50428813.33430867</x:v>
      </x:c>
      <x:c r="CU45" s="58" t="n">
        <x:f>IF($C45&gt;'Deal Pricing'!$D$9,"",MAX(CU44-MIN(MAX(CU$9-CU44*CU$8/12,0),CU44),0))</x:f>
        <x:v>50465478.25017492</x:v>
      </x:c>
      <x:c r="CV45" s="58" t="n">
        <x:f>IF($C45&gt;'Deal Pricing'!$D$9,"",MAX(CV44-MIN(MAX(CV$9-CV44*CV$8/12,0),CV44),0))</x:f>
        <x:v>50502137.63561079</x:v>
      </x:c>
      <x:c r="CW45" s="58" t="n">
        <x:f>IF($C45&gt;'Deal Pricing'!$D$9,"",MAX(CW44-MIN(MAX(CW$9-CW44*CW$8/12,0),CW44),0))</x:f>
        <x:v>50538791.45255803</x:v>
      </x:c>
      <x:c r="CX45" s="58" t="n">
        <x:f>IF($C45&gt;'Deal Pricing'!$D$9,"",MAX(CX44-MIN(MAX(CX$9-CX44*CX$8/12,0),CX44),0))</x:f>
        <x:v>50575439.662997715</x:v>
      </x:c>
      <x:c r="CY45" s="58" t="n">
        <x:f>IF($C45&gt;'Deal Pricing'!$D$9,"",MAX(CY44-MIN(MAX(CY$9-CY44*CY$8/12,0),CY44),0))</x:f>
        <x:v>50612082.22894214</x:v>
      </x:c>
      <x:c r="CZ45" s="58" t="n">
        <x:f>IF($C45&gt;'Deal Pricing'!$D$9,"",MAX(CZ44-MIN(MAX(CZ$9-CZ44*CZ$8/12,0),CZ44),0))</x:f>
        <x:v>50648719.112443075</x:v>
      </x:c>
      <x:c r="DA45" s="58" t="n">
        <x:f>IF($C45&gt;'Deal Pricing'!$D$9,"",MAX(DA44-MIN(MAX(DA$9-DA44*DA$8/12,0),DA44),0))</x:f>
        <x:v>50685350.27558389</x:v>
      </x:c>
      <x:c r="DB45" s="58" t="n">
        <x:f>IF($C45&gt;'Deal Pricing'!$D$9,"",MAX(DB44-MIN(MAX(DB$9-DB44*DB$8/12,0),DB44),0))</x:f>
        <x:v>50721975.68048777</x:v>
      </x:c>
      <x:c r="DC45" s="58" t="n">
        <x:f>IF($C45&gt;'Deal Pricing'!$D$9,"",MAX(DC44-MIN(MAX(DC$9-DC44*DC$8/12,0),DC44),0))</x:f>
        <x:v>50758595.28931081</x:v>
      </x:c>
      <x:c r="DD45" s="58" t="n">
        <x:f>IF($C45&gt;'Deal Pricing'!$D$9,"",MAX(DD44-MIN(MAX(DD$9-DD44*DD$8/12,0),DD44),0))</x:f>
        <x:v>50795209.06424507</x:v>
      </x:c>
      <x:c r="DE45" s="58" t="n">
        <x:f>IF($C45&gt;'Deal Pricing'!$D$9,"",MAX(DE44-MIN(MAX(DE$9-DE44*DE$8/12,0),DE44),0))</x:f>
        <x:v>50831816.96752178</x:v>
      </x:c>
      <x:c r="DF45" s="58" t="n">
        <x:f>IF($C45&gt;'Deal Pricing'!$D$9,"",MAX(DF44-MIN(MAX(DF$9-DF44*DF$8/12,0),DF44),0))</x:f>
        <x:v>50868418.96140457</x:v>
      </x:c>
      <x:c r="DG45" s="58" t="n">
        <x:f>IF($C45&gt;'Deal Pricing'!$D$9,"",MAX(DG44-MIN(MAX(DG$9-DG44*DG$8/12,0),DG44),0))</x:f>
        <x:v>50905015.00819734</x:v>
      </x:c>
      <x:c r="DH45" s="58" t="n">
        <x:f>IF($C45&gt;'Deal Pricing'!$D$9,"",MAX(DH44-MIN(MAX(DH$9-DH44*DH$8/12,0),DH44),0))</x:f>
        <x:v>50941605.07023686</x:v>
      </x:c>
      <x:c r="DI45" s="58" t="n">
        <x:f>IF($C45&gt;'Deal Pricing'!$D$9,"",MAX(DI44-MIN(MAX(DI$9-DI44*DI$8/12,0),DI44),0))</x:f>
        <x:v>50978189.10990032</x:v>
      </x:c>
      <x:c r="DJ45" s="58" t="n">
        <x:f>IF($C45&gt;'Deal Pricing'!$D$9,"",MAX(DJ44-MIN(MAX(DJ$9-DJ44*DJ$8/12,0),DJ44),0))</x:f>
        <x:v>51014767.08959808</x:v>
      </x:c>
      <x:c r="DK45" s="58" t="n">
        <x:f>IF($C45&gt;'Deal Pricing'!$D$9,"",MAX(DK44-MIN(MAX(DK$9-DK44*DK$8/12,0),DK44),0))</x:f>
        <x:v>51051338.97178122</x:v>
      </x:c>
      <x:c r="DL45" s="58" t="n">
        <x:f>IF($C45&gt;'Deal Pricing'!$D$9,"",MAX(DL44-MIN(MAX(DL$9-DL44*DL$8/12,0),DL44),0))</x:f>
        <x:v>51087904.71893418</x:v>
      </x:c>
      <x:c r="DM45" s="58" t="n">
        <x:f>IF($C45&gt;'Deal Pricing'!$D$9,"",MAX(DM44-MIN(MAX(DM$9-DM44*DM$8/12,0),DM44),0))</x:f>
        <x:v>51124464.293582514</x:v>
      </x:c>
      <x:c r="DN45" s="58" t="n">
        <x:f>IF($C45&gt;'Deal Pricing'!$D$9,"",MAX(DN44-MIN(MAX(DN$9-DN44*DN$8/12,0),DN44),0))</x:f>
        <x:v>51161017.65828625</x:v>
      </x:c>
      <x:c r="DO45" s="58" t="n">
        <x:f>IF($C45&gt;'Deal Pricing'!$D$9,"",MAX(DO44-MIN(MAX(DO$9-DO44*DO$8/12,0),DO44),0))</x:f>
        <x:v>51197564.775643125</x:v>
      </x:c>
      <x:c r="DP45" s="58" t="n">
        <x:f>IF($C45&gt;'Deal Pricing'!$D$9,"",MAX(DP44-MIN(MAX(DP$9-DP44*DP$8/12,0),DP44),0))</x:f>
        <x:v>51234105.60829122</x:v>
      </x:c>
      <x:c r="DQ45" s="58" t="n">
        <x:f>IF($C45&gt;'Deal Pricing'!$D$9,"",MAX(DQ44-MIN(MAX(DQ$9-DQ44*DQ$8/12,0),DQ44),0))</x:f>
        <x:v>51270640.11890287</x:v>
      </x:c>
      <x:c r="DR45" s="58" t="n">
        <x:f>IF($C45&gt;'Deal Pricing'!$D$9,"",MAX(DR44-MIN(MAX(DR$9-DR44*DR$8/12,0),DR44),0))</x:f>
        <x:v>51307168.270191826</x:v>
      </x:c>
      <x:c r="DS45" s="58" t="n">
        <x:f>IF($C45&gt;'Deal Pricing'!$D$9,"",MAX(DS44-MIN(MAX(DS$9-DS44*DS$8/12,0),DS44),0))</x:f>
        <x:v>51343690.0249065</x:v>
      </x:c>
      <x:c r="DT45" s="58" t="n">
        <x:f>IF($C45&gt;'Deal Pricing'!$D$9,"",MAX(DT44-MIN(MAX(DT$9-DT44*DT$8/12,0),DT44),0))</x:f>
        <x:v>51380205.34583701</x:v>
      </x:c>
      <x:c r="DU45" s="58" t="n">
        <x:f>IF($C45&gt;'Deal Pricing'!$D$9,"",MAX(DU44-MIN(MAX(DU$9-DU44*DU$8/12,0),DU44),0))</x:f>
        <x:v>51416714.1958083</x:v>
      </x:c>
      <x:c r="DV45" s="58" t="n">
        <x:f>IF($C45&gt;'Deal Pricing'!$D$9,"",MAX(DV44-MIN(MAX(DV$9-DV44*DV$8/12,0),DV44),0))</x:f>
        <x:v>51453216.53768731</x:v>
      </x:c>
      <x:c r="DW45" s="58" t="n">
        <x:f>IF($C45&gt;'Deal Pricing'!$D$9,"",MAX(DW44-MIN(MAX(DW$9-DW44*DW$8/12,0),DW44),0))</x:f>
        <x:v>51489712.33437617</x:v>
      </x:c>
      <x:c r="DX45" s="58" t="n">
        <x:f>IF($C45&gt;'Deal Pricing'!$D$9,"",MAX(DX44-MIN(MAX(DX$9-DX44*DX$8/12,0),DX44),0))</x:f>
        <x:v>51526201.54881916</x:v>
      </x:c>
      <x:c r="DY45" s="58" t="n">
        <x:f>IF($C45&gt;'Deal Pricing'!$D$9,"",MAX(DY44-MIN(MAX(DY$9-DY44*DY$8/12,0),DY44),0))</x:f>
        <x:v>51562684.14399607</x:v>
      </x:c>
      <x:c r="DZ45" s="58" t="n">
        <x:f>IF($C45&gt;'Deal Pricing'!$D$9,"",MAX(DZ44-MIN(MAX(DZ$9-DZ44*DZ$8/12,0),DZ44),0))</x:f>
        <x:v>51599160.08292902</x:v>
      </x:c>
      <x:c r="EA45" s="58" t="n">
        <x:f>IF($C45&gt;'Deal Pricing'!$D$9,"",MAX(EA44-MIN(MAX(EA$9-EA44*EA$8/12,0),EA44),0))</x:f>
        <x:v>51635629.328676775</x:v>
      </x:c>
      <x:c r="EB45" s="58" t="n">
        <x:f>IF($C45&gt;'Deal Pricing'!$D$9,"",MAX(EB44-MIN(MAX(EB$9-EB44*EB$8/12,0),EB44),0))</x:f>
        <x:v>51672091.84433754</x:v>
      </x:c>
      <x:c r="EC45" s="58" t="n">
        <x:f>IF($C45&gt;'Deal Pricing'!$D$9,"",MAX(EC44-MIN(MAX(EC$9-EC44*EC$8/12,0),EC44),0))</x:f>
        <x:v>51708547.59305121</x:v>
      </x:c>
      <x:c r="ED45" s="58" t="n">
        <x:f>IF($C45&gt;'Deal Pricing'!$D$9,"",MAX(ED44-MIN(MAX(ED$9-ED44*ED$8/12,0),ED44),0))</x:f>
        <x:v>51744996.537994035</x:v>
      </x:c>
      <x:c r="EE45" s="58" t="n">
        <x:f>IF($C45&gt;'Deal Pricing'!$D$9,"",MAX(EE44-MIN(MAX(EE$9-EE44*EE$8/12,0),EE44),0))</x:f>
        <x:v>51781438.64238518</x:v>
      </x:c>
      <x:c r="EF45" s="58" t="n">
        <x:f>IF($C45&gt;'Deal Pricing'!$D$9,"",MAX(EF44-MIN(MAX(EF$9-EF44*EF$8/12,0),EF44),0))</x:f>
        <x:v>51817873.869480245</x:v>
      </x:c>
      <x:c r="EG45" s="58" t="n">
        <x:f>IF($C45&gt;'Deal Pricing'!$D$9,"",MAX(EG44-MIN(MAX(EG$9-EG44*EG$8/12,0),EG44),0))</x:f>
        <x:v>51854302.182578325</x:v>
      </x:c>
      <x:c r="EH45" s="58" t="n">
        <x:f>IF($C45&gt;'Deal Pricing'!$D$9,"",MAX(EH44-MIN(MAX(EH$9-EH44*EH$8/12,0),EH44),0))</x:f>
        <x:v>51890723.54501493</x:v>
      </x:c>
      <x:c r="EI45" s="58" t="n">
        <x:f>IF($C45&gt;'Deal Pricing'!$D$9,"",MAX(EI44-MIN(MAX(EI$9-EI44*EI$8/12,0),EI44),0))</x:f>
        <x:v>51927137.92016935</x:v>
      </x:c>
      <x:c r="EJ45" s="58" t="n">
        <x:f>IF($C45&gt;'Deal Pricing'!$D$9,"",MAX(EJ44-MIN(MAX(EJ$9-EJ44*EJ$8/12,0),EJ44),0))</x:f>
        <x:v>51963545.27145768</x:v>
      </x:c>
      <x:c r="EK45" s="58" t="n">
        <x:f>IF($C45&gt;'Deal Pricing'!$D$9,"",MAX(EK44-MIN(MAX(EK$9-EK44*EK$8/12,0),EK44),0))</x:f>
        <x:v>51999945.56233983</x:v>
      </x:c>
      <x:c r="EL45" s="58" t="n">
        <x:f>IF($C45&gt;'Deal Pricing'!$D$9,"",MAX(EL44-MIN(MAX(EL$9-EL44*EL$8/12,0),EL44),0))</x:f>
        <x:v>52036338.756313816</x:v>
      </x:c>
      <x:c r="EM45" s="58" t="n">
        <x:f>IF($C45&gt;'Deal Pricing'!$D$9,"",MAX(EM44-MIN(MAX(EM$9-EM44*EM$8/12,0),EM44),0))</x:f>
        <x:v>52072724.816918254</x:v>
      </x:c>
      <x:c r="EN45" s="58" t="n">
        <x:f>IF($C45&gt;'Deal Pricing'!$D$9,"",MAX(EN44-MIN(MAX(EN$9-EN44*EN$8/12,0),EN44),0))</x:f>
        <x:v>52109103.707735285</x:v>
      </x:c>
      <x:c r="EO45" s="58" t="n">
        <x:f>IF($C45&gt;'Deal Pricing'!$D$9,"",MAX(EO44-MIN(MAX(EO$9-EO44*EO$8/12,0),EO44),0))</x:f>
        <x:v>52145475.39238441</x:v>
      </x:c>
      <x:c r="EP45" s="58" t="n">
        <x:f>IF($C45&gt;'Deal Pricing'!$D$9,"",MAX(EP44-MIN(MAX(EP$9-EP44*EP$8/12,0),EP44),0))</x:f>
        <x:v>52181839.834529705</x:v>
      </x:c>
      <x:c r="EQ45" s="58" t="n">
        <x:f>IF($C45&gt;'Deal Pricing'!$D$9,"",MAX(EQ44-MIN(MAX(EQ$9-EQ44*EQ$8/12,0),EQ44),0))</x:f>
        <x:v>52218196.997873</x:v>
      </x:c>
      <x:c r="ER45" s="58" t="n">
        <x:f>IF($C45&gt;'Deal Pricing'!$D$9,"",MAX(ER44-MIN(MAX(ER$9-ER44*ER$8/12,0),ER44),0))</x:f>
        <x:v>52254546.84616094</x:v>
      </x:c>
      <x:c r="ES45" s="58" t="n">
        <x:f>IF($C45&gt;'Deal Pricing'!$D$9,"",MAX(ES44-MIN(MAX(ES$9-ES44*ES$8/12,0),ES44),0))</x:f>
        <x:v>52290889.34317806</x:v>
      </x:c>
      <x:c r="ET45" s="58" t="n">
        <x:f>IF($C45&gt;'Deal Pricing'!$D$9,"",MAX(ET44-MIN(MAX(ET$9-ET44*ET$8/12,0),ET44),0))</x:f>
        <x:v>52327224.452753976</x:v>
      </x:c>
      <x:c r="EU45" s="58" t="n">
        <x:f>IF($C45&gt;'Deal Pricing'!$D$9,"",MAX(EU44-MIN(MAX(EU$9-EU44*EU$8/12,0),EU44),0))</x:f>
        <x:v>52363552.13875662</x:v>
      </x:c>
      <x:c r="EV45" s="58" t="n">
        <x:f>IF($C45&gt;'Deal Pricing'!$D$9,"",MAX(EV44-MIN(MAX(EV$9-EV44*EV$8/12,0),EV44),0))</x:f>
        <x:v>52399872.36509897</x:v>
      </x:c>
      <x:c r="EW45" s="58" t="n">
        <x:f>IF($C45&gt;'Deal Pricing'!$D$9,"",MAX(EW44-MIN(MAX(EW$9-EW44*EW$8/12,0),EW44),0))</x:f>
        <x:v>52436185.09573274</x:v>
      </x:c>
      <x:c r="EX45" s="58" t="n">
        <x:f>IF($C45&gt;'Deal Pricing'!$D$9,"",MAX(EX44-MIN(MAX(EX$9-EX44*EX$8/12,0),EX44),0))</x:f>
        <x:v>52472490.29465493</x:v>
      </x:c>
      <x:c r="EY45" s="58" t="n">
        <x:f>IF($C45&gt;'Deal Pricing'!$D$9,"",MAX(EY44-MIN(MAX(EY$9-EY44*EY$8/12,0),EY44),0))</x:f>
        <x:v>52508787.92590232</x:v>
      </x:c>
      <x:c r="EZ45" s="58" t="n">
        <x:f>IF($C45&gt;'Deal Pricing'!$D$9,"",MAX(EZ44-MIN(MAX(EZ$9-EZ44*EZ$8/12,0),EZ44),0))</x:f>
        <x:v>52545077.95355396</x:v>
      </x:c>
      <x:c r="FA45" s="58" t="n">
        <x:f>IF($C45&gt;'Deal Pricing'!$D$9,"",MAX(FA44-MIN(MAX(FA$9-FA44*FA$8/12,0),FA44),0))</x:f>
        <x:v>52581360.34173376</x:v>
      </x:c>
      <x:c r="FB45" s="58" t="n">
        <x:f>IF($C45&gt;'Deal Pricing'!$D$9,"",MAX(FB44-MIN(MAX(FB$9-FB44*FB$8/12,0),FB44),0))</x:f>
        <x:v>52617635.054604955</x:v>
      </x:c>
      <x:c r="FC45" s="58" t="n">
        <x:f>IF($C45&gt;'Deal Pricing'!$D$9,"",MAX(FC44-MIN(MAX(FC$9-FC44*FC$8/12,0),FC44),0))</x:f>
        <x:v>52653902.05637658</x:v>
      </x:c>
      <x:c r="FD45" s="58" t="n">
        <x:f>IF($C45&gt;'Deal Pricing'!$D$9,"",MAX(FD44-MIN(MAX(FD$9-FD44*FD$8/12,0),FD44),0))</x:f>
        <x:v>52690161.31129748</x:v>
      </x:c>
      <x:c r="FE45" s="58" t="n">
        <x:f>IF($C45&gt;'Deal Pricing'!$D$9,"",MAX(FE44-MIN(MAX(FE$9-FE44*FE$8/12,0),FE44),0))</x:f>
        <x:v>52726412.78366226</x:v>
      </x:c>
      <x:c r="FF45" s="58" t="n">
        <x:f>IF($C45&gt;'Deal Pricing'!$D$9,"",MAX(FF44-MIN(MAX(FF$9-FF44*FF$8/12,0),FF44),0))</x:f>
        <x:v>52762656.43780555</x:v>
      </x:c>
      <x:c r="FG45" s="58" t="n">
        <x:f>IF($C45&gt;'Deal Pricing'!$D$9,"",MAX(FG44-MIN(MAX(FG$9-FG44*FG$8/12,0),FG44),0))</x:f>
        <x:v>52798892.238108344</x:v>
      </x:c>
      <x:c r="FH45" s="58" t="n">
        <x:f>IF($C45&gt;'Deal Pricing'!$D$9,"",MAX(FH44-MIN(MAX(FH$9-FH44*FH$8/12,0),FH44),0))</x:f>
        <x:v>52835120.14899164</x:v>
      </x:c>
      <x:c r="FI45" s="58" t="n">
        <x:f>IF($C45&gt;'Deal Pricing'!$D$9,"",MAX(FI44-MIN(MAX(FI$9-FI44*FI$8/12,0),FI44),0))</x:f>
        <x:v>52871340.134923</x:v>
      </x:c>
      <x:c r="FJ45" s="58" t="n">
        <x:f>IF($C45&gt;'Deal Pricing'!$D$9,"",MAX(FJ44-MIN(MAX(FJ$9-FJ44*FJ$8/12,0),FJ44),0))</x:f>
        <x:v>52907552.16041111</x:v>
      </x:c>
      <x:c r="FK45" s="58" t="n">
        <x:f>IF($C45&gt;'Deal Pricing'!$D$9,"",MAX(FK44-MIN(MAX(FK$9-FK44*FK$8/12,0),FK44),0))</x:f>
        <x:v>52943756.19000827</x:v>
      </x:c>
      <x:c r="FL45" s="58" t="n">
        <x:f>IF($C45&gt;'Deal Pricing'!$D$9,"",MAX(FL44-MIN(MAX(FL$9-FL44*FL$8/12,0),FL44),0))</x:f>
        <x:v>52979952.18831279</x:v>
      </x:c>
      <x:c r="FM45" s="58" t="n">
        <x:f>IF($C45&gt;'Deal Pricing'!$D$9,"",MAX(FM44-MIN(MAX(FM$9-FM44*FM$8/12,0),FM44),0))</x:f>
        <x:v>53016140.11996389</x:v>
      </x:c>
      <x:c r="FN45" s="58" t="n">
        <x:f>IF($C45&gt;'Deal Pricing'!$D$9,"",MAX(FN44-MIN(MAX(FN$9-FN44*FN$8/12,0),FN44),0))</x:f>
        <x:v>53052319.9496476</x:v>
      </x:c>
      <x:c r="FO45" s="58" t="n">
        <x:f>IF($C45&gt;'Deal Pricing'!$D$9,"",MAX(FO44-MIN(MAX(FO$9-FO44*FO$8/12,0),FO44),0))</x:f>
        <x:v>53088491.6420911</x:v>
      </x:c>
      <x:c r="FP45" s="58" t="n">
        <x:f>IF($C45&gt;'Deal Pricing'!$D$9,"",MAX(FP44-MIN(MAX(FP$9-FP44*FP$8/12,0),FP44),0))</x:f>
        <x:v>53124655.1620688</x:v>
      </x:c>
      <x:c r="FQ45" s="58" t="n">
        <x:f>IF($C45&gt;'Deal Pricing'!$D$9,"",MAX(FQ44-MIN(MAX(FQ$9-FQ44*FQ$8/12,0),FQ44),0))</x:f>
        <x:v>53160810.47439632</x:v>
      </x:c>
      <x:c r="FR45" s="58" t="n">
        <x:f>IF($C45&gt;'Deal Pricing'!$D$9,"",MAX(FR44-MIN(MAX(FR$9-FR44*FR$8/12,0),FR44),0))</x:f>
        <x:v>53196957.54393671</x:v>
      </x:c>
      <x:c r="FS45" s="58" t="n">
        <x:f>IF($C45&gt;'Deal Pricing'!$D$9,"",MAX(FS44-MIN(MAX(FS$9-FS44*FS$8/12,0),FS44),0))</x:f>
        <x:v>53233096.33559464</x:v>
      </x:c>
      <x:c r="FT45" s="58" t="n">
        <x:f>IF($C45&gt;'Deal Pricing'!$D$9,"",MAX(FT44-MIN(MAX(FT$9-FT44*FT$8/12,0),FT44),0))</x:f>
        <x:v>53269226.81432238</x:v>
      </x:c>
      <x:c r="FU45" s="58" t="n">
        <x:f>IF($C45&gt;'Deal Pricing'!$D$9,"",MAX(FU44-MIN(MAX(FU$9-FU44*FU$8/12,0),FU44),0))</x:f>
        <x:v>53305348.94511388</x:v>
      </x:c>
      <x:c r="FV45" s="58" t="n">
        <x:f>IF($C45&gt;'Deal Pricing'!$D$9,"",MAX(FV44-MIN(MAX(FV$9-FV44*FV$8/12,0),FV44),0))</x:f>
        <x:v>53341462.693011</x:v>
      </x:c>
      <x:c r="FW45" s="58" t="n">
        <x:f>IF($C45&gt;'Deal Pricing'!$D$9,"",MAX(FW44-MIN(MAX(FW$9-FW44*FW$8/12,0),FW44),0))</x:f>
        <x:v>53377568.02309835</x:v>
      </x:c>
      <x:c r="FX45" s="58" t="n">
        <x:f>IF($C45&gt;'Deal Pricing'!$D$9,"",MAX(FX44-MIN(MAX(FX$9-FX44*FX$8/12,0),FX44),0))</x:f>
        <x:v>53413664.90050575</x:v>
      </x:c>
      <x:c r="FY45" s="58" t="n">
        <x:f>IF($C45&gt;'Deal Pricing'!$D$9,"",MAX(FY44-MIN(MAX(FY$9-FY44*FY$8/12,0),FY44),0))</x:f>
        <x:v>53449753.29041009</x:v>
      </x:c>
      <x:c r="FZ45" s="58" t="n">
        <x:f>IF($C45&gt;'Deal Pricing'!$D$9,"",MAX(FZ44-MIN(MAX(FZ$9-FZ44*FZ$8/12,0),FZ44),0))</x:f>
        <x:v>53485833.158031136</x:v>
      </x:c>
      <x:c r="GA45" s="58" t="n">
        <x:f>IF($C45&gt;'Deal Pricing'!$D$9,"",MAX(GA44-MIN(MAX(GA$9-GA44*GA$8/12,0),GA44),0))</x:f>
        <x:v>53521904.4686364</x:v>
      </x:c>
      <x:c r="GB45" s="58" t="n">
        <x:f>IF($C45&gt;'Deal Pricing'!$D$9,"",MAX(GB44-MIN(MAX(GB$9-GB44*GB$8/12,0),GB44),0))</x:f>
        <x:v>53557967.187536605</x:v>
      </x:c>
      <x:c r="GC45" s="58" t="n">
        <x:f>IF($C45&gt;'Deal Pricing'!$D$9,"",MAX(GC44-MIN(MAX(GC$9-GC44*GC$8/12,0),GC44),0))</x:f>
        <x:v>53594021.280090615</x:v>
      </x:c>
      <x:c r="GD45" s="58" t="n">
        <x:f>IF($C45&gt;'Deal Pricing'!$D$9,"",MAX(GD44-MIN(MAX(GD$9-GD44*GD$8/12,0),GD44),0))</x:f>
        <x:v>53630066.71170033</x:v>
      </x:c>
      <x:c r="GE45" s="58" t="n">
        <x:f>IF($C45&gt;'Deal Pricing'!$D$9,"",MAX(GE44-MIN(MAX(GE$9-GE44*GE$8/12,0),GE44),0))</x:f>
        <x:v>53666103.44781632</x:v>
      </x:c>
      <x:c r="GF45" s="58" t="n">
        <x:f>IF($C45&gt;'Deal Pricing'!$D$9,"",MAX(GF44-MIN(MAX(GF$9-GF44*GF$8/12,0),GF44),0))</x:f>
        <x:v>53702131.45393227</x:v>
      </x:c>
      <x:c r="GG45" s="58" t="n">
        <x:f>IF($C45&gt;'Deal Pricing'!$D$9,"",MAX(GG44-MIN(MAX(GG$9-GG44*GG$8/12,0),GG44),0))</x:f>
        <x:v>53738150.695590876</x:v>
      </x:c>
      <x:c r="GH45" s="58" t="n">
        <x:f>IF($C45&gt;'Deal Pricing'!$D$9,"",MAX(GH44-MIN(MAX(GH$9-GH44*GH$8/12,0),GH44),0))</x:f>
        <x:v>53774161.1383786</x:v>
      </x:c>
      <x:c r="GI45" s="58" t="n">
        <x:f>IF($C45&gt;'Deal Pricing'!$D$9,"",MAX(GI44-MIN(MAX(GI$9-GI44*GI$8/12,0),GI44),0))</x:f>
        <x:v>53810162.74792861</x:v>
      </x:c>
      <x:c r="GJ45" s="58" t="n">
        <x:f>IF($C45&gt;'Deal Pricing'!$D$9,"",MAX(GJ44-MIN(MAX(GJ$9-GJ44*GJ$8/12,0),GJ44),0))</x:f>
        <x:v>53846155.489922255</x:v>
      </x:c>
      <x:c r="GK45" s="58" t="n">
        <x:f>IF($C45&gt;'Deal Pricing'!$D$9,"",MAX(GK44-MIN(MAX(GK$9-GK44*GK$8/12,0),GK44),0))</x:f>
        <x:v>53882139.33008473</x:v>
      </x:c>
      <x:c r="GL45" s="58" t="n">
        <x:f>IF($C45&gt;'Deal Pricing'!$D$9,"",MAX(GL44-MIN(MAX(GL$9-GL44*GL$8/12,0),GL44),0))</x:f>
        <x:v>53918114.23419061</x:v>
      </x:c>
      <x:c r="GM45" s="58" t="n">
        <x:f>IF($C45&gt;'Deal Pricing'!$D$9,"",MAX(GM44-MIN(MAX(GM$9-GM44*GM$8/12,0),GM44),0))</x:f>
        <x:v>53954080.1680583</x:v>
      </x:c>
      <x:c r="GN45" s="58" t="n">
        <x:f>IF($C45&gt;'Deal Pricing'!$D$9,"",MAX(GN44-MIN(MAX(GN$9-GN44*GN$8/12,0),GN44),0))</x:f>
        <x:v>53990037.09755594</x:v>
      </x:c>
      <x:c r="GO45" s="58" t="n">
        <x:f>IF($C45&gt;'Deal Pricing'!$D$9,"",MAX(GO44-MIN(MAX(GO$9-GO44*GO$8/12,0),GO44),0))</x:f>
        <x:v>54025984.9885957</x:v>
      </x:c>
      <x:c r="GP45" s="58" t="n">
        <x:f>IF($C45&gt;'Deal Pricing'!$D$9,"",MAX(GP44-MIN(MAX(GP$9-GP44*GP$8/12,0),GP44),0))</x:f>
        <x:v>54061923.80713965</x:v>
      </x:c>
      <x:c r="GQ45" s="58" t="n">
        <x:f>IF($C45&gt;'Deal Pricing'!$D$9,"",MAX(GQ44-MIN(MAX(GQ$9-GQ44*GQ$8/12,0),GQ44),0))</x:f>
        <x:v>54097853.5191941</x:v>
      </x:c>
      <x:c r="GR45" s="58" t="n">
        <x:f>IF($C45&gt;'Deal Pricing'!$D$9,"",MAX(GR44-MIN(MAX(GR$9-GR44*GR$8/12,0),GR44),0))</x:f>
        <x:v>54133774.09081541</x:v>
      </x:c>
      <x:c r="GS45" s="58" t="n">
        <x:f>IF($C45&gt;'Deal Pricing'!$D$9,"",MAX(GS44-MIN(MAX(GS$9-GS44*GS$8/12,0),GS44),0))</x:f>
        <x:v>54169685.488104634</x:v>
      </x:c>
      <x:c r="GT45" s="58" t="n">
        <x:f>IF($C45&gt;'Deal Pricing'!$D$9,"",MAX(GT44-MIN(MAX(GT$9-GT44*GT$8/12,0),GT44),0))</x:f>
        <x:v>54205587.677212745</x:v>
      </x:c>
      <x:c r="GU45" s="58" t="n">
        <x:f>IF($C45&gt;'Deal Pricing'!$D$9,"",MAX(GU44-MIN(MAX(GU$9-GU44*GU$8/12,0),GU44),0))</x:f>
        <x:v>54241480.62433636</x:v>
      </x:c>
      <x:c r="GV45" s="58" t="n">
        <x:f>IF($C45&gt;'Deal Pricing'!$D$9,"",MAX(GV44-MIN(MAX(GV$9-GV44*GV$8/12,0),GV44),0))</x:f>
        <x:v>54277364.295719735</x:v>
      </x:c>
      <x:c r="GW45" s="58" t="n">
        <x:f>IF($C45&gt;'Deal Pricing'!$D$9,"",MAX(GW44-MIN(MAX(GW$9-GW44*GW$8/12,0),GW44),0))</x:f>
        <x:v>54313238.65765693</x:v>
      </x:c>
      <x:c r="GX45" s="58" t="n">
        <x:f>IF($C45&gt;'Deal Pricing'!$D$9,"",MAX(GX44-MIN(MAX(GX$9-GX44*GX$8/12,0),GX44),0))</x:f>
        <x:v>54349103.67648709</x:v>
      </x:c>
      <x:c r="GY45" s="58" t="n">
        <x:f>IF($C45&gt;'Deal Pricing'!$D$9,"",MAX(GY44-MIN(MAX(GY$9-GY44*GY$8/12,0),GY44),0))</x:f>
        <x:v>54384959.318599954</x:v>
      </x:c>
      <x:c r="GZ45" s="58" t="n">
        <x:f>IF($C45&gt;'Deal Pricing'!$D$9,"",MAX(GZ44-MIN(MAX(GZ$9-GZ44*GZ$8/12,0),GZ44),0))</x:f>
        <x:v>54420805.55043057</x:v>
      </x:c>
      <x:c r="HA45" s="58" t="n">
        <x:f>IF($C45&gt;'Deal Pricing'!$D$9,"",MAX(HA44-MIN(MAX(HA$9-HA44*HA$8/12,0),HA44),0))</x:f>
        <x:v>54456642.338465</x:v>
      </x:c>
      <x:c r="HB45" s="58" t="n">
        <x:f>IF($C45&gt;'Deal Pricing'!$D$9,"",MAX(HB44-MIN(MAX(HB$9-HB44*HB$8/12,0),HB44),0))</x:f>
        <x:v>54492469.64923471</x:v>
      </x:c>
      <x:c r="HC45" s="58" t="n">
        <x:f>IF($C45&gt;'Deal Pricing'!$D$9,"",MAX(HC44-MIN(MAX(HC$9-HC44*HC$8/12,0),HC44),0))</x:f>
        <x:v>54528287.44932208</x:v>
      </x:c>
      <x:c r="HD45" s="58" t="n">
        <x:f>IF($C45&gt;'Deal Pricing'!$D$9,"",MAX(HD44-MIN(MAX(HD$9-HD44*HD$8/12,0),HD44),0))</x:f>
        <x:v>54564095.70535562</x:v>
      </x:c>
      <x:c r="HE45" s="58" t="n">
        <x:f>IF($C45&gt;'Deal Pricing'!$D$9,"",MAX(HE44-MIN(MAX(HE$9-HE44*HE$8/12,0),HE44),0))</x:f>
        <x:v>54599894.3840146</x:v>
      </x:c>
      <x:c r="HF45" s="58" t="n">
        <x:f>IF($C45&gt;'Deal Pricing'!$D$9,"",MAX(HF44-MIN(MAX(HF$9-HF44*HF$8/12,0),HF44),0))</x:f>
        <x:v>54635683.45202446</x:v>
      </x:c>
      <x:c r="HG45" s="58" t="n">
        <x:f>IF($C45&gt;'Deal Pricing'!$D$9,"",MAX(HG44-MIN(MAX(HG$9-HG44*HG$8/12,0),HG44),0))</x:f>
        <x:v>54671462.87616204</x:v>
      </x:c>
      <x:c r="HH45" s="58" t="n">
        <x:f>IF($C45&gt;'Deal Pricing'!$D$9,"",MAX(HH44-MIN(MAX(HH$9-HH44*HH$8/12,0),HH44),0))</x:f>
        <x:v>54707232.62325098</x:v>
      </x:c>
      <x:c r="HI45" s="58" t="n">
        <x:f>IF($C45&gt;'Deal Pricing'!$D$9,"",MAX(HI44-MIN(MAX(HI$9-HI44*HI$8/12,0),HI44),0))</x:f>
        <x:v>54742992.66016379</x:v>
      </x:c>
      <x:c r="HJ45" s="58" t="n">
        <x:f>IF($C45&gt;'Deal Pricing'!$D$9,"",MAX(HJ44-MIN(MAX(HJ$9-HJ44*HJ$8/12,0),HJ44),0))</x:f>
        <x:v>54778742.953824125</x:v>
      </x:c>
      <x:c r="HK45" s="58" t="n">
        <x:f>IF($C45&gt;'Deal Pricing'!$D$9,"",MAX(HK44-MIN(MAX(HK$9-HK44*HK$8/12,0),HK44),0))</x:f>
        <x:v>54814483.47120174</x:v>
      </x:c>
      <x:c r="HL45" s="58" t="n">
        <x:f>IF($C45&gt;'Deal Pricing'!$D$9,"",MAX(HL44-MIN(MAX(HL$9-HL44*HL$8/12,0),HL44),0))</x:f>
        <x:v>54850214.17931862</x:v>
      </x:c>
      <x:c r="HM45" s="58" t="n">
        <x:f>IF($C45&gt;'Deal Pricing'!$D$9,"",MAX(HM44-MIN(MAX(HM$9-HM44*HM$8/12,0),HM44),0))</x:f>
        <x:v>54885935.045243196</x:v>
      </x:c>
      <x:c r="HN45" s="58" t="n">
        <x:f>IF($C45&gt;'Deal Pricing'!$D$9,"",MAX(HN44-MIN(MAX(HN$9-HN44*HN$8/12,0),HN44),0))</x:f>
        <x:v>54921646.036096014</x:v>
      </x:c>
      <x:c r="HO45" s="58" t="n">
        <x:f>IF($C45&gt;'Deal Pricing'!$D$9,"",MAX(HO44-MIN(MAX(HO$9-HO44*HO$8/12,0),HO44),0))</x:f>
        <x:v>54957347.11904442</x:v>
      </x:c>
      <x:c r="HP45" s="58" t="n">
        <x:f>IF($C45&gt;'Deal Pricing'!$D$9,"",MAX(HP44-MIN(MAX(HP$9-HP44*HP$8/12,0),HP44),0))</x:f>
        <x:v>54993038.261307865</x:v>
      </x:c>
      <x:c r="HQ45" s="58" t="n">
        <x:f>IF($C45&gt;'Deal Pricing'!$D$9,"",MAX(HQ44-MIN(MAX(HQ$9-HQ44*HQ$8/12,0),HQ44),0))</x:f>
        <x:v>55028719.43015306</x:v>
      </x:c>
      <x:c r="HR45" s="58" t="n">
        <x:f>IF($C45&gt;'Deal Pricing'!$D$9,"",MAX(HR44-MIN(MAX(HR$9-HR44*HR$8/12,0),HR44),0))</x:f>
        <x:v>55064390.59289885</x:v>
      </x:c>
      <x:c r="HS45" s="58" t="n">
        <x:f>IF($C45&gt;'Deal Pricing'!$D$9,"",MAX(HS44-MIN(MAX(HS$9-HS44*HS$8/12,0),HS44),0))</x:f>
        <x:v>55100051.71691209</x:v>
      </x:c>
      <x:c r="HT45" s="58" t="n">
        <x:f>IF($C45&gt;'Deal Pricing'!$D$9,"",MAX(HT44-MIN(MAX(HT$9-HT44*HT$8/12,0),HT44),0))</x:f>
        <x:v>55135702.76960966</x:v>
      </x:c>
      <x:c r="HU45" s="58" t="n">
        <x:f>IF($C45&gt;'Deal Pricing'!$D$9,"",MAX(HU44-MIN(MAX(HU$9-HU44*HU$8/12,0),HU44),0))</x:f>
        <x:v>55171343.71846014</x:v>
      </x:c>
      <x:c r="HV45" s="58" t="n">
        <x:f>IF($C45&gt;'Deal Pricing'!$D$9,"",MAX(HV44-MIN(MAX(HV$9-HV44*HV$8/12,0),HV44),0))</x:f>
        <x:v>55206974.530979946</x:v>
      </x:c>
      <x:c r="HW45" s="58" t="n">
        <x:f>IF($C45&gt;'Deal Pricing'!$D$9,"",MAX(HW44-MIN(MAX(HW$9-HW44*HW$8/12,0),HW44),0))</x:f>
        <x:v>55242595.17473806</x:v>
      </x:c>
      <x:c r="HX45" s="58" t="n">
        <x:f>IF($C45&gt;'Deal Pricing'!$D$9,"",MAX(HX44-MIN(MAX(HX$9-HX44*HX$8/12,0),HX44),0))</x:f>
        <x:v>55278205.617351346</x:v>
      </x:c>
      <x:c r="HY45" s="58" t="n">
        <x:f>IF($C45&gt;'Deal Pricing'!$D$9,"",MAX(HY44-MIN(MAX(HY$9-HY44*HY$8/12,0),HY44),0))</x:f>
        <x:v>55313805.82648938</x:v>
      </x:c>
      <x:c r="HZ45" s="58" t="n">
        <x:f>IF($C45&gt;'Deal Pricing'!$D$9,"",MAX(HZ44-MIN(MAX(HZ$9-HZ44*HZ$8/12,0),HZ44),0))</x:f>
        <x:v>55349395.76986994</x:v>
      </x:c>
      <x:c r="IA45" s="58" t="n">
        <x:f>IF($C45&gt;'Deal Pricing'!$D$9,"",MAX(IA44-MIN(MAX(IA$9-IA44*IA$8/12,0),IA44),0))</x:f>
        <x:v>55384975.41526373</x:v>
      </x:c>
      <x:c r="IB45" s="58" t="n">
        <x:f>IF($C45&gt;'Deal Pricing'!$D$9,"",MAX(IB44-MIN(MAX(IB$9-IB44*IB$8/12,0),IB44),0))</x:f>
        <x:v>55420544.730489634</x:v>
      </x:c>
      <x:c r="IC45" s="2"/>
      <x:c r="ID45" s="2"/>
      <x:c r="IE45" s="2"/>
      <x:c r="IF45" s="2"/>
    </x:row>
    <x:row r="46">
      <x:c r="A46" s="2"/>
      <x:c r="B46" s="2"/>
      <x:c r="C46" s="2" t="n">
        <x:v>22</x:v>
      </x:c>
      <x:c r="D46" s="67" t="n">
        <x:f>IF(C46&lt;='Deal Pricing'!$D$9,(1-(1-(1-'Deal Pricing'!$H$10)^(1/12)))^(C46-1),"")</x:f>
        <x:v>0.9310535445549886</x:v>
      </x:c>
      <x:c r="E46" s="67" t="n">
        <x:f>IF(D46="","",D46*(1-(1-'Deal Pricing'!$H$10)^(1/12)))</x:f>
        <x:v>0.003161907368349501</x:v>
      </x:c>
      <x:c r="F46" s="58" t="n">
        <x:f>IF($C46&gt;'Deal Pricing'!$D$9,"",MAX(F45-MIN(MAX(F$9-F45*F$8/12,0),F45),0))</x:f>
        <x:v>44223860.0051467</x:v>
      </x:c>
      <x:c r="G46" s="58" t="n">
        <x:f>IF($C46&gt;'Deal Pricing'!$D$9,"",MAX(G45-MIN(MAX(G$9-G45*G$8/12,0),G45),0))</x:f>
        <x:v>44260431.18219289</x:v>
      </x:c>
      <x:c r="H46" s="58" t="n">
        <x:f>IF($C46&gt;'Deal Pricing'!$D$9,"",MAX(H45-MIN(MAX(H$9-H45*H$8/12,0),H45),0))</x:f>
        <x:v>44297002.50858511</x:v>
      </x:c>
      <x:c r="I46" s="58" t="n">
        <x:f>IF($C46&gt;'Deal Pricing'!$D$9,"",MAX(I45-MIN(MAX(I$9-I45*I$8/12,0),I45),0))</x:f>
        <x:v>44333573.9439916</x:v>
      </x:c>
      <x:c r="J46" s="58" t="n">
        <x:f>IF($C46&gt;'Deal Pricing'!$D$9,"",MAX(J45-MIN(MAX(J$9-J45*J$8/12,0),J45),0))</x:f>
        <x:v>44370145.44809482</x:v>
      </x:c>
      <x:c r="K46" s="58" t="n">
        <x:f>IF($C46&gt;'Deal Pricing'!$D$9,"",MAX(K45-MIN(MAX(K$9-K45*K$8/12,0),K45),0))</x:f>
        <x:v>44406716.98059839</x:v>
      </x:c>
      <x:c r="L46" s="58" t="n">
        <x:f>IF($C46&gt;'Deal Pricing'!$D$9,"",MAX(L45-MIN(MAX(L$9-L45*L$8/12,0),L45),0))</x:f>
        <x:v>44443288.50121166</x:v>
      </x:c>
      <x:c r="M46" s="58" t="n">
        <x:f>IF($C46&gt;'Deal Pricing'!$D$9,"",MAX(M45-MIN(MAX(M$9-M45*M$8/12,0),M45),0))</x:f>
        <x:v>44479859.9696675</x:v>
      </x:c>
      <x:c r="N46" s="58" t="n">
        <x:f>IF($C46&gt;'Deal Pricing'!$D$9,"",MAX(N45-MIN(MAX(N$9-N45*N$8/12,0),N45),0))</x:f>
        <x:v>44516431.34570498</x:v>
      </x:c>
      <x:c r="O46" s="58" t="n">
        <x:f>IF($C46&gt;'Deal Pricing'!$D$9,"",MAX(O45-MIN(MAX(O$9-O45*O$8/12,0),O45),0))</x:f>
        <x:v>44553002.58908696</x:v>
      </x:c>
      <x:c r="P46" s="58" t="n">
        <x:f>IF($C46&gt;'Deal Pricing'!$D$9,"",MAX(P45-MIN(MAX(P$9-P45*P$8/12,0),P45),0))</x:f>
        <x:v>44589573.65958295</x:v>
      </x:c>
      <x:c r="Q46" s="58" t="n">
        <x:f>IF($C46&gt;'Deal Pricing'!$D$9,"",MAX(Q45-MIN(MAX(Q$9-Q45*Q$8/12,0),Q45),0))</x:f>
        <x:v>44626144.51698648</x:v>
      </x:c>
      <x:c r="R46" s="58" t="n">
        <x:f>IF($C46&gt;'Deal Pricing'!$D$9,"",MAX(R45-MIN(MAX(R$9-R45*R$8/12,0),R45),0))</x:f>
        <x:v>44662715.121098205</x:v>
      </x:c>
      <x:c r="S46" s="58" t="n">
        <x:f>IF($C46&gt;'Deal Pricing'!$D$9,"",MAX(S45-MIN(MAX(S$9-S45*S$8/12,0),S45),0))</x:f>
        <x:v>44699285.43174293</x:v>
      </x:c>
      <x:c r="T46" s="58" t="n">
        <x:f>IF($C46&gt;'Deal Pricing'!$D$9,"",MAX(T45-MIN(MAX(T$9-T45*T$8/12,0),T45),0))</x:f>
        <x:v>44735855.40875327</x:v>
      </x:c>
      <x:c r="U46" s="58" t="n">
        <x:f>IF($C46&gt;'Deal Pricing'!$D$9,"",MAX(U45-MIN(MAX(U$9-U45*U$8/12,0),U45),0))</x:f>
        <x:v>44772425.01198591</x:v>
      </x:c>
      <x:c r="V46" s="58" t="n">
        <x:f>IF($C46&gt;'Deal Pricing'!$D$9,"",MAX(V45-MIN(MAX(V$9-V45*V$8/12,0),V45),0))</x:f>
        <x:v>44808994.20130786</x:v>
      </x:c>
      <x:c r="W46" s="58" t="n">
        <x:f>IF($C46&gt;'Deal Pricing'!$D$9,"",MAX(W45-MIN(MAX(W$9-W45*W$8/12,0),W45),0))</x:f>
        <x:v>44845562.93660284</x:v>
      </x:c>
      <x:c r="X46" s="58" t="n">
        <x:f>IF($C46&gt;'Deal Pricing'!$D$9,"",MAX(X45-MIN(MAX(X$9-X45*X$8/12,0),X45),0))</x:f>
        <x:v>44882131.177776806</x:v>
      </x:c>
      <x:c r="Y46" s="58" t="n">
        <x:f>IF($C46&gt;'Deal Pricing'!$D$9,"",MAX(Y45-MIN(MAX(Y$9-Y45*Y$8/12,0),Y45),0))</x:f>
        <x:v>44918698.88474494</x:v>
      </x:c>
      <x:c r="Z46" s="58" t="n">
        <x:f>IF($C46&gt;'Deal Pricing'!$D$9,"",MAX(Z45-MIN(MAX(Z$9-Z45*Z$8/12,0),Z45),0))</x:f>
        <x:v>44955266.017446935</x:v>
      </x:c>
      <x:c r="AA46" s="58" t="n">
        <x:f>IF($C46&gt;'Deal Pricing'!$D$9,"",MAX(AA45-MIN(MAX(AA$9-AA45*AA$8/12,0),AA45),0))</x:f>
        <x:v>44991832.53583218</x:v>
      </x:c>
      <x:c r="AB46" s="58" t="n">
        <x:f>IF($C46&gt;'Deal Pricing'!$D$9,"",MAX(AB45-MIN(MAX(AB$9-AB45*AB$8/12,0),AB45),0))</x:f>
        <x:v>45028398.39987477</x:v>
      </x:c>
      <x:c r="AC46" s="58" t="n">
        <x:f>IF($C46&gt;'Deal Pricing'!$D$9,"",MAX(AC45-MIN(MAX(AC$9-AC45*AC$8/12,0),AC45),0))</x:f>
        <x:v>45064963.56955891</x:v>
      </x:c>
      <x:c r="AD46" s="58" t="n">
        <x:f>IF($C46&gt;'Deal Pricing'!$D$9,"",MAX(AD45-MIN(MAX(AD$9-AD45*AD$8/12,0),AD45),0))</x:f>
        <x:v>45101528.00489381</x:v>
      </x:c>
      <x:c r="AE46" s="58" t="n">
        <x:f>IF($C46&gt;'Deal Pricing'!$D$9,"",MAX(AE45-MIN(MAX(AE$9-AE45*AE$8/12,0),AE45),0))</x:f>
        <x:v>45138091.66589933</x:v>
      </x:c>
      <x:c r="AF46" s="58" t="n">
        <x:f>IF($C46&gt;'Deal Pricing'!$D$9,"",MAX(AF45-MIN(MAX(AF$9-AF45*AF$8/12,0),AF45),0))</x:f>
        <x:v>45174654.5126203</x:v>
      </x:c>
      <x:c r="AG46" s="58" t="n">
        <x:f>IF($C46&gt;'Deal Pricing'!$D$9,"",MAX(AG45-MIN(MAX(AG$9-AG45*AG$8/12,0),AG45),0))</x:f>
        <x:v>45211216.50511446</x:v>
      </x:c>
      <x:c r="AH46" s="58" t="n">
        <x:f>IF($C46&gt;'Deal Pricing'!$D$9,"",MAX(AH45-MIN(MAX(AH$9-AH45*AH$8/12,0),AH45),0))</x:f>
        <x:v>45247777.60345799</x:v>
      </x:c>
      <x:c r="AI46" s="58" t="n">
        <x:f>IF($C46&gt;'Deal Pricing'!$D$9,"",MAX(AI45-MIN(MAX(AI$9-AI45*AI$8/12,0),AI45),0))</x:f>
        <x:v>45284337.767750636</x:v>
      </x:c>
      <x:c r="AJ46" s="58" t="n">
        <x:f>IF($C46&gt;'Deal Pricing'!$D$9,"",MAX(AJ45-MIN(MAX(AJ$9-AJ45*AJ$8/12,0),AJ45),0))</x:f>
        <x:v>45320896.9581039</x:v>
      </x:c>
      <x:c r="AK46" s="58" t="n">
        <x:f>IF($C46&gt;'Deal Pricing'!$D$9,"",MAX(AK45-MIN(MAX(AK$9-AK45*AK$8/12,0),AK45),0))</x:f>
        <x:v>45357455.13465518</x:v>
      </x:c>
      <x:c r="AL46" s="58" t="n">
        <x:f>IF($C46&gt;'Deal Pricing'!$D$9,"",MAX(AL45-MIN(MAX(AL$9-AL45*AL$8/12,0),AL45),0))</x:f>
        <x:v>45394012.25755374</x:v>
      </x:c>
      <x:c r="AM46" s="58" t="n">
        <x:f>IF($C46&gt;'Deal Pricing'!$D$9,"",MAX(AM45-MIN(MAX(AM$9-AM45*AM$8/12,0),AM45),0))</x:f>
        <x:v>45430568.286974944</x:v>
      </x:c>
      <x:c r="AN46" s="58" t="n">
        <x:f>IF($C46&gt;'Deal Pricing'!$D$9,"",MAX(AN45-MIN(MAX(AN$9-AN45*AN$8/12,0),AN45),0))</x:f>
        <x:v>45467123.18310683</x:v>
      </x:c>
      <x:c r="AO46" s="58" t="n">
        <x:f>IF($C46&gt;'Deal Pricing'!$D$9,"",MAX(AO45-MIN(MAX(AO$9-AO45*AO$8/12,0),AO45),0))</x:f>
        <x:v>45503676.906163365</x:v>
      </x:c>
      <x:c r="AP46" s="58" t="n">
        <x:f>IF($C46&gt;'Deal Pricing'!$D$9,"",MAX(AP45-MIN(MAX(AP$9-AP45*AP$8/12,0),AP45),0))</x:f>
        <x:v>45540229.41637179</x:v>
      </x:c>
      <x:c r="AQ46" s="58" t="n">
        <x:f>IF($C46&gt;'Deal Pricing'!$D$9,"",MAX(AQ45-MIN(MAX(AQ$9-AQ45*AQ$8/12,0),AQ45),0))</x:f>
        <x:v>45576780.673985526</x:v>
      </x:c>
      <x:c r="AR46" s="58" t="n">
        <x:f>IF($C46&gt;'Deal Pricing'!$D$9,"",MAX(AR45-MIN(MAX(AR$9-AR45*AR$8/12,0),AR45),0))</x:f>
        <x:v>45613330.639271714</x:v>
      </x:c>
      <x:c r="AS46" s="58" t="n">
        <x:f>IF($C46&gt;'Deal Pricing'!$D$9,"",MAX(AS45-MIN(MAX(AS$9-AS45*AS$8/12,0),AS45),0))</x:f>
        <x:v>45649879.272523805</x:v>
      </x:c>
      <x:c r="AT46" s="58" t="n">
        <x:f>IF($C46&gt;'Deal Pricing'!$D$9,"",MAX(AT45-MIN(MAX(AT$9-AT45*AT$8/12,0),AT45),0))</x:f>
        <x:v>45686426.53405088</x:v>
      </x:c>
      <x:c r="AU46" s="58" t="n">
        <x:f>IF($C46&gt;'Deal Pricing'!$D$9,"",MAX(AU45-MIN(MAX(AU$9-AU45*AU$8/12,0),AU45),0))</x:f>
        <x:v>45722972.384182744</x:v>
      </x:c>
      <x:c r="AV46" s="58" t="n">
        <x:f>IF($C46&gt;'Deal Pricing'!$D$9,"",MAX(AV45-MIN(MAX(AV$9-AV45*AV$8/12,0),AV45),0))</x:f>
        <x:v>45759516.7832741</x:v>
      </x:c>
      <x:c r="AW46" s="58" t="n">
        <x:f>IF($C46&gt;'Deal Pricing'!$D$9,"",MAX(AW45-MIN(MAX(AW$9-AW45*AW$8/12,0),AW45),0))</x:f>
        <x:v>45796059.69169466</x:v>
      </x:c>
      <x:c r="AX46" s="58" t="n">
        <x:f>IF($C46&gt;'Deal Pricing'!$D$9,"",MAX(AX45-MIN(MAX(AX$9-AX45*AX$8/12,0),AX45),0))</x:f>
        <x:v>45832601.069841</x:v>
      </x:c>
      <x:c r="AY46" s="58" t="n">
        <x:f>IF($C46&gt;'Deal Pricing'!$D$9,"",MAX(AY45-MIN(MAX(AY$9-AY45*AY$8/12,0),AY45),0))</x:f>
        <x:v>45869140.87812478</x:v>
      </x:c>
      <x:c r="AZ46" s="58" t="n">
        <x:f>IF($C46&gt;'Deal Pricing'!$D$9,"",MAX(AZ45-MIN(MAX(AZ$9-AZ45*AZ$8/12,0),AZ45),0))</x:f>
        <x:v>45905679.07698501</x:v>
      </x:c>
      <x:c r="BA46" s="58" t="n">
        <x:f>IF($C46&gt;'Deal Pricing'!$D$9,"",MAX(BA45-MIN(MAX(BA$9-BA45*BA$8/12,0),BA45),0))</x:f>
        <x:v>45942215.62687628</x:v>
      </x:c>
      <x:c r="BB46" s="58" t="n">
        <x:f>IF($C46&gt;'Deal Pricing'!$D$9,"",MAX(BB45-MIN(MAX(BB$9-BB45*BB$8/12,0),BB45),0))</x:f>
        <x:v>45978750.4882805</x:v>
      </x:c>
      <x:c r="BC46" s="58" t="n">
        <x:f>IF($C46&gt;'Deal Pricing'!$D$9,"",MAX(BC45-MIN(MAX(BC$9-BC45*BC$8/12,0),BC45),0))</x:f>
        <x:v>46015283.62169568</x:v>
      </x:c>
      <x:c r="BD46" s="58" t="n">
        <x:f>IF($C46&gt;'Deal Pricing'!$D$9,"",MAX(BD45-MIN(MAX(BD$9-BD45*BD$8/12,0),BD45),0))</x:f>
        <x:v>46051814.987647526</x:v>
      </x:c>
      <x:c r="BE46" s="58" t="n">
        <x:f>IF($C46&gt;'Deal Pricing'!$D$9,"",MAX(BE45-MIN(MAX(BE$9-BE45*BE$8/12,0),BE45),0))</x:f>
        <x:v>46088344.5466794</x:v>
      </x:c>
      <x:c r="BF46" s="58" t="n">
        <x:f>IF($C46&gt;'Deal Pricing'!$D$9,"",MAX(BF45-MIN(MAX(BF$9-BF45*BF$8/12,0),BF45),0))</x:f>
        <x:v>46124872.259357266</x:v>
      </x:c>
      <x:c r="BG46" s="58" t="n">
        <x:f>IF($C46&gt;'Deal Pricing'!$D$9,"",MAX(BG45-MIN(MAX(BG$9-BG45*BG$8/12,0),BG45),0))</x:f>
        <x:v>46161398.08627335</x:v>
      </x:c>
      <x:c r="BH46" s="58" t="n">
        <x:f>IF($C46&gt;'Deal Pricing'!$D$9,"",MAX(BH45-MIN(MAX(BH$9-BH45*BH$8/12,0),BH45),0))</x:f>
        <x:v>46197921.988037184</x:v>
      </x:c>
      <x:c r="BI46" s="58" t="n">
        <x:f>IF($C46&gt;'Deal Pricing'!$D$9,"",MAX(BI45-MIN(MAX(BI$9-BI45*BI$8/12,0),BI45),0))</x:f>
        <x:v>46234443.92528638</x:v>
      </x:c>
      <x:c r="BJ46" s="58" t="n">
        <x:f>IF($C46&gt;'Deal Pricing'!$D$9,"",MAX(BJ45-MIN(MAX(BJ$9-BJ45*BJ$8/12,0),BJ45),0))</x:f>
        <x:v>46270963.858676046</x:v>
      </x:c>
      <x:c r="BK46" s="58" t="n">
        <x:f>IF($C46&gt;'Deal Pricing'!$D$9,"",MAX(BK45-MIN(MAX(BK$9-BK45*BK$8/12,0),BK45),0))</x:f>
        <x:v>46307481.748889856</x:v>
      </x:c>
      <x:c r="BL46" s="58" t="n">
        <x:f>IF($C46&gt;'Deal Pricing'!$D$9,"",MAX(BL45-MIN(MAX(BL$9-BL45*BL$8/12,0),BL45),0))</x:f>
        <x:v>46343997.556629226</x:v>
      </x:c>
      <x:c r="BM46" s="58" t="n">
        <x:f>IF($C46&gt;'Deal Pricing'!$D$9,"",MAX(BM45-MIN(MAX(BM$9-BM45*BM$8/12,0),BM45),0))</x:f>
        <x:v>46380511.24262437</x:v>
      </x:c>
      <x:c r="BN46" s="58" t="n">
        <x:f>IF($C46&gt;'Deal Pricing'!$D$9,"",MAX(BN45-MIN(MAX(BN$9-BN45*BN$8/12,0),BN45),0))</x:f>
        <x:v>46417022.76762358</x:v>
      </x:c>
      <x:c r="BO46" s="58" t="n">
        <x:f>IF($C46&gt;'Deal Pricing'!$D$9,"",MAX(BO45-MIN(MAX(BO$9-BO45*BO$8/12,0),BO45),0))</x:f>
        <x:v>46453532.09240436</x:v>
      </x:c>
      <x:c r="BP46" s="58" t="n">
        <x:f>IF($C46&gt;'Deal Pricing'!$D$9,"",MAX(BP45-MIN(MAX(BP$9-BP45*BP$8/12,0),BP45),0))</x:f>
        <x:v>46490039.17776267</x:v>
      </x:c>
      <x:c r="BQ46" s="58" t="n">
        <x:f>IF($C46&gt;'Deal Pricing'!$D$9,"",MAX(BQ45-MIN(MAX(BQ$9-BQ45*BQ$8/12,0),BQ45),0))</x:f>
        <x:v>46526543.98452382</x:v>
      </x:c>
      <x:c r="BR46" s="58" t="n">
        <x:f>IF($C46&gt;'Deal Pricing'!$D$9,"",MAX(BR45-MIN(MAX(BR$9-BR45*BR$8/12,0),BR45),0))</x:f>
        <x:v>46563046.47353328</x:v>
      </x:c>
      <x:c r="BS46" s="58" t="n">
        <x:f>IF($C46&gt;'Deal Pricing'!$D$9,"",MAX(BS45-MIN(MAX(BS$9-BS45*BS$8/12,0),BS45),0))</x:f>
        <x:v>46599546.60566087</x:v>
      </x:c>
      <x:c r="BT46" s="58" t="n">
        <x:f>IF($C46&gt;'Deal Pricing'!$D$9,"",MAX(BT45-MIN(MAX(BT$9-BT45*BT$8/12,0),BT45),0))</x:f>
        <x:v>46636044.34180478</x:v>
      </x:c>
      <x:c r="BU46" s="58" t="n">
        <x:f>IF($C46&gt;'Deal Pricing'!$D$9,"",MAX(BU45-MIN(MAX(BU$9-BU45*BU$8/12,0),BU45),0))</x:f>
        <x:v>46672539.64288292</x:v>
      </x:c>
      <x:c r="BV46" s="58" t="n">
        <x:f>IF($C46&gt;'Deal Pricing'!$D$9,"",MAX(BV45-MIN(MAX(BV$9-BV45*BV$8/12,0),BV45),0))</x:f>
        <x:v>46709032.46984273</x:v>
      </x:c>
      <x:c r="BW46" s="58" t="n">
        <x:f>IF($C46&gt;'Deal Pricing'!$D$9,"",MAX(BW45-MIN(MAX(BW$9-BW45*BW$8/12,0),BW45),0))</x:f>
        <x:v>46745522.78365185</x:v>
      </x:c>
      <x:c r="BX46" s="58" t="n">
        <x:f>IF($C46&gt;'Deal Pricing'!$D$9,"",MAX(BX45-MIN(MAX(BX$9-BX45*BX$8/12,0),BX45),0))</x:f>
        <x:v>46782010.54530788</x:v>
      </x:c>
      <x:c r="BY46" s="58" t="n">
        <x:f>IF($C46&gt;'Deal Pricing'!$D$9,"",MAX(BY45-MIN(MAX(BY$9-BY45*BY$8/12,0),BY45),0))</x:f>
        <x:v>46818495.71582884</x:v>
      </x:c>
      <x:c r="BZ46" s="58" t="n">
        <x:f>IF($C46&gt;'Deal Pricing'!$D$9,"",MAX(BZ45-MIN(MAX(BZ$9-BZ45*BZ$8/12,0),BZ45),0))</x:f>
        <x:v>46854978.25626306</x:v>
      </x:c>
      <x:c r="CA46" s="58" t="n">
        <x:f>IF($C46&gt;'Deal Pricing'!$D$9,"",MAX(CA45-MIN(MAX(CA$9-CA45*CA$8/12,0),CA45),0))</x:f>
        <x:v>46891458.12767947</x:v>
      </x:c>
      <x:c r="CB46" s="58" t="n">
        <x:f>IF($C46&gt;'Deal Pricing'!$D$9,"",MAX(CB45-MIN(MAX(CB$9-CB45*CB$8/12,0),CB45),0))</x:f>
        <x:v>46927935.2911778</x:v>
      </x:c>
      <x:c r="CC46" s="58" t="n">
        <x:f>IF($C46&gt;'Deal Pricing'!$D$9,"",MAX(CC45-MIN(MAX(CC$9-CC45*CC$8/12,0),CC45),0))</x:f>
        <x:v>46964409.70787984</x:v>
      </x:c>
      <x:c r="CD46" s="58" t="n">
        <x:f>IF($C46&gt;'Deal Pricing'!$D$9,"",MAX(CD45-MIN(MAX(CD$9-CD45*CD$8/12,0),CD45),0))</x:f>
        <x:v>47000881.33893363</x:v>
      </x:c>
      <x:c r="CE46" s="58" t="n">
        <x:f>IF($C46&gt;'Deal Pricing'!$D$9,"",MAX(CE45-MIN(MAX(CE$9-CE45*CE$8/12,0),CE45),0))</x:f>
        <x:v>47037350.14551674</x:v>
      </x:c>
      <x:c r="CF46" s="58" t="n">
        <x:f>IF($C46&gt;'Deal Pricing'!$D$9,"",MAX(CF45-MIN(MAX(CF$9-CF45*CF$8/12,0),CF45),0))</x:f>
        <x:v>47073816.088828556</x:v>
      </x:c>
      <x:c r="CG46" s="58" t="n">
        <x:f>IF($C46&gt;'Deal Pricing'!$D$9,"",MAX(CG45-MIN(MAX(CG$9-CG45*CG$8/12,0),CG45),0))</x:f>
        <x:v>47110279.13009964</x:v>
      </x:c>
      <x:c r="CH46" s="58" t="n">
        <x:f>IF($C46&gt;'Deal Pricing'!$D$9,"",MAX(CH45-MIN(MAX(CH$9-CH45*CH$8/12,0),CH45),0))</x:f>
        <x:v>47146739.230582446</x:v>
      </x:c>
      <x:c r="CI46" s="58" t="n">
        <x:f>IF($C46&gt;'Deal Pricing'!$D$9,"",MAX(CI45-MIN(MAX(CI$9-CI45*CI$8/12,0),CI45),0))</x:f>
        <x:v>47183196.35156095</x:v>
      </x:c>
      <x:c r="CJ46" s="58" t="n">
        <x:f>IF($C46&gt;'Deal Pricing'!$D$9,"",MAX(CJ45-MIN(MAX(CJ$9-CJ45*CJ$8/12,0),CJ45),0))</x:f>
        <x:v>47219650.4543416</x:v>
      </x:c>
      <x:c r="CK46" s="58" t="n">
        <x:f>IF($C46&gt;'Deal Pricing'!$D$9,"",MAX(CK45-MIN(MAX(CK$9-CK45*CK$8/12,0),CK45),0))</x:f>
        <x:v>47256101.50026233</x:v>
      </x:c>
      <x:c r="CL46" s="58" t="n">
        <x:f>IF($C46&gt;'Deal Pricing'!$D$9,"",MAX(CL45-MIN(MAX(CL$9-CL45*CL$8/12,0),CL45),0))</x:f>
        <x:v>47292549.45068388</x:v>
      </x:c>
      <x:c r="CM46" s="58" t="n">
        <x:f>IF($C46&gt;'Deal Pricing'!$D$9,"",MAX(CM45-MIN(MAX(CM$9-CM45*CM$8/12,0),CM45),0))</x:f>
        <x:v>47328994.266999006</x:v>
      </x:c>
      <x:c r="CN46" s="58" t="n">
        <x:f>IF($C46&gt;'Deal Pricing'!$D$9,"",MAX(CN45-MIN(MAX(CN$9-CN45*CN$8/12,0),CN45),0))</x:f>
        <x:v>47365435.91062335</x:v>
      </x:c>
      <x:c r="CO46" s="58" t="n">
        <x:f>IF($C46&gt;'Deal Pricing'!$D$9,"",MAX(CO45-MIN(MAX(CO$9-CO45*CO$8/12,0),CO45),0))</x:f>
        <x:v>47401874.34300502</x:v>
      </x:c>
      <x:c r="CP46" s="58" t="n">
        <x:f>IF($C46&gt;'Deal Pricing'!$D$9,"",MAX(CP45-MIN(MAX(CP$9-CP45*CP$8/12,0),CP45),0))</x:f>
        <x:v>47438309.52561631</x:v>
      </x:c>
      <x:c r="CQ46" s="58" t="n">
        <x:f>IF($C46&gt;'Deal Pricing'!$D$9,"",MAX(CQ45-MIN(MAX(CQ$9-CQ45*CQ$8/12,0),CQ45),0))</x:f>
        <x:v>47474741.4199579</x:v>
      </x:c>
      <x:c r="CR46" s="58" t="n">
        <x:f>IF($C46&gt;'Deal Pricing'!$D$9,"",MAX(CR45-MIN(MAX(CR$9-CR45*CR$8/12,0),CR45),0))</x:f>
        <x:v>47511169.98756171</x:v>
      </x:c>
      <x:c r="CS46" s="58" t="n">
        <x:f>IF($C46&gt;'Deal Pricing'!$D$9,"",MAX(CS45-MIN(MAX(CS$9-CS45*CS$8/12,0),CS45),0))</x:f>
        <x:v>47547595.18998373</x:v>
      </x:c>
      <x:c r="CT46" s="58" t="n">
        <x:f>IF($C46&gt;'Deal Pricing'!$D$9,"",MAX(CT45-MIN(MAX(CT$9-CT45*CT$8/12,0),CT45),0))</x:f>
        <x:v>47584016.98881264</x:v>
      </x:c>
      <x:c r="CU46" s="58" t="n">
        <x:f>IF($C46&gt;'Deal Pricing'!$D$9,"",MAX(CU45-MIN(MAX(CU$9-CU45*CU$8/12,0),CU45),0))</x:f>
        <x:v>47620435.345661566</x:v>
      </x:c>
      <x:c r="CV46" s="58" t="n">
        <x:f>IF($C46&gt;'Deal Pricing'!$D$9,"",MAX(CV45-MIN(MAX(CV$9-CV45*CV$8/12,0),CV45),0))</x:f>
        <x:v>47656850.222176574</x:v>
      </x:c>
      <x:c r="CW46" s="58" t="n">
        <x:f>IF($C46&gt;'Deal Pricing'!$D$9,"",MAX(CW45-MIN(MAX(CW$9-CW45*CW$8/12,0),CW45),0))</x:f>
        <x:v>47693261.58002839</x:v>
      </x:c>
      <x:c r="CX46" s="58" t="n">
        <x:f>IF($C46&gt;'Deal Pricing'!$D$9,"",MAX(CX45-MIN(MAX(CX$9-CX45*CX$8/12,0),CX45),0))</x:f>
        <x:v>47729669.38092118</x:v>
      </x:c>
      <x:c r="CY46" s="58" t="n">
        <x:f>IF($C46&gt;'Deal Pricing'!$D$9,"",MAX(CY45-MIN(MAX(CY$9-CY45*CY$8/12,0),CY45),0))</x:f>
        <x:v>47766073.58658397</x:v>
      </x:c>
      <x:c r="CZ46" s="58" t="n">
        <x:f>IF($C46&gt;'Deal Pricing'!$D$9,"",MAX(CZ45-MIN(MAX(CZ$9-CZ45*CZ$8/12,0),CZ45),0))</x:f>
        <x:v>47802474.158779375</x:v>
      </x:c>
      <x:c r="DA46" s="58" t="n">
        <x:f>IF($C46&gt;'Deal Pricing'!$D$9,"",MAX(DA45-MIN(MAX(DA$9-DA45*DA$8/12,0),DA45),0))</x:f>
        <x:v>47838871.0592953</x:v>
      </x:c>
      <x:c r="DB46" s="58" t="n">
        <x:f>IF($C46&gt;'Deal Pricing'!$D$9,"",MAX(DB45-MIN(MAX(DB$9-DB45*DB$8/12,0),DB45),0))</x:f>
        <x:v>47875264.24995354</x:v>
      </x:c>
      <x:c r="DC46" s="58" t="n">
        <x:f>IF($C46&gt;'Deal Pricing'!$D$9,"",MAX(DC45-MIN(MAX(DC$9-DC45*DC$8/12,0),DC45),0))</x:f>
        <x:v>47911653.69260261</x:v>
      </x:c>
      <x:c r="DD46" s="58" t="n">
        <x:f>IF($C46&gt;'Deal Pricing'!$D$9,"",MAX(DD45-MIN(MAX(DD$9-DD45*DD$8/12,0),DD45),0))</x:f>
        <x:v>47948039.349120826</x:v>
      </x:c>
      <x:c r="DE46" s="58" t="n">
        <x:f>IF($C46&gt;'Deal Pricing'!$D$9,"",MAX(DE45-MIN(MAX(DE$9-DE45*DE$8/12,0),DE45),0))</x:f>
        <x:v>47984421.181419805</x:v>
      </x:c>
      <x:c r="DF46" s="58" t="n">
        <x:f>IF($C46&gt;'Deal Pricing'!$D$9,"",MAX(DF45-MIN(MAX(DF$9-DF45*DF$8/12,0),DF45),0))</x:f>
        <x:v>48020799.15143725</x:v>
      </x:c>
      <x:c r="DG46" s="58" t="n">
        <x:f>IF($C46&gt;'Deal Pricing'!$D$9,"",MAX(DG45-MIN(MAX(DG$9-DG45*DG$8/12,0),DG45),0))</x:f>
        <x:v>48057173.221145295</x:v>
      </x:c>
      <x:c r="DH46" s="58" t="n">
        <x:f>IF($C46&gt;'Deal Pricing'!$D$9,"",MAX(DH45-MIN(MAX(DH$9-DH45*DH$8/12,0),DH45),0))</x:f>
        <x:v>48093543.35254264</x:v>
      </x:c>
      <x:c r="DI46" s="58" t="n">
        <x:f>IF($C46&gt;'Deal Pricing'!$D$9,"",MAX(DI45-MIN(MAX(DI$9-DI45*DI$8/12,0),DI45),0))</x:f>
        <x:v>48129909.50766257</x:v>
      </x:c>
      <x:c r="DJ46" s="58" t="n">
        <x:f>IF($C46&gt;'Deal Pricing'!$D$9,"",MAX(DJ45-MIN(MAX(DJ$9-DJ45*DJ$8/12,0),DJ45),0))</x:f>
        <x:v>48166271.64856529</x:v>
      </x:c>
      <x:c r="DK46" s="58" t="n">
        <x:f>IF($C46&gt;'Deal Pricing'!$D$9,"",MAX(DK45-MIN(MAX(DK$9-DK45*DK$8/12,0),DK45),0))</x:f>
        <x:v>48202629.73734587</x:v>
      </x:c>
      <x:c r="DL46" s="58" t="n">
        <x:f>IF($C46&gt;'Deal Pricing'!$D$9,"",MAX(DL45-MIN(MAX(DL$9-DL45*DL$8/12,0),DL45),0))</x:f>
        <x:v>48238983.73612649</x:v>
      </x:c>
      <x:c r="DM46" s="58" t="n">
        <x:f>IF($C46&gt;'Deal Pricing'!$D$9,"",MAX(DM45-MIN(MAX(DM$9-DM45*DM$8/12,0),DM45),0))</x:f>
        <x:v>48275333.60706464</x:v>
      </x:c>
      <x:c r="DN46" s="58" t="n">
        <x:f>IF($C46&gt;'Deal Pricing'!$D$9,"",MAX(DN45-MIN(MAX(DN$9-DN45*DN$8/12,0),DN45),0))</x:f>
        <x:v>48311679.312346086</x:v>
      </x:c>
      <x:c r="DO46" s="58" t="n">
        <x:f>IF($C46&gt;'Deal Pricing'!$D$9,"",MAX(DO45-MIN(MAX(DO$9-DO45*DO$8/12,0),DO45),0))</x:f>
        <x:v>48348020.814188264</x:v>
      </x:c>
      <x:c r="DP46" s="58" t="n">
        <x:f>IF($C46&gt;'Deal Pricing'!$D$9,"",MAX(DP45-MIN(MAX(DP$9-DP45*DP$8/12,0),DP45),0))</x:f>
        <x:v>48384358.074843146</x:v>
      </x:c>
      <x:c r="DQ46" s="58" t="n">
        <x:f>IF($C46&gt;'Deal Pricing'!$D$9,"",MAX(DQ45-MIN(MAX(DQ$9-DQ45*DQ$8/12,0),DQ45),0))</x:f>
        <x:v>48420691.05659067</x:v>
      </x:c>
      <x:c r="DR46" s="58" t="n">
        <x:f>IF($C46&gt;'Deal Pricing'!$D$9,"",MAX(DR45-MIN(MAX(DR$9-DR45*DR$8/12,0),DR45),0))</x:f>
        <x:v>48457019.72174647</x:v>
      </x:c>
      <x:c r="DS46" s="58" t="n">
        <x:f>IF($C46&gt;'Deal Pricing'!$D$9,"",MAX(DS45-MIN(MAX(DS$9-DS45*DS$8/12,0),DS45),0))</x:f>
        <x:v>48493344.03265458</x:v>
      </x:c>
      <x:c r="DT46" s="58" t="n">
        <x:f>IF($C46&gt;'Deal Pricing'!$D$9,"",MAX(DT45-MIN(MAX(DT$9-DT45*DT$8/12,0),DT45),0))</x:f>
        <x:v>48529663.951695</x:v>
      </x:c>
      <x:c r="DU46" s="58" t="n">
        <x:f>IF($C46&gt;'Deal Pricing'!$D$9,"",MAX(DU45-MIN(MAX(DU$9-DU45*DU$8/12,0),DU45),0))</x:f>
        <x:v>48565979.44127634</x:v>
      </x:c>
      <x:c r="DV46" s="58" t="n">
        <x:f>IF($C46&gt;'Deal Pricing'!$D$9,"",MAX(DV45-MIN(MAX(DV$9-DV45*DV$8/12,0),DV45),0))</x:f>
        <x:v>48602290.46384345</x:v>
      </x:c>
      <x:c r="DW46" s="58" t="n">
        <x:f>IF($C46&gt;'Deal Pricing'!$D$9,"",MAX(DW45-MIN(MAX(DW$9-DW45*DW$8/12,0),DW45),0))</x:f>
        <x:v>48638596.98187018</x:v>
      </x:c>
      <x:c r="DX46" s="58" t="n">
        <x:f>IF($C46&gt;'Deal Pricing'!$D$9,"",MAX(DX45-MIN(MAX(DX$9-DX45*DX$8/12,0),DX45),0))</x:f>
        <x:v>48674898.957866795</x:v>
      </x:c>
      <x:c r="DY46" s="58" t="n">
        <x:f>IF($C46&gt;'Deal Pricing'!$D$9,"",MAX(DY45-MIN(MAX(DY$9-DY45*DY$8/12,0),DY45),0))</x:f>
        <x:v>48711196.35437289</x:v>
      </x:c>
      <x:c r="DZ46" s="58" t="n">
        <x:f>IF($C46&gt;'Deal Pricing'!$D$9,"",MAX(DZ45-MIN(MAX(DZ$9-DZ45*DZ$8/12,0),DZ45),0))</x:f>
        <x:v>48747489.13396467</x:v>
      </x:c>
      <x:c r="EA46" s="58" t="n">
        <x:f>IF($C46&gt;'Deal Pricing'!$D$9,"",MAX(EA45-MIN(MAX(EA$9-EA45*EA$8/12,0),EA45),0))</x:f>
        <x:v>48783777.259248845</x:v>
      </x:c>
      <x:c r="EB46" s="58" t="n">
        <x:f>IF($C46&gt;'Deal Pricing'!$D$9,"",MAX(EB45-MIN(MAX(EB$9-EB45*EB$8/12,0),EB45),0))</x:f>
        <x:v>48820060.692865685</x:v>
      </x:c>
      <x:c r="EC46" s="58" t="n">
        <x:f>IF($C46&gt;'Deal Pricing'!$D$9,"",MAX(EC45-MIN(MAX(EC$9-EC45*EC$8/12,0),EC45),0))</x:f>
        <x:v>48856339.39749134</x:v>
      </x:c>
      <x:c r="ED46" s="58" t="n">
        <x:f>IF($C46&gt;'Deal Pricing'!$D$9,"",MAX(ED45-MIN(MAX(ED$9-ED45*ED$8/12,0),ED45),0))</x:f>
        <x:v>48892613.33583219</x:v>
      </x:c>
      <x:c r="EE46" s="58" t="n">
        <x:f>IF($C46&gt;'Deal Pricing'!$D$9,"",MAX(EE45-MIN(MAX(EE$9-EE45*EE$8/12,0),EE45),0))</x:f>
        <x:v>48928882.47063184</x:v>
      </x:c>
      <x:c r="EF46" s="58" t="n">
        <x:f>IF($C46&gt;'Deal Pricing'!$D$9,"",MAX(EF45-MIN(MAX(EF$9-EF45*EF$8/12,0),EF45),0))</x:f>
        <x:v>48965146.764664195</x:v>
      </x:c>
      <x:c r="EG46" s="58" t="n">
        <x:f>IF($C46&gt;'Deal Pricing'!$D$9,"",MAX(EG45-MIN(MAX(EG$9-EG45*EG$8/12,0),EG45),0))</x:f>
        <x:v>49001406.18074097</x:v>
      </x:c>
      <x:c r="EH46" s="58" t="n">
        <x:f>IF($C46&gt;'Deal Pricing'!$D$9,"",MAX(EH45-MIN(MAX(EH$9-EH45*EH$8/12,0),EH45),0))</x:f>
        <x:v>49037660.68170419</x:v>
      </x:c>
      <x:c r="EI46" s="58" t="n">
        <x:f>IF($C46&gt;'Deal Pricing'!$D$9,"",MAX(EI45-MIN(MAX(EI$9-EI45*EI$8/12,0),EI45),0))</x:f>
        <x:v>49073910.230434</x:v>
      </x:c>
      <x:c r="EJ46" s="58" t="n">
        <x:f>IF($C46&gt;'Deal Pricing'!$D$9,"",MAX(EJ45-MIN(MAX(EJ$9-EJ45*EJ$8/12,0),EJ45),0))</x:f>
        <x:v>49110154.789841235</x:v>
      </x:c>
      <x:c r="EK46" s="58" t="n">
        <x:f>IF($C46&gt;'Deal Pricing'!$D$9,"",MAX(EK45-MIN(MAX(EK$9-EK45*EK$8/12,0),EK45),0))</x:f>
        <x:v>49146394.32287489</x:v>
      </x:c>
      <x:c r="EL46" s="58" t="n">
        <x:f>IF($C46&gt;'Deal Pricing'!$D$9,"",MAX(EL45-MIN(MAX(EL$9-EL45*EL$8/12,0),EL45),0))</x:f>
        <x:v>49182628.79251606</x:v>
      </x:c>
      <x:c r="EM46" s="58" t="n">
        <x:f>IF($C46&gt;'Deal Pricing'!$D$9,"",MAX(EM45-MIN(MAX(EM$9-EM45*EM$8/12,0),EM45),0))</x:f>
        <x:v>49218858.161780566</x:v>
      </x:c>
      <x:c r="EN46" s="58" t="n">
        <x:f>IF($C46&gt;'Deal Pricing'!$D$9,"",MAX(EN45-MIN(MAX(EN$9-EN45*EN$8/12,0),EN45),0))</x:f>
        <x:v>49255082.39372206</x:v>
      </x:c>
      <x:c r="EO46" s="58" t="n">
        <x:f>IF($C46&gt;'Deal Pricing'!$D$9,"",MAX(EO45-MIN(MAX(EO$9-EO45*EO$8/12,0),EO45),0))</x:f>
        <x:v>49291301.45142551</x:v>
      </x:c>
      <x:c r="EP46" s="58" t="n">
        <x:f>IF($C46&gt;'Deal Pricing'!$D$9,"",MAX(EP45-MIN(MAX(EP$9-EP45*EP$8/12,0),EP45),0))</x:f>
        <x:v>49327515.29801481</x:v>
      </x:c>
      <x:c r="EQ46" s="58" t="n">
        <x:f>IF($C46&gt;'Deal Pricing'!$D$9,"",MAX(EQ45-MIN(MAX(EQ$9-EQ45*EQ$8/12,0),EQ45),0))</x:f>
        <x:v>49363723.896645606</x:v>
      </x:c>
      <x:c r="ER46" s="58" t="n">
        <x:f>IF($C46&gt;'Deal Pricing'!$D$9,"",MAX(ER45-MIN(MAX(ER$9-ER45*ER$8/12,0),ER45),0))</x:f>
        <x:v>49399927.21051272</x:v>
      </x:c>
      <x:c r="ES46" s="58" t="n">
        <x:f>IF($C46&gt;'Deal Pricing'!$D$9,"",MAX(ES45-MIN(MAX(ES$9-ES45*ES$8/12,0),ES45),0))</x:f>
        <x:v>49436125.20284285</x:v>
      </x:c>
      <x:c r="ET46" s="58" t="n">
        <x:f>IF($C46&gt;'Deal Pricing'!$D$9,"",MAX(ET45-MIN(MAX(ET$9-ET45*ET$8/12,0),ET45),0))</x:f>
        <x:v>49472317.83690216</x:v>
      </x:c>
      <x:c r="EU46" s="58" t="n">
        <x:f>IF($C46&gt;'Deal Pricing'!$D$9,"",MAX(EU45-MIN(MAX(EU$9-EU45*EU$8/12,0),EU45),0))</x:f>
        <x:v>49508505.07598916</x:v>
      </x:c>
      <x:c r="EV46" s="58" t="n">
        <x:f>IF($C46&gt;'Deal Pricing'!$D$9,"",MAX(EV45-MIN(MAX(EV$9-EV45*EV$8/12,0),EV45),0))</x:f>
        <x:v>49544686.883441776</x:v>
      </x:c>
      <x:c r="EW46" s="58" t="n">
        <x:f>IF($C46&gt;'Deal Pricing'!$D$9,"",MAX(EW45-MIN(MAX(EW$9-EW45*EW$8/12,0),EW45),0))</x:f>
        <x:v>49580863.222630724</x:v>
      </x:c>
      <x:c r="EX46" s="58" t="n">
        <x:f>IF($C46&gt;'Deal Pricing'!$D$9,"",MAX(EX45-MIN(MAX(EX$9-EX45*EX$8/12,0),EX45),0))</x:f>
        <x:v>49617034.056966394</x:v>
      </x:c>
      <x:c r="EY46" s="58" t="n">
        <x:f>IF($C46&gt;'Deal Pricing'!$D$9,"",MAX(EY45-MIN(MAX(EY$9-EY45*EY$8/12,0),EY45),0))</x:f>
        <x:v>49653199.34989306</x:v>
      </x:c>
      <x:c r="EZ46" s="58" t="n">
        <x:f>IF($C46&gt;'Deal Pricing'!$D$9,"",MAX(EZ45-MIN(MAX(EZ$9-EZ45*EZ$8/12,0),EZ45),0))</x:f>
        <x:v>49689359.064891495</x:v>
      </x:c>
      <x:c r="FA46" s="58" t="n">
        <x:f>IF($C46&gt;'Deal Pricing'!$D$9,"",MAX(FA45-MIN(MAX(FA$9-FA45*FA$8/12,0),FA45),0))</x:f>
        <x:v>49725513.16548173</x:v>
      </x:c>
      <x:c r="FB46" s="58" t="n">
        <x:f>IF($C46&gt;'Deal Pricing'!$D$9,"",MAX(FB45-MIN(MAX(FB$9-FB45*FB$8/12,0),FB45),0))</x:f>
        <x:v>49761661.61521718</x:v>
      </x:c>
      <x:c r="FC46" s="58" t="n">
        <x:f>IF($C46&gt;'Deal Pricing'!$D$9,"",MAX(FC45-MIN(MAX(FC$9-FC45*FC$8/12,0),FC45),0))</x:f>
        <x:v>49797804.3776915</x:v>
      </x:c>
      <x:c r="FD46" s="58" t="n">
        <x:f>IF($C46&gt;'Deal Pricing'!$D$9,"",MAX(FD45-MIN(MAX(FD$9-FD45*FD$8/12,0),FD45),0))</x:f>
        <x:v>49833941.416532256</x:v>
      </x:c>
      <x:c r="FE46" s="58" t="n">
        <x:f>IF($C46&gt;'Deal Pricing'!$D$9,"",MAX(FE45-MIN(MAX(FE$9-FE45*FE$8/12,0),FE45),0))</x:f>
        <x:v>49870072.695407234</x:v>
      </x:c>
      <x:c r="FF46" s="58" t="n">
        <x:f>IF($C46&gt;'Deal Pricing'!$D$9,"",MAX(FF45-MIN(MAX(FF$9-FF45*FF$8/12,0),FF45),0))</x:f>
        <x:v>49906198.17801832</x:v>
      </x:c>
      <x:c r="FG46" s="58" t="n">
        <x:f>IF($C46&gt;'Deal Pricing'!$D$9,"",MAX(FG45-MIN(MAX(FG$9-FG45*FG$8/12,0),FG45),0))</x:f>
        <x:v>49942317.82810827</x:v>
      </x:c>
      <x:c r="FH46" s="58" t="n">
        <x:f>IF($C46&gt;'Deal Pricing'!$D$9,"",MAX(FH45-MIN(MAX(FH$9-FH45*FH$8/12,0),FH45),0))</x:f>
        <x:v>49978431.609453954</x:v>
      </x:c>
      <x:c r="FI46" s="58" t="n">
        <x:f>IF($C46&gt;'Deal Pricing'!$D$9,"",MAX(FI45-MIN(MAX(FI$9-FI45*FI$8/12,0),FI45),0))</x:f>
        <x:v>50014539.48587329</x:v>
      </x:c>
      <x:c r="FJ46" s="58" t="n">
        <x:f>IF($C46&gt;'Deal Pricing'!$D$9,"",MAX(FJ45-MIN(MAX(FJ$9-FJ45*FJ$8/12,0),FJ45),0))</x:f>
        <x:v>50050641.4212195</x:v>
      </x:c>
      <x:c r="FK46" s="58" t="n">
        <x:f>IF($C46&gt;'Deal Pricing'!$D$9,"",MAX(FK45-MIN(MAX(FK$9-FK45*FK$8/12,0),FK45),0))</x:f>
        <x:v>50086737.379383735</x:v>
      </x:c>
      <x:c r="FL46" s="58" t="n">
        <x:f>IF($C46&gt;'Deal Pricing'!$D$9,"",MAX(FL45-MIN(MAX(FL$9-FL45*FL$8/12,0),FL45),0))</x:f>
        <x:v>50122827.32429767</x:v>
      </x:c>
      <x:c r="FM46" s="58" t="n">
        <x:f>IF($C46&gt;'Deal Pricing'!$D$9,"",MAX(FM45-MIN(MAX(FM$9-FM45*FM$8/12,0),FM45),0))</x:f>
        <x:v>50158911.21992798</x:v>
      </x:c>
      <x:c r="FN46" s="58" t="n">
        <x:f>IF($C46&gt;'Deal Pricing'!$D$9,"",MAX(FN45-MIN(MAX(FN$9-FN45*FN$8/12,0),FN45),0))</x:f>
        <x:v>50194989.03028273</x:v>
      </x:c>
      <x:c r="FO46" s="58" t="n">
        <x:f>IF($C46&gt;'Deal Pricing'!$D$9,"",MAX(FO45-MIN(MAX(FO$9-FO45*FO$8/12,0),FO45),0))</x:f>
        <x:v>50231060.71940529</x:v>
      </x:c>
      <x:c r="FP46" s="58" t="n">
        <x:f>IF($C46&gt;'Deal Pricing'!$D$9,"",MAX(FP45-MIN(MAX(FP$9-FP45*FP$8/12,0),FP45),0))</x:f>
        <x:v>50267126.25138082</x:v>
      </x:c>
      <x:c r="FQ46" s="58" t="n">
        <x:f>IF($C46&gt;'Deal Pricing'!$D$9,"",MAX(FQ45-MIN(MAX(FQ$9-FQ45*FQ$8/12,0),FQ45),0))</x:f>
        <x:v>50303185.59032986</x:v>
      </x:c>
      <x:c r="FR46" s="58" t="n">
        <x:f>IF($C46&gt;'Deal Pricing'!$D$9,"",MAX(FR45-MIN(MAX(FR$9-FR45*FR$8/12,0),FR45),0))</x:f>
        <x:v>50339238.70041497</x:v>
      </x:c>
      <x:c r="FS46" s="58" t="n">
        <x:f>IF($C46&gt;'Deal Pricing'!$D$9,"",MAX(FS45-MIN(MAX(FS$9-FS45*FS$8/12,0),FS45),0))</x:f>
        <x:v>50375285.5458345</x:v>
      </x:c>
      <x:c r="FT46" s="58" t="n">
        <x:f>IF($C46&gt;'Deal Pricing'!$D$9,"",MAX(FT45-MIN(MAX(FT$9-FT45*FT$8/12,0),FT45),0))</x:f>
        <x:v>50411326.090829015</x:v>
      </x:c>
      <x:c r="FU46" s="58" t="n">
        <x:f>IF($C46&gt;'Deal Pricing'!$D$9,"",MAX(FU45-MIN(MAX(FU$9-FU45*FU$8/12,0),FU45),0))</x:f>
        <x:v>50447360.299674965</x:v>
      </x:c>
      <x:c r="FV46" s="58" t="n">
        <x:f>IF($C46&gt;'Deal Pricing'!$D$9,"",MAX(FV45-MIN(MAX(FV$9-FV45*FV$8/12,0),FV45),0))</x:f>
        <x:v>50483388.1366913</x:v>
      </x:c>
      <x:c r="FW46" s="58" t="n">
        <x:f>IF($C46&gt;'Deal Pricing'!$D$9,"",MAX(FW45-MIN(MAX(FW$9-FW45*FW$8/12,0),FW45),0))</x:f>
        <x:v>50519409.56623402</x:v>
      </x:c>
      <x:c r="FX46" s="58" t="n">
        <x:f>IF($C46&gt;'Deal Pricing'!$D$9,"",MAX(FX45-MIN(MAX(FX$9-FX45*FX$8/12,0),FX45),0))</x:f>
        <x:v>50555424.552698776</x:v>
      </x:c>
      <x:c r="FY46" s="58" t="n">
        <x:f>IF($C46&gt;'Deal Pricing'!$D$9,"",MAX(FY45-MIN(MAX(FY$9-FY45*FY$8/12,0),FY45),0))</x:f>
        <x:v>50591433.060522825</x:v>
      </x:c>
      <x:c r="FZ46" s="58" t="n">
        <x:f>IF($C46&gt;'Deal Pricing'!$D$9,"",MAX(FZ45-MIN(MAX(FZ$9-FZ45*FZ$8/12,0),FZ45),0))</x:f>
        <x:v>50627435.05418061</x:v>
      </x:c>
      <x:c r="GA46" s="58" t="n">
        <x:f>IF($C46&gt;'Deal Pricing'!$D$9,"",MAX(GA45-MIN(MAX(GA$9-GA45*GA$8/12,0),GA45),0))</x:f>
        <x:v>50663430.49818891</x:v>
      </x:c>
      <x:c r="GB46" s="58" t="n">
        <x:f>IF($C46&gt;'Deal Pricing'!$D$9,"",MAX(GB45-MIN(MAX(GB$9-GB45*GB$8/12,0),GB45),0))</x:f>
        <x:v>50699419.35710205</x:v>
      </x:c>
      <x:c r="GC46" s="58" t="n">
        <x:f>IF($C46&gt;'Deal Pricing'!$D$9,"",MAX(GC45-MIN(MAX(GC$9-GC45*GC$8/12,0),GC45),0))</x:f>
        <x:v>50735401.595517114</x:v>
      </x:c>
      <x:c r="GD46" s="58" t="n">
        <x:f>IF($C46&gt;'Deal Pricing'!$D$9,"",MAX(GD45-MIN(MAX(GD$9-GD45*GD$8/12,0),GD45),0))</x:f>
        <x:v>50771377.178068526</x:v>
      </x:c>
      <x:c r="GE46" s="58" t="n">
        <x:f>IF($C46&gt;'Deal Pricing'!$D$9,"",MAX(GE45-MIN(MAX(GE$9-GE45*GE$8/12,0),GE45),0))</x:f>
        <x:v>50807346.069434054</x:v>
      </x:c>
      <x:c r="GF46" s="58" t="n">
        <x:f>IF($C46&gt;'Deal Pricing'!$D$9,"",MAX(GF45-MIN(MAX(GF$9-GF45*GF$8/12,0),GF45),0))</x:f>
        <x:v>50843308.23432892</x:v>
      </x:c>
      <x:c r="GG46" s="58" t="n">
        <x:f>IF($C46&gt;'Deal Pricing'!$D$9,"",MAX(GG45-MIN(MAX(GG$9-GG45*GG$8/12,0),GG45),0))</x:f>
        <x:v>50879263.637512</x:v>
      </x:c>
      <x:c r="GH46" s="58" t="n">
        <x:f>IF($C46&gt;'Deal Pricing'!$D$9,"",MAX(GH45-MIN(MAX(GH$9-GH45*GH$8/12,0),GH45),0))</x:f>
        <x:v>50915212.24378035</x:v>
      </x:c>
      <x:c r="GI46" s="58" t="n">
        <x:f>IF($C46&gt;'Deal Pricing'!$D$9,"",MAX(GI45-MIN(MAX(GI$9-GI45*GI$8/12,0),GI45),0))</x:f>
        <x:v>50951154.01797226</x:v>
      </x:c>
      <x:c r="GJ46" s="58" t="n">
        <x:f>IF($C46&gt;'Deal Pricing'!$D$9,"",MAX(GJ45-MIN(MAX(GJ$9-GJ45*GJ$8/12,0),GJ45),0))</x:f>
        <x:v>50987088.92496884</x:v>
      </x:c>
      <x:c r="GK46" s="58" t="n">
        <x:f>IF($C46&gt;'Deal Pricing'!$D$9,"",MAX(GK45-MIN(MAX(GK$9-GK45*GK$8/12,0),GK45),0))</x:f>
        <x:v>51023016.92968943</x:v>
      </x:c>
      <x:c r="GL46" s="58" t="n">
        <x:f>IF($C46&gt;'Deal Pricing'!$D$9,"",MAX(GL45-MIN(MAX(GL$9-GL45*GL$8/12,0),GL45),0))</x:f>
        <x:v>51058937.99709747</x:v>
      </x:c>
      <x:c r="GM46" s="58" t="n">
        <x:f>IF($C46&gt;'Deal Pricing'!$D$9,"",MAX(GM45-MIN(MAX(GM$9-GM45*GM$8/12,0),GM45),0))</x:f>
        <x:v>51094852.09219462</x:v>
      </x:c>
      <x:c r="GN46" s="58" t="n">
        <x:f>IF($C46&gt;'Deal Pricing'!$D$9,"",MAX(GN45-MIN(MAX(GN$9-GN45*GN$8/12,0),GN45),0))</x:f>
        <x:v>51130759.18002701</x:v>
      </x:c>
      <x:c r="GO46" s="58" t="n">
        <x:f>IF($C46&gt;'Deal Pricing'!$D$9,"",MAX(GO45-MIN(MAX(GO$9-GO45*GO$8/12,0),GO45),0))</x:f>
        <x:v>51166659.225679204</x:v>
      </x:c>
      <x:c r="GP46" s="58" t="n">
        <x:f>IF($C46&gt;'Deal Pricing'!$D$9,"",MAX(GP45-MIN(MAX(GP$9-GP45*GP$8/12,0),GP45),0))</x:f>
        <x:v>51202552.19428043</x:v>
      </x:c>
      <x:c r="GQ46" s="58" t="n">
        <x:f>IF($C46&gt;'Deal Pricing'!$D$9,"",MAX(GQ45-MIN(MAX(GQ$9-GQ45*GQ$8/12,0),GQ45),0))</x:f>
        <x:v>51238438.05099857</x:v>
      </x:c>
      <x:c r="GR46" s="58" t="n">
        <x:f>IF($C46&gt;'Deal Pricing'!$D$9,"",MAX(GR45-MIN(MAX(GR$9-GR45*GR$8/12,0),GR45),0))</x:f>
        <x:v>51274316.76104634</x:v>
      </x:c>
      <x:c r="GS46" s="58" t="n">
        <x:f>IF($C46&gt;'Deal Pricing'!$D$9,"",MAX(GS45-MIN(MAX(GS$9-GS45*GS$8/12,0),GS45),0))</x:f>
        <x:v>51310188.289675586</x:v>
      </x:c>
      <x:c r="GT46" s="58" t="n">
        <x:f>IF($C46&gt;'Deal Pricing'!$D$9,"",MAX(GT45-MIN(MAX(GT$9-GT45*GT$8/12,0),GT45),0))</x:f>
        <x:v>51346052.602182865</x:v>
      </x:c>
      <x:c r="GU46" s="58" t="n">
        <x:f>IF($C46&gt;'Deal Pricing'!$D$9,"",MAX(GU45-MIN(MAX(GU$9-GU45*GU$8/12,0),GU45),0))</x:f>
        <x:v>51381909.663904876</x:v>
      </x:c>
      <x:c r="GV46" s="58" t="n">
        <x:f>IF($C46&gt;'Deal Pricing'!$D$9,"",MAX(GV45-MIN(MAX(GV$9-GV45*GV$8/12,0),GV45),0))</x:f>
        <x:v>51417759.44022061</x:v>
      </x:c>
      <x:c r="GW46" s="58" t="n">
        <x:f>IF($C46&gt;'Deal Pricing'!$D$9,"",MAX(GW45-MIN(MAX(GW$9-GW45*GW$8/12,0),GW45),0))</x:f>
        <x:v>51453601.89655362</x:v>
      </x:c>
      <x:c r="GX46" s="58" t="n">
        <x:f>IF($C46&gt;'Deal Pricing'!$D$9,"",MAX(GX45-MIN(MAX(GX$9-GX45*GX$8/12,0),GX45),0))</x:f>
        <x:v>51489436.99836704</x:v>
      </x:c>
      <x:c r="GY46" s="58" t="n">
        <x:f>IF($C46&gt;'Deal Pricing'!$D$9,"",MAX(GY45-MIN(MAX(GY$9-GY45*GY$8/12,0),GY45),0))</x:f>
        <x:v>51525264.71116945</x:v>
      </x:c>
      <x:c r="GZ46" s="58" t="n">
        <x:f>IF($C46&gt;'Deal Pricing'!$D$9,"",MAX(GZ45-MIN(MAX(GZ$9-GZ45*GZ$8/12,0),GZ45),0))</x:f>
        <x:v>51561085.00050922</x:v>
      </x:c>
      <x:c r="HA46" s="58" t="n">
        <x:f>IF($C46&gt;'Deal Pricing'!$D$9,"",MAX(HA45-MIN(MAX(HA$9-HA45*HA$8/12,0),HA45),0))</x:f>
        <x:v>51596897.83198058</x:v>
      </x:c>
      <x:c r="HB46" s="58" t="n">
        <x:f>IF($C46&gt;'Deal Pricing'!$D$9,"",MAX(HB45-MIN(MAX(HB$9-HB45*HB$8/12,0),HB45),0))</x:f>
        <x:v>51632703.17121774</x:v>
      </x:c>
      <x:c r="HC46" s="58" t="n">
        <x:f>IF($C46&gt;'Deal Pricing'!$D$9,"",MAX(HC45-MIN(MAX(HC$9-HC45*HC$8/12,0),HC45),0))</x:f>
        <x:v>51668500.98390063</x:v>
      </x:c>
      <x:c r="HD46" s="58" t="n">
        <x:f>IF($C46&gt;'Deal Pricing'!$D$9,"",MAX(HD45-MIN(MAX(HD$9-HD45*HD$8/12,0),HD45),0))</x:f>
        <x:v>51704291.23574991</x:v>
      </x:c>
      <x:c r="HE46" s="58" t="n">
        <x:f>IF($C46&gt;'Deal Pricing'!$D$9,"",MAX(HE45-MIN(MAX(HE$9-HE45*HE$8/12,0),HE45),0))</x:f>
        <x:v>51740073.89253185</x:v>
      </x:c>
      <x:c r="HF46" s="58" t="n">
        <x:f>IF($C46&gt;'Deal Pricing'!$D$9,"",MAX(HF45-MIN(MAX(HF$9-HF45*HF$8/12,0),HF45),0))</x:f>
        <x:v>51775848.920053475</x:v>
      </x:c>
      <x:c r="HG46" s="58" t="n">
        <x:f>IF($C46&gt;'Deal Pricing'!$D$9,"",MAX(HG45-MIN(MAX(HG$9-HG45*HG$8/12,0),HG45),0))</x:f>
        <x:v>51811616.28416811</x:v>
      </x:c>
      <x:c r="HH46" s="58" t="n">
        <x:f>IF($C46&gt;'Deal Pricing'!$D$9,"",MAX(HH45-MIN(MAX(HH$9-HH45*HH$8/12,0),HH45),0))</x:f>
        <x:v>51847375.95077052</x:v>
      </x:c>
      <x:c r="HI46" s="58" t="n">
        <x:f>IF($C46&gt;'Deal Pricing'!$D$9,"",MAX(HI45-MIN(MAX(HI$9-HI45*HI$8/12,0),HI45),0))</x:f>
        <x:v>51883127.88579906</x:v>
      </x:c>
      <x:c r="HJ46" s="58" t="n">
        <x:f>IF($C46&gt;'Deal Pricing'!$D$9,"",MAX(HJ45-MIN(MAX(HJ$9-HJ45*HJ$8/12,0),HJ45),0))</x:f>
        <x:v>51918872.05523816</x:v>
      </x:c>
      <x:c r="HK46" s="58" t="n">
        <x:f>IF($C46&gt;'Deal Pricing'!$D$9,"",MAX(HK45-MIN(MAX(HK$9-HK45*HK$8/12,0),HK45),0))</x:f>
        <x:v>51954608.42511295</x:v>
      </x:c>
      <x:c r="HL46" s="58" t="n">
        <x:f>IF($C46&gt;'Deal Pricing'!$D$9,"",MAX(HL45-MIN(MAX(HL$9-HL45*HL$8/12,0),HL45),0))</x:f>
        <x:v>51990336.961495735</x:v>
      </x:c>
      <x:c r="HM46" s="58" t="n">
        <x:f>IF($C46&gt;'Deal Pricing'!$D$9,"",MAX(HM45-MIN(MAX(HM$9-HM45*HM$8/12,0),HM45),0))</x:f>
        <x:v>52026057.63049991</x:v>
      </x:c>
      <x:c r="HN46" s="58" t="n">
        <x:f>IF($C46&gt;'Deal Pricing'!$D$9,"",MAX(HN45-MIN(MAX(HN$9-HN45*HN$8/12,0),HN45),0))</x:f>
        <x:v>52061770.39828594</x:v>
      </x:c>
      <x:c r="HO46" s="58" t="n">
        <x:f>IF($C46&gt;'Deal Pricing'!$D$9,"",MAX(HO45-MIN(MAX(HO$9-HO45*HO$8/12,0),HO45),0))</x:f>
        <x:v>52097475.23105577</x:v>
      </x:c>
      <x:c r="HP46" s="58" t="n">
        <x:f>IF($C46&gt;'Deal Pricing'!$D$9,"",MAX(HP45-MIN(MAX(HP$9-HP45*HP$8/12,0),HP45),0))</x:f>
        <x:v>52133172.09505839</x:v>
      </x:c>
      <x:c r="HQ46" s="58" t="n">
        <x:f>IF($C46&gt;'Deal Pricing'!$D$9,"",MAX(HQ45-MIN(MAX(HQ$9-HQ45*HQ$8/12,0),HQ45),0))</x:f>
        <x:v>52168860.95658477</x:v>
      </x:c>
      <x:c r="HR46" s="58" t="n">
        <x:f>IF($C46&gt;'Deal Pricing'!$D$9,"",MAX(HR45-MIN(MAX(HR$9-HR45*HR$8/12,0),HR45),0))</x:f>
        <x:v>52204541.781973004</x:v>
      </x:c>
      <x:c r="HS46" s="58" t="n">
        <x:f>IF($C46&gt;'Deal Pricing'!$D$9,"",MAX(HS45-MIN(MAX(HS$9-HS45*HS$8/12,0),HS45),0))</x:f>
        <x:v>52240214.53760391</x:v>
      </x:c>
      <x:c r="HT46" s="58" t="n">
        <x:f>IF($C46&gt;'Deal Pricing'!$D$9,"",MAX(HT45-MIN(MAX(HT$9-HT45*HT$8/12,0),HT45),0))</x:f>
        <x:v>52275879.189903215</x:v>
      </x:c>
      <x:c r="HU46" s="58" t="n">
        <x:f>IF($C46&gt;'Deal Pricing'!$D$9,"",MAX(HU45-MIN(MAX(HU$9-HU45*HU$8/12,0),HU45),0))</x:f>
        <x:v>52311535.70534335</x:v>
      </x:c>
      <x:c r="HV46" s="58" t="n">
        <x:f>IF($C46&gt;'Deal Pricing'!$D$9,"",MAX(HV45-MIN(MAX(HV$9-HV45*HV$8/12,0),HV45),0))</x:f>
        <x:v>52347184.05043926</x:v>
      </x:c>
      <x:c r="HW46" s="58" t="n">
        <x:f>IF($C46&gt;'Deal Pricing'!$D$9,"",MAX(HW45-MIN(MAX(HW$9-HW45*HW$8/12,0),HW45),0))</x:f>
        <x:v>52382824.19175355</x:v>
      </x:c>
      <x:c r="HX46" s="58" t="n">
        <x:f>IF($C46&gt;'Deal Pricing'!$D$9,"",MAX(HX45-MIN(MAX(HX$9-HX45*HX$8/12,0),HX45),0))</x:f>
        <x:v>52418456.095891446</x:v>
      </x:c>
      <x:c r="HY46" s="58" t="n">
        <x:f>IF($C46&gt;'Deal Pricing'!$D$9,"",MAX(HY45-MIN(MAX(HY$9-HY45*HY$8/12,0),HY45),0))</x:f>
        <x:v>52454079.729505934</x:v>
      </x:c>
      <x:c r="HZ46" s="58" t="n">
        <x:f>IF($C46&gt;'Deal Pricing'!$D$9,"",MAX(HZ45-MIN(MAX(HZ$9-HZ45*HZ$8/12,0),HZ45),0))</x:f>
        <x:v>52489695.05929297</x:v>
      </x:c>
      <x:c r="IA46" s="58" t="n">
        <x:f>IF($C46&gt;'Deal Pricing'!$D$9,"",MAX(IA45-MIN(MAX(IA$9-IA45*IA$8/12,0),IA45),0))</x:f>
        <x:v>52525302.051996544</x:v>
      </x:c>
      <x:c r="IB46" s="58" t="n">
        <x:f>IF($C46&gt;'Deal Pricing'!$D$9,"",MAX(IB45-MIN(MAX(IB$9-IB45*IB$8/12,0),IB45),0))</x:f>
        <x:v>52560900.67440361</x:v>
      </x:c>
      <x:c r="IC46" s="2"/>
      <x:c r="ID46" s="2"/>
      <x:c r="IE46" s="2"/>
      <x:c r="IF46" s="2"/>
    </x:row>
    <x:row r="47">
      <x:c r="A47" s="2"/>
      <x:c r="B47" s="2"/>
      <x:c r="C47" s="2" t="n">
        <x:v>23</x:v>
      </x:c>
      <x:c r="D47" s="67" t="n">
        <x:f>IF(C47&lt;='Deal Pricing'!$D$9,(1-(1-(1-'Deal Pricing'!$H$10)^(1/12)))^(C47-1),"")</x:f>
        <x:v>0.9278916371866391</x:v>
      </x:c>
      <x:c r="E47" s="67" t="n">
        <x:f>IF(D47="","",D47*(1-(1-'Deal Pricing'!$H$10)^(1/12)))</x:f>
        <x:v>0.003151169362716537</x:v>
      </x:c>
      <x:c r="F47" s="58" t="n">
        <x:f>IF($C47&gt;'Deal Pricing'!$D$9,"",MAX(F46-MIN(MAX(F$9-F46*F$8/12,0),F46),0))</x:f>
        <x:v>41394122.835306205</x:v>
      </x:c>
      <x:c r="G47" s="58" t="n">
        <x:f>IF($C47&gt;'Deal Pricing'!$D$9,"",MAX(G46-MIN(MAX(G$9-G46*G$8/12,0),G46),0))</x:f>
        <x:v>41430021.50192875</x:v>
      </x:c>
      <x:c r="H47" s="58" t="n">
        <x:f>IF($C47&gt;'Deal Pricing'!$D$9,"",MAX(H46-MIN(MAX(H$9-H46*H$8/12,0),H46),0))</x:f>
        <x:v>41465922.30577696</x:v>
      </x:c>
      <x:c r="I47" s="58" t="n">
        <x:f>IF($C47&gt;'Deal Pricing'!$D$9,"",MAX(I46-MIN(MAX(I$9-I46*I$8/12,0),I46),0))</x:f>
        <x:v>41501825.207344815</x:v>
      </x:c>
      <x:c r="J47" s="58" t="n">
        <x:f>IF($C47&gt;'Deal Pricing'!$D$9,"",MAX(J46-MIN(MAX(J$9-J46*J$8/12,0),J46),0))</x:f>
        <x:v>41537730.167134054</x:v>
      </x:c>
      <x:c r="K47" s="58" t="n">
        <x:f>IF($C47&gt;'Deal Pricing'!$D$9,"",MAX(K46-MIN(MAX(K$9-K46*K$8/12,0),K46),0))</x:f>
        <x:v>41573637.145661525</x:v>
      </x:c>
      <x:c r="L47" s="58" t="n">
        <x:f>IF($C47&gt;'Deal Pricing'!$D$9,"",MAX(L46-MIN(MAX(L$9-L46*L$8/12,0),L46),0))</x:f>
        <x:v>41609546.10344292</x:v>
      </x:c>
      <x:c r="M47" s="58" t="n">
        <x:f>IF($C47&gt;'Deal Pricing'!$D$9,"",MAX(M46-MIN(MAX(M$9-M46*M$8/12,0),M46),0))</x:f>
        <x:v>41645457.001011506</x:v>
      </x:c>
      <x:c r="N47" s="58" t="n">
        <x:f>IF($C47&gt;'Deal Pricing'!$D$9,"",MAX(N46-MIN(MAX(N$9-N46*N$8/12,0),N46),0))</x:f>
        <x:v>41681369.79889982</x:v>
      </x:c>
      <x:c r="O47" s="58" t="n">
        <x:f>IF($C47&gt;'Deal Pricing'!$D$9,"",MAX(O46-MIN(MAX(O$9-O46*O$8/12,0),O46),0))</x:f>
        <x:v>41717284.45765828</x:v>
      </x:c>
      <x:c r="P47" s="58" t="n">
        <x:f>IF($C47&gt;'Deal Pricing'!$D$9,"",MAX(P46-MIN(MAX(P$9-P46*P$8/12,0),P46),0))</x:f>
        <x:v>41753200.93783706</x:v>
      </x:c>
      <x:c r="Q47" s="58" t="n">
        <x:f>IF($C47&gt;'Deal Pricing'!$D$9,"",MAX(Q46-MIN(MAX(Q$9-Q46*Q$8/12,0),Q46),0))</x:f>
        <x:v>41789119.200004354</x:v>
      </x:c>
      <x:c r="R47" s="58" t="n">
        <x:f>IF($C47&gt;'Deal Pricing'!$D$9,"",MAX(R46-MIN(MAX(R$9-R46*R$8/12,0),R46),0))</x:f>
        <x:v>41825039.20472864</x:v>
      </x:c>
      <x:c r="S47" s="58" t="n">
        <x:f>IF($C47&gt;'Deal Pricing'!$D$9,"",MAX(S46-MIN(MAX(S$9-S46*S$8/12,0),S46),0))</x:f>
        <x:v>41860960.91259656</x:v>
      </x:c>
      <x:c r="T47" s="58" t="n">
        <x:f>IF($C47&gt;'Deal Pricing'!$D$9,"",MAX(T46-MIN(MAX(T$9-T46*T$8/12,0),T46),0))</x:f>
        <x:v>41896884.284195706</x:v>
      </x:c>
      <x:c r="U47" s="58" t="n">
        <x:f>IF($C47&gt;'Deal Pricing'!$D$9,"",MAX(U46-MIN(MAX(U$9-U46*U$8/12,0),U46),0))</x:f>
        <x:v>41932809.28013174</x:v>
      </x:c>
      <x:c r="V47" s="58" t="n">
        <x:f>IF($C47&gt;'Deal Pricing'!$D$9,"",MAX(V46-MIN(MAX(V$9-V46*V$8/12,0),V46),0))</x:f>
        <x:v>41968735.8610139</x:v>
      </x:c>
      <x:c r="W47" s="58" t="n">
        <x:f>IF($C47&gt;'Deal Pricing'!$D$9,"",MAX(W46-MIN(MAX(W$9-W46*W$8/12,0),W46),0))</x:f>
        <x:v>42004663.987461716</x:v>
      </x:c>
      <x:c r="X47" s="58" t="n">
        <x:f>IF($C47&gt;'Deal Pricing'!$D$9,"",MAX(X46-MIN(MAX(X$9-X46*X$8/12,0),X46),0))</x:f>
        <x:v>42040593.620110855</x:v>
      </x:c>
      <x:c r="Y47" s="58" t="n">
        <x:f>IF($C47&gt;'Deal Pricing'!$D$9,"",MAX(Y46-MIN(MAX(Y$9-Y46*Y$8/12,0),Y46),0))</x:f>
        <x:v>42076524.71959935</x:v>
      </x:c>
      <x:c r="Z47" s="58" t="n">
        <x:f>IF($C47&gt;'Deal Pricing'!$D$9,"",MAX(Z46-MIN(MAX(Z$9-Z46*Z$8/12,0),Z46),0))</x:f>
        <x:v>42112457.246583745</x:v>
      </x:c>
      <x:c r="AA47" s="58" t="n">
        <x:f>IF($C47&gt;'Deal Pricing'!$D$9,"",MAX(AA46-MIN(MAX(AA$9-AA46*AA$8/12,0),AA46),0))</x:f>
        <x:v>42148391.161723435</x:v>
      </x:c>
      <x:c r="AB47" s="58" t="n">
        <x:f>IF($C47&gt;'Deal Pricing'!$D$9,"",MAX(AB46-MIN(MAX(AB$9-AB46*AB$8/12,0),AB46),0))</x:f>
        <x:v>42184326.42569651</x:v>
      </x:c>
      <x:c r="AC47" s="58" t="n">
        <x:f>IF($C47&gt;'Deal Pricing'!$D$9,"",MAX(AC46-MIN(MAX(AC$9-AC46*AC$8/12,0),AC46),0))</x:f>
        <x:v>42220262.99918434</x:v>
      </x:c>
      <x:c r="AD47" s="58" t="n">
        <x:f>IF($C47&gt;'Deal Pricing'!$D$9,"",MAX(AD46-MIN(MAX(AD$9-AD46*AD$8/12,0),AD46),0))</x:f>
        <x:v>42256200.842887275</x:v>
      </x:c>
      <x:c r="AE47" s="58" t="n">
        <x:f>IF($C47&gt;'Deal Pricing'!$D$9,"",MAX(AE46-MIN(MAX(AE$9-AE46*AE$8/12,0),AE46),0))</x:f>
        <x:v>42292139.917509496</x:v>
      </x:c>
      <x:c r="AF47" s="58" t="n">
        <x:f>IF($C47&gt;'Deal Pricing'!$D$9,"",MAX(AF46-MIN(MAX(AF$9-AF46*AF$8/12,0),AF46),0))</x:f>
        <x:v>42328080.18377411</x:v>
      </x:c>
      <x:c r="AG47" s="58" t="n">
        <x:f>IF($C47&gt;'Deal Pricing'!$D$9,"",MAX(AG46-MIN(MAX(AG$9-AG46*AG$8/12,0),AG46),0))</x:f>
        <x:v>42364021.60241044</x:v>
      </x:c>
      <x:c r="AH47" s="58" t="n">
        <x:f>IF($C47&gt;'Deal Pricing'!$D$9,"",MAX(AH46-MIN(MAX(AH$9-AH46*AH$8/12,0),AH46),0))</x:f>
        <x:v>42399964.13415982</x:v>
      </x:c>
      <x:c r="AI47" s="58" t="n">
        <x:f>IF($C47&gt;'Deal Pricing'!$D$9,"",MAX(AI46-MIN(MAX(AI$9-AI46*AI$8/12,0),AI46),0))</x:f>
        <x:v>42435907.73978099</x:v>
      </x:c>
      <x:c r="AJ47" s="58" t="n">
        <x:f>IF($C47&gt;'Deal Pricing'!$D$9,"",MAX(AJ46-MIN(MAX(AJ$9-AJ46*AJ$8/12,0),AJ46),0))</x:f>
        <x:v>42471852.38003767</x:v>
      </x:c>
      <x:c r="AK47" s="58" t="n">
        <x:f>IF($C47&gt;'Deal Pricing'!$D$9,"",MAX(AK46-MIN(MAX(AK$9-AK46*AK$8/12,0),AK46),0))</x:f>
        <x:v>42507798.015713416</x:v>
      </x:c>
      <x:c r="AL47" s="58" t="n">
        <x:f>IF($C47&gt;'Deal Pricing'!$D$9,"",MAX(AL46-MIN(MAX(AL$9-AL46*AL$8/12,0),AL46),0))</x:f>
        <x:v>42543744.60759687</x:v>
      </x:c>
      <x:c r="AM47" s="58" t="n">
        <x:f>IF($C47&gt;'Deal Pricing'!$D$9,"",MAX(AM46-MIN(MAX(AM$9-AM46*AM$8/12,0),AM46),0))</x:f>
        <x:v>42579692.11649669</x:v>
      </x:c>
      <x:c r="AN47" s="58" t="n">
        <x:f>IF($C47&gt;'Deal Pricing'!$D$9,"",MAX(AN46-MIN(MAX(AN$9-AN46*AN$8/12,0),AN46),0))</x:f>
        <x:v>42615640.503227465</x:v>
      </x:c>
      <x:c r="AO47" s="58" t="n">
        <x:f>IF($C47&gt;'Deal Pricing'!$D$9,"",MAX(AO46-MIN(MAX(AO$9-AO46*AO$8/12,0),AO46),0))</x:f>
        <x:v>42651589.72862361</x:v>
      </x:c>
      <x:c r="AP47" s="58" t="n">
        <x:f>IF($C47&gt;'Deal Pricing'!$D$9,"",MAX(AP46-MIN(MAX(AP$9-AP46*AP$8/12,0),AP46),0))</x:f>
        <x:v>42687539.753526084</x:v>
      </x:c>
      <x:c r="AQ47" s="58" t="n">
        <x:f>IF($C47&gt;'Deal Pricing'!$D$9,"",MAX(AQ46-MIN(MAX(AQ$9-AQ46*AQ$8/12,0),AQ46),0))</x:f>
        <x:v>42723490.53879591</x:v>
      </x:c>
      <x:c r="AR47" s="58" t="n">
        <x:f>IF($C47&gt;'Deal Pricing'!$D$9,"",MAX(AR46-MIN(MAX(AR$9-AR46*AR$8/12,0),AR46),0))</x:f>
        <x:v>42759442.04530111</x:v>
      </x:c>
      <x:c r="AS47" s="58" t="n">
        <x:f>IF($C47&gt;'Deal Pricing'!$D$9,"",MAX(AS46-MIN(MAX(AS$9-AS46*AS$8/12,0),AS46),0))</x:f>
        <x:v>42795394.23392991</x:v>
      </x:c>
      <x:c r="AT47" s="58" t="n">
        <x:f>IF($C47&gt;'Deal Pricing'!$D$9,"",MAX(AT46-MIN(MAX(AT$9-AT46*AT$8/12,0),AT46),0))</x:f>
        <x:v>42831347.065579504</x:v>
      </x:c>
      <x:c r="AU47" s="58" t="n">
        <x:f>IF($C47&gt;'Deal Pricing'!$D$9,"",MAX(AU46-MIN(MAX(AU$9-AU46*AU$8/12,0),AU46),0))</x:f>
        <x:v>42867300.50116141</x:v>
      </x:c>
      <x:c r="AV47" s="58" t="n">
        <x:f>IF($C47&gt;'Deal Pricing'!$D$9,"",MAX(AV46-MIN(MAX(AV$9-AV46*AV$8/12,0),AV46),0))</x:f>
        <x:v>42903254.50160585</x:v>
      </x:c>
      <x:c r="AW47" s="58" t="n">
        <x:f>IF($C47&gt;'Deal Pricing'!$D$9,"",MAX(AW46-MIN(MAX(AW$9-AW46*AW$8/12,0),AW46),0))</x:f>
        <x:v>42939209.02785135</x:v>
      </x:c>
      <x:c r="AX47" s="58" t="n">
        <x:f>IF($C47&gt;'Deal Pricing'!$D$9,"",MAX(AX46-MIN(MAX(AX$9-AX46*AX$8/12,0),AX46),0))</x:f>
        <x:v>42975164.040857166</x:v>
      </x:c>
      <x:c r="AY47" s="58" t="n">
        <x:f>IF($C47&gt;'Deal Pricing'!$D$9,"",MAX(AY46-MIN(MAX(AY$9-AY46*AY$8/12,0),AY46),0))</x:f>
        <x:v>43011119.50159095</x:v>
      </x:c>
      <x:c r="AZ47" s="58" t="n">
        <x:f>IF($C47&gt;'Deal Pricing'!$D$9,"",MAX(AZ46-MIN(MAX(AZ$9-AZ46*AZ$8/12,0),AZ46),0))</x:f>
        <x:v>43047075.37104158</x:v>
      </x:c>
      <x:c r="BA47" s="58" t="n">
        <x:f>IF($C47&gt;'Deal Pricing'!$D$9,"",MAX(BA46-MIN(MAX(BA$9-BA46*BA$8/12,0),BA46),0))</x:f>
        <x:v>43083031.610206805</x:v>
      </x:c>
      <x:c r="BB47" s="58" t="n">
        <x:f>IF($C47&gt;'Deal Pricing'!$D$9,"",MAX(BB46-MIN(MAX(BB$9-BB46*BB$8/12,0),BB46),0))</x:f>
        <x:v>43118988.1801056</x:v>
      </x:c>
      <x:c r="BC47" s="58" t="n">
        <x:f>IF($C47&gt;'Deal Pricing'!$D$9,"",MAX(BC46-MIN(MAX(BC$9-BC46*BC$8/12,0),BC46),0))</x:f>
        <x:v>43154945.04176631</x:v>
      </x:c>
      <x:c r="BD47" s="58" t="n">
        <x:f>IF($C47&gt;'Deal Pricing'!$D$9,"",MAX(BD46-MIN(MAX(BD$9-BD46*BD$8/12,0),BD46),0))</x:f>
        <x:v>43190902.156238884</x:v>
      </x:c>
      <x:c r="BE47" s="58" t="n">
        <x:f>IF($C47&gt;'Deal Pricing'!$D$9,"",MAX(BE46-MIN(MAX(BE$9-BE46*BE$8/12,0),BE46),0))</x:f>
        <x:v>43226859.4845843</x:v>
      </x:c>
      <x:c r="BF47" s="58" t="n">
        <x:f>IF($C47&gt;'Deal Pricing'!$D$9,"",MAX(BF46-MIN(MAX(BF$9-BF46*BF$8/12,0),BF46),0))</x:f>
        <x:v>43262816.98787974</x:v>
      </x:c>
      <x:c r="BG47" s="58" t="n">
        <x:f>IF($C47&gt;'Deal Pricing'!$D$9,"",MAX(BG46-MIN(MAX(BG$9-BG46*BG$8/12,0),BG46),0))</x:f>
        <x:v>43298774.62722245</x:v>
      </x:c>
      <x:c r="BH47" s="58" t="n">
        <x:f>IF($C47&gt;'Deal Pricing'!$D$9,"",MAX(BH46-MIN(MAX(BH$9-BH46*BH$8/12,0),BH46),0))</x:f>
        <x:v>43334732.363720305</x:v>
      </x:c>
      <x:c r="BI47" s="58" t="n">
        <x:f>IF($C47&gt;'Deal Pricing'!$D$9,"",MAX(BI46-MIN(MAX(BI$9-BI46*BI$8/12,0),BI46),0))</x:f>
        <x:v>43370690.15850315</x:v>
      </x:c>
      <x:c r="BJ47" s="58" t="n">
        <x:f>IF($C47&gt;'Deal Pricing'!$D$9,"",MAX(BJ46-MIN(MAX(BJ$9-BJ46*BJ$8/12,0),BJ46),0))</x:f>
        <x:v>43406647.97271163</x:v>
      </x:c>
      <x:c r="BK47" s="58" t="n">
        <x:f>IF($C47&gt;'Deal Pricing'!$D$9,"",MAX(BK46-MIN(MAX(BK$9-BK46*BK$8/12,0),BK46),0))</x:f>
        <x:v>43442605.767508864</x:v>
      </x:c>
      <x:c r="BL47" s="58" t="n">
        <x:f>IF($C47&gt;'Deal Pricing'!$D$9,"",MAX(BL46-MIN(MAX(BL$9-BL46*BL$8/12,0),BL46),0))</x:f>
        <x:v>43478563.504069015</x:v>
      </x:c>
      <x:c r="BM47" s="58" t="n">
        <x:f>IF($C47&gt;'Deal Pricing'!$D$9,"",MAX(BM46-MIN(MAX(BM$9-BM46*BM$8/12,0),BM46),0))</x:f>
        <x:v>43514521.14358897</x:v>
      </x:c>
      <x:c r="BN47" s="58" t="n">
        <x:f>IF($C47&gt;'Deal Pricing'!$D$9,"",MAX(BN46-MIN(MAX(BN$9-BN46*BN$8/12,0),BN46),0))</x:f>
        <x:v>43550478.647276975</x:v>
      </x:c>
      <x:c r="BO47" s="58" t="n">
        <x:f>IF($C47&gt;'Deal Pricing'!$D$9,"",MAX(BO46-MIN(MAX(BO$9-BO46*BO$8/12,0),BO46),0))</x:f>
        <x:v>43586435.976364404</x:v>
      </x:c>
      <x:c r="BP47" s="58" t="n">
        <x:f>IF($C47&gt;'Deal Pricing'!$D$9,"",MAX(BP46-MIN(MAX(BP$9-BP46*BP$8/12,0),BP46),0))</x:f>
        <x:v>43622393.092094444</x:v>
      </x:c>
      <x:c r="BQ47" s="58" t="n">
        <x:f>IF($C47&gt;'Deal Pricing'!$D$9,"",MAX(BQ46-MIN(MAX(BQ$9-BQ46*BQ$8/12,0),BQ46),0))</x:f>
        <x:v>43658349.95573348</x:v>
      </x:c>
      <x:c r="BR47" s="58" t="n">
        <x:f>IF($C47&gt;'Deal Pricing'!$D$9,"",MAX(BR46-MIN(MAX(BR$9-BR46*BR$8/12,0),BR46),0))</x:f>
        <x:v>43694306.5285615</x:v>
      </x:c>
      <x:c r="BS47" s="58" t="n">
        <x:f>IF($C47&gt;'Deal Pricing'!$D$9,"",MAX(BS46-MIN(MAX(BS$9-BS46*BS$8/12,0),BS46),0))</x:f>
        <x:v>43730262.771876454</x:v>
      </x:c>
      <x:c r="BT47" s="58" t="n">
        <x:f>IF($C47&gt;'Deal Pricing'!$D$9,"",MAX(BT46-MIN(MAX(BT$9-BT46*BT$8/12,0),BT46),0))</x:f>
        <x:v>43766218.64699847</x:v>
      </x:c>
      <x:c r="BU47" s="58" t="n">
        <x:f>IF($C47&gt;'Deal Pricing'!$D$9,"",MAX(BU46-MIN(MAX(BU$9-BU46*BU$8/12,0),BU46),0))</x:f>
        <x:v>43802174.11526078</x:v>
      </x:c>
      <x:c r="BV47" s="58" t="n">
        <x:f>IF($C47&gt;'Deal Pricing'!$D$9,"",MAX(BV46-MIN(MAX(BV$9-BV46*BV$8/12,0),BV46),0))</x:f>
        <x:v>43838129.138020016</x:v>
      </x:c>
      <x:c r="BW47" s="58" t="n">
        <x:f>IF($C47&gt;'Deal Pricing'!$D$9,"",MAX(BW46-MIN(MAX(BW$9-BW46*BW$8/12,0),BW46),0))</x:f>
        <x:v>43874083.67664638</x:v>
      </x:c>
      <x:c r="BX47" s="58" t="n">
        <x:f>IF($C47&gt;'Deal Pricing'!$D$9,"",MAX(BX46-MIN(MAX(BX$9-BX46*BX$8/12,0),BX46),0))</x:f>
        <x:v>43910037.692533925</x:v>
      </x:c>
      <x:c r="BY47" s="58" t="n">
        <x:f>IF($C47&gt;'Deal Pricing'!$D$9,"",MAX(BY46-MIN(MAX(BY$9-BY46*BY$8/12,0),BY46),0))</x:f>
        <x:v>43945991.14709049</x:v>
      </x:c>
      <x:c r="BZ47" s="58" t="n">
        <x:f>IF($C47&gt;'Deal Pricing'!$D$9,"",MAX(BZ46-MIN(MAX(BZ$9-BZ46*BZ$8/12,0),BZ46),0))</x:f>
        <x:v>43981944.00174813</x:v>
      </x:c>
      <x:c r="CA47" s="58" t="n">
        <x:f>IF($C47&gt;'Deal Pricing'!$D$9,"",MAX(CA46-MIN(MAX(CA$9-CA46*CA$8/12,0),CA46),0))</x:f>
        <x:v>44017896.21795286</x:v>
      </x:c>
      <x:c r="CB47" s="58" t="n">
        <x:f>IF($C47&gt;'Deal Pricing'!$D$9,"",MAX(CB46-MIN(MAX(CB$9-CB46*CB$8/12,0),CB46),0))</x:f>
        <x:v>44053847.75717543</x:v>
      </x:c>
      <x:c r="CC47" s="58" t="n">
        <x:f>IF($C47&gt;'Deal Pricing'!$D$9,"",MAX(CC46-MIN(MAX(CC$9-CC46*CC$8/12,0),CC46),0))</x:f>
        <x:v>44089798.58090204</x:v>
      </x:c>
      <x:c r="CD47" s="58" t="n">
        <x:f>IF($C47&gt;'Deal Pricing'!$D$9,"",MAX(CD46-MIN(MAX(CD$9-CD46*CD$8/12,0),CD46),0))</x:f>
        <x:v>44125748.65063883</x:v>
      </x:c>
      <x:c r="CE47" s="58" t="n">
        <x:f>IF($C47&gt;'Deal Pricing'!$D$9,"",MAX(CE46-MIN(MAX(CE$9-CE46*CE$8/12,0),CE46),0))</x:f>
        <x:v>44161697.92791528</x:v>
      </x:c>
      <x:c r="CF47" s="58" t="n">
        <x:f>IF($C47&gt;'Deal Pricing'!$D$9,"",MAX(CF46-MIN(MAX(CF$9-CF46*CF$8/12,0),CF46),0))</x:f>
        <x:v>44197646.37427612</x:v>
      </x:c>
      <x:c r="CG47" s="58" t="n">
        <x:f>IF($C47&gt;'Deal Pricing'!$D$9,"",MAX(CG46-MIN(MAX(CG$9-CG46*CG$8/12,0),CG46),0))</x:f>
        <x:v>44233593.95129109</x:v>
      </x:c>
      <x:c r="CH47" s="58" t="n">
        <x:f>IF($C47&gt;'Deal Pricing'!$D$9,"",MAX(CH46-MIN(MAX(CH$9-CH46*CH$8/12,0),CH46),0))</x:f>
        <x:v>44269540.620545305</x:v>
      </x:c>
      <x:c r="CI47" s="58" t="n">
        <x:f>IF($C47&gt;'Deal Pricing'!$D$9,"",MAX(CI46-MIN(MAX(CI$9-CI46*CI$8/12,0),CI46),0))</x:f>
        <x:v>44305486.343649246</x:v>
      </x:c>
      <x:c r="CJ47" s="58" t="n">
        <x:f>IF($C47&gt;'Deal Pricing'!$D$9,"",MAX(CJ46-MIN(MAX(CJ$9-CJ46*CJ$8/12,0),CJ46),0))</x:f>
        <x:v>44341431.08222931</x:v>
      </x:c>
      <x:c r="CK47" s="58" t="n">
        <x:f>IF($C47&gt;'Deal Pricing'!$D$9,"",MAX(CK46-MIN(MAX(CK$9-CK46*CK$8/12,0),CK46),0))</x:f>
        <x:v>44377374.797937274</x:v>
      </x:c>
      <x:c r="CL47" s="58" t="n">
        <x:f>IF($C47&gt;'Deal Pricing'!$D$9,"",MAX(CL46-MIN(MAX(CL$9-CL46*CL$8/12,0),CL46),0))</x:f>
        <x:v>44413317.45244115</x:v>
      </x:c>
      <x:c r="CM47" s="58" t="n">
        <x:f>IF($C47&gt;'Deal Pricing'!$D$9,"",MAX(CM46-MIN(MAX(CM$9-CM46*CM$8/12,0),CM46),0))</x:f>
        <x:v>44449259.007434875</x:v>
      </x:c>
      <x:c r="CN47" s="58" t="n">
        <x:f>IF($C47&gt;'Deal Pricing'!$D$9,"",MAX(CN46-MIN(MAX(CN$9-CN46*CN$8/12,0),CN46),0))</x:f>
        <x:v>44485199.424628675</x:v>
      </x:c>
      <x:c r="CO47" s="58" t="n">
        <x:f>IF($C47&gt;'Deal Pricing'!$D$9,"",MAX(CO46-MIN(MAX(CO$9-CO46*CO$8/12,0),CO46),0))</x:f>
        <x:v>44521138.6657592</x:v>
      </x:c>
      <x:c r="CP47" s="58" t="n">
        <x:f>IF($C47&gt;'Deal Pricing'!$D$9,"",MAX(CP46-MIN(MAX(CP$9-CP46*CP$8/12,0),CP46),0))</x:f>
        <x:v>44557076.69258076</x:v>
      </x:c>
      <x:c r="CQ47" s="58" t="n">
        <x:f>IF($C47&gt;'Deal Pricing'!$D$9,"",MAX(CQ46-MIN(MAX(CQ$9-CQ46*CQ$8/12,0),CQ46),0))</x:f>
        <x:v>44593013.46686971</x:v>
      </x:c>
      <x:c r="CR47" s="58" t="n">
        <x:f>IF($C47&gt;'Deal Pricing'!$D$9,"",MAX(CR46-MIN(MAX(CR$9-CR46*CR$8/12,0),CR46),0))</x:f>
        <x:v>44628948.95042754</x:v>
      </x:c>
      <x:c r="CS47" s="58" t="n">
        <x:f>IF($C47&gt;'Deal Pricing'!$D$9,"",MAX(CS46-MIN(MAX(CS$9-CS46*CS$8/12,0),CS46),0))</x:f>
        <x:v>44664883.10507324</x:v>
      </x:c>
      <x:c r="CT47" s="58" t="n">
        <x:f>IF($C47&gt;'Deal Pricing'!$D$9,"",MAX(CT46-MIN(MAX(CT$9-CT46*CT$8/12,0),CT46),0))</x:f>
        <x:v>44700815.892652415</x:v>
      </x:c>
      <x:c r="CU47" s="58" t="n">
        <x:f>IF($C47&gt;'Deal Pricing'!$D$9,"",MAX(CU46-MIN(MAX(CU$9-CU46*CU$8/12,0),CU46),0))</x:f>
        <x:v>44736747.27502857</x:v>
      </x:c>
      <x:c r="CV47" s="58" t="n">
        <x:f>IF($C47&gt;'Deal Pricing'!$D$9,"",MAX(CV46-MIN(MAX(CV$9-CV46*CV$8/12,0),CV46),0))</x:f>
        <x:v>44772677.21409209</x:v>
      </x:c>
      <x:c r="CW47" s="58" t="n">
        <x:f>IF($C47&gt;'Deal Pricing'!$D$9,"",MAX(CW46-MIN(MAX(CW$9-CW46*CW$8/12,0),CW46),0))</x:f>
        <x:v>44808605.67175147</x:v>
      </x:c>
      <x:c r="CX47" s="58" t="n">
        <x:f>IF($C47&gt;'Deal Pricing'!$D$9,"",MAX(CX46-MIN(MAX(CX$9-CX46*CX$8/12,0),CX46),0))</x:f>
        <x:v>44844532.609942585</x:v>
      </x:c>
      <x:c r="CY47" s="58" t="n">
        <x:f>IF($C47&gt;'Deal Pricing'!$D$9,"",MAX(CY46-MIN(MAX(CY$9-CY46*CY$8/12,0),CY46),0))</x:f>
        <x:v>44880457.990619645</x:v>
      </x:c>
      <x:c r="CZ47" s="58" t="n">
        <x:f>IF($C47&gt;'Deal Pricing'!$D$9,"",MAX(CZ46-MIN(MAX(CZ$9-CZ46*CZ$8/12,0),CZ46),0))</x:f>
        <x:v>44916381.77576438</x:v>
      </x:c>
      <x:c r="DA47" s="58" t="n">
        <x:f>IF($C47&gt;'Deal Pricing'!$D$9,"",MAX(DA46-MIN(MAX(DA$9-DA46*DA$8/12,0),DA46),0))</x:f>
        <x:v>44952303.9273773</x:v>
      </x:c>
      <x:c r="DB47" s="58" t="n">
        <x:f>IF($C47&gt;'Deal Pricing'!$D$9,"",MAX(DB46-MIN(MAX(DB$9-DB46*DB$8/12,0),DB46),0))</x:f>
        <x:v>44988224.407486744</x:v>
      </x:c>
      <x:c r="DC47" s="58" t="n">
        <x:f>IF($C47&gt;'Deal Pricing'!$D$9,"",MAX(DC46-MIN(MAX(DC$9-DC46*DC$8/12,0),DC46),0))</x:f>
        <x:v>45024143.17814132</x:v>
      </x:c>
      <x:c r="DD47" s="58" t="n">
        <x:f>IF($C47&gt;'Deal Pricing'!$D$9,"",MAX(DD46-MIN(MAX(DD$9-DD46*DD$8/12,0),DD46),0))</x:f>
        <x:v>45060060.20141313</x:v>
      </x:c>
      <x:c r="DE47" s="58" t="n">
        <x:f>IF($C47&gt;'Deal Pricing'!$D$9,"",MAX(DE46-MIN(MAX(DE$9-DE46*DE$8/12,0),DE46),0))</x:f>
        <x:v>45095975.43940153</x:v>
      </x:c>
      <x:c r="DF47" s="58" t="n">
        <x:f>IF($C47&gt;'Deal Pricing'!$D$9,"",MAX(DF46-MIN(MAX(DF$9-DF46*DF$8/12,0),DF46),0))</x:f>
        <x:v>45131888.85422541</x:v>
      </x:c>
      <x:c r="DG47" s="58" t="n">
        <x:f>IF($C47&gt;'Deal Pricing'!$D$9,"",MAX(DG46-MIN(MAX(DG$9-DG46*DG$8/12,0),DG46),0))</x:f>
        <x:v>45167800.408032075</x:v>
      </x:c>
      <x:c r="DH47" s="58" t="n">
        <x:f>IF($C47&gt;'Deal Pricing'!$D$9,"",MAX(DH46-MIN(MAX(DH$9-DH46*DH$8/12,0),DH46),0))</x:f>
        <x:v>45203710.0629889</x:v>
      </x:c>
      <x:c r="DI47" s="58" t="n">
        <x:f>IF($C47&gt;'Deal Pricing'!$D$9,"",MAX(DI46-MIN(MAX(DI$9-DI46*DI$8/12,0),DI46),0))</x:f>
        <x:v>45239617.78129182</x:v>
      </x:c>
      <x:c r="DJ47" s="58" t="n">
        <x:f>IF($C47&gt;'Deal Pricing'!$D$9,"",MAX(DJ46-MIN(MAX(DJ$9-DJ46*DJ$8/12,0),DJ46),0))</x:f>
        <x:v>45275523.52515718</x:v>
      </x:c>
      <x:c r="DK47" s="58" t="n">
        <x:f>IF($C47&gt;'Deal Pricing'!$D$9,"",MAX(DK46-MIN(MAX(DK$9-DK46*DK$8/12,0),DK46),0))</x:f>
        <x:v>45311427.256830186</x:v>
      </x:c>
      <x:c r="DL47" s="58" t="n">
        <x:f>IF($C47&gt;'Deal Pricing'!$D$9,"",MAX(DL46-MIN(MAX(DL$9-DL46*DL$8/12,0),DL46),0))</x:f>
        <x:v>45347328.93857668</x:v>
      </x:c>
      <x:c r="DM47" s="58" t="n">
        <x:f>IF($C47&gt;'Deal Pricing'!$D$9,"",MAX(DM46-MIN(MAX(DM$9-DM46*DM$8/12,0),DM46),0))</x:f>
        <x:v>45383228.53269179</x:v>
      </x:c>
      <x:c r="DN47" s="58" t="n">
        <x:f>IF($C47&gt;'Deal Pricing'!$D$9,"",MAX(DN46-MIN(MAX(DN$9-DN46*DN$8/12,0),DN46),0))</x:f>
        <x:v>45419126.00149249</x:v>
      </x:c>
      <x:c r="DO47" s="58" t="n">
        <x:f>IF($C47&gt;'Deal Pricing'!$D$9,"",MAX(DO46-MIN(MAX(DO$9-DO46*DO$8/12,0),DO46),0))</x:f>
        <x:v>45455021.30732122</x:v>
      </x:c>
      <x:c r="DP47" s="58" t="n">
        <x:f>IF($C47&gt;'Deal Pricing'!$D$9,"",MAX(DP46-MIN(MAX(DP$9-DP46*DP$8/12,0),DP46),0))</x:f>
        <x:v>45490914.41254886</x:v>
      </x:c>
      <x:c r="DQ47" s="58" t="n">
        <x:f>IF($C47&gt;'Deal Pricing'!$D$9,"",MAX(DQ46-MIN(MAX(DQ$9-DQ46*DQ$8/12,0),DQ46),0))</x:f>
        <x:v>45526805.27956782</x:v>
      </x:c>
      <x:c r="DR47" s="58" t="n">
        <x:f>IF($C47&gt;'Deal Pricing'!$D$9,"",MAX(DR46-MIN(MAX(DR$9-DR46*DR$8/12,0),DR46),0))</x:f>
        <x:v>45562693.870800205</x:v>
      </x:c>
      <x:c r="DS47" s="58" t="n">
        <x:f>IF($C47&gt;'Deal Pricing'!$D$9,"",MAX(DS46-MIN(MAX(DS$9-DS46*DS$8/12,0),DS46),0))</x:f>
        <x:v>45598580.148690075</x:v>
      </x:c>
      <x:c r="DT47" s="58" t="n">
        <x:f>IF($C47&gt;'Deal Pricing'!$D$9,"",MAX(DT46-MIN(MAX(DT$9-DT46*DT$8/12,0),DT46),0))</x:f>
        <x:v>45634464.07571144</x:v>
      </x:c>
      <x:c r="DU47" s="58" t="n">
        <x:f>IF($C47&gt;'Deal Pricing'!$D$9,"",MAX(DU46-MIN(MAX(DU$9-DU46*DU$8/12,0),DU46),0))</x:f>
        <x:v>45670345.614360504</x:v>
      </x:c>
      <x:c r="DV47" s="58" t="n">
        <x:f>IF($C47&gt;'Deal Pricing'!$D$9,"",MAX(DV46-MIN(MAX(DV$9-DV46*DV$8/12,0),DV46),0))</x:f>
        <x:v>45706224.727163725</x:v>
      </x:c>
      <x:c r="DW47" s="58" t="n">
        <x:f>IF($C47&gt;'Deal Pricing'!$D$9,"",MAX(DW46-MIN(MAX(DW$9-DW46*DW$8/12,0),DW46),0))</x:f>
        <x:v>45742101.37667014</x:v>
      </x:c>
      <x:c r="DX47" s="58" t="n">
        <x:f>IF($C47&gt;'Deal Pricing'!$D$9,"",MAX(DX46-MIN(MAX(DX$9-DX46*DX$8/12,0),DX46),0))</x:f>
        <x:v>45777975.52545919</x:v>
      </x:c>
      <x:c r="DY47" s="58" t="n">
        <x:f>IF($C47&gt;'Deal Pricing'!$D$9,"",MAX(DY46-MIN(MAX(DY$9-DY46*DY$8/12,0),DY46),0))</x:f>
        <x:v>45813847.136133276</x:v>
      </x:c>
      <x:c r="DZ47" s="58" t="n">
        <x:f>IF($C47&gt;'Deal Pricing'!$D$9,"",MAX(DZ46-MIN(MAX(DZ$9-DZ46*DZ$8/12,0),DZ46),0))</x:f>
        <x:v>45849716.17132539</x:v>
      </x:c>
      <x:c r="EA47" s="58" t="n">
        <x:f>IF($C47&gt;'Deal Pricing'!$D$9,"",MAX(EA46-MIN(MAX(EA$9-EA46*EA$8/12,0),EA46),0))</x:f>
        <x:v>45885582.59369271</x:v>
      </x:c>
      <x:c r="EB47" s="58" t="n">
        <x:f>IF($C47&gt;'Deal Pricing'!$D$9,"",MAX(EB46-MIN(MAX(EB$9-EB46*EB$8/12,0),EB46),0))</x:f>
        <x:v>45921446.36591979</x:v>
      </x:c>
      <x:c r="EC47" s="58" t="n">
        <x:f>IF($C47&gt;'Deal Pricing'!$D$9,"",MAX(EC46-MIN(MAX(EC$9-EC46*EC$8/12,0),EC46),0))</x:f>
        <x:v>45957307.45072103</x:v>
      </x:c>
      <x:c r="ED47" s="58" t="n">
        <x:f>IF($C47&gt;'Deal Pricing'!$D$9,"",MAX(ED46-MIN(MAX(ED$9-ED46*ED$8/12,0),ED46),0))</x:f>
        <x:v>45993165.81083468</x:v>
      </x:c>
      <x:c r="EE47" s="58" t="n">
        <x:f>IF($C47&gt;'Deal Pricing'!$D$9,"",MAX(EE46-MIN(MAX(EE$9-EE46*EE$8/12,0),EE46),0))</x:f>
        <x:v>46029021.40903026</x:v>
      </x:c>
      <x:c r="EF47" s="58" t="n">
        <x:f>IF($C47&gt;'Deal Pricing'!$D$9,"",MAX(EF46-MIN(MAX(EF$9-EF46*EF$8/12,0),EF46),0))</x:f>
        <x:v>46064874.20810121</x:v>
      </x:c>
      <x:c r="EG47" s="58" t="n">
        <x:f>IF($C47&gt;'Deal Pricing'!$D$9,"",MAX(EG46-MIN(MAX(EG$9-EG46*EG$8/12,0),EG46),0))</x:f>
        <x:v>46100724.17087284</x:v>
      </x:c>
      <x:c r="EH47" s="58" t="n">
        <x:f>IF($C47&gt;'Deal Pricing'!$D$9,"",MAX(EH46-MIN(MAX(EH$9-EH46*EH$8/12,0),EH46),0))</x:f>
        <x:v>46136571.26019439</x:v>
      </x:c>
      <x:c r="EI47" s="58" t="n">
        <x:f>IF($C47&gt;'Deal Pricing'!$D$9,"",MAX(EI46-MIN(MAX(EI$9-EI46*EI$8/12,0),EI46),0))</x:f>
        <x:v>46172415.43894729</x:v>
      </x:c>
      <x:c r="EJ47" s="58" t="n">
        <x:f>IF($C47&gt;'Deal Pricing'!$D$9,"",MAX(EJ46-MIN(MAX(EJ$9-EJ46*EJ$8/12,0),EJ46),0))</x:f>
        <x:v>46208256.670037314</x:v>
      </x:c>
      <x:c r="EK47" s="58" t="n">
        <x:f>IF($C47&gt;'Deal Pricing'!$D$9,"",MAX(EK46-MIN(MAX(EK$9-EK46*EK$8/12,0),EK46),0))</x:f>
        <x:v>46244094.91640243</x:v>
      </x:c>
      <x:c r="EL47" s="58" t="n">
        <x:f>IF($C47&gt;'Deal Pricing'!$D$9,"",MAX(EL46-MIN(MAX(EL$9-EL46*EL$8/12,0),EL46),0))</x:f>
        <x:v>46279930.14100645</x:v>
      </x:c>
      <x:c r="EM47" s="58" t="n">
        <x:f>IF($C47&gt;'Deal Pricing'!$D$9,"",MAX(EM46-MIN(MAX(EM$9-EM46*EM$8/12,0),EM46),0))</x:f>
        <x:v>46315762.30684175</x:v>
      </x:c>
      <x:c r="EN47" s="58" t="n">
        <x:f>IF($C47&gt;'Deal Pricing'!$D$9,"",MAX(EN46-MIN(MAX(EN$9-EN46*EN$8/12,0),EN46),0))</x:f>
        <x:v>46351591.3769326</x:v>
      </x:c>
      <x:c r="EO47" s="58" t="n">
        <x:f>IF($C47&gt;'Deal Pricing'!$D$9,"",MAX(EO46-MIN(MAX(EO$9-EO46*EO$8/12,0),EO46),0))</x:f>
        <x:v>46387417.31432823</x:v>
      </x:c>
      <x:c r="EP47" s="58" t="n">
        <x:f>IF($C47&gt;'Deal Pricing'!$D$9,"",MAX(EP46-MIN(MAX(EP$9-EP46*EP$8/12,0),EP46),0))</x:f>
        <x:v>46423240.082110904</x:v>
      </x:c>
      <x:c r="EQ47" s="58" t="n">
        <x:f>IF($C47&gt;'Deal Pricing'!$D$9,"",MAX(EQ46-MIN(MAX(EQ$9-EQ46*EQ$8/12,0),EQ46),0))</x:f>
        <x:v>46459059.64338829</x:v>
      </x:c>
      <x:c r="ER47" s="58" t="n">
        <x:f>IF($C47&gt;'Deal Pricing'!$D$9,"",MAX(ER46-MIN(MAX(ER$9-ER46*ER$8/12,0),ER46),0))</x:f>
        <x:v>46494875.96130138</x:v>
      </x:c>
      <x:c r="ES47" s="58" t="n">
        <x:f>IF($C47&gt;'Deal Pricing'!$D$9,"",MAX(ES46-MIN(MAX(ES$9-ES46*ES$8/12,0),ES46),0))</x:f>
        <x:v>46530688.99901668</x:v>
      </x:c>
      <x:c r="ET47" s="58" t="n">
        <x:f>IF($C47&gt;'Deal Pricing'!$D$9,"",MAX(ET46-MIN(MAX(ET$9-ET46*ET$8/12,0),ET46),0))</x:f>
        <x:v>46566498.71973431</x:v>
      </x:c>
      <x:c r="EU47" s="58" t="n">
        <x:f>IF($C47&gt;'Deal Pricing'!$D$9,"",MAX(EU46-MIN(MAX(EU$9-EU46*EU$8/12,0),EU46),0))</x:f>
        <x:v>46602305.08668044</x:v>
      </x:c>
      <x:c r="EV47" s="58" t="n">
        <x:f>IF($C47&gt;'Deal Pricing'!$D$9,"",MAX(EV46-MIN(MAX(EV$9-EV46*EV$8/12,0),EV46),0))</x:f>
        <x:v>46638108.063114755</x:v>
      </x:c>
      <x:c r="EW47" s="58" t="n">
        <x:f>IF($C47&gt;'Deal Pricing'!$D$9,"",MAX(EW46-MIN(MAX(EW$9-EW46*EW$8/12,0),EW46),0))</x:f>
        <x:v>46673907.61232345</x:v>
      </x:c>
      <x:c r="EX47" s="58" t="n">
        <x:f>IF($C47&gt;'Deal Pricing'!$D$9,"",MAX(EX46-MIN(MAX(EX$9-EX46*EX$8/12,0),EX46),0))</x:f>
        <x:v>46709703.697626516</x:v>
      </x:c>
      <x:c r="EY47" s="58" t="n">
        <x:f>IF($C47&gt;'Deal Pricing'!$D$9,"",MAX(EY46-MIN(MAX(EY$9-EY46*EY$8/12,0),EY46),0))</x:f>
        <x:v>46745496.28237163</x:v>
      </x:c>
      <x:c r="EZ47" s="58" t="n">
        <x:f>IF($C47&gt;'Deal Pricing'!$D$9,"",MAX(EZ46-MIN(MAX(EZ$9-EZ46*EZ$8/12,0),EZ46),0))</x:f>
        <x:v>46781285.329936884</x:v>
      </x:c>
      <x:c r="FA47" s="58" t="n">
        <x:f>IF($C47&gt;'Deal Pricing'!$D$9,"",MAX(FA46-MIN(MAX(FA$9-FA46*FA$8/12,0),FA46),0))</x:f>
        <x:v>46817070.80373373</x:v>
      </x:c>
      <x:c r="FB47" s="58" t="n">
        <x:f>IF($C47&gt;'Deal Pricing'!$D$9,"",MAX(FB46-MIN(MAX(FB$9-FB46*FB$8/12,0),FB46),0))</x:f>
        <x:v>46852852.66720073</x:v>
      </x:c>
      <x:c r="FC47" s="58" t="n">
        <x:f>IF($C47&gt;'Deal Pricing'!$D$9,"",MAX(FC46-MIN(MAX(FC$9-FC46*FC$8/12,0),FC46),0))</x:f>
        <x:v>46888630.883810855</x:v>
      </x:c>
      <x:c r="FD47" s="58" t="n">
        <x:f>IF($C47&gt;'Deal Pricing'!$D$9,"",MAX(FD46-MIN(MAX(FD$9-FD46*FD$8/12,0),FD46),0))</x:f>
        <x:v>46924405.41706475</x:v>
      </x:c>
      <x:c r="FE47" s="58" t="n">
        <x:f>IF($C47&gt;'Deal Pricing'!$D$9,"",MAX(FE46-MIN(MAX(FE$9-FE46*FE$8/12,0),FE46),0))</x:f>
        <x:v>46960176.23049743</x:v>
      </x:c>
      <x:c r="FF47" s="58" t="n">
        <x:f>IF($C47&gt;'Deal Pricing'!$D$9,"",MAX(FF46-MIN(MAX(FF$9-FF46*FF$8/12,0),FF46),0))</x:f>
        <x:v>46995943.28767176</x:v>
      </x:c>
      <x:c r="FG47" s="58" t="n">
        <x:f>IF($C47&gt;'Deal Pricing'!$D$9,"",MAX(FG46-MIN(MAX(FG$9-FG46*FG$8/12,0),FG46),0))</x:f>
        <x:v>47031706.5521857</x:v>
      </x:c>
      <x:c r="FH47" s="58" t="n">
        <x:f>IF($C47&gt;'Deal Pricing'!$D$9,"",MAX(FH46-MIN(MAX(FH$9-FH46*FH$8/12,0),FH46),0))</x:f>
        <x:v>47067465.98766505</x:v>
      </x:c>
      <x:c r="FI47" s="58" t="n">
        <x:f>IF($C47&gt;'Deal Pricing'!$D$9,"",MAX(FI46-MIN(MAX(FI$9-FI46*FI$8/12,0),FI46),0))</x:f>
        <x:v>47103221.55777088</x:v>
      </x:c>
      <x:c r="FJ47" s="58" t="n">
        <x:f>IF($C47&gt;'Deal Pricing'!$D$9,"",MAX(FJ46-MIN(MAX(FJ$9-FJ46*FJ$8/12,0),FJ46),0))</x:f>
        <x:v>47138973.226193376</x:v>
      </x:c>
      <x:c r="FK47" s="58" t="n">
        <x:f>IF($C47&gt;'Deal Pricing'!$D$9,"",MAX(FK46-MIN(MAX(FK$9-FK46*FK$8/12,0),FK46),0))</x:f>
        <x:v>47174720.95665468</x:v>
      </x:c>
      <x:c r="FL47" s="58" t="n">
        <x:f>IF($C47&gt;'Deal Pricing'!$D$9,"",MAX(FL46-MIN(MAX(FL$9-FL46*FL$8/12,0),FL46),0))</x:f>
        <x:v>47210464.71291158</x:v>
      </x:c>
      <x:c r="FM47" s="58" t="n">
        <x:f>IF($C47&gt;'Deal Pricing'!$D$9,"",MAX(FM46-MIN(MAX(FM$9-FM46*FM$8/12,0),FM46),0))</x:f>
        <x:v>47246204.458749704</x:v>
      </x:c>
      <x:c r="FN47" s="58" t="n">
        <x:f>IF($C47&gt;'Deal Pricing'!$D$9,"",MAX(FN46-MIN(MAX(FN$9-FN46*FN$8/12,0),FN46),0))</x:f>
        <x:v>47281940.15799024</x:v>
      </x:c>
      <x:c r="FO47" s="58" t="n">
        <x:f>IF($C47&gt;'Deal Pricing'!$D$9,"",MAX(FO46-MIN(MAX(FO$9-FO46*FO$8/12,0),FO46),0))</x:f>
        <x:v>47317671.774483554</x:v>
      </x:c>
      <x:c r="FP47" s="58" t="n">
        <x:f>IF($C47&gt;'Deal Pricing'!$D$9,"",MAX(FP46-MIN(MAX(FP$9-FP46*FP$8/12,0),FP46),0))</x:f>
        <x:v>47353399.27211598</x:v>
      </x:c>
      <x:c r="FQ47" s="58" t="n">
        <x:f>IF($C47&gt;'Deal Pricing'!$D$9,"",MAX(FQ46-MIN(MAX(FQ$9-FQ46*FQ$8/12,0),FQ46),0))</x:f>
        <x:v>47389122.6148031</x:v>
      </x:c>
      <x:c r="FR47" s="58" t="n">
        <x:f>IF($C47&gt;'Deal Pricing'!$D$9,"",MAX(FR46-MIN(MAX(FR$9-FR46*FR$8/12,0),FR46),0))</x:f>
        <x:v>47424841.76649672</x:v>
      </x:c>
      <x:c r="FS47" s="58" t="n">
        <x:f>IF($C47&gt;'Deal Pricing'!$D$9,"",MAX(FS46-MIN(MAX(FS$9-FS46*FS$8/12,0),FS46),0))</x:f>
        <x:v>47460556.6911783</x:v>
      </x:c>
      <x:c r="FT47" s="58" t="n">
        <x:f>IF($C47&gt;'Deal Pricing'!$D$9,"",MAX(FT46-MIN(MAX(FT$9-FT46*FT$8/12,0),FT46),0))</x:f>
        <x:v>47496267.352865785</x:v>
      </x:c>
      <x:c r="FU47" s="58" t="n">
        <x:f>IF($C47&gt;'Deal Pricing'!$D$9,"",MAX(FU46-MIN(MAX(FU$9-FU46*FU$8/12,0),FU46),0))</x:f>
        <x:v>47531973.715606816</x:v>
      </x:c>
      <x:c r="FV47" s="58" t="n">
        <x:f>IF($C47&gt;'Deal Pricing'!$D$9,"",MAX(FV46-MIN(MAX(FV$9-FV46*FV$8/12,0),FV46),0))</x:f>
        <x:v>47567675.74348582</x:v>
      </x:c>
      <x:c r="FW47" s="58" t="n">
        <x:f>IF($C47&gt;'Deal Pricing'!$D$9,"",MAX(FW46-MIN(MAX(FW$9-FW46*FW$8/12,0),FW46),0))</x:f>
        <x:v>47603373.400618196</x:v>
      </x:c>
      <x:c r="FX47" s="58" t="n">
        <x:f>IF($C47&gt;'Deal Pricing'!$D$9,"",MAX(FX46-MIN(MAX(FX$9-FX46*FX$8/12,0),FX46),0))</x:f>
        <x:v>47639066.651153065</x:v>
      </x:c>
      <x:c r="FY47" s="58" t="n">
        <x:f>IF($C47&gt;'Deal Pricing'!$D$9,"",MAX(FY46-MIN(MAX(FY$9-FY46*FY$8/12,0),FY46),0))</x:f>
        <x:v>47674755.459275365</x:v>
      </x:c>
      <x:c r="FZ47" s="58" t="n">
        <x:f>IF($C47&gt;'Deal Pricing'!$D$9,"",MAX(FZ46-MIN(MAX(FZ$9-FZ46*FZ$8/12,0),FZ46),0))</x:f>
        <x:v>47710439.78920115</x:v>
      </x:c>
      <x:c r="GA47" s="58" t="n">
        <x:f>IF($C47&gt;'Deal Pricing'!$D$9,"",MAX(GA46-MIN(MAX(GA$9-GA46*GA$8/12,0),GA46),0))</x:f>
        <x:v>47746119.60518305</x:v>
      </x:c>
      <x:c r="GB47" s="58" t="n">
        <x:f>IF($C47&gt;'Deal Pricing'!$D$9,"",MAX(GB46-MIN(MAX(GB$9-GB46*GB$8/12,0),GB46),0))</x:f>
        <x:v>47781794.871505186</x:v>
      </x:c>
      <x:c r="GC47" s="58" t="n">
        <x:f>IF($C47&gt;'Deal Pricing'!$D$9,"",MAX(GC46-MIN(MAX(GC$9-GC46*GC$8/12,0),GC46),0))</x:f>
        <x:v>47817465.552488714</x:v>
      </x:c>
      <x:c r="GD47" s="58" t="n">
        <x:f>IF($C47&gt;'Deal Pricing'!$D$9,"",MAX(GD46-MIN(MAX(GD$9-GD46*GD$8/12,0),GD46),0))</x:f>
        <x:v>47853131.61248606</x:v>
      </x:c>
      <x:c r="GE47" s="58" t="n">
        <x:f>IF($C47&gt;'Deal Pricing'!$D$9,"",MAX(GE46-MIN(MAX(GE$9-GE46*GE$8/12,0),GE46),0))</x:f>
        <x:v>47888793.0158873</x:v>
      </x:c>
      <x:c r="GF47" s="58" t="n">
        <x:f>IF($C47&gt;'Deal Pricing'!$D$9,"",MAX(GF46-MIN(MAX(GF$9-GF46*GF$8/12,0),GF46),0))</x:f>
        <x:v>47924449.727113895</x:v>
      </x:c>
      <x:c r="GG47" s="58" t="n">
        <x:f>IF($C47&gt;'Deal Pricing'!$D$9,"",MAX(GG46-MIN(MAX(GG$9-GG46*GG$8/12,0),GG46),0))</x:f>
        <x:v>47960101.71062529</x:v>
      </x:c>
      <x:c r="GH47" s="58" t="n">
        <x:f>IF($C47&gt;'Deal Pricing'!$D$9,"",MAX(GH46-MIN(MAX(GH$9-GH46*GH$8/12,0),GH46),0))</x:f>
        <x:v>47995748.930913106</x:v>
      </x:c>
      <x:c r="GI47" s="58" t="n">
        <x:f>IF($C47&gt;'Deal Pricing'!$D$9,"",MAX(GI46-MIN(MAX(GI$9-GI46*GI$8/12,0),GI46),0))</x:f>
        <x:v>48031391.352504335</x:v>
      </x:c>
      <x:c r="GJ47" s="58" t="n">
        <x:f>IF($C47&gt;'Deal Pricing'!$D$9,"",MAX(GJ46-MIN(MAX(GJ$9-GJ46*GJ$8/12,0),GJ46),0))</x:f>
        <x:v>48067028.93996308</x:v>
      </x:c>
      <x:c r="GK47" s="58" t="n">
        <x:f>IF($C47&gt;'Deal Pricing'!$D$9,"",MAX(GK46-MIN(MAX(GK$9-GK46*GK$8/12,0),GK46),0))</x:f>
        <x:v>48102661.65788566</x:v>
      </x:c>
      <x:c r="GL47" s="58" t="n">
        <x:f>IF($C47&gt;'Deal Pricing'!$D$9,"",MAX(GL46-MIN(MAX(GL$9-GL46*GL$8/12,0),GL46),0))</x:f>
        <x:v>48138289.470906824</x:v>
      </x:c>
      <x:c r="GM47" s="58" t="n">
        <x:f>IF($C47&gt;'Deal Pricing'!$D$9,"",MAX(GM46-MIN(MAX(GM$9-GM46*GM$8/12,0),GM46),0))</x:f>
        <x:v>48173912.34369355</x:v>
      </x:c>
      <x:c r="GN47" s="58" t="n">
        <x:f>IF($C47&gt;'Deal Pricing'!$D$9,"",MAX(GN46-MIN(MAX(GN$9-GN46*GN$8/12,0),GN46),0))</x:f>
        <x:v>48209530.24095161</x:v>
      </x:c>
      <x:c r="GO47" s="58" t="n">
        <x:f>IF($C47&gt;'Deal Pricing'!$D$9,"",MAX(GO46-MIN(MAX(GO$9-GO46*GO$8/12,0),GO46),0))</x:f>
        <x:v>48245143.12741927</x:v>
      </x:c>
      <x:c r="GP47" s="58" t="n">
        <x:f>IF($C47&gt;'Deal Pricing'!$D$9,"",MAX(GP46-MIN(MAX(GP$9-GP46*GP$8/12,0),GP46),0))</x:f>
        <x:v>48280750.96787378</x:v>
      </x:c>
      <x:c r="GQ47" s="58" t="n">
        <x:f>IF($C47&gt;'Deal Pricing'!$D$9,"",MAX(GQ46-MIN(MAX(GQ$9-GQ46*GQ$8/12,0),GQ46),0))</x:f>
        <x:v>48316353.727125086</x:v>
      </x:c>
      <x:c r="GR47" s="58" t="n">
        <x:f>IF($C47&gt;'Deal Pricing'!$D$9,"",MAX(GR46-MIN(MAX(GR$9-GR46*GR$8/12,0),GR46),0))</x:f>
        <x:v>48351951.37002236</x:v>
      </x:c>
      <x:c r="GS47" s="58" t="n">
        <x:f>IF($C47&gt;'Deal Pricing'!$D$9,"",MAX(GS46-MIN(MAX(GS$9-GS46*GS$8/12,0),GS46),0))</x:f>
        <x:v>48387543.8614479</x:v>
      </x:c>
      <x:c r="GT47" s="58" t="n">
        <x:f>IF($C47&gt;'Deal Pricing'!$D$9,"",MAX(GT46-MIN(MAX(GT$9-GT46*GT$8/12,0),GT46),0))</x:f>
        <x:v>48423131.166323155</x:v>
      </x:c>
      <x:c r="GU47" s="58" t="n">
        <x:f>IF($C47&gt;'Deal Pricing'!$D$9,"",MAX(GU46-MIN(MAX(GU$9-GU46*GU$8/12,0),GU46),0))</x:f>
        <x:v>48458713.24960379</x:v>
      </x:c>
      <x:c r="GV47" s="58" t="n">
        <x:f>IF($C47&gt;'Deal Pricing'!$D$9,"",MAX(GV46-MIN(MAX(GV$9-GV46*GV$8/12,0),GV46),0))</x:f>
        <x:v>48494290.076282</x:v>
      </x:c>
      <x:c r="GW47" s="58" t="n">
        <x:f>IF($C47&gt;'Deal Pricing'!$D$9,"",MAX(GW46-MIN(MAX(GW$9-GW46*GW$8/12,0),GW46),0))</x:f>
        <x:v>48529861.61138891</x:v>
      </x:c>
      <x:c r="GX47" s="58" t="n">
        <x:f>IF($C47&gt;'Deal Pricing'!$D$9,"",MAX(GX46-MIN(MAX(GX$9-GX46*GX$8/12,0),GX46),0))</x:f>
        <x:v>48565427.819989294</x:v>
      </x:c>
      <x:c r="GY47" s="58" t="n">
        <x:f>IF($C47&gt;'Deal Pricing'!$D$9,"",MAX(GY46-MIN(MAX(GY$9-GY46*GY$8/12,0),GY46),0))</x:f>
        <x:v>48600988.66718781</x:v>
      </x:c>
      <x:c r="GZ47" s="58" t="n">
        <x:f>IF($C47&gt;'Deal Pricing'!$D$9,"",MAX(GZ46-MIN(MAX(GZ$9-GZ46*GZ$8/12,0),GZ46),0))</x:f>
        <x:v>48636544.11812297</x:v>
      </x:c>
      <x:c r="HA47" s="58" t="n">
        <x:f>IF($C47&gt;'Deal Pricing'!$D$9,"",MAX(HA46-MIN(MAX(HA$9-HA46*HA$8/12,0),HA46),0))</x:f>
        <x:v>48672094.13797364</x:v>
      </x:c>
      <x:c r="HB47" s="58" t="n">
        <x:f>IF($C47&gt;'Deal Pricing'!$D$9,"",MAX(HB46-MIN(MAX(HB$9-HB46*HB$8/12,0),HB46),0))</x:f>
        <x:v>48707638.69195271</x:v>
      </x:c>
      <x:c r="HC47" s="58" t="n">
        <x:f>IF($C47&gt;'Deal Pricing'!$D$9,"",MAX(HC46-MIN(MAX(HC$9-HC46*HC$8/12,0),HC46),0))</x:f>
        <x:v>48743177.745313264</x:v>
      </x:c>
      <x:c r="HD47" s="58" t="n">
        <x:f>IF($C47&gt;'Deal Pricing'!$D$9,"",MAX(HD46-MIN(MAX(HD$9-HD46*HD$8/12,0),HD46),0))</x:f>
        <x:v>48778711.26334326</x:v>
      </x:c>
      <x:c r="HE47" s="58" t="n">
        <x:f>IF($C47&gt;'Deal Pricing'!$D$9,"",MAX(HE46-MIN(MAX(HE$9-HE46*HE$8/12,0),HE46),0))</x:f>
        <x:v>48814239.21137071</x:v>
      </x:c>
      <x:c r="HF47" s="58" t="n">
        <x:f>IF($C47&gt;'Deal Pricing'!$D$9,"",MAX(HF46-MIN(MAX(HF$9-HF46*HF$8/12,0),HF46),0))</x:f>
        <x:v>48849761.5547585</x:v>
      </x:c>
      <x:c r="HG47" s="58" t="n">
        <x:f>IF($C47&gt;'Deal Pricing'!$D$9,"",MAX(HG46-MIN(MAX(HG$9-HG46*HG$8/12,0),HG46),0))</x:f>
        <x:v>48885278.25891032</x:v>
      </x:c>
      <x:c r="HH47" s="58" t="n">
        <x:f>IF($C47&gt;'Deal Pricing'!$D$9,"",MAX(HH46-MIN(MAX(HH$9-HH46*HH$8/12,0),HH46),0))</x:f>
        <x:v>48920789.289265506</x:v>
      </x:c>
      <x:c r="HI47" s="58" t="n">
        <x:f>IF($C47&gt;'Deal Pricing'!$D$9,"",MAX(HI46-MIN(MAX(HI$9-HI46*HI$8/12,0),HI46),0))</x:f>
        <x:v>48956294.61130128</x:v>
      </x:c>
      <x:c r="HJ47" s="58" t="n">
        <x:f>IF($C47&gt;'Deal Pricing'!$D$9,"",MAX(HJ46-MIN(MAX(HJ$9-HJ46*HJ$8/12,0),HJ46),0))</x:f>
        <x:v>48991794.19053542</x:v>
      </x:c>
      <x:c r="HK47" s="58" t="n">
        <x:f>IF($C47&gt;'Deal Pricing'!$D$9,"",MAX(HK46-MIN(MAX(HK$9-HK46*HK$8/12,0),HK46),0))</x:f>
        <x:v>49027287.992520556</x:v>
      </x:c>
      <x:c r="HL47" s="58" t="n">
        <x:f>IF($C47&gt;'Deal Pricing'!$D$9,"",MAX(HL46-MIN(MAX(HL$9-HL46*HL$8/12,0),HL46),0))</x:f>
        <x:v>49062775.982851036</x:v>
      </x:c>
      <x:c r="HM47" s="58" t="n">
        <x:f>IF($C47&gt;'Deal Pricing'!$D$9,"",MAX(HM46-MIN(MAX(HM$9-HM46*HM$8/12,0),HM46),0))</x:f>
        <x:v>49098258.12715646</x:v>
      </x:c>
      <x:c r="HN47" s="58" t="n">
        <x:f>IF($C47&gt;'Deal Pricing'!$D$9,"",MAX(HN46-MIN(MAX(HN$9-HN46*HN$8/12,0),HN46),0))</x:f>
        <x:v>49133734.39110806</x:v>
      </x:c>
      <x:c r="HO47" s="58" t="n">
        <x:f>IF($C47&gt;'Deal Pricing'!$D$9,"",MAX(HO46-MIN(MAX(HO$9-HO46*HO$8/12,0),HO46),0))</x:f>
        <x:v>49169204.74041271</x:v>
      </x:c>
      <x:c r="HP47" s="58" t="n">
        <x:f>IF($C47&gt;'Deal Pricing'!$D$9,"",MAX(HP46-MIN(MAX(HP$9-HP46*HP$8/12,0),HP46),0))</x:f>
        <x:v>49204669.14081892</x:v>
      </x:c>
      <x:c r="HQ47" s="58" t="n">
        <x:f>IF($C47&gt;'Deal Pricing'!$D$9,"",MAX(HQ46-MIN(MAX(HQ$9-HQ46*HQ$8/12,0),HQ46),0))</x:f>
        <x:v>49240127.55811137</x:v>
      </x:c>
      <x:c r="HR47" s="58" t="n">
        <x:f>IF($C47&gt;'Deal Pricing'!$D$9,"",MAX(HR46-MIN(MAX(HR$9-HR46*HR$8/12,0),HR46),0))</x:f>
        <x:v>49275579.95811644</x:v>
      </x:c>
      <x:c r="HS47" s="58" t="n">
        <x:f>IF($C47&gt;'Deal Pricing'!$D$9,"",MAX(HS46-MIN(MAX(HS$9-HS46*HS$8/12,0),HS46),0))</x:f>
        <x:v>49311026.3066975</x:v>
      </x:c>
      <x:c r="HT47" s="58" t="n">
        <x:f>IF($C47&gt;'Deal Pricing'!$D$9,"",MAX(HT46-MIN(MAX(HT$9-HT46*HT$8/12,0),HT46),0))</x:f>
        <x:v>49346466.56975725</x:v>
      </x:c>
      <x:c r="HU47" s="58" t="n">
        <x:f>IF($C47&gt;'Deal Pricing'!$D$9,"",MAX(HU46-MIN(MAX(HU$9-HU46*HU$8/12,0),HU46),0))</x:f>
        <x:v>49381900.71323962</x:v>
      </x:c>
      <x:c r="HV47" s="58" t="n">
        <x:f>IF($C47&gt;'Deal Pricing'!$D$9,"",MAX(HV46-MIN(MAX(HV$9-HV46*HV$8/12,0),HV46),0))</x:f>
        <x:v>49417328.70312533</x:v>
      </x:c>
      <x:c r="HW47" s="58" t="n">
        <x:f>IF($C47&gt;'Deal Pricing'!$D$9,"",MAX(HW46-MIN(MAX(HW$9-HW46*HW$8/12,0),HW46),0))</x:f>
        <x:v>49452750.505437344</x:v>
      </x:c>
      <x:c r="HX47" s="58" t="n">
        <x:f>IF($C47&gt;'Deal Pricing'!$D$9,"",MAX(HX46-MIN(MAX(HX$9-HX46*HX$8/12,0),HX46),0))</x:f>
        <x:v>49488166.08623554</x:v>
      </x:c>
      <x:c r="HY47" s="58" t="n">
        <x:f>IF($C47&gt;'Deal Pricing'!$D$9,"",MAX(HY46-MIN(MAX(HY$9-HY46*HY$8/12,0),HY46),0))</x:f>
        <x:v>49523575.411622144</x:v>
      </x:c>
      <x:c r="HZ47" s="58" t="n">
        <x:f>IF($C47&gt;'Deal Pricing'!$D$9,"",MAX(HZ46-MIN(MAX(HZ$9-HZ46*HZ$8/12,0),HZ46),0))</x:f>
        <x:v>49558978.44773668</x:v>
      </x:c>
      <x:c r="IA47" s="58" t="n">
        <x:f>IF($C47&gt;'Deal Pricing'!$D$9,"",MAX(IA46-MIN(MAX(IA$9-IA46*IA$8/12,0),IA46),0))</x:f>
        <x:v>49594375.16076129</x:v>
      </x:c>
      <x:c r="IB47" s="58" t="n">
        <x:f>IF($C47&gt;'Deal Pricing'!$D$9,"",MAX(IB46-MIN(MAX(IB$9-IB46*IB$8/12,0),IB46),0))</x:f>
        <x:v>49629765.516915426</x:v>
      </x:c>
      <x:c r="IC47" s="2"/>
      <x:c r="ID47" s="2"/>
      <x:c r="IE47" s="2"/>
      <x:c r="IF47" s="2"/>
    </x:row>
    <x:row r="48">
      <x:c r="A48" s="2"/>
      <x:c r="B48" s="2"/>
      <x:c r="C48" s="2" t="n">
        <x:v>24</x:v>
      </x:c>
      <x:c r="D48" s="67" t="n">
        <x:f>IF(C48&lt;='Deal Pricing'!$D$9,(1-(1-(1-'Deal Pricing'!$H$10)^(1/12)))^(C48-1),"")</x:f>
        <x:v>0.9247404678239226</x:v>
      </x:c>
      <x:c r="E48" s="67" t="n">
        <x:f>IF(D48="","",D48*(1-(1-'Deal Pricing'!$H$10)^(1/12)))</x:f>
        <x:v>0.0031404678239219525</x:v>
      </x:c>
      <x:c r="F48" s="58" t="n">
        <x:f>IF($C48&gt;'Deal Pricing'!$D$9,"",MAX(F47-MIN(MAX(F$9-F47*F$8/12,0),F47),0))</x:f>
        <x:v>38547878.86530831</x:v>
      </x:c>
      <x:c r="G48" s="58" t="n">
        <x:f>IF($C48&gt;'Deal Pricing'!$D$9,"",MAX(G47-MIN(MAX(G$9-G47*G$8/12,0),G47),0))</x:f>
        <x:v>38582865.23105637</x:v>
      </x:c>
      <x:c r="H48" s="58" t="n">
        <x:f>IF($C48&gt;'Deal Pricing'!$D$9,"",MAX(H47-MIN(MAX(H$9-H47*H$8/12,0),H47),0))</x:f>
        <x:v>38617855.621751964</x:v>
      </x:c>
      <x:c r="I48" s="58" t="n">
        <x:f>IF($C48&gt;'Deal Pricing'!$D$9,"",MAX(I47-MIN(MAX(I$9-I47*I$8/12,0),I47),0))</x:f>
        <x:v>38652849.99921676</x:v>
      </x:c>
      <x:c r="J48" s="58" t="n">
        <x:f>IF($C48&gt;'Deal Pricing'!$D$9,"",MAX(J47-MIN(MAX(J$9-J47*J$8/12,0),J47),0))</x:f>
        <x:v>38687848.32527403</x:v>
      </x:c>
      <x:c r="K48" s="58" t="n">
        <x:f>IF($C48&gt;'Deal Pricing'!$D$9,"",MAX(K47-MIN(MAX(K$9-K47*K$8/12,0),K47),0))</x:f>
        <x:v>38722850.561756305</x:v>
      </x:c>
      <x:c r="L48" s="58" t="n">
        <x:f>IF($C48&gt;'Deal Pricing'!$D$9,"",MAX(L47-MIN(MAX(L$9-L47*L$8/12,0),L47),0))</x:f>
        <x:v>38757856.67048832</x:v>
      </x:c>
      <x:c r="M48" s="58" t="n">
        <x:f>IF($C48&gt;'Deal Pricing'!$D$9,"",MAX(M47-MIN(MAX(M$9-M47*M$8/12,0),M47),0))</x:f>
        <x:v>38792866.61330663</x:v>
      </x:c>
      <x:c r="N48" s="58" t="n">
        <x:f>IF($C48&gt;'Deal Pricing'!$D$9,"",MAX(N47-MIN(MAX(N$9-N47*N$8/12,0),N47),0))</x:f>
        <x:v>38827880.35204043</x:v>
      </x:c>
      <x:c r="O48" s="58" t="n">
        <x:f>IF($C48&gt;'Deal Pricing'!$D$9,"",MAX(O47-MIN(MAX(O$9-O47*O$8/12,0),O47),0))</x:f>
        <x:v>38862897.84853104</x:v>
      </x:c>
      <x:c r="P48" s="58" t="n">
        <x:f>IF($C48&gt;'Deal Pricing'!$D$9,"",MAX(P47-MIN(MAX(P$9-P47*P$8/12,0),P47),0))</x:f>
        <x:v>38897919.06461286</x:v>
      </x:c>
      <x:c r="Q48" s="58" t="n">
        <x:f>IF($C48&gt;'Deal Pricing'!$D$9,"",MAX(Q47-MIN(MAX(Q$9-Q47*Q$8/12,0),Q47),0))</x:f>
        <x:v>38932943.962132595</x:v>
      </x:c>
      <x:c r="R48" s="58" t="n">
        <x:f>IF($C48&gt;'Deal Pricing'!$D$9,"",MAX(R47-MIN(MAX(R$9-R47*R$8/12,0),R47),0))</x:f>
        <x:v>38967972.50293055</x:v>
      </x:c>
      <x:c r="S48" s="58" t="n">
        <x:f>IF($C48&gt;'Deal Pricing'!$D$9,"",MAX(S47-MIN(MAX(S$9-S47*S$8/12,0),S47),0))</x:f>
        <x:v>39003004.64885943</x:v>
      </x:c>
      <x:c r="T48" s="58" t="n">
        <x:f>IF($C48&gt;'Deal Pricing'!$D$9,"",MAX(T47-MIN(MAX(T$9-T47*T$8/12,0),T47),0))</x:f>
        <x:v>39038040.36176624</x:v>
      </x:c>
      <x:c r="U48" s="58" t="n">
        <x:f>IF($C48&gt;'Deal Pricing'!$D$9,"",MAX(U47-MIN(MAX(U$9-U47*U$8/12,0),U47),0))</x:f>
        <x:v>39073079.60351027</x:v>
      </x:c>
      <x:c r="V48" s="58" t="n">
        <x:f>IF($C48&gt;'Deal Pricing'!$D$9,"",MAX(V47-MIN(MAX(V$9-V47*V$8/12,0),V47),0))</x:f>
        <x:v>39108122.33594783</x:v>
      </x:c>
      <x:c r="W48" s="58" t="n">
        <x:f>IF($C48&gt;'Deal Pricing'!$D$9,"",MAX(W47-MIN(MAX(W$9-W47*W$8/12,0),W47),0))</x:f>
        <x:v>39143168.52093932</x:v>
      </x:c>
      <x:c r="X48" s="58" t="n">
        <x:f>IF($C48&gt;'Deal Pricing'!$D$9,"",MAX(X47-MIN(MAX(X$9-X47*X$8/12,0),X47),0))</x:f>
        <x:v>39178218.12035535</x:v>
      </x:c>
      <x:c r="Y48" s="58" t="n">
        <x:f>IF($C48&gt;'Deal Pricing'!$D$9,"",MAX(Y47-MIN(MAX(Y$9-Y47*Y$8/12,0),Y47),0))</x:f>
        <x:v>39213271.096062265</x:v>
      </x:c>
      <x:c r="Z48" s="58" t="n">
        <x:f>IF($C48&gt;'Deal Pricing'!$D$9,"",MAX(Z47-MIN(MAX(Z$9-Z47*Z$8/12,0),Z47),0))</x:f>
        <x:v>39248327.40993908</x:v>
      </x:c>
      <x:c r="AA48" s="58" t="n">
        <x:f>IF($C48&gt;'Deal Pricing'!$D$9,"",MAX(AA47-MIN(MAX(AA$9-AA47*AA$8/12,0),AA47),0))</x:f>
        <x:v>39283387.023861036</x:v>
      </x:c>
      <x:c r="AB48" s="58" t="n">
        <x:f>IF($C48&gt;'Deal Pricing'!$D$9,"",MAX(AB47-MIN(MAX(AB$9-AB47*AB$8/12,0),AB47),0))</x:f>
        <x:v>39318449.89971621</x:v>
      </x:c>
      <x:c r="AC48" s="58" t="n">
        <x:f>IF($C48&gt;'Deal Pricing'!$D$9,"",MAX(AC47-MIN(MAX(AC$9-AC47*AC$8/12,0),AC47),0))</x:f>
        <x:v>39353515.999389365</x:v>
      </x:c>
      <x:c r="AD48" s="58" t="n">
        <x:f>IF($C48&gt;'Deal Pricing'!$D$9,"",MAX(AD47-MIN(MAX(AD$9-AD47*AD$8/12,0),AD47),0))</x:f>
        <x:v>39388585.28477836</x:v>
      </x:c>
      <x:c r="AE48" s="58" t="n">
        <x:f>IF($C48&gt;'Deal Pricing'!$D$9,"",MAX(AE47-MIN(MAX(AE$9-AE47*AE$8/12,0),AE47),0))</x:f>
        <x:v>39423657.71777824</x:v>
      </x:c>
      <x:c r="AF48" s="58" t="n">
        <x:f>IF($C48&gt;'Deal Pricing'!$D$9,"",MAX(AF47-MIN(MAX(AF$9-AF47*AF$8/12,0),AF47),0))</x:f>
        <x:v>39458733.260297164</x:v>
      </x:c>
      <x:c r="AG48" s="58" t="n">
        <x:f>IF($C48&gt;'Deal Pricing'!$D$9,"",MAX(AG47-MIN(MAX(AG$9-AG47*AG$8/12,0),AG47),0))</x:f>
        <x:v>39493811.87424291</x:v>
      </x:c>
      <x:c r="AH48" s="58" t="n">
        <x:f>IF($C48&gt;'Deal Pricing'!$D$9,"",MAX(AH47-MIN(MAX(AH$9-AH47*AH$8/12,0),AH47),0))</x:f>
        <x:v>39528893.52152905</x:v>
      </x:c>
      <x:c r="AI48" s="58" t="n">
        <x:f>IF($C48&gt;'Deal Pricing'!$D$9,"",MAX(AI47-MIN(MAX(AI$9-AI47*AI$8/12,0),AI47),0))</x:f>
        <x:v>39563978.1640806</x:v>
      </x:c>
      <x:c r="AJ48" s="58" t="n">
        <x:f>IF($C48&gt;'Deal Pricing'!$D$9,"",MAX(AJ47-MIN(MAX(AJ$9-AJ47*AJ$8/12,0),AJ47),0))</x:f>
        <x:v>39599065.763820894</x:v>
      </x:c>
      <x:c r="AK48" s="58" t="n">
        <x:f>IF($C48&gt;'Deal Pricing'!$D$9,"",MAX(AK47-MIN(MAX(AK$9-AK47*AK$8/12,0),AK47),0))</x:f>
        <x:v>39634156.28268723</x:v>
      </x:c>
      <x:c r="AL48" s="58" t="n">
        <x:f>IF($C48&gt;'Deal Pricing'!$D$9,"",MAX(AL47-MIN(MAX(AL$9-AL47*AL$8/12,0),AL47),0))</x:f>
        <x:v>39669249.68261536</x:v>
      </x:c>
      <x:c r="AM48" s="58" t="n">
        <x:f>IF($C48&gt;'Deal Pricing'!$D$9,"",MAX(AM47-MIN(MAX(AM$9-AM47*AM$8/12,0),AM47),0))</x:f>
        <x:v>39704345.92555516</x:v>
      </x:c>
      <x:c r="AN48" s="58" t="n">
        <x:f>IF($C48&gt;'Deal Pricing'!$D$9,"",MAX(AN47-MIN(MAX(AN$9-AN47*AN$8/12,0),AN47),0))</x:f>
        <x:v>39739444.97345581</x:v>
      </x:c>
      <x:c r="AO48" s="58" t="n">
        <x:f>IF($C48&gt;'Deal Pricing'!$D$9,"",MAX(AO47-MIN(MAX(AO$9-AO47*AO$8/12,0),AO47),0))</x:f>
        <x:v>39774546.78828039</x:v>
      </x:c>
      <x:c r="AP48" s="58" t="n">
        <x:f>IF($C48&gt;'Deal Pricing'!$D$9,"",MAX(AP47-MIN(MAX(AP$9-AP47*AP$8/12,0),AP47),0))</x:f>
        <x:v>39809651.3319919</x:v>
      </x:c>
      <x:c r="AQ48" s="58" t="n">
        <x:f>IF($C48&gt;'Deal Pricing'!$D$9,"",MAX(AQ47-MIN(MAX(AQ$9-AQ47*AQ$8/12,0),AQ47),0))</x:f>
        <x:v>39844758.566567525</x:v>
      </x:c>
      <x:c r="AR48" s="58" t="n">
        <x:f>IF($C48&gt;'Deal Pricing'!$D$9,"",MAX(AR47-MIN(MAX(AR$9-AR47*AR$8/12,0),AR47),0))</x:f>
        <x:v>39879868.45398477</x:v>
      </x:c>
      <x:c r="AS48" s="58" t="n">
        <x:f>IF($C48&gt;'Deal Pricing'!$D$9,"",MAX(AS47-MIN(MAX(AS$9-AS47*AS$8/12,0),AS47),0))</x:f>
        <x:v>39914980.95623545</x:v>
      </x:c>
      <x:c r="AT48" s="58" t="n">
        <x:f>IF($C48&gt;'Deal Pricing'!$D$9,"",MAX(AT47-MIN(MAX(AT$9-AT47*AT$8/12,0),AT47),0))</x:f>
        <x:v>39950096.03531381</x:v>
      </x:c>
      <x:c r="AU48" s="58" t="n">
        <x:f>IF($C48&gt;'Deal Pricing'!$D$9,"",MAX(AU47-MIN(MAX(AU$9-AU47*AU$8/12,0),AU47),0))</x:f>
        <x:v>39985213.65322213</x:v>
      </x:c>
      <x:c r="AV48" s="58" t="n">
        <x:f>IF($C48&gt;'Deal Pricing'!$D$9,"",MAX(AV47-MIN(MAX(AV$9-AV47*AV$8/12,0),AV47),0))</x:f>
        <x:v>40020333.77197537</x:v>
      </x:c>
      <x:c r="AW48" s="58" t="n">
        <x:f>IF($C48&gt;'Deal Pricing'!$D$9,"",MAX(AW47-MIN(MAX(AW$9-AW47*AW$8/12,0),AW47),0))</x:f>
        <x:v>40055456.35359018</x:v>
      </x:c>
      <x:c r="AX48" s="58" t="n">
        <x:f>IF($C48&gt;'Deal Pricing'!$D$9,"",MAX(AX47-MIN(MAX(AX$9-AX47*AX$8/12,0),AX47),0))</x:f>
        <x:v>40090581.36009799</x:v>
      </x:c>
      <x:c r="AY48" s="58" t="n">
        <x:f>IF($C48&gt;'Deal Pricing'!$D$9,"",MAX(AY47-MIN(MAX(AY$9-AY47*AY$8/12,0),AY47),0))</x:f>
        <x:v>40125708.75353201</x:v>
      </x:c>
      <x:c r="AZ48" s="58" t="n">
        <x:f>IF($C48&gt;'Deal Pricing'!$D$9,"",MAX(AZ47-MIN(MAX(AZ$9-AZ47*AZ$8/12,0),AZ47),0))</x:f>
        <x:v>40160838.4959407</x:v>
      </x:c>
      <x:c r="BA48" s="58" t="n">
        <x:f>IF($C48&gt;'Deal Pricing'!$D$9,"",MAX(BA47-MIN(MAX(BA$9-BA47*BA$8/12,0),BA47),0))</x:f>
        <x:v>40195970.549374804</x:v>
      </x:c>
      <x:c r="BB48" s="58" t="n">
        <x:f>IF($C48&gt;'Deal Pricing'!$D$9,"",MAX(BB47-MIN(MAX(BB$9-BB47*BB$8/12,0),BB47),0))</x:f>
        <x:v>40231104.875900306</x:v>
      </x:c>
      <x:c r="BC48" s="58" t="n">
        <x:f>IF($C48&gt;'Deal Pricing'!$D$9,"",MAX(BC47-MIN(MAX(BC$9-BC47*BC$8/12,0),BC47),0))</x:f>
        <x:v>40266241.43758597</x:v>
      </x:c>
      <x:c r="BD48" s="58" t="n">
        <x:f>IF($C48&gt;'Deal Pricing'!$D$9,"",MAX(BD47-MIN(MAX(BD$9-BD47*BD$8/12,0),BD47),0))</x:f>
        <x:v>40301380.196516156</x:v>
      </x:c>
      <x:c r="BE48" s="58" t="n">
        <x:f>IF($C48&gt;'Deal Pricing'!$D$9,"",MAX(BE47-MIN(MAX(BE$9-BE47*BE$8/12,0),BE47),0))</x:f>
        <x:v>40336521.11477974</x:v>
      </x:c>
      <x:c r="BF48" s="58" t="n">
        <x:f>IF($C48&gt;'Deal Pricing'!$D$9,"",MAX(BF47-MIN(MAX(BF$9-BF47*BF$8/12,0),BF47),0))</x:f>
        <x:v>40371664.154475525</x:v>
      </x:c>
      <x:c r="BG48" s="58" t="n">
        <x:f>IF($C48&gt;'Deal Pricing'!$D$9,"",MAX(BG47-MIN(MAX(BG$9-BG47*BG$8/12,0),BG47),0))</x:f>
        <x:v>40406809.27771628</x:v>
      </x:c>
      <x:c r="BH48" s="58" t="n">
        <x:f>IF($C48&gt;'Deal Pricing'!$D$9,"",MAX(BH47-MIN(MAX(BH$9-BH47*BH$8/12,0),BH47),0))</x:f>
        <x:v>40441956.44661882</x:v>
      </x:c>
      <x:c r="BI48" s="58" t="n">
        <x:f>IF($C48&gt;'Deal Pricing'!$D$9,"",MAX(BI47-MIN(MAX(BI$9-BI47*BI$8/12,0),BI47),0))</x:f>
        <x:v>40477105.62331593</x:v>
      </x:c>
      <x:c r="BJ48" s="58" t="n">
        <x:f>IF($C48&gt;'Deal Pricing'!$D$9,"",MAX(BJ47-MIN(MAX(BJ$9-BJ47*BJ$8/12,0),BJ47),0))</x:f>
        <x:v>40512256.769944586</x:v>
      </x:c>
      <x:c r="BK48" s="58" t="n">
        <x:f>IF($C48&gt;'Deal Pricing'!$D$9,"",MAX(BK47-MIN(MAX(BK$9-BK47*BK$8/12,0),BK47),0))</x:f>
        <x:v>40547409.848658256</x:v>
      </x:c>
      <x:c r="BL48" s="58" t="n">
        <x:f>IF($C48&gt;'Deal Pricing'!$D$9,"",MAX(BL47-MIN(MAX(BL$9-BL47*BL$8/12,0),BL47),0))</x:f>
        <x:v>40582564.82161483</x:v>
      </x:c>
      <x:c r="BM48" s="58" t="n">
        <x:f>IF($C48&gt;'Deal Pricing'!$D$9,"",MAX(BM47-MIN(MAX(BM$9-BM47*BM$8/12,0),BM47),0))</x:f>
        <x:v>40617721.65098894</x:v>
      </x:c>
      <x:c r="BN48" s="58" t="n">
        <x:f>IF($C48&gt;'Deal Pricing'!$D$9,"",MAX(BN47-MIN(MAX(BN$9-BN47*BN$8/12,0),BN47),0))</x:f>
        <x:v>40652880.29895994</x:v>
      </x:c>
      <x:c r="BO48" s="58" t="n">
        <x:f>IF($C48&gt;'Deal Pricing'!$D$9,"",MAX(BO47-MIN(MAX(BO$9-BO47*BO$8/12,0),BO47),0))</x:f>
        <x:v>40688040.72772435</x:v>
      </x:c>
      <x:c r="BP48" s="58" t="n">
        <x:f>IF($C48&gt;'Deal Pricing'!$D$9,"",MAX(BP47-MIN(MAX(BP$9-BP47*BP$8/12,0),BP47),0))</x:f>
        <x:v>40723202.89948387</x:v>
      </x:c>
      <x:c r="BQ48" s="58" t="n">
        <x:f>IF($C48&gt;'Deal Pricing'!$D$9,"",MAX(BQ47-MIN(MAX(BQ$9-BQ47*BQ$8/12,0),BQ47),0))</x:f>
        <x:v>40758366.776457384</x:v>
      </x:c>
      <x:c r="BR48" s="58" t="n">
        <x:f>IF($C48&gt;'Deal Pricing'!$D$9,"",MAX(BR47-MIN(MAX(BR$9-BR47*BR$8/12,0),BR47),0))</x:f>
        <x:v>40793532.32087088</x:v>
      </x:c>
      <x:c r="BS48" s="58" t="n">
        <x:f>IF($C48&gt;'Deal Pricing'!$D$9,"",MAX(BS47-MIN(MAX(BS$9-BS47*BS$8/12,0),BS47),0))</x:f>
        <x:v>40828699.49496196</x:v>
      </x:c>
      <x:c r="BT48" s="58" t="n">
        <x:f>IF($C48&gt;'Deal Pricing'!$D$9,"",MAX(BT47-MIN(MAX(BT$9-BT47*BT$8/12,0),BT47),0))</x:f>
        <x:v>40863868.26098436</x:v>
      </x:c>
      <x:c r="BU48" s="58" t="n">
        <x:f>IF($C48&gt;'Deal Pricing'!$D$9,"",MAX(BU47-MIN(MAX(BU$9-BU47*BU$8/12,0),BU47),0))</x:f>
        <x:v>40899038.58119829</x:v>
      </x:c>
      <x:c r="BV48" s="58" t="n">
        <x:f>IF($C48&gt;'Deal Pricing'!$D$9,"",MAX(BV47-MIN(MAX(BV$9-BV47*BV$8/12,0),BV47),0))</x:f>
        <x:v>40934210.41788134</x:v>
      </x:c>
      <x:c r="BW48" s="58" t="n">
        <x:f>IF($C48&gt;'Deal Pricing'!$D$9,"",MAX(BW47-MIN(MAX(BW$9-BW47*BW$8/12,0),BW47),0))</x:f>
        <x:v>40969383.7333181</x:v>
      </x:c>
      <x:c r="BX48" s="58" t="n">
        <x:f>IF($C48&gt;'Deal Pricing'!$D$9,"",MAX(BX47-MIN(MAX(BX$9-BX47*BX$8/12,0),BX47),0))</x:f>
        <x:v>41004558.489810936</x:v>
      </x:c>
      <x:c r="BY48" s="58" t="n">
        <x:f>IF($C48&gt;'Deal Pricing'!$D$9,"",MAX(BY47-MIN(MAX(BY$9-BY47*BY$8/12,0),BY47),0))</x:f>
        <x:v>41039734.64966946</x:v>
      </x:c>
      <x:c r="BZ48" s="58" t="n">
        <x:f>IF($C48&gt;'Deal Pricing'!$D$9,"",MAX(BZ47-MIN(MAX(BZ$9-BZ47*BZ$8/12,0),BZ47),0))</x:f>
        <x:v>41074912.175221436</x:v>
      </x:c>
      <x:c r="CA48" s="58" t="n">
        <x:f>IF($C48&gt;'Deal Pricing'!$D$9,"",MAX(CA47-MIN(MAX(CA$9-CA47*CA$8/12,0),CA47),0))</x:f>
        <x:v>41110091.028802015</x:v>
      </x:c>
      <x:c r="CB48" s="58" t="n">
        <x:f>IF($C48&gt;'Deal Pricing'!$D$9,"",MAX(CB47-MIN(MAX(CB$9-CB47*CB$8/12,0),CB47),0))</x:f>
        <x:v>41145271.17276503</x:v>
      </x:c>
      <x:c r="CC48" s="58" t="n">
        <x:f>IF($C48&gt;'Deal Pricing'!$D$9,"",MAX(CC47-MIN(MAX(CC$9-CC47*CC$8/12,0),CC47),0))</x:f>
        <x:v>41180452.56947326</x:v>
      </x:c>
      <x:c r="CD48" s="58" t="n">
        <x:f>IF($C48&gt;'Deal Pricing'!$D$9,"",MAX(CD47-MIN(MAX(CD$9-CD47*CD$8/12,0),CD47),0))</x:f>
        <x:v>41215635.18130311</x:v>
      </x:c>
      <x:c r="CE48" s="58" t="n">
        <x:f>IF($C48&gt;'Deal Pricing'!$D$9,"",MAX(CE47-MIN(MAX(CE$9-CE47*CE$8/12,0),CE47),0))</x:f>
        <x:v>41250818.970648214</x:v>
      </x:c>
      <x:c r="CF48" s="58" t="n">
        <x:f>IF($C48&gt;'Deal Pricing'!$D$9,"",MAX(CF47-MIN(MAX(CF$9-CF47*CF$8/12,0),CF47),0))</x:f>
        <x:v>41286003.89991086</x:v>
      </x:c>
      <x:c r="CG48" s="58" t="n">
        <x:f>IF($C48&gt;'Deal Pricing'!$D$9,"",MAX(CG47-MIN(MAX(CG$9-CG47*CG$8/12,0),CG47),0))</x:f>
        <x:v>41321189.93151234</x:v>
      </x:c>
      <x:c r="CH48" s="58" t="n">
        <x:f>IF($C48&gt;'Deal Pricing'!$D$9,"",MAX(CH47-MIN(MAX(CH$9-CH47*CH$8/12,0),CH47),0))</x:f>
        <x:v>41356377.027882695</x:v>
      </x:c>
      <x:c r="CI48" s="58" t="n">
        <x:f>IF($C48&gt;'Deal Pricing'!$D$9,"",MAX(CI47-MIN(MAX(CI$9-CI47*CI$8/12,0),CI47),0))</x:f>
        <x:v>41391565.15147132</x:v>
      </x:c>
      <x:c r="CJ48" s="58" t="n">
        <x:f>IF($C48&gt;'Deal Pricing'!$D$9,"",MAX(CJ47-MIN(MAX(CJ$9-CJ47*CJ$8/12,0),CJ47),0))</x:f>
        <x:v>41426754.26473693</x:v>
      </x:c>
      <x:c r="CK48" s="58" t="n">
        <x:f>IF($C48&gt;'Deal Pricing'!$D$9,"",MAX(CK47-MIN(MAX(CK$9-CK47*CK$8/12,0),CK47),0))</x:f>
        <x:v>41461944.33015758</x:v>
      </x:c>
      <x:c r="CL48" s="58" t="n">
        <x:f>IF($C48&gt;'Deal Pricing'!$D$9,"",MAX(CL47-MIN(MAX(CL$9-CL47*CL$8/12,0),CL47),0))</x:f>
        <x:v>41497135.31022097</x:v>
      </x:c>
      <x:c r="CM48" s="58" t="n">
        <x:f>IF($C48&gt;'Deal Pricing'!$D$9,"",MAX(CM47-MIN(MAX(CM$9-CM47*CM$8/12,0),CM47),0))</x:f>
        <x:v>41532327.1674347</x:v>
      </x:c>
      <x:c r="CN48" s="58" t="n">
        <x:f>IF($C48&gt;'Deal Pricing'!$D$9,"",MAX(CN47-MIN(MAX(CN$9-CN47*CN$8/12,0),CN47),0))</x:f>
        <x:v>41567519.86431607</x:v>
      </x:c>
      <x:c r="CO48" s="58" t="n">
        <x:f>IF($C48&gt;'Deal Pricing'!$D$9,"",MAX(CO47-MIN(MAX(CO$9-CO47*CO$8/12,0),CO47),0))</x:f>
        <x:v>41602713.363402754</x:v>
      </x:c>
      <x:c r="CP48" s="58" t="n">
        <x:f>IF($C48&gt;'Deal Pricing'!$D$9,"",MAX(CP47-MIN(MAX(CP$9-CP47*CP$8/12,0),CP47),0))</x:f>
        <x:v>41637907.62724357</x:v>
      </x:c>
      <x:c r="CQ48" s="58" t="n">
        <x:f>IF($C48&gt;'Deal Pricing'!$D$9,"",MAX(CQ47-MIN(MAX(CQ$9-CQ47*CQ$8/12,0),CQ47),0))</x:f>
        <x:v>41673102.61840311</x:v>
      </x:c>
      <x:c r="CR48" s="58" t="n">
        <x:f>IF($C48&gt;'Deal Pricing'!$D$9,"",MAX(CR47-MIN(MAX(CR$9-CR47*CR$8/12,0),CR47),0))</x:f>
        <x:v>41708298.29946491</x:v>
      </x:c>
      <x:c r="CS48" s="58" t="n">
        <x:f>IF($C48&gt;'Deal Pricing'!$D$9,"",MAX(CS47-MIN(MAX(CS$9-CS47*CS$8/12,0),CS47),0))</x:f>
        <x:v>41743494.63302354</x:v>
      </x:c>
      <x:c r="CT48" s="58" t="n">
        <x:f>IF($C48&gt;'Deal Pricing'!$D$9,"",MAX(CT47-MIN(MAX(CT$9-CT47*CT$8/12,0),CT47),0))</x:f>
        <x:v>41778691.58169402</x:v>
      </x:c>
      <x:c r="CU48" s="58" t="n">
        <x:f>IF($C48&gt;'Deal Pricing'!$D$9,"",MAX(CU47-MIN(MAX(CU$9-CU47*CU$8/12,0),CU47),0))</x:f>
        <x:v>41813889.10810281</x:v>
      </x:c>
      <x:c r="CV48" s="58" t="n">
        <x:f>IF($C48&gt;'Deal Pricing'!$D$9,"",MAX(CV47-MIN(MAX(CV$9-CV47*CV$8/12,0),CV47),0))</x:f>
        <x:v>41849087.17489712</x:v>
      </x:c>
      <x:c r="CW48" s="58" t="n">
        <x:f>IF($C48&gt;'Deal Pricing'!$D$9,"",MAX(CW47-MIN(MAX(CW$9-CW47*CW$8/12,0),CW47),0))</x:f>
        <x:v>41884285.74473574</x:v>
      </x:c>
      <x:c r="CX48" s="58" t="n">
        <x:f>IF($C48&gt;'Deal Pricing'!$D$9,"",MAX(CX47-MIN(MAX(CX$9-CX47*CX$8/12,0),CX47),0))</x:f>
        <x:v>41919484.780298784</x:v>
      </x:c>
      <x:c r="CY48" s="58" t="n">
        <x:f>IF($C48&gt;'Deal Pricing'!$D$9,"",MAX(CY47-MIN(MAX(CY$9-CY47*CY$8/12,0),CY47),0))</x:f>
        <x:v>41954684.24427815</x:v>
      </x:c>
      <x:c r="CZ48" s="58" t="n">
        <x:f>IF($C48&gt;'Deal Pricing'!$D$9,"",MAX(CZ47-MIN(MAX(CZ$9-CZ47*CZ$8/12,0),CZ47),0))</x:f>
        <x:v>41989884.099387184</x:v>
      </x:c>
      <x:c r="DA48" s="58" t="n">
        <x:f>IF($C48&gt;'Deal Pricing'!$D$9,"",MAX(DA47-MIN(MAX(DA$9-DA47*DA$8/12,0),DA47),0))</x:f>
        <x:v>42025084.30835146</x:v>
      </x:c>
      <x:c r="DB48" s="58" t="n">
        <x:f>IF($C48&gt;'Deal Pricing'!$D$9,"",MAX(DB47-MIN(MAX(DB$9-DB47*DB$8/12,0),DB47),0))</x:f>
        <x:v>42060284.83391834</x:v>
      </x:c>
      <x:c r="DC48" s="58" t="n">
        <x:f>IF($C48&gt;'Deal Pricing'!$D$9,"",MAX(DC47-MIN(MAX(DC$9-DC47*DC$8/12,0),DC47),0))</x:f>
        <x:v>42095485.638848945</x:v>
      </x:c>
      <x:c r="DD48" s="58" t="n">
        <x:f>IF($C48&gt;'Deal Pricing'!$D$9,"",MAX(DD47-MIN(MAX(DD$9-DD47*DD$8/12,0),DD47),0))</x:f>
        <x:v>42130686.68592163</x:v>
      </x:c>
      <x:c r="DE48" s="58" t="n">
        <x:f>IF($C48&gt;'Deal Pricing'!$D$9,"",MAX(DE47-MIN(MAX(DE$9-DE47*DE$8/12,0),DE47),0))</x:f>
        <x:v>42165887.93793582</x:v>
      </x:c>
      <x:c r="DF48" s="58" t="n">
        <x:f>IF($C48&gt;'Deal Pricing'!$D$9,"",MAX(DF47-MIN(MAX(DF$9-DF47*DF$8/12,0),DF47),0))</x:f>
        <x:v>42201089.357704</x:v>
      </x:c>
      <x:c r="DG48" s="58" t="n">
        <x:f>IF($C48&gt;'Deal Pricing'!$D$9,"",MAX(DG47-MIN(MAX(DG$9-DG47*DG$8/12,0),DG47),0))</x:f>
        <x:v>42236290.90806095</x:v>
      </x:c>
      <x:c r="DH48" s="58" t="n">
        <x:f>IF($C48&gt;'Deal Pricing'!$D$9,"",MAX(DH47-MIN(MAX(DH$9-DH47*DH$8/12,0),DH47),0))</x:f>
        <x:v>42271492.55185504</x:v>
      </x:c>
      <x:c r="DI48" s="58" t="n">
        <x:f>IF($C48&gt;'Deal Pricing'!$D$9,"",MAX(DI47-MIN(MAX(DI$9-DI47*DI$8/12,0),DI47),0))</x:f>
        <x:v>42306694.251957096</x:v>
      </x:c>
      <x:c r="DJ48" s="58" t="n">
        <x:f>IF($C48&gt;'Deal Pricing'!$D$9,"",MAX(DJ47-MIN(MAX(DJ$9-DJ47*DJ$8/12,0),DJ47),0))</x:f>
        <x:v>42341895.97125185</x:v>
      </x:c>
      <x:c r="DK48" s="58" t="n">
        <x:f>IF($C48&gt;'Deal Pricing'!$D$9,"",MAX(DK47-MIN(MAX(DK$9-DK47*DK$8/12,0),DK47),0))</x:f>
        <x:v>42377097.67264681</x:v>
      </x:c>
      <x:c r="DL48" s="58" t="n">
        <x:f>IF($C48&gt;'Deal Pricing'!$D$9,"",MAX(DL47-MIN(MAX(DL$9-DL47*DL$8/12,0),DL47),0))</x:f>
        <x:v>42412299.31906363</x:v>
      </x:c>
      <x:c r="DM48" s="58" t="n">
        <x:f>IF($C48&gt;'Deal Pricing'!$D$9,"",MAX(DM47-MIN(MAX(DM$9-DM47*DM$8/12,0),DM47),0))</x:f>
        <x:v>42447500.87344715</x:v>
      </x:c>
      <x:c r="DN48" s="58" t="n">
        <x:f>IF($C48&gt;'Deal Pricing'!$D$9,"",MAX(DN47-MIN(MAX(DN$9-DN47*DN$8/12,0),DN47),0))</x:f>
        <x:v>42482702.29875762</x:v>
      </x:c>
      <x:c r="DO48" s="58" t="n">
        <x:f>IF($C48&gt;'Deal Pricing'!$D$9,"",MAX(DO47-MIN(MAX(DO$9-DO47*DO$8/12,0),DO47),0))</x:f>
        <x:v>42517903.55797446</x:v>
      </x:c>
      <x:c r="DP48" s="58" t="n">
        <x:f>IF($C48&gt;'Deal Pricing'!$D$9,"",MAX(DP47-MIN(MAX(DP$9-DP47*DP$8/12,0),DP47),0))</x:f>
        <x:v>42553104.6140994</x:v>
      </x:c>
      <x:c r="DQ48" s="58" t="n">
        <x:f>IF($C48&gt;'Deal Pricing'!$D$9,"",MAX(DQ47-MIN(MAX(DQ$9-DQ47*DQ$8/12,0),DQ47),0))</x:f>
        <x:v>42588305.43014921</x:v>
      </x:c>
      <x:c r="DR48" s="58" t="n">
        <x:f>IF($C48&gt;'Deal Pricing'!$D$9,"",MAX(DR47-MIN(MAX(DR$9-DR47*DR$8/12,0),DR47),0))</x:f>
        <x:v>42623505.969164275</x:v>
      </x:c>
      <x:c r="DS48" s="58" t="n">
        <x:f>IF($C48&gt;'Deal Pricing'!$D$9,"",MAX(DS47-MIN(MAX(DS$9-DS47*DS$8/12,0),DS47),0))</x:f>
        <x:v>42658706.194200456</x:v>
      </x:c>
      <x:c r="DT48" s="58" t="n">
        <x:f>IF($C48&gt;'Deal Pricing'!$D$9,"",MAX(DT47-MIN(MAX(DT$9-DT47*DT$8/12,0),DT47),0))</x:f>
        <x:v>42693906.06833746</x:v>
      </x:c>
      <x:c r="DU48" s="58" t="n">
        <x:f>IF($C48&gt;'Deal Pricing'!$D$9,"",MAX(DU47-MIN(MAX(DU$9-DU47*DU$8/12,0),DU47),0))</x:f>
        <x:v>42729105.55467074</x:v>
      </x:c>
      <x:c r="DV48" s="58" t="n">
        <x:f>IF($C48&gt;'Deal Pricing'!$D$9,"",MAX(DV47-MIN(MAX(DV$9-DV47*DV$8/12,0),DV47),0))</x:f>
        <x:v>42764304.6163199</x:v>
      </x:c>
      <x:c r="DW48" s="58" t="n">
        <x:f>IF($C48&gt;'Deal Pricing'!$D$9,"",MAX(DW47-MIN(MAX(DW$9-DW47*DW$8/12,0),DW47),0))</x:f>
        <x:v>42799503.21642066</x:v>
      </x:c>
      <x:c r="DX48" s="58" t="n">
        <x:f>IF($C48&gt;'Deal Pricing'!$D$9,"",MAX(DX47-MIN(MAX(DX$9-DX47*DX$8/12,0),DX47),0))</x:f>
        <x:v>42834701.31813307</x:v>
      </x:c>
      <x:c r="DY48" s="58" t="n">
        <x:f>IF($C48&gt;'Deal Pricing'!$D$9,"",MAX(DY47-MIN(MAX(DY$9-DY47*DY$8/12,0),DY47),0))</x:f>
        <x:v>42869898.88463364</x:v>
      </x:c>
      <x:c r="DZ48" s="58" t="n">
        <x:f>IF($C48&gt;'Deal Pricing'!$D$9,"",MAX(DZ47-MIN(MAX(DZ$9-DZ47*DZ$8/12,0),DZ47),0))</x:f>
        <x:v>42905095.87912345</x:v>
      </x:c>
      <x:c r="EA48" s="58" t="n">
        <x:f>IF($C48&gt;'Deal Pricing'!$D$9,"",MAX(EA47-MIN(MAX(EA$9-EA47*EA$8/12,0),EA47),0))</x:f>
        <x:v>42940292.2648213</x:v>
      </x:c>
      <x:c r="EB48" s="58" t="n">
        <x:f>IF($C48&gt;'Deal Pricing'!$D$9,"",MAX(EB47-MIN(MAX(EB$9-EB47*EB$8/12,0),EB47),0))</x:f>
        <x:v>42975488.004967116</x:v>
      </x:c>
      <x:c r="EC48" s="58" t="n">
        <x:f>IF($C48&gt;'Deal Pricing'!$D$9,"",MAX(EC47-MIN(MAX(EC$9-EC47*EC$8/12,0),EC47),0))</x:f>
        <x:v>43010683.06282458</x:v>
      </x:c>
      <x:c r="ED48" s="58" t="n">
        <x:f>IF($C48&gt;'Deal Pricing'!$D$9,"",MAX(ED47-MIN(MAX(ED$9-ED47*ED$8/12,0),ED47),0))</x:f>
        <x:v>43045877.40167472</x:v>
      </x:c>
      <x:c r="EE48" s="58" t="n">
        <x:f>IF($C48&gt;'Deal Pricing'!$D$9,"",MAX(EE47-MIN(MAX(EE$9-EE47*EE$8/12,0),EE47),0))</x:f>
        <x:v>43081070.984823786</x:v>
      </x:c>
      <x:c r="EF48" s="58" t="n">
        <x:f>IF($C48&gt;'Deal Pricing'!$D$9,"",MAX(EF47-MIN(MAX(EF$9-EF47*EF$8/12,0),EF47),0))</x:f>
        <x:v>43116263.77559551</x:v>
      </x:c>
      <x:c r="EG48" s="58" t="n">
        <x:f>IF($C48&gt;'Deal Pricing'!$D$9,"",MAX(EG47-MIN(MAX(EG$9-EG47*EG$8/12,0),EG47),0))</x:f>
        <x:v>43151455.737339415</x:v>
      </x:c>
      <x:c r="EH48" s="58" t="n">
        <x:f>IF($C48&gt;'Deal Pricing'!$D$9,"",MAX(EH47-MIN(MAX(EH$9-EH47*EH$8/12,0),EH47),0))</x:f>
        <x:v>43186646.83342251</x:v>
      </x:c>
      <x:c r="EI48" s="58" t="n">
        <x:f>IF($C48&gt;'Deal Pricing'!$D$9,"",MAX(EI47-MIN(MAX(EI$9-EI47*EI$8/12,0),EI47),0))</x:f>
        <x:v>43221837.02723794</x:v>
      </x:c>
      <x:c r="EJ48" s="58" t="n">
        <x:f>IF($C48&gt;'Deal Pricing'!$D$9,"",MAX(EJ47-MIN(MAX(EJ$9-EJ47*EJ$8/12,0),EJ47),0))</x:f>
        <x:v>43257026.28219672</x:v>
      </x:c>
      <x:c r="EK48" s="58" t="n">
        <x:f>IF($C48&gt;'Deal Pricing'!$D$9,"",MAX(EK47-MIN(MAX(EK$9-EK47*EK$8/12,0),EK47),0))</x:f>
        <x:v>43292214.56173606</x:v>
      </x:c>
      <x:c r="EL48" s="58" t="n">
        <x:f>IF($C48&gt;'Deal Pricing'!$D$9,"",MAX(EL47-MIN(MAX(EL$9-EL47*EL$8/12,0),EL47),0))</x:f>
        <x:v>43327401.829312585</x:v>
      </x:c>
      <x:c r="EM48" s="58" t="n">
        <x:f>IF($C48&gt;'Deal Pricing'!$D$9,"",MAX(EM47-MIN(MAX(EM$9-EM47*EM$8/12,0),EM47),0))</x:f>
        <x:v>43362588.048405245</x:v>
      </x:c>
      <x:c r="EN48" s="58" t="n">
        <x:f>IF($C48&gt;'Deal Pricing'!$D$9,"",MAX(EN47-MIN(MAX(EN$9-EN47*EN$8/12,0),EN47),0))</x:f>
        <x:v>43397773.182518795</x:v>
      </x:c>
      <x:c r="EO48" s="58" t="n">
        <x:f>IF($C48&gt;'Deal Pricing'!$D$9,"",MAX(EO47-MIN(MAX(EO$9-EO47*EO$8/12,0),EO47),0))</x:f>
        <x:v>43432957.19517651</x:v>
      </x:c>
      <x:c r="EP48" s="58" t="n">
        <x:f>IF($C48&gt;'Deal Pricing'!$D$9,"",MAX(EP47-MIN(MAX(EP$9-EP47*EP$8/12,0),EP47),0))</x:f>
        <x:v>43468140.04992868</x:v>
      </x:c>
      <x:c r="EQ48" s="58" t="n">
        <x:f>IF($C48&gt;'Deal Pricing'!$D$9,"",MAX(EQ47-MIN(MAX(EQ$9-EQ47*EQ$8/12,0),EQ47),0))</x:f>
        <x:v>43503321.710344546</x:v>
      </x:c>
      <x:c r="ER48" s="58" t="n">
        <x:f>IF($C48&gt;'Deal Pricing'!$D$9,"",MAX(ER47-MIN(MAX(ER$9-ER47*ER$8/12,0),ER47),0))</x:f>
        <x:v>43538502.14002064</x:v>
      </x:c>
      <x:c r="ES48" s="58" t="n">
        <x:f>IF($C48&gt;'Deal Pricing'!$D$9,"",MAX(ES47-MIN(MAX(ES$9-ES47*ES$8/12,0),ES47),0))</x:f>
        <x:v>43573681.3025726</x:v>
      </x:c>
      <x:c r="ET48" s="58" t="n">
        <x:f>IF($C48&gt;'Deal Pricing'!$D$9,"",MAX(ET47-MIN(MAX(ET$9-ET47*ET$8/12,0),ET47),0))</x:f>
        <x:v>43608859.16164364</x:v>
      </x:c>
      <x:c r="EU48" s="58" t="n">
        <x:f>IF($C48&gt;'Deal Pricing'!$D$9,"",MAX(EU47-MIN(MAX(EU$9-EU47*EU$8/12,0),EU47),0))</x:f>
        <x:v>43644035.68089662</x:v>
      </x:c>
      <x:c r="EV48" s="58" t="n">
        <x:f>IF($C48&gt;'Deal Pricing'!$D$9,"",MAX(EV47-MIN(MAX(EV$9-EV47*EV$8/12,0),EV47),0))</x:f>
        <x:v>43679210.824021846</x:v>
      </x:c>
      <x:c r="EW48" s="58" t="n">
        <x:f>IF($C48&gt;'Deal Pricing'!$D$9,"",MAX(EW47-MIN(MAX(EW$9-EW47*EW$8/12,0),EW47),0))</x:f>
        <x:v>43714384.55472978</x:v>
      </x:c>
      <x:c r="EX48" s="58" t="n">
        <x:f>IF($C48&gt;'Deal Pricing'!$D$9,"",MAX(EX47-MIN(MAX(EX$9-EX47*EX$8/12,0),EX47),0))</x:f>
        <x:v>43749556.83675863</x:v>
      </x:c>
      <x:c r="EY48" s="58" t="n">
        <x:f>IF($C48&gt;'Deal Pricing'!$D$9,"",MAX(EY47-MIN(MAX(EY$9-EY47*EY$8/12,0),EY47),0))</x:f>
        <x:v>43784727.633867934</x:v>
      </x:c>
      <x:c r="EZ48" s="58" t="n">
        <x:f>IF($C48&gt;'Deal Pricing'!$D$9,"",MAX(EZ47-MIN(MAX(EZ$9-EZ47*EZ$8/12,0),EZ47),0))</x:f>
        <x:v>43819896.90984144</x:v>
      </x:c>
      <x:c r="FA48" s="58" t="n">
        <x:f>IF($C48&gt;'Deal Pricing'!$D$9,"",MAX(FA47-MIN(MAX(FA$9-FA47*FA$8/12,0),FA47),0))</x:f>
        <x:v>43855064.6284902</x:v>
      </x:c>
      <x:c r="FB48" s="58" t="n">
        <x:f>IF($C48&gt;'Deal Pricing'!$D$9,"",MAX(FB47-MIN(MAX(FB$9-FB47*FB$8/12,0),FB47),0))</x:f>
        <x:v>43890230.75364597</x:v>
      </x:c>
      <x:c r="FC48" s="58" t="n">
        <x:f>IF($C48&gt;'Deal Pricing'!$D$9,"",MAX(FC47-MIN(MAX(FC$9-FC47*FC$8/12,0),FC47),0))</x:f>
        <x:v>43925395.24916893</x:v>
      </x:c>
      <x:c r="FD48" s="58" t="n">
        <x:f>IF($C48&gt;'Deal Pricing'!$D$9,"",MAX(FD47-MIN(MAX(FD$9-FD47*FD$8/12,0),FD47),0))</x:f>
        <x:v>43960558.07894052</x:v>
      </x:c>
      <x:c r="FE48" s="58" t="n">
        <x:f>IF($C48&gt;'Deal Pricing'!$D$9,"",MAX(FE47-MIN(MAX(FE$9-FE47*FE$8/12,0),FE47),0))</x:f>
        <x:v>43995719.206870556</x:v>
      </x:c>
      <x:c r="FF48" s="58" t="n">
        <x:f>IF($C48&gt;'Deal Pricing'!$D$9,"",MAX(FF47-MIN(MAX(FF$9-FF47*FF$8/12,0),FF47),0))</x:f>
        <x:v>44030878.596890345</x:v>
      </x:c>
      <x:c r="FG48" s="58" t="n">
        <x:f>IF($C48&gt;'Deal Pricing'!$D$9,"",MAX(FG47-MIN(MAX(FG$9-FG47*FG$8/12,0),FG47),0))</x:f>
        <x:v>44066036.21296026</x:v>
      </x:c>
      <x:c r="FH48" s="58" t="n">
        <x:f>IF($C48&gt;'Deal Pricing'!$D$9,"",MAX(FH47-MIN(MAX(FH$9-FH47*FH$8/12,0),FH47),0))</x:f>
        <x:v>44101192.01906216</x:v>
      </x:c>
      <x:c r="FI48" s="58" t="n">
        <x:f>IF($C48&gt;'Deal Pricing'!$D$9,"",MAX(FI47-MIN(MAX(FI$9-FI47*FI$8/12,0),FI47),0))</x:f>
        <x:v>44136345.97920718</x:v>
      </x:c>
      <x:c r="FJ48" s="58" t="n">
        <x:f>IF($C48&gt;'Deal Pricing'!$D$9,"",MAX(FJ47-MIN(MAX(FJ$9-FJ47*FJ$8/12,0),FJ47),0))</x:f>
        <x:v>44171498.057429254</x:v>
      </x:c>
      <x:c r="FK48" s="58" t="n">
        <x:f>IF($C48&gt;'Deal Pricing'!$D$9,"",MAX(FK47-MIN(MAX(FK$9-FK47*FK$8/12,0),FK47),0))</x:f>
        <x:v>44206648.21778809</x:v>
      </x:c>
      <x:c r="FL48" s="58" t="n">
        <x:f>IF($C48&gt;'Deal Pricing'!$D$9,"",MAX(FL47-MIN(MAX(FL$9-FL47*FL$8/12,0),FL47),0))</x:f>
        <x:v>44241796.42437203</x:v>
      </x:c>
      <x:c r="FM48" s="58" t="n">
        <x:f>IF($C48&gt;'Deal Pricing'!$D$9,"",MAX(FM47-MIN(MAX(FM$9-FM47*FM$8/12,0),FM47),0))</x:f>
        <x:v>44276942.64129188</x:v>
      </x:c>
      <x:c r="FN48" s="58" t="n">
        <x:f>IF($C48&gt;'Deal Pricing'!$D$9,"",MAX(FN47-MIN(MAX(FN$9-FN47*FN$8/12,0),FN47),0))</x:f>
        <x:v>44312086.83268805</x:v>
      </x:c>
      <x:c r="FO48" s="58" t="n">
        <x:f>IF($C48&gt;'Deal Pricing'!$D$9,"",MAX(FO47-MIN(MAX(FO$9-FO47*FO$8/12,0),FO47),0))</x:f>
        <x:v>44347228.96272377</x:v>
      </x:c>
      <x:c r="FP48" s="58" t="n">
        <x:f>IF($C48&gt;'Deal Pricing'!$D$9,"",MAX(FP47-MIN(MAX(FP$9-FP47*FP$8/12,0),FP47),0))</x:f>
        <x:v>44382368.99559227</x:v>
      </x:c>
      <x:c r="FQ48" s="58" t="n">
        <x:f>IF($C48&gt;'Deal Pricing'!$D$9,"",MAX(FQ47-MIN(MAX(FQ$9-FQ47*FQ$8/12,0),FQ47),0))</x:f>
        <x:v>44417506.89550968</x:v>
      </x:c>
      <x:c r="FR48" s="58" t="n">
        <x:f>IF($C48&gt;'Deal Pricing'!$D$9,"",MAX(FR47-MIN(MAX(FR$9-FR47*FR$8/12,0),FR47),0))</x:f>
        <x:v>44452642.62672242</x:v>
      </x:c>
      <x:c r="FS48" s="58" t="n">
        <x:f>IF($C48&gt;'Deal Pricing'!$D$9,"",MAX(FS47-MIN(MAX(FS$9-FS47*FS$8/12,0),FS47),0))</x:f>
        <x:v>44487776.1535002</x:v>
      </x:c>
      <x:c r="FT48" s="58" t="n">
        <x:f>IF($C48&gt;'Deal Pricing'!$D$9,"",MAX(FT47-MIN(MAX(FT$9-FT47*FT$8/12,0),FT47),0))</x:f>
        <x:v>44522907.44014329</x:v>
      </x:c>
      <x:c r="FU48" s="58" t="n">
        <x:f>IF($C48&gt;'Deal Pricing'!$D$9,"",MAX(FU47-MIN(MAX(FU$9-FU47*FU$8/12,0),FU47),0))</x:f>
        <x:v>44558036.4509753</x:v>
      </x:c>
      <x:c r="FV48" s="58" t="n">
        <x:f>IF($C48&gt;'Deal Pricing'!$D$9,"",MAX(FV47-MIN(MAX(FV$9-FV47*FV$8/12,0),FV47),0))</x:f>
        <x:v>44593163.1503507</x:v>
      </x:c>
      <x:c r="FW48" s="58" t="n">
        <x:f>IF($C48&gt;'Deal Pricing'!$D$9,"",MAX(FW47-MIN(MAX(FW$9-FW47*FW$8/12,0),FW47),0))</x:f>
        <x:v>44628287.50264865</x:v>
      </x:c>
      <x:c r="FX48" s="58" t="n">
        <x:f>IF($C48&gt;'Deal Pricing'!$D$9,"",MAX(FX47-MIN(MAX(FX$9-FX47*FX$8/12,0),FX47),0))</x:f>
        <x:v>44663409.47227592</x:v>
      </x:c>
      <x:c r="FY48" s="58" t="n">
        <x:f>IF($C48&gt;'Deal Pricing'!$D$9,"",MAX(FY47-MIN(MAX(FY$9-FY47*FY$8/12,0),FY47),0))</x:f>
        <x:v>44698529.0236691</x:v>
      </x:c>
      <x:c r="FZ48" s="58" t="n">
        <x:f>IF($C48&gt;'Deal Pricing'!$D$9,"",MAX(FZ47-MIN(MAX(FZ$9-FZ47*FZ$8/12,0),FZ47),0))</x:f>
        <x:v>44733646.12128961</x:v>
      </x:c>
      <x:c r="GA48" s="58" t="n">
        <x:f>IF($C48&gt;'Deal Pricing'!$D$9,"",MAX(GA47-MIN(MAX(GA$9-GA47*GA$8/12,0),GA47),0))</x:f>
        <x:v>44768760.72962949</x:v>
      </x:c>
      <x:c r="GB48" s="58" t="n">
        <x:f>IF($C48&gt;'Deal Pricing'!$D$9,"",MAX(GB47-MIN(MAX(GB$9-GB47*GB$8/12,0),GB47),0))</x:f>
        <x:v>44803872.81320599</x:v>
      </x:c>
      <x:c r="GC48" s="58" t="n">
        <x:f>IF($C48&gt;'Deal Pricing'!$D$9,"",MAX(GC47-MIN(MAX(GC$9-GC47*GC$8/12,0),GC47),0))</x:f>
        <x:v>44838982.33656748</x:v>
      </x:c>
      <x:c r="GD48" s="58" t="n">
        <x:f>IF($C48&gt;'Deal Pricing'!$D$9,"",MAX(GD47-MIN(MAX(GD$9-GD47*GD$8/12,0),GD47),0))</x:f>
        <x:v>44874089.264287286</x:v>
      </x:c>
      <x:c r="GE48" s="58" t="n">
        <x:f>IF($C48&gt;'Deal Pricing'!$D$9,"",MAX(GE47-MIN(MAX(GE$9-GE47*GE$8/12,0),GE47),0))</x:f>
        <x:v>44909193.56097052</x:v>
      </x:c>
      <x:c r="GF48" s="58" t="n">
        <x:f>IF($C48&gt;'Deal Pricing'!$D$9,"",MAX(GF47-MIN(MAX(GF$9-GF47*GF$8/12,0),GF47),0))</x:f>
        <x:v>44944295.19124735</x:v>
      </x:c>
      <x:c r="GG48" s="58" t="n">
        <x:f>IF($C48&gt;'Deal Pricing'!$D$9,"",MAX(GG47-MIN(MAX(GG$9-GG47*GG$8/12,0),GG47),0))</x:f>
        <x:v>44979394.119780056</x:v>
      </x:c>
      <x:c r="GH48" s="58" t="n">
        <x:f>IF($C48&gt;'Deal Pricing'!$D$9,"",MAX(GH47-MIN(MAX(GH$9-GH47*GH$8/12,0),GH47),0))</x:f>
        <x:v>45014490.31125684</x:v>
      </x:c>
      <x:c r="GI48" s="58" t="n">
        <x:f>IF($C48&gt;'Deal Pricing'!$D$9,"",MAX(GI47-MIN(MAX(GI$9-GI47*GI$8/12,0),GI47),0))</x:f>
        <x:v>45049583.73039522</x:v>
      </x:c>
      <x:c r="GJ48" s="58" t="n">
        <x:f>IF($C48&gt;'Deal Pricing'!$D$9,"",MAX(GJ47-MIN(MAX(GJ$9-GJ47*GJ$8/12,0),GJ47),0))</x:f>
        <x:v>45084674.34194387</x:v>
      </x:c>
      <x:c r="GK48" s="58" t="n">
        <x:f>IF($C48&gt;'Deal Pricing'!$D$9,"",MAX(GK47-MIN(MAX(GK$9-GK47*GK$8/12,0),GK47),0))</x:f>
        <x:v>45119762.11067743</x:v>
      </x:c>
      <x:c r="GL48" s="58" t="n">
        <x:f>IF($C48&gt;'Deal Pricing'!$D$9,"",MAX(GL47-MIN(MAX(GL$9-GL47*GL$8/12,0),GL47),0))</x:f>
        <x:v>45154847.00140308</x:v>
      </x:c>
      <x:c r="GM48" s="58" t="n">
        <x:f>IF($C48&gt;'Deal Pricing'!$D$9,"",MAX(GM47-MIN(MAX(GM$9-GM47*GM$8/12,0),GM47),0))</x:f>
        <x:v>45189928.978953995</x:v>
      </x:c>
      <x:c r="GN48" s="58" t="n">
        <x:f>IF($C48&gt;'Deal Pricing'!$D$9,"",MAX(GN47-MIN(MAX(GN$9-GN47*GN$8/12,0),GN47),0))</x:f>
        <x:v>45225008.00819625</x:v>
      </x:c>
      <x:c r="GO48" s="58" t="n">
        <x:f>IF($C48&gt;'Deal Pricing'!$D$9,"",MAX(GO47-MIN(MAX(GO$9-GO47*GO$8/12,0),GO47),0))</x:f>
        <x:v>45260084.054022186</x:v>
      </x:c>
      <x:c r="GP48" s="58" t="n">
        <x:f>IF($C48&gt;'Deal Pricing'!$D$9,"",MAX(GP47-MIN(MAX(GP$9-GP47*GP$8/12,0),GP47),0))</x:f>
        <x:v>45295157.081357256</x:v>
      </x:c>
      <x:c r="GQ48" s="58" t="n">
        <x:f>IF($C48&gt;'Deal Pricing'!$D$9,"",MAX(GQ47-MIN(MAX(GQ$9-GQ47*GQ$8/12,0),GQ47),0))</x:f>
        <x:v>45330227.05515338</x:v>
      </x:c>
      <x:c r="GR48" s="58" t="n">
        <x:f>IF($C48&gt;'Deal Pricing'!$D$9,"",MAX(GR47-MIN(MAX(GR$9-GR47*GR$8/12,0),GR47),0))</x:f>
        <x:v>45365293.94039584</x:v>
      </x:c>
      <x:c r="GS48" s="58" t="n">
        <x:f>IF($C48&gt;'Deal Pricing'!$D$9,"",MAX(GS47-MIN(MAX(GS$9-GS47*GS$8/12,0),GS47),0))</x:f>
        <x:v>45400357.70209685</x:v>
      </x:c>
      <x:c r="GT48" s="58" t="n">
        <x:f>IF($C48&gt;'Deal Pricing'!$D$9,"",MAX(GT47-MIN(MAX(GT$9-GT47*GT$8/12,0),GT47),0))</x:f>
        <x:v>45435418.30530189</x:v>
      </x:c>
      <x:c r="GU48" s="58" t="n">
        <x:f>IF($C48&gt;'Deal Pricing'!$D$9,"",MAX(GU47-MIN(MAX(GU$9-GU47*GU$8/12,0),GU47),0))</x:f>
        <x:v>45470475.71508451</x:v>
      </x:c>
      <x:c r="GV48" s="58" t="n">
        <x:f>IF($C48&gt;'Deal Pricing'!$D$9,"",MAX(GV47-MIN(MAX(GV$9-GV47*GV$8/12,0),GV47),0))</x:f>
        <x:v>45505529.89654876</x:v>
      </x:c>
      <x:c r="GW48" s="58" t="n">
        <x:f>IF($C48&gt;'Deal Pricing'!$D$9,"",MAX(GW47-MIN(MAX(GW$9-GW47*GW$8/12,0),GW47),0))</x:f>
        <x:v>45540580.814831756</x:v>
      </x:c>
      <x:c r="GX48" s="58" t="n">
        <x:f>IF($C48&gt;'Deal Pricing'!$D$9,"",MAX(GX47-MIN(MAX(GX$9-GX47*GX$8/12,0),GX47),0))</x:f>
        <x:v>45575628.43509805</x:v>
      </x:c>
      <x:c r="GY48" s="58" t="n">
        <x:f>IF($C48&gt;'Deal Pricing'!$D$9,"",MAX(GY47-MIN(MAX(GY$9-GY47*GY$8/12,0),GY47),0))</x:f>
        <x:v>45610672.72254625</x:v>
      </x:c>
      <x:c r="GZ48" s="58" t="n">
        <x:f>IF($C48&gt;'Deal Pricing'!$D$9,"",MAX(GZ47-MIN(MAX(GZ$9-GZ47*GZ$8/12,0),GZ47),0))</x:f>
        <x:v>45645713.64240264</x:v>
      </x:c>
      <x:c r="HA48" s="58" t="n">
        <x:f>IF($C48&gt;'Deal Pricing'!$D$9,"",MAX(HA47-MIN(MAX(HA$9-HA47*HA$8/12,0),HA47),0))</x:f>
        <x:v>45680751.15992804</x:v>
      </x:c>
      <x:c r="HB48" s="58" t="n">
        <x:f>IF($C48&gt;'Deal Pricing'!$D$9,"",MAX(HB47-MIN(MAX(HB$9-HB47*HB$8/12,0),HB47),0))</x:f>
        <x:v>45715785.24041113</x:v>
      </x:c>
      <x:c r="HC48" s="58" t="n">
        <x:f>IF($C48&gt;'Deal Pricing'!$D$9,"",MAX(HC47-MIN(MAX(HC$9-HC47*HC$8/12,0),HC47),0))</x:f>
        <x:v>45750815.84917494</x:v>
      </x:c>
      <x:c r="HD48" s="58" t="n">
        <x:f>IF($C48&gt;'Deal Pricing'!$D$9,"",MAX(HD47-MIN(MAX(HD$9-HD47*HD$8/12,0),HD47),0))</x:f>
        <x:v>45785842.95157126</x:v>
      </x:c>
      <x:c r="HE48" s="58" t="n">
        <x:f>IF($C48&gt;'Deal Pricing'!$D$9,"",MAX(HE47-MIN(MAX(HE$9-HE47*HE$8/12,0),HE47),0))</x:f>
        <x:v>45820866.512986094</x:v>
      </x:c>
      <x:c r="HF48" s="58" t="n">
        <x:f>IF($C48&gt;'Deal Pricing'!$D$9,"",MAX(HF47-MIN(MAX(HF$9-HF47*HF$8/12,0),HF47),0))</x:f>
        <x:v>45855886.498834185</x:v>
      </x:c>
      <x:c r="HG48" s="58" t="n">
        <x:f>IF($C48&gt;'Deal Pricing'!$D$9,"",MAX(HG47-MIN(MAX(HG$9-HG47*HG$8/12,0),HG47),0))</x:f>
        <x:v>45890902.87456529</x:v>
      </x:c>
      <x:c r="HH48" s="58" t="n">
        <x:f>IF($C48&gt;'Deal Pricing'!$D$9,"",MAX(HH47-MIN(MAX(HH$9-HH47*HH$8/12,0),HH47),0))</x:f>
        <x:v>45925915.60565871</x:v>
      </x:c>
      <x:c r="HI48" s="58" t="n">
        <x:f>IF($C48&gt;'Deal Pricing'!$D$9,"",MAX(HI47-MIN(MAX(HI$9-HI47*HI$8/12,0),HI47),0))</x:f>
        <x:v>45960924.65762568</x:v>
      </x:c>
      <x:c r="HJ48" s="58" t="n">
        <x:f>IF($C48&gt;'Deal Pricing'!$D$9,"",MAX(HJ47-MIN(MAX(HJ$9-HJ47*HJ$8/12,0),HJ47),0))</x:f>
        <x:v>45995929.996012166</x:v>
      </x:c>
      <x:c r="HK48" s="58" t="n">
        <x:f>IF($C48&gt;'Deal Pricing'!$D$9,"",MAX(HK47-MIN(MAX(HK$9-HK47*HK$8/12,0),HK47),0))</x:f>
        <x:v>46030931.586392865</x:v>
      </x:c>
      <x:c r="HL48" s="58" t="n">
        <x:f>IF($C48&gt;'Deal Pricing'!$D$9,"",MAX(HL47-MIN(MAX(HL$9-HL47*HL$8/12,0),HL47),0))</x:f>
        <x:v>46065929.394378416</x:v>
      </x:c>
      <x:c r="HM48" s="58" t="n">
        <x:f>IF($C48&gt;'Deal Pricing'!$D$9,"",MAX(HM47-MIN(MAX(HM$9-HM47*HM$8/12,0),HM47),0))</x:f>
        <x:v>46100923.385608606</x:v>
      </x:c>
      <x:c r="HN48" s="58" t="n">
        <x:f>IF($C48&gt;'Deal Pricing'!$D$9,"",MAX(HN47-MIN(MAX(HN$9-HN47*HN$8/12,0),HN47),0))</x:f>
        <x:v>46135913.5257591</x:v>
      </x:c>
      <x:c r="HO48" s="58" t="n">
        <x:f>IF($C48&gt;'Deal Pricing'!$D$9,"",MAX(HO47-MIN(MAX(HO$9-HO47*HO$8/12,0),HO47),0))</x:f>
        <x:v>46170899.78053511</x:v>
      </x:c>
      <x:c r="HP48" s="58" t="n">
        <x:f>IF($C48&gt;'Deal Pricing'!$D$9,"",MAX(HP47-MIN(MAX(HP$9-HP47*HP$8/12,0),HP47),0))</x:f>
        <x:v>46205882.11567771</x:v>
      </x:c>
      <x:c r="HQ48" s="58" t="n">
        <x:f>IF($C48&gt;'Deal Pricing'!$D$9,"",MAX(HQ47-MIN(MAX(HQ$9-HQ47*HQ$8/12,0),HQ47),0))</x:f>
        <x:v>46240860.49695808</x:v>
      </x:c>
      <x:c r="HR48" s="58" t="n">
        <x:f>IF($C48&gt;'Deal Pricing'!$D$9,"",MAX(HR47-MIN(MAX(HR$9-HR47*HR$8/12,0),HR47),0))</x:f>
        <x:v>46275834.89018335</x:v>
      </x:c>
      <x:c r="HS48" s="58" t="n">
        <x:f>IF($C48&gt;'Deal Pricing'!$D$9,"",MAX(HS47-MIN(MAX(HS$9-HS47*HS$8/12,0),HS47),0))</x:f>
        <x:v>46310805.261191614</x:v>
      </x:c>
      <x:c r="HT48" s="58" t="n">
        <x:f>IF($C48&gt;'Deal Pricing'!$D$9,"",MAX(HT47-MIN(MAX(HT$9-HT47*HT$8/12,0),HT47),0))</x:f>
        <x:v>46345771.575854406</x:v>
      </x:c>
      <x:c r="HU48" s="58" t="n">
        <x:f>IF($C48&gt;'Deal Pricing'!$D$9,"",MAX(HU47-MIN(MAX(HU$9-HU47*HU$8/12,0),HU47),0))</x:f>
        <x:v>46380733.80007869</x:v>
      </x:c>
      <x:c r="HV48" s="58" t="n">
        <x:f>IF($C48&gt;'Deal Pricing'!$D$9,"",MAX(HV47-MIN(MAX(HV$9-HV47*HV$8/12,0),HV47),0))</x:f>
        <x:v>46415691.8998022</x:v>
      </x:c>
      <x:c r="HW48" s="58" t="n">
        <x:f>IF($C48&gt;'Deal Pricing'!$D$9,"",MAX(HW47-MIN(MAX(HW$9-HW47*HW$8/12,0),HW47),0))</x:f>
        <x:v>46450645.8409992</x:v>
      </x:c>
      <x:c r="HX48" s="58" t="n">
        <x:f>IF($C48&gt;'Deal Pricing'!$D$9,"",MAX(HX47-MIN(MAX(HX$9-HX47*HX$8/12,0),HX47),0))</x:f>
        <x:v>46485595.589674786</x:v>
      </x:c>
      <x:c r="HY48" s="58" t="n">
        <x:f>IF($C48&gt;'Deal Pricing'!$D$9,"",MAX(HY47-MIN(MAX(HY$9-HY47*HY$8/12,0),HY47),0))</x:f>
        <x:v>46520541.11187073</x:v>
      </x:c>
      <x:c r="HZ48" s="58" t="n">
        <x:f>IF($C48&gt;'Deal Pricing'!$D$9,"",MAX(HZ47-MIN(MAX(HZ$9-HZ47*HZ$8/12,0),HZ47),0))</x:f>
        <x:v>46555482.37366007</x:v>
      </x:c>
      <x:c r="IA48" s="58" t="n">
        <x:f>IF($C48&gt;'Deal Pricing'!$D$9,"",MAX(IA47-MIN(MAX(IA$9-IA47*IA$8/12,0),IA47),0))</x:f>
        <x:v>46590419.34115276</x:v>
      </x:c>
      <x:c r="IB48" s="58" t="n">
        <x:f>IF($C48&gt;'Deal Pricing'!$D$9,"",MAX(IB47-MIN(MAX(IB$9-IB47*IB$8/12,0),IB47),0))</x:f>
        <x:v>46625351.980490044</x:v>
      </x:c>
      <x:c r="IC48" s="2"/>
      <x:c r="ID48" s="2"/>
      <x:c r="IE48" s="2"/>
      <x:c r="IF48" s="2"/>
    </x:row>
    <x:row r="49">
      <x:c r="A49" s="2"/>
      <x:c r="B49" s="2"/>
      <x:c r="C49" s="2" t="n">
        <x:v>25</x:v>
      </x:c>
      <x:c r="D49" s="67" t="n">
        <x:f>IF(C49&lt;='Deal Pricing'!$D$9,(1-(1-(1-'Deal Pricing'!$H$10)^(1/12)))^(C49-1),"")</x:f>
        <x:v>0.9216000000000006</x:v>
      </x:c>
      <x:c r="E49" s="67" t="n">
        <x:f>IF(D49="","",D49*(1-(1-'Deal Pricing'!$H$10)^(1/12)))</x:f>
        <x:v>0.003129802628122425</x:v>
      </x:c>
      <x:c r="F49" s="58" t="n">
        <x:f>IF($C49&gt;'Deal Pricing'!$D$9,"",MAX(F48-MIN(MAX(F$9-F48*F$8/12,0),F48),0))</x:f>
        <x:v>35685031.80548542</x:v>
      </x:c>
      <x:c r="G49" s="58" t="n">
        <x:f>IF($C49&gt;'Deal Pricing'!$D$9,"",MAX(G48-MIN(MAX(G$9-G48*G$8/12,0),G48),0))</x:f>
        <x:v>35718863.285581335</x:v>
      </x:c>
      <x:c r="H49" s="58" t="n">
        <x:f>IF($C49&gt;'Deal Pricing'!$D$9,"",MAX(H48-MIN(MAX(H$9-H48*H$8/12,0),H48),0))</x:f>
        <x:v>35752700.53762282</x:v>
      </x:c>
      <x:c r="I49" s="58" t="n">
        <x:f>IF($C49&gt;'Deal Pricing'!$D$9,"",MAX(I48-MIN(MAX(I$9-I48*I$8/12,0),I48),0))</x:f>
        <x:v>35786543.52523926</x:v>
      </x:c>
      <x:c r="J49" s="58" t="n">
        <x:f>IF($C49&gt;'Deal Pricing'!$D$9,"",MAX(J48-MIN(MAX(J$9-J48*J$8/12,0),J48),0))</x:f>
        <x:v>35820392.21205587</x:v>
      </x:c>
      <x:c r="K49" s="58" t="n">
        <x:f>IF($C49&gt;'Deal Pricing'!$D$9,"",MAX(K48-MIN(MAX(K$9-K48*K$8/12,0),K48),0))</x:f>
        <x:v>35854246.56170168</x:v>
      </x:c>
      <x:c r="L49" s="58" t="n">
        <x:f>IF($C49&gt;'Deal Pricing'!$D$9,"",MAX(L48-MIN(MAX(L$9-L48*L$8/12,0),L48),0))</x:f>
        <x:v>35888106.53779167</x:v>
      </x:c>
      <x:c r="M49" s="58" t="n">
        <x:f>IF($C49&gt;'Deal Pricing'!$D$9,"",MAX(M48-MIN(MAX(M$9-M48*M$8/12,0),M48),0))</x:f>
        <x:v>35921972.10394731</x:v>
      </x:c>
      <x:c r="N49" s="58" t="n">
        <x:f>IF($C49&gt;'Deal Pricing'!$D$9,"",MAX(N48-MIN(MAX(N$9-N48*N$8/12,0),N48),0))</x:f>
        <x:v>35955843.22377646</x:v>
      </x:c>
      <x:c r="O49" s="58" t="n">
        <x:f>IF($C49&gt;'Deal Pricing'!$D$9,"",MAX(O48-MIN(MAX(O$9-O48*O$8/12,0),O48),0))</x:f>
        <x:v>35989719.860893704</x:v>
      </x:c>
      <x:c r="P49" s="58" t="n">
        <x:f>IF($C49&gt;'Deal Pricing'!$D$9,"",MAX(P48-MIN(MAX(P$9-P48*P$8/12,0),P48),0))</x:f>
        <x:v>36023601.9789005</x:v>
      </x:c>
      <x:c r="Q49" s="58" t="n">
        <x:f>IF($C49&gt;'Deal Pricing'!$D$9,"",MAX(Q48-MIN(MAX(Q$9-Q48*Q$8/12,0),Q48),0))</x:f>
        <x:v>36057489.5414052</x:v>
      </x:c>
      <x:c r="R49" s="58" t="n">
        <x:f>IF($C49&gt;'Deal Pricing'!$D$9,"",MAX(R48-MIN(MAX(R$9-R48*R$8/12,0),R48),0))</x:f>
        <x:v>36091382.51200351</x:v>
      </x:c>
      <x:c r="S49" s="58" t="n">
        <x:f>IF($C49&gt;'Deal Pricing'!$D$9,"",MAX(S48-MIN(MAX(S$9-S48*S$8/12,0),S48),0))</x:f>
        <x:v>36125280.854298115</x:v>
      </x:c>
      <x:c r="T49" s="58" t="n">
        <x:f>IF($C49&gt;'Deal Pricing'!$D$9,"",MAX(T48-MIN(MAX(T$9-T48*T$8/12,0),T48),0))</x:f>
        <x:v>36159184.53187977</x:v>
      </x:c>
      <x:c r="U49" s="58" t="n">
        <x:f>IF($C49&gt;'Deal Pricing'!$D$9,"",MAX(U48-MIN(MAX(U$9-U48*U$8/12,0),U48),0))</x:f>
        <x:v>36193093.50834606</x:v>
      </x:c>
      <x:c r="V49" s="58" t="n">
        <x:f>IF($C49&gt;'Deal Pricing'!$D$9,"",MAX(V48-MIN(MAX(V$9-V48*V$8/12,0),V48),0))</x:f>
        <x:v>36227007.74728545</x:v>
      </x:c>
      <x:c r="W49" s="58" t="n">
        <x:f>IF($C49&gt;'Deal Pricing'!$D$9,"",MAX(W48-MIN(MAX(W$9-W48*W$8/12,0),W48),0))</x:f>
        <x:v>36260927.21228464</x:v>
      </x:c>
      <x:c r="X49" s="58" t="n">
        <x:f>IF($C49&gt;'Deal Pricing'!$D$9,"",MAX(X48-MIN(MAX(X$9-X48*X$8/12,0),X48),0))</x:f>
        <x:v>36294851.86693498</x:v>
      </x:c>
      <x:c r="Y49" s="58" t="n">
        <x:f>IF($C49&gt;'Deal Pricing'!$D$9,"",MAX(Y48-MIN(MAX(Y$9-Y48*Y$8/12,0),Y48),0))</x:f>
        <x:v>36328781.67481728</x:v>
      </x:c>
      <x:c r="Z49" s="58" t="n">
        <x:f>IF($C49&gt;'Deal Pricing'!$D$9,"",MAX(Z48-MIN(MAX(Z$9-Z48*Z$8/12,0),Z48),0))</x:f>
        <x:v>36362716.59951958</x:v>
      </x:c>
      <x:c r="AA49" s="58" t="n">
        <x:f>IF($C49&gt;'Deal Pricing'!$D$9,"",MAX(AA48-MIN(MAX(AA$9-AA48*AA$8/12,0),AA48),0))</x:f>
        <x:v>36396656.604619846</x:v>
      </x:c>
      <x:c r="AB49" s="58" t="n">
        <x:f>IF($C49&gt;'Deal Pricing'!$D$9,"",MAX(AB48-MIN(MAX(AB$9-AB48*AB$8/12,0),AB48),0))</x:f>
        <x:v>36430601.6537034</x:v>
      </x:c>
      <x:c r="AC49" s="58" t="n">
        <x:f>IF($C49&gt;'Deal Pricing'!$D$9,"",MAX(AC48-MIN(MAX(AC$9-AC48*AC$8/12,0),AC48),0))</x:f>
        <x:v>36464551.71034598</x:v>
      </x:c>
      <x:c r="AD49" s="58" t="n">
        <x:f>IF($C49&gt;'Deal Pricing'!$D$9,"",MAX(AD48-MIN(MAX(AD$9-AD48*AD$8/12,0),AD48),0))</x:f>
        <x:v>36498506.73813091</x:v>
      </x:c>
      <x:c r="AE49" s="58" t="n">
        <x:f>IF($C49&gt;'Deal Pricing'!$D$9,"",MAX(AE48-MIN(MAX(AE$9-AE48*AE$8/12,0),AE48),0))</x:f>
        <x:v>36532466.70063245</x:v>
      </x:c>
      <x:c r="AF49" s="58" t="n">
        <x:f>IF($C49&gt;'Deal Pricing'!$D$9,"",MAX(AF48-MIN(MAX(AF$9-AF48*AF$8/12,0),AF48),0))</x:f>
        <x:v>36566431.5614324</x:v>
      </x:c>
      <x:c r="AG49" s="58" t="n">
        <x:f>IF($C49&gt;'Deal Pricing'!$D$9,"",MAX(AG48-MIN(MAX(AG$9-AG48*AG$8/12,0),AG48),0))</x:f>
        <x:v>36600401.284106016</x:v>
      </x:c>
      <x:c r="AH49" s="58" t="n">
        <x:f>IF($C49&gt;'Deal Pricing'!$D$9,"",MAX(AH48-MIN(MAX(AH$9-AH48*AH$8/12,0),AH48),0))</x:f>
        <x:v>36634375.83222847</x:v>
      </x:c>
      <x:c r="AI49" s="58" t="n">
        <x:f>IF($C49&gt;'Deal Pricing'!$D$9,"",MAX(AI48-MIN(MAX(AI$9-AI48*AI$8/12,0),AI48),0))</x:f>
        <x:v>36668355.16938068</x:v>
      </x:c>
      <x:c r="AJ49" s="58" t="n">
        <x:f>IF($C49&gt;'Deal Pricing'!$D$9,"",MAX(AJ48-MIN(MAX(AJ$9-AJ48*AJ$8/12,0),AJ48),0))</x:f>
        <x:v>36702339.25913564</x:v>
      </x:c>
      <x:c r="AK49" s="58" t="n">
        <x:f>IF($C49&gt;'Deal Pricing'!$D$9,"",MAX(AK48-MIN(MAX(AK$9-AK48*AK$8/12,0),AK48),0))</x:f>
        <x:v>36736328.06507474</x:v>
      </x:c>
      <x:c r="AL49" s="58" t="n">
        <x:f>IF($C49&gt;'Deal Pricing'!$D$9,"",MAX(AL48-MIN(MAX(AL$9-AL48*AL$8/12,0),AL48),0))</x:f>
        <x:v>36770321.55077151</x:v>
      </x:c>
      <x:c r="AM49" s="58" t="n">
        <x:f>IF($C49&gt;'Deal Pricing'!$D$9,"",MAX(AM48-MIN(MAX(AM$9-AM48*AM$8/12,0),AM48),0))</x:f>
        <x:v>36804319.67980806</x:v>
      </x:c>
      <x:c r="AN49" s="58" t="n">
        <x:f>IF($C49&gt;'Deal Pricing'!$D$9,"",MAX(AN48-MIN(MAX(AN$9-AN48*AN$8/12,0),AN48),0))</x:f>
        <x:v>36838322.41575947</x:v>
      </x:c>
      <x:c r="AO49" s="58" t="n">
        <x:f>IF($C49&gt;'Deal Pricing'!$D$9,"",MAX(AO48-MIN(MAX(AO$9-AO48*AO$8/12,0),AO48),0))</x:f>
        <x:v>36872329.72220916</x:v>
      </x:c>
      <x:c r="AP49" s="58" t="n">
        <x:f>IF($C49&gt;'Deal Pricing'!$D$9,"",MAX(AP48-MIN(MAX(AP$9-AP48*AP$8/12,0),AP48),0))</x:f>
        <x:v>36906341.56273417</x:v>
      </x:c>
      <x:c r="AQ49" s="58" t="n">
        <x:f>IF($C49&gt;'Deal Pricing'!$D$9,"",MAX(AQ48-MIN(MAX(AQ$9-AQ48*AQ$8/12,0),AQ48),0))</x:f>
        <x:v>36940357.9009201</x:v>
      </x:c>
      <x:c r="AR49" s="58" t="n">
        <x:f>IF($C49&gt;'Deal Pricing'!$D$9,"",MAX(AR48-MIN(MAX(AR$9-AR48*AR$8/12,0),AR48),0))</x:f>
        <x:v>36974378.70034658</x:v>
      </x:c>
      <x:c r="AS49" s="58" t="n">
        <x:f>IF($C49&gt;'Deal Pricing'!$D$9,"",MAX(AS48-MIN(MAX(AS$9-AS48*AS$8/12,0),AS48),0))</x:f>
        <x:v>37008403.92460194</x:v>
      </x:c>
      <x:c r="AT49" s="58" t="n">
        <x:f>IF($C49&gt;'Deal Pricing'!$D$9,"",MAX(AT48-MIN(MAX(AT$9-AT48*AT$8/12,0),AT48),0))</x:f>
        <x:v>37042433.53727067</x:v>
      </x:c>
      <x:c r="AU49" s="58" t="n">
        <x:f>IF($C49&gt;'Deal Pricing'!$D$9,"",MAX(AU48-MIN(MAX(AU$9-AU48*AU$8/12,0),AU48),0))</x:f>
        <x:v>37076467.50193941</x:v>
      </x:c>
      <x:c r="AV49" s="58" t="n">
        <x:f>IF($C49&gt;'Deal Pricing'!$D$9,"",MAX(AV48-MIN(MAX(AV$9-AV48*AV$8/12,0),AV48),0))</x:f>
        <x:v>37110505.78220167</x:v>
      </x:c>
      <x:c r="AW49" s="58" t="n">
        <x:f>IF($C49&gt;'Deal Pricing'!$D$9,"",MAX(AW48-MIN(MAX(AW$9-AW48*AW$8/12,0),AW48),0))</x:f>
        <x:v>37144548.34164639</x:v>
      </x:c>
      <x:c r="AX49" s="58" t="n">
        <x:f>IF($C49&gt;'Deal Pricing'!$D$9,"",MAX(AX48-MIN(MAX(AX$9-AX48*AX$8/12,0),AX48),0))</x:f>
        <x:v>37178595.1438716</x:v>
      </x:c>
      <x:c r="AY49" s="58" t="n">
        <x:f>IF($C49&gt;'Deal Pricing'!$D$9,"",MAX(AY48-MIN(MAX(AY$9-AY48*AY$8/12,0),AY48),0))</x:f>
        <x:v>37212646.15247083</x:v>
      </x:c>
      <x:c r="AZ49" s="58" t="n">
        <x:f>IF($C49&gt;'Deal Pricing'!$D$9,"",MAX(AZ48-MIN(MAX(AZ$9-AZ48*AZ$8/12,0),AZ48),0))</x:f>
        <x:v>37246701.33104718</x:v>
      </x:c>
      <x:c r="BA49" s="58" t="n">
        <x:f>IF($C49&gt;'Deal Pricing'!$D$9,"",MAX(BA48-MIN(MAX(BA$9-BA48*BA$8/12,0),BA48),0))</x:f>
        <x:v>37280760.64319969</x:v>
      </x:c>
      <x:c r="BB49" s="58" t="n">
        <x:f>IF($C49&gt;'Deal Pricing'!$D$9,"",MAX(BB48-MIN(MAX(BB$9-BB48*BB$8/12,0),BB48),0))</x:f>
        <x:v>37314824.052537</x:v>
      </x:c>
      <x:c r="BC49" s="58" t="n">
        <x:f>IF($C49&gt;'Deal Pricing'!$D$9,"",MAX(BC48-MIN(MAX(BC$9-BC48*BC$8/12,0),BC48),0))</x:f>
        <x:v>37348891.522664174</x:v>
      </x:c>
      <x:c r="BD49" s="58" t="n">
        <x:f>IF($C49&gt;'Deal Pricing'!$D$9,"",MAX(BD48-MIN(MAX(BD$9-BD48*BD$8/12,0),BD48),0))</x:f>
        <x:v>37382963.0171962</x:v>
      </x:c>
      <x:c r="BE49" s="58" t="n">
        <x:f>IF($C49&gt;'Deal Pricing'!$D$9,"",MAX(BE48-MIN(MAX(BE$9-BE48*BE$8/12,0),BE48),0))</x:f>
        <x:v>37417038.49974632</x:v>
      </x:c>
      <x:c r="BF49" s="58" t="n">
        <x:f>IF($C49&gt;'Deal Pricing'!$D$9,"",MAX(BF48-MIN(MAX(BF$9-BF48*BF$8/12,0),BF48),0))</x:f>
        <x:v>37451117.9339317</x:v>
      </x:c>
      <x:c r="BG49" s="58" t="n">
        <x:f>IF($C49&gt;'Deal Pricing'!$D$9,"",MAX(BG48-MIN(MAX(BG$9-BG48*BG$8/12,0),BG48),0))</x:f>
        <x:v>37485201.28337767</x:v>
      </x:c>
      <x:c r="BH49" s="58" t="n">
        <x:f>IF($C49&gt;'Deal Pricing'!$D$9,"",MAX(BH48-MIN(MAX(BH$9-BH48*BH$8/12,0),BH48),0))</x:f>
        <x:v>37519288.51170728</x:v>
      </x:c>
      <x:c r="BI49" s="58" t="n">
        <x:f>IF($C49&gt;'Deal Pricing'!$D$9,"",MAX(BI48-MIN(MAX(BI$9-BI48*BI$8/12,0),BI48),0))</x:f>
        <x:v>37553379.58255384</x:v>
      </x:c>
      <x:c r="BJ49" s="58" t="n">
        <x:f>IF($C49&gt;'Deal Pricing'!$D$9,"",MAX(BJ48-MIN(MAX(BJ$9-BJ48*BJ$8/12,0),BJ48),0))</x:f>
        <x:v>37587474.45954849</x:v>
      </x:c>
      <x:c r="BK49" s="58" t="n">
        <x:f>IF($C49&gt;'Deal Pricing'!$D$9,"",MAX(BK48-MIN(MAX(BK$9-BK48*BK$8/12,0),BK48),0))</x:f>
        <x:v>37621573.106333144</x:v>
      </x:c>
      <x:c r="BL49" s="58" t="n">
        <x:f>IF($C49&gt;'Deal Pricing'!$D$9,"",MAX(BL48-MIN(MAX(BL$9-BL48*BL$8/12,0),BL48),0))</x:f>
        <x:v>37655675.486547805</x:v>
      </x:c>
      <x:c r="BM49" s="58" t="n">
        <x:f>IF($C49&gt;'Deal Pricing'!$D$9,"",MAX(BM48-MIN(MAX(BM$9-BM48*BM$8/12,0),BM48),0))</x:f>
        <x:v>37689781.56384345</x:v>
      </x:c>
      <x:c r="BN49" s="58" t="n">
        <x:f>IF($C49&gt;'Deal Pricing'!$D$9,"",MAX(BN48-MIN(MAX(BN$9-BN48*BN$8/12,0),BN48),0))</x:f>
        <x:v>37723891.301869474</x:v>
      </x:c>
      <x:c r="BO49" s="58" t="n">
        <x:f>IF($C49&gt;'Deal Pricing'!$D$9,"",MAX(BO48-MIN(MAX(BO$9-BO48*BO$8/12,0),BO48),0))</x:f>
        <x:v>37758004.66428664</x:v>
      </x:c>
      <x:c r="BP49" s="58" t="n">
        <x:f>IF($C49&gt;'Deal Pricing'!$D$9,"",MAX(BP48-MIN(MAX(BP$9-BP48*BP$8/12,0),BP48),0))</x:f>
        <x:v>37792121.61475457</x:v>
      </x:c>
      <x:c r="BQ49" s="58" t="n">
        <x:f>IF($C49&gt;'Deal Pricing'!$D$9,"",MAX(BQ48-MIN(MAX(BQ$9-BQ48*BQ$8/12,0),BQ48),0))</x:f>
        <x:v>37826242.11694431</x:v>
      </x:c>
      <x:c r="BR49" s="58" t="n">
        <x:f>IF($C49&gt;'Deal Pricing'!$D$9,"",MAX(BR48-MIN(MAX(BR$9-BR48*BR$8/12,0),BR48),0))</x:f>
        <x:v>37860366.134527706</x:v>
      </x:c>
      <x:c r="BS49" s="58" t="n">
        <x:f>IF($C49&gt;'Deal Pricing'!$D$9,"",MAX(BS48-MIN(MAX(BS$9-BS48*BS$8/12,0),BS48),0))</x:f>
        <x:v>37894493.63118218</x:v>
      </x:c>
      <x:c r="BT49" s="58" t="n">
        <x:f>IF($C49&gt;'Deal Pricing'!$D$9,"",MAX(BT48-MIN(MAX(BT$9-BT48*BT$8/12,0),BT48),0))</x:f>
        <x:v>37928624.57059542</x:v>
      </x:c>
      <x:c r="BU49" s="58" t="n">
        <x:f>IF($C49&gt;'Deal Pricing'!$D$9,"",MAX(BU48-MIN(MAX(BU$9-BU48*BU$8/12,0),BU48),0))</x:f>
        <x:v>37962758.916455254</x:v>
      </x:c>
      <x:c r="BV49" s="58" t="n">
        <x:f>IF($C49&gt;'Deal Pricing'!$D$9,"",MAX(BV48-MIN(MAX(BV$9-BV48*BV$8/12,0),BV48),0))</x:f>
        <x:v>37996896.63246107</x:v>
      </x:c>
      <x:c r="BW49" s="58" t="n">
        <x:f>IF($C49&gt;'Deal Pricing'!$D$9,"",MAX(BW48-MIN(MAX(BW$9-BW48*BW$8/12,0),BW48),0))</x:f>
        <x:v>38031037.68231293</x:v>
      </x:c>
      <x:c r="BX49" s="58" t="n">
        <x:f>IF($C49&gt;'Deal Pricing'!$D$9,"",MAX(BX48-MIN(MAX(BX$9-BX48*BX$8/12,0),BX48),0))</x:f>
        <x:v>38065182.02972285</x:v>
      </x:c>
      <x:c r="BY49" s="58" t="n">
        <x:f>IF($C49&gt;'Deal Pricing'!$D$9,"",MAX(BY48-MIN(MAX(BY$9-BY48*BY$8/12,0),BY48),0))</x:f>
        <x:v>38099329.638403736</x:v>
      </x:c>
      <x:c r="BZ49" s="58" t="n">
        <x:f>IF($C49&gt;'Deal Pricing'!$D$9,"",MAX(BZ48-MIN(MAX(BZ$9-BZ48*BZ$8/12,0),BZ48),0))</x:f>
        <x:v>38133480.47208084</x:v>
      </x:c>
      <x:c r="CA49" s="58" t="n">
        <x:f>IF($C49&gt;'Deal Pricing'!$D$9,"",MAX(CA48-MIN(MAX(CA$9-CA48*CA$8/12,0),CA48),0))</x:f>
        <x:v>38167634.49448045</x:v>
      </x:c>
      <x:c r="CB49" s="58" t="n">
        <x:f>IF($C49&gt;'Deal Pricing'!$D$9,"",MAX(CB48-MIN(MAX(CB$9-CB48*CB$8/12,0),CB48),0))</x:f>
        <x:v>38201791.669341706</x:v>
      </x:c>
      <x:c r="CC49" s="58" t="n">
        <x:f>IF($C49&gt;'Deal Pricing'!$D$9,"",MAX(CC48-MIN(MAX(CC$9-CC48*CC$8/12,0),CC48),0))</x:f>
        <x:v>38235951.96040638</x:v>
      </x:c>
      <x:c r="CD49" s="58" t="n">
        <x:f>IF($C49&gt;'Deal Pricing'!$D$9,"",MAX(CD48-MIN(MAX(CD$9-CD48*CD$8/12,0),CD48),0))</x:f>
        <x:v>38270115.331423804</x:v>
      </x:c>
      <x:c r="CE49" s="58" t="n">
        <x:f>IF($C49&gt;'Deal Pricing'!$D$9,"",MAX(CE48-MIN(MAX(CE$9-CE48*CE$8/12,0),CE48),0))</x:f>
        <x:v>38304281.74615462</x:v>
      </x:c>
      <x:c r="CF49" s="58" t="n">
        <x:f>IF($C49&gt;'Deal Pricing'!$D$9,"",MAX(CF48-MIN(MAX(CF$9-CF48*CF$8/12,0),CF48),0))</x:f>
        <x:v>38338451.16836177</x:v>
      </x:c>
      <x:c r="CG49" s="58" t="n">
        <x:f>IF($C49&gt;'Deal Pricing'!$D$9,"",MAX(CG48-MIN(MAX(CG$9-CG48*CG$8/12,0),CG48),0))</x:f>
        <x:v>38372623.561821334</x:v>
      </x:c>
      <x:c r="CH49" s="58" t="n">
        <x:f>IF($C49&gt;'Deal Pricing'!$D$9,"",MAX(CH48-MIN(MAX(CH$9-CH48*CH$8/12,0),CH48),0))</x:f>
        <x:v>38406798.89031181</x:v>
      </x:c>
      <x:c r="CI49" s="58" t="n">
        <x:f>IF($C49&gt;'Deal Pricing'!$D$9,"",MAX(CI48-MIN(MAX(CI$9-CI48*CI$8/12,0),CI48),0))</x:f>
        <x:v>38440977.117625155</x:v>
      </x:c>
      <x:c r="CJ49" s="58" t="n">
        <x:f>IF($C49&gt;'Deal Pricing'!$D$9,"",MAX(CJ48-MIN(MAX(CJ$9-CJ48*CJ$8/12,0),CJ48),0))</x:f>
        <x:v>38475158.207556315</x:v>
      </x:c>
      <x:c r="CK49" s="58" t="n">
        <x:f>IF($C49&gt;'Deal Pricing'!$D$9,"",MAX(CK48-MIN(MAX(CK$9-CK48*CK$8/12,0),CK48),0))</x:f>
        <x:v>38509342.12391369</x:v>
      </x:c>
      <x:c r="CL49" s="58" t="n">
        <x:f>IF($C49&gt;'Deal Pricing'!$D$9,"",MAX(CL48-MIN(MAX(CL$9-CL48*CL$8/12,0),CL48),0))</x:f>
        <x:v>38543528.83050897</x:v>
      </x:c>
      <x:c r="CM49" s="58" t="n">
        <x:f>IF($C49&gt;'Deal Pricing'!$D$9,"",MAX(CM48-MIN(MAX(CM$9-CM48*CM$8/12,0),CM48),0))</x:f>
        <x:v>38577718.291167855</x:v>
      </x:c>
      <x:c r="CN49" s="58" t="n">
        <x:f>IF($C49&gt;'Deal Pricing'!$D$9,"",MAX(CN48-MIN(MAX(CN$9-CN48*CN$8/12,0),CN48),0))</x:f>
        <x:v>38611910.4697194</x:v>
      </x:c>
      <x:c r="CO49" s="58" t="n">
        <x:f>IF($C49&gt;'Deal Pricing'!$D$9,"",MAX(CO48-MIN(MAX(CO$9-CO48*CO$8/12,0),CO48),0))</x:f>
        <x:v>38646105.33000714</x:v>
      </x:c>
      <x:c r="CP49" s="58" t="n">
        <x:f>IF($C49&gt;'Deal Pricing'!$D$9,"",MAX(CP48-MIN(MAX(CP$9-CP48*CP$8/12,0),CP48),0))</x:f>
        <x:v>38680302.835879445</x:v>
      </x:c>
      <x:c r="CQ49" s="58" t="n">
        <x:f>IF($C49&gt;'Deal Pricing'!$D$9,"",MAX(CQ48-MIN(MAX(CQ$9-CQ48*CQ$8/12,0),CQ48),0))</x:f>
        <x:v>38714502.951194316</x:v>
      </x:c>
      <x:c r="CR49" s="58" t="n">
        <x:f>IF($C49&gt;'Deal Pricing'!$D$9,"",MAX(CR48-MIN(MAX(CR$9-CR48*CR$8/12,0),CR48),0))</x:f>
        <x:v>38748705.63982278</x:v>
      </x:c>
      <x:c r="CS49" s="58" t="n">
        <x:f>IF($C49&gt;'Deal Pricing'!$D$9,"",MAX(CS48-MIN(MAX(CS$9-CS48*CS$8/12,0),CS48),0))</x:f>
        <x:v>38782910.8656405</x:v>
      </x:c>
      <x:c r="CT49" s="58" t="n">
        <x:f>IF($C49&gt;'Deal Pricing'!$D$9,"",MAX(CT48-MIN(MAX(CT$9-CT48*CT$8/12,0),CT48),0))</x:f>
        <x:v>38817118.59253769</x:v>
      </x:c>
      <x:c r="CU49" s="58" t="n">
        <x:f>IF($C49&gt;'Deal Pricing'!$D$9,"",MAX(CU48-MIN(MAX(CU$9-CU48*CU$8/12,0),CU48),0))</x:f>
        <x:v>38851328.78440964</x:v>
      </x:c>
      <x:c r="CV49" s="58" t="n">
        <x:f>IF($C49&gt;'Deal Pricing'!$D$9,"",MAX(CV48-MIN(MAX(CV$9-CV48*CV$8/12,0),CV48),0))</x:f>
        <x:v>38885541.405166484</x:v>
      </x:c>
      <x:c r="CW49" s="58" t="n">
        <x:f>IF($C49&gt;'Deal Pricing'!$D$9,"",MAX(CW48-MIN(MAX(CW$9-CW48*CW$8/12,0),CW48),0))</x:f>
        <x:v>38919756.418723546</x:v>
      </x:c>
      <x:c r="CX49" s="58" t="n">
        <x:f>IF($C49&gt;'Deal Pricing'!$D$9,"",MAX(CX48-MIN(MAX(CX$9-CX48*CX$8/12,0),CX48),0))</x:f>
        <x:v>38953973.78901158</x:v>
      </x:c>
      <x:c r="CY49" s="58" t="n">
        <x:f>IF($C49&gt;'Deal Pricing'!$D$9,"",MAX(CY48-MIN(MAX(CY$9-CY48*CY$8/12,0),CY48),0))</x:f>
        <x:v>38988193.47996674</x:v>
      </x:c>
      <x:c r="CZ49" s="58" t="n">
        <x:f>IF($C49&gt;'Deal Pricing'!$D$9,"",MAX(CZ48-MIN(MAX(CZ$9-CZ48*CZ$8/12,0),CZ48),0))</x:f>
        <x:v>39022415.4555407</x:v>
      </x:c>
      <x:c r="DA49" s="58" t="n">
        <x:f>IF($C49&gt;'Deal Pricing'!$D$9,"",MAX(DA48-MIN(MAX(DA$9-DA48*DA$8/12,0),DA48),0))</x:f>
        <x:v>39056639.679691</x:v>
      </x:c>
      <x:c r="DB49" s="58" t="n">
        <x:f>IF($C49&gt;'Deal Pricing'!$D$9,"",MAX(DB48-MIN(MAX(DB$9-DB48*DB$8/12,0),DB48),0))</x:f>
        <x:v>39090866.11639105</x:v>
      </x:c>
      <x:c r="DC49" s="58" t="n">
        <x:f>IF($C49&gt;'Deal Pricing'!$D$9,"",MAX(DC48-MIN(MAX(DC$9-DC48*DC$8/12,0),DC48),0))</x:f>
        <x:v>39125094.729621656</x:v>
      </x:c>
      <x:c r="DD49" s="58" t="n">
        <x:f>IF($C49&gt;'Deal Pricing'!$D$9,"",MAX(DD48-MIN(MAX(DD$9-DD48*DD$8/12,0),DD48),0))</x:f>
        <x:v>39159325.48337475</x:v>
      </x:c>
      <x:c r="DE49" s="58" t="n">
        <x:f>IF($C49&gt;'Deal Pricing'!$D$9,"",MAX(DE48-MIN(MAX(DE$9-DE48*DE$8/12,0),DE48),0))</x:f>
        <x:v>39193558.34165732</x:v>
      </x:c>
      <x:c r="DF49" s="58" t="n">
        <x:f>IF($C49&gt;'Deal Pricing'!$D$9,"",MAX(DF48-MIN(MAX(DF$9-DF48*DF$8/12,0),DF48),0))</x:f>
        <x:v>39227793.26848303</x:v>
      </x:c>
      <x:c r="DG49" s="58" t="n">
        <x:f>IF($C49&gt;'Deal Pricing'!$D$9,"",MAX(DG48-MIN(MAX(DG$9-DG48*DG$8/12,0),DG48),0))</x:f>
        <x:v>39262030.22788192</x:v>
      </x:c>
      <x:c r="DH49" s="58" t="n">
        <x:f>IF($C49&gt;'Deal Pricing'!$D$9,"",MAX(DH48-MIN(MAX(DH$9-DH48*DH$8/12,0),DH48),0))</x:f>
        <x:v>39296269.18389122</x:v>
      </x:c>
      <x:c r="DI49" s="58" t="n">
        <x:f>IF($C49&gt;'Deal Pricing'!$D$9,"",MAX(DI48-MIN(MAX(DI$9-DI48*DI$8/12,0),DI48),0))</x:f>
        <x:v>39330510.10056469</x:v>
      </x:c>
      <x:c r="DJ49" s="58" t="n">
        <x:f>IF($C49&gt;'Deal Pricing'!$D$9,"",MAX(DJ48-MIN(MAX(DJ$9-DJ48*DJ$8/12,0),DJ48),0))</x:f>
        <x:v>39364752.94196359</x:v>
      </x:c>
      <x:c r="DK49" s="58" t="n">
        <x:f>IF($C49&gt;'Deal Pricing'!$D$9,"",MAX(DK48-MIN(MAX(DK$9-DK48*DK$8/12,0),DK48),0))</x:f>
        <x:v>39398997.67216604</x:v>
      </x:c>
      <x:c r="DL49" s="58" t="n">
        <x:f>IF($C49&gt;'Deal Pricing'!$D$9,"",MAX(DL48-MIN(MAX(DL$9-DL48*DL$8/12,0),DL48),0))</x:f>
        <x:v>39433244.25525789</x:v>
      </x:c>
      <x:c r="DM49" s="58" t="n">
        <x:f>IF($C49&gt;'Deal Pricing'!$D$9,"",MAX(DM48-MIN(MAX(DM$9-DM48*DM$8/12,0),DM48),0))</x:f>
        <x:v>39467492.655342236</x:v>
      </x:c>
      <x:c r="DN49" s="58" t="n">
        <x:f>IF($C49&gt;'Deal Pricing'!$D$9,"",MAX(DN48-MIN(MAX(DN$9-DN48*DN$8/12,0),DN48),0))</x:f>
        <x:v>39501742.83653127</x:v>
      </x:c>
      <x:c r="DO49" s="58" t="n">
        <x:f>IF($C49&gt;'Deal Pricing'!$D$9,"",MAX(DO48-MIN(MAX(DO$9-DO48*DO$8/12,0),DO48),0))</x:f>
        <x:v>39535994.76295015</x:v>
      </x:c>
      <x:c r="DP49" s="58" t="n">
        <x:f>IF($C49&gt;'Deal Pricing'!$D$9,"",MAX(DP48-MIN(MAX(DP$9-DP48*DP$8/12,0),DP48),0))</x:f>
        <x:v>39570248.39874037</x:v>
      </x:c>
      <x:c r="DQ49" s="58" t="n">
        <x:f>IF($C49&gt;'Deal Pricing'!$D$9,"",MAX(DQ48-MIN(MAX(DQ$9-DQ48*DQ$8/12,0),DQ48),0))</x:f>
        <x:v>39604503.70805206</x:v>
      </x:c>
      <x:c r="DR49" s="58" t="n">
        <x:f>IF($C49&gt;'Deal Pricing'!$D$9,"",MAX(DR48-MIN(MAX(DR$9-DR48*DR$8/12,0),DR48),0))</x:f>
        <x:v>39638760.65505299</x:v>
      </x:c>
      <x:c r="DS49" s="58" t="n">
        <x:f>IF($C49&gt;'Deal Pricing'!$D$9,"",MAX(DS48-MIN(MAX(DS$9-DS48*DS$8/12,0),DS48),0))</x:f>
        <x:v>39673019.20392004</x:v>
      </x:c>
      <x:c r="DT49" s="58" t="n">
        <x:f>IF($C49&gt;'Deal Pricing'!$D$9,"",MAX(DT48-MIN(MAX(DT$9-DT48*DT$8/12,0),DT48),0))</x:f>
        <x:v>39707279.31884796</x:v>
      </x:c>
      <x:c r="DU49" s="58" t="n">
        <x:f>IF($C49&gt;'Deal Pricing'!$D$9,"",MAX(DU48-MIN(MAX(DU$9-DU48*DU$8/12,0),DU48),0))</x:f>
        <x:v>39741540.96404087</x:v>
      </x:c>
      <x:c r="DV49" s="58" t="n">
        <x:f>IF($C49&gt;'Deal Pricing'!$D$9,"",MAX(DV48-MIN(MAX(DV$9-DV48*DV$8/12,0),DV48),0))</x:f>
        <x:v>39775804.10372105</x:v>
      </x:c>
      <x:c r="DW49" s="58" t="n">
        <x:f>IF($C49&gt;'Deal Pricing'!$D$9,"",MAX(DW48-MIN(MAX(DW$9-DW48*DW$8/12,0),DW48),0))</x:f>
        <x:v>39810068.70212054</x:v>
      </x:c>
      <x:c r="DX49" s="58" t="n">
        <x:f>IF($C49&gt;'Deal Pricing'!$D$9,"",MAX(DX48-MIN(MAX(DX$9-DX48*DX$8/12,0),DX48),0))</x:f>
        <x:v>39844334.72348973</x:v>
      </x:c>
      <x:c r="DY49" s="58" t="n">
        <x:f>IF($C49&gt;'Deal Pricing'!$D$9,"",MAX(DY48-MIN(MAX(DY$9-DY48*DY$8/12,0),DY48),0))</x:f>
        <x:v>39878602.13208905</x:v>
      </x:c>
      <x:c r="DZ49" s="58" t="n">
        <x:f>IF($C49&gt;'Deal Pricing'!$D$9,"",MAX(DZ48-MIN(MAX(DZ$9-DZ48*DZ$8/12,0),DZ48),0))</x:f>
        <x:v>39912870.89219757</x:v>
      </x:c>
      <x:c r="EA49" s="58" t="n">
        <x:f>IF($C49&gt;'Deal Pricing'!$D$9,"",MAX(EA48-MIN(MAX(EA$9-EA48*EA$8/12,0),EA48),0))</x:f>
        <x:v>39947140.96810572</x:v>
      </x:c>
      <x:c r="EB49" s="58" t="n">
        <x:f>IF($C49&gt;'Deal Pricing'!$D$9,"",MAX(EB48-MIN(MAX(EB$9-EB48*EB$8/12,0),EB48),0))</x:f>
        <x:v>39981412.32411888</x:v>
      </x:c>
      <x:c r="EC49" s="58" t="n">
        <x:f>IF($C49&gt;'Deal Pricing'!$D$9,"",MAX(EC48-MIN(MAX(EC$9-EC48*EC$8/12,0),EC48),0))</x:f>
        <x:v>40015684.92456015</x:v>
      </x:c>
      <x:c r="ED49" s="58" t="n">
        <x:f>IF($C49&gt;'Deal Pricing'!$D$9,"",MAX(ED48-MIN(MAX(ED$9-ED48*ED$8/12,0),ED48),0))</x:f>
        <x:v>40049958.73376361</x:v>
      </x:c>
      <x:c r="EE49" s="58" t="n">
        <x:f>IF($C49&gt;'Deal Pricing'!$D$9,"",MAX(EE48-MIN(MAX(EE$9-EE48*EE$8/12,0),EE48),0))</x:f>
        <x:v>40084233.71608255</x:v>
      </x:c>
      <x:c r="EF49" s="58" t="n">
        <x:f>IF($C49&gt;'Deal Pricing'!$D$9,"",MAX(EF48-MIN(MAX(EF$9-EF48*EF$8/12,0),EF48),0))</x:f>
        <x:v>40118509.83588138</x:v>
      </x:c>
      <x:c r="EG49" s="58" t="n">
        <x:f>IF($C49&gt;'Deal Pricing'!$D$9,"",MAX(EG48-MIN(MAX(EG$9-EG48*EG$8/12,0),EG48),0))</x:f>
        <x:v>40152787.057544306</x:v>
      </x:c>
      <x:c r="EH49" s="58" t="n">
        <x:f>IF($C49&gt;'Deal Pricing'!$D$9,"",MAX(EH48-MIN(MAX(EH$9-EH48*EH$8/12,0),EH48),0))</x:f>
        <x:v>40187065.345466636</x:v>
      </x:c>
      <x:c r="EI49" s="58" t="n">
        <x:f>IF($C49&gt;'Deal Pricing'!$D$9,"",MAX(EI48-MIN(MAX(EI$9-EI48*EI$8/12,0),EI48),0))</x:f>
        <x:v>40221344.66406383</x:v>
      </x:c>
      <x:c r="EJ49" s="58" t="n">
        <x:f>IF($C49&gt;'Deal Pricing'!$D$9,"",MAX(EJ48-MIN(MAX(EJ$9-EJ48*EJ$8/12,0),EJ48),0))</x:f>
        <x:v>40255624.97776284</x:v>
      </x:c>
      <x:c r="EK49" s="58" t="n">
        <x:f>IF($C49&gt;'Deal Pricing'!$D$9,"",MAX(EK48-MIN(MAX(EK$9-EK48*EK$8/12,0),EK48),0))</x:f>
        <x:v>40289906.25101081</x:v>
      </x:c>
      <x:c r="EL49" s="58" t="n">
        <x:f>IF($C49&gt;'Deal Pricing'!$D$9,"",MAX(EL48-MIN(MAX(EL$9-EL48*EL$8/12,0),EL48),0))</x:f>
        <x:v>40324188.44826798</x:v>
      </x:c>
      <x:c r="EM49" s="58" t="n">
        <x:f>IF($C49&gt;'Deal Pricing'!$D$9,"",MAX(EM48-MIN(MAX(EM$9-EM48*EM$8/12,0),EM48),0))</x:f>
        <x:v>40358471.53401071</x:v>
      </x:c>
      <x:c r="EN49" s="58" t="n">
        <x:f>IF($C49&gt;'Deal Pricing'!$D$9,"",MAX(EN48-MIN(MAX(EN$9-EN48*EN$8/12,0),EN48),0))</x:f>
        <x:v>40392755.47273515</x:v>
      </x:c>
      <x:c r="EO49" s="58" t="n">
        <x:f>IF($C49&gt;'Deal Pricing'!$D$9,"",MAX(EO48-MIN(MAX(EO$9-EO48*EO$8/12,0),EO48),0))</x:f>
        <x:v>40427040.22894957</x:v>
      </x:c>
      <x:c r="EP49" s="58" t="n">
        <x:f>IF($C49&gt;'Deal Pricing'!$D$9,"",MAX(EP48-MIN(MAX(EP$9-EP48*EP$8/12,0),EP48),0))</x:f>
        <x:v>40461325.76718327</x:v>
      </x:c>
      <x:c r="EQ49" s="58" t="n">
        <x:f>IF($C49&gt;'Deal Pricing'!$D$9,"",MAX(EQ48-MIN(MAX(EQ$9-EQ48*EQ$8/12,0),EQ48),0))</x:f>
        <x:v>40495612.05197811</x:v>
      </x:c>
      <x:c r="ER49" s="58" t="n">
        <x:f>IF($C49&gt;'Deal Pricing'!$D$9,"",MAX(ER48-MIN(MAX(ER$9-ER48*ER$8/12,0),ER48),0))</x:f>
        <x:v>40529899.04789727</x:v>
      </x:c>
      <x:c r="ES49" s="58" t="n">
        <x:f>IF($C49&gt;'Deal Pricing'!$D$9,"",MAX(ES48-MIN(MAX(ES$9-ES48*ES$8/12,0),ES48),0))</x:f>
        <x:v>40564186.719516635</x:v>
      </x:c>
      <x:c r="ET49" s="58" t="n">
        <x:f>IF($C49&gt;'Deal Pricing'!$D$9,"",MAX(ET48-MIN(MAX(ET$9-ET48*ET$8/12,0),ET48),0))</x:f>
        <x:v>40598475.03143369</x:v>
      </x:c>
      <x:c r="EU49" s="58" t="n">
        <x:f>IF($C49&gt;'Deal Pricing'!$D$9,"",MAX(EU48-MIN(MAX(EU$9-EU48*EU$8/12,0),EU48),0))</x:f>
        <x:v>40632763.94825916</x:v>
      </x:c>
      <x:c r="EV49" s="58" t="n">
        <x:f>IF($C49&gt;'Deal Pricing'!$D$9,"",MAX(EV48-MIN(MAX(EV$9-EV48*EV$8/12,0),EV48),0))</x:f>
        <x:v>40667053.43462527</x:v>
      </x:c>
      <x:c r="EW49" s="58" t="n">
        <x:f>IF($C49&gt;'Deal Pricing'!$D$9,"",MAX(EW48-MIN(MAX(EW$9-EW48*EW$8/12,0),EW48),0))</x:f>
        <x:v>40701343.45517796</x:v>
      </x:c>
      <x:c r="EX49" s="58" t="n">
        <x:f>IF($C49&gt;'Deal Pricing'!$D$9,"",MAX(EX48-MIN(MAX(EX$9-EX48*EX$8/12,0),EX48),0))</x:f>
        <x:v>40735633.974584974</x:v>
      </x:c>
      <x:c r="EY49" s="58" t="n">
        <x:f>IF($C49&gt;'Deal Pricing'!$D$9,"",MAX(EY48-MIN(MAX(EY$9-EY48*EY$8/12,0),EY48),0))</x:f>
        <x:v>40769924.957529046</x:v>
      </x:c>
      <x:c r="EZ49" s="58" t="n">
        <x:f>IF($C49&gt;'Deal Pricing'!$D$9,"",MAX(EZ48-MIN(MAX(EZ$9-EZ48*EZ$8/12,0),EZ48),0))</x:f>
        <x:v>40804216.36871091</x:v>
      </x:c>
      <x:c r="FA49" s="58" t="n">
        <x:f>IF($C49&gt;'Deal Pricing'!$D$9,"",MAX(FA48-MIN(MAX(FA$9-FA48*FA$8/12,0),FA48),0))</x:f>
        <x:v>40838508.172852606</x:v>
      </x:c>
      <x:c r="FB49" s="58" t="n">
        <x:f>IF($C49&gt;'Deal Pricing'!$D$9,"",MAX(FB48-MIN(MAX(FB$9-FB48*FB$8/12,0),FB48),0))</x:f>
        <x:v>40872800.33469045</x:v>
      </x:c>
      <x:c r="FC49" s="58" t="n">
        <x:f>IF($C49&gt;'Deal Pricing'!$D$9,"",MAX(FC48-MIN(MAX(FC$9-FC48*FC$8/12,0),FC48),0))</x:f>
        <x:v>40907092.81898324</x:v>
      </x:c>
      <x:c r="FD49" s="58" t="n">
        <x:f>IF($C49&gt;'Deal Pricing'!$D$9,"",MAX(FD48-MIN(MAX(FD$9-FD48*FD$8/12,0),FD48),0))</x:f>
        <x:v>40941385.59050463</x:v>
      </x:c>
      <x:c r="FE49" s="58" t="n">
        <x:f>IF($C49&gt;'Deal Pricing'!$D$9,"",MAX(FE48-MIN(MAX(FE$9-FE48*FE$8/12,0),FE48),0))</x:f>
        <x:v>40975678.61405069</x:v>
      </x:c>
      <x:c r="FF49" s="58" t="n">
        <x:f>IF($C49&gt;'Deal Pricing'!$D$9,"",MAX(FF48-MIN(MAX(FF$9-FF48*FF$8/12,0),FF48),0))</x:f>
        <x:v>41009971.854432546</x:v>
      </x:c>
      <x:c r="FG49" s="58" t="n">
        <x:f>IF($C49&gt;'Deal Pricing'!$D$9,"",MAX(FG48-MIN(MAX(FG$9-FG48*FG$8/12,0),FG48),0))</x:f>
        <x:v>41044265.27648447</x:v>
      </x:c>
      <x:c r="FH49" s="58" t="n">
        <x:f>IF($C49&gt;'Deal Pricing'!$D$9,"",MAX(FH48-MIN(MAX(FH$9-FH48*FH$8/12,0),FH48),0))</x:f>
        <x:v>41078558.84505582</x:v>
      </x:c>
      <x:c r="FI49" s="58" t="n">
        <x:f>IF($C49&gt;'Deal Pricing'!$D$9,"",MAX(FI48-MIN(MAX(FI$9-FI48*FI$8/12,0),FI48),0))</x:f>
        <x:v>41112852.52501922</x:v>
      </x:c>
      <x:c r="FJ49" s="58" t="n">
        <x:f>IF($C49&gt;'Deal Pricing'!$D$9,"",MAX(FJ48-MIN(MAX(FJ$9-FJ48*FJ$8/12,0),FJ48),0))</x:f>
        <x:v>41147146.28126382</x:v>
      </x:c>
      <x:c r="FK49" s="58" t="n">
        <x:f>IF($C49&gt;'Deal Pricing'!$D$9,"",MAX(FK48-MIN(MAX(FK$9-FK48*FK$8/12,0),FK48),0))</x:f>
        <x:v>41181440.07869832</x:v>
      </x:c>
      <x:c r="FL49" s="58" t="n">
        <x:f>IF($C49&gt;'Deal Pricing'!$D$9,"",MAX(FL48-MIN(MAX(FL$9-FL48*FL$8/12,0),FL48),0))</x:f>
        <x:v>41215733.88225405</x:v>
      </x:c>
      <x:c r="FM49" s="58" t="n">
        <x:f>IF($C49&gt;'Deal Pricing'!$D$9,"",MAX(FM48-MIN(MAX(FM$9-FM48*FM$8/12,0),FM48),0))</x:f>
        <x:v>41250027.65687842</x:v>
      </x:c>
      <x:c r="FN49" s="58" t="n">
        <x:f>IF($C49&gt;'Deal Pricing'!$D$9,"",MAX(FN48-MIN(MAX(FN$9-FN48*FN$8/12,0),FN48),0))</x:f>
        <x:v>41284321.36754247</x:v>
      </x:c>
      <x:c r="FO49" s="58" t="n">
        <x:f>IF($C49&gt;'Deal Pricing'!$D$9,"",MAX(FO48-MIN(MAX(FO$9-FO48*FO$8/12,0),FO48),0))</x:f>
        <x:v>41318614.97923368</x:v>
      </x:c>
      <x:c r="FP49" s="58" t="n">
        <x:f>IF($C49&gt;'Deal Pricing'!$D$9,"",MAX(FP48-MIN(MAX(FP$9-FP48*FP$8/12,0),FP48),0))</x:f>
        <x:v>41352908.456963584</x:v>
      </x:c>
      <x:c r="FQ49" s="58" t="n">
        <x:f>IF($C49&gt;'Deal Pricing'!$D$9,"",MAX(FQ48-MIN(MAX(FQ$9-FQ48*FQ$8/12,0),FQ48),0))</x:f>
        <x:v>41387201.76576022</x:v>
      </x:c>
      <x:c r="FR49" s="58" t="n">
        <x:f>IF($C49&gt;'Deal Pricing'!$D$9,"",MAX(FR48-MIN(MAX(FR$9-FR48*FR$8/12,0),FR48),0))</x:f>
        <x:v>41421494.87067593</x:v>
      </x:c>
      <x:c r="FS49" s="58" t="n">
        <x:f>IF($C49&gt;'Deal Pricing'!$D$9,"",MAX(FS48-MIN(MAX(FS$9-FS48*FS$8/12,0),FS48),0))</x:f>
        <x:v>41455787.73678001</x:v>
      </x:c>
      <x:c r="FT49" s="58" t="n">
        <x:f>IF($C49&gt;'Deal Pricing'!$D$9,"",MAX(FT48-MIN(MAX(FT$9-FT48*FT$8/12,0),FT48),0))</x:f>
        <x:v>41490080.32916634</x:v>
      </x:c>
      <x:c r="FU49" s="58" t="n">
        <x:f>IF($C49&gt;'Deal Pricing'!$D$9,"",MAX(FU48-MIN(MAX(FU$9-FU48*FU$8/12,0),FU48),0))</x:f>
        <x:v>41524372.612945765</x:v>
      </x:c>
      <x:c r="FV49" s="58" t="n">
        <x:f>IF($C49&gt;'Deal Pricing'!$D$9,"",MAX(FV48-MIN(MAX(FV$9-FV48*FV$8/12,0),FV48),0))</x:f>
        <x:v>41558664.553254016</x:v>
      </x:c>
      <x:c r="FW49" s="58" t="n">
        <x:f>IF($C49&gt;'Deal Pricing'!$D$9,"",MAX(FW48-MIN(MAX(FW$9-FW48*FW$8/12,0),FW48),0))</x:f>
        <x:v>41592956.11524522</x:v>
      </x:c>
      <x:c r="FX49" s="58" t="n">
        <x:f>IF($C49&gt;'Deal Pricing'!$D$9,"",MAX(FX48-MIN(MAX(FX$9-FX48*FX$8/12,0),FX48),0))</x:f>
        <x:v>41627247.26409494</x:v>
      </x:c>
      <x:c r="FY49" s="58" t="n">
        <x:f>IF($C49&gt;'Deal Pricing'!$D$9,"",MAX(FY48-MIN(MAX(FY$9-FY48*FY$8/12,0),FY48),0))</x:f>
        <x:v>41661537.965002544</x:v>
      </x:c>
      <x:c r="FZ49" s="58" t="n">
        <x:f>IF($C49&gt;'Deal Pricing'!$D$9,"",MAX(FZ48-MIN(MAX(FZ$9-FZ48*FZ$8/12,0),FZ48),0))</x:f>
        <x:v>41695828.18318588</x:v>
      </x:c>
      <x:c r="GA49" s="58" t="n">
        <x:f>IF($C49&gt;'Deal Pricing'!$D$9,"",MAX(GA48-MIN(MAX(GA$9-GA48*GA$8/12,0),GA48),0))</x:f>
        <x:v>41730117.88388744</x:v>
      </x:c>
      <x:c r="GB49" s="58" t="n">
        <x:f>IF($C49&gt;'Deal Pricing'!$D$9,"",MAX(GB48-MIN(MAX(GB$9-GB48*GB$8/12,0),GB48),0))</x:f>
        <x:v>41764407.0323686</x:v>
      </x:c>
      <x:c r="GC49" s="58" t="n">
        <x:f>IF($C49&gt;'Deal Pricing'!$D$9,"",MAX(GC48-MIN(MAX(GC$9-GC48*GC$8/12,0),GC48),0))</x:f>
        <x:v>41798695.593915865</x:v>
      </x:c>
      <x:c r="GD49" s="58" t="n">
        <x:f>IF($C49&gt;'Deal Pricing'!$D$9,"",MAX(GD48-MIN(MAX(GD$9-GD48*GD$8/12,0),GD48),0))</x:f>
        <x:v>41832983.533834375</x:v>
      </x:c>
      <x:c r="GE49" s="58" t="n">
        <x:f>IF($C49&gt;'Deal Pricing'!$D$9,"",MAX(GE48-MIN(MAX(GE$9-GE48*GE$8/12,0),GE48),0))</x:f>
        <x:v>41867270.81745507</x:v>
      </x:c>
      <x:c r="GF49" s="58" t="n">
        <x:f>IF($C49&gt;'Deal Pricing'!$D$9,"",MAX(GF48-MIN(MAX(GF$9-GF48*GF$8/12,0),GF48),0))</x:f>
        <x:v>41901557.41012761</x:v>
      </x:c>
      <x:c r="GG49" s="58" t="n">
        <x:f>IF($C49&gt;'Deal Pricing'!$D$9,"",MAX(GG48-MIN(MAX(GG$9-GG48*GG$8/12,0),GG48),0))</x:f>
        <x:v>41935843.277227834</x:v>
      </x:c>
      <x:c r="GH49" s="58" t="n">
        <x:f>IF($C49&gt;'Deal Pricing'!$D$9,"",MAX(GH48-MIN(MAX(GH$9-GH48*GH$8/12,0),GH48),0))</x:f>
        <x:v>41970128.38415118</x:v>
      </x:c>
      <x:c r="GI49" s="58" t="n">
        <x:f>IF($C49&gt;'Deal Pricing'!$D$9,"",MAX(GI48-MIN(MAX(GI$9-GI48*GI$8/12,0),GI48),0))</x:f>
        <x:v>42004412.69631629</x:v>
      </x:c>
      <x:c r="GJ49" s="58" t="n">
        <x:f>IF($C49&gt;'Deal Pricing'!$D$9,"",MAX(GJ48-MIN(MAX(GJ$9-GJ48*GJ$8/12,0),GJ48),0))</x:f>
        <x:v>42038696.17916691</x:v>
      </x:c>
      <x:c r="GK49" s="58" t="n">
        <x:f>IF($C49&gt;'Deal Pricing'!$D$9,"",MAX(GK48-MIN(MAX(GK$9-GK48*GK$8/12,0),GK48),0))</x:f>
        <x:v>42072978.79816648</x:v>
      </x:c>
      <x:c r="GL49" s="58" t="n">
        <x:f>IF($C49&gt;'Deal Pricing'!$D$9,"",MAX(GL48-MIN(MAX(GL$9-GL48*GL$8/12,0),GL48),0))</x:f>
        <x:v>42107260.518805005</x:v>
      </x:c>
      <x:c r="GM49" s="58" t="n">
        <x:f>IF($C49&gt;'Deal Pricing'!$D$9,"",MAX(GM48-MIN(MAX(GM$9-GM48*GM$8/12,0),GM48),0))</x:f>
        <x:v>42141541.306592144</x:v>
      </x:c>
      <x:c r="GN49" s="58" t="n">
        <x:f>IF($C49&gt;'Deal Pricing'!$D$9,"",MAX(GN48-MIN(MAX(GN$9-GN48*GN$8/12,0),GN48),0))</x:f>
        <x:v>42175821.127064526</x:v>
      </x:c>
      <x:c r="GO49" s="58" t="n">
        <x:f>IF($C49&gt;'Deal Pricing'!$D$9,"",MAX(GO48-MIN(MAX(GO$9-GO48*GO$8/12,0),GO48),0))</x:f>
        <x:v>42210099.94577871</x:v>
      </x:c>
      <x:c r="GP49" s="58" t="n">
        <x:f>IF($C49&gt;'Deal Pricing'!$D$9,"",MAX(GP48-MIN(MAX(GP$9-GP48*GP$8/12,0),GP48),0))</x:f>
        <x:v>42244377.72831845</x:v>
      </x:c>
      <x:c r="GQ49" s="58" t="n">
        <x:f>IF($C49&gt;'Deal Pricing'!$D$9,"",MAX(GQ48-MIN(MAX(GQ$9-GQ48*GQ$8/12,0),GQ48),0))</x:f>
        <x:v>42278654.44028762</x:v>
      </x:c>
      <x:c r="GR49" s="58" t="n">
        <x:f>IF($C49&gt;'Deal Pricing'!$D$9,"",MAX(GR48-MIN(MAX(GR$9-GR48*GR$8/12,0),GR48),0))</x:f>
        <x:v>42312930.04731754</x:v>
      </x:c>
      <x:c r="GS49" s="58" t="n">
        <x:f>IF($C49&gt;'Deal Pricing'!$D$9,"",MAX(GS48-MIN(MAX(GS$9-GS48*GS$8/12,0),GS48),0))</x:f>
        <x:v>42347204.515060134</x:v>
      </x:c>
      <x:c r="GT49" s="58" t="n">
        <x:f>IF($C49&gt;'Deal Pricing'!$D$9,"",MAX(GT48-MIN(MAX(GT$9-GT48*GT$8/12,0),GT48),0))</x:f>
        <x:v>42381477.809194654</x:v>
      </x:c>
      <x:c r="GU49" s="58" t="n">
        <x:f>IF($C49&gt;'Deal Pricing'!$D$9,"",MAX(GU48-MIN(MAX(GU$9-GU48*GU$8/12,0),GU48),0))</x:f>
        <x:v>42415749.89542217</x:v>
      </x:c>
      <x:c r="GV49" s="58" t="n">
        <x:f>IF($C49&gt;'Deal Pricing'!$D$9,"",MAX(GV48-MIN(MAX(GV$9-GV48*GV$8/12,0),GV48),0))</x:f>
        <x:v>42450020.73946815</x:v>
      </x:c>
      <x:c r="GW49" s="58" t="n">
        <x:f>IF($C49&gt;'Deal Pricing'!$D$9,"",MAX(GW48-MIN(MAX(GW$9-GW48*GW$8/12,0),GW48),0))</x:f>
        <x:v>42484290.30708511</x:v>
      </x:c>
      <x:c r="GX49" s="58" t="n">
        <x:f>IF($C49&gt;'Deal Pricing'!$D$9,"",MAX(GX48-MIN(MAX(GX$9-GX48*GX$8/12,0),GX48),0))</x:f>
        <x:v>42518558.564046755</x:v>
      </x:c>
      <x:c r="GY49" s="58" t="n">
        <x:f>IF($C49&gt;'Deal Pricing'!$D$9,"",MAX(GY48-MIN(MAX(GY$9-GY48*GY$8/12,0),GY48),0))</x:f>
        <x:v>42552825.476154864</x:v>
      </x:c>
      <x:c r="GZ49" s="58" t="n">
        <x:f>IF($C49&gt;'Deal Pricing'!$D$9,"",MAX(GZ48-MIN(MAX(GZ$9-GZ48*GZ$8/12,0),GZ48),0))</x:f>
        <x:v>42587091.00923265</x:v>
      </x:c>
      <x:c r="HA49" s="58" t="n">
        <x:f>IF($C49&gt;'Deal Pricing'!$D$9,"",MAX(HA48-MIN(MAX(HA$9-HA48*HA$8/12,0),HA48),0))</x:f>
        <x:v>42621355.129131906</x:v>
      </x:c>
      <x:c r="HB49" s="58" t="n">
        <x:f>IF($C49&gt;'Deal Pricing'!$D$9,"",MAX(HB48-MIN(MAX(HB$9-HB48*HB$8/12,0),HB48),0))</x:f>
        <x:v>42655617.80172602</x:v>
      </x:c>
      <x:c r="HC49" s="58" t="n">
        <x:f>IF($C49&gt;'Deal Pricing'!$D$9,"",MAX(HC48-MIN(MAX(HC$9-HC48*HC$8/12,0),HC48),0))</x:f>
        <x:v>42689878.99291678</x:v>
      </x:c>
      <x:c r="HD49" s="58" t="n">
        <x:f>IF($C49&gt;'Deal Pricing'!$D$9,"",MAX(HD48-MIN(MAX(HD$9-HD48*HD$8/12,0),HD48),0))</x:f>
        <x:v>42724138.66862851</x:v>
      </x:c>
      <x:c r="HE49" s="58" t="n">
        <x:f>IF($C49&gt;'Deal Pricing'!$D$9,"",MAX(HE48-MIN(MAX(HE$9-HE48*HE$8/12,0),HE48),0))</x:f>
        <x:v>42758396.79481377</x:v>
      </x:c>
      <x:c r="HF49" s="58" t="n">
        <x:f>IF($C49&gt;'Deal Pricing'!$D$9,"",MAX(HF48-MIN(MAX(HF$9-HF48*HF$8/12,0),HF48),0))</x:f>
        <x:v>42792653.33744763</x:v>
      </x:c>
      <x:c r="HG49" s="58" t="n">
        <x:f>IF($C49&gt;'Deal Pricing'!$D$9,"",MAX(HG48-MIN(MAX(HG$9-HG48*HG$8/12,0),HG48),0))</x:f>
        <x:v>42826908.26253424</x:v>
      </x:c>
      <x:c r="HH49" s="58" t="n">
        <x:f>IF($C49&gt;'Deal Pricing'!$D$9,"",MAX(HH48-MIN(MAX(HH$9-HH48*HH$8/12,0),HH48),0))</x:f>
        <x:v>42861161.53610109</x:v>
      </x:c>
      <x:c r="HI49" s="58" t="n">
        <x:f>IF($C49&gt;'Deal Pricing'!$D$9,"",MAX(HI48-MIN(MAX(HI$9-HI48*HI$8/12,0),HI48),0))</x:f>
        <x:v>42895413.124201514</x:v>
      </x:c>
      <x:c r="HJ49" s="58" t="n">
        <x:f>IF($C49&gt;'Deal Pricing'!$D$9,"",MAX(HJ48-MIN(MAX(HJ$9-HJ48*HJ$8/12,0),HJ48),0))</x:f>
        <x:v>42929662.99291762</x:v>
      </x:c>
      <x:c r="HK49" s="58" t="n">
        <x:f>IF($C49&gt;'Deal Pricing'!$D$9,"",MAX(HK48-MIN(MAX(HK$9-HK48*HK$8/12,0),HK48),0))</x:f>
        <x:v>42963911.108353995</x:v>
      </x:c>
      <x:c r="HL49" s="58" t="n">
        <x:f>IF($C49&gt;'Deal Pricing'!$D$9,"",MAX(HL48-MIN(MAX(HL$9-HL48*HL$8/12,0),HL48),0))</x:f>
        <x:v>42998157.43664528</x:v>
      </x:c>
      <x:c r="HM49" s="58" t="n">
        <x:f>IF($C49&gt;'Deal Pricing'!$D$9,"",MAX(HM48-MIN(MAX(HM$9-HM48*HM$8/12,0),HM48),0))</x:f>
        <x:v>43032401.94394899</x:v>
      </x:c>
      <x:c r="HN49" s="58" t="n">
        <x:f>IF($C49&gt;'Deal Pricing'!$D$9,"",MAX(HN48-MIN(MAX(HN$9-HN48*HN$8/12,0),HN48),0))</x:f>
        <x:v>43066644.59645266</x:v>
      </x:c>
      <x:c r="HO49" s="58" t="n">
        <x:f>IF($C49&gt;'Deal Pricing'!$D$9,"",MAX(HO48-MIN(MAX(HO$9-HO48*HO$8/12,0),HO48),0))</x:f>
        <x:v>43100885.360367104</x:v>
      </x:c>
      <x:c r="HP49" s="58" t="n">
        <x:f>IF($C49&gt;'Deal Pricing'!$D$9,"",MAX(HP48-MIN(MAX(HP$9-HP48*HP$8/12,0),HP48),0))</x:f>
        <x:v>43135124.2019331</x:v>
      </x:c>
      <x:c r="HQ49" s="58" t="n">
        <x:f>IF($C49&gt;'Deal Pricing'!$D$9,"",MAX(HQ48-MIN(MAX(HQ$9-HQ48*HQ$8/12,0),HQ48),0))</x:f>
        <x:v>43169361.08741534</x:v>
      </x:c>
      <x:c r="HR49" s="58" t="n">
        <x:f>IF($C49&gt;'Deal Pricing'!$D$9,"",MAX(HR48-MIN(MAX(HR$9-HR48*HR$8/12,0),HR48),0))</x:f>
        <x:v>43203595.98310854</x:v>
      </x:c>
      <x:c r="HS49" s="58" t="n">
        <x:f>IF($C49&gt;'Deal Pricing'!$D$9,"",MAX(HS48-MIN(MAX(HS$9-HS48*HS$8/12,0),HS48),0))</x:f>
        <x:v>43237828.85533221</x:v>
      </x:c>
      <x:c r="HT49" s="58" t="n">
        <x:f>IF($C49&gt;'Deal Pricing'!$D$9,"",MAX(HT48-MIN(MAX(HT$9-HT48*HT$8/12,0),HT48),0))</x:f>
        <x:v>43272059.67043325</x:v>
      </x:c>
      <x:c r="HU49" s="58" t="n">
        <x:f>IF($C49&gt;'Deal Pricing'!$D$9,"",MAX(HU48-MIN(MAX(HU$9-HU48*HU$8/12,0),HU48),0))</x:f>
        <x:v>43306288.39478808</x:v>
      </x:c>
      <x:c r="HV49" s="58" t="n">
        <x:f>IF($C49&gt;'Deal Pricing'!$D$9,"",MAX(HV48-MIN(MAX(HV$9-HV48*HV$8/12,0),HV48),0))</x:f>
        <x:v>43340514.99479766</x:v>
      </x:c>
      <x:c r="HW49" s="58" t="n">
        <x:f>IF($C49&gt;'Deal Pricing'!$D$9,"",MAX(HW48-MIN(MAX(HW$9-HW48*HW$8/12,0),HW48),0))</x:f>
        <x:v>43374739.43689361</x:v>
      </x:c>
      <x:c r="HX49" s="58" t="n">
        <x:f>IF($C49&gt;'Deal Pricing'!$D$9,"",MAX(HX48-MIN(MAX(HX$9-HX48*HX$8/12,0),HX48),0))</x:f>
        <x:v>43408961.6875322</x:v>
      </x:c>
      <x:c r="HY49" s="58" t="n">
        <x:f>IF($C49&gt;'Deal Pricing'!$D$9,"",MAX(HY48-MIN(MAX(HY$9-HY48*HY$8/12,0),HY48),0))</x:f>
        <x:v>43443181.713200465</x:v>
      </x:c>
      <x:c r="HZ49" s="58" t="n">
        <x:f>IF($C49&gt;'Deal Pricing'!$D$9,"",MAX(HZ48-MIN(MAX(HZ$9-HZ48*HZ$8/12,0),HZ48),0))</x:f>
        <x:v>43477399.48041056</x:v>
      </x:c>
      <x:c r="IA49" s="58" t="n">
        <x:f>IF($C49&gt;'Deal Pricing'!$D$9,"",MAX(IA48-MIN(MAX(IA$9-IA48*IA$8/12,0),IA48),0))</x:f>
        <x:v>43511614.95570564</x:v>
      </x:c>
      <x:c r="IB49" s="58" t="n">
        <x:f>IF($C49&gt;'Deal Pricing'!$D$9,"",MAX(IB48-MIN(MAX(IB$9-IB48*IB$8/12,0),IB48),0))</x:f>
        <x:v>43545828.10565402</x:v>
      </x:c>
      <x:c r="IC49" s="2"/>
      <x:c r="ID49" s="2"/>
      <x:c r="IE49" s="2"/>
      <x:c r="IF49" s="2"/>
    </x:row>
    <x:row r="50">
      <x:c r="A50" s="2"/>
      <x:c r="B50" s="2"/>
      <x:c r="C50" s="2" t="n">
        <x:v>26</x:v>
      </x:c>
      <x:c r="D50" s="67" t="n">
        <x:f>IF(C50&lt;='Deal Pricing'!$D$9,(1-(1-(1-'Deal Pricing'!$H$10)^(1/12)))^(C50-1),"")</x:f>
        <x:v>0.9184701973718782</x:v>
      </x:c>
      <x:c r="E50" s="67" t="n">
        <x:f>IF(D50="","",D50*(1-(1-'Deal Pricing'!$H$10)^(1/12)))</x:f>
        <x:v>0.0031191736518952086</x:v>
      </x:c>
      <x:c r="F50" s="58" t="n">
        <x:f>IF($C50&gt;'Deal Pricing'!$D$9,"",MAX(F49-MIN(MAX(F$9-F49*F$8/12,0),F49),0))</x:f>
        <x:v>32805484.804480232</x:v>
      </x:c>
      <x:c r="G50" s="58" t="n">
        <x:f>IF($C50&gt;'Deal Pricing'!$D$9,"",MAX(G49-MIN(MAX(G$9-G49*G$8/12,0),G49),0))</x:f>
        <x:v>32837915.995262235</x:v>
      </x:c>
      <x:c r="H50" s="58" t="n">
        <x:f>IF($C50&gt;'Deal Pricing'!$D$9,"",MAX(H49-MIN(MAX(H$9-H49*H$8/12,0),H49),0))</x:f>
        <x:v>32870354.522988893</x:v>
      </x:c>
      <x:c r="I50" s="58" t="n">
        <x:f>IF($C50&gt;'Deal Pricing'!$D$9,"",MAX(I49-MIN(MAX(I$9-I49*I$8/12,0),I49),0))</x:f>
        <x:v>32902800.35354506</x:v>
      </x:c>
      <x:c r="J50" s="58" t="n">
        <x:f>IF($C50&gt;'Deal Pricing'!$D$9,"",MAX(J49-MIN(MAX(J$9-J49*J$8/12,0),J49),0))</x:f>
        <x:v>32935253.452806197</x:v>
      </x:c>
      <x:c r="K50" s="58" t="n">
        <x:f>IF($C50&gt;'Deal Pricing'!$D$9,"",MAX(K49-MIN(MAX(K$9-K49*K$8/12,0),K49),0))</x:f>
        <x:v>32967713.78664671</x:v>
      </x:c>
      <x:c r="L50" s="58" t="n">
        <x:f>IF($C50&gt;'Deal Pricing'!$D$9,"",MAX(L49-MIN(MAX(L$9-L49*L$8/12,0),L49),0))</x:f>
        <x:v>33000181.320921276</x:v>
      </x:c>
      <x:c r="M50" s="58" t="n">
        <x:f>IF($C50&gt;'Deal Pricing'!$D$9,"",MAX(M49-MIN(MAX(M$9-M49*M$8/12,0),M49),0))</x:f>
        <x:v>33032656.021486275</x:v>
      </x:c>
      <x:c r="N50" s="58" t="n">
        <x:f>IF($C50&gt;'Deal Pricing'!$D$9,"",MAX(N49-MIN(MAX(N$9-N49*N$8/12,0),N49),0))</x:f>
        <x:v>33065137.854178768</x:v>
      </x:c>
      <x:c r="O50" s="58" t="n">
        <x:f>IF($C50&gt;'Deal Pricing'!$D$9,"",MAX(O49-MIN(MAX(O$9-O49*O$8/12,0),O49),0))</x:f>
        <x:v>33097626.784837756</x:v>
      </x:c>
      <x:c r="P50" s="58" t="n">
        <x:f>IF($C50&gt;'Deal Pricing'!$D$9,"",MAX(P49-MIN(MAX(P$9-P49*P$8/12,0),P49),0))</x:f>
        <x:v>33130122.77928339</x:v>
      </x:c>
      <x:c r="Q50" s="58" t="n">
        <x:f>IF($C50&gt;'Deal Pricing'!$D$9,"",MAX(Q49-MIN(MAX(Q$9-Q49*Q$8/12,0),Q49),0))</x:f>
        <x:v>33162625.803337894</x:v>
      </x:c>
      <x:c r="R50" s="58" t="n">
        <x:f>IF($C50&gt;'Deal Pricing'!$D$9,"",MAX(R49-MIN(MAX(R$9-R49*R$8/12,0),R49),0))</x:f>
        <x:v>33195135.822805133</x:v>
      </x:c>
      <x:c r="S50" s="58" t="n">
        <x:f>IF($C50&gt;'Deal Pricing'!$D$9,"",MAX(S49-MIN(MAX(S$9-S49*S$8/12,0),S49),0))</x:f>
        <x:v>33227652.803491086</x:v>
      </x:c>
      <x:c r="T50" s="58" t="n">
        <x:f>IF($C50&gt;'Deal Pricing'!$D$9,"",MAX(T49-MIN(MAX(T$9-T49*T$8/12,0),T49),0))</x:f>
        <x:v>33260176.711184092</x:v>
      </x:c>
      <x:c r="U50" s="58" t="n">
        <x:f>IF($C50&gt;'Deal Pricing'!$D$9,"",MAX(U49-MIN(MAX(U$9-U49*U$8/12,0),U49),0))</x:f>
        <x:v>33292707.511674438</x:v>
      </x:c>
      <x:c r="V50" s="58" t="n">
        <x:f>IF($C50&gt;'Deal Pricing'!$D$9,"",MAX(V49-MIN(MAX(V$9-V49*V$8/12,0),V49),0))</x:f>
        <x:v>33325245.170737654</x:v>
      </x:c>
      <x:c r="W50" s="58" t="n">
        <x:f>IF($C50&gt;'Deal Pricing'!$D$9,"",MAX(W49-MIN(MAX(W$9-W49*W$8/12,0),W49),0))</x:f>
        <x:v>33357789.65414221</x:v>
      </x:c>
      <x:c r="X50" s="58" t="n">
        <x:f>IF($C50&gt;'Deal Pricing'!$D$9,"",MAX(X49-MIN(MAX(X$9-X49*X$8/12,0),X49),0))</x:f>
        <x:v>33390340.927656185</x:v>
      </x:c>
      <x:c r="Y50" s="58" t="n">
        <x:f>IF($C50&gt;'Deal Pricing'!$D$9,"",MAX(Y49-MIN(MAX(Y$9-Y49*Y$8/12,0),Y49),0))</x:f>
        <x:v>33422898.957031395</x:v>
      </x:c>
      <x:c r="Z50" s="58" t="n">
        <x:f>IF($C50&gt;'Deal Pricing'!$D$9,"",MAX(Z49-MIN(MAX(Z$9-Z49*Z$8/12,0),Z49),0))</x:f>
        <x:v>33455463.70802193</x:v>
      </x:c>
      <x:c r="AA50" s="58" t="n">
        <x:f>IF($C50&gt;'Deal Pricing'!$D$9,"",MAX(AA49-MIN(MAX(AA$9-AA49*AA$8/12,0),AA49),0))</x:f>
        <x:v>33488035.146366075</x:v>
      </x:c>
      <x:c r="AB50" s="58" t="n">
        <x:f>IF($C50&gt;'Deal Pricing'!$D$9,"",MAX(AB49-MIN(MAX(AB$9-AB49*AB$8/12,0),AB49),0))</x:f>
        <x:v>33520613.23780449</x:v>
      </x:c>
      <x:c r="AC50" s="58" t="n">
        <x:f>IF($C50&gt;'Deal Pricing'!$D$9,"",MAX(AC49-MIN(MAX(AC$9-AC49*AC$8/12,0),AC49),0))</x:f>
        <x:v>33553197.948062513</x:v>
      </x:c>
      <x:c r="AD50" s="58" t="n">
        <x:f>IF($C50&gt;'Deal Pricing'!$D$9,"",MAX(AD49-MIN(MAX(AD$9-AD49*AD$8/12,0),AD49),0))</x:f>
        <x:v>33585789.242868066</x:v>
      </x:c>
      <x:c r="AE50" s="58" t="n">
        <x:f>IF($C50&gt;'Deal Pricing'!$D$9,"",MAX(AE49-MIN(MAX(AE$9-AE49*AE$8/12,0),AE49),0))</x:f>
        <x:v>33618387.087934256</x:v>
      </x:c>
      <x:c r="AF50" s="58" t="n">
        <x:f>IF($C50&gt;'Deal Pricing'!$D$9,"",MAX(AF49-MIN(MAX(AF$9-AF49*AF$8/12,0),AF49),0))</x:f>
        <x:v>33650991.44897671</x:v>
      </x:c>
      <x:c r="AG50" s="58" t="n">
        <x:f>IF($C50&gt;'Deal Pricing'!$D$9,"",MAX(AG49-MIN(MAX(AG$9-AG49*AG$8/12,0),AG49),0))</x:f>
        <x:v>33683602.29169885</x:v>
      </x:c>
      <x:c r="AH50" s="58" t="n">
        <x:f>IF($C50&gt;'Deal Pricing'!$D$9,"",MAX(AH49-MIN(MAX(AH$9-AH49*AH$8/12,0),AH49),0))</x:f>
        <x:v>33716219.58179859</x:v>
      </x:c>
      <x:c r="AI50" s="58" t="n">
        <x:f>IF($C50&gt;'Deal Pricing'!$D$9,"",MAX(AI49-MIN(MAX(AI$9-AI49*AI$8/12,0),AI49),0))</x:f>
        <x:v>33748843.284974486</x:v>
      </x:c>
      <x:c r="AJ50" s="58" t="n">
        <x:f>IF($C50&gt;'Deal Pricing'!$D$9,"",MAX(AJ49-MIN(MAX(AJ$9-AJ49*AJ$8/12,0),AJ49),0))</x:f>
        <x:v>33781473.366911344</x:v>
      </x:c>
      <x:c r="AK50" s="58" t="n">
        <x:f>IF($C50&gt;'Deal Pricing'!$D$9,"",MAX(AK49-MIN(MAX(AK$9-AK49*AK$8/12,0),AK49),0))</x:f>
        <x:v>33814109.79329734</x:v>
      </x:c>
      <x:c r="AL50" s="58" t="n">
        <x:f>IF($C50&gt;'Deal Pricing'!$D$9,"",MAX(AL49-MIN(MAX(AL$9-AL49*AL$8/12,0),AL49),0))</x:f>
        <x:v>33846752.529806994</x:v>
      </x:c>
      <x:c r="AM50" s="58" t="n">
        <x:f>IF($C50&gt;'Deal Pricing'!$D$9,"",MAX(AM49-MIN(MAX(AM$9-AM49*AM$8/12,0),AM49),0))</x:f>
        <x:v>33879401.54211829</x:v>
      </x:c>
      <x:c r="AN50" s="58" t="n">
        <x:f>IF($C50&gt;'Deal Pricing'!$D$9,"",MAX(AN49-MIN(MAX(AN$9-AN49*AN$8/12,0),AN49),0))</x:f>
        <x:v>33912056.795896426</x:v>
      </x:c>
      <x:c r="AO50" s="58" t="n">
        <x:f>IF($C50&gt;'Deal Pricing'!$D$9,"",MAX(AO49-MIN(MAX(AO$9-AO49*AO$8/12,0),AO49),0))</x:f>
        <x:v>33944718.25680981</x:v>
      </x:c>
      <x:c r="AP50" s="58" t="n">
        <x:f>IF($C50&gt;'Deal Pricing'!$D$9,"",MAX(AP49-MIN(MAX(AP$9-AP49*AP$8/12,0),AP49),0))</x:f>
        <x:v>33977385.890514664</x:v>
      </x:c>
      <x:c r="AQ50" s="58" t="n">
        <x:f>IF($C50&gt;'Deal Pricing'!$D$9,"",MAX(AQ49-MIN(MAX(AQ$9-AQ49*AQ$8/12,0),AQ49),0))</x:f>
        <x:v>34010059.66267065</x:v>
      </x:c>
      <x:c r="AR50" s="58" t="n">
        <x:f>IF($C50&gt;'Deal Pricing'!$D$9,"",MAX(AR49-MIN(MAX(AR$9-AR49*AR$8/12,0),AR49),0))</x:f>
        <x:v>34042739.53892565</x:v>
      </x:c>
      <x:c r="AS50" s="58" t="n">
        <x:f>IF($C50&gt;'Deal Pricing'!$D$9,"",MAX(AS49-MIN(MAX(AS$9-AS49*AS$8/12,0),AS49),0))</x:f>
        <x:v>34075425.48493109</x:v>
      </x:c>
      <x:c r="AT50" s="58" t="n">
        <x:f>IF($C50&gt;'Deal Pricing'!$D$9,"",MAX(AT49-MIN(MAX(AT$9-AT49*AT$8/12,0),AT49),0))</x:f>
        <x:v>34108117.466328815</x:v>
      </x:c>
      <x:c r="AU50" s="58" t="n">
        <x:f>IF($C50&gt;'Deal Pricing'!$D$9,"",MAX(AU49-MIN(MAX(AU$9-AU49*AU$8/12,0),AU49),0))</x:f>
        <x:v>34140815.44875732</x:v>
      </x:c>
      <x:c r="AV50" s="58" t="n">
        <x:f>IF($C50&gt;'Deal Pricing'!$D$9,"",MAX(AV49-MIN(MAX(AV$9-AV49*AV$8/12,0),AV49),0))</x:f>
        <x:v>34173519.39785675</x:v>
      </x:c>
      <x:c r="AW50" s="58" t="n">
        <x:f>IF($C50&gt;'Deal Pricing'!$D$9,"",MAX(AW49-MIN(MAX(AW$9-AW49*AW$8/12,0),AW49),0))</x:f>
        <x:v>34206229.27925679</x:v>
      </x:c>
      <x:c r="AX50" s="58" t="n">
        <x:f>IF($C50&gt;'Deal Pricing'!$D$9,"",MAX(AX49-MIN(MAX(AX$9-AX49*AX$8/12,0),AX49),0))</x:f>
        <x:v>34238945.05859106</x:v>
      </x:c>
      <x:c r="AY50" s="58" t="n">
        <x:f>IF($C50&gt;'Deal Pricing'!$D$9,"",MAX(AY49-MIN(MAX(AY$9-AY49*AY$8/12,0),AY49),0))</x:f>
        <x:v>34271666.70148282</x:v>
      </x:c>
      <x:c r="AZ50" s="58" t="n">
        <x:f>IF($C50&gt;'Deal Pricing'!$D$9,"",MAX(AZ49-MIN(MAX(AZ$9-AZ49*AZ$8/12,0),AZ49),0))</x:f>
        <x:v>34304394.17355968</x:v>
      </x:c>
      <x:c r="BA50" s="58" t="n">
        <x:f>IF($C50&gt;'Deal Pricing'!$D$9,"",MAX(BA49-MIN(MAX(BA$9-BA49*BA$8/12,0),BA49),0))</x:f>
        <x:v>34337127.44043937</x:v>
      </x:c>
      <x:c r="BB50" s="58" t="n">
        <x:f>IF($C50&gt;'Deal Pricing'!$D$9,"",MAX(BB49-MIN(MAX(BB$9-BB49*BB$8/12,0),BB49),0))</x:f>
        <x:v>34369866.467743956</x:v>
      </x:c>
      <x:c r="BC50" s="58" t="n">
        <x:f>IF($C50&gt;'Deal Pricing'!$D$9,"",MAX(BC49-MIN(MAX(BC$9-BC49*BC$8/12,0),BC49),0))</x:f>
        <x:v>34402611.22108607</x:v>
      </x:c>
      <x:c r="BD50" s="58" t="n">
        <x:f>IF($C50&gt;'Deal Pricing'!$D$9,"",MAX(BD49-MIN(MAX(BD$9-BD49*BD$8/12,0),BD49),0))</x:f>
        <x:v>34435361.666083045</x:v>
      </x:c>
      <x:c r="BE50" s="58" t="n">
        <x:f>IF($C50&gt;'Deal Pricing'!$D$9,"",MAX(BE49-MIN(MAX(BE$9-BE49*BE$8/12,0),BE49),0))</x:f>
        <x:v>34468117.76834465</x:v>
      </x:c>
      <x:c r="BF50" s="58" t="n">
        <x:f>IF($C50&gt;'Deal Pricing'!$D$9,"",MAX(BF49-MIN(MAX(BF$9-BF49*BF$8/12,0),BF49),0))</x:f>
        <x:v>34500879.49347901</x:v>
      </x:c>
      <x:c r="BG50" s="58" t="n">
        <x:f>IF($C50&gt;'Deal Pricing'!$D$9,"",MAX(BG49-MIN(MAX(BG$9-BG49*BG$8/12,0),BG49),0))</x:f>
        <x:v>34533646.807097085</x:v>
      </x:c>
      <x:c r="BH50" s="58" t="n">
        <x:f>IF($C50&gt;'Deal Pricing'!$D$9,"",MAX(BH49-MIN(MAX(BH$9-BH49*BH$8/12,0),BH49),0))</x:f>
        <x:v>34566419.67480166</x:v>
      </x:c>
      <x:c r="BI50" s="58" t="n">
        <x:f>IF($C50&gt;'Deal Pricing'!$D$9,"",MAX(BI49-MIN(MAX(BI$9-BI49*BI$8/12,0),BI49),0))</x:f>
        <x:v>34599198.06220048</x:v>
      </x:c>
      <x:c r="BJ50" s="58" t="n">
        <x:f>IF($C50&gt;'Deal Pricing'!$D$9,"",MAX(BJ49-MIN(MAX(BJ$9-BJ49*BJ$8/12,0),BJ49),0))</x:f>
        <x:v>34631981.93489323</x:v>
      </x:c>
      <x:c r="BK50" s="58" t="n">
        <x:f>IF($C50&gt;'Deal Pricing'!$D$9,"",MAX(BK49-MIN(MAX(BK$9-BK49*BK$8/12,0),BK49),0))</x:f>
        <x:v>34664771.25848509</x:v>
      </x:c>
      <x:c r="BL50" s="58" t="n">
        <x:f>IF($C50&gt;'Deal Pricing'!$D$9,"",MAX(BL49-MIN(MAX(BL$9-BL49*BL$8/12,0),BL49),0))</x:f>
        <x:v>34697565.99857339</x:v>
      </x:c>
      <x:c r="BM50" s="58" t="n">
        <x:f>IF($C50&gt;'Deal Pricing'!$D$9,"",MAX(BM49-MIN(MAX(BM$9-BM49*BM$8/12,0),BM49),0))</x:f>
        <x:v>34730366.120761156</x:v>
      </x:c>
      <x:c r="BN50" s="58" t="n">
        <x:f>IF($C50&gt;'Deal Pricing'!$D$9,"",MAX(BN49-MIN(MAX(BN$9-BN49*BN$8/12,0),BN49),0))</x:f>
        <x:v>34763171.59064386</x:v>
      </x:c>
      <x:c r="BO50" s="58" t="n">
        <x:f>IF($C50&gt;'Deal Pricing'!$D$9,"",MAX(BO49-MIN(MAX(BO$9-BO49*BO$8/12,0),BO49),0))</x:f>
        <x:v>34795982.37382308</x:v>
      </x:c>
      <x:c r="BP50" s="58" t="n">
        <x:f>IF($C50&gt;'Deal Pricing'!$D$9,"",MAX(BP49-MIN(MAX(BP$9-BP49*BP$8/12,0),BP49),0))</x:f>
        <x:v>34828798.43589325</x:v>
      </x:c>
      <x:c r="BQ50" s="58" t="n">
        <x:f>IF($C50&gt;'Deal Pricing'!$D$9,"",MAX(BQ49-MIN(MAX(BQ$9-BQ49*BQ$8/12,0),BQ49),0))</x:f>
        <x:v>34861619.74245497</x:v>
      </x:c>
      <x:c r="BR50" s="58" t="n">
        <x:f>IF($C50&gt;'Deal Pricing'!$D$9,"",MAX(BR49-MIN(MAX(BR$9-BR49*BR$8/12,0),BR49),0))</x:f>
        <x:v>34894446.2591037</x:v>
      </x:c>
      <x:c r="BS50" s="58" t="n">
        <x:f>IF($C50&gt;'Deal Pricing'!$D$9,"",MAX(BS49-MIN(MAX(BS$9-BS49*BS$8/12,0),BS49),0))</x:f>
        <x:v>34927277.95143487</x:v>
      </x:c>
      <x:c r="BT50" s="58" t="n">
        <x:f>IF($C50&gt;'Deal Pricing'!$D$9,"",MAX(BT49-MIN(MAX(BT$9-BT49*BT$8/12,0),BT49),0))</x:f>
        <x:v>34960114.78504874</x:v>
      </x:c>
      <x:c r="BU50" s="58" t="n">
        <x:f>IF($C50&gt;'Deal Pricing'!$D$9,"",MAX(BU49-MIN(MAX(BU$9-BU49*BU$8/12,0),BU49),0))</x:f>
        <x:v>34992956.72553974</x:v>
      </x:c>
      <x:c r="BV50" s="58" t="n">
        <x:f>IF($C50&gt;'Deal Pricing'!$D$9,"",MAX(BV49-MIN(MAX(BV$9-BV49*BV$8/12,0),BV49),0))</x:f>
        <x:v>35025803.73850847</x:v>
      </x:c>
      <x:c r="BW50" s="58" t="n">
        <x:f>IF($C50&gt;'Deal Pricing'!$D$9,"",MAX(BW49-MIN(MAX(BW$9-BW49*BW$8/12,0),BW49),0))</x:f>
        <x:v>35058655.78955028</x:v>
      </x:c>
      <x:c r="BX50" s="58" t="n">
        <x:f>IF($C50&gt;'Deal Pricing'!$D$9,"",MAX(BX49-MIN(MAX(BX$9-BX49*BX$8/12,0),BX49),0))</x:f>
        <x:v>35091512.84426706</x:v>
      </x:c>
      <x:c r="BY50" s="58" t="n">
        <x:f>IF($C50&gt;'Deal Pricing'!$D$9,"",MAX(BY49-MIN(MAX(BY$9-BY49*BY$8/12,0),BY49),0))</x:f>
        <x:v>35124374.86825564</x:v>
      </x:c>
      <x:c r="BZ50" s="58" t="n">
        <x:f>IF($C50&gt;'Deal Pricing'!$D$9,"",MAX(BZ49-MIN(MAX(BZ$9-BZ49*BZ$8/12,0),BZ49),0))</x:f>
        <x:v>35157241.82711975</x:v>
      </x:c>
      <x:c r="CA50" s="58" t="n">
        <x:f>IF($C50&gt;'Deal Pricing'!$D$9,"",MAX(CA49-MIN(MAX(CA$9-CA49*CA$8/12,0),CA49),0))</x:f>
        <x:v>35190113.68645823</x:v>
      </x:c>
      <x:c r="CB50" s="58" t="n">
        <x:f>IF($C50&gt;'Deal Pricing'!$D$9,"",MAX(CB49-MIN(MAX(CB$9-CB49*CB$8/12,0),CB49),0))</x:f>
        <x:v>35222990.4118773</x:v>
      </x:c>
      <x:c r="CC50" s="58" t="n">
        <x:f>IF($C50&gt;'Deal Pricing'!$D$9,"",MAX(CC49-MIN(MAX(CC$9-CC49*CC$8/12,0),CC49),0))</x:f>
        <x:v>35255871.96897994</x:v>
      </x:c>
      <x:c r="CD50" s="58" t="n">
        <x:f>IF($C50&gt;'Deal Pricing'!$D$9,"",MAX(CD49-MIN(MAX(CD$9-CD49*CD$8/12,0),CD49),0))</x:f>
        <x:v>35288758.32337096</x:v>
      </x:c>
      <x:c r="CE50" s="58" t="n">
        <x:f>IF($C50&gt;'Deal Pricing'!$D$9,"",MAX(CE49-MIN(MAX(CE$9-CE49*CE$8/12,0),CE49),0))</x:f>
        <x:v>35321649.44066098</x:v>
      </x:c>
      <x:c r="CF50" s="58" t="n">
        <x:f>IF($C50&gt;'Deal Pricing'!$D$9,"",MAX(CF49-MIN(MAX(CF$9-CF49*CF$8/12,0),CF49),0))</x:f>
        <x:v>35354545.286456905</x:v>
      </x:c>
      <x:c r="CG50" s="58" t="n">
        <x:f>IF($C50&gt;'Deal Pricing'!$D$9,"",MAX(CG49-MIN(MAX(CG$9-CG49*CG$8/12,0),CG49),0))</x:f>
        <x:v>35387445.82637333</x:v>
      </x:c>
      <x:c r="CH50" s="58" t="n">
        <x:f>IF($C50&gt;'Deal Pricing'!$D$9,"",MAX(CH49-MIN(MAX(CH$9-CH49*CH$8/12,0),CH49),0))</x:f>
        <x:v>35420351.02602128</x:v>
      </x:c>
      <x:c r="CI50" s="58" t="n">
        <x:f>IF($C50&gt;'Deal Pricing'!$D$9,"",MAX(CI49-MIN(MAX(CI$9-CI49*CI$8/12,0),CI49),0))</x:f>
        <x:v>35453260.851019755</x:v>
      </x:c>
      <x:c r="CJ50" s="58" t="n">
        <x:f>IF($C50&gt;'Deal Pricing'!$D$9,"",MAX(CJ49-MIN(MAX(CJ$9-CJ49*CJ$8/12,0),CJ49),0))</x:f>
        <x:v>35486175.266984746</x:v>
      </x:c>
      <x:c r="CK50" s="58" t="n">
        <x:f>IF($C50&gt;'Deal Pricing'!$D$9,"",MAX(CK49-MIN(MAX(CK$9-CK49*CK$8/12,0),CK49),0))</x:f>
        <x:v>35519094.23954019</x:v>
      </x:c>
      <x:c r="CL50" s="58" t="n">
        <x:f>IF($C50&gt;'Deal Pricing'!$D$9,"",MAX(CL49-MIN(MAX(CL$9-CL49*CL$8/12,0),CL49),0))</x:f>
        <x:v>35552017.73430733</x:v>
      </x:c>
      <x:c r="CM50" s="58" t="n">
        <x:f>IF($C50&gt;'Deal Pricing'!$D$9,"",MAX(CM49-MIN(MAX(CM$9-CM49*CM$8/12,0),CM49),0))</x:f>
        <x:v>35584945.7169159</x:v>
      </x:c>
      <x:c r="CN50" s="58" t="n">
        <x:f>IF($C50&gt;'Deal Pricing'!$D$9,"",MAX(CN49-MIN(MAX(CN$9-CN49*CN$8/12,0),CN49),0))</x:f>
        <x:v>35617878.15299298</x:v>
      </x:c>
      <x:c r="CO50" s="58" t="n">
        <x:f>IF($C50&gt;'Deal Pricing'!$D$9,"",MAX(CO49-MIN(MAX(CO$9-CO49*CO$8/12,0),CO49),0))</x:f>
        <x:v>35650815.008174606</x:v>
      </x:c>
      <x:c r="CP50" s="58" t="n">
        <x:f>IF($C50&gt;'Deal Pricing'!$D$9,"",MAX(CP49-MIN(MAX(CP$9-CP49*CP$8/12,0),CP49),0))</x:f>
        <x:v>35683756.24809569</x:v>
      </x:c>
      <x:c r="CQ50" s="58" t="n">
        <x:f>IF($C50&gt;'Deal Pricing'!$D$9,"",MAX(CQ49-MIN(MAX(CQ$9-CQ49*CQ$8/12,0),CQ49),0))</x:f>
        <x:v>35716701.83839501</x:v>
      </x:c>
      <x:c r="CR50" s="58" t="n">
        <x:f>IF($C50&gt;'Deal Pricing'!$D$9,"",MAX(CR49-MIN(MAX(CR$9-CR49*CR$8/12,0),CR49),0))</x:f>
        <x:v>35749651.74471876</x:v>
      </x:c>
      <x:c r="CS50" s="58" t="n">
        <x:f>IF($C50&gt;'Deal Pricing'!$D$9,"",MAX(CS49-MIN(MAX(CS$9-CS49*CS$8/12,0),CS49),0))</x:f>
        <x:v>35782605.932711735</x:v>
      </x:c>
      <x:c r="CT50" s="58" t="n">
        <x:f>IF($C50&gt;'Deal Pricing'!$D$9,"",MAX(CT49-MIN(MAX(CT$9-CT49*CT$8/12,0),CT49),0))</x:f>
        <x:v>35815564.368027754</x:v>
      </x:c>
      <x:c r="CU50" s="58" t="n">
        <x:f>IF($C50&gt;'Deal Pricing'!$D$9,"",MAX(CU49-MIN(MAX(CU$9-CU49*CU$8/12,0),CU49),0))</x:f>
        <x:v>35848527.01631964</x:v>
      </x:c>
      <x:c r="CV50" s="58" t="n">
        <x:f>IF($C50&gt;'Deal Pricing'!$D$9,"",MAX(CV49-MIN(MAX(CV$9-CV49*CV$8/12,0),CV49),0))</x:f>
        <x:v>35881493.84324953</x:v>
      </x:c>
      <x:c r="CW50" s="58" t="n">
        <x:f>IF($C50&gt;'Deal Pricing'!$D$9,"",MAX(CW49-MIN(MAX(CW$9-CW49*CW$8/12,0),CW49),0))</x:f>
        <x:v>35914464.81447868</x:v>
      </x:c>
      <x:c r="CX50" s="58" t="n">
        <x:f>IF($C50&gt;'Deal Pricing'!$D$9,"",MAX(CX49-MIN(MAX(CX$9-CX49*CX$8/12,0),CX49),0))</x:f>
        <x:v>35947439.89567824</x:v>
      </x:c>
      <x:c r="CY50" s="58" t="n">
        <x:f>IF($C50&gt;'Deal Pricing'!$D$9,"",MAX(CY49-MIN(MAX(CY$9-CY49*CY$8/12,0),CY49),0))</x:f>
        <x:v>35980419.05251866</x:v>
      </x:c>
      <x:c r="CZ50" s="58" t="n">
        <x:f>IF($C50&gt;'Deal Pricing'!$D$9,"",MAX(CZ49-MIN(MAX(CZ$9-CZ49*CZ$8/12,0),CZ49),0))</x:f>
        <x:v>36013402.25068037</x:v>
      </x:c>
      <x:c r="DA50" s="58" t="n">
        <x:f>IF($C50&gt;'Deal Pricing'!$D$9,"",MAX(DA49-MIN(MAX(DA$9-DA49*DA$8/12,0),DA49),0))</x:f>
        <x:v>36046389.45584358</x:v>
      </x:c>
      <x:c r="DB50" s="58" t="n">
        <x:f>IF($C50&gt;'Deal Pricing'!$D$9,"",MAX(DB49-MIN(MAX(DB$9-DB49*DB$8/12,0),DB49),0))</x:f>
        <x:v>36079380.633698784</x:v>
      </x:c>
      <x:c r="DC50" s="58" t="n">
        <x:f>IF($C50&gt;'Deal Pricing'!$D$9,"",MAX(DC49-MIN(MAX(DC$9-DC49*DC$8/12,0),DC49),0))</x:f>
        <x:v>36112375.749937885</x:v>
      </x:c>
      <x:c r="DD50" s="58" t="n">
        <x:f>IF($C50&gt;'Deal Pricing'!$D$9,"",MAX(DD49-MIN(MAX(DD$9-DD49*DD$8/12,0),DD49),0))</x:f>
        <x:v>36145374.77025803</x:v>
      </x:c>
      <x:c r="DE50" s="58" t="n">
        <x:f>IF($C50&gt;'Deal Pricing'!$D$9,"",MAX(DE49-MIN(MAX(DE$9-DE49*DE$8/12,0),DE49),0))</x:f>
        <x:v>36178377.6603658</x:v>
      </x:c>
      <x:c r="DF50" s="58" t="n">
        <x:f>IF($C50&gt;'Deal Pricing'!$D$9,"",MAX(DF49-MIN(MAX(DF$9-DF49*DF$8/12,0),DF49),0))</x:f>
        <x:v>36211384.38596835</x:v>
      </x:c>
      <x:c r="DG50" s="58" t="n">
        <x:f>IF($C50&gt;'Deal Pricing'!$D$9,"",MAX(DG49-MIN(MAX(DG$9-DG49*DG$8/12,0),DG49),0))</x:f>
        <x:v>36244394.912783615</x:v>
      </x:c>
      <x:c r="DH50" s="58" t="n">
        <x:f>IF($C50&gt;'Deal Pricing'!$D$9,"",MAX(DH49-MIN(MAX(DH$9-DH49*DH$8/12,0),DH49),0))</x:f>
        <x:v>36277409.2065306</x:v>
      </x:c>
      <x:c r="DI50" s="58" t="n">
        <x:f>IF($C50&gt;'Deal Pricing'!$D$9,"",MAX(DI49-MIN(MAX(DI$9-DI49*DI$8/12,0),DI49),0))</x:f>
        <x:v>36310427.23293924</x:v>
      </x:c>
      <x:c r="DJ50" s="58" t="n">
        <x:f>IF($C50&gt;'Deal Pricing'!$D$9,"",MAX(DJ49-MIN(MAX(DJ$9-DJ49*DJ$8/12,0),DJ49),0))</x:f>
        <x:v>36343448.95774089</x:v>
      </x:c>
      <x:c r="DK50" s="58" t="n">
        <x:f>IF($C50&gt;'Deal Pricing'!$D$9,"",MAX(DK49-MIN(MAX(DK$9-DK49*DK$8/12,0),DK49),0))</x:f>
        <x:v>36376474.34667809</x:v>
      </x:c>
      <x:c r="DL50" s="58" t="n">
        <x:f>IF($C50&gt;'Deal Pricing'!$D$9,"",MAX(DL49-MIN(MAX(DL$9-DL49*DL$8/12,0),DL49),0))</x:f>
        <x:v>36409503.365495056</x:v>
      </x:c>
      <x:c r="DM50" s="58" t="n">
        <x:f>IF($C50&gt;'Deal Pricing'!$D$9,"",MAX(DM49-MIN(MAX(DM$9-DM49*DM$8/12,0),DM49),0))</x:f>
        <x:v>36442535.979947574</x:v>
      </x:c>
      <x:c r="DN50" s="58" t="n">
        <x:f>IF($C50&gt;'Deal Pricing'!$D$9,"",MAX(DN49-MIN(MAX(DN$9-DN49*DN$8/12,0),DN49),0))</x:f>
        <x:v>36475572.15579448</x:v>
      </x:c>
      <x:c r="DO50" s="58" t="n">
        <x:f>IF($C50&gt;'Deal Pricing'!$D$9,"",MAX(DO49-MIN(MAX(DO$9-DO49*DO$8/12,0),DO49),0))</x:f>
        <x:v>36508611.85880172</x:v>
      </x:c>
      <x:c r="DP50" s="58" t="n">
        <x:f>IF($C50&gt;'Deal Pricing'!$D$9,"",MAX(DP49-MIN(MAX(DP$9-DP49*DP$8/12,0),DP49),0))</x:f>
        <x:v>36541655.054745845</x:v>
      </x:c>
      <x:c r="DQ50" s="58" t="n">
        <x:f>IF($C50&gt;'Deal Pricing'!$D$9,"",MAX(DQ49-MIN(MAX(DQ$9-DQ49*DQ$8/12,0),DQ49),0))</x:f>
        <x:v>36574701.709405914</x:v>
      </x:c>
      <x:c r="DR50" s="58" t="n">
        <x:f>IF($C50&gt;'Deal Pricing'!$D$9,"",MAX(DR49-MIN(MAX(DR$9-DR49*DR$8/12,0),DR49),0))</x:f>
        <x:v>36607751.78857298</x:v>
      </x:c>
      <x:c r="DS50" s="58" t="n">
        <x:f>IF($C50&gt;'Deal Pricing'!$D$9,"",MAX(DS49-MIN(MAX(DS$9-DS49*DS$8/12,0),DS49),0))</x:f>
        <x:v>36640805.258041084</x:v>
      </x:c>
      <x:c r="DT50" s="58" t="n">
        <x:f>IF($C50&gt;'Deal Pricing'!$D$9,"",MAX(DT49-MIN(MAX(DT$9-DT49*DT$8/12,0),DT49),0))</x:f>
        <x:v>36673862.08361646</x:v>
      </x:c>
      <x:c r="DU50" s="58" t="n">
        <x:f>IF($C50&gt;'Deal Pricing'!$D$9,"",MAX(DU49-MIN(MAX(DU$9-DU49*DU$8/12,0),DU49),0))</x:f>
        <x:v>36706922.231108576</x:v>
      </x:c>
      <x:c r="DV50" s="58" t="n">
        <x:f>IF($C50&gt;'Deal Pricing'!$D$9,"",MAX(DV49-MIN(MAX(DV$9-DV49*DV$8/12,0),DV49),0))</x:f>
        <x:v>36739985.66633939</x:v>
      </x:c>
      <x:c r="DW50" s="58" t="n">
        <x:f>IF($C50&gt;'Deal Pricing'!$D$9,"",MAX(DW49-MIN(MAX(DW$9-DW49*DW$8/12,0),DW49),0))</x:f>
        <x:v>36773052.35513449</x:v>
      </x:c>
      <x:c r="DX50" s="58" t="n">
        <x:f>IF($C50&gt;'Deal Pricing'!$D$9,"",MAX(DX49-MIN(MAX(DX$9-DX49*DX$8/12,0),DX49),0))</x:f>
        <x:v>36806122.2633321</x:v>
      </x:c>
      <x:c r="DY50" s="58" t="n">
        <x:f>IF($C50&gt;'Deal Pricing'!$D$9,"",MAX(DY49-MIN(MAX(DY$9-DY49*DY$8/12,0),DY49),0))</x:f>
        <x:v>36839195.35677437</x:v>
      </x:c>
      <x:c r="DZ50" s="58" t="n">
        <x:f>IF($C50&gt;'Deal Pricing'!$D$9,"",MAX(DZ49-MIN(MAX(DZ$9-DZ49*DZ$8/12,0),DZ49),0))</x:f>
        <x:v>36872271.60131639</x:v>
      </x:c>
      <x:c r="EA50" s="58" t="n">
        <x:f>IF($C50&gt;'Deal Pricing'!$D$9,"",MAX(EA49-MIN(MAX(EA$9-EA49*EA$8/12,0),EA49),0))</x:f>
        <x:v>36905350.96281851</x:v>
      </x:c>
      <x:c r="EB50" s="58" t="n">
        <x:f>IF($C50&gt;'Deal Pricing'!$D$9,"",MAX(EB49-MIN(MAX(EB$9-EB49*EB$8/12,0),EB49),0))</x:f>
        <x:v>36938433.40715013</x:v>
      </x:c>
      <x:c r="EC50" s="58" t="n">
        <x:f>IF($C50&gt;'Deal Pricing'!$D$9,"",MAX(EC49-MIN(MAX(EC$9-EC49*EC$8/12,0),EC49),0))</x:f>
        <x:v>36971518.90019256</x:v>
      </x:c>
      <x:c r="ED50" s="58" t="n">
        <x:f>IF($C50&gt;'Deal Pricing'!$D$9,"",MAX(ED49-MIN(MAX(ED$9-ED49*ED$8/12,0),ED49),0))</x:f>
        <x:v>37004607.407831974</x:v>
      </x:c>
      <x:c r="EE50" s="58" t="n">
        <x:f>IF($C50&gt;'Deal Pricing'!$D$9,"",MAX(EE49-MIN(MAX(EE$9-EE49*EE$8/12,0),EE49),0))</x:f>
        <x:v>37037698.89596803</x:v>
      </x:c>
      <x:c r="EF50" s="58" t="n">
        <x:f>IF($C50&gt;'Deal Pricing'!$D$9,"",MAX(EF49-MIN(MAX(EF$9-EF49*EF$8/12,0),EF49),0))</x:f>
        <x:v>37070793.33050535</x:v>
      </x:c>
      <x:c r="EG50" s="58" t="n">
        <x:f>IF($C50&gt;'Deal Pricing'!$D$9,"",MAX(EG49-MIN(MAX(EG$9-EG49*EG$8/12,0),EG49),0))</x:f>
        <x:v>37103890.67736263</x:v>
      </x:c>
      <x:c r="EH50" s="58" t="n">
        <x:f>IF($C50&gt;'Deal Pricing'!$D$9,"",MAX(EH49-MIN(MAX(EH$9-EH49*EH$8/12,0),EH49),0))</x:f>
        <x:v>37136990.9024635</x:v>
      </x:c>
      <x:c r="EI50" s="58" t="n">
        <x:f>IF($C50&gt;'Deal Pricing'!$D$9,"",MAX(EI49-MIN(MAX(EI$9-EI49*EI$8/12,0),EI49),0))</x:f>
        <x:v>37170093.971746035</x:v>
      </x:c>
      <x:c r="EJ50" s="58" t="n">
        <x:f>IF($C50&gt;'Deal Pricing'!$D$9,"",MAX(EJ49-MIN(MAX(EJ$9-EJ49*EJ$8/12,0),EJ49),0))</x:f>
        <x:v>37203199.85115358</x:v>
      </x:c>
      <x:c r="EK50" s="58" t="n">
        <x:f>IF($C50&gt;'Deal Pricing'!$D$9,"",MAX(EK49-MIN(MAX(EK$9-EK49*EK$8/12,0),EK49),0))</x:f>
        <x:v>37236308.506644</x:v>
      </x:c>
      <x:c r="EL50" s="58" t="n">
        <x:f>IF($C50&gt;'Deal Pricing'!$D$9,"",MAX(EL49-MIN(MAX(EL$9-EL49*EL$8/12,0),EL49),0))</x:f>
        <x:v>37269419.904182106</x:v>
      </x:c>
      <x:c r="EM50" s="58" t="n">
        <x:f>IF($C50&gt;'Deal Pricing'!$D$9,"",MAX(EM49-MIN(MAX(EM$9-EM49*EM$8/12,0),EM49),0))</x:f>
        <x:v>37302534.00974286</x:v>
      </x:c>
      <x:c r="EN50" s="58" t="n">
        <x:f>IF($C50&gt;'Deal Pricing'!$D$9,"",MAX(EN49-MIN(MAX(EN$9-EN49*EN$8/12,0),EN49),0))</x:f>
        <x:v>37335650.78931525</x:v>
      </x:c>
      <x:c r="EO50" s="58" t="n">
        <x:f>IF($C50&gt;'Deal Pricing'!$D$9,"",MAX(EO49-MIN(MAX(EO$9-EO49*EO$8/12,0),EO49),0))</x:f>
        <x:v>37368770.20889417</x:v>
      </x:c>
      <x:c r="EP50" s="58" t="n">
        <x:f>IF($C50&gt;'Deal Pricing'!$D$9,"",MAX(EP49-MIN(MAX(EP$9-EP49*EP$8/12,0),EP49),0))</x:f>
        <x:v>37401892.234489806</x:v>
      </x:c>
      <x:c r="EQ50" s="58" t="n">
        <x:f>IF($C50&gt;'Deal Pricing'!$D$9,"",MAX(EQ49-MIN(MAX(EQ$9-EQ49*EQ$8/12,0),EQ49),0))</x:f>
        <x:v>37435016.83211873</x:v>
      </x:c>
      <x:c r="ER50" s="58" t="n">
        <x:f>IF($C50&gt;'Deal Pricing'!$D$9,"",MAX(ER49-MIN(MAX(ER$9-ER49*ER$8/12,0),ER49),0))</x:f>
        <x:v>37468143.96781306</x:v>
      </x:c>
      <x:c r="ES50" s="58" t="n">
        <x:f>IF($C50&gt;'Deal Pricing'!$D$9,"",MAX(ES49-MIN(MAX(ES$9-ES49*ES$8/12,0),ES49),0))</x:f>
        <x:v>37501273.607611425</x:v>
      </x:c>
      <x:c r="ET50" s="58" t="n">
        <x:f>IF($C50&gt;'Deal Pricing'!$D$9,"",MAX(ET49-MIN(MAX(ET$9-ET49*ET$8/12,0),ET49),0))</x:f>
        <x:v>37534405.71756832</x:v>
      </x:c>
      <x:c r="EU50" s="58" t="n">
        <x:f>IF($C50&gt;'Deal Pricing'!$D$9,"",MAX(EU49-MIN(MAX(EU$9-EU49*EU$8/12,0),EU49),0))</x:f>
        <x:v>37567540.263745286</x:v>
      </x:c>
      <x:c r="EV50" s="58" t="n">
        <x:f>IF($C50&gt;'Deal Pricing'!$D$9,"",MAX(EV49-MIN(MAX(EV$9-EV49*EV$8/12,0),EV49),0))</x:f>
        <x:v>37600677.21221955</x:v>
      </x:c>
      <x:c r="EW50" s="58" t="n">
        <x:f>IF($C50&gt;'Deal Pricing'!$D$9,"",MAX(EW49-MIN(MAX(EW$9-EW49*EW$8/12,0),EW49),0))</x:f>
        <x:v>37633816.52907591</x:v>
      </x:c>
      <x:c r="EX50" s="58" t="n">
        <x:f>IF($C50&gt;'Deal Pricing'!$D$9,"",MAX(EX49-MIN(MAX(EX$9-EX49*EX$8/12,0),EX49),0))</x:f>
        <x:v>37666958.18041517</x:v>
      </x:c>
      <x:c r="EY50" s="58" t="n">
        <x:f>IF($C50&gt;'Deal Pricing'!$D$9,"",MAX(EY49-MIN(MAX(EY$9-EY49*EY$8/12,0),EY49),0))</x:f>
        <x:v>37700102.13234697</x:v>
      </x:c>
      <x:c r="EZ50" s="58" t="n">
        <x:f>IF($C50&gt;'Deal Pricing'!$D$9,"",MAX(EZ49-MIN(MAX(EZ$9-EZ49*EZ$8/12,0),EZ49),0))</x:f>
        <x:v>37733248.35099299</x:v>
      </x:c>
      <x:c r="FA50" s="58" t="n">
        <x:f>IF($C50&gt;'Deal Pricing'!$D$9,"",MAX(FA49-MIN(MAX(FA$9-FA49*FA$8/12,0),FA49),0))</x:f>
        <x:v>37766396.802490346</x:v>
      </x:c>
      <x:c r="FB50" s="58" t="n">
        <x:f>IF($C50&gt;'Deal Pricing'!$D$9,"",MAX(FB49-MIN(MAX(FB$9-FB49*FB$8/12,0),FB49),0))</x:f>
        <x:v>37799547.45298426</x:v>
      </x:c>
      <x:c r="FC50" s="58" t="n">
        <x:f>IF($C50&gt;'Deal Pricing'!$D$9,"",MAX(FC49-MIN(MAX(FC$9-FC49*FC$8/12,0),FC49),0))</x:f>
        <x:v>37832700.26863661</x:v>
      </x:c>
      <x:c r="FD50" s="58" t="n">
        <x:f>IF($C50&gt;'Deal Pricing'!$D$9,"",MAX(FD49-MIN(MAX(FD$9-FD49*FD$8/12,0),FD49),0))</x:f>
        <x:v>37865855.21561795</x:v>
      </x:c>
      <x:c r="FE50" s="58" t="n">
        <x:f>IF($C50&gt;'Deal Pricing'!$D$9,"",MAX(FE49-MIN(MAX(FE$9-FE49*FE$8/12,0),FE49),0))</x:f>
        <x:v>37899012.260115445</x:v>
      </x:c>
      <x:c r="FF50" s="58" t="n">
        <x:f>IF($C50&gt;'Deal Pricing'!$D$9,"",MAX(FF49-MIN(MAX(FF$9-FF49*FF$8/12,0),FF49),0))</x:f>
        <x:v>37932171.36832512</x:v>
      </x:c>
      <x:c r="FG50" s="58" t="n">
        <x:f>IF($C50&gt;'Deal Pricing'!$D$9,"",MAX(FG49-MIN(MAX(FG$9-FG49*FG$8/12,0),FG49),0))</x:f>
        <x:v>37965332.50646035</x:v>
      </x:c>
      <x:c r="FH50" s="58" t="n">
        <x:f>IF($C50&gt;'Deal Pricing'!$D$9,"",MAX(FH49-MIN(MAX(FH$9-FH49*FH$8/12,0),FH49),0))</x:f>
        <x:v>37998495.64074335</x:v>
      </x:c>
      <x:c r="FI50" s="58" t="n">
        <x:f>IF($C50&gt;'Deal Pricing'!$D$9,"",MAX(FI49-MIN(MAX(FI$9-FI49*FI$8/12,0),FI49),0))</x:f>
        <x:v>38031660.737413846</x:v>
      </x:c>
      <x:c r="FJ50" s="58" t="n">
        <x:f>IF($C50&gt;'Deal Pricing'!$D$9,"",MAX(FJ49-MIN(MAX(FJ$9-FJ49*FJ$8/12,0),FJ49),0))</x:f>
        <x:v>38064827.76272188</x:v>
      </x:c>
      <x:c r="FK50" s="58" t="n">
        <x:f>IF($C50&gt;'Deal Pricing'!$D$9,"",MAX(FK49-MIN(MAX(FK$9-FK49*FK$8/12,0),FK49),0))</x:f>
        <x:v>38097996.68293107</x:v>
      </x:c>
      <x:c r="FL50" s="58" t="n">
        <x:f>IF($C50&gt;'Deal Pricing'!$D$9,"",MAX(FL49-MIN(MAX(FL$9-FL49*FL$8/12,0),FL49),0))</x:f>
        <x:v>38131167.464321785</x:v>
      </x:c>
      <x:c r="FM50" s="58" t="n">
        <x:f>IF($C50&gt;'Deal Pricing'!$D$9,"",MAX(FM49-MIN(MAX(FM$9-FM49*FM$8/12,0),FM49),0))</x:f>
        <x:v>38164340.07318426</x:v>
      </x:c>
      <x:c r="FN50" s="58" t="n">
        <x:f>IF($C50&gt;'Deal Pricing'!$D$9,"",MAX(FN49-MIN(MAX(FN$9-FN49*FN$8/12,0),FN49),0))</x:f>
        <x:v>38197514.47582655</x:v>
      </x:c>
      <x:c r="FO50" s="58" t="n">
        <x:f>IF($C50&gt;'Deal Pricing'!$D$9,"",MAX(FO49-MIN(MAX(FO$9-FO49*FO$8/12,0),FO49),0))</x:f>
        <x:v>38230690.63856692</x:v>
      </x:c>
      <x:c r="FP50" s="58" t="n">
        <x:f>IF($C50&gt;'Deal Pricing'!$D$9,"",MAX(FP49-MIN(MAX(FP$9-FP49*FP$8/12,0),FP49),0))</x:f>
        <x:v>38263868.52774187</x:v>
      </x:c>
      <x:c r="FQ50" s="58" t="n">
        <x:f>IF($C50&gt;'Deal Pricing'!$D$9,"",MAX(FQ49-MIN(MAX(FQ$9-FQ49*FQ$8/12,0),FQ49),0))</x:f>
        <x:v>38297048.109698206</x:v>
      </x:c>
      <x:c r="FR50" s="58" t="n">
        <x:f>IF($C50&gt;'Deal Pricing'!$D$9,"",MAX(FR49-MIN(MAX(FR$9-FR49*FR$8/12,0),FR49),0))</x:f>
        <x:v>38330229.350801185</x:v>
      </x:c>
      <x:c r="FS50" s="58" t="n">
        <x:f>IF($C50&gt;'Deal Pricing'!$D$9,"",MAX(FS49-MIN(MAX(FS$9-FS49*FS$8/12,0),FS49),0))</x:f>
        <x:v>38363412.217426814</x:v>
      </x:c>
      <x:c r="FT50" s="58" t="n">
        <x:f>IF($C50&gt;'Deal Pricing'!$D$9,"",MAX(FT49-MIN(MAX(FT$9-FT49*FT$8/12,0),FT49),0))</x:f>
        <x:v>38396596.675969854</x:v>
      </x:c>
      <x:c r="FU50" s="58" t="n">
        <x:f>IF($C50&gt;'Deal Pricing'!$D$9,"",MAX(FU49-MIN(MAX(FU$9-FU49*FU$8/12,0),FU49),0))</x:f>
        <x:v>38429782.69283581</x:v>
      </x:c>
      <x:c r="FV50" s="58" t="n">
        <x:f>IF($C50&gt;'Deal Pricing'!$D$9,"",MAX(FV49-MIN(MAX(FV$9-FV49*FV$8/12,0),FV49),0))</x:f>
        <x:v>38462970.234449215</x:v>
      </x:c>
      <x:c r="FW50" s="58" t="n">
        <x:f>IF($C50&gt;'Deal Pricing'!$D$9,"",MAX(FW49-MIN(MAX(FW$9-FW49*FW$8/12,0),FW49),0))</x:f>
        <x:v>38496159.26724687</x:v>
      </x:c>
      <x:c r="FX50" s="58" t="n">
        <x:f>IF($C50&gt;'Deal Pricing'!$D$9,"",MAX(FX49-MIN(MAX(FX$9-FX49*FX$8/12,0),FX49),0))</x:f>
        <x:v>38529349.75768095</x:v>
      </x:c>
      <x:c r="FY50" s="58" t="n">
        <x:f>IF($C50&gt;'Deal Pricing'!$D$9,"",MAX(FY49-MIN(MAX(FY$9-FY49*FY$8/12,0),FY49),0))</x:f>
        <x:v>38562541.67222154</x:v>
      </x:c>
      <x:c r="FZ50" s="58" t="n">
        <x:f>IF($C50&gt;'Deal Pricing'!$D$9,"",MAX(FZ49-MIN(MAX(FZ$9-FZ49*FZ$8/12,0),FZ49),0))</x:f>
        <x:v>38595734.97735103</x:v>
      </x:c>
      <x:c r="GA50" s="58" t="n">
        <x:f>IF($C50&gt;'Deal Pricing'!$D$9,"",MAX(GA49-MIN(MAX(GA$9-GA49*GA$8/12,0),GA49),0))</x:f>
        <x:v>38628929.63957054</x:v>
      </x:c>
      <x:c r="GB50" s="58" t="n">
        <x:f>IF($C50&gt;'Deal Pricing'!$D$9,"",MAX(GB49-MIN(MAX(GB$9-GB49*GB$8/12,0),GB49),0))</x:f>
        <x:v>38662125.62539391</x:v>
      </x:c>
      <x:c r="GC50" s="58" t="n">
        <x:f>IF($C50&gt;'Deal Pricing'!$D$9,"",MAX(GC49-MIN(MAX(GC$9-GC49*GC$8/12,0),GC49),0))</x:f>
        <x:v>38695322.90135424</x:v>
      </x:c>
      <x:c r="GD50" s="58" t="n">
        <x:f>IF($C50&gt;'Deal Pricing'!$D$9,"",MAX(GD49-MIN(MAX(GD$9-GD49*GD$8/12,0),GD49),0))</x:f>
        <x:v>38728521.43399703</x:v>
      </x:c>
      <x:c r="GE50" s="58" t="n">
        <x:f>IF($C50&gt;'Deal Pricing'!$D$9,"",MAX(GE49-MIN(MAX(GE$9-GE49*GE$8/12,0),GE49),0))</x:f>
        <x:v>38761721.18988775</x:v>
      </x:c>
      <x:c r="GF50" s="58" t="n">
        <x:f>IF($C50&gt;'Deal Pricing'!$D$9,"",MAX(GF49-MIN(MAX(GF$9-GF49*GF$8/12,0),GF49),0))</x:f>
        <x:v>38794922.13560436</x:v>
      </x:c>
      <x:c r="GG50" s="58" t="n">
        <x:f>IF($C50&gt;'Deal Pricing'!$D$9,"",MAX(GG49-MIN(MAX(GG$9-GG49*GG$8/12,0),GG49),0))</x:f>
        <x:v>38828124.237745136</x:v>
      </x:c>
      <x:c r="GH50" s="58" t="n">
        <x:f>IF($C50&gt;'Deal Pricing'!$D$9,"",MAX(GH49-MIN(MAX(GH$9-GH49*GH$8/12,0),GH49),0))</x:f>
        <x:v>38861327.46292179</x:v>
      </x:c>
      <x:c r="GI50" s="58" t="n">
        <x:f>IF($C50&gt;'Deal Pricing'!$D$9,"",MAX(GI49-MIN(MAX(GI$9-GI49*GI$8/12,0),GI49),0))</x:f>
        <x:v>38894531.77776317</x:v>
      </x:c>
      <x:c r="GJ50" s="58" t="n">
        <x:f>IF($C50&gt;'Deal Pricing'!$D$9,"",MAX(GJ49-MIN(MAX(GJ$9-GJ49*GJ$8/12,0),GJ49),0))</x:f>
        <x:v>38927737.14891738</x:v>
      </x:c>
      <x:c r="GK50" s="58" t="n">
        <x:f>IF($C50&gt;'Deal Pricing'!$D$9,"",MAX(GK49-MIN(MAX(GK$9-GK49*GK$8/12,0),GK49),0))</x:f>
        <x:v>38960943.54304593</x:v>
      </x:c>
      <x:c r="GL50" s="58" t="n">
        <x:f>IF($C50&gt;'Deal Pricing'!$D$9,"",MAX(GL49-MIN(MAX(GL$9-GL49*GL$8/12,0),GL49),0))</x:f>
        <x:v>38994150.926831074</x:v>
      </x:c>
      <x:c r="GM50" s="58" t="n">
        <x:f>IF($C50&gt;'Deal Pricing'!$D$9,"",MAX(GM49-MIN(MAX(GM$9-GM49*GM$8/12,0),GM49),0))</x:f>
        <x:v>39027359.26696848</x:v>
      </x:c>
      <x:c r="GN50" s="58" t="n">
        <x:f>IF($C50&gt;'Deal Pricing'!$D$9,"",MAX(GN49-MIN(MAX(GN$9-GN49*GN$8/12,0),GN49),0))</x:f>
        <x:v>39060568.53017495</x:v>
      </x:c>
      <x:c r="GO50" s="58" t="n">
        <x:f>IF($C50&gt;'Deal Pricing'!$D$9,"",MAX(GO49-MIN(MAX(GO$9-GO49*GO$8/12,0),GO49),0))</x:f>
        <x:v>39093778.68318094</x:v>
      </x:c>
      <x:c r="GP50" s="58" t="n">
        <x:f>IF($C50&gt;'Deal Pricing'!$D$9,"",MAX(GP49-MIN(MAX(GP$9-GP49*GP$8/12,0),GP49),0))</x:f>
        <x:v>39126989.6927383</x:v>
      </x:c>
      <x:c r="GQ50" s="58" t="n">
        <x:f>IF($C50&gt;'Deal Pricing'!$D$9,"",MAX(GQ49-MIN(MAX(GQ$9-GQ49*GQ$8/12,0),GQ49),0))</x:f>
        <x:v>39160201.52561273</x:v>
      </x:c>
      <x:c r="GR50" s="58" t="n">
        <x:f>IF($C50&gt;'Deal Pricing'!$D$9,"",MAX(GR49-MIN(MAX(GR$9-GR49*GR$8/12,0),GR49),0))</x:f>
        <x:v>39193414.14859152</x:v>
      </x:c>
      <x:c r="GS50" s="58" t="n">
        <x:f>IF($C50&gt;'Deal Pricing'!$D$9,"",MAX(GS49-MIN(MAX(GS$9-GS49*GS$8/12,0),GS49),0))</x:f>
        <x:v>39226627.52847636</x:v>
      </x:c>
      <x:c r="GT50" s="58" t="n">
        <x:f>IF($C50&gt;'Deal Pricing'!$D$9,"",MAX(GT49-MIN(MAX(GT$9-GT49*GT$8/12,0),GT49),0))</x:f>
        <x:v>39259841.632090375</x:v>
      </x:c>
      <x:c r="GU50" s="58" t="n">
        <x:f>IF($C50&gt;'Deal Pricing'!$D$9,"",MAX(GU49-MIN(MAX(GU$9-GU49*GU$8/12,0),GU49),0))</x:f>
        <x:v>39293056.42627234</x:v>
      </x:c>
      <x:c r="GV50" s="58" t="n">
        <x:f>IF($C50&gt;'Deal Pricing'!$D$9,"",MAX(GV49-MIN(MAX(GV$9-GV49*GV$8/12,0),GV49),0))</x:f>
        <x:v>39326271.8778794</x:v>
      </x:c>
      <x:c r="GW50" s="58" t="n">
        <x:f>IF($C50&gt;'Deal Pricing'!$D$9,"",MAX(GW49-MIN(MAX(GW$9-GW49*GW$8/12,0),GW49),0))</x:f>
        <x:v>39359487.953789815</x:v>
      </x:c>
      <x:c r="GX50" s="58" t="n">
        <x:f>IF($C50&gt;'Deal Pricing'!$D$9,"",MAX(GX49-MIN(MAX(GX$9-GX49*GX$8/12,0),GX49),0))</x:f>
        <x:v>39392704.6208968</x:v>
      </x:c>
      <x:c r="GY50" s="58" t="n">
        <x:f>IF($C50&gt;'Deal Pricing'!$D$9,"",MAX(GY49-MIN(MAX(GY$9-GY49*GY$8/12,0),GY49),0))</x:f>
        <x:v>39425921.846115805</x:v>
      </x:c>
      <x:c r="GZ50" s="58" t="n">
        <x:f>IF($C50&gt;'Deal Pricing'!$D$9,"",MAX(GZ49-MIN(MAX(GZ$9-GZ49*GZ$8/12,0),GZ49),0))</x:f>
        <x:v>39459139.59637747</x:v>
      </x:c>
      <x:c r="HA50" s="58" t="n">
        <x:f>IF($C50&gt;'Deal Pricing'!$D$9,"",MAX(HA49-MIN(MAX(HA$9-HA49*HA$8/12,0),HA49),0))</x:f>
        <x:v>39492357.83863516</x:v>
      </x:c>
      <x:c r="HB50" s="58" t="n">
        <x:f>IF($C50&gt;'Deal Pricing'!$D$9,"",MAX(HB49-MIN(MAX(HB$9-HB49*HB$8/12,0),HB49),0))</x:f>
        <x:v>39525576.539857596</x:v>
      </x:c>
      <x:c r="HC50" s="58" t="n">
        <x:f>IF($C50&gt;'Deal Pricing'!$D$9,"",MAX(HC49-MIN(MAX(HC$9-HC49*HC$8/12,0),HC49),0))</x:f>
        <x:v>39558795.667036034</x:v>
      </x:c>
      <x:c r="HD50" s="58" t="n">
        <x:f>IF($C50&gt;'Deal Pricing'!$D$9,"",MAX(HD49-MIN(MAX(HD$9-HD49*HD$8/12,0),HD49),0))</x:f>
        <x:v>39592015.18717807</x:v>
      </x:c>
      <x:c r="HE50" s="58" t="n">
        <x:f>IF($C50&gt;'Deal Pricing'!$D$9,"",MAX(HE49-MIN(MAX(HE$9-HE49*HE$8/12,0),HE49),0))</x:f>
        <x:v>39625235.06731363</x:v>
      </x:c>
      <x:c r="HF50" s="58" t="n">
        <x:f>IF($C50&gt;'Deal Pricing'!$D$9,"",MAX(HF49-MIN(MAX(HF$9-HF49*HF$8/12,0),HF49),0))</x:f>
        <x:v>39658455.27448895</x:v>
      </x:c>
      <x:c r="HG50" s="58" t="n">
        <x:f>IF($C50&gt;'Deal Pricing'!$D$9,"",MAX(HG49-MIN(MAX(HG$9-HG49*HG$8/12,0),HG49),0))</x:f>
        <x:v>39691675.775773466</x:v>
      </x:c>
      <x:c r="HH50" s="58" t="n">
        <x:f>IF($C50&gt;'Deal Pricing'!$D$9,"",MAX(HH49-MIN(MAX(HH$9-HH49*HH$8/12,0),HH49),0))</x:f>
        <x:v>39724896.53825379</x:v>
      </x:c>
      <x:c r="HI50" s="58" t="n">
        <x:f>IF($C50&gt;'Deal Pricing'!$D$9,"",MAX(HI49-MIN(MAX(HI$9-HI49*HI$8/12,0),HI49),0))</x:f>
        <x:v>39758117.52903633</x:v>
      </x:c>
      <x:c r="HJ50" s="58" t="n">
        <x:f>IF($C50&gt;'Deal Pricing'!$D$9,"",MAX(HJ49-MIN(MAX(HJ$9-HJ49*HJ$8/12,0),HJ49),0))</x:f>
        <x:v>39791338.71525035</x:v>
      </x:c>
      <x:c r="HK50" s="58" t="n">
        <x:f>IF($C50&gt;'Deal Pricing'!$D$9,"",MAX(HK49-MIN(MAX(HK$9-HK49*HK$8/12,0),HK49),0))</x:f>
        <x:v>39824560.064041376</x:v>
      </x:c>
      <x:c r="HL50" s="58" t="n">
        <x:f>IF($C50&gt;'Deal Pricing'!$D$9,"",MAX(HL49-MIN(MAX(HL$9-HL49*HL$8/12,0),HL49),0))</x:f>
        <x:v>39857781.54257912</x:v>
      </x:c>
      <x:c r="HM50" s="58" t="n">
        <x:f>IF($C50&gt;'Deal Pricing'!$D$9,"",MAX(HM49-MIN(MAX(HM$9-HM49*HM$8/12,0),HM49),0))</x:f>
        <x:v>39891003.118049964</x:v>
      </x:c>
      <x:c r="HN50" s="58" t="n">
        <x:f>IF($C50&gt;'Deal Pricing'!$D$9,"",MAX(HN49-MIN(MAX(HN$9-HN49*HN$8/12,0),HN49),0))</x:f>
        <x:v>39924224.75766442</x:v>
      </x:c>
      <x:c r="HO50" s="58" t="n">
        <x:f>IF($C50&gt;'Deal Pricing'!$D$9,"",MAX(HO49-MIN(MAX(HO$9-HO49*HO$8/12,0),HO49),0))</x:f>
        <x:v>39957446.42865008</x:v>
      </x:c>
      <x:c r="HP50" s="58" t="n">
        <x:f>IF($C50&gt;'Deal Pricing'!$D$9,"",MAX(HP49-MIN(MAX(HP$9-HP49*HP$8/12,0),HP49),0))</x:f>
        <x:v>39990668.09825863</x:v>
      </x:c>
      <x:c r="HQ50" s="58" t="n">
        <x:f>IF($C50&gt;'Deal Pricing'!$D$9,"",MAX(HQ49-MIN(MAX(HQ$9-HQ49*HQ$8/12,0),HQ49),0))</x:f>
        <x:v>40023889.73375945</x:v>
      </x:c>
      <x:c r="HR50" s="58" t="n">
        <x:f>IF($C50&gt;'Deal Pricing'!$D$9,"",MAX(HR49-MIN(MAX(HR$9-HR49*HR$8/12,0),HR49),0))</x:f>
        <x:v>40057111.30244609</x:v>
      </x:c>
      <x:c r="HS50" s="58" t="n">
        <x:f>IF($C50&gt;'Deal Pricing'!$D$9,"",MAX(HS49-MIN(MAX(HS$9-HS49*HS$8/12,0),HS49),0))</x:f>
        <x:v>40090332.77163071</x:v>
      </x:c>
      <x:c r="HT50" s="58" t="n">
        <x:f>IF($C50&gt;'Deal Pricing'!$D$9,"",MAX(HT49-MIN(MAX(HT$9-HT49*HT$8/12,0),HT49),0))</x:f>
        <x:v>40123554.108646855</x:v>
      </x:c>
      <x:c r="HU50" s="58" t="n">
        <x:f>IF($C50&gt;'Deal Pricing'!$D$9,"",MAX(HU49-MIN(MAX(HU$9-HU49*HU$8/12,0),HU49),0))</x:f>
        <x:v>40156775.280851625</x:v>
      </x:c>
      <x:c r="HV50" s="58" t="n">
        <x:f>IF($C50&gt;'Deal Pricing'!$D$9,"",MAX(HV49-MIN(MAX(HV$9-HV49*HV$8/12,0),HV49),0))</x:f>
        <x:v>40189996.25562051</x:v>
      </x:c>
      <x:c r="HW50" s="58" t="n">
        <x:f>IF($C50&gt;'Deal Pricing'!$D$9,"",MAX(HW49-MIN(MAX(HW$9-HW49*HW$8/12,0),HW49),0))</x:f>
        <x:v>40223217.00035377</x:v>
      </x:c>
      <x:c r="HX50" s="58" t="n">
        <x:f>IF($C50&gt;'Deal Pricing'!$D$9,"",MAX(HX49-MIN(MAX(HX$9-HX49*HX$8/12,0),HX49),0))</x:f>
        <x:v>40256437.482470095</x:v>
      </x:c>
      <x:c r="HY50" s="58" t="n">
        <x:f>IF($C50&gt;'Deal Pricing'!$D$9,"",MAX(HY49-MIN(MAX(HY$9-HY49*HY$8/12,0),HY49),0))</x:f>
        <x:v>40289657.66941311</x:v>
      </x:c>
      <x:c r="HZ50" s="58" t="n">
        <x:f>IF($C50&gt;'Deal Pricing'!$D$9,"",MAX(HZ49-MIN(MAX(HZ$9-HZ49*HZ$8/12,0),HZ49),0))</x:f>
        <x:v>40322877.52864535</x:v>
      </x:c>
      <x:c r="IA50" s="58" t="n">
        <x:f>IF($C50&gt;'Deal Pricing'!$D$9,"",MAX(IA49-MIN(MAX(IA$9-IA49*IA$8/12,0),IA49),0))</x:f>
        <x:v>40356097.02765448</x:v>
      </x:c>
      <x:c r="IB50" s="58" t="n">
        <x:f>IF($C50&gt;'Deal Pricing'!$D$9,"",MAX(IB49-MIN(MAX(IB$9-IB49*IB$8/12,0),IB49),0))</x:f>
        <x:v>40389316.133947104</x:v>
      </x:c>
      <x:c r="IC50" s="2"/>
      <x:c r="ID50" s="2"/>
      <x:c r="IE50" s="2"/>
      <x:c r="IF50" s="2"/>
    </x:row>
    <x:row r="51">
      <x:c r="A51" s="2"/>
      <x:c r="B51" s="2"/>
      <x:c r="C51" s="2" t="n">
        <x:v>27</x:v>
      </x:c>
      <x:c r="D51" s="67" t="n">
        <x:f>IF(C51&lt;='Deal Pricing'!$D$9,(1-(1-(1-'Deal Pricing'!$H$10)^(1/12)))^(C51-1),"")</x:f>
        <x:v>0.915351023719983</x:v>
      </x:c>
      <x:c r="E51" s="67" t="n">
        <x:f>IF(D51="","",D51*(1-(1-'Deal Pricing'!$H$10)^(1/12)))</x:f>
        <x:v>0.003108580772236711</x:v>
      </x:c>
      <x:c r="F51" s="58" t="n">
        <x:f>IF($C51&gt;'Deal Pricing'!$D$9,"",MAX(F50-MIN(MAX(F$9-F50*F$8/12,0),F50),0))</x:f>
        <x:v>29909140.445969183</x:v>
      </x:c>
      <x:c r="G51" s="58" t="n">
        <x:f>IF($C51&gt;'Deal Pricing'!$D$9,"",MAX(G50-MIN(MAX(G$9-G50*G$8/12,0),G50),0))</x:f>
        <x:v>29939923.10014208</x:v>
      </x:c>
      <x:c r="H51" s="58" t="n">
        <x:f>IF($C51&gt;'Deal Pricing'!$D$9,"",MAX(H50-MIN(MAX(H$9-H50*H$8/12,0),H50),0))</x:f>
        <x:v>29970714.432267167</x:v>
      </x:c>
      <x:c r="I51" s="58" t="n">
        <x:f>IF($C51&gt;'Deal Pricing'!$D$9,"",MAX(I50-MIN(MAX(I$9-I50*I$8/12,0),I50),0))</x:f>
        <x:v>30001514.41088972</x:v>
      </x:c>
      <x:c r="J51" s="58" t="n">
        <x:f>IF($C51&gt;'Deal Pricing'!$D$9,"",MAX(J50-MIN(MAX(J$9-J50*J$8/12,0),J50),0))</x:f>
        <x:v>30032323.00454115</x:v>
      </x:c>
      <x:c r="K51" s="58" t="n">
        <x:f>IF($C51&gt;'Deal Pricing'!$D$9,"",MAX(K50-MIN(MAX(K$9-K50*K$8/12,0),K50),0))</x:f>
        <x:v>30063140.181747645</x:v>
      </x:c>
      <x:c r="L51" s="58" t="n">
        <x:f>IF($C51&gt;'Deal Pricing'!$D$9,"",MAX(L50-MIN(MAX(L$9-L50*L$8/12,0),L50),0))</x:f>
        <x:v>30093965.911010705</x:v>
      </x:c>
      <x:c r="M51" s="58" t="n">
        <x:f>IF($C51&gt;'Deal Pricing'!$D$9,"",MAX(M50-MIN(MAX(M$9-M50*M$8/12,0),M50),0))</x:f>
        <x:v>30124800.160829447</x:v>
      </x:c>
      <x:c r="N51" s="58" t="n">
        <x:f>IF($C51&gt;'Deal Pricing'!$D$9,"",MAX(N50-MIN(MAX(N$9-N50*N$8/12,0),N50),0))</x:f>
        <x:v>30155642.899678692</x:v>
      </x:c>
      <x:c r="O51" s="58" t="n">
        <x:f>IF($C51&gt;'Deal Pricing'!$D$9,"",MAX(O50-MIN(MAX(O$9-O50*O$8/12,0),O50),0))</x:f>
        <x:v>30186494.096031107</x:v>
      </x:c>
      <x:c r="P51" s="58" t="n">
        <x:f>IF($C51&gt;'Deal Pricing'!$D$9,"",MAX(P50-MIN(MAX(P$9-P50*P$8/12,0),P50),0))</x:f>
        <x:v>30217353.718335498</x:v>
      </x:c>
      <x:c r="Q51" s="58" t="n">
        <x:f>IF($C51&gt;'Deal Pricing'!$D$9,"",MAX(Q50-MIN(MAX(Q$9-Q50*Q$8/12,0),Q50),0))</x:f>
        <x:v>30248221.735038634</x:v>
      </x:c>
      <x:c r="R51" s="58" t="n">
        <x:f>IF($C51&gt;'Deal Pricing'!$D$9,"",MAX(R50-MIN(MAX(R$9-R50*R$8/12,0),R50),0))</x:f>
        <x:v>30279098.114563897</x:v>
      </x:c>
      <x:c r="S51" s="58" t="n">
        <x:f>IF($C51&gt;'Deal Pricing'!$D$9,"",MAX(S50-MIN(MAX(S$9-S50*S$8/12,0),S50),0))</x:f>
        <x:v>30309982.82533264</x:v>
      </x:c>
      <x:c r="T51" s="58" t="n">
        <x:f>IF($C51&gt;'Deal Pricing'!$D$9,"",MAX(T50-MIN(MAX(T$9-T50*T$8/12,0),T50),0))</x:f>
        <x:v>30340875.835743546</x:v>
      </x:c>
      <x:c r="U51" s="58" t="n">
        <x:f>IF($C51&gt;'Deal Pricing'!$D$9,"",MAX(U50-MIN(MAX(U$9-U50*U$8/12,0),U50),0))</x:f>
        <x:v>30371777.11419306</x:v>
      </x:c>
      <x:c r="V51" s="58" t="n">
        <x:f>IF($C51&gt;'Deal Pricing'!$D$9,"",MAX(V50-MIN(MAX(V$9-V50*V$8/12,0),V50),0))</x:f>
        <x:v>30402686.629057933</x:v>
      </x:c>
      <x:c r="W51" s="58" t="n">
        <x:f>IF($C51&gt;'Deal Pricing'!$D$9,"",MAX(W50-MIN(MAX(W$9-W50*W$8/12,0),W50),0))</x:f>
        <x:v>30433604.348703247</x:v>
      </x:c>
      <x:c r="X51" s="58" t="n">
        <x:f>IF($C51&gt;'Deal Pricing'!$D$9,"",MAX(X50-MIN(MAX(X$9-X50*X$8/12,0),X50),0))</x:f>
        <x:v>30464530.241489347</x:v>
      </x:c>
      <x:c r="Y51" s="58" t="n">
        <x:f>IF($C51&gt;'Deal Pricing'!$D$9,"",MAX(Y50-MIN(MAX(Y$9-Y50*Y$8/12,0),Y50),0))</x:f>
        <x:v>30495464.275755264</x:v>
      </x:c>
      <x:c r="Z51" s="58" t="n">
        <x:f>IF($C51&gt;'Deal Pricing'!$D$9,"",MAX(Z50-MIN(MAX(Z$9-Z50*Z$8/12,0),Z50),0))</x:f>
        <x:v>30526406.41983805</x:v>
      </x:c>
      <x:c r="AA51" s="58" t="n">
        <x:f>IF($C51&gt;'Deal Pricing'!$D$9,"",MAX(AA50-MIN(MAX(AA$9-AA50*AA$8/12,0),AA50),0))</x:f>
        <x:v>30557356.64205388</x:v>
      </x:c>
      <x:c r="AB51" s="58" t="n">
        <x:f>IF($C51&gt;'Deal Pricing'!$D$9,"",MAX(AB50-MIN(MAX(AB$9-AB50*AB$8/12,0),AB50),0))</x:f>
        <x:v>30588314.910717025</x:v>
      </x:c>
      <x:c r="AC51" s="58" t="n">
        <x:f>IF($C51&gt;'Deal Pricing'!$D$9,"",MAX(AC50-MIN(MAX(AC$9-AC50*AC$8/12,0),AC50),0))</x:f>
        <x:v>30619281.194121346</x:v>
      </x:c>
      <x:c r="AD51" s="58" t="n">
        <x:f>IF($C51&gt;'Deal Pricing'!$D$9,"",MAX(AD50-MIN(MAX(AD$9-AD50*AD$8/12,0),AD50),0))</x:f>
        <x:v>30650255.460558996</x:v>
      </x:c>
      <x:c r="AE51" s="58" t="n">
        <x:f>IF($C51&gt;'Deal Pricing'!$D$9,"",MAX(AE50-MIN(MAX(AE$9-AE50*AE$8/12,0),AE50),0))</x:f>
        <x:v>30681237.6783022</x:v>
      </x:c>
      <x:c r="AF51" s="58" t="n">
        <x:f>IF($C51&gt;'Deal Pricing'!$D$9,"",MAX(AF50-MIN(MAX(AF$9-AF50*AF$8/12,0),AF50),0))</x:f>
        <x:v>30712227.815621376</x:v>
      </x:c>
      <x:c r="AG51" s="58" t="n">
        <x:f>IF($C51&gt;'Deal Pricing'!$D$9,"",MAX(AG50-MIN(MAX(AG$9-AG50*AG$8/12,0),AG50),0))</x:f>
        <x:v>30743225.84076973</x:v>
      </x:c>
      <x:c r="AH51" s="58" t="n">
        <x:f>IF($C51&gt;'Deal Pricing'!$D$9,"",MAX(AH50-MIN(MAX(AH$9-AH50*AH$8/12,0),AH50),0))</x:f>
        <x:v>30774231.721990205</x:v>
      </x:c>
      <x:c r="AI51" s="58" t="n">
        <x:f>IF($C51&gt;'Deal Pricing'!$D$9,"",MAX(AI50-MIN(MAX(AI$9-AI50*AI$8/12,0),AI50),0))</x:f>
        <x:v>30805245.42752194</x:v>
      </x:c>
      <x:c r="AJ51" s="58" t="n">
        <x:f>IF($C51&gt;'Deal Pricing'!$D$9,"",MAX(AJ50-MIN(MAX(AJ$9-AJ50*AJ$8/12,0),AJ50),0))</x:f>
        <x:v>30836266.92558518</x:v>
      </x:c>
      <x:c r="AK51" s="58" t="n">
        <x:f>IF($C51&gt;'Deal Pricing'!$D$9,"",MAX(AK50-MIN(MAX(AK$9-AK50*AK$8/12,0),AK50),0))</x:f>
        <x:v>30867296.184399154</x:v>
      </x:c>
      <x:c r="AL51" s="58" t="n">
        <x:f>IF($C51&gt;'Deal Pricing'!$D$9,"",MAX(AL50-MIN(MAX(AL$9-AL50*AL$8/12,0),AL50),0))</x:f>
        <x:v>30898333.172164276</x:v>
      </x:c>
      <x:c r="AM51" s="58" t="n">
        <x:f>IF($C51&gt;'Deal Pricing'!$D$9,"",MAX(AM50-MIN(MAX(AM$9-AM50*AM$8/12,0),AM50),0))</x:f>
        <x:v>30929377.857080016</x:v>
      </x:c>
      <x:c r="AN51" s="58" t="n">
        <x:f>IF($C51&gt;'Deal Pricing'!$D$9,"",MAX(AN50-MIN(MAX(AN$9-AN50*AN$8/12,0),AN50),0))</x:f>
        <x:v>30960430.207327902</x:v>
      </x:c>
      <x:c r="AO51" s="58" t="n">
        <x:f>IF($C51&gt;'Deal Pricing'!$D$9,"",MAX(AO50-MIN(MAX(AO$9-AO50*AO$8/12,0),AO50),0))</x:f>
        <x:v>30991490.191088215</x:v>
      </x:c>
      <x:c r="AP51" s="58" t="n">
        <x:f>IF($C51&gt;'Deal Pricing'!$D$9,"",MAX(AP50-MIN(MAX(AP$9-AP50*AP$8/12,0),AP50),0))</x:f>
        <x:v>31022557.776523884</x:v>
      </x:c>
      <x:c r="AQ51" s="58" t="n">
        <x:f>IF($C51&gt;'Deal Pricing'!$D$9,"",MAX(AQ50-MIN(MAX(AQ$9-AQ50*AQ$8/12,0),AQ50),0))</x:f>
        <x:v>31053632.93179681</x:v>
      </x:c>
      <x:c r="AR51" s="58" t="n">
        <x:f>IF($C51&gt;'Deal Pricing'!$D$9,"",MAX(AR50-MIN(MAX(AR$9-AR50*AR$8/12,0),AR50),0))</x:f>
        <x:v>31084715.62505193</x:v>
      </x:c>
      <x:c r="AS51" s="58" t="n">
        <x:f>IF($C51&gt;'Deal Pricing'!$D$9,"",MAX(AS50-MIN(MAX(AS$9-AS50*AS$8/12,0),AS50),0))</x:f>
        <x:v>31115805.824433226</x:v>
      </x:c>
      <x:c r="AT51" s="58" t="n">
        <x:f>IF($C51&gt;'Deal Pricing'!$D$9,"",MAX(AT50-MIN(MAX(AT$9-AT50*AT$8/12,0),AT50),0))</x:f>
        <x:v>31146903.498069987</x:v>
      </x:c>
      <x:c r="AU51" s="58" t="n">
        <x:f>IF($C51&gt;'Deal Pricing'!$D$9,"",MAX(AU50-MIN(MAX(AU$9-AU50*AU$8/12,0),AU50),0))</x:f>
        <x:v>31178008.6140833</x:v>
      </x:c>
      <x:c r="AV51" s="58" t="n">
        <x:f>IF($C51&gt;'Deal Pricing'!$D$9,"",MAX(AV50-MIN(MAX(AV$9-AV50*AV$8/12,0),AV50),0))</x:f>
        <x:v>31209121.140591275</x:v>
      </x:c>
      <x:c r="AW51" s="58" t="n">
        <x:f>IF($C51&gt;'Deal Pricing'!$D$9,"",MAX(AW50-MIN(MAX(AW$9-AW50*AW$8/12,0),AW50),0))</x:f>
        <x:v>31240241.045696355</x:v>
      </x:c>
      <x:c r="AX51" s="58" t="n">
        <x:f>IF($C51&gt;'Deal Pricing'!$D$9,"",MAX(AX50-MIN(MAX(AX$9-AX50*AX$8/12,0),AX50),0))</x:f>
        <x:v>31271368.297500357</x:v>
      </x:c>
      <x:c r="AY51" s="58" t="n">
        <x:f>IF($C51&gt;'Deal Pricing'!$D$9,"",MAX(AY50-MIN(MAX(AY$9-AY50*AY$8/12,0),AY50),0))</x:f>
        <x:v>31302502.864089504</x:v>
      </x:c>
      <x:c r="AZ51" s="58" t="n">
        <x:f>IF($C51&gt;'Deal Pricing'!$D$9,"",MAX(AZ50-MIN(MAX(AZ$9-AZ50*AZ$8/12,0),AZ50),0))</x:f>
        <x:v>31333644.713549808</x:v>
      </x:c>
      <x:c r="BA51" s="58" t="n">
        <x:f>IF($C51&gt;'Deal Pricing'!$D$9,"",MAX(BA50-MIN(MAX(BA$9-BA50*BA$8/12,0),BA50),0))</x:f>
        <x:v>31364793.81395214</x:v>
      </x:c>
      <x:c r="BB51" s="58" t="n">
        <x:f>IF($C51&gt;'Deal Pricing'!$D$9,"",MAX(BB50-MIN(MAX(BB$9-BB50*BB$8/12,0),BB50),0))</x:f>
        <x:v>31395950.13336711</x:v>
      </x:c>
      <x:c r="BC51" s="58" t="n">
        <x:f>IF($C51&gt;'Deal Pricing'!$D$9,"",MAX(BC50-MIN(MAX(BC$9-BC50*BC$8/12,0),BC50),0))</x:f>
        <x:v>31427113.639850654</x:v>
      </x:c>
      <x:c r="BD51" s="58" t="n">
        <x:f>IF($C51&gt;'Deal Pricing'!$D$9,"",MAX(BD50-MIN(MAX(BD$9-BD50*BD$8/12,0),BD50),0))</x:f>
        <x:v>31458284.30145876</x:v>
      </x:c>
      <x:c r="BE51" s="58" t="n">
        <x:f>IF($C51&gt;'Deal Pricing'!$D$9,"",MAX(BE50-MIN(MAX(BE$9-BE50*BE$8/12,0),BE50),0))</x:f>
        <x:v>31489462.086234674</x:v>
      </x:c>
      <x:c r="BF51" s="58" t="n">
        <x:f>IF($C51&gt;'Deal Pricing'!$D$9,"",MAX(BF50-MIN(MAX(BF$9-BF50*BF$8/12,0),BF50),0))</x:f>
        <x:v>31520646.96221506</x:v>
      </x:c>
      <x:c r="BG51" s="58" t="n">
        <x:f>IF($C51&gt;'Deal Pricing'!$D$9,"",MAX(BG50-MIN(MAX(BG$9-BG50*BG$8/12,0),BG50),0))</x:f>
        <x:v>31551838.897434626</x:v>
      </x:c>
      <x:c r="BH51" s="58" t="n">
        <x:f>IF($C51&gt;'Deal Pricing'!$D$9,"",MAX(BH50-MIN(MAX(BH$9-BH50*BH$8/12,0),BH50),0))</x:f>
        <x:v>31583037.859914683</x:v>
      </x:c>
      <x:c r="BI51" s="58" t="n">
        <x:f>IF($C51&gt;'Deal Pricing'!$D$9,"",MAX(BI50-MIN(MAX(BI$9-BI50*BI$8/12,0),BI50),0))</x:f>
        <x:v>31614243.817676768</x:v>
      </x:c>
      <x:c r="BJ51" s="58" t="n">
        <x:f>IF($C51&gt;'Deal Pricing'!$D$9,"",MAX(BJ50-MIN(MAX(BJ$9-BJ50*BJ$8/12,0),BJ50),0))</x:f>
        <x:v>31645456.73872909</x:v>
      </x:c>
      <x:c r="BK51" s="58" t="n">
        <x:f>IF($C51&gt;'Deal Pricing'!$D$9,"",MAX(BK50-MIN(MAX(BK$9-BK50*BK$8/12,0),BK50),0))</x:f>
        <x:v>31676676.59108065</x:v>
      </x:c>
      <x:c r="BL51" s="58" t="n">
        <x:f>IF($C51&gt;'Deal Pricing'!$D$9,"",MAX(BL50-MIN(MAX(BL$9-BL50*BL$8/12,0),BL50),0))</x:f>
        <x:v>31707903.342727255</x:v>
      </x:c>
      <x:c r="BM51" s="58" t="n">
        <x:f>IF($C51&gt;'Deal Pricing'!$D$9,"",MAX(BM50-MIN(MAX(BM$9-BM50*BM$8/12,0),BM50),0))</x:f>
        <x:v>31739136.961665723</x:v>
      </x:c>
      <x:c r="BN51" s="58" t="n">
        <x:f>IF($C51&gt;'Deal Pricing'!$D$9,"",MAX(BN50-MIN(MAX(BN$9-BN50*BN$8/12,0),BN50),0))</x:f>
        <x:v>31770377.415879972</x:v>
      </x:c>
      <x:c r="BO51" s="58" t="n">
        <x:f>IF($C51&gt;'Deal Pricing'!$D$9,"",MAX(BO50-MIN(MAX(BO$9-BO50*BO$8/12,0),BO50),0))</x:f>
        <x:v>31801624.673355278</x:v>
      </x:c>
      <x:c r="BP51" s="58" t="n">
        <x:f>IF($C51&gt;'Deal Pricing'!$D$9,"",MAX(BP50-MIN(MAX(BP$9-BP50*BP$8/12,0),BP50),0))</x:f>
        <x:v>31832878.702064462</x:v>
      </x:c>
      <x:c r="BQ51" s="58" t="n">
        <x:f>IF($C51&gt;'Deal Pricing'!$D$9,"",MAX(BQ50-MIN(MAX(BQ$9-BQ50*BQ$8/12,0),BQ50),0))</x:f>
        <x:v>31864139.4699817</x:v>
      </x:c>
      <x:c r="BR51" s="58" t="n">
        <x:f>IF($C51&gt;'Deal Pricing'!$D$9,"",MAX(BR50-MIN(MAX(BR$9-BR50*BR$8/12,0),BR50),0))</x:f>
        <x:v>31895406.945070796</x:v>
      </x:c>
      <x:c r="BS51" s="58" t="n">
        <x:f>IF($C51&gt;'Deal Pricing'!$D$9,"",MAX(BS50-MIN(MAX(BS$9-BS50*BS$8/12,0),BS50),0))</x:f>
        <x:v>31926681.095290415</x:v>
      </x:c>
      <x:c r="BT51" s="58" t="n">
        <x:f>IF($C51&gt;'Deal Pricing'!$D$9,"",MAX(BT50-MIN(MAX(BT$9-BT50*BT$8/12,0),BT50),0))</x:f>
        <x:v>31957961.888599195</x:v>
      </x:c>
      <x:c r="BU51" s="58" t="n">
        <x:f>IF($C51&gt;'Deal Pricing'!$D$9,"",MAX(BU50-MIN(MAX(BU$9-BU50*BU$8/12,0),BU50),0))</x:f>
        <x:v>31989249.2929446</x:v>
      </x:c>
      <x:c r="BV51" s="58" t="n">
        <x:f>IF($C51&gt;'Deal Pricing'!$D$9,"",MAX(BV50-MIN(MAX(BV$9-BV50*BV$8/12,0),BV50),0))</x:f>
        <x:v>32020543.276275415</x:v>
      </x:c>
      <x:c r="BW51" s="58" t="n">
        <x:f>IF($C51&gt;'Deal Pricing'!$D$9,"",MAX(BW50-MIN(MAX(BW$9-BW50*BW$8/12,0),BW50),0))</x:f>
        <x:v>32051843.8065298</x:v>
      </x:c>
      <x:c r="BX51" s="58" t="n">
        <x:f>IF($C51&gt;'Deal Pricing'!$D$9,"",MAX(BX50-MIN(MAX(BX$9-BX50*BX$8/12,0),BX50),0))</x:f>
        <x:v>32083150.851647627</x:v>
      </x:c>
      <x:c r="BY51" s="58" t="n">
        <x:f>IF($C51&gt;'Deal Pricing'!$D$9,"",MAX(BY50-MIN(MAX(BY$9-BY50*BY$8/12,0),BY50),0))</x:f>
        <x:v>32114464.3795583</x:v>
      </x:c>
      <x:c r="BZ51" s="58" t="n">
        <x:f>IF($C51&gt;'Deal Pricing'!$D$9,"",MAX(BZ50-MIN(MAX(BZ$9-BZ50*BZ$8/12,0),BZ50),0))</x:f>
        <x:v>32145784.358193293</x:v>
      </x:c>
      <x:c r="CA51" s="58" t="n">
        <x:f>IF($C51&gt;'Deal Pricing'!$D$9,"",MAX(CA50-MIN(MAX(CA$9-CA50*CA$8/12,0),CA50),0))</x:f>
        <x:v>32177110.75547374</x:v>
      </x:c>
      <x:c r="CB51" s="58" t="n">
        <x:f>IF($C51&gt;'Deal Pricing'!$D$9,"",MAX(CB50-MIN(MAX(CB$9-CB50*CB$8/12,0),CB50),0))</x:f>
        <x:v>32208443.53932332</x:v>
      </x:c>
      <x:c r="CC51" s="58" t="n">
        <x:f>IF($C51&gt;'Deal Pricing'!$D$9,"",MAX(CC50-MIN(MAX(CC$9-CC50*CC$8/12,0),CC50),0))</x:f>
        <x:v>32239782.677657098</x:v>
      </x:c>
      <x:c r="CD51" s="58" t="n">
        <x:f>IF($C51&gt;'Deal Pricing'!$D$9,"",MAX(CD50-MIN(MAX(CD$9-CD50*CD$8/12,0),CD50),0))</x:f>
        <x:v>32271128.138386816</x:v>
      </x:c>
      <x:c r="CE51" s="58" t="n">
        <x:f>IF($C51&gt;'Deal Pricing'!$D$9,"",MAX(CE50-MIN(MAX(CE$9-CE50*CE$8/12,0),CE50),0))</x:f>
        <x:v>32302479.889425047</x:v>
      </x:c>
      <x:c r="CF51" s="58" t="n">
        <x:f>IF($C51&gt;'Deal Pricing'!$D$9,"",MAX(CF50-MIN(MAX(CF$9-CF50*CF$8/12,0),CF50),0))</x:f>
        <x:v>32333837.89867521</x:v>
      </x:c>
      <x:c r="CG51" s="58" t="n">
        <x:f>IF($C51&gt;'Deal Pricing'!$D$9,"",MAX(CG50-MIN(MAX(CG$9-CG50*CG$8/12,0),CG50),0))</x:f>
        <x:v>32365202.13404352</x:v>
      </x:c>
      <x:c r="CH51" s="58" t="n">
        <x:f>IF($C51&gt;'Deal Pricing'!$D$9,"",MAX(CH50-MIN(MAX(CH$9-CH50*CH$8/12,0),CH50),0))</x:f>
        <x:v>32396572.563427124</x:v>
      </x:c>
      <x:c r="CI51" s="58" t="n">
        <x:f>IF($C51&gt;'Deal Pricing'!$D$9,"",MAX(CI50-MIN(MAX(CI$9-CI50*CI$8/12,0),CI50),0))</x:f>
        <x:v>32427949.15472624</x:v>
      </x:c>
      <x:c r="CJ51" s="58" t="n">
        <x:f>IF($C51&gt;'Deal Pricing'!$D$9,"",MAX(CJ50-MIN(MAX(CJ$9-CJ50*CJ$8/12,0),CJ50),0))</x:f>
        <x:v>32459331.875832602</x:v>
      </x:c>
      <x:c r="CK51" s="58" t="n">
        <x:f>IF($C51&gt;'Deal Pricing'!$D$9,"",MAX(CK50-MIN(MAX(CK$9-CK50*CK$8/12,0),CK50),0))</x:f>
        <x:v>32490720.694640927</x:v>
      </x:c>
      <x:c r="CL51" s="58" t="n">
        <x:f>IF($C51&gt;'Deal Pricing'!$D$9,"",MAX(CL50-MIN(MAX(CL$9-CL50*CL$8/12,0),CL50),0))</x:f>
        <x:v>32522115.579037763</x:v>
      </x:c>
      <x:c r="CM51" s="58" t="n">
        <x:f>IF($C51&gt;'Deal Pricing'!$D$9,"",MAX(CM50-MIN(MAX(CM$9-CM50*CM$8/12,0),CM50),0))</x:f>
        <x:v>32553516.49691319</x:v>
      </x:c>
      <x:c r="CN51" s="58" t="n">
        <x:f>IF($C51&gt;'Deal Pricing'!$D$9,"",MAX(CN50-MIN(MAX(CN$9-CN50*CN$8/12,0),CN50),0))</x:f>
        <x:v>32584923.41614911</x:v>
      </x:c>
      <x:c r="CO51" s="58" t="n">
        <x:f>IF($C51&gt;'Deal Pricing'!$D$9,"",MAX(CO50-MIN(MAX(CO$9-CO50*CO$8/12,0),CO50),0))</x:f>
        <x:v>32616336.304631427</x:v>
      </x:c>
      <x:c r="CP51" s="58" t="n">
        <x:f>IF($C51&gt;'Deal Pricing'!$D$9,"",MAX(CP50-MIN(MAX(CP$9-CP50*CP$8/12,0),CP50),0))</x:f>
        <x:v>32647755.13023945</x:v>
      </x:c>
      <x:c r="CQ51" s="58" t="n">
        <x:f>IF($C51&gt;'Deal Pricing'!$D$9,"",MAX(CQ50-MIN(MAX(CQ$9-CQ50*CQ$8/12,0),CQ50),0))</x:f>
        <x:v>32679179.86085111</x:v>
      </x:c>
      <x:c r="CR51" s="58" t="n">
        <x:f>IF($C51&gt;'Deal Pricing'!$D$9,"",MAX(CR50-MIN(MAX(CR$9-CR50*CR$8/12,0),CR50),0))</x:f>
        <x:v>32710610.464346685</x:v>
      </x:c>
      <x:c r="CS51" s="58" t="n">
        <x:f>IF($C51&gt;'Deal Pricing'!$D$9,"",MAX(CS50-MIN(MAX(CS$9-CS50*CS$8/12,0),CS50),0))</x:f>
        <x:v>32742046.90859951</x:v>
      </x:c>
      <x:c r="CT51" s="58" t="n">
        <x:f>IF($C51&gt;'Deal Pricing'!$D$9,"",MAX(CT50-MIN(MAX(CT$9-CT50*CT$8/12,0),CT50),0))</x:f>
        <x:v>32773489.16148693</x:v>
      </x:c>
      <x:c r="CU51" s="58" t="n">
        <x:f>IF($C51&gt;'Deal Pricing'!$D$9,"",MAX(CU50-MIN(MAX(CU$9-CU50*CU$8/12,0),CU50),0))</x:f>
        <x:v>32804937.19087975</x:v>
      </x:c>
      <x:c r="CV51" s="58" t="n">
        <x:f>IF($C51&gt;'Deal Pricing'!$D$9,"",MAX(CV50-MIN(MAX(CV$9-CV50*CV$8/12,0),CV50),0))</x:f>
        <x:v>32836390.96465304</x:v>
      </x:c>
      <x:c r="CW51" s="58" t="n">
        <x:f>IF($C51&gt;'Deal Pricing'!$D$9,"",MAX(CW50-MIN(MAX(CW$9-CW50*CW$8/12,0),CW50),0))</x:f>
        <x:v>32867850.45067545</x:v>
      </x:c>
      <x:c r="CX51" s="58" t="n">
        <x:f>IF($C51&gt;'Deal Pricing'!$D$9,"",MAX(CX50-MIN(MAX(CX$9-CX50*CX$8/12,0),CX50),0))</x:f>
        <x:v>32899315.616820447</x:v>
      </x:c>
      <x:c r="CY51" s="58" t="n">
        <x:f>IF($C51&gt;'Deal Pricing'!$D$9,"",MAX(CY50-MIN(MAX(CY$9-CY50*CY$8/12,0),CY50),0))</x:f>
        <x:v>32930786.43095526</x:v>
      </x:c>
      <x:c r="CZ51" s="58" t="n">
        <x:f>IF($C51&gt;'Deal Pricing'!$D$9,"",MAX(CZ50-MIN(MAX(CZ$9-CZ50*CZ$8/12,0),CZ50),0))</x:f>
        <x:v>32962262.860951997</x:v>
      </x:c>
      <x:c r="DA51" s="58" t="n">
        <x:f>IF($C51&gt;'Deal Pricing'!$D$9,"",MAX(DA50-MIN(MAX(DA$9-DA50*DA$8/12,0),DA50),0))</x:f>
        <x:v>32993744.874676976</x:v>
      </x:c>
      <x:c r="DB51" s="58" t="n">
        <x:f>IF($C51&gt;'Deal Pricing'!$D$9,"",MAX(DB50-MIN(MAX(DB$9-DB50*DB$8/12,0),DB50),0))</x:f>
        <x:v>33025232.440001715</x:v>
      </x:c>
      <x:c r="DC51" s="58" t="n">
        <x:f>IF($C51&gt;'Deal Pricing'!$D$9,"",MAX(DC50-MIN(MAX(DC$9-DC50*DC$8/12,0),DC50),0))</x:f>
        <x:v>33056725.524793617</x:v>
      </x:c>
      <x:c r="DD51" s="58" t="n">
        <x:f>IF($C51&gt;'Deal Pricing'!$D$9,"",MAX(DD50-MIN(MAX(DD$9-DD50*DD$8/12,0),DD50),0))</x:f>
        <x:v>33088224.096919972</x:v>
      </x:c>
      <x:c r="DE51" s="58" t="n">
        <x:f>IF($C51&gt;'Deal Pricing'!$D$9,"",MAX(DE50-MIN(MAX(DE$9-DE50*DE$8/12,0),DE50),0))</x:f>
        <x:v>33119728.124252327</x:v>
      </x:c>
      <x:c r="DF51" s="58" t="n">
        <x:f>IF($C51&gt;'Deal Pricing'!$D$9,"",MAX(DF50-MIN(MAX(DF$9-DF50*DF$8/12,0),DF50),0))</x:f>
        <x:v>33151237.57465721</x:v>
      </x:c>
      <x:c r="DG51" s="58" t="n">
        <x:f>IF($C51&gt;'Deal Pricing'!$D$9,"",MAX(DG50-MIN(MAX(DG$9-DG50*DG$8/12,0),DG50),0))</x:f>
        <x:v>33182752.41600679</x:v>
      </x:c>
      <x:c r="DH51" s="58" t="n">
        <x:f>IF($C51&gt;'Deal Pricing'!$D$9,"",MAX(DH50-MIN(MAX(DH$9-DH50*DH$8/12,0),DH50),0))</x:f>
        <x:v>33214272.61616869</x:v>
      </x:c>
      <x:c r="DI51" s="58" t="n">
        <x:f>IF($C51&gt;'Deal Pricing'!$D$9,"",MAX(DI50-MIN(MAX(DI$9-DI50*DI$8/12,0),DI50),0))</x:f>
        <x:v>33245798.14301632</x:v>
      </x:c>
      <x:c r="DJ51" s="58" t="n">
        <x:f>IF($C51&gt;'Deal Pricing'!$D$9,"",MAX(DJ50-MIN(MAX(DJ$9-DJ50*DJ$8/12,0),DJ50),0))</x:f>
        <x:v>33277328.96441888</x:v>
      </x:c>
      <x:c r="DK51" s="58" t="n">
        <x:f>IF($C51&gt;'Deal Pricing'!$D$9,"",MAX(DK50-MIN(MAX(DK$9-DK50*DK$8/12,0),DK50),0))</x:f>
        <x:v>33308865.048251618</x:v>
      </x:c>
      <x:c r="DL51" s="58" t="n">
        <x:f>IF($C51&gt;'Deal Pricing'!$D$9,"",MAX(DL50-MIN(MAX(DL$9-DL50*DL$8/12,0),DL50),0))</x:f>
        <x:v>33340406.36238578</x:v>
      </x:c>
      <x:c r="DM51" s="58" t="n">
        <x:f>IF($C51&gt;'Deal Pricing'!$D$9,"",MAX(DM50-MIN(MAX(DM$9-DM50*DM$8/12,0),DM50),0))</x:f>
        <x:v>33371952.87469904</x:v>
      </x:c>
      <x:c r="DN51" s="58" t="n">
        <x:f>IF($C51&gt;'Deal Pricing'!$D$9,"",MAX(DN50-MIN(MAX(DN$9-DN50*DN$8/12,0),DN50),0))</x:f>
        <x:v>33403504.553066522</x:v>
      </x:c>
      <x:c r="DO51" s="58" t="n">
        <x:f>IF($C51&gt;'Deal Pricing'!$D$9,"",MAX(DO50-MIN(MAX(DO$9-DO50*DO$8/12,0),DO50),0))</x:f>
        <x:v>33435061.365365032</x:v>
      </x:c>
      <x:c r="DP51" s="58" t="n">
        <x:f>IF($C51&gt;'Deal Pricing'!$D$9,"",MAX(DP50-MIN(MAX(DP$9-DP50*DP$8/12,0),DP50),0))</x:f>
        <x:v>33466623.279476736</x:v>
      </x:c>
      <x:c r="DQ51" s="58" t="n">
        <x:f>IF($C51&gt;'Deal Pricing'!$D$9,"",MAX(DQ50-MIN(MAX(DQ$9-DQ50*DQ$8/12,0),DQ50),0))</x:f>
        <x:v>33498190.263280638</x:v>
      </x:c>
      <x:c r="DR51" s="58" t="n">
        <x:f>IF($C51&gt;'Deal Pricing'!$D$9,"",MAX(DR50-MIN(MAX(DR$9-DR50*DR$8/12,0),DR50),0))</x:f>
        <x:v>33529762.284662534</x:v>
      </x:c>
      <x:c r="DS51" s="58" t="n">
        <x:f>IF($C51&gt;'Deal Pricing'!$D$9,"",MAX(DS50-MIN(MAX(DS$9-DS50*DS$8/12,0),DS50),0))</x:f>
        <x:v>33561339.31150552</x:v>
      </x:c>
      <x:c r="DT51" s="58" t="n">
        <x:f>IF($C51&gt;'Deal Pricing'!$D$9,"",MAX(DT50-MIN(MAX(DT$9-DT50*DT$8/12,0),DT50),0))</x:f>
        <x:v>33592921.311699666</x:v>
      </x:c>
      <x:c r="DU51" s="58" t="n">
        <x:f>IF($C51&gt;'Deal Pricing'!$D$9,"",MAX(DU50-MIN(MAX(DU$9-DU50*DU$8/12,0),DU50),0))</x:f>
        <x:v>33624508.2531326</x:v>
      </x:c>
      <x:c r="DV51" s="58" t="n">
        <x:f>IF($C51&gt;'Deal Pricing'!$D$9,"",MAX(DV50-MIN(MAX(DV$9-DV50*DV$8/12,0),DV50),0))</x:f>
        <x:v>33656100.103699185</x:v>
      </x:c>
      <x:c r="DW51" s="58" t="n">
        <x:f>IF($C51&gt;'Deal Pricing'!$D$9,"",MAX(DW50-MIN(MAX(DW$9-DW50*DW$8/12,0),DW50),0))</x:f>
        <x:v>33687696.831292234</x:v>
      </x:c>
      <x:c r="DX51" s="58" t="n">
        <x:f>IF($C51&gt;'Deal Pricing'!$D$9,"",MAX(DX50-MIN(MAX(DX$9-DX50*DX$8/12,0),DX50),0))</x:f>
        <x:v>33719298.40381194</x:v>
      </x:c>
      <x:c r="DY51" s="58" t="n">
        <x:f>IF($C51&gt;'Deal Pricing'!$D$9,"",MAX(DY50-MIN(MAX(DY$9-DY50*DY$8/12,0),DY50),0))</x:f>
        <x:v>33750904.789156705</x:v>
      </x:c>
      <x:c r="DZ51" s="58" t="n">
        <x:f>IF($C51&gt;'Deal Pricing'!$D$9,"",MAX(DZ50-MIN(MAX(DZ$9-DZ50*DZ$8/12,0),DZ50),0))</x:f>
        <x:v>33782515.955232635</x:v>
      </x:c>
      <x:c r="EA51" s="58" t="n">
        <x:f>IF($C51&gt;'Deal Pricing'!$D$9,"",MAX(EA50-MIN(MAX(EA$9-EA50*EA$8/12,0),EA50),0))</x:f>
        <x:v>33814131.869945385</x:v>
      </x:c>
      <x:c r="EB51" s="58" t="n">
        <x:f>IF($C51&gt;'Deal Pricing'!$D$9,"",MAX(EB50-MIN(MAX(EB$9-EB50*EB$8/12,0),EB50),0))</x:f>
        <x:v>33845752.501204215</x:v>
      </x:c>
      <x:c r="EC51" s="58" t="n">
        <x:f>IF($C51&gt;'Deal Pricing'!$D$9,"",MAX(EC50-MIN(MAX(EC$9-EC50*EC$8/12,0),EC50),0))</x:f>
        <x:v>33877377.81692493</x:v>
      </x:c>
      <x:c r="ED51" s="58" t="n">
        <x:f>IF($C51&gt;'Deal Pricing'!$D$9,"",MAX(ED50-MIN(MAX(ED$9-ED50*ED$8/12,0),ED50),0))</x:f>
        <x:v>33909007.78502246</x:v>
      </x:c>
      <x:c r="EE51" s="58" t="n">
        <x:f>IF($C51&gt;'Deal Pricing'!$D$9,"",MAX(EE50-MIN(MAX(EE$9-EE50*EE$8/12,0),EE50),0))</x:f>
        <x:v>33940642.37341994</x:v>
      </x:c>
      <x:c r="EF51" s="58" t="n">
        <x:f>IF($C51&gt;'Deal Pricing'!$D$9,"",MAX(EF50-MIN(MAX(EF$9-EF50*EF$8/12,0),EF50),0))</x:f>
        <x:v>33972281.550039716</x:v>
      </x:c>
      <x:c r="EG51" s="58" t="n">
        <x:f>IF($C51&gt;'Deal Pricing'!$D$9,"",MAX(EG50-MIN(MAX(EG$9-EG50*EG$8/12,0),EG50),0))</x:f>
        <x:v>34003925.28281291</x:v>
      </x:c>
      <x:c r="EH51" s="58" t="n">
        <x:f>IF($C51&gt;'Deal Pricing'!$D$9,"",MAX(EH50-MIN(MAX(EH$9-EH50*EH$8/12,0),EH50),0))</x:f>
        <x:v>34035573.53966982</x:v>
      </x:c>
      <x:c r="EI51" s="58" t="n">
        <x:f>IF($C51&gt;'Deal Pricing'!$D$9,"",MAX(EI50-MIN(MAX(EI$9-EI50*EI$8/12,0),EI50),0))</x:f>
        <x:v>34067226.288549855</x:v>
      </x:c>
      <x:c r="EJ51" s="58" t="n">
        <x:f>IF($C51&gt;'Deal Pricing'!$D$9,"",MAX(EJ50-MIN(MAX(EJ$9-EJ50*EJ$8/12,0),EJ50),0))</x:f>
        <x:v>34098883.49739197</x:v>
      </x:c>
      <x:c r="EK51" s="58" t="n">
        <x:f>IF($C51&gt;'Deal Pricing'!$D$9,"",MAX(EK50-MIN(MAX(EK$9-EK50*EK$8/12,0),EK50),0))</x:f>
        <x:v>34130545.13414426</x:v>
      </x:c>
      <x:c r="EL51" s="58" t="n">
        <x:f>IF($C51&gt;'Deal Pricing'!$D$9,"",MAX(EL50-MIN(MAX(EL$9-EL50*EL$8/12,0),EL50),0))</x:f>
        <x:v>34162211.16675609</x:v>
      </x:c>
      <x:c r="EM51" s="58" t="n">
        <x:f>IF($C51&gt;'Deal Pricing'!$D$9,"",MAX(EM50-MIN(MAX(EM$9-EM50*EM$8/12,0),EM50),0))</x:f>
        <x:v>34193881.5631814</x:v>
      </x:c>
      <x:c r="EN51" s="58" t="n">
        <x:f>IF($C51&gt;'Deal Pricing'!$D$9,"",MAX(EN50-MIN(MAX(EN$9-EN50*EN$8/12,0),EN50),0))</x:f>
        <x:v>34225556.291382745</x:v>
      </x:c>
      <x:c r="EO51" s="58" t="n">
        <x:f>IF($C51&gt;'Deal Pricing'!$D$9,"",MAX(EO50-MIN(MAX(EO$9-EO50*EO$8/12,0),EO50),0))</x:f>
        <x:v>34257235.31932281</x:v>
      </x:c>
      <x:c r="EP51" s="58" t="n">
        <x:f>IF($C51&gt;'Deal Pricing'!$D$9,"",MAX(EP50-MIN(MAX(EP$9-EP50*EP$8/12,0),EP50),0))</x:f>
        <x:v>34288918.61497421</x:v>
      </x:c>
      <x:c r="EQ51" s="58" t="n">
        <x:f>IF($C51&gt;'Deal Pricing'!$D$9,"",MAX(EQ50-MIN(MAX(EQ$9-EQ50*EQ$8/12,0),EQ50),0))</x:f>
        <x:v>34320606.14631015</x:v>
      </x:c>
      <x:c r="ER51" s="58" t="n">
        <x:f>IF($C51&gt;'Deal Pricing'!$D$9,"",MAX(ER50-MIN(MAX(ER$9-ER50*ER$8/12,0),ER50),0))</x:f>
        <x:v>34352297.881314024</x:v>
      </x:c>
      <x:c r="ES51" s="58" t="n">
        <x:f>IF($C51&gt;'Deal Pricing'!$D$9,"",MAX(ES50-MIN(MAX(ES$9-ES50*ES$8/12,0),ES50),0))</x:f>
        <x:v>34383993.7879699</x:v>
      </x:c>
      <x:c r="ET51" s="58" t="n">
        <x:f>IF($C51&gt;'Deal Pricing'!$D$9,"",MAX(ET50-MIN(MAX(ET$9-ET50*ET$8/12,0),ET50),0))</x:f>
        <x:v>34415693.83427236</x:v>
      </x:c>
      <x:c r="EU51" s="58" t="n">
        <x:f>IF($C51&gt;'Deal Pricing'!$D$9,"",MAX(EU50-MIN(MAX(EU$9-EU50*EU$8/12,0),EU50),0))</x:f>
        <x:v>34447397.988217205</x:v>
      </x:c>
      <x:c r="EV51" s="58" t="n">
        <x:f>IF($C51&gt;'Deal Pricing'!$D$9,"",MAX(EV50-MIN(MAX(EV$9-EV50*EV$8/12,0),EV50),0))</x:f>
        <x:v>34479106.217810534</x:v>
      </x:c>
      <x:c r="EW51" s="58" t="n">
        <x:f>IF($C51&gt;'Deal Pricing'!$D$9,"",MAX(EW50-MIN(MAX(EW$9-EW50*EW$8/12,0),EW50),0))</x:f>
        <x:v>34510818.49106019</x:v>
      </x:c>
      <x:c r="EX51" s="58" t="n">
        <x:f>IF($C51&gt;'Deal Pricing'!$D$9,"",MAX(EX50-MIN(MAX(EX$9-EX50*EX$8/12,0),EX50),0))</x:f>
        <x:v>34542534.775984615</x:v>
      </x:c>
      <x:c r="EY51" s="58" t="n">
        <x:f>IF($C51&gt;'Deal Pricing'!$D$9,"",MAX(EY50-MIN(MAX(EY$9-EY50*EY$8/12,0),EY50),0))</x:f>
        <x:v>34574255.04060533</x:v>
      </x:c>
      <x:c r="EZ51" s="58" t="n">
        <x:f>IF($C51&gt;'Deal Pricing'!$D$9,"",MAX(EZ50-MIN(MAX(EZ$9-EZ50*EZ$8/12,0),EZ50),0))</x:f>
        <x:v>34605979.25295024</x:v>
      </x:c>
      <x:c r="FA51" s="58" t="n">
        <x:f>IF($C51&gt;'Deal Pricing'!$D$9,"",MAX(FA50-MIN(MAX(FA$9-FA50*FA$8/12,0),FA50),0))</x:f>
        <x:v>34637707.38105725</x:v>
      </x:c>
      <x:c r="FB51" s="58" t="n">
        <x:f>IF($C51&gt;'Deal Pricing'!$D$9,"",MAX(FB50-MIN(MAX(FB$9-FB50*FB$8/12,0),FB50),0))</x:f>
        <x:v>34669439.3929665</x:v>
      </x:c>
      <x:c r="FC51" s="58" t="n">
        <x:f>IF($C51&gt;'Deal Pricing'!$D$9,"",MAX(FC50-MIN(MAX(FC$9-FC50*FC$8/12,0),FC50),0))</x:f>
        <x:v>34701175.25672936</x:v>
      </x:c>
      <x:c r="FD51" s="58" t="n">
        <x:f>IF($C51&gt;'Deal Pricing'!$D$9,"",MAX(FD50-MIN(MAX(FD$9-FD50*FD$8/12,0),FD50),0))</x:f>
        <x:v>34732914.94040004</x:v>
      </x:c>
      <x:c r="FE51" s="58" t="n">
        <x:f>IF($C51&gt;'Deal Pricing'!$D$9,"",MAX(FE50-MIN(MAX(FE$9-FE50*FE$8/12,0),FE50),0))</x:f>
        <x:v>34764658.412043914</x:v>
      </x:c>
      <x:c r="FF51" s="58" t="n">
        <x:f>IF($C51&gt;'Deal Pricing'!$D$9,"",MAX(FF50-MIN(MAX(FF$9-FF50*FF$8/12,0),FF50),0))</x:f>
        <x:v>34796405.63972934</x:v>
      </x:c>
      <x:c r="FG51" s="58" t="n">
        <x:f>IF($C51&gt;'Deal Pricing'!$D$9,"",MAX(FG50-MIN(MAX(FG$9-FG50*FG$8/12,0),FG50),0))</x:f>
        <x:v>34828156.591536604</x:v>
      </x:c>
      <x:c r="FH51" s="58" t="n">
        <x:f>IF($C51&gt;'Deal Pricing'!$D$9,"",MAX(FH50-MIN(MAX(FH$9-FH50*FH$8/12,0),FH50),0))</x:f>
        <x:v>34859911.23554895</x:v>
      </x:c>
      <x:c r="FI51" s="58" t="n">
        <x:f>IF($C51&gt;'Deal Pricing'!$D$9,"",MAX(FI50-MIN(MAX(FI$9-FI50*FI$8/12,0),FI50),0))</x:f>
        <x:v>34891669.539861664</x:v>
      </x:c>
      <x:c r="FJ51" s="58" t="n">
        <x:f>IF($C51&gt;'Deal Pricing'!$D$9,"",MAX(FJ50-MIN(MAX(FJ$9-FJ50*FJ$8/12,0),FJ50),0))</x:f>
        <x:v>34923431.472574554</x:v>
      </x:c>
      <x:c r="FK51" s="58" t="n">
        <x:f>IF($C51&gt;'Deal Pricing'!$D$9,"",MAX(FK50-MIN(MAX(FK$9-FK50*FK$8/12,0),FK50),0))</x:f>
        <x:v>34955197.00179531</x:v>
      </x:c>
      <x:c r="FL51" s="58" t="n">
        <x:f>IF($C51&gt;'Deal Pricing'!$D$9,"",MAX(FL50-MIN(MAX(FL$9-FL50*FL$8/12,0),FL50),0))</x:f>
        <x:v>34986966.095642835</x:v>
      </x:c>
      <x:c r="FM51" s="58" t="n">
        <x:f>IF($C51&gt;'Deal Pricing'!$D$9,"",MAX(FM50-MIN(MAX(FM$9-FM50*FM$8/12,0),FM50),0))</x:f>
        <x:v>35018738.72224004</x:v>
      </x:c>
      <x:c r="FN51" s="58" t="n">
        <x:f>IF($C51&gt;'Deal Pricing'!$D$9,"",MAX(FN50-MIN(MAX(FN$9-FN50*FN$8/12,0),FN50),0))</x:f>
        <x:v>35050514.84972216</x:v>
      </x:c>
      <x:c r="FO51" s="58" t="n">
        <x:f>IF($C51&gt;'Deal Pricing'!$D$9,"",MAX(FO50-MIN(MAX(FO$9-FO50*FO$8/12,0),FO50),0))</x:f>
        <x:v>35082294.446228765</x:v>
      </x:c>
      <x:c r="FP51" s="58" t="n">
        <x:f>IF($C51&gt;'Deal Pricing'!$D$9,"",MAX(FP50-MIN(MAX(FP$9-FP50*FP$8/12,0),FP50),0))</x:f>
        <x:v>35114077.47991213</x:v>
      </x:c>
      <x:c r="FQ51" s="58" t="n">
        <x:f>IF($C51&gt;'Deal Pricing'!$D$9,"",MAX(FQ50-MIN(MAX(FQ$9-FQ50*FQ$8/12,0),FQ50),0))</x:f>
        <x:v>35145863.918928966</x:v>
      </x:c>
      <x:c r="FR51" s="58" t="n">
        <x:f>IF($C51&gt;'Deal Pricing'!$D$9,"",MAX(FR50-MIN(MAX(FR$9-FR50*FR$8/12,0),FR50),0))</x:f>
        <x:v>35177653.731448926</x:v>
      </x:c>
      <x:c r="FS51" s="58" t="n">
        <x:f>IF($C51&gt;'Deal Pricing'!$D$9,"",MAX(FS50-MIN(MAX(FS$9-FS50*FS$8/12,0),FS50),0))</x:f>
        <x:v>35209446.8856465</x:v>
      </x:c>
      <x:c r="FT51" s="58" t="n">
        <x:f>IF($C51&gt;'Deal Pricing'!$D$9,"",MAX(FT50-MIN(MAX(FT$9-FT50*FT$8/12,0),FT50),0))</x:f>
        <x:v>35241243.34970944</x:v>
      </x:c>
      <x:c r="FU51" s="58" t="n">
        <x:f>IF($C51&gt;'Deal Pricing'!$D$9,"",MAX(FU50-MIN(MAX(FU$9-FU50*FU$8/12,0),FU50),0))</x:f>
        <x:v>35273043.091830306</x:v>
      </x:c>
      <x:c r="FV51" s="58" t="n">
        <x:f>IF($C51&gt;'Deal Pricing'!$D$9,"",MAX(FV50-MIN(MAX(FV$9-FV50*FV$8/12,0),FV50),0))</x:f>
        <x:v>35304846.080215186</x:v>
      </x:c>
      <x:c r="FW51" s="58" t="n">
        <x:f>IF($C51&gt;'Deal Pricing'!$D$9,"",MAX(FW50-MIN(MAX(FW$9-FW50*FW$8/12,0),FW50),0))</x:f>
        <x:v>35336652.283076555</x:v>
      </x:c>
      <x:c r="FX51" s="58" t="n">
        <x:f>IF($C51&gt;'Deal Pricing'!$D$9,"",MAX(FX50-MIN(MAX(FX$9-FX50*FX$8/12,0),FX50),0))</x:f>
        <x:v>35368461.668636546</x:v>
      </x:c>
      <x:c r="FY51" s="58" t="n">
        <x:f>IF($C51&gt;'Deal Pricing'!$D$9,"",MAX(FY50-MIN(MAX(FY$9-FY50*FY$8/12,0),FY50),0))</x:f>
        <x:v>35400274.20512959</x:v>
      </x:c>
      <x:c r="FZ51" s="58" t="n">
        <x:f>IF($C51&gt;'Deal Pricing'!$D$9,"",MAX(FZ50-MIN(MAX(FZ$9-FZ50*FZ$8/12,0),FZ50),0))</x:f>
        <x:v>35432089.86079656</x:v>
      </x:c>
      <x:c r="GA51" s="58" t="n">
        <x:f>IF($C51&gt;'Deal Pricing'!$D$9,"",MAX(GA50-MIN(MAX(GA$9-GA50*GA$8/12,0),GA50),0))</x:f>
        <x:v>35463908.603891455</x:v>
      </x:c>
      <x:c r="GB51" s="58" t="n">
        <x:f>IF($C51&gt;'Deal Pricing'!$D$9,"",MAX(GB50-MIN(MAX(GB$9-GB50*GB$8/12,0),GB50),0))</x:f>
        <x:v>35495730.40267508</x:v>
      </x:c>
      <x:c r="GC51" s="58" t="n">
        <x:f>IF($C51&gt;'Deal Pricing'!$D$9,"",MAX(GC50-MIN(MAX(GC$9-GC50*GC$8/12,0),GC50),0))</x:f>
        <x:v>35527555.22542196</x:v>
      </x:c>
      <x:c r="GD51" s="58" t="n">
        <x:f>IF($C51&gt;'Deal Pricing'!$D$9,"",MAX(GD50-MIN(MAX(GD$9-GD50*GD$8/12,0),GD50),0))</x:f>
        <x:v>35559383.04041307</x:v>
      </x:c>
      <x:c r="GE51" s="58" t="n">
        <x:f>IF($C51&gt;'Deal Pricing'!$D$9,"",MAX(GE50-MIN(MAX(GE$9-GE50*GE$8/12,0),GE50),0))</x:f>
        <x:v>35591213.815943815</x:v>
      </x:c>
      <x:c r="GF51" s="58" t="n">
        <x:f>IF($C51&gt;'Deal Pricing'!$D$9,"",MAX(GF50-MIN(MAX(GF$9-GF50*GF$8/12,0),GF50),0))</x:f>
        <x:v>35623047.52031612</x:v>
      </x:c>
      <x:c r="GG51" s="58" t="n">
        <x:f>IF($C51&gt;'Deal Pricing'!$D$9,"",MAX(GG50-MIN(MAX(GG$9-GG50*GG$8/12,0),GG50),0))</x:f>
        <x:v>35654884.121846676</x:v>
      </x:c>
      <x:c r="GH51" s="58" t="n">
        <x:f>IF($C51&gt;'Deal Pricing'!$D$9,"",MAX(GH50-MIN(MAX(GH$9-GH50*GH$8/12,0),GH50),0))</x:f>
        <x:v>35686723.58885971</x:v>
      </x:c>
      <x:c r="GI51" s="58" t="n">
        <x:f>IF($C51&gt;'Deal Pricing'!$D$9,"",MAX(GI50-MIN(MAX(GI$9-GI50*GI$8/12,0),GI50),0))</x:f>
        <x:v>35718565.8896908</x:v>
      </x:c>
      <x:c r="GJ51" s="58" t="n">
        <x:f>IF($C51&gt;'Deal Pricing'!$D$9,"",MAX(GJ50-MIN(MAX(GJ$9-GJ50*GJ$8/12,0),GJ50),0))</x:f>
        <x:v>35750410.992689185</x:v>
      </x:c>
      <x:c r="GK51" s="58" t="n">
        <x:f>IF($C51&gt;'Deal Pricing'!$D$9,"",MAX(GK50-MIN(MAX(GK$9-GK50*GK$8/12,0),GK50),0))</x:f>
        <x:v>35782258.86621155</x:v>
      </x:c>
      <x:c r="GL51" s="58" t="n">
        <x:f>IF($C51&gt;'Deal Pricing'!$D$9,"",MAX(GL50-MIN(MAX(GL$9-GL50*GL$8/12,0),GL50),0))</x:f>
        <x:v>35814109.4786297</x:v>
      </x:c>
      <x:c r="GM51" s="58" t="n">
        <x:f>IF($C51&gt;'Deal Pricing'!$D$9,"",MAX(GM50-MIN(MAX(GM$9-GM50*GM$8/12,0),GM50),0))</x:f>
        <x:v>35845962.798322946</x:v>
      </x:c>
      <x:c r="GN51" s="58" t="n">
        <x:f>IF($C51&gt;'Deal Pricing'!$D$9,"",MAX(GN50-MIN(MAX(GN$9-GN50*GN$8/12,0),GN50),0))</x:f>
        <x:v>35877818.79368609</x:v>
      </x:c>
      <x:c r="GO51" s="58" t="n">
        <x:f>IF($C51&gt;'Deal Pricing'!$D$9,"",MAX(GO50-MIN(MAX(GO$9-GO50*GO$8/12,0),GO50),0))</x:f>
        <x:v>35909677.433121674</x:v>
      </x:c>
      <x:c r="GP51" s="58" t="n">
        <x:f>IF($C51&gt;'Deal Pricing'!$D$9,"",MAX(GP50-MIN(MAX(GP$9-GP50*GP$8/12,0),GP50),0))</x:f>
        <x:v>35941538.685047984</x:v>
      </x:c>
      <x:c r="GQ51" s="58" t="n">
        <x:f>IF($C51&gt;'Deal Pricing'!$D$9,"",MAX(GQ50-MIN(MAX(GQ$9-GQ50*GQ$8/12,0),GQ50),0))</x:f>
        <x:v>35973402.517891206</x:v>
      </x:c>
      <x:c r="GR51" s="58" t="n">
        <x:f>IF($C51&gt;'Deal Pricing'!$D$9,"",MAX(GR50-MIN(MAX(GR$9-GR50*GR$8/12,0),GR50),0))</x:f>
        <x:v>36005268.900093526</x:v>
      </x:c>
      <x:c r="GS51" s="58" t="n">
        <x:f>IF($C51&gt;'Deal Pricing'!$D$9,"",MAX(GS50-MIN(MAX(GS$9-GS50*GS$8/12,0),GS50),0))</x:f>
        <x:v>36037137.80010552</x:v>
      </x:c>
      <x:c r="GT51" s="58" t="n">
        <x:f>IF($C51&gt;'Deal Pricing'!$D$9,"",MAX(GT50-MIN(MAX(GT$9-GT50*GT$8/12,0),GT50),0))</x:f>
        <x:v>36069009.18639362</x:v>
      </x:c>
      <x:c r="GU51" s="58" t="n">
        <x:f>IF($C51&gt;'Deal Pricing'!$D$9,"",MAX(GU50-MIN(MAX(GU$9-GU50*GU$8/12,0),GU50),0))</x:f>
        <x:v>36100883.02743393</x:v>
      </x:c>
      <x:c r="GV51" s="58" t="n">
        <x:f>IF($C51&gt;'Deal Pricing'!$D$9,"",MAX(GV50-MIN(MAX(GV$9-GV50*GV$8/12,0),GV50),0))</x:f>
        <x:v>36132759.291715175</x:v>
      </x:c>
      <x:c r="GW51" s="58" t="n">
        <x:f>IF($C51&gt;'Deal Pricing'!$D$9,"",MAX(GW50-MIN(MAX(GW$9-GW50*GW$8/12,0),GW50),0))</x:f>
        <x:v>36164637.94774148</x:v>
      </x:c>
      <x:c r="GX51" s="58" t="n">
        <x:f>IF($C51&gt;'Deal Pricing'!$D$9,"",MAX(GX50-MIN(MAX(GX$9-GX50*GX$8/12,0),GX50),0))</x:f>
        <x:v>36196518.964025974</x:v>
      </x:c>
      <x:c r="GY51" s="58" t="n">
        <x:f>IF($C51&gt;'Deal Pricing'!$D$9,"",MAX(GY50-MIN(MAX(GY$9-GY50*GY$8/12,0),GY50),0))</x:f>
        <x:v>36228402.30909837</x:v>
      </x:c>
      <x:c r="GZ51" s="58" t="n">
        <x:f>IF($C51&gt;'Deal Pricing'!$D$9,"",MAX(GZ50-MIN(MAX(GZ$9-GZ50*GZ$8/12,0),GZ50),0))</x:f>
        <x:v>36260287.95149758</x:v>
      </x:c>
      <x:c r="HA51" s="58" t="n">
        <x:f>IF($C51&gt;'Deal Pricing'!$D$9,"",MAX(HA50-MIN(MAX(HA$9-HA50*HA$8/12,0),HA50),0))</x:f>
        <x:v>36292175.85977961</x:v>
      </x:c>
      <x:c r="HB51" s="58" t="n">
        <x:f>IF($C51&gt;'Deal Pricing'!$D$9,"",MAX(HB50-MIN(MAX(HB$9-HB50*HB$8/12,0),HB50),0))</x:f>
        <x:v>36324066.00250984</x:v>
      </x:c>
      <x:c r="HC51" s="58" t="n">
        <x:f>IF($C51&gt;'Deal Pricing'!$D$9,"",MAX(HC50-MIN(MAX(HC$9-HC50*HC$8/12,0),HC50),0))</x:f>
        <x:v>36355958.34827053</x:v>
      </x:c>
      <x:c r="HD51" s="58" t="n">
        <x:f>IF($C51&gt;'Deal Pricing'!$D$9,"",MAX(HD50-MIN(MAX(HD$9-HD50*HD$8/12,0),HD50),0))</x:f>
        <x:v>36387852.86565427</x:v>
      </x:c>
      <x:c r="HE51" s="58" t="n">
        <x:f>IF($C51&gt;'Deal Pricing'!$D$9,"",MAX(HE50-MIN(MAX(HE$9-HE50*HE$8/12,0),HE50),0))</x:f>
        <x:v>36419749.52327036</x:v>
      </x:c>
      <x:c r="HF51" s="58" t="n">
        <x:f>IF($C51&gt;'Deal Pricing'!$D$9,"",MAX(HF50-MIN(MAX(HF$9-HF50*HF$8/12,0),HF50),0))</x:f>
        <x:v>36451648.28973839</x:v>
      </x:c>
      <x:c r="HG51" s="58" t="n">
        <x:f>IF($C51&gt;'Deal Pricing'!$D$9,"",MAX(HG50-MIN(MAX(HG$9-HG50*HG$8/12,0),HG50),0))</x:f>
        <x:v>36483549.133695506</x:v>
      </x:c>
      <x:c r="HH51" s="58" t="n">
        <x:f>IF($C51&gt;'Deal Pricing'!$D$9,"",MAX(HH50-MIN(MAX(HH$9-HH50*HH$8/12,0),HH50),0))</x:f>
        <x:v>36515452.023790054</x:v>
      </x:c>
      <x:c r="HI51" s="58" t="n">
        <x:f>IF($C51&gt;'Deal Pricing'!$D$9,"",MAX(HI50-MIN(MAX(HI$9-HI50*HI$8/12,0),HI50),0))</x:f>
        <x:v>36547356.92868436</x:v>
      </x:c>
      <x:c r="HJ51" s="58" t="n">
        <x:f>IF($C51&gt;'Deal Pricing'!$D$9,"",MAX(HJ50-MIN(MAX(HJ$9-HJ50*HJ$8/12,0),HJ50),0))</x:f>
        <x:v>36579263.8170579</x:v>
      </x:c>
      <x:c r="HK51" s="58" t="n">
        <x:f>IF($C51&gt;'Deal Pricing'!$D$9,"",MAX(HK50-MIN(MAX(HK$9-HK50*HK$8/12,0),HK50),0))</x:f>
        <x:v>36611172.65760038</x:v>
      </x:c>
      <x:c r="HL51" s="58" t="n">
        <x:f>IF($C51&gt;'Deal Pricing'!$D$9,"",MAX(HL50-MIN(MAX(HL$9-HL50*HL$8/12,0),HL50),0))</x:f>
        <x:v>36643083.419020064</x:v>
      </x:c>
      <x:c r="HM51" s="58" t="n">
        <x:f>IF($C51&gt;'Deal Pricing'!$D$9,"",MAX(HM50-MIN(MAX(HM$9-HM50*HM$8/12,0),HM50),0))</x:f>
        <x:v>36674996.07003583</x:v>
      </x:c>
      <x:c r="HN51" s="58" t="n">
        <x:f>IF($C51&gt;'Deal Pricing'!$D$9,"",MAX(HN50-MIN(MAX(HN$9-HN50*HN$8/12,0),HN50),0))</x:f>
        <x:v>36706910.57938506</x:v>
      </x:c>
      <x:c r="HO51" s="58" t="n">
        <x:f>IF($C51&gt;'Deal Pricing'!$D$9,"",MAX(HO50-MIN(MAX(HO$9-HO50*HO$8/12,0),HO50),0))</x:f>
        <x:v>36738826.91581616</x:v>
      </x:c>
      <x:c r="HP51" s="58" t="n">
        <x:f>IF($C51&gt;'Deal Pricing'!$D$9,"",MAX(HP50-MIN(MAX(HP$9-HP50*HP$8/12,0),HP50),0))</x:f>
        <x:v>36770745.04809597</x:v>
      </x:c>
      <x:c r="HQ51" s="58" t="n">
        <x:f>IF($C51&gt;'Deal Pricing'!$D$9,"",MAX(HQ50-MIN(MAX(HQ$9-HQ50*HQ$8/12,0),HQ50),0))</x:f>
        <x:v>36802664.94500301</x:v>
      </x:c>
      <x:c r="HR51" s="58" t="n">
        <x:f>IF($C51&gt;'Deal Pricing'!$D$9,"",MAX(HR50-MIN(MAX(HR$9-HR50*HR$8/12,0),HR50),0))</x:f>
        <x:v>36834586.575334296</x:v>
      </x:c>
      <x:c r="HS51" s="58" t="n">
        <x:f>IF($C51&gt;'Deal Pricing'!$D$9,"",MAX(HS50-MIN(MAX(HS$9-HS50*HS$8/12,0),HS50),0))</x:f>
        <x:v>36866509.907899454</x:v>
      </x:c>
      <x:c r="HT51" s="58" t="n">
        <x:f>IF($C51&gt;'Deal Pricing'!$D$9,"",MAX(HT50-MIN(MAX(HT$9-HT50*HT$8/12,0),HT50),0))</x:f>
        <x:v>36898434.911523655</x:v>
      </x:c>
      <x:c r="HU51" s="58" t="n">
        <x:f>IF($C51&gt;'Deal Pricing'!$D$9,"",MAX(HU50-MIN(MAX(HU$9-HU50*HU$8/12,0),HU50),0))</x:f>
        <x:v>36930361.55504989</x:v>
      </x:c>
      <x:c r="HV51" s="58" t="n">
        <x:f>IF($C51&gt;'Deal Pricing'!$D$9,"",MAX(HV50-MIN(MAX(HV$9-HV50*HV$8/12,0),HV50),0))</x:f>
        <x:v>36962289.807333514</x:v>
      </x:c>
      <x:c r="HW51" s="58" t="n">
        <x:f>IF($C51&gt;'Deal Pricing'!$D$9,"",MAX(HW50-MIN(MAX(HW$9-HW50*HW$8/12,0),HW50),0))</x:f>
        <x:v>36994219.637248985</x:v>
      </x:c>
      <x:c r="HX51" s="58" t="n">
        <x:f>IF($C51&gt;'Deal Pricing'!$D$9,"",MAX(HX50-MIN(MAX(HX$9-HX50*HX$8/12,0),HX50),0))</x:f>
        <x:v>37026151.013683125</x:v>
      </x:c>
      <x:c r="HY51" s="58" t="n">
        <x:f>IF($C51&gt;'Deal Pricing'!$D$9,"",MAX(HY50-MIN(MAX(HY$9-HY50*HY$8/12,0),HY50),0))</x:f>
        <x:v>37058083.90554202</x:v>
      </x:c>
      <x:c r="HZ51" s="58" t="n">
        <x:f>IF($C51&gt;'Deal Pricing'!$D$9,"",MAX(HZ50-MIN(MAX(HZ$9-HZ50*HZ$8/12,0),HZ50),0))</x:f>
        <x:v>37090018.281744644</x:v>
      </x:c>
      <x:c r="IA51" s="58" t="n">
        <x:f>IF($C51&gt;'Deal Pricing'!$D$9,"",MAX(IA50-MIN(MAX(IA$9-IA50*IA$8/12,0),IA50),0))</x:f>
        <x:v>37121954.11122937</x:v>
      </x:c>
      <x:c r="IB51" s="58" t="n">
        <x:f>IF($C51&gt;'Deal Pricing'!$D$9,"",MAX(IB50-MIN(MAX(IB$9-IB50*IB$8/12,0),IB50),0))</x:f>
        <x:v>37153891.362947516</x:v>
      </x:c>
      <x:c r="IC51" s="2"/>
      <x:c r="ID51" s="2"/>
      <x:c r="IE51" s="2"/>
      <x:c r="IF51" s="2"/>
    </x:row>
    <x:row r="52">
      <x:c r="A52" s="2"/>
      <x:c r="B52" s="2"/>
      <x:c r="C52" s="2" t="n">
        <x:v>28</x:v>
      </x:c>
      <x:c r="D52" s="67" t="n">
        <x:f>IF(C52&lt;='Deal Pricing'!$D$9,(1-(1-(1-'Deal Pricing'!$H$10)^(1/12)))^(C52-1),"")</x:f>
        <x:v>0.9122424429477463</x:v>
      </x:c>
      <x:c r="E52" s="67" t="n">
        <x:f>IF(D52="","",D52*(1-(1-'Deal Pricing'!$H$10)^(1/12)))</x:f>
        <x:v>0.0030980238665610626</x:v>
      </x:c>
      <x:c r="F52" s="58" t="n">
        <x:f>IF($C52&gt;'Deal Pricing'!$D$9,"",MAX(F51-MIN(MAX(F$9-F51*F$8/12,0),F51),0))</x:f>
        <x:v>26995900.74536682</x:v>
      </x:c>
      <x:c r="G52" s="58" t="n">
        <x:f>IF($C52&gt;'Deal Pricing'!$D$9,"",MAX(G51-MIN(MAX(G$9-G51*G$8/12,0),G51),0))</x:f>
        <x:v>27024783.747059133</x:v>
      </x:c>
      <x:c r="H52" s="58" t="n">
        <x:f>IF($C52&gt;'Deal Pricing'!$D$9,"",MAX(H51-MIN(MAX(H$9-H51*H$8/12,0),H51),0))</x:f>
        <x:v>27053676.50100111</x:v>
      </x:c>
      <x:c r="I52" s="58" t="n">
        <x:f>IF($C52&gt;'Deal Pricing'!$D$9,"",MAX(I51-MIN(MAX(I$9-I51*I$8/12,0),I51),0))</x:f>
        <x:v>27082578.978749894</x:v>
      </x:c>
      <x:c r="J52" s="58" t="n">
        <x:f>IF($C52&gt;'Deal Pricing'!$D$9,"",MAX(J51-MIN(MAX(J$9-J51*J$8/12,0),J51),0))</x:f>
        <x:v>27111491.151845135</x:v>
      </x:c>
      <x:c r="K52" s="58" t="n">
        <x:f>IF($C52&gt;'Deal Pricing'!$D$9,"",MAX(K51-MIN(MAX(K$9-K51*K$8/12,0),K51),0))</x:f>
        <x:v>27140412.991817962</x:v>
      </x:c>
      <x:c r="L52" s="58" t="n">
        <x:f>IF($C52&gt;'Deal Pricing'!$D$9,"",MAX(L51-MIN(MAX(L$9-L51*L$8/12,0),L51),0))</x:f>
        <x:v>27169344.4701707</x:v>
      </x:c>
      <x:c r="M52" s="58" t="n">
        <x:f>IF($C52&gt;'Deal Pricing'!$D$9,"",MAX(M51-MIN(MAX(M$9-M51*M$8/12,0),M51),0))</x:f>
        <x:v>27198285.55840007</x:v>
      </x:c>
      <x:c r="N52" s="58" t="n">
        <x:f>IF($C52&gt;'Deal Pricing'!$D$9,"",MAX(N51-MIN(MAX(N$9-N51*N$8/12,0),N51),0))</x:f>
        <x:v>27227236.227974366</x:v>
      </x:c>
      <x:c r="O52" s="58" t="n">
        <x:f>IF($C52&gt;'Deal Pricing'!$D$9,"",MAX(O51-MIN(MAX(O$9-O51*O$8/12,0),O51),0))</x:f>
        <x:v>27256196.45035648</x:v>
      </x:c>
      <x:c r="P52" s="58" t="n">
        <x:f>IF($C52&gt;'Deal Pricing'!$D$9,"",MAX(P51-MIN(MAX(P$9-P51*P$8/12,0),P51),0))</x:f>
        <x:v>27285166.19698129</x:v>
      </x:c>
      <x:c r="Q52" s="58" t="n">
        <x:f>IF($C52&gt;'Deal Pricing'!$D$9,"",MAX(Q51-MIN(MAX(Q$9-Q51*Q$8/12,0),Q51),0))</x:f>
        <x:v>27314145.439278357</x:v>
      </x:c>
      <x:c r="R52" s="58" t="n">
        <x:f>IF($C52&gt;'Deal Pricing'!$D$9,"",MAX(R51-MIN(MAX(R$9-R51*R$8/12,0),R51),0))</x:f>
        <x:v>27343134.14864968</x:v>
      </x:c>
      <x:c r="S52" s="58" t="n">
        <x:f>IF($C52&gt;'Deal Pricing'!$D$9,"",MAX(S51-MIN(MAX(S$9-S51*S$8/12,0),S51),0))</x:f>
        <x:v>27372132.296491936</x:v>
      </x:c>
      <x:c r="T52" s="58" t="n">
        <x:f>IF($C52&gt;'Deal Pricing'!$D$9,"",MAX(T51-MIN(MAX(T$9-T51*T$8/12,0),T51),0))</x:f>
        <x:v>27401139.854174916</x:v>
      </x:c>
      <x:c r="U52" s="58" t="n">
        <x:f>IF($C52&gt;'Deal Pricing'!$D$9,"",MAX(U51-MIN(MAX(U$9-U51*U$8/12,0),U51),0))</x:f>
        <x:v>27430156.793062855</x:v>
      </x:c>
      <x:c r="V52" s="58" t="n">
        <x:f>IF($C52&gt;'Deal Pricing'!$D$9,"",MAX(V51-MIN(MAX(V$9-V51*V$8/12,0),V51),0))</x:f>
        <x:v>27459183.084496174</x:v>
      </x:c>
      <x:c r="W52" s="58" t="n">
        <x:f>IF($C52&gt;'Deal Pricing'!$D$9,"",MAX(W51-MIN(MAX(W$9-W51*W$8/12,0),W51),0))</x:f>
        <x:v>27488218.69979985</x:v>
      </x:c>
      <x:c r="X52" s="58" t="n">
        <x:f>IF($C52&gt;'Deal Pricing'!$D$9,"",MAX(X51-MIN(MAX(X$9-X51*X$8/12,0),X51),0))</x:f>
        <x:v>27517263.61029062</x:v>
      </x:c>
      <x:c r="Y52" s="58" t="n">
        <x:f>IF($C52&gt;'Deal Pricing'!$D$9,"",MAX(Y51-MIN(MAX(Y$9-Y51*Y$8/12,0),Y51),0))</x:f>
        <x:v>27546317.787259668</x:v>
      </x:c>
      <x:c r="Z52" s="58" t="n">
        <x:f>IF($C52&gt;'Deal Pricing'!$D$9,"",MAX(Z51-MIN(MAX(Z$9-Z51*Z$8/12,0),Z51),0))</x:f>
        <x:v>27575381.201992787</x:v>
      </x:c>
      <x:c r="AA52" s="58" t="n">
        <x:f>IF($C52&gt;'Deal Pricing'!$D$9,"",MAX(AA51-MIN(MAX(AA$9-AA51*AA$8/12,0),AA51),0))</x:f>
        <x:v>27604453.82575065</x:v>
      </x:c>
      <x:c r="AB52" s="58" t="n">
        <x:f>IF($C52&gt;'Deal Pricing'!$D$9,"",MAX(AB51-MIN(MAX(AB$9-AB51*AB$8/12,0),AB51),0))</x:f>
        <x:v>27633535.629788555</x:v>
      </x:c>
      <x:c r="AC52" s="58" t="n">
        <x:f>IF($C52&gt;'Deal Pricing'!$D$9,"",MAX(AC51-MIN(MAX(AC$9-AC51*AC$8/12,0),AC51),0))</x:f>
        <x:v>27662626.585337136</x:v>
      </x:c>
      <x:c r="AD52" s="58" t="n">
        <x:f>IF($C52&gt;'Deal Pricing'!$D$9,"",MAX(AD51-MIN(MAX(AD$9-AD51*AD$8/12,0),AD51),0))</x:f>
        <x:v>27691726.663621835</x:v>
      </x:c>
      <x:c r="AE52" s="58" t="n">
        <x:f>IF($C52&gt;'Deal Pricing'!$D$9,"",MAX(AE51-MIN(MAX(AE$9-AE51*AE$8/12,0),AE51),0))</x:f>
        <x:v>27720835.835843887</x:v>
      </x:c>
      <x:c r="AF52" s="58" t="n">
        <x:f>IF($C52&gt;'Deal Pricing'!$D$9,"",MAX(AF51-MIN(MAX(AF$9-AF51*AF$8/12,0),AF51),0))</x:f>
        <x:v>27749954.0731992</x:v>
      </x:c>
      <x:c r="AG52" s="58" t="n">
        <x:f>IF($C52&gt;'Deal Pricing'!$D$9,"",MAX(AG51-MIN(MAX(AG$9-AG51*AG$8/12,0),AG51),0))</x:f>
        <x:v>27779081.346862264</x:v>
      </x:c>
      <x:c r="AH52" s="58" t="n">
        <x:f>IF($C52&gt;'Deal Pricing'!$D$9,"",MAX(AH51-MIN(MAX(AH$9-AH51*AH$8/12,0),AH51),0))</x:f>
        <x:v>27808217.627993386</x:v>
      </x:c>
      <x:c r="AI52" s="58" t="n">
        <x:f>IF($C52&gt;'Deal Pricing'!$D$9,"",MAX(AI51-MIN(MAX(AI$9-AI51*AI$8/12,0),AI51),0))</x:f>
        <x:v>27837362.88774541</x:v>
      </x:c>
      <x:c r="AJ52" s="58" t="n">
        <x:f>IF($C52&gt;'Deal Pricing'!$D$9,"",MAX(AJ51-MIN(MAX(AJ$9-AJ51*AJ$8/12,0),AJ51),0))</x:f>
        <x:v>27866517.097247966</x:v>
      </x:c>
      <x:c r="AK52" s="58" t="n">
        <x:f>IF($C52&gt;'Deal Pricing'!$D$9,"",MAX(AK51-MIN(MAX(AK$9-AK51*AK$8/12,0),AK51),0))</x:f>
        <x:v>27895680.22762607</x:v>
      </x:c>
      <x:c r="AL52" s="58" t="n">
        <x:f>IF($C52&gt;'Deal Pricing'!$D$9,"",MAX(AL51-MIN(MAX(AL$9-AL51*AL$8/12,0),AL51),0))</x:f>
        <x:v>27924852.249981593</x:v>
      </x:c>
      <x:c r="AM52" s="58" t="n">
        <x:f>IF($C52&gt;'Deal Pricing'!$D$9,"",MAX(AM51-MIN(MAX(AM$9-AM51*AM$8/12,0),AM51),0))</x:f>
        <x:v>27954033.13541183</x:v>
      </x:c>
      <x:c r="AN52" s="58" t="n">
        <x:f>IF($C52&gt;'Deal Pricing'!$D$9,"",MAX(AN51-MIN(MAX(AN$9-AN51*AN$8/12,0),AN51),0))</x:f>
        <x:v>27983222.854991786</x:v>
      </x:c>
      <x:c r="AO52" s="58" t="n">
        <x:f>IF($C52&gt;'Deal Pricing'!$D$9,"",MAX(AO51-MIN(MAX(AO$9-AO51*AO$8/12,0),AO51),0))</x:f>
        <x:v>28012421.379791554</x:v>
      </x:c>
      <x:c r="AP52" s="58" t="n">
        <x:f>IF($C52&gt;'Deal Pricing'!$D$9,"",MAX(AP51-MIN(MAX(AP$9-AP51*AP$8/12,0),AP51),0))</x:f>
        <x:v>28041628.68085952</x:v>
      </x:c>
      <x:c r="AQ52" s="58" t="n">
        <x:f>IF($C52&gt;'Deal Pricing'!$D$9,"",MAX(AQ51-MIN(MAX(AQ$9-AQ51*AQ$8/12,0),AQ51),0))</x:f>
        <x:v>28070844.72923935</x:v>
      </x:c>
      <x:c r="AR52" s="58" t="n">
        <x:f>IF($C52&gt;'Deal Pricing'!$D$9,"",MAX(AR51-MIN(MAX(AR$9-AR51*AR$8/12,0),AR51),0))</x:f>
        <x:v>28100069.495953348</x:v>
      </x:c>
      <x:c r="AS52" s="58" t="n">
        <x:f>IF($C52&gt;'Deal Pricing'!$D$9,"",MAX(AS51-MIN(MAX(AS$9-AS51*AS$8/12,0),AS51),0))</x:f>
        <x:v>28129302.952019177</x:v>
      </x:c>
      <x:c r="AT52" s="58" t="n">
        <x:f>IF($C52&gt;'Deal Pricing'!$D$9,"",MAX(AT51-MIN(MAX(AT$9-AT51*AT$8/12,0),AT51),0))</x:f>
        <x:v>28158545.068435453</x:v>
      </x:c>
      <x:c r="AU52" s="58" t="n">
        <x:f>IF($C52&gt;'Deal Pricing'!$D$9,"",MAX(AU51-MIN(MAX(AU$9-AU51*AU$8/12,0),AU51),0))</x:f>
        <x:v>28187795.816188548</x:v>
      </x:c>
      <x:c r="AV52" s="58" t="n">
        <x:f>IF($C52&gt;'Deal Pricing'!$D$9,"",MAX(AV51-MIN(MAX(AV$9-AV51*AV$8/12,0),AV51),0))</x:f>
        <x:v>28217055.16625799</x:v>
      </x:c>
      <x:c r="AW52" s="58" t="n">
        <x:f>IF($C52&gt;'Deal Pricing'!$D$9,"",MAX(AW51-MIN(MAX(AW$9-AW51*AW$8/12,0),AW51),0))</x:f>
        <x:v>28246323.089603227</x:v>
      </x:c>
      <x:c r="AX52" s="58" t="n">
        <x:f>IF($C52&gt;'Deal Pricing'!$D$9,"",MAX(AX51-MIN(MAX(AX$9-AX51*AX$8/12,0),AX51),0))</x:f>
        <x:v>28275599.55717929</x:v>
      </x:c>
      <x:c r="AY52" s="58" t="n">
        <x:f>IF($C52&gt;'Deal Pricing'!$D$9,"",MAX(AY51-MIN(MAX(AY$9-AY51*AY$8/12,0),AY51),0))</x:f>
        <x:v>28304884.539921172</x:v>
      </x:c>
      <x:c r="AZ52" s="58" t="n">
        <x:f>IF($C52&gt;'Deal Pricing'!$D$9,"",MAX(AZ51-MIN(MAX(AZ$9-AZ51*AZ$8/12,0),AZ51),0))</x:f>
        <x:v>28334178.008759838</x:v>
      </x:c>
      <x:c r="BA52" s="58" t="n">
        <x:f>IF($C52&gt;'Deal Pricing'!$D$9,"",MAX(BA51-MIN(MAX(BA$9-BA51*BA$8/12,0),BA51),0))</x:f>
        <x:v>28363479.934606656</x:v>
      </x:c>
      <x:c r="BB52" s="58" t="n">
        <x:f>IF($C52&gt;'Deal Pricing'!$D$9,"",MAX(BB51-MIN(MAX(BB$9-BB51*BB$8/12,0),BB51),0))</x:f>
        <x:v>28392790.288368892</x:v>
      </x:c>
      <x:c r="BC52" s="58" t="n">
        <x:f>IF($C52&gt;'Deal Pricing'!$D$9,"",MAX(BC51-MIN(MAX(BC$9-BC51*BC$8/12,0),BC51),0))</x:f>
        <x:v>28422109.040934652</x:v>
      </x:c>
      <x:c r="BD52" s="58" t="n">
        <x:f>IF($C52&gt;'Deal Pricing'!$D$9,"",MAX(BD51-MIN(MAX(BD$9-BD51*BD$8/12,0),BD51),0))</x:f>
        <x:v>28451436.163188234</x:v>
      </x:c>
      <x:c r="BE52" s="58" t="n">
        <x:f>IF($C52&gt;'Deal Pricing'!$D$9,"",MAX(BE51-MIN(MAX(BE$9-BE51*BE$8/12,0),BE51),0))</x:f>
        <x:v>28480771.625996757</x:v>
      </x:c>
      <x:c r="BF52" s="58" t="n">
        <x:f>IF($C52&gt;'Deal Pricing'!$D$9,"",MAX(BF51-MIN(MAX(BF$9-BF51*BF$8/12,0),BF51),0))</x:f>
        <x:v>28510115.400216587</x:v>
      </x:c>
      <x:c r="BG52" s="58" t="n">
        <x:f>IF($C52&gt;'Deal Pricing'!$D$9,"",MAX(BG51-MIN(MAX(BG$9-BG51*BG$8/12,0),BG51),0))</x:f>
        <x:v>28539467.456698127</x:v>
      </x:c>
      <x:c r="BH52" s="58" t="n">
        <x:f>IF($C52&gt;'Deal Pricing'!$D$9,"",MAX(BH51-MIN(MAX(BH$9-BH51*BH$8/12,0),BH51),0))</x:f>
        <x:v>28568827.76627387</x:v>
      </x:c>
      <x:c r="BI52" s="58" t="n">
        <x:f>IF($C52&gt;'Deal Pricing'!$D$9,"",MAX(BI51-MIN(MAX(BI$9-BI51*BI$8/12,0),BI51),0))</x:f>
        <x:v>28598196.2997726</x:v>
      </x:c>
      <x:c r="BJ52" s="58" t="n">
        <x:f>IF($C52&gt;'Deal Pricing'!$D$9,"",MAX(BJ51-MIN(MAX(BJ$9-BJ51*BJ$8/12,0),BJ51),0))</x:f>
        <x:v>28627573.028005227</x:v>
      </x:c>
      <x:c r="BK52" s="58" t="n">
        <x:f>IF($C52&gt;'Deal Pricing'!$D$9,"",MAX(BK51-MIN(MAX(BK$9-BK51*BK$8/12,0),BK51),0))</x:f>
        <x:v>28656957.92177951</x:v>
      </x:c>
      <x:c r="BL52" s="58" t="n">
        <x:f>IF($C52&gt;'Deal Pricing'!$D$9,"",MAX(BL51-MIN(MAX(BL$9-BL51*BL$8/12,0),BL51),0))</x:f>
        <x:v>28686350.95188543</x:v>
      </x:c>
      <x:c r="BM52" s="58" t="n">
        <x:f>IF($C52&gt;'Deal Pricing'!$D$9,"",MAX(BM51-MIN(MAX(BM$9-BM51*BM$8/12,0),BM51),0))</x:f>
        <x:v>28715752.089110017</x:v>
      </x:c>
      <x:c r="BN52" s="58" t="n">
        <x:f>IF($C52&gt;'Deal Pricing'!$D$9,"",MAX(BN51-MIN(MAX(BN$9-BN51*BN$8/12,0),BN51),0))</x:f>
        <x:v>28745161.304222807</x:v>
      </x:c>
      <x:c r="BO52" s="58" t="n">
        <x:f>IF($C52&gt;'Deal Pricing'!$D$9,"",MAX(BO51-MIN(MAX(BO$9-BO51*BO$8/12,0),BO51),0))</x:f>
        <x:v>28774578.567990705</x:v>
      </x:c>
      <x:c r="BP52" s="58" t="n">
        <x:f>IF($C52&gt;'Deal Pricing'!$D$9,"",MAX(BP51-MIN(MAX(BP$9-BP51*BP$8/12,0),BP51),0))</x:f>
        <x:v>28804003.851163555</x:v>
      </x:c>
      <x:c r="BQ52" s="58" t="n">
        <x:f>IF($C52&gt;'Deal Pricing'!$D$9,"",MAX(BQ51-MIN(MAX(BQ$9-BQ51*BQ$8/12,0),BQ51),0))</x:f>
        <x:v>28833437.12448852</x:v>
      </x:c>
      <x:c r="BR52" s="58" t="n">
        <x:f>IF($C52&gt;'Deal Pricing'!$D$9,"",MAX(BR51-MIN(MAX(BR$9-BR51*BR$8/12,0),BR51),0))</x:f>
        <x:v>28862878.358697854</x:v>
      </x:c>
      <x:c r="BS52" s="58" t="n">
        <x:f>IF($C52&gt;'Deal Pricing'!$D$9,"",MAX(BS51-MIN(MAX(BS$9-BS51*BS$8/12,0),BS51),0))</x:f>
        <x:v>28892327.52451433</x:v>
      </x:c>
      <x:c r="BT52" s="58" t="n">
        <x:f>IF($C52&gt;'Deal Pricing'!$D$9,"",MAX(BT51-MIN(MAX(BT$9-BT51*BT$8/12,0),BT51),0))</x:f>
        <x:v>28921784.592656557</x:v>
      </x:c>
      <x:c r="BU52" s="58" t="n">
        <x:f>IF($C52&gt;'Deal Pricing'!$D$9,"",MAX(BU51-MIN(MAX(BU$9-BU51*BU$8/12,0),BU51),0))</x:f>
        <x:v>28951249.53382733</x:v>
      </x:c>
      <x:c r="BV52" s="58" t="n">
        <x:f>IF($C52&gt;'Deal Pricing'!$D$9,"",MAX(BV51-MIN(MAX(BV$9-BV51*BV$8/12,0),BV51),0))</x:f>
        <x:v>28980722.318726677</x:v>
      </x:c>
      <x:c r="BW52" s="58" t="n">
        <x:f>IF($C52&gt;'Deal Pricing'!$D$9,"",MAX(BW51-MIN(MAX(BW$9-BW51*BW$8/12,0),BW51),0))</x:f>
        <x:v>29010202.918039333</x:v>
      </x:c>
      <x:c r="BX52" s="58" t="n">
        <x:f>IF($C52&gt;'Deal Pricing'!$D$9,"",MAX(BX51-MIN(MAX(BX$9-BX51*BX$8/12,0),BX51),0))</x:f>
        <x:v>29039691.302447632</x:v>
      </x:c>
      <x:c r="BY52" s="58" t="n">
        <x:f>IF($C52&gt;'Deal Pricing'!$D$9,"",MAX(BY51-MIN(MAX(BY$9-BY51*BY$8/12,0),BY51),0))</x:f>
        <x:v>29069187.442618765</x:v>
      </x:c>
      <x:c r="BZ52" s="58" t="n">
        <x:f>IF($C52&gt;'Deal Pricing'!$D$9,"",MAX(BZ51-MIN(MAX(BZ$9-BZ51*BZ$8/12,0),BZ51),0))</x:f>
        <x:v>29098691.30921787</x:v>
      </x:c>
      <x:c r="CA52" s="58" t="n">
        <x:f>IF($C52&gt;'Deal Pricing'!$D$9,"",MAX(CA51-MIN(MAX(CA$9-CA51*CA$8/12,0),CA51),0))</x:f>
        <x:v>29128202.872895017</x:v>
      </x:c>
      <x:c r="CB52" s="58" t="n">
        <x:f>IF($C52&gt;'Deal Pricing'!$D$9,"",MAX(CB51-MIN(MAX(CB$9-CB51*CB$8/12,0),CB51),0))</x:f>
        <x:v>29157722.104298692</x:v>
      </x:c>
      <x:c r="CC52" s="58" t="n">
        <x:f>IF($C52&gt;'Deal Pricing'!$D$9,"",MAX(CC51-MIN(MAX(CC$9-CC51*CC$8/12,0),CC51),0))</x:f>
        <x:v>29187248.974064104</x:v>
      </x:c>
      <x:c r="CD52" s="58" t="n">
        <x:f>IF($C52&gt;'Deal Pricing'!$D$9,"",MAX(CD51-MIN(MAX(CD$9-CD51*CD$8/12,0),CD51),0))</x:f>
        <x:v>29216783.452818695</x:v>
      </x:c>
      <x:c r="CE52" s="58" t="n">
        <x:f>IF($C52&gt;'Deal Pricing'!$D$9,"",MAX(CE51-MIN(MAX(CE$9-CE51*CE$8/12,0),CE51),0))</x:f>
        <x:v>29246325.51118647</x:v>
      </x:c>
      <x:c r="CF52" s="58" t="n">
        <x:f>IF($C52&gt;'Deal Pricing'!$D$9,"",MAX(CF51-MIN(MAX(CF$9-CF51*CF$8/12,0),CF51),0))</x:f>
        <x:v>29275875.119777545</x:v>
      </x:c>
      <x:c r="CG52" s="58" t="n">
        <x:f>IF($C52&gt;'Deal Pricing'!$D$9,"",MAX(CG51-MIN(MAX(CG$9-CG51*CG$8/12,0),CG51),0))</x:f>
        <x:v>29305432.249200612</x:v>
      </x:c>
      <x:c r="CH52" s="58" t="n">
        <x:f>IF($C52&gt;'Deal Pricing'!$D$9,"",MAX(CH51-MIN(MAX(CH$9-CH51*CH$8/12,0),CH51),0))</x:f>
        <x:v>29334996.870050542</x:v>
      </x:c>
      <x:c r="CI52" s="58" t="n">
        <x:f>IF($C52&gt;'Deal Pricing'!$D$9,"",MAX(CI51-MIN(MAX(CI$9-CI51*CI$8/12,0),CI51),0))</x:f>
        <x:v>29364568.952921033</x:v>
      </x:c>
      <x:c r="CJ52" s="58" t="n">
        <x:f>IF($C52&gt;'Deal Pricing'!$D$9,"",MAX(CJ51-MIN(MAX(CJ$9-CJ51*CJ$8/12,0),CJ51),0))</x:f>
        <x:v>29394148.468392532</x:v>
      </x:c>
      <x:c r="CK52" s="58" t="n">
        <x:f>IF($C52&gt;'Deal Pricing'!$D$9,"",MAX(CK51-MIN(MAX(CK$9-CK51*CK$8/12,0),CK51),0))</x:f>
        <x:v>29423735.387044203</x:v>
      </x:c>
      <x:c r="CL52" s="58" t="n">
        <x:f>IF($C52&gt;'Deal Pricing'!$D$9,"",MAX(CL51-MIN(MAX(CL$9-CL51*CL$8/12,0),CL51),0))</x:f>
        <x:v>29453329.67944224</x:v>
      </x:c>
      <x:c r="CM52" s="58" t="n">
        <x:f>IF($C52&gt;'Deal Pricing'!$D$9,"",MAX(CM51-MIN(MAX(CM$9-CM51*CM$8/12,0),CM51),0))</x:f>
        <x:v>29482931.316152114</x:v>
      </x:c>
      <x:c r="CN52" s="58" t="n">
        <x:f>IF($C52&gt;'Deal Pricing'!$D$9,"",MAX(CN51-MIN(MAX(CN$9-CN51*CN$8/12,0),CN51),0))</x:f>
        <x:v>29512540.267726272</x:v>
      </x:c>
      <x:c r="CO52" s="58" t="n">
        <x:f>IF($C52&gt;'Deal Pricing'!$D$9,"",MAX(CO51-MIN(MAX(CO$9-CO51*CO$8/12,0),CO51),0))</x:f>
        <x:v>29542156.50471689</x:v>
      </x:c>
      <x:c r="CP52" s="58" t="n">
        <x:f>IF($C52&gt;'Deal Pricing'!$D$9,"",MAX(CP51-MIN(MAX(CP$9-CP51*CP$8/12,0),CP51),0))</x:f>
        <x:v>29571779.99766477</x:v>
      </x:c>
      <x:c r="CQ52" s="58" t="n">
        <x:f>IF($C52&gt;'Deal Pricing'!$D$9,"",MAX(CQ51-MIN(MAX(CQ$9-CQ51*CQ$8/12,0),CQ51),0))</x:f>
        <x:v>29601410.717104755</x:v>
      </x:c>
      <x:c r="CR52" s="58" t="n">
        <x:f>IF($C52&gt;'Deal Pricing'!$D$9,"",MAX(CR51-MIN(MAX(CR$9-CR51*CR$8/12,0),CR51),0))</x:f>
        <x:v>29631048.633569647</x:v>
      </x:c>
      <x:c r="CS52" s="58" t="n">
        <x:f>IF($C52&gt;'Deal Pricing'!$D$9,"",MAX(CS51-MIN(MAX(CS$9-CS51*CS$8/12,0),CS51),0))</x:f>
        <x:v>29660693.71758045</x:v>
      </x:c>
      <x:c r="CT52" s="58" t="n">
        <x:f>IF($C52&gt;'Deal Pricing'!$D$9,"",MAX(CT51-MIN(MAX(CT$9-CT51*CT$8/12,0),CT51),0))</x:f>
        <x:v>29690345.939657807</x:v>
      </x:c>
      <x:c r="CU52" s="58" t="n">
        <x:f>IF($C52&gt;'Deal Pricing'!$D$9,"",MAX(CU51-MIN(MAX(CU$9-CU51*CU$8/12,0),CU51),0))</x:f>
        <x:v>29720005.27031097</x:v>
      </x:c>
      <x:c r="CV52" s="58" t="n">
        <x:f>IF($C52&gt;'Deal Pricing'!$D$9,"",MAX(CV51-MIN(MAX(CV$9-CV51*CV$8/12,0),CV51),0))</x:f>
        <x:v>29749671.68004907</x:v>
      </x:c>
      <x:c r="CW52" s="58" t="n">
        <x:f>IF($C52&gt;'Deal Pricing'!$D$9,"",MAX(CW51-MIN(MAX(CW$9-CW51*CW$8/12,0),CW51),0))</x:f>
        <x:v>29779345.139369927</x:v>
      </x:c>
      <x:c r="CX52" s="58" t="n">
        <x:f>IF($C52&gt;'Deal Pricing'!$D$9,"",MAX(CX51-MIN(MAX(CX$9-CX51*CX$8/12,0),CX51),0))</x:f>
        <x:v>29809025.61877179</x:v>
      </x:c>
      <x:c r="CY52" s="58" t="n">
        <x:f>IF($C52&gt;'Deal Pricing'!$D$9,"",MAX(CY51-MIN(MAX(CY$9-CY51*CY$8/12,0),CY51),0))</x:f>
        <x:v>29838713.088741772</x:v>
      </x:c>
      <x:c r="CZ52" s="58" t="n">
        <x:f>IF($C52&gt;'Deal Pricing'!$D$9,"",MAX(CZ51-MIN(MAX(CZ$9-CZ51*CZ$8/12,0),CZ51),0))</x:f>
        <x:v>29868407.519767426</x:v>
      </x:c>
      <x:c r="DA52" s="58" t="n">
        <x:f>IF($C52&gt;'Deal Pricing'!$D$9,"",MAX(DA51-MIN(MAX(DA$9-DA51*DA$8/12,0),DA51),0))</x:f>
        <x:v>29898108.882325605</x:v>
      </x:c>
      <x:c r="DB52" s="58" t="n">
        <x:f>IF($C52&gt;'Deal Pricing'!$D$9,"",MAX(DB51-MIN(MAX(DB$9-DB51*DB$8/12,0),DB51),0))</x:f>
        <x:v>29927817.146893937</x:v>
      </x:c>
      <x:c r="DC52" s="58" t="n">
        <x:f>IF($C52&gt;'Deal Pricing'!$D$9,"",MAX(DC51-MIN(MAX(DC$9-DC51*DC$8/12,0),DC51),0))</x:f>
        <x:v>29957532.28394104</x:v>
      </x:c>
      <x:c r="DD52" s="58" t="n">
        <x:f>IF($C52&gt;'Deal Pricing'!$D$9,"",MAX(DD51-MIN(MAX(DD$9-DD51*DD$8/12,0),DD51),0))</x:f>
        <x:v>29987254.263930734</x:v>
      </x:c>
      <x:c r="DE52" s="58" t="n">
        <x:f>IF($C52&gt;'Deal Pricing'!$D$9,"",MAX(DE51-MIN(MAX(DE$9-DE51*DE$8/12,0),DE51),0))</x:f>
        <x:v>30016983.05732655</x:v>
      </x:c>
      <x:c r="DF52" s="58" t="n">
        <x:f>IF($C52&gt;'Deal Pricing'!$D$9,"",MAX(DF51-MIN(MAX(DF$9-DF51*DF$8/12,0),DF51),0))</x:f>
        <x:v>30046718.634582058</x:v>
      </x:c>
      <x:c r="DG52" s="58" t="n">
        <x:f>IF($C52&gt;'Deal Pricing'!$D$9,"",MAX(DG51-MIN(MAX(DG$9-DG51*DG$8/12,0),DG51),0))</x:f>
        <x:v>30076460.966151968</x:v>
      </x:c>
      <x:c r="DH52" s="58" t="n">
        <x:f>IF($C52&gt;'Deal Pricing'!$D$9,"",MAX(DH51-MIN(MAX(DH$9-DH51*DH$8/12,0),DH51),0))</x:f>
        <x:v>30106210.022481468</x:v>
      </x:c>
      <x:c r="DI52" s="58" t="n">
        <x:f>IF($C52&gt;'Deal Pricing'!$D$9,"",MAX(DI51-MIN(MAX(DI$9-DI51*DI$8/12,0),DI51),0))</x:f>
        <x:v>30135965.774017032</x:v>
      </x:c>
      <x:c r="DJ52" s="58" t="n">
        <x:f>IF($C52&gt;'Deal Pricing'!$D$9,"",MAX(DJ51-MIN(MAX(DJ$9-DJ51*DJ$8/12,0),DJ51),0))</x:f>
        <x:v>30165728.19119593</x:v>
      </x:c>
      <x:c r="DK52" s="58" t="n">
        <x:f>IF($C52&gt;'Deal Pricing'!$D$9,"",MAX(DK51-MIN(MAX(DK$9-DK51*DK$8/12,0),DK51),0))</x:f>
        <x:v>30195497.244456947</x:v>
      </x:c>
      <x:c r="DL52" s="58" t="n">
        <x:f>IF($C52&gt;'Deal Pricing'!$D$9,"",MAX(DL51-MIN(MAX(DL$9-DL51*DL$8/12,0),DL51),0))</x:f>
        <x:v>30225272.904229864</x:v>
      </x:c>
      <x:c r="DM52" s="58" t="n">
        <x:f>IF($C52&gt;'Deal Pricing'!$D$9,"",MAX(DM51-MIN(MAX(DM$9-DM51*DM$8/12,0),DM51),0))</x:f>
        <x:v>30255055.140946344</x:v>
      </x:c>
      <x:c r="DN52" s="58" t="n">
        <x:f>IF($C52&gt;'Deal Pricing'!$D$9,"",MAX(DN51-MIN(MAX(DN$9-DN51*DN$8/12,0),DN51),0))</x:f>
        <x:v>30284843.925030522</x:v>
      </x:c>
      <x:c r="DO52" s="58" t="n">
        <x:f>IF($C52&gt;'Deal Pricing'!$D$9,"",MAX(DO51-MIN(MAX(DO$9-DO51*DO$8/12,0),DO51),0))</x:f>
        <x:v>30314639.226903435</x:v>
      </x:c>
      <x:c r="DP52" s="58" t="n">
        <x:f>IF($C52&gt;'Deal Pricing'!$D$9,"",MAX(DP51-MIN(MAX(DP$9-DP51*DP$8/12,0),DP51),0))</x:f>
        <x:v>30344441.016986832</x:v>
      </x:c>
      <x:c r="DQ52" s="58" t="n">
        <x:f>IF($C52&gt;'Deal Pricing'!$D$9,"",MAX(DQ51-MIN(MAX(DQ$9-DQ51*DQ$8/12,0),DQ51),0))</x:f>
        <x:v>30374249.265694264</x:v>
      </x:c>
      <x:c r="DR52" s="58" t="n">
        <x:f>IF($C52&gt;'Deal Pricing'!$D$9,"",MAX(DR51-MIN(MAX(DR$9-DR51*DR$8/12,0),DR51),0))</x:f>
        <x:v>30404063.943441473</x:v>
      </x:c>
      <x:c r="DS52" s="58" t="n">
        <x:f>IF($C52&gt;'Deal Pricing'!$D$9,"",MAX(DS51-MIN(MAX(DS$9-DS51*DS$8/12,0),DS51),0))</x:f>
        <x:v>30433885.02063644</x:v>
      </x:c>
      <x:c r="DT52" s="58" t="n">
        <x:f>IF($C52&gt;'Deal Pricing'!$D$9,"",MAX(DT51-MIN(MAX(DT$9-DT51*DT$8/12,0),DT51),0))</x:f>
        <x:v>30463712.467689507</x:v>
      </x:c>
      <x:c r="DU52" s="58" t="n">
        <x:f>IF($C52&gt;'Deal Pricing'!$D$9,"",MAX(DU51-MIN(MAX(DU$9-DU51*DU$8/12,0),DU51),0))</x:f>
        <x:v>30493546.255003497</x:v>
      </x:c>
      <x:c r="DV52" s="58" t="n">
        <x:f>IF($C52&gt;'Deal Pricing'!$D$9,"",MAX(DV51-MIN(MAX(DV$9-DV51*DV$8/12,0),DV51),0))</x:f>
        <x:v>30523386.352983844</x:v>
      </x:c>
      <x:c r="DW52" s="58" t="n">
        <x:f>IF($C52&gt;'Deal Pricing'!$D$9,"",MAX(DW51-MIN(MAX(DW$9-DW51*DW$8/12,0),DW51),0))</x:f>
        <x:v>30553232.732028827</x:v>
      </x:c>
      <x:c r="DX52" s="58" t="n">
        <x:f>IF($C52&gt;'Deal Pricing'!$D$9,"",MAX(DX51-MIN(MAX(DX$9-DX51*DX$8/12,0),DX51),0))</x:f>
        <x:v>30583085.36253946</x:v>
      </x:c>
      <x:c r="DY52" s="58" t="n">
        <x:f>IF($C52&gt;'Deal Pricing'!$D$9,"",MAX(DY51-MIN(MAX(DY$9-DY51*DY$8/12,0),DY51),0))</x:f>
        <x:v>30612944.214909863</x:v>
      </x:c>
      <x:c r="DZ52" s="58" t="n">
        <x:f>IF($C52&gt;'Deal Pricing'!$D$9,"",MAX(DZ51-MIN(MAX(DZ$9-DZ51*DZ$8/12,0),DZ51),0))</x:f>
        <x:v>30642809.25953719</x:v>
      </x:c>
      <x:c r="EA52" s="58" t="n">
        <x:f>IF($C52&gt;'Deal Pricing'!$D$9,"",MAX(EA51-MIN(MAX(EA$9-EA51*EA$8/12,0),EA51),0))</x:f>
        <x:v>30672680.466813073</x:v>
      </x:c>
      <x:c r="EB52" s="58" t="n">
        <x:f>IF($C52&gt;'Deal Pricing'!$D$9,"",MAX(EB51-MIN(MAX(EB$9-EB51*EB$8/12,0),EB51),0))</x:f>
        <x:v>30702557.807127852</x:v>
      </x:c>
      <x:c r="EC52" s="58" t="n">
        <x:f>IF($C52&gt;'Deal Pricing'!$D$9,"",MAX(EC51-MIN(MAX(EC$9-EC51*EC$8/12,0),EC51),0))</x:f>
        <x:v>30732441.250873655</x:v>
      </x:c>
      <x:c r="ED52" s="58" t="n">
        <x:f>IF($C52&gt;'Deal Pricing'!$D$9,"",MAX(ED51-MIN(MAX(ED$9-ED51*ED$8/12,0),ED51),0))</x:f>
        <x:v>30762330.76843659</x:v>
      </x:c>
      <x:c r="EE52" s="58" t="n">
        <x:f>IF($C52&gt;'Deal Pricing'!$D$9,"",MAX(EE51-MIN(MAX(EE$9-EE51*EE$8/12,0),EE51),0))</x:f>
        <x:v>30792226.33020626</x:v>
      </x:c>
      <x:c r="EF52" s="58" t="n">
        <x:f>IF($C52&gt;'Deal Pricing'!$D$9,"",MAX(EF51-MIN(MAX(EF$9-EF51*EF$8/12,0),EF51),0))</x:f>
        <x:v>30822127.90656632</x:v>
      </x:c>
      <x:c r="EG52" s="58" t="n">
        <x:f>IF($C52&gt;'Deal Pricing'!$D$9,"",MAX(EG51-MIN(MAX(EG$9-EG51*EG$8/12,0),EG51),0))</x:f>
        <x:v>30852035.467904482</x:v>
      </x:c>
      <x:c r="EH52" s="58" t="n">
        <x:f>IF($C52&gt;'Deal Pricing'!$D$9,"",MAX(EH51-MIN(MAX(EH$9-EH51*EH$8/12,0),EH51),0))</x:f>
        <x:v>30881948.98460244</x:v>
      </x:c>
      <x:c r="EI52" s="58" t="n">
        <x:f>IF($C52&gt;'Deal Pricing'!$D$9,"",MAX(EI51-MIN(MAX(EI$9-EI51*EI$8/12,0),EI51),0))</x:f>
        <x:v>30911868.427046277</x:v>
      </x:c>
      <x:c r="EJ52" s="58" t="n">
        <x:f>IF($C52&gt;'Deal Pricing'!$D$9,"",MAX(EJ51-MIN(MAX(EJ$9-EJ51*EJ$8/12,0),EJ51),0))</x:f>
        <x:v>30941793.765616406</x:v>
      </x:c>
      <x:c r="EK52" s="58" t="n">
        <x:f>IF($C52&gt;'Deal Pricing'!$D$9,"",MAX(EK51-MIN(MAX(EK$9-EK51*EK$8/12,0),EK51),0))</x:f>
        <x:v>30971724.970697653</x:v>
      </x:c>
      <x:c r="EL52" s="58" t="n">
        <x:f>IF($C52&gt;'Deal Pricing'!$D$9,"",MAX(EL51-MIN(MAX(EL$9-EL51*EL$8/12,0),EL51),0))</x:f>
        <x:v>31001662.012670934</x:v>
      </x:c>
      <x:c r="EM52" s="58" t="n">
        <x:f>IF($C52&gt;'Deal Pricing'!$D$9,"",MAX(EM51-MIN(MAX(EM$9-EM51*EM$8/12,0),EM51),0))</x:f>
        <x:v>31031604.86191675</x:v>
      </x:c>
      <x:c r="EN52" s="58" t="n">
        <x:f>IF($C52&gt;'Deal Pricing'!$D$9,"",MAX(EN51-MIN(MAX(EN$9-EN51*EN$8/12,0),EN51),0))</x:f>
        <x:v>31061553.48881941</x:v>
      </x:c>
      <x:c r="EO52" s="58" t="n">
        <x:f>IF($C52&gt;'Deal Pricing'!$D$9,"",MAX(EO51-MIN(MAX(EO$9-EO51*EO$8/12,0),EO51),0))</x:f>
        <x:v>31091507.86375808</x:v>
      </x:c>
      <x:c r="EP52" s="58" t="n">
        <x:f>IF($C52&gt;'Deal Pricing'!$D$9,"",MAX(EP51-MIN(MAX(EP$9-EP51*EP$8/12,0),EP51),0))</x:f>
        <x:v>31121467.957117092</x:v>
      </x:c>
      <x:c r="EQ52" s="58" t="n">
        <x:f>IF($C52&gt;'Deal Pricing'!$D$9,"",MAX(EQ51-MIN(MAX(EQ$9-EQ51*EQ$8/12,0),EQ51),0))</x:f>
        <x:v>31151433.739276107</x:v>
      </x:c>
      <x:c r="ER52" s="58" t="n">
        <x:f>IF($C52&gt;'Deal Pricing'!$D$9,"",MAX(ER51-MIN(MAX(ER$9-ER51*ER$8/12,0),ER51),0))</x:f>
        <x:v>31181405.18062017</x:v>
      </x:c>
      <x:c r="ES52" s="58" t="n">
        <x:f>IF($C52&gt;'Deal Pricing'!$D$9,"",MAX(ES51-MIN(MAX(ES$9-ES51*ES$8/12,0),ES51),0))</x:f>
        <x:v>31211382.25152974</x:v>
      </x:c>
      <x:c r="ET52" s="58" t="n">
        <x:f>IF($C52&gt;'Deal Pricing'!$D$9,"",MAX(ET51-MIN(MAX(ET$9-ET51*ET$8/12,0),ET51),0))</x:f>
        <x:v>31241364.922390956</x:v>
      </x:c>
      <x:c r="EU52" s="58" t="n">
        <x:f>IF($C52&gt;'Deal Pricing'!$D$9,"",MAX(EU51-MIN(MAX(EU$9-EU51*EU$8/12,0),EU51),0))</x:f>
        <x:v>31271353.16358591</x:v>
      </x:c>
      <x:c r="EV52" s="58" t="n">
        <x:f>IF($C52&gt;'Deal Pricing'!$D$9,"",MAX(EV51-MIN(MAX(EV$9-EV51*EV$8/12,0),EV51),0))</x:f>
        <x:v>31301346.94550215</x:v>
      </x:c>
      <x:c r="EW52" s="58" t="n">
        <x:f>IF($C52&gt;'Deal Pricing'!$D$9,"",MAX(EW51-MIN(MAX(EW$9-EW51*EW$8/12,0),EW51),0))</x:f>
        <x:v>31331346.23852368</x:v>
      </x:c>
      <x:c r="EX52" s="58" t="n">
        <x:f>IF($C52&gt;'Deal Pricing'!$D$9,"",MAX(EX51-MIN(MAX(EX$9-EX51*EX$8/12,0),EX51),0))</x:f>
        <x:v>31361351.013040237</x:v>
      </x:c>
      <x:c r="EY52" s="58" t="n">
        <x:f>IF($C52&gt;'Deal Pricing'!$D$9,"",MAX(EY51-MIN(MAX(EY$9-EY51*EY$8/12,0),EY51),0))</x:f>
        <x:v>31391361.239439398</x:v>
      </x:c>
      <x:c r="EZ52" s="58" t="n">
        <x:f>IF($C52&gt;'Deal Pricing'!$D$9,"",MAX(EZ51-MIN(MAX(EZ$9-EZ51*EZ$8/12,0),EZ51),0))</x:f>
        <x:v>31421376.888110045</x:v>
      </x:c>
      <x:c r="FA52" s="58" t="n">
        <x:f>IF($C52&gt;'Deal Pricing'!$D$9,"",MAX(FA51-MIN(MAX(FA$9-FA51*FA$8/12,0),FA51),0))</x:f>
        <x:v>31451397.929446094</x:v>
      </x:c>
      <x:c r="FB52" s="58" t="n">
        <x:f>IF($C52&gt;'Deal Pricing'!$D$9,"",MAX(FB51-MIN(MAX(FB$9-FB51*FB$8/12,0),FB51),0))</x:f>
        <x:v>31481424.33383841</x:v>
      </x:c>
      <x:c r="FC52" s="58" t="n">
        <x:f>IF($C52&gt;'Deal Pricing'!$D$9,"",MAX(FC51-MIN(MAX(FC$9-FC51*FC$8/12,0),FC51),0))</x:f>
        <x:v>31511456.071684167</x:v>
      </x:c>
      <x:c r="FD52" s="58" t="n">
        <x:f>IF($C52&gt;'Deal Pricing'!$D$9,"",MAX(FD51-MIN(MAX(FD$9-FD51*FD$8/12,0),FD51),0))</x:f>
        <x:v>31541493.11337807</x:v>
      </x:c>
      <x:c r="FE52" s="58" t="n">
        <x:f>IF($C52&gt;'Deal Pricing'!$D$9,"",MAX(FE51-MIN(MAX(FE$9-FE51*FE$8/12,0),FE51),0))</x:f>
        <x:v>31571535.429321043</x:v>
      </x:c>
      <x:c r="FF52" s="58" t="n">
        <x:f>IF($C52&gt;'Deal Pricing'!$D$9,"",MAX(FF51-MIN(MAX(FF$9-FF51*FF$8/12,0),FF51),0))</x:f>
        <x:v>31601582.98991168</x:v>
      </x:c>
      <x:c r="FG52" s="58" t="n">
        <x:f>IF($C52&gt;'Deal Pricing'!$D$9,"",MAX(FG51-MIN(MAX(FG$9-FG51*FG$8/12,0),FG51),0))</x:f>
        <x:v>31631635.765555553</x:v>
      </x:c>
      <x:c r="FH52" s="58" t="n">
        <x:f>IF($C52&gt;'Deal Pricing'!$D$9,"",MAX(FH51-MIN(MAX(FH$9-FH51*FH$8/12,0),FH51),0))</x:f>
        <x:v>31661693.726655856</x:v>
      </x:c>
      <x:c r="FI52" s="58" t="n">
        <x:f>IF($C52&gt;'Deal Pricing'!$D$9,"",MAX(FI51-MIN(MAX(FI$9-FI51*FI$8/12,0),FI51),0))</x:f>
        <x:v>31691756.843622863</x:v>
      </x:c>
      <x:c r="FJ52" s="58" t="n">
        <x:f>IF($C52&gt;'Deal Pricing'!$D$9,"",MAX(FJ51-MIN(MAX(FJ$9-FJ51*FJ$8/12,0),FJ51),0))</x:f>
        <x:v>31721825.086866073</x:v>
      </x:c>
      <x:c r="FK52" s="58" t="n">
        <x:f>IF($C52&gt;'Deal Pricing'!$D$9,"",MAX(FK51-MIN(MAX(FK$9-FK51*FK$8/12,0),FK51),0))</x:f>
        <x:v>31751898.426797677</x:v>
      </x:c>
      <x:c r="FL52" s="58" t="n">
        <x:f>IF($C52&gt;'Deal Pricing'!$D$9,"",MAX(FL51-MIN(MAX(FL$9-FL51*FL$8/12,0),FL51),0))</x:f>
        <x:v>31781976.83383609</x:v>
      </x:c>
      <x:c r="FM52" s="58" t="n">
        <x:f>IF($C52&gt;'Deal Pricing'!$D$9,"",MAX(FM51-MIN(MAX(FM$9-FM51*FM$8/12,0),FM51),0))</x:f>
        <x:v>31812060.27839832</x:v>
      </x:c>
      <x:c r="FN52" s="58" t="n">
        <x:f>IF($C52&gt;'Deal Pricing'!$D$9,"",MAX(FN51-MIN(MAX(FN$9-FN51*FN$8/12,0),FN51),0))</x:f>
        <x:v>31842148.730908744</x:v>
      </x:c>
      <x:c r="FO52" s="58" t="n">
        <x:f>IF($C52&gt;'Deal Pricing'!$D$9,"",MAX(FO51-MIN(MAX(FO$9-FO51*FO$8/12,0),FO51),0))</x:f>
        <x:v>31872242.161790654</x:v>
      </x:c>
      <x:c r="FP52" s="58" t="n">
        <x:f>IF($C52&gt;'Deal Pricing'!$D$9,"",MAX(FP51-MIN(MAX(FP$9-FP51*FP$8/12,0),FP51),0))</x:f>
        <x:v>31902340.541475073</x:v>
      </x:c>
      <x:c r="FQ52" s="58" t="n">
        <x:f>IF($C52&gt;'Deal Pricing'!$D$9,"",MAX(FQ51-MIN(MAX(FQ$9-FQ51*FQ$8/12,0),FQ51),0))</x:f>
        <x:v>31932443.840392035</x:v>
      </x:c>
      <x:c r="FR52" s="58" t="n">
        <x:f>IF($C52&gt;'Deal Pricing'!$D$9,"",MAX(FR51-MIN(MAX(FR$9-FR51*FR$8/12,0),FR51),0))</x:f>
        <x:v>31962552.02897951</x:v>
      </x:c>
      <x:c r="FS52" s="58" t="n">
        <x:f>IF($C52&gt;'Deal Pricing'!$D$9,"",MAX(FS51-MIN(MAX(FS$9-FS51*FS$8/12,0),FS51),0))</x:f>
        <x:v>31992665.077674896</x:v>
      </x:c>
      <x:c r="FT52" s="58" t="n">
        <x:f>IF($C52&gt;'Deal Pricing'!$D$9,"",MAX(FT51-MIN(MAX(FT$9-FT51*FT$8/12,0),FT51),0))</x:f>
        <x:v>32022782.956923813</x:v>
      </x:c>
      <x:c r="FU52" s="58" t="n">
        <x:f>IF($C52&gt;'Deal Pricing'!$D$9,"",MAX(FU51-MIN(MAX(FU$9-FU51*FU$8/12,0),FU51),0))</x:f>
        <x:v>32052905.637171276</x:v>
      </x:c>
      <x:c r="FV52" s="58" t="n">
        <x:f>IF($C52&gt;'Deal Pricing'!$D$9,"",MAX(FV51-MIN(MAX(FV$9-FV51*FV$8/12,0),FV51),0))</x:f>
        <x:v>32083033.08887077</x:v>
      </x:c>
      <x:c r="FW52" s="58" t="n">
        <x:f>IF($C52&gt;'Deal Pricing'!$D$9,"",MAX(FW51-MIN(MAX(FW$9-FW51*FW$8/12,0),FW51),0))</x:f>
        <x:v>32113165.28247679</x:v>
      </x:c>
      <x:c r="FX52" s="58" t="n">
        <x:f>IF($C52&gt;'Deal Pricing'!$D$9,"",MAX(FX51-MIN(MAX(FX$9-FX51*FX$8/12,0),FX51),0))</x:f>
        <x:v>32143302.18844823</x:v>
      </x:c>
      <x:c r="FY52" s="58" t="n">
        <x:f>IF($C52&gt;'Deal Pricing'!$D$9,"",MAX(FY51-MIN(MAX(FY$9-FY51*FY$8/12,0),FY51),0))</x:f>
        <x:v>32173443.777251188</x:v>
      </x:c>
      <x:c r="FZ52" s="58" t="n">
        <x:f>IF($C52&gt;'Deal Pricing'!$D$9,"",MAX(FZ51-MIN(MAX(FZ$9-FZ51*FZ$8/12,0),FZ51),0))</x:f>
        <x:v>32203590.01935273</x:v>
      </x:c>
      <x:c r="GA52" s="58" t="n">
        <x:f>IF($C52&gt;'Deal Pricing'!$D$9,"",MAX(GA51-MIN(MAX(GA$9-GA51*GA$8/12,0),GA51),0))</x:f>
        <x:v>32233740.88522797</x:v>
      </x:c>
      <x:c r="GB52" s="58" t="n">
        <x:f>IF($C52&gt;'Deal Pricing'!$D$9,"",MAX(GB51-MIN(MAX(GB$9-GB51*GB$8/12,0),GB51),0))</x:f>
        <x:v>32263896.345353387</x:v>
      </x:c>
      <x:c r="GC52" s="58" t="n">
        <x:f>IF($C52&gt;'Deal Pricing'!$D$9,"",MAX(GC51-MIN(MAX(GC$9-GC51*GC$8/12,0),GC51),0))</x:f>
        <x:v>32294056.370214082</x:v>
      </x:c>
      <x:c r="GD52" s="58" t="n">
        <x:f>IF($C52&gt;'Deal Pricing'!$D$9,"",MAX(GD51-MIN(MAX(GD$9-GD51*GD$8/12,0),GD51),0))</x:f>
        <x:v>32324220.93029611</x:v>
      </x:c>
      <x:c r="GE52" s="58" t="n">
        <x:f>IF($C52&gt;'Deal Pricing'!$D$9,"",MAX(GE51-MIN(MAX(GE$9-GE51*GE$8/12,0),GE51),0))</x:f>
        <x:v>32354389.996094886</x:v>
      </x:c>
      <x:c r="GF52" s="58" t="n">
        <x:f>IF($C52&gt;'Deal Pricing'!$D$9,"",MAX(GF51-MIN(MAX(GF$9-GF51*GF$8/12,0),GF51),0))</x:f>
        <x:v>32384563.53810682</x:v>
      </x:c>
      <x:c r="GG52" s="58" t="n">
        <x:f>IF($C52&gt;'Deal Pricing'!$D$9,"",MAX(GG51-MIN(MAX(GG$9-GG51*GG$8/12,0),GG51),0))</x:f>
        <x:v>32414741.526838027</x:v>
      </x:c>
      <x:c r="GH52" s="58" t="n">
        <x:f>IF($C52&gt;'Deal Pricing'!$D$9,"",MAX(GH51-MIN(MAX(GH$9-GH51*GH$8/12,0),GH51),0))</x:f>
        <x:v>32444923.932796642</x:v>
      </x:c>
      <x:c r="GI52" s="58" t="n">
        <x:f>IF($C52&gt;'Deal Pricing'!$D$9,"",MAX(GI51-MIN(MAX(GI$9-GI51*GI$8/12,0),GI51),0))</x:f>
        <x:v>32475110.726496898</x:v>
      </x:c>
      <x:c r="GJ52" s="58" t="n">
        <x:f>IF($C52&gt;'Deal Pricing'!$D$9,"",MAX(GJ51-MIN(MAX(GJ$9-GJ51*GJ$8/12,0),GJ51),0))</x:f>
        <x:v>32505301.87846146</x:v>
      </x:c>
      <x:c r="GK52" s="58" t="n">
        <x:f>IF($C52&gt;'Deal Pricing'!$D$9,"",MAX(GK51-MIN(MAX(GK$9-GK51*GK$8/12,0),GK51),0))</x:f>
        <x:v>32535497.35921496</x:v>
      </x:c>
      <x:c r="GL52" s="58" t="n">
        <x:f>IF($C52&gt;'Deal Pricing'!$D$9,"",MAX(GL51-MIN(MAX(GL$9-GL51*GL$8/12,0),GL51),0))</x:f>
        <x:v>32565697.139292</x:v>
      </x:c>
      <x:c r="GM52" s="58" t="n">
        <x:f>IF($C52&gt;'Deal Pricing'!$D$9,"",MAX(GM51-MIN(MAX(GM$9-GM51*GM$8/12,0),GM51),0))</x:f>
        <x:v>32595901.189229142</x:v>
      </x:c>
      <x:c r="GN52" s="58" t="n">
        <x:f>IF($C52&gt;'Deal Pricing'!$D$9,"",MAX(GN51-MIN(MAX(GN$9-GN51*GN$8/12,0),GN51),0))</x:f>
        <x:v>32626109.479573313</x:v>
      </x:c>
      <x:c r="GO52" s="58" t="n">
        <x:f>IF($C52&gt;'Deal Pricing'!$D$9,"",MAX(GO51-MIN(MAX(GO$9-GO51*GO$8/12,0),GO51),0))</x:f>
        <x:v>32656321.98087362</x:v>
      </x:c>
      <x:c r="GP52" s="58" t="n">
        <x:f>IF($C52&gt;'Deal Pricing'!$D$9,"",MAX(GP51-MIN(MAX(GP$9-GP51*GP$8/12,0),GP51),0))</x:f>
        <x:v>32686538.663689762</x:v>
      </x:c>
      <x:c r="GQ52" s="58" t="n">
        <x:f>IF($C52&gt;'Deal Pricing'!$D$9,"",MAX(GQ51-MIN(MAX(GQ$9-GQ51*GQ$8/12,0),GQ51),0))</x:f>
        <x:v>32716759.498583786</x:v>
      </x:c>
      <x:c r="GR52" s="58" t="n">
        <x:f>IF($C52&gt;'Deal Pricing'!$D$9,"",MAX(GR51-MIN(MAX(GR$9-GR51*GR$8/12,0),GR51),0))</x:f>
        <x:v>32746984.456128575</x:v>
      </x:c>
      <x:c r="GS52" s="58" t="n">
        <x:f>IF($C52&gt;'Deal Pricing'!$D$9,"",MAX(GS51-MIN(MAX(GS$9-GS51*GS$8/12,0),GS51),0))</x:f>
        <x:v>32777213.506899826</x:v>
      </x:c>
      <x:c r="GT52" s="58" t="n">
        <x:f>IF($C52&gt;'Deal Pricing'!$D$9,"",MAX(GT51-MIN(MAX(GT$9-GT51*GT$8/12,0),GT51),0))</x:f>
        <x:v>32807446.621483915</x:v>
      </x:c>
      <x:c r="GU52" s="58" t="n">
        <x:f>IF($C52&gt;'Deal Pricing'!$D$9,"",MAX(GU51-MIN(MAX(GU$9-GU51*GU$8/12,0),GU51),0))</x:f>
        <x:v>32837683.770471368</x:v>
      </x:c>
      <x:c r="GV52" s="58" t="n">
        <x:f>IF($C52&gt;'Deal Pricing'!$D$9,"",MAX(GV51-MIN(MAX(GV$9-GV51*GV$8/12,0),GV51),0))</x:f>
        <x:v>32867924.924459945</x:v>
      </x:c>
      <x:c r="GW52" s="58" t="n">
        <x:f>IF($C52&gt;'Deal Pricing'!$D$9,"",MAX(GW51-MIN(MAX(GW$9-GW51*GW$8/12,0),GW51),0))</x:f>
        <x:v>32898170.05405756</x:v>
      </x:c>
      <x:c r="GX52" s="58" t="n">
        <x:f>IF($C52&gt;'Deal Pricing'!$D$9,"",MAX(GX51-MIN(MAX(GX$9-GX51*GX$8/12,0),GX51),0))</x:f>
        <x:v>32928419.129875556</x:v>
      </x:c>
      <x:c r="GY52" s="58" t="n">
        <x:f>IF($C52&gt;'Deal Pricing'!$D$9,"",MAX(GY51-MIN(MAX(GY$9-GY51*GY$8/12,0),GY51),0))</x:f>
        <x:v>32958672.122536622</x:v>
      </x:c>
      <x:c r="GZ52" s="58" t="n">
        <x:f>IF($C52&gt;'Deal Pricing'!$D$9,"",MAX(GZ51-MIN(MAX(GZ$9-GZ51*GZ$8/12,0),GZ51),0))</x:f>
        <x:v>32988929.00266707</x:v>
      </x:c>
      <x:c r="HA52" s="58" t="n">
        <x:f>IF($C52&gt;'Deal Pricing'!$D$9,"",MAX(HA51-MIN(MAX(HA$9-HA51*HA$8/12,0),HA51),0))</x:f>
        <x:v>33019189.7409051</x:v>
      </x:c>
      <x:c r="HB52" s="58" t="n">
        <x:f>IF($C52&gt;'Deal Pricing'!$D$9,"",MAX(HB51-MIN(MAX(HB$9-HB51*HB$8/12,0),HB51),0))</x:f>
        <x:v>33049454.307892647</x:v>
      </x:c>
      <x:c r="HC52" s="58" t="n">
        <x:f>IF($C52&gt;'Deal Pricing'!$D$9,"",MAX(HC51-MIN(MAX(HC$9-HC51*HC$8/12,0),HC51),0))</x:f>
        <x:v>33079722.67428331</x:v>
      </x:c>
      <x:c r="HD52" s="58" t="n">
        <x:f>IF($C52&gt;'Deal Pricing'!$D$9,"",MAX(HD51-MIN(MAX(HD$9-HD51*HD$8/12,0),HD51),0))</x:f>
        <x:v>33109994.81073542</x:v>
      </x:c>
      <x:c r="HE52" s="58" t="n">
        <x:f>IF($C52&gt;'Deal Pricing'!$D$9,"",MAX(HE51-MIN(MAX(HE$9-HE51*HE$8/12,0),HE51),0))</x:f>
        <x:v>33140270.687918764</x:v>
      </x:c>
      <x:c r="HF52" s="58" t="n">
        <x:f>IF($C52&gt;'Deal Pricing'!$D$9,"",MAX(HF51-MIN(MAX(HF$9-HF51*HF$8/12,0),HF51),0))</x:f>
        <x:v>33170550.276507773</x:v>
      </x:c>
      <x:c r="HG52" s="58" t="n">
        <x:f>IF($C52&gt;'Deal Pricing'!$D$9,"",MAX(HG51-MIN(MAX(HG$9-HG51*HG$8/12,0),HG51),0))</x:f>
        <x:v>33200833.547189232</x:v>
      </x:c>
      <x:c r="HH52" s="58" t="n">
        <x:f>IF($C52&gt;'Deal Pricing'!$D$9,"",MAX(HH51-MIN(MAX(HH$9-HH51*HH$8/12,0),HH51),0))</x:f>
        <x:v>33231120.4706555</x:v>
      </x:c>
      <x:c r="HI52" s="58" t="n">
        <x:f>IF($C52&gt;'Deal Pricing'!$D$9,"",MAX(HI51-MIN(MAX(HI$9-HI51*HI$8/12,0),HI51),0))</x:f>
        <x:v>33261411.017607484</x:v>
      </x:c>
      <x:c r="HJ52" s="58" t="n">
        <x:f>IF($C52&gt;'Deal Pricing'!$D$9,"",MAX(HJ51-MIN(MAX(HJ$9-HJ51*HJ$8/12,0),HJ51),0))</x:f>
        <x:v>33291705.158757925</x:v>
      </x:c>
      <x:c r="HK52" s="58" t="n">
        <x:f>IF($C52&gt;'Deal Pricing'!$D$9,"",MAX(HK51-MIN(MAX(HK$9-HK51*HK$8/12,0),HK51),0))</x:f>
        <x:v>33322002.864824153</x:v>
      </x:c>
      <x:c r="HL52" s="58" t="n">
        <x:f>IF($C52&gt;'Deal Pricing'!$D$9,"",MAX(HL51-MIN(MAX(HL$9-HL51*HL$8/12,0),HL51),0))</x:f>
        <x:v>33352304.106536776</x:v>
      </x:c>
      <x:c r="HM52" s="58" t="n">
        <x:f>IF($C52&gt;'Deal Pricing'!$D$9,"",MAX(HM51-MIN(MAX(HM$9-HM51*HM$8/12,0),HM51),0))</x:f>
        <x:v>33382608.854631364</x:v>
      </x:c>
      <x:c r="HN52" s="58" t="n">
        <x:f>IF($C52&gt;'Deal Pricing'!$D$9,"",MAX(HN51-MIN(MAX(HN$9-HN51*HN$8/12,0),HN51),0))</x:f>
        <x:v>33412917.079856705</x:v>
      </x:c>
      <x:c r="HO52" s="58" t="n">
        <x:f>IF($C52&gt;'Deal Pricing'!$D$9,"",MAX(HO51-MIN(MAX(HO$9-HO51*HO$8/12,0),HO51),0))</x:f>
        <x:v>33443228.752966955</x:v>
      </x:c>
      <x:c r="HP52" s="58" t="n">
        <x:f>IF($C52&gt;'Deal Pricing'!$D$9,"",MAX(HP51-MIN(MAX(HP$9-HP51*HP$8/12,0),HP51),0))</x:f>
        <x:v>33473543.84472941</x:v>
      </x:c>
      <x:c r="HQ52" s="58" t="n">
        <x:f>IF($C52&gt;'Deal Pricing'!$D$9,"",MAX(HQ51-MIN(MAX(HQ$9-HQ51*HQ$8/12,0),HQ51),0))</x:f>
        <x:v>33503862.325917356</x:v>
      </x:c>
      <x:c r="HR52" s="58" t="n">
        <x:f>IF($C52&gt;'Deal Pricing'!$D$9,"",MAX(HR51-MIN(MAX(HR$9-HR51*HR$8/12,0),HR51),0))</x:f>
        <x:v>33534184.1673173</x:v>
      </x:c>
      <x:c r="HS52" s="58" t="n">
        <x:f>IF($C52&gt;'Deal Pricing'!$D$9,"",MAX(HS51-MIN(MAX(HS$9-HS51*HS$8/12,0),HS51),0))</x:f>
        <x:v>33564509.339722715</x:v>
      </x:c>
      <x:c r="HT52" s="58" t="n">
        <x:f>IF($C52&gt;'Deal Pricing'!$D$9,"",MAX(HT51-MIN(MAX(HT$9-HT51*HT$8/12,0),HT51),0))</x:f>
        <x:v>33594837.81393712</x:v>
      </x:c>
      <x:c r="HU52" s="58" t="n">
        <x:f>IF($C52&gt;'Deal Pricing'!$D$9,"",MAX(HU51-MIN(MAX(HU$9-HU51*HU$8/12,0),HU51),0))</x:f>
        <x:v>33625169.560776494</x:v>
      </x:c>
      <x:c r="HV52" s="58" t="n">
        <x:f>IF($C52&gt;'Deal Pricing'!$D$9,"",MAX(HV51-MIN(MAX(HV$9-HV51*HV$8/12,0),HV51),0))</x:f>
        <x:v>33655504.55106349</x:v>
      </x:c>
      <x:c r="HW52" s="58" t="n">
        <x:f>IF($C52&gt;'Deal Pricing'!$D$9,"",MAX(HW51-MIN(MAX(HW$9-HW51*HW$8/12,0),HW51),0))</x:f>
        <x:v>33685842.75563454</x:v>
      </x:c>
      <x:c r="HX52" s="58" t="n">
        <x:f>IF($C52&gt;'Deal Pricing'!$D$9,"",MAX(HX51-MIN(MAX(HX$9-HX51*HX$8/12,0),HX51),0))</x:f>
        <x:v>33716184.145332746</x:v>
      </x:c>
      <x:c r="HY52" s="58" t="n">
        <x:f>IF($C52&gt;'Deal Pricing'!$D$9,"",MAX(HY51-MIN(MAX(HY$9-HY51*HY$8/12,0),HY51),0))</x:f>
        <x:v>33746528.691015124</x:v>
      </x:c>
      <x:c r="HZ52" s="58" t="n">
        <x:f>IF($C52&gt;'Deal Pricing'!$D$9,"",MAX(HZ51-MIN(MAX(HZ$9-HZ51*HZ$8/12,0),HZ51),0))</x:f>
        <x:v>33776876.3635459</x:v>
      </x:c>
      <x:c r="IA52" s="58" t="n">
        <x:f>IF($C52&gt;'Deal Pricing'!$D$9,"",MAX(IA51-MIN(MAX(IA$9-IA51*IA$8/12,0),IA51),0))</x:f>
        <x:v>33807227.13380333</x:v>
      </x:c>
      <x:c r="IB52" s="58" t="n">
        <x:f>IF($C52&gt;'Deal Pricing'!$D$9,"",MAX(IB51-MIN(MAX(IB$9-IB51*IB$8/12,0),IB51),0))</x:f>
        <x:v>33837580.97267294</x:v>
      </x:c>
      <x:c r="IC52" s="2"/>
      <x:c r="ID52" s="2"/>
      <x:c r="IE52" s="2"/>
      <x:c r="IF52" s="2"/>
    </x:row>
    <x:row r="53">
      <x:c r="A53" s="2"/>
      <x:c r="B53" s="2"/>
      <x:c r="C53" s="2" t="n">
        <x:v>29</x:v>
      </x:c>
      <x:c r="D53" s="67" t="n">
        <x:f>IF(C53&lt;='Deal Pricing'!$D$9,(1-(1-(1-'Deal Pricing'!$H$10)^(1/12)))^(C53-1),"")</x:f>
        <x:v>0.9091444190811853</x:v>
      </x:c>
      <x:c r="E53" s="67" t="n">
        <x:f>IF(D53="","",D53*(1-(1-'Deal Pricing'!$H$10)^(1/12)))</x:f>
        <x:v>0.003087502812698705</x:v>
      </x:c>
      <x:c r="F53" s="58" t="n">
        <x:f>IF($C53&gt;'Deal Pricing'!$D$9,"",MAX(F52-MIN(MAX(F$9-F52*F$8/12,0),F52),0))</x:f>
        <x:v>24065667.146510944</x:v>
      </x:c>
      <x:c r="G53" s="58" t="n">
        <x:f>IF($C53&gt;'Deal Pricing'!$D$9,"",MAX(G52-MIN(MAX(G$9-G52*G$8/12,0),G52),0))</x:f>
        <x:v>24092396.48613711</x:v>
      </x:c>
      <x:c r="H53" s="58" t="n">
        <x:f>IF($C53&gt;'Deal Pricing'!$D$9,"",MAX(H52-MIN(MAX(H$9-H52*H$8/12,0),H52),0))</x:f>
        <x:v>24119136.342147455</x:v>
      </x:c>
      <x:c r="I53" s="58" t="n">
        <x:f>IF($C53&gt;'Deal Pricing'!$D$9,"",MAX(I52-MIN(MAX(I$9-I52*I$8/12,0),I52),0))</x:f>
        <x:v>24145886.689397886</x:v>
      </x:c>
      <x:c r="J53" s="58" t="n">
        <x:f>IF($C53&gt;'Deal Pricing'!$D$9,"",MAX(J52-MIN(MAX(J$9-J52*J$8/12,0),J52),0))</x:f>
        <x:v>24172647.502724163</x:v>
      </x:c>
      <x:c r="K53" s="58" t="n">
        <x:f>IF($C53&gt;'Deal Pricing'!$D$9,"",MAX(K52-MIN(MAX(K$9-K52*K$8/12,0),K52),0))</x:f>
        <x:v>24199418.75695122</x:v>
      </x:c>
      <x:c r="L53" s="58" t="n">
        <x:f>IF($C53&gt;'Deal Pricing'!$D$9,"",MAX(L52-MIN(MAX(L$9-L52*L$8/12,0),L52),0))</x:f>
        <x:v>24226200.42687204</x:v>
      </x:c>
      <x:c r="M53" s="58" t="n">
        <x:f>IF($C53&gt;'Deal Pricing'!$D$9,"",MAX(M52-MIN(MAX(M$9-M52*M$8/12,0),M52),0))</x:f>
        <x:v>24252992.48727177</x:v>
      </x:c>
      <x:c r="N53" s="58" t="n">
        <x:f>IF($C53&gt;'Deal Pricing'!$D$9,"",MAX(N52-MIN(MAX(N$9-N52*N$8/12,0),N52),0))</x:f>
        <x:v>24279794.91290396</x:v>
      </x:c>
      <x:c r="O53" s="58" t="n">
        <x:f>IF($C53&gt;'Deal Pricing'!$D$9,"",MAX(O52-MIN(MAX(O$9-O52*O$8/12,0),O52),0))</x:f>
        <x:v>24306607.678514495</x:v>
      </x:c>
      <x:c r="P53" s="58" t="n">
        <x:f>IF($C53&gt;'Deal Pricing'!$D$9,"",MAX(P52-MIN(MAX(P$9-P52*P$8/12,0),P52),0))</x:f>
        <x:v>24333430.75881805</x:v>
      </x:c>
      <x:c r="Q53" s="58" t="n">
        <x:f>IF($C53&gt;'Deal Pricing'!$D$9,"",MAX(Q52-MIN(MAX(Q$9-Q52*Q$8/12,0),Q52),0))</x:f>
        <x:v>24360264.128521696</x:v>
      </x:c>
      <x:c r="R53" s="58" t="n">
        <x:f>IF($C53&gt;'Deal Pricing'!$D$9,"",MAX(R52-MIN(MAX(R$9-R52*R$8/12,0),R52),0))</x:f>
        <x:v>24387107.762301717</x:v>
      </x:c>
      <x:c r="S53" s="58" t="n">
        <x:f>IF($C53&gt;'Deal Pricing'!$D$9,"",MAX(S52-MIN(MAX(S$9-S52*S$8/12,0),S52),0))</x:f>
        <x:v>24413961.634826746</x:v>
      </x:c>
      <x:c r="T53" s="58" t="n">
        <x:f>IF($C53&gt;'Deal Pricing'!$D$9,"",MAX(T52-MIN(MAX(T$9-T52*T$8/12,0),T52),0))</x:f>
        <x:v>24440825.720735304</x:v>
      </x:c>
      <x:c r="U53" s="58" t="n">
        <x:f>IF($C53&gt;'Deal Pricing'!$D$9,"",MAX(U52-MIN(MAX(U$9-U52*U$8/12,0),U52),0))</x:f>
        <x:v>24467699.994657975</x:v>
      </x:c>
      <x:c r="V53" s="58" t="n">
        <x:f>IF($C53&gt;'Deal Pricing'!$D$9,"",MAX(V52-MIN(MAX(V$9-V52*V$8/12,0),V52),0))</x:f>
        <x:v>24494584.43119839</x:v>
      </x:c>
      <x:c r="W53" s="58" t="n">
        <x:f>IF($C53&gt;'Deal Pricing'!$D$9,"",MAX(W52-MIN(MAX(W$9-W52*W$8/12,0),W52),0))</x:f>
        <x:v>24521479.004941907</x:v>
      </x:c>
      <x:c r="X53" s="58" t="n">
        <x:f>IF($C53&gt;'Deal Pricing'!$D$9,"",MAX(X52-MIN(MAX(X$9-X52*X$8/12,0),X52),0))</x:f>
        <x:v>24548383.690463103</x:v>
      </x:c>
      <x:c r="Y53" s="58" t="n">
        <x:f>IF($C53&gt;'Deal Pricing'!$D$9,"",MAX(Y52-MIN(MAX(Y$9-Y52*Y$8/12,0),Y52),0))</x:f>
        <x:v>24575298.46230773</x:v>
      </x:c>
      <x:c r="Z53" s="58" t="n">
        <x:f>IF($C53&gt;'Deal Pricing'!$D$9,"",MAX(Z52-MIN(MAX(Z$9-Z52*Z$8/12,0),Z52),0))</x:f>
        <x:v>24602223.29501369</x:v>
      </x:c>
      <x:c r="AA53" s="58" t="n">
        <x:f>IF($C53&gt;'Deal Pricing'!$D$9,"",MAX(AA52-MIN(MAX(AA$9-AA52*AA$8/12,0),AA52),0))</x:f>
        <x:v>24629158.163090453</x:v>
      </x:c>
      <x:c r="AB53" s="58" t="n">
        <x:f>IF($C53&gt;'Deal Pricing'!$D$9,"",MAX(AB52-MIN(MAX(AB$9-AB52*AB$8/12,0),AB52),0))</x:f>
        <x:v>24656103.04103963</x:v>
      </x:c>
      <x:c r="AC53" s="58" t="n">
        <x:f>IF($C53&gt;'Deal Pricing'!$D$9,"",MAX(AC52-MIN(MAX(AC$9-AC52*AC$8/12,0),AC52),0))</x:f>
        <x:v>24683057.90333485</x:v>
      </x:c>
      <x:c r="AD53" s="58" t="n">
        <x:f>IF($C53&gt;'Deal Pricing'!$D$9,"",MAX(AD52-MIN(MAX(AD$9-AD52*AD$8/12,0),AD52),0))</x:f>
        <x:v>24710022.724442</x:v>
      </x:c>
      <x:c r="AE53" s="58" t="n">
        <x:f>IF($C53&gt;'Deal Pricing'!$D$9,"",MAX(AE52-MIN(MAX(AE$9-AE52*AE$8/12,0),AE52),0))</x:f>
        <x:v>24736997.478799447</x:v>
      </x:c>
      <x:c r="AF53" s="58" t="n">
        <x:f>IF($C53&gt;'Deal Pricing'!$D$9,"",MAX(AF52-MIN(MAX(AF$9-AF52*AF$8/12,0),AF52),0))</x:f>
        <x:v>24763982.140837647</x:v>
      </x:c>
      <x:c r="AG53" s="58" t="n">
        <x:f>IF($C53&gt;'Deal Pricing'!$D$9,"",MAX(AG52-MIN(MAX(AG$9-AG52*AG$8/12,0),AG52),0))</x:f>
        <x:v>24790976.68496238</x:v>
      </x:c>
      <x:c r="AH53" s="58" t="n">
        <x:f>IF($C53&gt;'Deal Pricing'!$D$9,"",MAX(AH52-MIN(MAX(AH$9-AH52*AH$8/12,0),AH52),0))</x:f>
        <x:v>24817981.08556226</x:v>
      </x:c>
      <x:c r="AI53" s="58" t="n">
        <x:f>IF($C53&gt;'Deal Pricing'!$D$9,"",MAX(AI52-MIN(MAX(AI$9-AI52*AI$8/12,0),AI52),0))</x:f>
        <x:v>24844995.317015722</x:v>
      </x:c>
      <x:c r="AJ53" s="58" t="n">
        <x:f>IF($C53&gt;'Deal Pricing'!$D$9,"",MAX(AJ52-MIN(MAX(AJ$9-AJ52*AJ$8/12,0),AJ52),0))</x:f>
        <x:v>24872019.353674605</x:v>
      </x:c>
      <x:c r="AK53" s="58" t="n">
        <x:f>IF($C53&gt;'Deal Pricing'!$D$9,"",MAX(AK52-MIN(MAX(AK$9-AK52*AK$8/12,0),AK52),0))</x:f>
        <x:v>24899053.169883482</x:v>
      </x:c>
      <x:c r="AL53" s="58" t="n">
        <x:f>IF($C53&gt;'Deal Pricing'!$D$9,"",MAX(AL52-MIN(MAX(AL$9-AL52*AL$8/12,0),AL52),0))</x:f>
        <x:v>24926096.739960358</x:v>
      </x:c>
      <x:c r="AM53" s="58" t="n">
        <x:f>IF($C53&gt;'Deal Pricing'!$D$9,"",MAX(AM52-MIN(MAX(AM$9-AM52*AM$8/12,0),AM52),0))</x:f>
        <x:v>24953150.03821599</x:v>
      </x:c>
      <x:c r="AN53" s="58" t="n">
        <x:f>IF($C53&gt;'Deal Pricing'!$D$9,"",MAX(AN52-MIN(MAX(AN$9-AN52*AN$8/12,0),AN52),0))</x:f>
        <x:v>24980213.038935423</x:v>
      </x:c>
      <x:c r="AO53" s="58" t="n">
        <x:f>IF($C53&gt;'Deal Pricing'!$D$9,"",MAX(AO52-MIN(MAX(AO$9-AO52*AO$8/12,0),AO52),0))</x:f>
        <x:v>25007285.71639605</x:v>
      </x:c>
      <x:c r="AP53" s="58" t="n">
        <x:f>IF($C53&gt;'Deal Pricing'!$D$9,"",MAX(AP52-MIN(MAX(AP$9-AP52*AP$8/12,0),AP52),0))</x:f>
        <x:v>25034368.044850122</x:v>
      </x:c>
      <x:c r="AQ53" s="58" t="n">
        <x:f>IF($C53&gt;'Deal Pricing'!$D$9,"",MAX(AQ52-MIN(MAX(AQ$9-AQ52*AQ$8/12,0),AQ52),0))</x:f>
        <x:v>25061459.998542413</x:v>
      </x:c>
      <x:c r="AR53" s="58" t="n">
        <x:f>IF($C53&gt;'Deal Pricing'!$D$9,"",MAX(AR52-MIN(MAX(AR$9-AR52*AR$8/12,0),AR52),0))</x:f>
        <x:v>25088561.551692877</x:v>
      </x:c>
      <x:c r="AS53" s="58" t="n">
        <x:f>IF($C53&gt;'Deal Pricing'!$D$9,"",MAX(AS52-MIN(MAX(AS$9-AS52*AS$8/12,0),AS52),0))</x:f>
        <x:v>25115672.678514034</x:v>
      </x:c>
      <x:c r="AT53" s="58" t="n">
        <x:f>IF($C53&gt;'Deal Pricing'!$D$9,"",MAX(AT52-MIN(MAX(AT$9-AT52*AT$8/12,0),AT52),0))</x:f>
        <x:v>25142793.353195935</x:v>
      </x:c>
      <x:c r="AU53" s="58" t="n">
        <x:f>IF($C53&gt;'Deal Pricing'!$D$9,"",MAX(AU52-MIN(MAX(AU$9-AU52*AU$8/12,0),AU52),0))</x:f>
        <x:v>25169923.54991327</x:v>
      </x:c>
      <x:c r="AV53" s="58" t="n">
        <x:f>IF($C53&gt;'Deal Pricing'!$D$9,"",MAX(AV52-MIN(MAX(AV$9-AV52*AV$8/12,0),AV52),0))</x:f>
        <x:v>25197063.242830925</x:v>
      </x:c>
      <x:c r="AW53" s="58" t="n">
        <x:f>IF($C53&gt;'Deal Pricing'!$D$9,"",MAX(AW52-MIN(MAX(AW$9-AW52*AW$8/12,0),AW52),0))</x:f>
        <x:v>25224212.406090222</x:v>
      </x:c>
      <x:c r="AX53" s="58" t="n">
        <x:f>IF($C53&gt;'Deal Pricing'!$D$9,"",MAX(AX52-MIN(MAX(AX$9-AX52*AX$8/12,0),AX52),0))</x:f>
        <x:v>25251371.013825174</x:v>
      </x:c>
      <x:c r="AY53" s="58" t="n">
        <x:f>IF($C53&gt;'Deal Pricing'!$D$9,"",MAX(AY52-MIN(MAX(AY$9-AY52*AY$8/12,0),AY52),0))</x:f>
        <x:v>25278539.040146224</x:v>
      </x:c>
      <x:c r="AZ53" s="58" t="n">
        <x:f>IF($C53&gt;'Deal Pricing'!$D$9,"",MAX(AZ52-MIN(MAX(AZ$9-AZ52*AZ$8/12,0),AZ52),0))</x:f>
        <x:v>25305716.4591569</x:v>
      </x:c>
      <x:c r="BA53" s="58" t="n">
        <x:f>IF($C53&gt;'Deal Pricing'!$D$9,"",MAX(BA52-MIN(MAX(BA$9-BA52*BA$8/12,0),BA52),0))</x:f>
        <x:v>25332903.244937554</x:v>
      </x:c>
      <x:c r="BB53" s="58" t="n">
        <x:f>IF($C53&gt;'Deal Pricing'!$D$9,"",MAX(BB52-MIN(MAX(BB$9-BB52*BB$8/12,0),BB52),0))</x:f>
        <x:v>25360099.371561527</x:v>
      </x:c>
      <x:c r="BC53" s="58" t="n">
        <x:f>IF($C53&gt;'Deal Pricing'!$D$9,"",MAX(BC52-MIN(MAX(BC$9-BC52*BC$8/12,0),BC52),0))</x:f>
        <x:v>25387304.813079398</x:v>
      </x:c>
      <x:c r="BD53" s="58" t="n">
        <x:f>IF($C53&gt;'Deal Pricing'!$D$9,"",MAX(BD52-MIN(MAX(BD$9-BD52*BD$8/12,0),BD52),0))</x:f>
        <x:v>25414519.543535</x:v>
      </x:c>
      <x:c r="BE53" s="58" t="n">
        <x:f>IF($C53&gt;'Deal Pricing'!$D$9,"",MAX(BE52-MIN(MAX(BE$9-BE52*BE$8/12,0),BE52),0))</x:f>
        <x:v>25441743.53695144</x:v>
      </x:c>
      <x:c r="BF53" s="58" t="n">
        <x:f>IF($C53&gt;'Deal Pricing'!$D$9,"",MAX(BF52-MIN(MAX(BF$9-BF52*BF$8/12,0),BF52),0))</x:f>
        <x:v>25468976.767337795</x:v>
      </x:c>
      <x:c r="BG53" s="58" t="n">
        <x:f>IF($C53&gt;'Deal Pricing'!$D$9,"",MAX(BG52-MIN(MAX(BG$9-BG52*BG$8/12,0),BG52),0))</x:f>
        <x:v>25496219.20869408</x:v>
      </x:c>
      <x:c r="BH53" s="58" t="n">
        <x:f>IF($C53&gt;'Deal Pricing'!$D$9,"",MAX(BH52-MIN(MAX(BH$9-BH52*BH$8/12,0),BH52),0))</x:f>
        <x:v>25523470.83499877</x:v>
      </x:c>
      <x:c r="BI53" s="58" t="n">
        <x:f>IF($C53&gt;'Deal Pricing'!$D$9,"",MAX(BI52-MIN(MAX(BI$9-BI52*BI$8/12,0),BI52),0))</x:f>
        <x:v>25550731.6202236</x:v>
      </x:c>
      <x:c r="BJ53" s="58" t="n">
        <x:f>IF($C53&gt;'Deal Pricing'!$D$9,"",MAX(BJ52-MIN(MAX(BJ$9-BJ52*BJ$8/12,0),BJ52),0))</x:f>
        <x:v>25578001.538318764</x:v>
      </x:c>
      <x:c r="BK53" s="58" t="n">
        <x:f>IF($C53&gt;'Deal Pricing'!$D$9,"",MAX(BK52-MIN(MAX(BK$9-BK52*BK$8/12,0),BK52),0))</x:f>
        <x:v>25605280.563228264</x:v>
      </x:c>
      <x:c r="BL53" s="58" t="n">
        <x:f>IF($C53&gt;'Deal Pricing'!$D$9,"",MAX(BL52-MIN(MAX(BL$9-BL52*BL$8/12,0),BL52),0))</x:f>
        <x:v>25632568.66887462</x:v>
      </x:c>
      <x:c r="BM53" s="58" t="n">
        <x:f>IF($C53&gt;'Deal Pricing'!$D$9,"",MAX(BM52-MIN(MAX(BM$9-BM52*BM$8/12,0),BM52),0))</x:f>
        <x:v>25659865.829174332</x:v>
      </x:c>
      <x:c r="BN53" s="58" t="n">
        <x:f>IF($C53&gt;'Deal Pricing'!$D$9,"",MAX(BN52-MIN(MAX(BN$9-BN52*BN$8/12,0),BN52),0))</x:f>
        <x:v>25687172.01802269</x:v>
      </x:c>
      <x:c r="BO53" s="58" t="n">
        <x:f>IF($C53&gt;'Deal Pricing'!$D$9,"",MAX(BO52-MIN(MAX(BO$9-BO52*BO$8/12,0),BO52),0))</x:f>
        <x:v>25714487.20930924</x:v>
      </x:c>
      <x:c r="BP53" s="58" t="n">
        <x:f>IF($C53&gt;'Deal Pricing'!$D$9,"",MAX(BP52-MIN(MAX(BP$9-BP52*BP$8/12,0),BP52),0))</x:f>
        <x:v>25741811.376902737</x:v>
      </x:c>
      <x:c r="BQ53" s="58" t="n">
        <x:f>IF($C53&gt;'Deal Pricing'!$D$9,"",MAX(BQ52-MIN(MAX(BQ$9-BQ52*BQ$8/12,0),BQ52),0))</x:f>
        <x:v>25769144.494666126</x:v>
      </x:c>
      <x:c r="BR53" s="58" t="n">
        <x:f>IF($C53&gt;'Deal Pricing'!$D$9,"",MAX(BR52-MIN(MAX(BR$9-BR52*BR$8/12,0),BR52),0))</x:f>
        <x:v>25796486.536443748</x:v>
      </x:c>
      <x:c r="BS53" s="58" t="n">
        <x:f>IF($C53&gt;'Deal Pricing'!$D$9,"",MAX(BS52-MIN(MAX(BS$9-BS52*BS$8/12,0),BS52),0))</x:f>
        <x:v>25823837.476067014</x:v>
      </x:c>
      <x:c r="BT53" s="58" t="n">
        <x:f>IF($C53&gt;'Deal Pricing'!$D$9,"",MAX(BT52-MIN(MAX(BT$9-BT52*BT$8/12,0),BT52),0))</x:f>
        <x:v>25851197.287359904</x:v>
      </x:c>
      <x:c r="BU53" s="58" t="n">
        <x:f>IF($C53&gt;'Deal Pricing'!$D$9,"",MAX(BU52-MIN(MAX(BU$9-BU52*BU$8/12,0),BU52),0))</x:f>
        <x:v>25878565.944126807</x:v>
      </x:c>
      <x:c r="BV53" s="58" t="n">
        <x:f>IF($C53&gt;'Deal Pricing'!$D$9,"",MAX(BV52-MIN(MAX(BV$9-BV52*BV$8/12,0),BV52),0))</x:f>
        <x:v>25905943.42016613</x:v>
      </x:c>
      <x:c r="BW53" s="58" t="n">
        <x:f>IF($C53&gt;'Deal Pricing'!$D$9,"",MAX(BW52-MIN(MAX(BW$9-BW52*BW$8/12,0),BW52),0))</x:f>
        <x:v>25933329.689257182</x:v>
      </x:c>
      <x:c r="BX53" s="58" t="n">
        <x:f>IF($C53&gt;'Deal Pricing'!$D$9,"",MAX(BX52-MIN(MAX(BX$9-BX52*BX$8/12,0),BX52),0))</x:f>
        <x:v>25960724.725173637</x:v>
      </x:c>
      <x:c r="BY53" s="58" t="n">
        <x:f>IF($C53&gt;'Deal Pricing'!$D$9,"",MAX(BY52-MIN(MAX(BY$9-BY52*BY$8/12,0),BY52),0))</x:f>
        <x:v>25988128.501670193</x:v>
      </x:c>
      <x:c r="BZ53" s="58" t="n">
        <x:f>IF($C53&gt;'Deal Pricing'!$D$9,"",MAX(BZ52-MIN(MAX(BZ$9-BZ52*BZ$8/12,0),BZ52),0))</x:f>
        <x:v>26015540.992496237</x:v>
      </x:c>
      <x:c r="CA53" s="58" t="n">
        <x:f>IF($C53&gt;'Deal Pricing'!$D$9,"",MAX(CA52-MIN(MAX(CA$9-CA52*CA$8/12,0),CA52),0))</x:f>
        <x:v>26042962.171382234</x:v>
      </x:c>
      <x:c r="CB53" s="58" t="n">
        <x:f>IF($C53&gt;'Deal Pricing'!$D$9,"",MAX(CB52-MIN(MAX(CB$9-CB52*CB$8/12,0),CB52),0))</x:f>
        <x:v>26070392.01205377</x:v>
      </x:c>
      <x:c r="CC53" s="58" t="n">
        <x:f>IF($C53&gt;'Deal Pricing'!$D$9,"",MAX(CC52-MIN(MAX(CC$9-CC52*CC$8/12,0),CC52),0))</x:f>
        <x:v>26097830.48821936</x:v>
      </x:c>
      <x:c r="CD53" s="58" t="n">
        <x:f>IF($C53&gt;'Deal Pricing'!$D$9,"",MAX(CD52-MIN(MAX(CD$9-CD52*CD$8/12,0),CD52),0))</x:f>
        <x:v>26125277.573576164</x:v>
      </x:c>
      <x:c r="CE53" s="58" t="n">
        <x:f>IF($C53&gt;'Deal Pricing'!$D$9,"",MAX(CE52-MIN(MAX(CE$9-CE52*CE$8/12,0),CE52),0))</x:f>
        <x:v>26152733.241814468</x:v>
      </x:c>
      <x:c r="CF53" s="58" t="n">
        <x:f>IF($C53&gt;'Deal Pricing'!$D$9,"",MAX(CF52-MIN(MAX(CF$9-CF52*CF$8/12,0),CF52),0))</x:f>
        <x:v>26180197.466606807</x:v>
      </x:c>
      <x:c r="CG53" s="58" t="n">
        <x:f>IF($C53&gt;'Deal Pricing'!$D$9,"",MAX(CG52-MIN(MAX(CG$9-CG52*CG$8/12,0),CG52),0))</x:f>
        <x:v>26207670.221620906</x:v>
      </x:c>
      <x:c r="CH53" s="58" t="n">
        <x:f>IF($C53&gt;'Deal Pricing'!$D$9,"",MAX(CH52-MIN(MAX(CH$9-CH52*CH$8/12,0),CH52),0))</x:f>
        <x:v>26235151.48050675</x:v>
      </x:c>
      <x:c r="CI53" s="58" t="n">
        <x:f>IF($C53&gt;'Deal Pricing'!$D$9,"",MAX(CI52-MIN(MAX(CI$9-CI52*CI$8/12,0),CI52),0))</x:f>
        <x:v>26262641.216909777</x:v>
      </x:c>
      <x:c r="CJ53" s="58" t="n">
        <x:f>IF($C53&gt;'Deal Pricing'!$D$9,"",MAX(CJ52-MIN(MAX(CJ$9-CJ52*CJ$8/12,0),CJ52),0))</x:f>
        <x:v>26290139.40445822</x:v>
      </x:c>
      <x:c r="CK53" s="58" t="n">
        <x:f>IF($C53&gt;'Deal Pricing'!$D$9,"",MAX(CK52-MIN(MAX(CK$9-CK52*CK$8/12,0),CK52),0))</x:f>
        <x:v>26317646.01677562</x:v>
      </x:c>
      <x:c r="CL53" s="58" t="n">
        <x:f>IF($C53&gt;'Deal Pricing'!$D$9,"",MAX(CL52-MIN(MAX(CL$9-CL52*CL$8/12,0),CL52),0))</x:f>
        <x:v>26345161.027468577</x:v>
      </x:c>
      <x:c r="CM53" s="58" t="n">
        <x:f>IF($C53&gt;'Deal Pricing'!$D$9,"",MAX(CM52-MIN(MAX(CM$9-CM52*CM$8/12,0),CM52),0))</x:f>
        <x:v>26372684.41013954</x:v>
      </x:c>
      <x:c r="CN53" s="58" t="n">
        <x:f>IF($C53&gt;'Deal Pricing'!$D$9,"",MAX(CN52-MIN(MAX(CN$9-CN52*CN$8/12,0),CN52),0))</x:f>
        <x:v>26400216.138373937</x:v>
      </x:c>
      <x:c r="CO53" s="58" t="n">
        <x:f>IF($C53&gt;'Deal Pricing'!$D$9,"",MAX(CO52-MIN(MAX(CO$9-CO52*CO$8/12,0),CO52),0))</x:f>
        <x:v>26427756.185753472</x:v>
      </x:c>
      <x:c r="CP53" s="58" t="n">
        <x:f>IF($C53&gt;'Deal Pricing'!$D$9,"",MAX(CP52-MIN(MAX(CP$9-CP52*CP$8/12,0),CP52),0))</x:f>
        <x:v>26455304.52584452</x:v>
      </x:c>
      <x:c r="CQ53" s="58" t="n">
        <x:f>IF($C53&gt;'Deal Pricing'!$D$9,"",MAX(CQ52-MIN(MAX(CQ$9-CQ52*CQ$8/12,0),CQ52),0))</x:f>
        <x:v>26482861.13220376</x:v>
      </x:c>
      <x:c r="CR53" s="58" t="n">
        <x:f>IF($C53&gt;'Deal Pricing'!$D$9,"",MAX(CR52-MIN(MAX(CR$9-CR52*CR$8/12,0),CR52),0))</x:f>
        <x:v>26510425.97838225</x:v>
      </x:c>
      <x:c r="CS53" s="58" t="n">
        <x:f>IF($C53&gt;'Deal Pricing'!$D$9,"",MAX(CS52-MIN(MAX(CS$9-CS52*CS$8/12,0),CS52),0))</x:f>
        <x:v>26537999.037915215</x:v>
      </x:c>
      <x:c r="CT53" s="58" t="n">
        <x:f>IF($C53&gt;'Deal Pricing'!$D$9,"",MAX(CT52-MIN(MAX(CT$9-CT52*CT$8/12,0),CT52),0))</x:f>
        <x:v>26565580.28433399</x:v>
      </x:c>
      <x:c r="CU53" s="58" t="n">
        <x:f>IF($C53&gt;'Deal Pricing'!$D$9,"",MAX(CU52-MIN(MAX(CU$9-CU52*CU$8/12,0),CU52),0))</x:f>
        <x:v>26593169.69115446</x:v>
      </x:c>
      <x:c r="CV53" s="58" t="n">
        <x:f>IF($C53&gt;'Deal Pricing'!$D$9,"",MAX(CV52-MIN(MAX(CV$9-CV52*CV$8/12,0),CV52),0))</x:f>
        <x:v>26620767.23188884</x:v>
      </x:c>
      <x:c r="CW53" s="58" t="n">
        <x:f>IF($C53&gt;'Deal Pricing'!$D$9,"",MAX(CW52-MIN(MAX(CW$9-CW52*CW$8/12,0),CW52),0))</x:f>
        <x:v>26648372.88003395</x:v>
      </x:c>
      <x:c r="CX53" s="58" t="n">
        <x:f>IF($C53&gt;'Deal Pricing'!$D$9,"",MAX(CX52-MIN(MAX(CX$9-CX52*CX$8/12,0),CX52),0))</x:f>
        <x:v>26675986.609083463</x:v>
      </x:c>
      <x:c r="CY53" s="58" t="n">
        <x:f>IF($C53&gt;'Deal Pricing'!$D$9,"",MAX(CY52-MIN(MAX(CY$9-CY52*CY$8/12,0),CY52),0))</x:f>
        <x:v>26703608.392515812</x:v>
      </x:c>
      <x:c r="CZ53" s="58" t="n">
        <x:f>IF($C53&gt;'Deal Pricing'!$D$9,"",MAX(CZ52-MIN(MAX(CZ$9-CZ52*CZ$8/12,0),CZ52),0))</x:f>
        <x:v>26731238.20380627</x:v>
      </x:c>
      <x:c r="DA53" s="58" t="n">
        <x:f>IF($C53&gt;'Deal Pricing'!$D$9,"",MAX(DA52-MIN(MAX(DA$9-DA52*DA$8/12,0),DA52),0))</x:f>
        <x:v>26758876.016415287</x:v>
      </x:c>
      <x:c r="DB53" s="58" t="n">
        <x:f>IF($C53&gt;'Deal Pricing'!$D$9,"",MAX(DB52-MIN(MAX(DB$9-DB52*DB$8/12,0),DB52),0))</x:f>
        <x:v>26786521.803800467</x:v>
      </x:c>
      <x:c r="DC53" s="58" t="n">
        <x:f>IF($C53&gt;'Deal Pricing'!$D$9,"",MAX(DC52-MIN(MAX(DC$9-DC52*DC$8/12,0),DC52),0))</x:f>
        <x:v>26814175.53940632</x:v>
      </x:c>
      <x:c r="DD53" s="58" t="n">
        <x:f>IF($C53&gt;'Deal Pricing'!$D$9,"",MAX(DD52-MIN(MAX(DD$9-DD52*DD$8/12,0),DD52),0))</x:f>
        <x:v>26841837.19666865</x:v>
      </x:c>
      <x:c r="DE53" s="58" t="n">
        <x:f>IF($C53&gt;'Deal Pricing'!$D$9,"",MAX(DE52-MIN(MAX(DE$9-DE52*DE$8/12,0),DE52),0))</x:f>
        <x:v>26869506.749019265</x:v>
      </x:c>
      <x:c r="DF53" s="58" t="n">
        <x:f>IF($C53&gt;'Deal Pricing'!$D$9,"",MAX(DF52-MIN(MAX(DF$9-DF52*DF$8/12,0),DF52),0))</x:f>
        <x:v>26897184.169875816</x:v>
      </x:c>
      <x:c r="DG53" s="58" t="n">
        <x:f>IF($C53&gt;'Deal Pricing'!$D$9,"",MAX(DG52-MIN(MAX(DG$9-DG52*DG$8/12,0),DG52),0))</x:f>
        <x:v>26924869.432653427</x:v>
      </x:c>
      <x:c r="DH53" s="58" t="n">
        <x:f>IF($C53&gt;'Deal Pricing'!$D$9,"",MAX(DH52-MIN(MAX(DH$9-DH52*DH$8/12,0),DH52),0))</x:f>
        <x:v>26952562.5107535</x:v>
      </x:c>
      <x:c r="DI53" s="58" t="n">
        <x:f>IF($C53&gt;'Deal Pricing'!$D$9,"",MAX(DI52-MIN(MAX(DI$9-DI52*DI$8/12,0),DI52),0))</x:f>
        <x:v>26980263.377575006</x:v>
      </x:c>
      <x:c r="DJ53" s="58" t="n">
        <x:f>IF($C53&gt;'Deal Pricing'!$D$9,"",MAX(DJ52-MIN(MAX(DJ$9-DJ52*DJ$8/12,0),DJ52),0))</x:f>
        <x:v>27007972.006503507</x:v>
      </x:c>
      <x:c r="DK53" s="58" t="n">
        <x:f>IF($C53&gt;'Deal Pricing'!$D$9,"",MAX(DK52-MIN(MAX(DK$9-DK52*DK$8/12,0),DK52),0))</x:f>
        <x:v>27035688.370922342</x:v>
      </x:c>
      <x:c r="DL53" s="58" t="n">
        <x:f>IF($C53&gt;'Deal Pricing'!$D$9,"",MAX(DL52-MIN(MAX(DL$9-DL52*DL$8/12,0),DL52),0))</x:f>
        <x:v>27063412.44420161</x:v>
      </x:c>
      <x:c r="DM53" s="58" t="n">
        <x:f>IF($C53&gt;'Deal Pricing'!$D$9,"",MAX(DM52-MIN(MAX(DM$9-DM52*DM$8/12,0),DM52),0))</x:f>
        <x:v>27091144.199709542</x:v>
      </x:c>
      <x:c r="DN53" s="58" t="n">
        <x:f>IF($C53&gt;'Deal Pricing'!$D$9,"",MAX(DN52-MIN(MAX(DN$9-DN52*DN$8/12,0),DN52),0))</x:f>
        <x:v>27118883.610802643</x:v>
      </x:c>
      <x:c r="DO53" s="58" t="n">
        <x:f>IF($C53&gt;'Deal Pricing'!$D$9,"",MAX(DO52-MIN(MAX(DO$9-DO52*DO$8/12,0),DO52),0))</x:f>
        <x:v>27146630.6508303</x:v>
      </x:c>
      <x:c r="DP53" s="58" t="n">
        <x:f>IF($C53&gt;'Deal Pricing'!$D$9,"",MAX(DP52-MIN(MAX(DP$9-DP52*DP$8/12,0),DP52),0))</x:f>
        <x:v>27174385.29313875</x:v>
      </x:c>
      <x:c r="DQ53" s="58" t="n">
        <x:f>IF($C53&gt;'Deal Pricing'!$D$9,"",MAX(DQ52-MIN(MAX(DQ$9-DQ52*DQ$8/12,0),DQ52),0))</x:f>
        <x:v>27202147.51106177</x:v>
      </x:c>
      <x:c r="DR53" s="58" t="n">
        <x:f>IF($C53&gt;'Deal Pricing'!$D$9,"",MAX(DR52-MIN(MAX(DR$9-DR52*DR$8/12,0),DR52),0))</x:f>
        <x:v>27229917.277931485</x:v>
      </x:c>
      <x:c r="DS53" s="58" t="n">
        <x:f>IF($C53&gt;'Deal Pricing'!$D$9,"",MAX(DS52-MIN(MAX(DS$9-DS52*DS$8/12,0),DS52),0))</x:f>
        <x:v>27257694.567067984</x:v>
      </x:c>
      <x:c r="DT53" s="58" t="n">
        <x:f>IF($C53&gt;'Deal Pricing'!$D$9,"",MAX(DT52-MIN(MAX(DT$9-DT52*DT$8/12,0),DT52),0))</x:f>
        <x:v>27285479.351789854</x:v>
      </x:c>
      <x:c r="DU53" s="58" t="n">
        <x:f>IF($C53&gt;'Deal Pricing'!$D$9,"",MAX(DU52-MIN(MAX(DU$9-DU52*DU$8/12,0),DU52),0))</x:f>
        <x:v>27313271.605403863</x:v>
      </x:c>
      <x:c r="DV53" s="58" t="n">
        <x:f>IF($C53&gt;'Deal Pricing'!$D$9,"",MAX(DV52-MIN(MAX(DV$9-DV52*DV$8/12,0),DV52),0))</x:f>
        <x:v>27341071.30121551</x:v>
      </x:c>
      <x:c r="DW53" s="58" t="n">
        <x:f>IF($C53&gt;'Deal Pricing'!$D$9,"",MAX(DW52-MIN(MAX(DW$9-DW52*DW$8/12,0),DW52),0))</x:f>
        <x:v>27368878.41251881</x:v>
      </x:c>
      <x:c r="DX53" s="58" t="n">
        <x:f>IF($C53&gt;'Deal Pricing'!$D$9,"",MAX(DX52-MIN(MAX(DX$9-DX52*DX$8/12,0),DX52),0))</x:f>
        <x:v>27396692.91260662</x:v>
      </x:c>
      <x:c r="DY53" s="58" t="n">
        <x:f>IF($C53&gt;'Deal Pricing'!$D$9,"",MAX(DY52-MIN(MAX(DY$9-DY52*DY$8/12,0),DY52),0))</x:f>
        <x:v>27424514.77476055</x:v>
      </x:c>
      <x:c r="DZ53" s="58" t="n">
        <x:f>IF($C53&gt;'Deal Pricing'!$D$9,"",MAX(DZ52-MIN(MAX(DZ$9-DZ52*DZ$8/12,0),DZ52),0))</x:f>
        <x:v>27452343.972261336</x:v>
      </x:c>
      <x:c r="EA53" s="58" t="n">
        <x:f>IF($C53&gt;'Deal Pricing'!$D$9,"",MAX(EA52-MIN(MAX(EA$9-EA52*EA$8/12,0),EA52),0))</x:f>
        <x:v>27480180.47837986</x:v>
      </x:c>
      <x:c r="EB53" s="58" t="n">
        <x:f>IF($C53&gt;'Deal Pricing'!$D$9,"",MAX(EB52-MIN(MAX(EB$9-EB52*EB$8/12,0),EB52),0))</x:f>
        <x:v>27508024.266381577</x:v>
      </x:c>
      <x:c r="EC53" s="58" t="n">
        <x:f>IF($C53&gt;'Deal Pricing'!$D$9,"",MAX(EC52-MIN(MAX(EC$9-EC52*EC$8/12,0),EC52),0))</x:f>
        <x:v>27535875.309529707</x:v>
      </x:c>
      <x:c r="ED53" s="58" t="n">
        <x:f>IF($C53&gt;'Deal Pricing'!$D$9,"",MAX(ED52-MIN(MAX(ED$9-ED52*ED$8/12,0),ED52),0))</x:f>
        <x:v>27563733.58107705</x:v>
      </x:c>
      <x:c r="EE53" s="58" t="n">
        <x:f>IF($C53&gt;'Deal Pricing'!$D$9,"",MAX(EE52-MIN(MAX(EE$9-EE52*EE$8/12,0),EE52),0))</x:f>
        <x:v>27591599.054275952</x:v>
      </x:c>
      <x:c r="EF53" s="58" t="n">
        <x:f>IF($C53&gt;'Deal Pricing'!$D$9,"",MAX(EF52-MIN(MAX(EF$9-EF52*EF$8/12,0),EF52),0))</x:f>
        <x:v>27619471.70236837</x:v>
      </x:c>
      <x:c r="EG53" s="58" t="n">
        <x:f>IF($C53&gt;'Deal Pricing'!$D$9,"",MAX(EG52-MIN(MAX(EG$9-EG52*EG$8/12,0),EG52),0))</x:f>
        <x:v>27647351.498596337</x:v>
      </x:c>
      <x:c r="EH53" s="58" t="n">
        <x:f>IF($C53&gt;'Deal Pricing'!$D$9,"",MAX(EH52-MIN(MAX(EH$9-EH52*EH$8/12,0),EH52),0))</x:f>
        <x:v>27675238.41619143</x:v>
      </x:c>
      <x:c r="EI53" s="58" t="n">
        <x:f>IF($C53&gt;'Deal Pricing'!$D$9,"",MAX(EI52-MIN(MAX(EI$9-EI52*EI$8/12,0),EI52),0))</x:f>
        <x:v>27703132.428385593</x:v>
      </x:c>
      <x:c r="EJ53" s="58" t="n">
        <x:f>IF($C53&gt;'Deal Pricing'!$D$9,"",MAX(EJ52-MIN(MAX(EJ$9-EJ52*EJ$8/12,0),EJ52),0))</x:f>
        <x:v>27731033.50840066</x:v>
      </x:c>
      <x:c r="EK53" s="58" t="n">
        <x:f>IF($C53&gt;'Deal Pricing'!$D$9,"",MAX(EK52-MIN(MAX(EK$9-EK52*EK$8/12,0),EK52),0))</x:f>
        <x:v>27758941.62945883</x:v>
      </x:c>
      <x:c r="EL53" s="58" t="n">
        <x:f>IF($C53&gt;'Deal Pricing'!$D$9,"",MAX(EL52-MIN(MAX(EL$9-EL52*EL$8/12,0),EL52),0))</x:f>
        <x:v>27786856.76477398</x:v>
      </x:c>
      <x:c r="EM53" s="58" t="n">
        <x:f>IF($C53&gt;'Deal Pricing'!$D$9,"",MAX(EM52-MIN(MAX(EM$9-EM52*EM$8/12,0),EM52),0))</x:f>
        <x:v>27814778.887555286</x:v>
      </x:c>
      <x:c r="EN53" s="58" t="n">
        <x:f>IF($C53&gt;'Deal Pricing'!$D$9,"",MAX(EN52-MIN(MAX(EN$9-EN52*EN$8/12,0),EN52),0))</x:f>
        <x:v>27842707.971011642</x:v>
      </x:c>
      <x:c r="EO53" s="58" t="n">
        <x:f>IF($C53&gt;'Deal Pricing'!$D$9,"",MAX(EO52-MIN(MAX(EO$9-EO52*EO$8/12,0),EO52),0))</x:f>
        <x:v>27870643.988342267</x:v>
      </x:c>
      <x:c r="EP53" s="58" t="n">
        <x:f>IF($C53&gt;'Deal Pricing'!$D$9,"",MAX(EP52-MIN(MAX(EP$9-EP52*EP$8/12,0),EP52),0))</x:f>
        <x:v>27898586.912747476</x:v>
      </x:c>
      <x:c r="EQ53" s="58" t="n">
        <x:f>IF($C53&gt;'Deal Pricing'!$D$9,"",MAX(EQ52-MIN(MAX(EQ$9-EQ52*EQ$8/12,0),EQ52),0))</x:f>
        <x:v>27926536.717418384</x:v>
      </x:c>
      <x:c r="ER53" s="58" t="n">
        <x:f>IF($C53&gt;'Deal Pricing'!$D$9,"",MAX(ER52-MIN(MAX(ER$9-ER52*ER$8/12,0),ER52),0))</x:f>
        <x:v>27954493.375547394</x:v>
      </x:c>
      <x:c r="ES53" s="58" t="n">
        <x:f>IF($C53&gt;'Deal Pricing'!$D$9,"",MAX(ES52-MIN(MAX(ES$9-ES52*ES$8/12,0),ES52),0))</x:f>
        <x:v>27982456.860317763</x:v>
      </x:c>
      <x:c r="ET53" s="58" t="n">
        <x:f>IF($C53&gt;'Deal Pricing'!$D$9,"",MAX(ET52-MIN(MAX(ET$9-ET52*ET$8/12,0),ET52),0))</x:f>
        <x:v>28010427.144914333</x:v>
      </x:c>
      <x:c r="EU53" s="58" t="n">
        <x:f>IF($C53&gt;'Deal Pricing'!$D$9,"",MAX(EU52-MIN(MAX(EU$9-EU52*EU$8/12,0),EU52),0))</x:f>
        <x:v>28038404.202513304</x:v>
      </x:c>
      <x:c r="EV53" s="58" t="n">
        <x:f>IF($C53&gt;'Deal Pricing'!$D$9,"",MAX(EV52-MIN(MAX(EV$9-EV52*EV$8/12,0),EV52),0))</x:f>
        <x:v>28066388.006292216</x:v>
      </x:c>
      <x:c r="EW53" s="58" t="n">
        <x:f>IF($C53&gt;'Deal Pricing'!$D$9,"",MAX(EW52-MIN(MAX(EW$9-EW52*EW$8/12,0),EW52),0))</x:f>
        <x:v>28094378.52942047</x:v>
      </x:c>
      <x:c r="EX53" s="58" t="n">
        <x:f>IF($C53&gt;'Deal Pricing'!$D$9,"",MAX(EX52-MIN(MAX(EX$9-EX52*EX$8/12,0),EX52),0))</x:f>
        <x:v>28122375.745069034</x:v>
      </x:c>
      <x:c r="EY53" s="58" t="n">
        <x:f>IF($C53&gt;'Deal Pricing'!$D$9,"",MAX(EY52-MIN(MAX(EY$9-EY52*EY$8/12,0),EY52),0))</x:f>
        <x:v>28150379.62640219</x:v>
      </x:c>
      <x:c r="EZ53" s="58" t="n">
        <x:f>IF($C53&gt;'Deal Pricing'!$D$9,"",MAX(EZ52-MIN(MAX(EZ$9-EZ52*EZ$8/12,0),EZ52),0))</x:f>
        <x:v>28178390.14658111</x:v>
      </x:c>
      <x:c r="FA53" s="58" t="n">
        <x:f>IF($C53&gt;'Deal Pricing'!$D$9,"",MAX(FA52-MIN(MAX(FA$9-FA52*FA$8/12,0),FA52),0))</x:f>
        <x:v>28206407.278767765</x:v>
      </x:c>
      <x:c r="FB53" s="58" t="n">
        <x:f>IF($C53&gt;'Deal Pricing'!$D$9,"",MAX(FB52-MIN(MAX(FB$9-FB52*FB$8/12,0),FB52),0))</x:f>
        <x:v>28234430.996116452</x:v>
      </x:c>
      <x:c r="FC53" s="58" t="n">
        <x:f>IF($C53&gt;'Deal Pricing'!$D$9,"",MAX(FC52-MIN(MAX(FC$9-FC52*FC$8/12,0),FC52),0))</x:f>
        <x:v>28262461.271783553</x:v>
      </x:c>
      <x:c r="FD53" s="58" t="n">
        <x:f>IF($C53&gt;'Deal Pricing'!$D$9,"",MAX(FD52-MIN(MAX(FD$9-FD52*FD$8/12,0),FD52),0))</x:f>
        <x:v>28290498.078918353</x:v>
      </x:c>
      <x:c r="FE53" s="58" t="n">
        <x:f>IF($C53&gt;'Deal Pricing'!$D$9,"",MAX(FE52-MIN(MAX(FE$9-FE52*FE$8/12,0),FE52),0))</x:f>
        <x:v>28318541.390672117</x:v>
      </x:c>
      <x:c r="FF53" s="58" t="n">
        <x:f>IF($C53&gt;'Deal Pricing'!$D$9,"",MAX(FF52-MIN(MAX(FF$9-FF52*FF$8/12,0),FF52),0))</x:f>
        <x:v>28346591.180189118</x:v>
      </x:c>
      <x:c r="FG53" s="58" t="n">
        <x:f>IF($C53&gt;'Deal Pricing'!$D$9,"",MAX(FG52-MIN(MAX(FG$9-FG52*FG$8/12,0),FG52),0))</x:f>
        <x:v>28374647.42061636</x:v>
      </x:c>
      <x:c r="FH53" s="58" t="n">
        <x:f>IF($C53&gt;'Deal Pricing'!$D$9,"",MAX(FH52-MIN(MAX(FH$9-FH52*FH$8/12,0),FH52),0))</x:f>
        <x:v>28402710.085093793</x:v>
      </x:c>
      <x:c r="FI53" s="58" t="n">
        <x:f>IF($C53&gt;'Deal Pricing'!$D$9,"",MAX(FI52-MIN(MAX(FI$9-FI52*FI$8/12,0),FI52),0))</x:f>
        <x:v>28430779.146764174</x:v>
      </x:c>
      <x:c r="FJ53" s="58" t="n">
        <x:f>IF($C53&gt;'Deal Pricing'!$D$9,"",MAX(FJ52-MIN(MAX(FJ$9-FJ52*FJ$8/12,0),FJ52),0))</x:f>
        <x:v>28458854.578764845</x:v>
      </x:c>
      <x:c r="FK53" s="58" t="n">
        <x:f>IF($C53&gt;'Deal Pricing'!$D$9,"",MAX(FK52-MIN(MAX(FK$9-FK52*FK$8/12,0),FK52),0))</x:f>
        <x:v>28486936.354231343</x:v>
      </x:c>
      <x:c r="FL53" s="58" t="n">
        <x:f>IF($C53&gt;'Deal Pricing'!$D$9,"",MAX(FL52-MIN(MAX(FL$9-FL52*FL$8/12,0),FL52),0))</x:f>
        <x:v>28515024.44630108</x:v>
      </x:c>
      <x:c r="FM53" s="58" t="n">
        <x:f>IF($C53&gt;'Deal Pricing'!$D$9,"",MAX(FM52-MIN(MAX(FM$9-FM52*FM$8/12,0),FM52),0))</x:f>
        <x:v>28543118.82810534</x:v>
      </x:c>
      <x:c r="FN53" s="58" t="n">
        <x:f>IF($C53&gt;'Deal Pricing'!$D$9,"",MAX(FN52-MIN(MAX(FN$9-FN52*FN$8/12,0),FN52),0))</x:f>
        <x:v>28571219.472778466</x:v>
      </x:c>
      <x:c r="FO53" s="58" t="n">
        <x:f>IF($C53&gt;'Deal Pricing'!$D$9,"",MAX(FO52-MIN(MAX(FO$9-FO52*FO$8/12,0),FO52),0))</x:f>
        <x:v>28599326.353448965</x:v>
      </x:c>
      <x:c r="FP53" s="58" t="n">
        <x:f>IF($C53&gt;'Deal Pricing'!$D$9,"",MAX(FP52-MIN(MAX(FP$9-FP52*FP$8/12,0),FP52),0))</x:f>
        <x:v>28627439.443248753</x:v>
      </x:c>
      <x:c r="FQ53" s="58" t="n">
        <x:f>IF($C53&gt;'Deal Pricing'!$D$9,"",MAX(FQ52-MIN(MAX(FQ$9-FQ52*FQ$8/12,0),FQ52),0))</x:f>
        <x:v>28655558.715304</x:v>
      </x:c>
      <x:c r="FR53" s="58" t="n">
        <x:f>IF($C53&gt;'Deal Pricing'!$D$9,"",MAX(FR52-MIN(MAX(FR$9-FR52*FR$8/12,0),FR52),0))</x:f>
        <x:v>28683684.14274445</x:v>
      </x:c>
      <x:c r="FS53" s="58" t="n">
        <x:f>IF($C53&gt;'Deal Pricing'!$D$9,"",MAX(FS52-MIN(MAX(FS$9-FS52*FS$8/12,0),FS52),0))</x:f>
        <x:v>28711815.698694523</x:v>
      </x:c>
      <x:c r="FT53" s="58" t="n">
        <x:f>IF($C53&gt;'Deal Pricing'!$D$9,"",MAX(FT52-MIN(MAX(FT$9-FT52*FT$8/12,0),FT52),0))</x:f>
        <x:v>28739953.356282476</x:v>
      </x:c>
      <x:c r="FU53" s="58" t="n">
        <x:f>IF($C53&gt;'Deal Pricing'!$D$9,"",MAX(FU52-MIN(MAX(FU$9-FU52*FU$8/12,0),FU52),0))</x:f>
        <x:v>28768097.088631175</x:v>
      </x:c>
      <x:c r="FV53" s="58" t="n">
        <x:f>IF($C53&gt;'Deal Pricing'!$D$9,"",MAX(FV52-MIN(MAX(FV$9-FV52*FV$8/12,0),FV52),0))</x:f>
        <x:v>28796246.868867576</x:v>
      </x:c>
      <x:c r="FW53" s="58" t="n">
        <x:f>IF($C53&gt;'Deal Pricing'!$D$9,"",MAX(FW52-MIN(MAX(FW$9-FW52*FW$8/12,0),FW52),0))</x:f>
        <x:v>28824402.67011488</x:v>
      </x:c>
      <x:c r="FX53" s="58" t="n">
        <x:f>IF($C53&gt;'Deal Pricing'!$D$9,"",MAX(FX52-MIN(MAX(FX$9-FX52*FX$8/12,0),FX52),0))</x:f>
        <x:v>28852564.46549609</x:v>
      </x:c>
      <x:c r="FY53" s="58" t="n">
        <x:f>IF($C53&gt;'Deal Pricing'!$D$9,"",MAX(FY52-MIN(MAX(FY$9-FY52*FY$8/12,0),FY52),0))</x:f>
        <x:v>28880732.22813693</x:v>
      </x:c>
      <x:c r="FZ53" s="58" t="n">
        <x:f>IF($C53&gt;'Deal Pricing'!$D$9,"",MAX(FZ52-MIN(MAX(FZ$9-FZ52*FZ$8/12,0),FZ52),0))</x:f>
        <x:v>28908905.9311593</x:v>
      </x:c>
      <x:c r="GA53" s="58" t="n">
        <x:f>IF($C53&gt;'Deal Pricing'!$D$9,"",MAX(GA52-MIN(MAX(GA$9-GA52*GA$8/12,0),GA52),0))</x:f>
        <x:v>28937085.547688663</x:v>
      </x:c>
      <x:c r="GB53" s="58" t="n">
        <x:f>IF($C53&gt;'Deal Pricing'!$D$9,"",MAX(GB52-MIN(MAX(GB$9-GB52*GB$8/12,0),GB52),0))</x:f>
        <x:v>28965271.05084705</x:v>
      </x:c>
      <x:c r="GC53" s="58" t="n">
        <x:f>IF($C53&gt;'Deal Pricing'!$D$9,"",MAX(GC52-MIN(MAX(GC$9-GC52*GC$8/12,0),GC52),0))</x:f>
        <x:v>28993462.41376064</x:v>
      </x:c>
      <x:c r="GD53" s="58" t="n">
        <x:f>IF($C53&gt;'Deal Pricing'!$D$9,"",MAX(GD52-MIN(MAX(GD$9-GD52*GD$8/12,0),GD52),0))</x:f>
        <x:v>29021659.60955172</x:v>
      </x:c>
      <x:c r="GE53" s="58" t="n">
        <x:f>IF($C53&gt;'Deal Pricing'!$D$9,"",MAX(GE52-MIN(MAX(GE$9-GE52*GE$8/12,0),GE52),0))</x:f>
        <x:v>29049862.61134745</x:v>
      </x:c>
      <x:c r="GF53" s="58" t="n">
        <x:f>IF($C53&gt;'Deal Pricing'!$D$9,"",MAX(GF52-MIN(MAX(GF$9-GF52*GF$8/12,0),GF52),0))</x:f>
        <x:v>29078071.39227113</x:v>
      </x:c>
      <x:c r="GG53" s="58" t="n">
        <x:f>IF($C53&gt;'Deal Pricing'!$D$9,"",MAX(GG52-MIN(MAX(GG$9-GG52*GG$8/12,0),GG52),0))</x:f>
        <x:v>29106285.92545128</x:v>
      </x:c>
      <x:c r="GH53" s="58" t="n">
        <x:f>IF($C53&gt;'Deal Pricing'!$D$9,"",MAX(GH52-MIN(MAX(GH$9-GH52*GH$8/12,0),GH52),0))</x:f>
        <x:v>29134506.184013575</x:v>
      </x:c>
      <x:c r="GI53" s="58" t="n">
        <x:f>IF($C53&gt;'Deal Pricing'!$D$9,"",MAX(GI52-MIN(MAX(GI$9-GI52*GI$8/12,0),GI52),0))</x:f>
        <x:v>29162732.14108512</x:v>
      </x:c>
      <x:c r="GJ53" s="58" t="n">
        <x:f>IF($C53&gt;'Deal Pricing'!$D$9,"",MAX(GJ52-MIN(MAX(GJ$9-GJ52*GJ$8/12,0),GJ52),0))</x:f>
        <x:v>29190963.769796878</x:v>
      </x:c>
      <x:c r="GK53" s="58" t="n">
        <x:f>IF($C53&gt;'Deal Pricing'!$D$9,"",MAX(GK52-MIN(MAX(GK$9-GK52*GK$8/12,0),GK52),0))</x:f>
        <x:v>29219201.043276865</x:v>
      </x:c>
      <x:c r="GL53" s="58" t="n">
        <x:f>IF($C53&gt;'Deal Pricing'!$D$9,"",MAX(GL52-MIN(MAX(GL$9-GL52*GL$8/12,0),GL52),0))</x:f>
        <x:v>29247443.934658542</x:v>
      </x:c>
      <x:c r="GM53" s="58" t="n">
        <x:f>IF($C53&gt;'Deal Pricing'!$D$9,"",MAX(GM52-MIN(MAX(GM$9-GM52*GM$8/12,0),GM52),0))</x:f>
        <x:v>29275692.417072397</x:v>
      </x:c>
      <x:c r="GN53" s="58" t="n">
        <x:f>IF($C53&gt;'Deal Pricing'!$D$9,"",MAX(GN52-MIN(MAX(GN$9-GN52*GN$8/12,0),GN52),0))</x:f>
        <x:v>29303946.463654757</x:v>
      </x:c>
      <x:c r="GO53" s="58" t="n">
        <x:f>IF($C53&gt;'Deal Pricing'!$D$9,"",MAX(GO52-MIN(MAX(GO$9-GO52*GO$8/12,0),GO52),0))</x:f>
        <x:v>29332206.047539167</x:v>
      </x:c>
      <x:c r="GP53" s="58" t="n">
        <x:f>IF($C53&gt;'Deal Pricing'!$D$9,"",MAX(GP52-MIN(MAX(GP$9-GP52*GP$8/12,0),GP52),0))</x:f>
        <x:v>29360471.14186522</x:v>
      </x:c>
      <x:c r="GQ53" s="58" t="n">
        <x:f>IF($C53&gt;'Deal Pricing'!$D$9,"",MAX(GQ52-MIN(MAX(GQ$9-GQ52*GQ$8/12,0),GQ52),0))</x:f>
        <x:v>29388741.71976988</x:v>
      </x:c>
      <x:c r="GR53" s="58" t="n">
        <x:f>IF($C53&gt;'Deal Pricing'!$D$9,"",MAX(GR52-MIN(MAX(GR$9-GR52*GR$8/12,0),GR52),0))</x:f>
        <x:v>29417017.754396394</x:v>
      </x:c>
      <x:c r="GS53" s="58" t="n">
        <x:f>IF($C53&gt;'Deal Pricing'!$D$9,"",MAX(GS52-MIN(MAX(GS$9-GS52*GS$8/12,0),GS52),0))</x:f>
        <x:v>29445299.21888584</x:v>
      </x:c>
      <x:c r="GT53" s="58" t="n">
        <x:f>IF($C53&gt;'Deal Pricing'!$D$9,"",MAX(GT52-MIN(MAX(GT$9-GT52*GT$8/12,0),GT52),0))</x:f>
        <x:v>29473586.086385377</x:v>
      </x:c>
      <x:c r="GU53" s="58" t="n">
        <x:f>IF($C53&gt;'Deal Pricing'!$D$9,"",MAX(GU52-MIN(MAX(GU$9-GU52*GU$8/12,0),GU52),0))</x:f>
        <x:v>29501878.330041386</x:v>
      </x:c>
      <x:c r="GV53" s="58" t="n">
        <x:f>IF($C53&gt;'Deal Pricing'!$D$9,"",MAX(GV52-MIN(MAX(GV$9-GV52*GV$8/12,0),GV52),0))</x:f>
        <x:v>29530175.923002683</x:v>
      </x:c>
      <x:c r="GW53" s="58" t="n">
        <x:f>IF($C53&gt;'Deal Pricing'!$D$9,"",MAX(GW52-MIN(MAX(GW$9-GW52*GW$8/12,0),GW52),0))</x:f>
        <x:v>29558478.83842356</x:v>
      </x:c>
      <x:c r="GX53" s="58" t="n">
        <x:f>IF($C53&gt;'Deal Pricing'!$D$9,"",MAX(GX52-MIN(MAX(GX$9-GX52*GX$8/12,0),GX52),0))</x:f>
        <x:v>29586787.049456753</x:v>
      </x:c>
      <x:c r="GY53" s="58" t="n">
        <x:f>IF($C53&gt;'Deal Pricing'!$D$9,"",MAX(GY52-MIN(MAX(GY$9-GY52*GY$8/12,0),GY52),0))</x:f>
        <x:v>29615100.529261686</x:v>
      </x:c>
      <x:c r="GZ53" s="58" t="n">
        <x:f>IF($C53&gt;'Deal Pricing'!$D$9,"",MAX(GZ52-MIN(MAX(GZ$9-GZ52*GZ$8/12,0),GZ52),0))</x:f>
        <x:v>29643419.250996403</x:v>
      </x:c>
      <x:c r="HA53" s="58" t="n">
        <x:f>IF($C53&gt;'Deal Pricing'!$D$9,"",MAX(HA52-MIN(MAX(HA$9-HA52*HA$8/12,0),HA52),0))</x:f>
        <x:v>29671743.187826194</x:v>
      </x:c>
      <x:c r="HB53" s="58" t="n">
        <x:f>IF($C53&gt;'Deal Pricing'!$D$9,"",MAX(HB52-MIN(MAX(HB$9-HB52*HB$8/12,0),HB52),0))</x:f>
        <x:v>29700072.312915027</x:v>
      </x:c>
      <x:c r="HC53" s="58" t="n">
        <x:f>IF($C53&gt;'Deal Pricing'!$D$9,"",MAX(HC52-MIN(MAX(HC$9-HC52*HC$8/12,0),HC52),0))</x:f>
        <x:v>29728406.599433884</x:v>
      </x:c>
      <x:c r="HD53" s="58" t="n">
        <x:f>IF($C53&gt;'Deal Pricing'!$D$9,"",MAX(HD52-MIN(MAX(HD$9-HD52*HD$8/12,0),HD52),0))</x:f>
        <x:v>29756746.02055344</x:v>
      </x:c>
      <x:c r="HE53" s="58" t="n">
        <x:f>IF($C53&gt;'Deal Pricing'!$D$9,"",MAX(HE52-MIN(MAX(HE$9-HE52*HE$8/12,0),HE52),0))</x:f>
        <x:v>29785090.54945113</x:v>
      </x:c>
      <x:c r="HF53" s="58" t="n">
        <x:f>IF($C53&gt;'Deal Pricing'!$D$9,"",MAX(HF52-MIN(MAX(HF$9-HF52*HF$8/12,0),HF52),0))</x:f>
        <x:v>29813440.159303986</x:v>
      </x:c>
      <x:c r="HG53" s="58" t="n">
        <x:f>IF($C53&gt;'Deal Pricing'!$D$9,"",MAX(HG52-MIN(MAX(HG$9-HG52*HG$8/12,0),HG52),0))</x:f>
        <x:v>29841794.82329669</x:v>
      </x:c>
      <x:c r="HH53" s="58" t="n">
        <x:f>IF($C53&gt;'Deal Pricing'!$D$9,"",MAX(HH52-MIN(MAX(HH$9-HH52*HH$8/12,0),HH52),0))</x:f>
        <x:v>29870154.514614474</x:v>
      </x:c>
      <x:c r="HI53" s="58" t="n">
        <x:f>IF($C53&gt;'Deal Pricing'!$D$9,"",MAX(HI52-MIN(MAX(HI$9-HI52*HI$8/12,0),HI52),0))</x:f>
        <x:v>29898519.206446223</x:v>
      </x:c>
      <x:c r="HJ53" s="58" t="n">
        <x:f>IF($C53&gt;'Deal Pricing'!$D$9,"",MAX(HJ52-MIN(MAX(HJ$9-HJ52*HJ$8/12,0),HJ52),0))</x:f>
        <x:v>29926888.8719879</x:v>
      </x:c>
      <x:c r="HK53" s="58" t="n">
        <x:f>IF($C53&gt;'Deal Pricing'!$D$9,"",MAX(HK52-MIN(MAX(HK$9-HK52*HK$8/12,0),HK52),0))</x:f>
        <x:v>29955263.484434955</x:v>
      </x:c>
      <x:c r="HL53" s="58" t="n">
        <x:f>IF($C53&gt;'Deal Pricing'!$D$9,"",MAX(HL52-MIN(MAX(HL$9-HL52*HL$8/12,0),HL52),0))</x:f>
        <x:v>29983643.016991384</x:v>
      </x:c>
      <x:c r="HM53" s="58" t="n">
        <x:f>IF($C53&gt;'Deal Pricing'!$D$9,"",MAX(HM52-MIN(MAX(HM$9-HM52*HM$8/12,0),HM52),0))</x:f>
        <x:v>30012027.442861043</x:v>
      </x:c>
      <x:c r="HN53" s="58" t="n">
        <x:f>IF($C53&gt;'Deal Pricing'!$D$9,"",MAX(HN52-MIN(MAX(HN$9-HN52*HN$8/12,0),HN52),0))</x:f>
        <x:v>30040416.73525626</x:v>
      </x:c>
      <x:c r="HO53" s="58" t="n">
        <x:f>IF($C53&gt;'Deal Pricing'!$D$9,"",MAX(HO52-MIN(MAX(HO$9-HO52*HO$8/12,0),HO52),0))</x:f>
        <x:v>30068810.86738961</x:v>
      </x:c>
      <x:c r="HP53" s="58" t="n">
        <x:f>IF($C53&gt;'Deal Pricing'!$D$9,"",MAX(HP52-MIN(MAX(HP$9-HP52*HP$8/12,0),HP52),0))</x:f>
        <x:v>30097209.812482048</x:v>
      </x:c>
      <x:c r="HQ53" s="58" t="n">
        <x:f>IF($C53&gt;'Deal Pricing'!$D$9,"",MAX(HQ52-MIN(MAX(HQ$9-HQ52*HQ$8/12,0),HQ52),0))</x:f>
        <x:v>30125613.54375539</x:v>
      </x:c>
      <x:c r="HR53" s="58" t="n">
        <x:f>IF($C53&gt;'Deal Pricing'!$D$9,"",MAX(HR52-MIN(MAX(HR$9-HR52*HR$8/12,0),HR52),0))</x:f>
        <x:v>30154022.034439895</x:v>
      </x:c>
      <x:c r="HS53" s="58" t="n">
        <x:f>IF($C53&gt;'Deal Pricing'!$D$9,"",MAX(HS52-MIN(MAX(HS$9-HS52*HS$8/12,0),HS52),0))</x:f>
        <x:v>30182435.25776769</x:v>
      </x:c>
      <x:c r="HT53" s="58" t="n">
        <x:f>IF($C53&gt;'Deal Pricing'!$D$9,"",MAX(HT52-MIN(MAX(HT$9-HT52*HT$8/12,0),HT52),0))</x:f>
        <x:v>30210853.18697598</x:v>
      </x:c>
      <x:c r="HU53" s="58" t="n">
        <x:f>IF($C53&gt;'Deal Pricing'!$D$9,"",MAX(HU52-MIN(MAX(HU$9-HU52*HU$8/12,0),HU52),0))</x:f>
        <x:v>30239275.79530959</x:v>
      </x:c>
      <x:c r="HV53" s="58" t="n">
        <x:f>IF($C53&gt;'Deal Pricing'!$D$9,"",MAX(HV52-MIN(MAX(HV$9-HV52*HV$8/12,0),HV52),0))</x:f>
        <x:v>30267703.056014854</x:v>
      </x:c>
      <x:c r="HW53" s="58" t="n">
        <x:f>IF($C53&gt;'Deal Pricing'!$D$9,"",MAX(HW52-MIN(MAX(HW$9-HW52*HW$8/12,0),HW52),0))</x:f>
        <x:v>30296134.942347072</x:v>
      </x:c>
      <x:c r="HX53" s="58" t="n">
        <x:f>IF($C53&gt;'Deal Pricing'!$D$9,"",MAX(HX52-MIN(MAX(HX$9-HX52*HX$8/12,0),HX52),0))</x:f>
        <x:v>30324571.427563056</x:v>
      </x:c>
      <x:c r="HY53" s="58" t="n">
        <x:f>IF($C53&gt;'Deal Pricing'!$D$9,"",MAX(HY52-MIN(MAX(HY$9-HY52*HY$8/12,0),HY52),0))</x:f>
        <x:v>30353012.484928686</x:v>
      </x:c>
      <x:c r="HZ53" s="58" t="n">
        <x:f>IF($C53&gt;'Deal Pricing'!$D$9,"",MAX(HZ52-MIN(MAX(HZ$9-HZ52*HZ$8/12,0),HZ52),0))</x:f>
        <x:v>30381458.08771189</x:v>
      </x:c>
      <x:c r="IA53" s="58" t="n">
        <x:f>IF($C53&gt;'Deal Pricing'!$D$9,"",MAX(IA52-MIN(MAX(IA$9-IA52*IA$8/12,0),IA52),0))</x:f>
        <x:v>30409908.20918976</x:v>
      </x:c>
      <x:c r="IB53" s="58" t="n">
        <x:f>IF($C53&gt;'Deal Pricing'!$D$9,"",MAX(IB52-MIN(MAX(IB$9-IB52*IB$8/12,0),IB52),0))</x:f>
        <x:v>30438362.822641496</x:v>
      </x:c>
      <x:c r="IC53" s="2"/>
      <x:c r="ID53" s="2"/>
      <x:c r="IE53" s="2"/>
      <x:c r="IF53" s="2"/>
    </x:row>
    <x:row r="54">
      <x:c r="A54" s="2"/>
      <x:c r="B54" s="2"/>
      <x:c r="C54" s="2" t="n">
        <x:v>30</x:v>
      </x:c>
      <x:c r="D54" s="67" t="n">
        <x:f>IF(C54&lt;='Deal Pricing'!$D$9,(1-(1-(1-'Deal Pricing'!$H$10)^(1/12)))^(C54-1),"")</x:f>
        <x:v>0.9060569162684865</x:v>
      </x:c>
      <x:c r="E54" s="67" t="n">
        <x:f>IF(D54="","",D54*(1-(1-'Deal Pricing'!$H$10)^(1/12)))</x:f>
        <x:v>0.0030770174888949727</x:v>
      </x:c>
      <x:c r="F54" s="58" t="n">
        <x:f>IF($C54&gt;'Deal Pricing'!$D$9,"",MAX(F53-MIN(MAX(F$9-F53*F$8/12,0),F53),0))</x:f>
        <x:v>21118340.518328406</x:v>
      </x:c>
      <x:c r="G54" s="58" t="n">
        <x:f>IF($C54&gt;'Deal Pricing'!$D$9,"",MAX(G53-MIN(MAX(G$9-G53*G$8/12,0),G53),0))</x:f>
        <x:v>21142659.267254632</x:v>
      </x:c>
      <x:c r="H54" s="58" t="n">
        <x:f>IF($C54&gt;'Deal Pricing'!$D$9,"",MAX(H53-MIN(MAX(H$9-H53*H$8/12,0),H53),0))</x:f>
        <x:v>21166988.94234068</x:v>
      </x:c>
      <x:c r="I54" s="58" t="n">
        <x:f>IF($C54&gt;'Deal Pricing'!$D$9,"",MAX(I53-MIN(MAX(I$9-I53*I$8/12,0),I53),0))</x:f>
        <x:v>21191329.52195232</x:v>
      </x:c>
      <x:c r="J54" s="58" t="n">
        <x:f>IF($C54&gt;'Deal Pricing'!$D$9,"",MAX(J53-MIN(MAX(J$9-J53*J$8/12,0),J53),0))</x:f>
        <x:v>21215680.98443361</x:v>
      </x:c>
      <x:c r="K54" s="58" t="n">
        <x:f>IF($C54&gt;'Deal Pricing'!$D$9,"",MAX(K53-MIN(MAX(K$9-K53*K$8/12,0),K53),0))</x:f>
        <x:v>21240043.30811656</x:v>
      </x:c>
      <x:c r="L54" s="58" t="n">
        <x:f>IF($C54&gt;'Deal Pricing'!$D$9,"",MAX(L53-MIN(MAX(L$9-L53*L$8/12,0),L53),0))</x:f>
        <x:v>21264416.471299157</x:v>
      </x:c>
      <x:c r="M54" s="58" t="n">
        <x:f>IF($C54&gt;'Deal Pricing'!$D$9,"",MAX(M53-MIN(MAX(M$9-M53*M$8/12,0),M53),0))</x:f>
        <x:v>21288800.4522704</x:v>
      </x:c>
      <x:c r="N54" s="58" t="n">
        <x:f>IF($C54&gt;'Deal Pricing'!$D$9,"",MAX(N53-MIN(MAX(N$9-N53*N$8/12,0),N53),0))</x:f>
        <x:v>21313195.229285598</x:v>
      </x:c>
      <x:c r="O54" s="58" t="n">
        <x:f>IF($C54&gt;'Deal Pricing'!$D$9,"",MAX(O53-MIN(MAX(O$9-O53*O$8/12,0),O53),0))</x:f>
        <x:v>21337600.780591216</x:v>
      </x:c>
      <x:c r="P54" s="58" t="n">
        <x:f>IF($C54&gt;'Deal Pricing'!$D$9,"",MAX(P53-MIN(MAX(P$9-P53*P$8/12,0),P53),0))</x:f>
        <x:v>21362017.08440039</x:v>
      </x:c>
      <x:c r="Q54" s="58" t="n">
        <x:f>IF($C54&gt;'Deal Pricing'!$D$9,"",MAX(Q53-MIN(MAX(Q$9-Q53*Q$8/12,0),Q53),0))</x:f>
        <x:v>21386444.118917428</x:v>
      </x:c>
      <x:c r="R54" s="58" t="n">
        <x:f>IF($C54&gt;'Deal Pricing'!$D$9,"",MAX(R53-MIN(MAX(R$9-R53*R$8/12,0),R53),0))</x:f>
        <x:v>21410881.86231371</x:v>
      </x:c>
      <x:c r="S54" s="58" t="n">
        <x:f>IF($C54&gt;'Deal Pricing'!$D$9,"",MAX(S53-MIN(MAX(S$9-S53*S$8/12,0),S53),0))</x:f>
        <x:v>21435330.292751707</x:v>
      </x:c>
      <x:c r="T54" s="58" t="n">
        <x:f>IF($C54&gt;'Deal Pricing'!$D$9,"",MAX(T53-MIN(MAX(T$9-T53*T$8/12,0),T53),0))</x:f>
        <x:v>21459789.388361618</x:v>
      </x:c>
      <x:c r="U54" s="58" t="n">
        <x:f>IF($C54&gt;'Deal Pricing'!$D$9,"",MAX(U53-MIN(MAX(U$9-U53*U$8/12,0),U53),0))</x:f>
        <x:v>21484259.127264395</x:v>
      </x:c>
      <x:c r="V54" s="58" t="n">
        <x:f>IF($C54&gt;'Deal Pricing'!$D$9,"",MAX(V53-MIN(MAX(V$9-V53*V$8/12,0),V53),0))</x:f>
        <x:v>21508739.48755197</x:v>
      </x:c>
      <x:c r="W54" s="58" t="n">
        <x:f>IF($C54&gt;'Deal Pricing'!$D$9,"",MAX(W53-MIN(MAX(W$9-W53*W$8/12,0),W53),0))</x:f>
        <x:v>21533230.447296243</x:v>
      </x:c>
      <x:c r="X54" s="58" t="n">
        <x:f>IF($C54&gt;'Deal Pricing'!$D$9,"",MAX(X53-MIN(MAX(X$9-X53*X$8/12,0),X53),0))</x:f>
        <x:v>21557731.98455685</x:v>
      </x:c>
      <x:c r="Y54" s="58" t="n">
        <x:f>IF($C54&gt;'Deal Pricing'!$D$9,"",MAX(Y53-MIN(MAX(Y$9-Y53*Y$8/12,0),Y53),0))</x:f>
        <x:v>21582244.0773624</x:v>
      </x:c>
      <x:c r="Z54" s="58" t="n">
        <x:f>IF($C54&gt;'Deal Pricing'!$D$9,"",MAX(Z53-MIN(MAX(Z$9-Z53*Z$8/12,0),Z53),0))</x:f>
        <x:v>21606766.703732245</x:v>
      </x:c>
      <x:c r="AA54" s="58" t="n">
        <x:f>IF($C54&gt;'Deal Pricing'!$D$9,"",MAX(AA53-MIN(MAX(AA$9-AA53*AA$8/12,0),AA53),0))</x:f>
        <x:v>21631299.841655083</x:v>
      </x:c>
      <x:c r="AB54" s="58" t="n">
        <x:f>IF($C54&gt;'Deal Pricing'!$D$9,"",MAX(AB53-MIN(MAX(AB$9-AB53*AB$8/12,0),AB53),0))</x:f>
        <x:v>21655843.4691103</x:v>
      </x:c>
      <x:c r="AC54" s="58" t="n">
        <x:f>IF($C54&gt;'Deal Pricing'!$D$9,"",MAX(AC53-MIN(MAX(AC$9-AC53*AC$8/12,0),AC53),0))</x:f>
        <x:v>21680397.564047042</x:v>
      </x:c>
      <x:c r="AD54" s="58" t="n">
        <x:f>IF($C54&gt;'Deal Pricing'!$D$9,"",MAX(AD53-MIN(MAX(AD$9-AD53*AD$8/12,0),AD53),0))</x:f>
        <x:v>21704962.10440526</x:v>
      </x:c>
      <x:c r="AE54" s="58" t="n">
        <x:f>IF($C54&gt;'Deal Pricing'!$D$9,"",MAX(AE53-MIN(MAX(AE$9-AE53*AE$8/12,0),AE53),0))</x:f>
        <x:v>21729537.068095073</x:v>
      </x:c>
      <x:c r="AF54" s="58" t="n">
        <x:f>IF($C54&gt;'Deal Pricing'!$D$9,"",MAX(AF53-MIN(MAX(AF$9-AF53*AF$8/12,0),AF53),0))</x:f>
        <x:v>21754122.4330172</x:v>
      </x:c>
      <x:c r="AG54" s="58" t="n">
        <x:f>IF($C54&gt;'Deal Pricing'!$D$9,"",MAX(AG53-MIN(MAX(AG$9-AG53*AG$8/12,0),AG53),0))</x:f>
        <x:v>21778718.177045472</x:v>
      </x:c>
      <x:c r="AH54" s="58" t="n">
        <x:f>IF($C54&gt;'Deal Pricing'!$D$9,"",MAX(AH53-MIN(MAX(AH$9-AH53*AH$8/12,0),AH53),0))</x:f>
        <x:v>21803324.278034613</x:v>
      </x:c>
      <x:c r="AI54" s="58" t="n">
        <x:f>IF($C54&gt;'Deal Pricing'!$D$9,"",MAX(AI53-MIN(MAX(AI$9-AI53*AI$8/12,0),AI53),0))</x:f>
        <x:v>21827940.713827517</x:v>
      </x:c>
      <x:c r="AJ54" s="58" t="n">
        <x:f>IF($C54&gt;'Deal Pricing'!$D$9,"",MAX(AJ53-MIN(MAX(AJ$9-AJ53*AJ$8/12,0),AJ53),0))</x:f>
        <x:v>21852567.462238133</x:v>
      </x:c>
      <x:c r="AK54" s="58" t="n">
        <x:f>IF($C54&gt;'Deal Pricing'!$D$9,"",MAX(AK53-MIN(MAX(AK$9-AK53*AK$8/12,0),AK53),0))</x:f>
        <x:v>21877204.50107156</x:v>
      </x:c>
      <x:c r="AL54" s="58" t="n">
        <x:f>IF($C54&gt;'Deal Pricing'!$D$9,"",MAX(AL53-MIN(MAX(AL$9-AL53*AL$8/12,0),AL53),0))</x:f>
        <x:v>21901851.80810394</x:v>
      </x:c>
      <x:c r="AM54" s="58" t="n">
        <x:f>IF($C54&gt;'Deal Pricing'!$D$9,"",MAX(AM53-MIN(MAX(AM$9-AM53*AM$8/12,0),AM53),0))</x:f>
        <x:v>21926509.361102555</x:v>
      </x:c>
      <x:c r="AN54" s="58" t="n">
        <x:f>IF($C54&gt;'Deal Pricing'!$D$9,"",MAX(AN53-MIN(MAX(AN$9-AN53*AN$8/12,0),AN53),0))</x:f>
        <x:v>21951177.137806572</x:v>
      </x:c>
      <x:c r="AO54" s="58" t="n">
        <x:f>IF($C54&gt;'Deal Pricing'!$D$9,"",MAX(AO53-MIN(MAX(AO$9-AO53*AO$8/12,0),AO53),0))</x:f>
        <x:v>21975855.11594583</x:v>
      </x:c>
      <x:c r="AP54" s="58" t="n">
        <x:f>IF($C54&gt;'Deal Pricing'!$D$9,"",MAX(AP53-MIN(MAX(AP$9-AP53*AP$8/12,0),AP53),0))</x:f>
        <x:v>22000543.27322264</x:v>
      </x:c>
      <x:c r="AQ54" s="58" t="n">
        <x:f>IF($C54&gt;'Deal Pricing'!$D$9,"",MAX(AQ53-MIN(MAX(AQ$9-AQ53*AQ$8/12,0),AQ53),0))</x:f>
        <x:v>22025241.587330095</x:v>
      </x:c>
      <x:c r="AR54" s="58" t="n">
        <x:f>IF($C54&gt;'Deal Pricing'!$D$9,"",MAX(AR53-MIN(MAX(AR$9-AR53*AR$8/12,0),AR53),0))</x:f>
        <x:v>22049950.035934065</x:v>
      </x:c>
      <x:c r="AS54" s="58" t="n">
        <x:f>IF($C54&gt;'Deal Pricing'!$D$9,"",MAX(AS53-MIN(MAX(AS$9-AS53*AS$8/12,0),AS53),0))</x:f>
        <x:v>22074668.596691217</x:v>
      </x:c>
      <x:c r="AT54" s="58" t="n">
        <x:f>IF($C54&gt;'Deal Pricing'!$D$9,"",MAX(AT53-MIN(MAX(AT$9-AT53*AT$8/12,0),AT53),0))</x:f>
        <x:v>22099397.24723339</x:v>
      </x:c>
      <x:c r="AU54" s="58" t="n">
        <x:f>IF($C54&gt;'Deal Pricing'!$D$9,"",MAX(AU53-MIN(MAX(AU$9-AU53*AU$8/12,0),AU53),0))</x:f>
        <x:v>22124135.965174943</x:v>
      </x:c>
      <x:c r="AV54" s="58" t="n">
        <x:f>IF($C54&gt;'Deal Pricing'!$D$9,"",MAX(AV53-MIN(MAX(AV$9-AV53*AV$8/12,0),AV53),0))</x:f>
        <x:v>22148884.728118543</x:v>
      </x:c>
      <x:c r="AW54" s="58" t="n">
        <x:f>IF($C54&gt;'Deal Pricing'!$D$9,"",MAX(AW53-MIN(MAX(AW$9-AW53*AW$8/12,0),AW53),0))</x:f>
        <x:v>22173643.513640802</x:v>
      </x:c>
      <x:c r="AX54" s="58" t="n">
        <x:f>IF($C54&gt;'Deal Pricing'!$D$9,"",MAX(AX53-MIN(MAX(AX$9-AX53*AX$8/12,0),AX53),0))</x:f>
        <x:v>22198412.299309194</x:v>
      </x:c>
      <x:c r="AY54" s="58" t="n">
        <x:f>IF($C54&gt;'Deal Pricing'!$D$9,"",MAX(AY53-MIN(MAX(AY$9-AY53*AY$8/12,0),AY53),0))</x:f>
        <x:v>22223191.0626651</x:v>
      </x:c>
      <x:c r="AZ54" s="58" t="n">
        <x:f>IF($C54&gt;'Deal Pricing'!$D$9,"",MAX(AZ53-MIN(MAX(AZ$9-AZ53*AZ$8/12,0),AZ53),0))</x:f>
        <x:v>22247979.781241134</x:v>
      </x:c>
      <x:c r="BA54" s="58" t="n">
        <x:f>IF($C54&gt;'Deal Pricing'!$D$9,"",MAX(BA53-MIN(MAX(BA$9-BA53*BA$8/12,0),BA53),0))</x:f>
        <x:v>22272778.43254418</x:v>
      </x:c>
      <x:c r="BB54" s="58" t="n">
        <x:f>IF($C54&gt;'Deal Pricing'!$D$9,"",MAX(BB53-MIN(MAX(BB$9-BB53*BB$8/12,0),BB53),0))</x:f>
        <x:v>22297586.99407222</x:v>
      </x:c>
      <x:c r="BC54" s="58" t="n">
        <x:f>IF($C54&gt;'Deal Pricing'!$D$9,"",MAX(BC53-MIN(MAX(BC$9-BC53*BC$8/12,0),BC53),0))</x:f>
        <x:v>22322405.443297915</x:v>
      </x:c>
      <x:c r="BD54" s="58" t="n">
        <x:f>IF($C54&gt;'Deal Pricing'!$D$9,"",MAX(BD53-MIN(MAX(BD$9-BD53*BD$8/12,0),BD53),0))</x:f>
        <x:v>22347233.757685237</x:v>
      </x:c>
      <x:c r="BE54" s="58" t="n">
        <x:f>IF($C54&gt;'Deal Pricing'!$D$9,"",MAX(BE53-MIN(MAX(BE$9-BE53*BE$8/12,0),BE53),0))</x:f>
        <x:v>22372071.91467492</x:v>
      </x:c>
      <x:c r="BF54" s="58" t="n">
        <x:f>IF($C54&gt;'Deal Pricing'!$D$9,"",MAX(BF53-MIN(MAX(BF$9-BF53*BF$8/12,0),BF53),0))</x:f>
        <x:v>22396919.8916914</x:v>
      </x:c>
      <x:c r="BG54" s="58" t="n">
        <x:f>IF($C54&gt;'Deal Pricing'!$D$9,"",MAX(BG53-MIN(MAX(BG$9-BG53*BG$8/12,0),BG53),0))</x:f>
        <x:v>22421777.666147992</x:v>
      </x:c>
      <x:c r="BH54" s="58" t="n">
        <x:f>IF($C54&gt;'Deal Pricing'!$D$9,"",MAX(BH53-MIN(MAX(BH$9-BH53*BH$8/12,0),BH53),0))</x:f>
        <x:v>22446645.21543383</x:v>
      </x:c>
      <x:c r="BI54" s="58" t="n">
        <x:f>IF($C54&gt;'Deal Pricing'!$D$9,"",MAX(BI53-MIN(MAX(BI$9-BI53*BI$8/12,0),BI53),0))</x:f>
        <x:v>22471522.5169293</x:v>
      </x:c>
      <x:c r="BJ54" s="58" t="n">
        <x:f>IF($C54&gt;'Deal Pricing'!$D$9,"",MAX(BJ53-MIN(MAX(BJ$9-BJ53*BJ$8/12,0),BJ53),0))</x:f>
        <x:v>22496409.547990594</x:v>
      </x:c>
      <x:c r="BK54" s="58" t="n">
        <x:f>IF($C54&gt;'Deal Pricing'!$D$9,"",MAX(BK53-MIN(MAX(BK$9-BK53*BK$8/12,0),BK53),0))</x:f>
        <x:v>22521306.285965685</x:v>
      </x:c>
      <x:c r="BL54" s="58" t="n">
        <x:f>IF($C54&gt;'Deal Pricing'!$D$9,"",MAX(BL53-MIN(MAX(BL$9-BL53*BL$8/12,0),BL53),0))</x:f>
        <x:v>22546212.708178364</x:v>
      </x:c>
      <x:c r="BM54" s="58" t="n">
        <x:f>IF($C54&gt;'Deal Pricing'!$D$9,"",MAX(BM53-MIN(MAX(BM$9-BM53*BM$8/12,0),BM53),0))</x:f>
        <x:v>22571128.79194434</x:v>
      </x:c>
      <x:c r="BN54" s="58" t="n">
        <x:f>IF($C54&gt;'Deal Pricing'!$D$9,"",MAX(BN53-MIN(MAX(BN$9-BN53*BN$8/12,0),BN53),0))</x:f>
        <x:v>22596054.514555406</x:v>
      </x:c>
      <x:c r="BO54" s="58" t="n">
        <x:f>IF($C54&gt;'Deal Pricing'!$D$9,"",MAX(BO53-MIN(MAX(BO$9-BO53*BO$8/12,0),BO53),0))</x:f>
        <x:v>22620989.853295498</x:v>
      </x:c>
      <x:c r="BP54" s="58" t="n">
        <x:f>IF($C54&gt;'Deal Pricing'!$D$9,"",MAX(BP53-MIN(MAX(BP$9-BP53*BP$8/12,0),BP53),0))</x:f>
        <x:v>22645934.78542505</x:v>
      </x:c>
      <x:c r="BQ54" s="58" t="n">
        <x:f>IF($C54&gt;'Deal Pricing'!$D$9,"",MAX(BQ53-MIN(MAX(BQ$9-BQ53*BQ$8/12,0),BQ53),0))</x:f>
        <x:v>22670889.28819653</x:v>
      </x:c>
      <x:c r="BR54" s="58" t="n">
        <x:f>IF($C54&gt;'Deal Pricing'!$D$9,"",MAX(BR53-MIN(MAX(BR$9-BR53*BR$8/12,0),BR53),0))</x:f>
        <x:v>22695853.33884114</x:v>
      </x:c>
      <x:c r="BS54" s="58" t="n">
        <x:f>IF($C54&gt;'Deal Pricing'!$D$9,"",MAX(BS53-MIN(MAX(BS$9-BS53*BS$8/12,0),BS53),0))</x:f>
        <x:v>22720826.914574668</x:v>
      </x:c>
      <x:c r="BT54" s="58" t="n">
        <x:f>IF($C54&gt;'Deal Pricing'!$D$9,"",MAX(BT53-MIN(MAX(BT$9-BT53*BT$8/12,0),BT53),0))</x:f>
        <x:v>22745809.992603224</x:v>
      </x:c>
      <x:c r="BU54" s="58" t="n">
        <x:f>IF($C54&gt;'Deal Pricing'!$D$9,"",MAX(BU53-MIN(MAX(BU$9-BU53*BU$8/12,0),BU53),0))</x:f>
        <x:v>22770802.550110538</x:v>
      </x:c>
      <x:c r="BV54" s="58" t="n">
        <x:f>IF($C54&gt;'Deal Pricing'!$D$9,"",MAX(BV53-MIN(MAX(BV$9-BV53*BV$8/12,0),BV53),0))</x:f>
        <x:v>22795804.56427214</x:v>
      </x:c>
      <x:c r="BW54" s="58" t="n">
        <x:f>IF($C54&gt;'Deal Pricing'!$D$9,"",MAX(BW53-MIN(MAX(BW$9-BW53*BW$8/12,0),BW53),0))</x:f>
        <x:v>22820816.01224164</x:v>
      </x:c>
      <x:c r="BX54" s="58" t="n">
        <x:f>IF($C54&gt;'Deal Pricing'!$D$9,"",MAX(BX53-MIN(MAX(BX$9-BX53*BX$8/12,0),BX53),0))</x:f>
        <x:v>22845836.871164776</x:v>
      </x:c>
      <x:c r="BY54" s="58" t="n">
        <x:f>IF($C54&gt;'Deal Pricing'!$D$9,"",MAX(BY53-MIN(MAX(BY$9-BY53*BY$8/12,0),BY53),0))</x:f>
        <x:v>22870867.118165474</x:v>
      </x:c>
      <x:c r="BZ54" s="58" t="n">
        <x:f>IF($C54&gt;'Deal Pricing'!$D$9,"",MAX(BZ53-MIN(MAX(BZ$9-BZ53*BZ$8/12,0),BZ53),0))</x:f>
        <x:v>22895906.730360065</x:v>
      </x:c>
      <x:c r="CA54" s="58" t="n">
        <x:f>IF($C54&gt;'Deal Pricing'!$D$9,"",MAX(CA53-MIN(MAX(CA$9-CA53*CA$8/12,0),CA53),0))</x:f>
        <x:v>22920955.684843086</x:v>
      </x:c>
      <x:c r="CB54" s="58" t="n">
        <x:f>IF($C54&gt;'Deal Pricing'!$D$9,"",MAX(CB53-MIN(MAX(CB$9-CB53*CB$8/12,0),CB53),0))</x:f>
        <x:v>22946013.95870191</x:v>
      </x:c>
      <x:c r="CC54" s="58" t="n">
        <x:f>IF($C54&gt;'Deal Pricing'!$D$9,"",MAX(CC53-MIN(MAX(CC$9-CC53*CC$8/12,0),CC53),0))</x:f>
        <x:v>22971081.529003996</x:v>
      </x:c>
      <x:c r="CD54" s="58" t="n">
        <x:f>IF($C54&gt;'Deal Pricing'!$D$9,"",MAX(CD53-MIN(MAX(CD$9-CD53*CD$8/12,0),CD53),0))</x:f>
        <x:v>22996158.372802846</x:v>
      </x:c>
      <x:c r="CE54" s="58" t="n">
        <x:f>IF($C54&gt;'Deal Pricing'!$D$9,"",MAX(CE53-MIN(MAX(CE$9-CE53*CE$8/12,0),CE53),0))</x:f>
        <x:v>23021244.46714266</x:v>
      </x:c>
      <x:c r="CF54" s="58" t="n">
        <x:f>IF($C54&gt;'Deal Pricing'!$D$9,"",MAX(CF53-MIN(MAX(CF$9-CF53*CF$8/12,0),CF53),0))</x:f>
        <x:v>23046339.78904696</x:v>
      </x:c>
      <x:c r="CG54" s="58" t="n">
        <x:f>IF($C54&gt;'Deal Pricing'!$D$9,"",MAX(CG53-MIN(MAX(CG$9-CG53*CG$8/12,0),CG53),0))</x:f>
        <x:v>23071444.315532085</x:v>
      </x:c>
      <x:c r="CH54" s="58" t="n">
        <x:f>IF($C54&gt;'Deal Pricing'!$D$9,"",MAX(CH53-MIN(MAX(CH$9-CH53*CH$8/12,0),CH53),0))</x:f>
        <x:v>23096558.023593664</x:v>
      </x:c>
      <x:c r="CI54" s="58" t="n">
        <x:f>IF($C54&gt;'Deal Pricing'!$D$9,"",MAX(CI53-MIN(MAX(CI$9-CI53*CI$8/12,0),CI53),0))</x:f>
        <x:v>23121680.89022038</x:v>
      </x:c>
      <x:c r="CJ54" s="58" t="n">
        <x:f>IF($C54&gt;'Deal Pricing'!$D$9,"",MAX(CJ53-MIN(MAX(CJ$9-CJ53*CJ$8/12,0),CJ53),0))</x:f>
        <x:v>23146812.892380744</x:v>
      </x:c>
      <x:c r="CK54" s="58" t="n">
        <x:f>IF($C54&gt;'Deal Pricing'!$D$9,"",MAX(CK53-MIN(MAX(CK$9-CK53*CK$8/12,0),CK53),0))</x:f>
        <x:v>23171954.007036112</x:v>
      </x:c>
      <x:c r="CL54" s="58" t="n">
        <x:f>IF($C54&gt;'Deal Pricing'!$D$9,"",MAX(CL53-MIN(MAX(CL$9-CL53*CL$8/12,0),CL53),0))</x:f>
        <x:v>23197104.21112792</x:v>
      </x:c>
      <x:c r="CM54" s="58" t="n">
        <x:f>IF($C54&gt;'Deal Pricing'!$D$9,"",MAX(CM53-MIN(MAX(CM$9-CM53*CM$8/12,0),CM53),0))</x:f>
        <x:v>23222263.481590968</x:v>
      </x:c>
      <x:c r="CN54" s="58" t="n">
        <x:f>IF($C54&gt;'Deal Pricing'!$D$9,"",MAX(CN53-MIN(MAX(CN$9-CN53*CN$8/12,0),CN53),0))</x:f>
        <x:v>23247431.795340024</x:v>
      </x:c>
      <x:c r="CO54" s="58" t="n">
        <x:f>IF($C54&gt;'Deal Pricing'!$D$9,"",MAX(CO53-MIN(MAX(CO$9-CO53*CO$8/12,0),CO53),0))</x:f>
        <x:v>23272609.129283614</x:v>
      </x:c>
      <x:c r="CP54" s="58" t="n">
        <x:f>IF($C54&gt;'Deal Pricing'!$D$9,"",MAX(CP53-MIN(MAX(CP$9-CP53*CP$8/12,0),CP53),0))</x:f>
        <x:v>23297795.460311975</x:v>
      </x:c>
      <x:c r="CQ54" s="58" t="n">
        <x:f>IF($C54&gt;'Deal Pricing'!$D$9,"",MAX(CQ53-MIN(MAX(CQ$9-CQ53*CQ$8/12,0),CQ53),0))</x:f>
        <x:v>23322990.76530283</x:v>
      </x:c>
      <x:c r="CR54" s="58" t="n">
        <x:f>IF($C54&gt;'Deal Pricing'!$D$9,"",MAX(CR53-MIN(MAX(CR$9-CR53*CR$8/12,0),CR53),0))</x:f>
        <x:v>23348195.021125685</x:v>
      </x:c>
      <x:c r="CS54" s="58" t="n">
        <x:f>IF($C54&gt;'Deal Pricing'!$D$9,"",MAX(CS53-MIN(MAX(CS$9-CS53*CS$8/12,0),CS53),0))</x:f>
        <x:v>23373408.20463114</x:v>
      </x:c>
      <x:c r="CT54" s="58" t="n">
        <x:f>IF($C54&gt;'Deal Pricing'!$D$9,"",MAX(CT53-MIN(MAX(CT$9-CT53*CT$8/12,0),CT53),0))</x:f>
        <x:v>23398630.292663302</x:v>
      </x:c>
      <x:c r="CU54" s="58" t="n">
        <x:f>IF($C54&gt;'Deal Pricing'!$D$9,"",MAX(CU53-MIN(MAX(CU$9-CU53*CU$8/12,0),CU53),0))</x:f>
        <x:v>23423861.262047745</x:v>
      </x:c>
      <x:c r="CV54" s="58" t="n">
        <x:f>IF($C54&gt;'Deal Pricing'!$D$9,"",MAX(CV53-MIN(MAX(CV$9-CV53*CV$8/12,0),CV53),0))</x:f>
        <x:v>23449101.08960376</x:v>
      </x:c>
      <x:c r="CW54" s="58" t="n">
        <x:f>IF($C54&gt;'Deal Pricing'!$D$9,"",MAX(CW53-MIN(MAX(CW$9-CW53*CW$8/12,0),CW53),0))</x:f>
        <x:v>23474349.752132107</x:v>
      </x:c>
      <x:c r="CX54" s="58" t="n">
        <x:f>IF($C54&gt;'Deal Pricing'!$D$9,"",MAX(CX53-MIN(MAX(CX$9-CX53*CX$8/12,0),CX53),0))</x:f>
        <x:v>23499607.22642778</x:v>
      </x:c>
      <x:c r="CY54" s="58" t="n">
        <x:f>IF($C54&gt;'Deal Pricing'!$D$9,"",MAX(CY53-MIN(MAX(CY$9-CY53*CY$8/12,0),CY53),0))</x:f>
        <x:v>23524873.48926737</x:v>
      </x:c>
      <x:c r="CZ54" s="58" t="n">
        <x:f>IF($C54&gt;'Deal Pricing'!$D$9,"",MAX(CZ53-MIN(MAX(CZ$9-CZ53*CZ$8/12,0),CZ53),0))</x:f>
        <x:v>23550148.517421655</x:v>
      </x:c>
      <x:c r="DA54" s="58" t="n">
        <x:f>IF($C54&gt;'Deal Pricing'!$D$9,"",MAX(DA53-MIN(MAX(DA$9-DA53*DA$8/12,0),DA53),0))</x:f>
        <x:v>23575432.287643395</x:v>
      </x:c>
      <x:c r="DB54" s="58" t="n">
        <x:f>IF($C54&gt;'Deal Pricing'!$D$9,"",MAX(DB53-MIN(MAX(DB$9-DB53*DB$8/12,0),DB53),0))</x:f>
        <x:v>23600724.77667984</x:v>
      </x:c>
      <x:c r="DC54" s="58" t="n">
        <x:f>IF($C54&gt;'Deal Pricing'!$D$9,"",MAX(DC53-MIN(MAX(DC$9-DC53*DC$8/12,0),DC53),0))</x:f>
        <x:v>23626025.961261973</x:v>
      </x:c>
      <x:c r="DD54" s="58" t="n">
        <x:f>IF($C54&gt;'Deal Pricing'!$D$9,"",MAX(DD53-MIN(MAX(DD$9-DD53*DD$8/12,0),DD53),0))</x:f>
        <x:v>23651335.818109144</x:v>
      </x:c>
      <x:c r="DE54" s="58" t="n">
        <x:f>IF($C54&gt;'Deal Pricing'!$D$9,"",MAX(DE53-MIN(MAX(DE$9-DE53*DE$8/12,0),DE53),0))</x:f>
        <x:v>23676654.32393388</x:v>
      </x:c>
      <x:c r="DF54" s="58" t="n">
        <x:f>IF($C54&gt;'Deal Pricing'!$D$9,"",MAX(DF53-MIN(MAX(DF$9-DF53*DF$8/12,0),DF53),0))</x:f>
        <x:v>23701981.455431335</x:v>
      </x:c>
      <x:c r="DG54" s="58" t="n">
        <x:f>IF($C54&gt;'Deal Pricing'!$D$9,"",MAX(DG53-MIN(MAX(DG$9-DG53*DG$8/12,0),DG53),0))</x:f>
        <x:v>23727317.18929137</x:v>
      </x:c>
      <x:c r="DH54" s="58" t="n">
        <x:f>IF($C54&gt;'Deal Pricing'!$D$9,"",MAX(DH53-MIN(MAX(DH$9-DH53*DH$8/12,0),DH53),0))</x:f>
        <x:v>23752661.502186857</x:v>
      </x:c>
      <x:c r="DI54" s="58" t="n">
        <x:f>IF($C54&gt;'Deal Pricing'!$D$9,"",MAX(DI53-MIN(MAX(DI$9-DI53*DI$8/12,0),DI53),0))</x:f>
        <x:v>23778014.37078546</x:v>
      </x:c>
      <x:c r="DJ54" s="58" t="n">
        <x:f>IF($C54&gt;'Deal Pricing'!$D$9,"",MAX(DJ53-MIN(MAX(DJ$9-DJ53*DJ$8/12,0),DJ53),0))</x:f>
        <x:v>23803375.771738146</x:v>
      </x:c>
      <x:c r="DK54" s="58" t="n">
        <x:f>IF($C54&gt;'Deal Pricing'!$D$9,"",MAX(DK53-MIN(MAX(DK$9-DK53*DK$8/12,0),DK53),0))</x:f>
        <x:v>23828745.681690846</x:v>
      </x:c>
      <x:c r="DL54" s="58" t="n">
        <x:f>IF($C54&gt;'Deal Pricing'!$D$9,"",MAX(DL53-MIN(MAX(DL$9-DL53*DL$8/12,0),DL53),0))</x:f>
        <x:v>23854124.077272933</x:v>
      </x:c>
      <x:c r="DM54" s="58" t="n">
        <x:f>IF($C54&gt;'Deal Pricing'!$D$9,"",MAX(DM53-MIN(MAX(DM$9-DM53*DM$8/12,0),DM53),0))</x:f>
        <x:v>23879510.935109086</x:v>
      </x:c>
      <x:c r="DN54" s="58" t="n">
        <x:f>IF($C54&gt;'Deal Pricing'!$D$9,"",MAX(DN53-MIN(MAX(DN$9-DN53*DN$8/12,0),DN53),0))</x:f>
        <x:v>23904906.231808975</x:v>
      </x:c>
      <x:c r="DO54" s="58" t="n">
        <x:f>IF($C54&gt;'Deal Pricing'!$D$9,"",MAX(DO53-MIN(MAX(DO$9-DO53*DO$8/12,0),DO53),0))</x:f>
        <x:v>23930309.943972044</x:v>
      </x:c>
      <x:c r="DP54" s="58" t="n">
        <x:f>IF($C54&gt;'Deal Pricing'!$D$9,"",MAX(DP53-MIN(MAX(DP$9-DP53*DP$8/12,0),DP53),0))</x:f>
        <x:v>23955722.048191663</x:v>
      </x:c>
      <x:c r="DQ54" s="58" t="n">
        <x:f>IF($C54&gt;'Deal Pricing'!$D$9,"",MAX(DQ53-MIN(MAX(DQ$9-DQ53*DQ$8/12,0),DQ53),0))</x:f>
        <x:v>23981142.521045353</x:v>
      </x:c>
      <x:c r="DR54" s="58" t="n">
        <x:f>IF($C54&gt;'Deal Pricing'!$D$9,"",MAX(DR53-MIN(MAX(DR$9-DR53*DR$8/12,0),DR53),0))</x:f>
        <x:v>24006571.339106094</x:v>
      </x:c>
      <x:c r="DS54" s="58" t="n">
        <x:f>IF($C54&gt;'Deal Pricing'!$D$9,"",MAX(DS53-MIN(MAX(DS$9-DS53*DS$8/12,0),DS53),0))</x:f>
        <x:v>24032008.47893142</x:v>
      </x:c>
      <x:c r="DT54" s="58" t="n">
        <x:f>IF($C54&gt;'Deal Pricing'!$D$9,"",MAX(DT53-MIN(MAX(DT$9-DT53*DT$8/12,0),DT53),0))</x:f>
        <x:v>24057453.917074442</x:v>
      </x:c>
      <x:c r="DU54" s="58" t="n">
        <x:f>IF($C54&gt;'Deal Pricing'!$D$9,"",MAX(DU53-MIN(MAX(DU$9-DU53*DU$8/12,0),DU53),0))</x:f>
        <x:v>24082907.630073037</x:v>
      </x:c>
      <x:c r="DV54" s="58" t="n">
        <x:f>IF($C54&gt;'Deal Pricing'!$D$9,"",MAX(DV53-MIN(MAX(DV$9-DV53*DV$8/12,0),DV53),0))</x:f>
        <x:v>24108369.594460845</x:v>
      </x:c>
      <x:c r="DW54" s="58" t="n">
        <x:f>IF($C54&gt;'Deal Pricing'!$D$9,"",MAX(DW53-MIN(MAX(DW$9-DW53*DW$8/12,0),DW53),0))</x:f>
        <x:v>24133839.78675659</x:v>
      </x:c>
      <x:c r="DX54" s="58" t="n">
        <x:f>IF($C54&gt;'Deal Pricing'!$D$9,"",MAX(DX53-MIN(MAX(DX$9-DX53*DX$8/12,0),DX53),0))</x:f>
        <x:v>24159318.183474854</x:v>
      </x:c>
      <x:c r="DY54" s="58" t="n">
        <x:f>IF($C54&gt;'Deal Pricing'!$D$9,"",MAX(DY53-MIN(MAX(DY$9-DY53*DY$8/12,0),DY53),0))</x:f>
        <x:v>24184804.761115506</x:v>
      </x:c>
      <x:c r="DZ54" s="58" t="n">
        <x:f>IF($C54&gt;'Deal Pricing'!$D$9,"",MAX(DZ53-MIN(MAX(DZ$9-DZ53*DZ$8/12,0),DZ53),0))</x:f>
        <x:v>24210299.49617452</x:v>
      </x:c>
      <x:c r="EA54" s="58" t="n">
        <x:f>IF($C54&gt;'Deal Pricing'!$D$9,"",MAX(EA53-MIN(MAX(EA$9-EA53*EA$8/12,0),EA53),0))</x:f>
        <x:v>24235802.365134608</x:v>
      </x:c>
      <x:c r="EB54" s="58" t="n">
        <x:f>IF($C54&gt;'Deal Pricing'!$D$9,"",MAX(EB53-MIN(MAX(EB$9-EB53*EB$8/12,0),EB53),0))</x:f>
        <x:v>24261313.34446978</x:v>
      </x:c>
      <x:c r="EC54" s="58" t="n">
        <x:f>IF($C54&gt;'Deal Pricing'!$D$9,"",MAX(EC53-MIN(MAX(EC$9-EC53*EC$8/12,0),EC53),0))</x:f>
        <x:v>24286832.410648692</x:v>
      </x:c>
      <x:c r="ED54" s="58" t="n">
        <x:f>IF($C54&gt;'Deal Pricing'!$D$9,"",MAX(ED53-MIN(MAX(ED$9-ED53*ED$8/12,0),ED53),0))</x:f>
        <x:v>24312359.54012608</x:v>
      </x:c>
      <x:c r="EE54" s="58" t="n">
        <x:f>IF($C54&gt;'Deal Pricing'!$D$9,"",MAX(EE53-MIN(MAX(EE$9-EE53*EE$8/12,0),EE53),0))</x:f>
        <x:v>24337894.709353134</x:v>
      </x:c>
      <x:c r="EF54" s="58" t="n">
        <x:f>IF($C54&gt;'Deal Pricing'!$D$9,"",MAX(EF53-MIN(MAX(EF$9-EF53*EF$8/12,0),EF53),0))</x:f>
        <x:v>24363437.89476712</x:v>
      </x:c>
      <x:c r="EG54" s="58" t="n">
        <x:f>IF($C54&gt;'Deal Pricing'!$D$9,"",MAX(EG53-MIN(MAX(EG$9-EG53*EG$8/12,0),EG53),0))</x:f>
        <x:v>24388989.072802283</x:v>
      </x:c>
      <x:c r="EH54" s="58" t="n">
        <x:f>IF($C54&gt;'Deal Pricing'!$D$9,"",MAX(EH53-MIN(MAX(EH$9-EH53*EH$8/12,0),EH53),0))</x:f>
        <x:v>24414548.21987883</x:v>
      </x:c>
      <x:c r="EI54" s="58" t="n">
        <x:f>IF($C54&gt;'Deal Pricing'!$D$9,"",MAX(EI53-MIN(MAX(EI$9-EI53*EI$8/12,0),EI53),0))</x:f>
        <x:v>24440115.312414236</x:v>
      </x:c>
      <x:c r="EJ54" s="58" t="n">
        <x:f>IF($C54&gt;'Deal Pricing'!$D$9,"",MAX(EJ53-MIN(MAX(EJ$9-EJ53*EJ$8/12,0),EJ53),0))</x:f>
        <x:v>24465690.326812245</x:v>
      </x:c>
      <x:c r="EK54" s="58" t="n">
        <x:f>IF($C54&gt;'Deal Pricing'!$D$9,"",MAX(EK53-MIN(MAX(EK$9-EK53*EK$8/12,0),EK53),0))</x:f>
        <x:v>24491273.239473842</x:v>
      </x:c>
      <x:c r="EL54" s="58" t="n">
        <x:f>IF($C54&gt;'Deal Pricing'!$D$9,"",MAX(EL53-MIN(MAX(EL$9-EL53*EL$8/12,0),EL53),0))</x:f>
        <x:v>24516864.026788127</x:v>
      </x:c>
      <x:c r="EM54" s="58" t="n">
        <x:f>IF($C54&gt;'Deal Pricing'!$D$9,"",MAX(EM53-MIN(MAX(EM$9-EM53*EM$8/12,0),EM53),0))</x:f>
        <x:v>24542462.665136088</x:v>
      </x:c>
      <x:c r="EN54" s="58" t="n">
        <x:f>IF($C54&gt;'Deal Pricing'!$D$9,"",MAX(EN53-MIN(MAX(EN$9-EN53*EN$8/12,0),EN53),0))</x:f>
        <x:v>24568069.130895205</x:v>
      </x:c>
      <x:c r="EO54" s="58" t="n">
        <x:f>IF($C54&gt;'Deal Pricing'!$D$9,"",MAX(EO53-MIN(MAX(EO$9-EO53*EO$8/12,0),EO53),0))</x:f>
        <x:v>24593683.400429625</x:v>
      </x:c>
      <x:c r="EP54" s="58" t="n">
        <x:f>IF($C54&gt;'Deal Pricing'!$D$9,"",MAX(EP53-MIN(MAX(EP$9-EP53*EP$8/12,0),EP53),0))</x:f>
        <x:v>24619305.45010139</x:v>
      </x:c>
      <x:c r="EQ54" s="58" t="n">
        <x:f>IF($C54&gt;'Deal Pricing'!$D$9,"",MAX(EQ53-MIN(MAX(EQ$9-EQ53*EQ$8/12,0),EQ53),0))</x:f>
        <x:v>24644935.25625966</x:v>
      </x:c>
      <x:c r="ER54" s="58" t="n">
        <x:f>IF($C54&gt;'Deal Pricing'!$D$9,"",MAX(ER53-MIN(MAX(ER$9-ER53*ER$8/12,0),ER53),0))</x:f>
        <x:v>24670572.795251664</x:v>
      </x:c>
      <x:c r="ES54" s="58" t="n">
        <x:f>IF($C54&gt;'Deal Pricing'!$D$9,"",MAX(ES53-MIN(MAX(ES$9-ES53*ES$8/12,0),ES53),0))</x:f>
        <x:v>24696218.043411776</x:v>
      </x:c>
      <x:c r="ET54" s="58" t="n">
        <x:f>IF($C54&gt;'Deal Pricing'!$D$9,"",MAX(ET53-MIN(MAX(ET$9-ET53*ET$8/12,0),ET53),0))</x:f>
        <x:v>24721870.97707271</x:v>
      </x:c>
      <x:c r="EU54" s="58" t="n">
        <x:f>IF($C54&gt;'Deal Pricing'!$D$9,"",MAX(EU53-MIN(MAX(EU$9-EU53*EU$8/12,0),EU53),0))</x:f>
        <x:v>24747531.572554816</x:v>
      </x:c>
      <x:c r="EV54" s="58" t="n">
        <x:f>IF($C54&gt;'Deal Pricing'!$D$9,"",MAX(EV53-MIN(MAX(EV$9-EV53*EV$8/12,0),EV53),0))</x:f>
        <x:v>24773199.806176506</x:v>
      </x:c>
      <x:c r="EW54" s="58" t="n">
        <x:f>IF($C54&gt;'Deal Pricing'!$D$9,"",MAX(EW53-MIN(MAX(EW$9-EW53*EW$8/12,0),EW53),0))</x:f>
        <x:v>24798875.654244307</x:v>
      </x:c>
      <x:c r="EX54" s="58" t="n">
        <x:f>IF($C54&gt;'Deal Pricing'!$D$9,"",MAX(EX53-MIN(MAX(EX$9-EX53*EX$8/12,0),EX53),0))</x:f>
        <x:v>24824559.093063023</x:v>
      </x:c>
      <x:c r="EY54" s="58" t="n">
        <x:f>IF($C54&gt;'Deal Pricing'!$D$9,"",MAX(EY53-MIN(MAX(EY$9-EY53*EY$8/12,0),EY53),0))</x:f>
        <x:v>24850250.098927055</x:v>
      </x:c>
      <x:c r="EZ54" s="58" t="n">
        <x:f>IF($C54&gt;'Deal Pricing'!$D$9,"",MAX(EZ53-MIN(MAX(EZ$9-EZ53*EZ$8/12,0),EZ53),0))</x:f>
        <x:v>24875948.648124143</x:v>
      </x:c>
      <x:c r="FA54" s="58" t="n">
        <x:f>IF($C54&gt;'Deal Pricing'!$D$9,"",MAX(FA53-MIN(MAX(FA$9-FA53*FA$8/12,0),FA53),0))</x:f>
        <x:v>24901654.716939446</x:v>
      </x:c>
      <x:c r="FB54" s="58" t="n">
        <x:f>IF($C54&gt;'Deal Pricing'!$D$9,"",MAX(FB53-MIN(MAX(FB$9-FB53*FB$8/12,0),FB53),0))</x:f>
        <x:v>24927368.28164664</x:v>
      </x:c>
      <x:c r="FC54" s="58" t="n">
        <x:f>IF($C54&gt;'Deal Pricing'!$D$9,"",MAX(FC53-MIN(MAX(FC$9-FC53*FC$8/12,0),FC53),0))</x:f>
        <x:v>24953089.31851812</x:v>
      </x:c>
      <x:c r="FD54" s="58" t="n">
        <x:f>IF($C54&gt;'Deal Pricing'!$D$9,"",MAX(FD53-MIN(MAX(FD$9-FD53*FD$8/12,0),FD53),0))</x:f>
        <x:v>24978817.803815387</x:v>
      </x:c>
      <x:c r="FE54" s="58" t="n">
        <x:f>IF($C54&gt;'Deal Pricing'!$D$9,"",MAX(FE53-MIN(MAX(FE$9-FE53*FE$8/12,0),FE53),0))</x:f>
        <x:v>25004553.713798527</x:v>
      </x:c>
      <x:c r="FF54" s="58" t="n">
        <x:f>IF($C54&gt;'Deal Pricing'!$D$9,"",MAX(FF53-MIN(MAX(FF$9-FF53*FF$8/12,0),FF53),0))</x:f>
        <x:v>25030297.02471678</x:v>
      </x:c>
      <x:c r="FG54" s="58" t="n">
        <x:f>IF($C54&gt;'Deal Pricing'!$D$9,"",MAX(FG53-MIN(MAX(FG$9-FG53*FG$8/12,0),FG53),0))</x:f>
        <x:v>25056047.71281873</x:v>
      </x:c>
      <x:c r="FH54" s="58" t="n">
        <x:f>IF($C54&gt;'Deal Pricing'!$D$9,"",MAX(FH53-MIN(MAX(FH$9-FH53*FH$8/12,0),FH53),0))</x:f>
        <x:v>25081805.75434205</x:v>
      </x:c>
      <x:c r="FI54" s="58" t="n">
        <x:f>IF($C54&gt;'Deal Pricing'!$D$9,"",MAX(FI53-MIN(MAX(FI$9-FI53*FI$8/12,0),FI53),0))</x:f>
        <x:v>25107571.125523765</x:v>
      </x:c>
      <x:c r="FJ54" s="58" t="n">
        <x:f>IF($C54&gt;'Deal Pricing'!$D$9,"",MAX(FJ53-MIN(MAX(FJ$9-FJ53*FJ$8/12,0),FJ53),0))</x:f>
        <x:v>25133343.802591674</x:v>
      </x:c>
      <x:c r="FK54" s="58" t="n">
        <x:f>IF($C54&gt;'Deal Pricing'!$D$9,"",MAX(FK53-MIN(MAX(FK$9-FK53*FK$8/12,0),FK53),0))</x:f>
        <x:v>25159123.761768106</x:v>
      </x:c>
      <x:c r="FL54" s="58" t="n">
        <x:f>IF($C54&gt;'Deal Pricing'!$D$9,"",MAX(FL53-MIN(MAX(FL$9-FL53*FL$8/12,0),FL53),0))</x:f>
        <x:v>25184910.979273725</x:v>
      </x:c>
      <x:c r="FM54" s="58" t="n">
        <x:f>IF($C54&gt;'Deal Pricing'!$D$9,"",MAX(FM53-MIN(MAX(FM$9-FM53*FM$8/12,0),FM53),0))</x:f>
        <x:v>25210705.431319173</x:v>
      </x:c>
      <x:c r="FN54" s="58" t="n">
        <x:f>IF($C54&gt;'Deal Pricing'!$D$9,"",MAX(FN53-MIN(MAX(FN$9-FN53*FN$8/12,0),FN53),0))</x:f>
        <x:v>25236507.094114646</x:v>
      </x:c>
      <x:c r="FO54" s="58" t="n">
        <x:f>IF($C54&gt;'Deal Pricing'!$D$9,"",MAX(FO53-MIN(MAX(FO$9-FO53*FO$8/12,0),FO53),0))</x:f>
        <x:v>25262315.943860583</x:v>
      </x:c>
      <x:c r="FP54" s="58" t="n">
        <x:f>IF($C54&gt;'Deal Pricing'!$D$9,"",MAX(FP53-MIN(MAX(FP$9-FP53*FP$8/12,0),FP53),0))</x:f>
        <x:v>25288131.956757315</x:v>
      </x:c>
      <x:c r="FQ54" s="58" t="n">
        <x:f>IF($C54&gt;'Deal Pricing'!$D$9,"",MAX(FQ53-MIN(MAX(FQ$9-FQ53*FQ$8/12,0),FQ53),0))</x:f>
        <x:v>25313955.108995475</x:v>
      </x:c>
      <x:c r="FR54" s="58" t="n">
        <x:f>IF($C54&gt;'Deal Pricing'!$D$9,"",MAX(FR53-MIN(MAX(FR$9-FR53*FR$8/12,0),FR53),0))</x:f>
        <x:v>25339785.37676573</x:v>
      </x:c>
      <x:c r="FS54" s="58" t="n">
        <x:f>IF($C54&gt;'Deal Pricing'!$D$9,"",MAX(FS53-MIN(MAX(FS$9-FS53*FS$8/12,0),FS53),0))</x:f>
        <x:v>25365622.736249458</x:v>
      </x:c>
      <x:c r="FT54" s="58" t="n">
        <x:f>IF($C54&gt;'Deal Pricing'!$D$9,"",MAX(FT53-MIN(MAX(FT$9-FT53*FT$8/12,0),FT53),0))</x:f>
        <x:v>25391467.163628314</x:v>
      </x:c>
      <x:c r="FU54" s="58" t="n">
        <x:f>IF($C54&gt;'Deal Pricing'!$D$9,"",MAX(FU53-MIN(MAX(FU$9-FU53*FU$8/12,0),FU53),0))</x:f>
        <x:v>25417318.635074563</x:v>
      </x:c>
      <x:c r="FV54" s="58" t="n">
        <x:f>IF($C54&gt;'Deal Pricing'!$D$9,"",MAX(FV53-MIN(MAX(FV$9-FV53*FV$8/12,0),FV53),0))</x:f>
        <x:v>25443177.126760982</x:v>
      </x:c>
      <x:c r="FW54" s="58" t="n">
        <x:f>IF($C54&gt;'Deal Pricing'!$D$9,"",MAX(FW53-MIN(MAX(FW$9-FW53*FW$8/12,0),FW53),0))</x:f>
        <x:v>25469042.61485264</x:v>
      </x:c>
      <x:c r="FX54" s="58" t="n">
        <x:f>IF($C54&gt;'Deal Pricing'!$D$9,"",MAX(FX53-MIN(MAX(FX$9-FX53*FX$8/12,0),FX53),0))</x:f>
        <x:v>25494915.075510588</x:v>
      </x:c>
      <x:c r="FY54" s="58" t="n">
        <x:f>IF($C54&gt;'Deal Pricing'!$D$9,"",MAX(FY53-MIN(MAX(FY$9-FY53*FY$8/12,0),FY53),0))</x:f>
        <x:v>25520794.484894924</x:v>
      </x:c>
      <x:c r="FZ54" s="58" t="n">
        <x:f>IF($C54&gt;'Deal Pricing'!$D$9,"",MAX(FZ53-MIN(MAX(FZ$9-FZ53*FZ$8/12,0),FZ53),0))</x:f>
        <x:v>25546680.8191579</x:v>
      </x:c>
      <x:c r="GA54" s="58" t="n">
        <x:f>IF($C54&gt;'Deal Pricing'!$D$9,"",MAX(GA53-MIN(MAX(GA$9-GA53*GA$8/12,0),GA53),0))</x:f>
        <x:v>25572574.05445167</x:v>
      </x:c>
      <x:c r="GB54" s="58" t="n">
        <x:f>IF($C54&gt;'Deal Pricing'!$D$9,"",MAX(GB53-MIN(MAX(GB$9-GB53*GB$8/12,0),GB53),0))</x:f>
        <x:v>25598474.166920915</x:v>
      </x:c>
      <x:c r="GC54" s="58" t="n">
        <x:f>IF($C54&gt;'Deal Pricing'!$D$9,"",MAX(GC53-MIN(MAX(GC$9-GC53*GC$8/12,0),GC53),0))</x:f>
        <x:v>25624381.132710792</x:v>
      </x:c>
      <x:c r="GD54" s="58" t="n">
        <x:f>IF($C54&gt;'Deal Pricing'!$D$9,"",MAX(GD53-MIN(MAX(GD$9-GD53*GD$8/12,0),GD53),0))</x:f>
        <x:v>25650294.927958485</x:v>
      </x:c>
      <x:c r="GE54" s="58" t="n">
        <x:f>IF($C54&gt;'Deal Pricing'!$D$9,"",MAX(GE53-MIN(MAX(GE$9-GE53*GE$8/12,0),GE53),0))</x:f>
        <x:v>25676215.52880238</x:v>
      </x:c>
      <x:c r="GF54" s="58" t="n">
        <x:f>IF($C54&gt;'Deal Pricing'!$D$9,"",MAX(GF53-MIN(MAX(GF$9-GF53*GF$8/12,0),GF53),0))</x:f>
        <x:v>25702142.911372893</x:v>
      </x:c>
      <x:c r="GG54" s="58" t="n">
        <x:f>IF($C54&gt;'Deal Pricing'!$D$9,"",MAX(GG53-MIN(MAX(GG$9-GG53*GG$8/12,0),GG53),0))</x:f>
        <x:v>25728077.05180196</x:v>
      </x:c>
      <x:c r="GH54" s="58" t="n">
        <x:f>IF($C54&gt;'Deal Pricing'!$D$9,"",MAX(GH53-MIN(MAX(GH$9-GH53*GH$8/12,0),GH53),0))</x:f>
        <x:v>25754017.9262146</x:v>
      </x:c>
      <x:c r="GI54" s="58" t="n">
        <x:f>IF($C54&gt;'Deal Pricing'!$D$9,"",MAX(GI53-MIN(MAX(GI$9-GI53*GI$8/12,0),GI53),0))</x:f>
        <x:v>25779965.510733344</x:v>
      </x:c>
      <x:c r="GJ54" s="58" t="n">
        <x:f>IF($C54&gt;'Deal Pricing'!$D$9,"",MAX(GJ53-MIN(MAX(GJ$9-GJ53*GJ$8/12,0),GJ53),0))</x:f>
        <x:v>25805919.781480785</x:v>
      </x:c>
      <x:c r="GK54" s="58" t="n">
        <x:f>IF($C54&gt;'Deal Pricing'!$D$9,"",MAX(GK53-MIN(MAX(GK$9-GK53*GK$8/12,0),GK53),0))</x:f>
        <x:v>25831880.71457243</x:v>
      </x:c>
      <x:c r="GL54" s="58" t="n">
        <x:f>IF($C54&gt;'Deal Pricing'!$D$9,"",MAX(GL53-MIN(MAX(GL$9-GL53*GL$8/12,0),GL53),0))</x:f>
        <x:v>25857848.286125463</x:v>
      </x:c>
      <x:c r="GM54" s="58" t="n">
        <x:f>IF($C54&gt;'Deal Pricing'!$D$9,"",MAX(GM53-MIN(MAX(GM$9-GM53*GM$8/12,0),GM53),0))</x:f>
        <x:v>25883822.472249936</x:v>
      </x:c>
      <x:c r="GN54" s="58" t="n">
        <x:f>IF($C54&gt;'Deal Pricing'!$D$9,"",MAX(GN53-MIN(MAX(GN$9-GN53*GN$8/12,0),GN53),0))</x:f>
        <x:v>25909803.249057963</x:v>
      </x:c>
      <x:c r="GO54" s="58" t="n">
        <x:f>IF($C54&gt;'Deal Pricing'!$D$9,"",MAX(GO53-MIN(MAX(GO$9-GO53*GO$8/12,0),GO53),0))</x:f>
        <x:v>25935790.59265469</x:v>
      </x:c>
      <x:c r="GP54" s="58" t="n">
        <x:f>IF($C54&gt;'Deal Pricing'!$D$9,"",MAX(GP53-MIN(MAX(GP$9-GP53*GP$8/12,0),GP53),0))</x:f>
        <x:v>25961784.47914751</x:v>
      </x:c>
      <x:c r="GQ54" s="58" t="n">
        <x:f>IF($C54&gt;'Deal Pricing'!$D$9,"",MAX(GQ53-MIN(MAX(GQ$9-GQ53*GQ$8/12,0),GQ53),0))</x:f>
        <x:v>25987784.88463697</x:v>
      </x:c>
      <x:c r="GR54" s="58" t="n">
        <x:f>IF($C54&gt;'Deal Pricing'!$D$9,"",MAX(GR53-MIN(MAX(GR$9-GR53*GR$8/12,0),GR53),0))</x:f>
        <x:v>26013791.785226107</x:v>
      </x:c>
      <x:c r="GS54" s="58" t="n">
        <x:f>IF($C54&gt;'Deal Pricing'!$D$9,"",MAX(GS53-MIN(MAX(GS$9-GS53*GS$8/12,0),GS53),0))</x:f>
        <x:v>26039805.157011546</x:v>
      </x:c>
      <x:c r="GT54" s="58" t="n">
        <x:f>IF($C54&gt;'Deal Pricing'!$D$9,"",MAX(GT53-MIN(MAX(GT$9-GT53*GT$8/12,0),GT53),0))</x:f>
        <x:v>26065824.976092156</x:v>
      </x:c>
      <x:c r="GU54" s="58" t="n">
        <x:f>IF($C54&gt;'Deal Pricing'!$D$9,"",MAX(GU53-MIN(MAX(GU$9-GU53*GU$8/12,0),GU53),0))</x:f>
        <x:v>26091851.21856184</x:v>
      </x:c>
      <x:c r="GV54" s="58" t="n">
        <x:f>IF($C54&gt;'Deal Pricing'!$D$9,"",MAX(GV53-MIN(MAX(GV$9-GV53*GV$8/12,0),GV53),0))</x:f>
        <x:v>26117883.860512875</x:v>
      </x:c>
      <x:c r="GW54" s="58" t="n">
        <x:f>IF($C54&gt;'Deal Pricing'!$D$9,"",MAX(GW53-MIN(MAX(GW$9-GW53*GW$8/12,0),GW53),0))</x:f>
        <x:v>26143922.8780391</x:v>
      </x:c>
      <x:c r="GX54" s="58" t="n">
        <x:f>IF($C54&gt;'Deal Pricing'!$D$9,"",MAX(GX53-MIN(MAX(GX$9-GX53*GX$8/12,0),GX53),0))</x:f>
        <x:v>26169968.247228526</x:v>
      </x:c>
      <x:c r="GY54" s="58" t="n">
        <x:f>IF($C54&gt;'Deal Pricing'!$D$9,"",MAX(GY53-MIN(MAX(GY$9-GY53*GY$8/12,0),GY53),0))</x:f>
        <x:v>26196019.944171958</x:v>
      </x:c>
      <x:c r="GZ54" s="58" t="n">
        <x:f>IF($C54&gt;'Deal Pricing'!$D$9,"",MAX(GZ53-MIN(MAX(GZ$9-GZ53*GZ$8/12,0),GZ53),0))</x:f>
        <x:v>26222077.944954537</x:v>
      </x:c>
      <x:c r="HA54" s="58" t="n">
        <x:f>IF($C54&gt;'Deal Pricing'!$D$9,"",MAX(HA53-MIN(MAX(HA$9-HA53*HA$8/12,0),HA53),0))</x:f>
        <x:v>26248142.225664742</x:v>
      </x:c>
      <x:c r="HB54" s="58" t="n">
        <x:f>IF($C54&gt;'Deal Pricing'!$D$9,"",MAX(HB53-MIN(MAX(HB$9-HB53*HB$8/12,0),HB53),0))</x:f>
        <x:v>26274212.76238542</x:v>
      </x:c>
      <x:c r="HC54" s="58" t="n">
        <x:f>IF($C54&gt;'Deal Pricing'!$D$9,"",MAX(HC53-MIN(MAX(HC$9-HC53*HC$8/12,0),HC53),0))</x:f>
        <x:v>26300289.53120249</x:v>
      </x:c>
      <x:c r="HD54" s="58" t="n">
        <x:f>IF($C54&gt;'Deal Pricing'!$D$9,"",MAX(HD53-MIN(MAX(HD$9-HD53*HD$8/12,0),HD53),0))</x:f>
        <x:v>26326372.508197274</x:v>
      </x:c>
      <x:c r="HE54" s="58" t="n">
        <x:f>IF($C54&gt;'Deal Pricing'!$D$9,"",MAX(HE53-MIN(MAX(HE$9-HE53*HE$8/12,0),HE53),0))</x:f>
        <x:v>26352461.66945387</x:v>
      </x:c>
      <x:c r="HF54" s="58" t="n">
        <x:f>IF($C54&gt;'Deal Pricing'!$D$9,"",MAX(HF53-MIN(MAX(HF$9-HF53*HF$8/12,0),HF53),0))</x:f>
        <x:v>26378556.991051644</x:v>
      </x:c>
      <x:c r="HG54" s="58" t="n">
        <x:f>IF($C54&gt;'Deal Pricing'!$D$9,"",MAX(HG53-MIN(MAX(HG$9-HG53*HG$8/12,0),HG53),0))</x:f>
        <x:v>26404658.449073642</x:v>
      </x:c>
      <x:c r="HH54" s="58" t="n">
        <x:f>IF($C54&gt;'Deal Pricing'!$D$9,"",MAX(HH53-MIN(MAX(HH$9-HH53*HH$8/12,0),HH53),0))</x:f>
        <x:v>26430766.019599155</x:v>
      </x:c>
      <x:c r="HI54" s="58" t="n">
        <x:f>IF($C54&gt;'Deal Pricing'!$D$9,"",MAX(HI53-MIN(MAX(HI$9-HI53*HI$8/12,0),HI53),0))</x:f>
        <x:v>26456879.678706937</x:v>
      </x:c>
      <x:c r="HJ54" s="58" t="n">
        <x:f>IF($C54&gt;'Deal Pricing'!$D$9,"",MAX(HJ53-MIN(MAX(HJ$9-HJ53*HJ$8/12,0),HJ53),0))</x:f>
        <x:v>26482999.402478784</x:v>
      </x:c>
      <x:c r="HK54" s="58" t="n">
        <x:f>IF($C54&gt;'Deal Pricing'!$D$9,"",MAX(HK53-MIN(MAX(HK$9-HK53*HK$8/12,0),HK53),0))</x:f>
        <x:v>26509125.166991577</x:v>
      </x:c>
      <x:c r="HL54" s="58" t="n">
        <x:f>IF($C54&gt;'Deal Pricing'!$D$9,"",MAX(HL53-MIN(MAX(HL$9-HL53*HL$8/12,0),HL53),0))</x:f>
        <x:v>26535256.94832675</x:v>
      </x:c>
      <x:c r="HM54" s="58" t="n">
        <x:f>IF($C54&gt;'Deal Pricing'!$D$9,"",MAX(HM53-MIN(MAX(HM$9-HM53*HM$8/12,0),HM53),0))</x:f>
        <x:v>26561394.722561173</x:v>
      </x:c>
      <x:c r="HN54" s="58" t="n">
        <x:f>IF($C54&gt;'Deal Pricing'!$D$9,"",MAX(HN53-MIN(MAX(HN$9-HN53*HN$8/12,0),HN53),0))</x:f>
        <x:v>26587538.465776168</x:v>
      </x:c>
      <x:c r="HO54" s="58" t="n">
        <x:f>IF($C54&gt;'Deal Pricing'!$D$9,"",MAX(HO53-MIN(MAX(HO$9-HO53*HO$8/12,0),HO53),0))</x:f>
        <x:v>26613688.15404887</x:v>
      </x:c>
      <x:c r="HP54" s="58" t="n">
        <x:f>IF($C54&gt;'Deal Pricing'!$D$9,"",MAX(HP53-MIN(MAX(HP$9-HP53*HP$8/12,0),HP53),0))</x:f>
        <x:v>26639843.763460748</x:v>
      </x:c>
      <x:c r="HQ54" s="58" t="n">
        <x:f>IF($C54&gt;'Deal Pricing'!$D$9,"",MAX(HQ53-MIN(MAX(HQ$9-HQ53*HQ$8/12,0),HQ53),0))</x:f>
        <x:v>26666005.27008969</x:v>
      </x:c>
      <x:c r="HR54" s="58" t="n">
        <x:f>IF($C54&gt;'Deal Pricing'!$D$9,"",MAX(HR53-MIN(MAX(HR$9-HR53*HR$8/12,0),HR53),0))</x:f>
        <x:v>26692172.650017954</x:v>
      </x:c>
      <x:c r="HS54" s="58" t="n">
        <x:f>IF($C54&gt;'Deal Pricing'!$D$9,"",MAX(HS53-MIN(MAX(HS$9-HS53*HS$8/12,0),HS53),0))</x:f>
        <x:v>26718345.879325252</x:v>
      </x:c>
      <x:c r="HT54" s="58" t="n">
        <x:f>IF($C54&gt;'Deal Pricing'!$D$9,"",MAX(HT53-MIN(MAX(HT$9-HT53*HT$8/12,0),HT53),0))</x:f>
        <x:v>26744524.934092116</x:v>
      </x:c>
      <x:c r="HU54" s="58" t="n">
        <x:f>IF($C54&gt;'Deal Pricing'!$D$9,"",MAX(HU53-MIN(MAX(HU$9-HU53*HU$8/12,0),HU53),0))</x:f>
        <x:v>26770709.79040253</x:v>
      </x:c>
      <x:c r="HV54" s="58" t="n">
        <x:f>IF($C54&gt;'Deal Pricing'!$D$9,"",MAX(HV53-MIN(MAX(HV$9-HV53*HV$8/12,0),HV53),0))</x:f>
        <x:v>26796900.424337525</x:v>
      </x:c>
      <x:c r="HW54" s="58" t="n">
        <x:f>IF($C54&gt;'Deal Pricing'!$D$9,"",MAX(HW53-MIN(MAX(HW$9-HW53*HW$8/12,0),HW53),0))</x:f>
        <x:v>26823096.811982956</x:v>
      </x:c>
      <x:c r="HX54" s="58" t="n">
        <x:f>IF($C54&gt;'Deal Pricing'!$D$9,"",MAX(HX53-MIN(MAX(HX$9-HX53*HX$8/12,0),HX53),0))</x:f>
        <x:v>26849298.929421715</x:v>
      </x:c>
      <x:c r="HY54" s="58" t="n">
        <x:f>IF($C54&gt;'Deal Pricing'!$D$9,"",MAX(HY53-MIN(MAX(HY$9-HY53*HY$8/12,0),HY53),0))</x:f>
        <x:v>26875506.75274161</x:v>
      </x:c>
      <x:c r="HZ54" s="58" t="n">
        <x:f>IF($C54&gt;'Deal Pricing'!$D$9,"",MAX(HZ53-MIN(MAX(HZ$9-HZ53*HZ$8/12,0),HZ53),0))</x:f>
        <x:v>26901720.258028</x:v>
      </x:c>
      <x:c r="IA54" s="58" t="n">
        <x:f>IF($C54&gt;'Deal Pricing'!$D$9,"",MAX(IA53-MIN(MAX(IA$9-IA53*IA$8/12,0),IA53),0))</x:f>
        <x:v>26927939.42137124</x:v>
      </x:c>
      <x:c r="IB54" s="58" t="n">
        <x:f>IF($C54&gt;'Deal Pricing'!$D$9,"",MAX(IB53-MIN(MAX(IB$9-IB53*IB$8/12,0),IB53),0))</x:f>
        <x:v>26954164.218859263</x:v>
      </x:c>
      <x:c r="IC54" s="2"/>
      <x:c r="ID54" s="2"/>
      <x:c r="IE54" s="2"/>
      <x:c r="IF54" s="2"/>
    </x:row>
    <x:row r="55">
      <x:c r="A55" s="2"/>
      <x:c r="B55" s="2"/>
      <x:c r="C55" s="2" t="n">
        <x:v>31</x:v>
      </x:c>
      <x:c r="D55" s="67" t="n">
        <x:f>IF(C55&lt;='Deal Pricing'!$D$9,(1-(1-(1-'Deal Pricing'!$H$10)^(1/12)))^(C55-1),"")</x:f>
        <x:v>0.9029798987795915</x:v>
      </x:c>
      <x:c r="E55" s="67" t="n">
        <x:f>IF(D55="","",D55*(1-(1-'Deal Pricing'!$H$10)^(1/12)))</x:f>
        <x:v>0.0030665677738086856</x:v>
      </x:c>
      <x:c r="F55" s="58" t="n">
        <x:f>IF($C55&gt;'Deal Pricing'!$D$9,"",MAX(F54-MIN(MAX(F$9-F54*F$8/12,0),F54),0))</x:f>
        <x:v>18153821.151481472</x:v>
      </x:c>
      <x:c r="G55" s="58" t="n">
        <x:f>IF($C55&gt;'Deal Pricing'!$D$9,"",MAX(G54-MIN(MAX(G$9-G54*G$8/12,0),G54),0))</x:f>
        <x:v>18175469.436493766</x:v>
      </x:c>
      <x:c r="H55" s="58" t="n">
        <x:f>IF($C55&gt;'Deal Pricing'!$D$9,"",MAX(H54-MIN(MAX(H$9-H54*H$8/12,0),H54),0))</x:f>
        <x:v>18197128.658135064</x:v>
      </x:c>
      <x:c r="I55" s="58" t="n">
        <x:f>IF($C55&gt;'Deal Pricing'!$D$9,"",MAX(I54-MIN(MAX(I$9-I54*I$8/12,0),I54),0))</x:f>
        <x:v>18218798.79840479</x:v>
      </x:c>
      <x:c r="J55" s="58" t="n">
        <x:f>IF($C55&gt;'Deal Pricing'!$D$9,"",MAX(J54-MIN(MAX(J$9-J54*J$8/12,0),J54),0))</x:f>
        <x:v>18240479.839280266</x:v>
      </x:c>
      <x:c r="K55" s="58" t="n">
        <x:f>IF($C55&gt;'Deal Pricing'!$D$9,"",MAX(K54-MIN(MAX(K$9-K54*K$8/12,0),K54),0))</x:f>
        <x:v>18262171.762726683</x:v>
      </x:c>
      <x:c r="L55" s="58" t="n">
        <x:f>IF($C55&gt;'Deal Pricing'!$D$9,"",MAX(L54-MIN(MAX(L$9-L54*L$8/12,0),L54),0))</x:f>
        <x:v>18283874.55067431</x:v>
      </x:c>
      <x:c r="M55" s="58" t="n">
        <x:f>IF($C55&gt;'Deal Pricing'!$D$9,"",MAX(M54-MIN(MAX(M$9-M54*M$8/12,0),M54),0))</x:f>
        <x:v>18305588.185044434</x:v>
      </x:c>
      <x:c r="N55" s="58" t="n">
        <x:f>IF($C55&gt;'Deal Pricing'!$D$9,"",MAX(N54-MIN(MAX(N$9-N54*N$8/12,0),N54),0))</x:f>
        <x:v>18327312.647723716</x:v>
      </x:c>
      <x:c r="O55" s="58" t="n">
        <x:f>IF($C55&gt;'Deal Pricing'!$D$9,"",MAX(O54-MIN(MAX(O$9-O54*O$8/12,0),O54),0))</x:f>
        <x:v>18349047.920589942</x:v>
      </x:c>
      <x:c r="P55" s="58" t="n">
        <x:f>IF($C55&gt;'Deal Pricing'!$D$9,"",MAX(P54-MIN(MAX(P$9-P54*P$8/12,0),P54),0))</x:f>
        <x:v>18370793.98548661</x:v>
      </x:c>
      <x:c r="Q55" s="58" t="n">
        <x:f>IF($C55&gt;'Deal Pricing'!$D$9,"",MAX(Q54-MIN(MAX(Q$9-Q54*Q$8/12,0),Q54),0))</x:f>
        <x:v>18392550.82424833</x:v>
      </x:c>
      <x:c r="R55" s="58" t="n">
        <x:f>IF($C55&gt;'Deal Pricing'!$D$9,"",MAX(R54-MIN(MAX(R$9-R54*R$8/12,0),R54),0))</x:f>
        <x:v>18414318.418675784</x:v>
      </x:c>
      <x:c r="S55" s="58" t="n">
        <x:f>IF($C55&gt;'Deal Pricing'!$D$9,"",MAX(S54-MIN(MAX(S$9-S54*S$8/12,0),S54),0))</x:f>
        <x:v>18436096.75056065</x:v>
      </x:c>
      <x:c r="T55" s="58" t="n">
        <x:f>IF($C55&gt;'Deal Pricing'!$D$9,"",MAX(T54-MIN(MAX(T$9-T54*T$8/12,0),T54),0))</x:f>
        <x:v>18457885.801661313</x:v>
      </x:c>
      <x:c r="U55" s="58" t="n">
        <x:f>IF($C55&gt;'Deal Pricing'!$D$9,"",MAX(U54-MIN(MAX(U$9-U54*U$8/12,0),U54),0))</x:f>
        <x:v>18479685.553726777</x:v>
      </x:c>
      <x:c r="V55" s="58" t="n">
        <x:f>IF($C55&gt;'Deal Pricing'!$D$9,"",MAX(V54-MIN(MAX(V$9-V54*V$8/12,0),V54),0))</x:f>
        <x:v>18501495.988476083</x:v>
      </x:c>
      <x:c r="W55" s="58" t="n">
        <x:f>IF($C55&gt;'Deal Pricing'!$D$9,"",MAX(W54-MIN(MAX(W$9-W54*W$8/12,0),W54),0))</x:f>
        <x:v>18523317.08760765</x:v>
      </x:c>
      <x:c r="X55" s="58" t="n">
        <x:f>IF($C55&gt;'Deal Pricing'!$D$9,"",MAX(X54-MIN(MAX(X$9-X54*X$8/12,0),X54),0))</x:f>
        <x:v>18545148.832807284</x:v>
      </x:c>
      <x:c r="Y55" s="58" t="n">
        <x:f>IF($C55&gt;'Deal Pricing'!$D$9,"",MAX(Y54-MIN(MAX(Y$9-Y54*Y$8/12,0),Y54),0))</x:f>
        <x:v>18566991.205728725</x:v>
      </x:c>
      <x:c r="Z55" s="58" t="n">
        <x:f>IF($C55&gt;'Deal Pricing'!$D$9,"",MAX(Z54-MIN(MAX(Z$9-Z54*Z$8/12,0),Z54),0))</x:f>
        <x:v>18588844.18801619</x:v>
      </x:c>
      <x:c r="AA55" s="58" t="n">
        <x:f>IF($C55&gt;'Deal Pricing'!$D$9,"",MAX(AA54-MIN(MAX(AA$9-AA54*AA$8/12,0),AA54),0))</x:f>
        <x:v>18610707.76128216</x:v>
      </x:c>
      <x:c r="AB55" s="58" t="n">
        <x:f>IF($C55&gt;'Deal Pricing'!$D$9,"",MAX(AB54-MIN(MAX(AB$9-AB54*AB$8/12,0),AB54),0))</x:f>
        <x:v>18632581.90712951</x:v>
      </x:c>
      <x:c r="AC55" s="58" t="n">
        <x:f>IF($C55&gt;'Deal Pricing'!$D$9,"",MAX(AC54-MIN(MAX(AC$9-AC54*AC$8/12,0),AC54),0))</x:f>
        <x:v>18654466.607129756</x:v>
      </x:c>
      <x:c r="AD55" s="58" t="n">
        <x:f>IF($C55&gt;'Deal Pricing'!$D$9,"",MAX(AD54-MIN(MAX(AD$9-AD54*AD$8/12,0),AD54),0))</x:f>
        <x:v>18676361.8428449</x:v>
      </x:c>
      <x:c r="AE55" s="58" t="n">
        <x:f>IF($C55&gt;'Deal Pricing'!$D$9,"",MAX(AE54-MIN(MAX(AE$9-AE54*AE$8/12,0),AE54),0))</x:f>
        <x:v>18698267.595805958</x:v>
      </x:c>
      <x:c r="AF55" s="58" t="n">
        <x:f>IF($C55&gt;'Deal Pricing'!$D$9,"",MAX(AF54-MIN(MAX(AF$9-AF54*AF$8/12,0),AF54),0))</x:f>
        <x:v>18720183.847534195</x:v>
      </x:c>
      <x:c r="AG55" s="58" t="n">
        <x:f>IF($C55&gt;'Deal Pricing'!$D$9,"",MAX(AG54-MIN(MAX(AG$9-AG54*AG$8/12,0),AG54),0))</x:f>
        <x:v>18742110.5795229</x:v>
      </x:c>
      <x:c r="AH55" s="58" t="n">
        <x:f>IF($C55&gt;'Deal Pricing'!$D$9,"",MAX(AH54-MIN(MAX(AH$9-AH54*AH$8/12,0),AH54),0))</x:f>
        <x:v>18764047.77324549</x:v>
      </x:c>
      <x:c r="AI55" s="58" t="n">
        <x:f>IF($C55&gt;'Deal Pricing'!$D$9,"",MAX(AI54-MIN(MAX(AI$9-AI54*AI$8/12,0),AI54),0))</x:f>
        <x:v>18785995.410163008</x:v>
      </x:c>
      <x:c r="AJ55" s="58" t="n">
        <x:f>IF($C55&gt;'Deal Pricing'!$D$9,"",MAX(AJ54-MIN(MAX(AJ$9-AJ54*AJ$8/12,0),AJ54),0))</x:f>
        <x:v>18807953.471706357</x:v>
      </x:c>
      <x:c r="AK55" s="58" t="n">
        <x:f>IF($C55&gt;'Deal Pricing'!$D$9,"",MAX(AK54-MIN(MAX(AK$9-AK54*AK$8/12,0),AK54),0))</x:f>
        <x:v>18829921.93929714</x:v>
      </x:c>
      <x:c r="AL55" s="58" t="n">
        <x:f>IF($C55&gt;'Deal Pricing'!$D$9,"",MAX(AL54-MIN(MAX(AL$9-AL54*AL$8/12,0),AL54),0))</x:f>
        <x:v>18851900.794326745</x:v>
      </x:c>
      <x:c r="AM55" s="58" t="n">
        <x:f>IF($C55&gt;'Deal Pricing'!$D$9,"",MAX(AM54-MIN(MAX(AM$9-AM54*AM$8/12,0),AM54),0))</x:f>
        <x:v>18873890.01817723</x:v>
      </x:c>
      <x:c r="AN55" s="58" t="n">
        <x:f>IF($C55&gt;'Deal Pricing'!$D$9,"",MAX(AN54-MIN(MAX(AN$9-AN54*AN$8/12,0),AN54),0))</x:f>
        <x:v>18895889.59220127</x:v>
      </x:c>
      <x:c r="AO55" s="58" t="n">
        <x:f>IF($C55&gt;'Deal Pricing'!$D$9,"",MAX(AO54-MIN(MAX(AO$9-AO54*AO$8/12,0),AO54),0))</x:f>
        <x:v>18917899.497741677</x:v>
      </x:c>
      <x:c r="AP55" s="58" t="n">
        <x:f>IF($C55&gt;'Deal Pricing'!$D$9,"",MAX(AP54-MIN(MAX(AP$9-AP54*AP$8/12,0),AP54),0))</x:f>
        <x:v>18939919.71611245</x:v>
      </x:c>
      <x:c r="AQ55" s="58" t="n">
        <x:f>IF($C55&gt;'Deal Pricing'!$D$9,"",MAX(AQ54-MIN(MAX(AQ$9-AQ54*AQ$8/12,0),AQ54),0))</x:f>
        <x:v>18961950.228617802</x:v>
      </x:c>
      <x:c r="AR55" s="58" t="n">
        <x:f>IF($C55&gt;'Deal Pricing'!$D$9,"",MAX(AR54-MIN(MAX(AR$9-AR54*AR$8/12,0),AR54),0))</x:f>
        <x:v>18983991.016533423</x:v>
      </x:c>
      <x:c r="AS55" s="58" t="n">
        <x:f>IF($C55&gt;'Deal Pricing'!$D$9,"",MAX(AS54-MIN(MAX(AS$9-AS54*AS$8/12,0),AS54),0))</x:f>
        <x:v>19006042.061125178</x:v>
      </x:c>
      <x:c r="AT55" s="58" t="n">
        <x:f>IF($C55&gt;'Deal Pricing'!$D$9,"",MAX(AT54-MIN(MAX(AT$9-AT54*AT$8/12,0),AT54),0))</x:f>
        <x:v>19028103.343632855</x:v>
      </x:c>
      <x:c r="AU55" s="58" t="n">
        <x:f>IF($C55&gt;'Deal Pricing'!$D$9,"",MAX(AU54-MIN(MAX(AU$9-AU54*AU$8/12,0),AU54),0))</x:f>
        <x:v>19050174.845277786</x:v>
      </x:c>
      <x:c r="AV55" s="58" t="n">
        <x:f>IF($C55&gt;'Deal Pricing'!$D$9,"",MAX(AV54-MIN(MAX(AV$9-AV54*AV$8/12,0),AV54),0))</x:f>
        <x:v>19072256.547268845</x:v>
      </x:c>
      <x:c r="AW55" s="58" t="n">
        <x:f>IF($C55&gt;'Deal Pricing'!$D$9,"",MAX(AW54-MIN(MAX(AW$9-AW54*AW$8/12,0),AW54),0))</x:f>
        <x:v>19094348.43078748</x:v>
      </x:c>
      <x:c r="AX55" s="58" t="n">
        <x:f>IF($C55&gt;'Deal Pricing'!$D$9,"",MAX(AX54-MIN(MAX(AX$9-AX54*AX$8/12,0),AX54),0))</x:f>
        <x:v>19116450.47700531</x:v>
      </x:c>
      <x:c r="AY55" s="58" t="n">
        <x:f>IF($C55&gt;'Deal Pricing'!$D$9,"",MAX(AY54-MIN(MAX(AY$9-AY54*AY$8/12,0),AY54),0))</x:f>
        <x:v>19138562.66706645</x:v>
      </x:c>
      <x:c r="AZ55" s="58" t="n">
        <x:f>IF($C55&gt;'Deal Pricing'!$D$9,"",MAX(AZ54-MIN(MAX(AZ$9-AZ54*AZ$8/12,0),AZ54),0))</x:f>
        <x:v>19160684.982105516</x:v>
      </x:c>
      <x:c r="BA55" s="58" t="n">
        <x:f>IF($C55&gt;'Deal Pricing'!$D$9,"",MAX(BA54-MIN(MAX(BA$9-BA54*BA$8/12,0),BA54),0))</x:f>
        <x:v>19182817.40322997</x:v>
      </x:c>
      <x:c r="BB55" s="58" t="n">
        <x:f>IF($C55&gt;'Deal Pricing'!$D$9,"",MAX(BB54-MIN(MAX(BB$9-BB54*BB$8/12,0),BB54),0))</x:f>
        <x:v>19204959.911537603</x:v>
      </x:c>
      <x:c r="BC55" s="58" t="n">
        <x:f>IF($C55&gt;'Deal Pricing'!$D$9,"",MAX(BC54-MIN(MAX(BC$9-BC54*BC$8/12,0),BC54),0))</x:f>
        <x:v>19227112.48809943</x:v>
      </x:c>
      <x:c r="BD55" s="58" t="n">
        <x:f>IF($C55&gt;'Deal Pricing'!$D$9,"",MAX(BD54-MIN(MAX(BD$9-BD54*BD$8/12,0),BD54),0))</x:f>
        <x:v>19249275.11397697</x:v>
      </x:c>
      <x:c r="BE55" s="58" t="n">
        <x:f>IF($C55&gt;'Deal Pricing'!$D$9,"",MAX(BE54-MIN(MAX(BE$9-BE54*BE$8/12,0),BE54),0))</x:f>
        <x:v>19271447.770207107</x:v>
      </x:c>
      <x:c r="BF55" s="58" t="n">
        <x:f>IF($C55&gt;'Deal Pricing'!$D$9,"",MAX(BF54-MIN(MAX(BF$9-BF54*BF$8/12,0),BF54),0))</x:f>
        <x:v>19293630.43780927</x:v>
      </x:c>
      <x:c r="BG55" s="58" t="n">
        <x:f>IF($C55&gt;'Deal Pricing'!$D$9,"",MAX(BG54-MIN(MAX(BG$9-BG54*BG$8/12,0),BG54),0))</x:f>
        <x:v>19315823.097790807</x:v>
      </x:c>
      <x:c r="BH55" s="58" t="n">
        <x:f>IF($C55&gt;'Deal Pricing'!$D$9,"",MAX(BH54-MIN(MAX(BH$9-BH54*BH$8/12,0),BH54),0))</x:f>
        <x:v>19338025.73113338</x:v>
      </x:c>
      <x:c r="BI55" s="58" t="n">
        <x:f>IF($C55&gt;'Deal Pricing'!$D$9,"",MAX(BI54-MIN(MAX(BI$9-BI54*BI$8/12,0),BI54),0))</x:f>
        <x:v>19360238.318809014</x:v>
      </x:c>
      <x:c r="BJ55" s="58" t="n">
        <x:f>IF($C55&gt;'Deal Pricing'!$D$9,"",MAX(BJ54-MIN(MAX(BJ$9-BJ54*BJ$8/12,0),BJ54),0))</x:f>
        <x:v>19382460.84176398</x:v>
      </x:c>
      <x:c r="BK55" s="58" t="n">
        <x:f>IF($C55&gt;'Deal Pricing'!$D$9,"",MAX(BK54-MIN(MAX(BK$9-BK54*BK$8/12,0),BK54),0))</x:f>
        <x:v>19404693.28093541</x:v>
      </x:c>
      <x:c r="BL55" s="58" t="n">
        <x:f>IF($C55&gt;'Deal Pricing'!$D$9,"",MAX(BL54-MIN(MAX(BL$9-BL54*BL$8/12,0),BL54),0))</x:f>
        <x:v>19426935.61723468</x:v>
      </x:c>
      <x:c r="BM55" s="58" t="n">
        <x:f>IF($C55&gt;'Deal Pricing'!$D$9,"",MAX(BM54-MIN(MAX(BM$9-BM54*BM$8/12,0),BM54),0))</x:f>
        <x:v>19449187.83156413</x:v>
      </x:c>
      <x:c r="BN55" s="58" t="n">
        <x:f>IF($C55&gt;'Deal Pricing'!$D$9,"",MAX(BN54-MIN(MAX(BN$9-BN54*BN$8/12,0),BN54),0))</x:f>
        <x:v>19471449.904800557</x:v>
      </x:c>
      <x:c r="BO55" s="58" t="n">
        <x:f>IF($C55&gt;'Deal Pricing'!$D$9,"",MAX(BO54-MIN(MAX(BO$9-BO54*BO$8/12,0),BO54),0))</x:f>
        <x:v>19493721.81781194</x:v>
      </x:c>
      <x:c r="BP55" s="58" t="n">
        <x:f>IF($C55&gt;'Deal Pricing'!$D$9,"",MAX(BP54-MIN(MAX(BP$9-BP54*BP$8/12,0),BP54),0))</x:f>
        <x:v>19516003.551441107</x:v>
      </x:c>
      <x:c r="BQ55" s="58" t="n">
        <x:f>IF($C55&gt;'Deal Pricing'!$D$9,"",MAX(BQ54-MIN(MAX(BQ$9-BQ54*BQ$8/12,0),BQ54),0))</x:f>
        <x:v>19538295.086521897</x:v>
      </x:c>
      <x:c r="BR55" s="58" t="n">
        <x:f>IF($C55&gt;'Deal Pricing'!$D$9,"",MAX(BR54-MIN(MAX(BR$9-BR54*BR$8/12,0),BR54),0))</x:f>
        <x:v>19560596.4038653</x:v>
      </x:c>
      <x:c r="BS55" s="58" t="n">
        <x:f>IF($C55&gt;'Deal Pricing'!$D$9,"",MAX(BS54-MIN(MAX(BS$9-BS54*BS$8/12,0),BS54),0))</x:f>
        <x:v>19582907.48426553</x:v>
      </x:c>
      <x:c r="BT55" s="58" t="n">
        <x:f>IF($C55&gt;'Deal Pricing'!$D$9,"",MAX(BT54-MIN(MAX(BT$9-BT54*BT$8/12,0),BT54),0))</x:f>
        <x:v>19605228.308505967</x:v>
      </x:c>
      <x:c r="BU55" s="58" t="n">
        <x:f>IF($C55&gt;'Deal Pricing'!$D$9,"",MAX(BU54-MIN(MAX(BU$9-BU54*BU$8/12,0),BU54),0))</x:f>
        <x:v>19627558.857345916</x:v>
      </x:c>
      <x:c r="BV55" s="58" t="n">
        <x:f>IF($C55&gt;'Deal Pricing'!$D$9,"",MAX(BV54-MIN(MAX(BV$9-BV54*BV$8/12,0),BV54),0))</x:f>
        <x:v>19649899.111535363</x:v>
      </x:c>
      <x:c r="BW55" s="58" t="n">
        <x:f>IF($C55&gt;'Deal Pricing'!$D$9,"",MAX(BW54-MIN(MAX(BW$9-BW54*BW$8/12,0),BW54),0))</x:f>
        <x:v>19672249.051800665</x:v>
      </x:c>
      <x:c r="BX55" s="58" t="n">
        <x:f>IF($C55&gt;'Deal Pricing'!$D$9,"",MAX(BX54-MIN(MAX(BX$9-BX54*BX$8/12,0),BX54),0))</x:f>
        <x:v>19694608.65885915</x:v>
      </x:c>
      <x:c r="BY55" s="58" t="n">
        <x:f>IF($C55&gt;'Deal Pricing'!$D$9,"",MAX(BY54-MIN(MAX(BY$9-BY54*BY$8/12,0),BY54),0))</x:f>
        <x:v>19716977.913404576</x:v>
      </x:c>
      <x:c r="BZ55" s="58" t="n">
        <x:f>IF($C55&gt;'Deal Pricing'!$D$9,"",MAX(BZ54-MIN(MAX(BZ$9-BZ54*BZ$8/12,0),BZ54),0))</x:f>
        <x:v>19739356.796121947</x:v>
      </x:c>
      <x:c r="CA55" s="58" t="n">
        <x:f>IF($C55&gt;'Deal Pricing'!$D$9,"",MAX(CA54-MIN(MAX(CA$9-CA54*CA$8/12,0),CA54),0))</x:f>
        <x:v>19761745.287672684</x:v>
      </x:c>
      <x:c r="CB55" s="58" t="n">
        <x:f>IF($C55&gt;'Deal Pricing'!$D$9,"",MAX(CB54-MIN(MAX(CB$9-CB54*CB$8/12,0),CB54),0))</x:f>
        <x:v>19784143.368709825</x:v>
      </x:c>
      <x:c r="CC55" s="58" t="n">
        <x:f>IF($C55&gt;'Deal Pricing'!$D$9,"",MAX(CC54-MIN(MAX(CC$9-CC54*CC$8/12,0),CC54),0))</x:f>
        <x:v>19806551.01986478</x:v>
      </x:c>
      <x:c r="CD55" s="58" t="n">
        <x:f>IF($C55&gt;'Deal Pricing'!$D$9,"",MAX(CD54-MIN(MAX(CD$9-CD54*CD$8/12,0),CD54),0))</x:f>
        <x:v>19828968.221753456</x:v>
      </x:c>
      <x:c r="CE55" s="58" t="n">
        <x:f>IF($C55&gt;'Deal Pricing'!$D$9,"",MAX(CE54-MIN(MAX(CE$9-CE54*CE$8/12,0),CE54),0))</x:f>
        <x:v>19851394.954981122</x:v>
      </x:c>
      <x:c r="CF55" s="58" t="n">
        <x:f>IF($C55&gt;'Deal Pricing'!$D$9,"",MAX(CF54-MIN(MAX(CF$9-CF54*CF$8/12,0),CF54),0))</x:f>
        <x:v>19873831.200130545</x:v>
      </x:c>
      <x:c r="CG55" s="58" t="n">
        <x:f>IF($C55&gt;'Deal Pricing'!$D$9,"",MAX(CG54-MIN(MAX(CG$9-CG54*CG$8/12,0),CG54),0))</x:f>
        <x:v>19896276.93777599</x:v>
      </x:c>
      <x:c r="CH55" s="58" t="n">
        <x:f>IF($C55&gt;'Deal Pricing'!$D$9,"",MAX(CH54-MIN(MAX(CH$9-CH54*CH$8/12,0),CH54),0))</x:f>
        <x:v>19918732.14846916</x:v>
      </x:c>
      <x:c r="CI55" s="58" t="n">
        <x:f>IF($C55&gt;'Deal Pricing'!$D$9,"",MAX(CI54-MIN(MAX(CI$9-CI54*CI$8/12,0),CI54),0))</x:f>
        <x:v>19941196.812753476</x:v>
      </x:c>
      <x:c r="CJ55" s="58" t="n">
        <x:f>IF($C55&gt;'Deal Pricing'!$D$9,"",MAX(CJ54-MIN(MAX(CJ$9-CJ54*CJ$8/12,0),CJ54),0))</x:f>
        <x:v>19963670.911150284</x:v>
      </x:c>
      <x:c r="CK55" s="58" t="n">
        <x:f>IF($C55&gt;'Deal Pricing'!$D$9,"",MAX(CK54-MIN(MAX(CK$9-CK54*CK$8/12,0),CK54),0))</x:f>
        <x:v>19986154.424172424</x:v>
      </x:c>
      <x:c r="CL55" s="58" t="n">
        <x:f>IF($C55&gt;'Deal Pricing'!$D$9,"",MAX(CL54-MIN(MAX(CL$9-CL54*CL$8/12,0),CL54),0))</x:f>
        <x:v>20008647.33231089</x:v>
      </x:c>
      <x:c r="CM55" s="58" t="n">
        <x:f>IF($C55&gt;'Deal Pricing'!$D$9,"",MAX(CM54-MIN(MAX(CM$9-CM54*CM$8/12,0),CM54),0))</x:f>
        <x:v>20031149.616048645</x:v>
      </x:c>
      <x:c r="CN55" s="58" t="n">
        <x:f>IF($C55&gt;'Deal Pricing'!$D$9,"",MAX(CN54-MIN(MAX(CN$9-CN54*CN$8/12,0),CN54),0))</x:f>
        <x:v>20053661.255846668</x:v>
      </x:c>
      <x:c r="CO55" s="58" t="n">
        <x:f>IF($C55&gt;'Deal Pricing'!$D$9,"",MAX(CO54-MIN(MAX(CO$9-CO54*CO$8/12,0),CO54),0))</x:f>
        <x:v>20076182.232158277</x:v>
      </x:c>
      <x:c r="CP55" s="58" t="n">
        <x:f>IF($C55&gt;'Deal Pricing'!$D$9,"",MAX(CP54-MIN(MAX(CP$9-CP54*CP$8/12,0),CP54),0))</x:f>
        <x:v>20098712.525416583</x:v>
      </x:c>
      <x:c r="CQ55" s="58" t="n">
        <x:f>IF($C55&gt;'Deal Pricing'!$D$9,"",MAX(CQ54-MIN(MAX(CQ$9-CQ54*CQ$8/12,0),CQ54),0))</x:f>
        <x:v>20121252.11604046</x:v>
      </x:c>
      <x:c r="CR55" s="58" t="n">
        <x:f>IF($C55&gt;'Deal Pricing'!$D$9,"",MAX(CR54-MIN(MAX(CR$9-CR54*CR$8/12,0),CR54),0))</x:f>
        <x:v>20143800.984439034</x:v>
      </x:c>
      <x:c r="CS55" s="58" t="n">
        <x:f>IF($C55&gt;'Deal Pricing'!$D$9,"",MAX(CS54-MIN(MAX(CS$9-CS54*CS$8/12,0),CS54),0))</x:f>
        <x:v>20166359.1110005</x:v>
      </x:c>
      <x:c r="CT55" s="58" t="n">
        <x:f>IF($C55&gt;'Deal Pricing'!$D$9,"",MAX(CT54-MIN(MAX(CT$9-CT54*CT$8/12,0),CT54),0))</x:f>
        <x:v>20188926.47610506</x:v>
      </x:c>
      <x:c r="CU55" s="58" t="n">
        <x:f>IF($C55&gt;'Deal Pricing'!$D$9,"",MAX(CU54-MIN(MAX(CU$9-CU54*CU$8/12,0),CU54),0))</x:f>
        <x:v>20211503.060112327</x:v>
      </x:c>
      <x:c r="CV55" s="58" t="n">
        <x:f>IF($C55&gt;'Deal Pricing'!$D$9,"",MAX(CV54-MIN(MAX(CV$9-CV54*CV$8/12,0),CV54),0))</x:f>
        <x:v>20234088.843374114</x:v>
      </x:c>
      <x:c r="CW55" s="58" t="n">
        <x:f>IF($C55&gt;'Deal Pricing'!$D$9,"",MAX(CW54-MIN(MAX(CW$9-CW54*CW$8/12,0),CW54),0))</x:f>
        <x:v>20256683.80622161</x:v>
      </x:c>
      <x:c r="CX55" s="58" t="n">
        <x:f>IF($C55&gt;'Deal Pricing'!$D$9,"",MAX(CX54-MIN(MAX(CX$9-CX54*CX$8/12,0),CX54),0))</x:f>
        <x:v>20279287.928978693</x:v>
      </x:c>
      <x:c r="CY55" s="58" t="n">
        <x:f>IF($C55&gt;'Deal Pricing'!$D$9,"",MAX(CY54-MIN(MAX(CY$9-CY54*CY$8/12,0),CY54),0))</x:f>
        <x:v>20301901.191948727</x:v>
      </x:c>
      <x:c r="CZ55" s="58" t="n">
        <x:f>IF($C55&gt;'Deal Pricing'!$D$9,"",MAX(CZ54-MIN(MAX(CZ$9-CZ54*CZ$8/12,0),CZ54),0))</x:f>
        <x:v>20324523.57542766</x:v>
      </x:c>
      <x:c r="DA55" s="58" t="n">
        <x:f>IF($C55&gt;'Deal Pricing'!$D$9,"",MAX(DA54-MIN(MAX(DA$9-DA54*DA$8/12,0),DA54),0))</x:f>
        <x:v>20347155.059691302</x:v>
      </x:c>
      <x:c r="DB55" s="58" t="n">
        <x:f>IF($C55&gt;'Deal Pricing'!$D$9,"",MAX(DB54-MIN(MAX(DB$9-DB54*DB$8/12,0),DB54),0))</x:f>
        <x:v>20369795.625008337</x:v>
      </x:c>
      <x:c r="DC55" s="58" t="n">
        <x:f>IF($C55&gt;'Deal Pricing'!$D$9,"",MAX(DC54-MIN(MAX(DC$9-DC54*DC$8/12,0),DC54),0))</x:f>
        <x:v>20392445.251629073</x:v>
      </x:c>
      <x:c r="DD55" s="58" t="n">
        <x:f>IF($C55&gt;'Deal Pricing'!$D$9,"",MAX(DD54-MIN(MAX(DD$9-DD54*DD$8/12,0),DD54),0))</x:f>
        <x:v>20415103.919790283</x:v>
      </x:c>
      <x:c r="DE55" s="58" t="n">
        <x:f>IF($C55&gt;'Deal Pricing'!$D$9,"",MAX(DE54-MIN(MAX(DE$9-DE54*DE$8/12,0),DE54),0))</x:f>
        <x:v>20437771.60972018</x:v>
      </x:c>
      <x:c r="DF55" s="58" t="n">
        <x:f>IF($C55&gt;'Deal Pricing'!$D$9,"",MAX(DF54-MIN(MAX(DF$9-DF54*DF$8/12,0),DF54),0))</x:f>
        <x:v>20460448.30162741</x:v>
      </x:c>
      <x:c r="DG55" s="58" t="n">
        <x:f>IF($C55&gt;'Deal Pricing'!$D$9,"",MAX(DG54-MIN(MAX(DG$9-DG54*DG$8/12,0),DG54),0))</x:f>
        <x:v>20483133.975713614</x:v>
      </x:c>
      <x:c r="DH55" s="58" t="n">
        <x:f>IF($C55&gt;'Deal Pricing'!$D$9,"",MAX(DH54-MIN(MAX(DH$9-DH54*DH$8/12,0),DH54),0))</x:f>
        <x:v>20505828.612161234</x:v>
      </x:c>
      <x:c r="DI55" s="58" t="n">
        <x:f>IF($C55&gt;'Deal Pricing'!$D$9,"",MAX(DI54-MIN(MAX(DI$9-DI54*DI$8/12,0),DI54),0))</x:f>
        <x:v>20528532.19114577</x:v>
      </x:c>
      <x:c r="DJ55" s="58" t="n">
        <x:f>IF($C55&gt;'Deal Pricing'!$D$9,"",MAX(DJ54-MIN(MAX(DJ$9-DJ54*DJ$8/12,0),DJ54),0))</x:f>
        <x:v>20551244.692823764</x:v>
      </x:c>
      <x:c r="DK55" s="58" t="n">
        <x:f>IF($C55&gt;'Deal Pricing'!$D$9,"",MAX(DK54-MIN(MAX(DK$9-DK54*DK$8/12,0),DK54),0))</x:f>
        <x:v>20573966.09734498</x:v>
      </x:c>
      <x:c r="DL55" s="58" t="n">
        <x:f>IF($C55&gt;'Deal Pricing'!$D$9,"",MAX(DL54-MIN(MAX(DL$9-DL54*DL$8/12,0),DL54),0))</x:f>
        <x:v>20596696.384840325</x:v>
      </x:c>
      <x:c r="DM55" s="58" t="n">
        <x:f>IF($C55&gt;'Deal Pricing'!$D$9,"",MAX(DM54-MIN(MAX(DM$9-DM54*DM$8/12,0),DM54),0))</x:f>
        <x:v>20619435.53543424</x:v>
      </x:c>
      <x:c r="DN55" s="58" t="n">
        <x:f>IF($C55&gt;'Deal Pricing'!$D$9,"",MAX(DN54-MIN(MAX(DN$9-DN54*DN$8/12,0),DN54),0))</x:f>
        <x:v>20642183.529233903</x:v>
      </x:c>
      <x:c r="DO55" s="58" t="n">
        <x:f>IF($C55&gt;'Deal Pricing'!$D$9,"",MAX(DO54-MIN(MAX(DO$9-DO54*DO$8/12,0),DO54),0))</x:f>
        <x:v>20664940.3463342</x:v>
      </x:c>
      <x:c r="DP55" s="58" t="n">
        <x:f>IF($C55&gt;'Deal Pricing'!$D$9,"",MAX(DP54-MIN(MAX(DP$9-DP54*DP$8/12,0),DP54),0))</x:f>
        <x:v>20687705.966822054</x:v>
      </x:c>
      <x:c r="DQ55" s="58" t="n">
        <x:f>IF($C55&gt;'Deal Pricing'!$D$9,"",MAX(DQ54-MIN(MAX(DQ$9-DQ54*DQ$8/12,0),DQ54),0))</x:f>
        <x:v>20710480.370766185</x:v>
      </x:c>
      <x:c r="DR55" s="58" t="n">
        <x:f>IF($C55&gt;'Deal Pricing'!$D$9,"",MAX(DR54-MIN(MAX(DR$9-DR54*DR$8/12,0),DR54),0))</x:f>
        <x:v>20733263.538228907</x:v>
      </x:c>
      <x:c r="DS55" s="58" t="n">
        <x:f>IF($C55&gt;'Deal Pricing'!$D$9,"",MAX(DS54-MIN(MAX(DS$9-DS54*DS$8/12,0),DS54),0))</x:f>
        <x:v>20756055.449254725</x:v>
      </x:c>
      <x:c r="DT55" s="58" t="n">
        <x:f>IF($C55&gt;'Deal Pricing'!$D$9,"",MAX(DT54-MIN(MAX(DT$9-DT54*DT$8/12,0),DT54),0))</x:f>
        <x:v>20778856.08388182</x:v>
      </x:c>
      <x:c r="DU55" s="58" t="n">
        <x:f>IF($C55&gt;'Deal Pricing'!$D$9,"",MAX(DU54-MIN(MAX(DU$9-DU54*DU$8/12,0),DU54),0))</x:f>
        <x:v>20801665.42213075</x:v>
      </x:c>
      <x:c r="DV55" s="58" t="n">
        <x:f>IF($C55&gt;'Deal Pricing'!$D$9,"",MAX(DV54-MIN(MAX(DV$9-DV54*DV$8/12,0),DV54),0))</x:f>
        <x:v>20824483.444015898</x:v>
      </x:c>
      <x:c r="DW55" s="58" t="n">
        <x:f>IF($C55&gt;'Deal Pricing'!$D$9,"",MAX(DW54-MIN(MAX(DW$9-DW54*DW$8/12,0),DW54),0))</x:f>
        <x:v>20847310.129534323</x:v>
      </x:c>
      <x:c r="DX55" s="58" t="n">
        <x:f>IF($C55&gt;'Deal Pricing'!$D$9,"",MAX(DX54-MIN(MAX(DX$9-DX54*DX$8/12,0),DX54),0))</x:f>
        <x:v>20870145.45867698</x:v>
      </x:c>
      <x:c r="DY55" s="58" t="n">
        <x:f>IF($C55&gt;'Deal Pricing'!$D$9,"",MAX(DY54-MIN(MAX(DY$9-DY54*DY$8/12,0),DY54),0))</x:f>
        <x:v>20892989.411417667</x:v>
      </x:c>
      <x:c r="DZ55" s="58" t="n">
        <x:f>IF($C55&gt;'Deal Pricing'!$D$9,"",MAX(DZ54-MIN(MAX(DZ$9-DZ54*DZ$8/12,0),DZ54),0))</x:f>
        <x:v>20915841.967724305</x:v>
      </x:c>
      <x:c r="EA55" s="58" t="n">
        <x:f>IF($C55&gt;'Deal Pricing'!$D$9,"",MAX(EA54-MIN(MAX(EA$9-EA54*EA$8/12,0),EA54),0))</x:f>
        <x:v>20938703.10754912</x:v>
      </x:c>
      <x:c r="EB55" s="58" t="n">
        <x:f>IF($C55&gt;'Deal Pricing'!$D$9,"",MAX(EB54-MIN(MAX(EB$9-EB54*EB$8/12,0),EB54),0))</x:f>
        <x:v>20961572.81083342</x:v>
      </x:c>
      <x:c r="EC55" s="58" t="n">
        <x:f>IF($C55&gt;'Deal Pricing'!$D$9,"",MAX(EC54-MIN(MAX(EC$9-EC54*EC$8/12,0),EC54),0))</x:f>
        <x:v>20984451.05751105</x:v>
      </x:c>
      <x:c r="ED55" s="58" t="n">
        <x:f>IF($C55&gt;'Deal Pricing'!$D$9,"",MAX(ED54-MIN(MAX(ED$9-ED54*ED$8/12,0),ED54),0))</x:f>
        <x:v>21007337.82749942</x:v>
      </x:c>
      <x:c r="EE55" s="58" t="n">
        <x:f>IF($C55&gt;'Deal Pricing'!$D$9,"",MAX(EE54-MIN(MAX(EE$9-EE54*EE$8/12,0),EE54),0))</x:f>
        <x:v>21030233.100710347</x:v>
      </x:c>
      <x:c r="EF55" s="58" t="n">
        <x:f>IF($C55&gt;'Deal Pricing'!$D$9,"",MAX(EF54-MIN(MAX(EF$9-EF54*EF$8/12,0),EF54),0))</x:f>
        <x:v>21053136.857039183</x:v>
      </x:c>
      <x:c r="EG55" s="58" t="n">
        <x:f>IF($C55&gt;'Deal Pricing'!$D$9,"",MAX(EG54-MIN(MAX(EG$9-EG54*EG$8/12,0),EG54),0))</x:f>
        <x:v>21076049.076376177</x:v>
      </x:c>
      <x:c r="EH55" s="58" t="n">
        <x:f>IF($C55&gt;'Deal Pricing'!$D$9,"",MAX(EH54-MIN(MAX(EH$9-EH54*EH$8/12,0),EH54),0))</x:f>
        <x:v>21098969.73859497</x:v>
      </x:c>
      <x:c r="EI55" s="58" t="n">
        <x:f>IF($C55&gt;'Deal Pricing'!$D$9,"",MAX(EI54-MIN(MAX(EI$9-EI54*EI$8/12,0),EI54),0))</x:f>
        <x:v>21121898.82356436</x:v>
      </x:c>
      <x:c r="EJ55" s="58" t="n">
        <x:f>IF($C55&gt;'Deal Pricing'!$D$9,"",MAX(EJ54-MIN(MAX(EJ$9-EJ54*EJ$8/12,0),EJ54),0))</x:f>
        <x:v>21144836.311136827</x:v>
      </x:c>
      <x:c r="EK55" s="58" t="n">
        <x:f>IF($C55&gt;'Deal Pricing'!$D$9,"",MAX(EK54-MIN(MAX(EK$9-EK54*EK$8/12,0),EK54),0))</x:f>
        <x:v>21167782.181159947</x:v>
      </x:c>
      <x:c r="EL55" s="58" t="n">
        <x:f>IF($C55&gt;'Deal Pricing'!$D$9,"",MAX(EL54-MIN(MAX(EL$9-EL54*EL$8/12,0),EL54),0))</x:f>
        <x:v>21190736.41346685</x:v>
      </x:c>
      <x:c r="EM55" s="58" t="n">
        <x:f>IF($C55&gt;'Deal Pricing'!$D$9,"",MAX(EM54-MIN(MAX(EM$9-EM54*EM$8/12,0),EM54),0))</x:f>
        <x:v>21213698.98788016</x:v>
      </x:c>
      <x:c r="EN55" s="58" t="n">
        <x:f>IF($C55&gt;'Deal Pricing'!$D$9,"",MAX(EN54-MIN(MAX(EN$9-EN54*EN$8/12,0),EN54),0))</x:f>
        <x:v>21236669.88421675</x:v>
      </x:c>
      <x:c r="EO55" s="58" t="n">
        <x:f>IF($C55&gt;'Deal Pricing'!$D$9,"",MAX(EO54-MIN(MAX(EO$9-EO54*EO$8/12,0),EO54),0))</x:f>
        <x:v>21259649.082277507</x:v>
      </x:c>
      <x:c r="EP55" s="58" t="n">
        <x:f>IF($C55&gt;'Deal Pricing'!$D$9,"",MAX(EP54-MIN(MAX(EP$9-EP54*EP$8/12,0),EP54),0))</x:f>
        <x:v>21282636.561858997</x:v>
      </x:c>
      <x:c r="EQ55" s="58" t="n">
        <x:f>IF($C55&gt;'Deal Pricing'!$D$9,"",MAX(EQ54-MIN(MAX(EQ$9-EQ54*EQ$8/12,0),EQ54),0))</x:f>
        <x:v>21305632.30274223</x:v>
      </x:c>
      <x:c r="ER55" s="58" t="n">
        <x:f>IF($C55&gt;'Deal Pricing'!$D$9,"",MAX(ER54-MIN(MAX(ER$9-ER54*ER$8/12,0),ER54),0))</x:f>
        <x:v>21328636.284704044</x:v>
      </x:c>
      <x:c r="ES55" s="58" t="n">
        <x:f>IF($C55&gt;'Deal Pricing'!$D$9,"",MAX(ES54-MIN(MAX(ES$9-ES54*ES$8/12,0),ES54),0))</x:f>
        <x:v>21351648.487505708</x:v>
      </x:c>
      <x:c r="ET55" s="58" t="n">
        <x:f>IF($C55&gt;'Deal Pricing'!$D$9,"",MAX(ET54-MIN(MAX(ET$9-ET54*ET$8/12,0),ET54),0))</x:f>
        <x:v>21374668.890904576</x:v>
      </x:c>
      <x:c r="EU55" s="58" t="n">
        <x:f>IF($C55&gt;'Deal Pricing'!$D$9,"",MAX(EU54-MIN(MAX(EU$9-EU54*EU$8/12,0),EU54),0))</x:f>
        <x:v>21397697.474642903</x:v>
      </x:c>
      <x:c r="EV55" s="58" t="n">
        <x:f>IF($C55&gt;'Deal Pricing'!$D$9,"",MAX(EV54-MIN(MAX(EV$9-EV54*EV$8/12,0),EV54),0))</x:f>
        <x:v>21420734.218458712</x:v>
      </x:c>
      <x:c r="EW55" s="58" t="n">
        <x:f>IF($C55&gt;'Deal Pricing'!$D$9,"",MAX(EW54-MIN(MAX(EW$9-EW54*EW$8/12,0),EW54),0))</x:f>
        <x:v>21443779.102075376</x:v>
      </x:c>
      <x:c r="EX55" s="58" t="n">
        <x:f>IF($C55&gt;'Deal Pricing'!$D$9,"",MAX(EX54-MIN(MAX(EX$9-EX54*EX$8/12,0),EX54),0))</x:f>
        <x:v>21466832.105212234</x:v>
      </x:c>
      <x:c r="EY55" s="58" t="n">
        <x:f>IF($C55&gt;'Deal Pricing'!$D$9,"",MAX(EY54-MIN(MAX(EY$9-EY54*EY$8/12,0),EY54),0))</x:f>
        <x:v>21489893.207575496</x:v>
      </x:c>
      <x:c r="EZ55" s="58" t="n">
        <x:f>IF($C55&gt;'Deal Pricing'!$D$9,"",MAX(EZ54-MIN(MAX(EZ$9-EZ54*EZ$8/12,0),EZ54),0))</x:f>
        <x:v>21512962.388862133</x:v>
      </x:c>
      <x:c r="FA55" s="58" t="n">
        <x:f>IF($C55&gt;'Deal Pricing'!$D$9,"",MAX(FA54-MIN(MAX(FA$9-FA54*FA$8/12,0),FA54),0))</x:f>
        <x:v>21536039.628764123</x:v>
      </x:c>
      <x:c r="FB55" s="58" t="n">
        <x:f>IF($C55&gt;'Deal Pricing'!$D$9,"",MAX(FB54-MIN(MAX(FB$9-FB54*FB$8/12,0),FB54),0))</x:f>
        <x:v>21559124.90695913</x:v>
      </x:c>
      <x:c r="FC55" s="58" t="n">
        <x:f>IF($C55&gt;'Deal Pricing'!$D$9,"",MAX(FC54-MIN(MAX(FC$9-FC54*FC$8/12,0),FC54),0))</x:f>
        <x:v>21582218.203121174</x:v>
      </x:c>
      <x:c r="FD55" s="58" t="n">
        <x:f>IF($C55&gt;'Deal Pricing'!$D$9,"",MAX(FD54-MIN(MAX(FD$9-FD54*FD$8/12,0),FD54),0))</x:f>
        <x:v>21605319.4969105</x:v>
      </x:c>
      <x:c r="FE55" s="58" t="n">
        <x:f>IF($C55&gt;'Deal Pricing'!$D$9,"",MAX(FE54-MIN(MAX(FE$9-FE54*FE$8/12,0),FE54),0))</x:f>
        <x:v>21628428.767983556</x:v>
      </x:c>
      <x:c r="FF55" s="58" t="n">
        <x:f>IF($C55&gt;'Deal Pricing'!$D$9,"",MAX(FF54-MIN(MAX(FF$9-FF54*FF$8/12,0),FF54),0))</x:f>
        <x:v>21651545.995983046</x:v>
      </x:c>
      <x:c r="FG55" s="58" t="n">
        <x:f>IF($C55&gt;'Deal Pricing'!$D$9,"",MAX(FG54-MIN(MAX(FG$9-FG54*FG$8/12,0),FG54),0))</x:f>
        <x:v>21674671.160548598</x:v>
      </x:c>
      <x:c r="FH55" s="58" t="n">
        <x:f>IF($C55&gt;'Deal Pricing'!$D$9,"",MAX(FH54-MIN(MAX(FH$9-FH54*FH$8/12,0),FH54),0))</x:f>
        <x:v>21697804.24130602</x:v>
      </x:c>
      <x:c r="FI55" s="58" t="n">
        <x:f>IF($C55&gt;'Deal Pricing'!$D$9,"",MAX(FI54-MIN(MAX(FI$9-FI54*FI$8/12,0),FI54),0))</x:f>
        <x:v>21720945.217878018</x:v>
      </x:c>
      <x:c r="FJ55" s="58" t="n">
        <x:f>IF($C55&gt;'Deal Pricing'!$D$9,"",MAX(FJ54-MIN(MAX(FJ$9-FJ54*FJ$8/12,0),FJ54),0))</x:f>
        <x:v>21744094.06987519</x:v>
      </x:c>
      <x:c r="FK55" s="58" t="n">
        <x:f>IF($C55&gt;'Deal Pricing'!$D$9,"",MAX(FK54-MIN(MAX(FK$9-FK54*FK$8/12,0),FK54),0))</x:f>
        <x:v>21767250.776899952</x:v>
      </x:c>
      <x:c r="FL55" s="58" t="n">
        <x:f>IF($C55&gt;'Deal Pricing'!$D$9,"",MAX(FL54-MIN(MAX(FL$9-FL54*FL$8/12,0),FL54),0))</x:f>
        <x:v>21790415.31855051</x:v>
      </x:c>
      <x:c r="FM55" s="58" t="n">
        <x:f>IF($C55&gt;'Deal Pricing'!$D$9,"",MAX(FM54-MIN(MAX(FM$9-FM54*FM$8/12,0),FM54),0))</x:f>
        <x:v>21813587.674412075</x:v>
      </x:c>
      <x:c r="FN55" s="58" t="n">
        <x:f>IF($C55&gt;'Deal Pricing'!$D$9,"",MAX(FN54-MIN(MAX(FN$9-FN54*FN$8/12,0),FN54),0))</x:f>
        <x:v>21836767.82406688</x:v>
      </x:c>
      <x:c r="FO55" s="58" t="n">
        <x:f>IF($C55&gt;'Deal Pricing'!$D$9,"",MAX(FO54-MIN(MAX(FO$9-FO54*FO$8/12,0),FO54),0))</x:f>
        <x:v>21859955.747084428</x:v>
      </x:c>
      <x:c r="FP55" s="58" t="n">
        <x:f>IF($C55&gt;'Deal Pricing'!$D$9,"",MAX(FP54-MIN(MAX(FP$9-FP54*FP$8/12,0),FP54),0))</x:f>
        <x:v>21883151.423031546</x:v>
      </x:c>
      <x:c r="FQ55" s="58" t="n">
        <x:f>IF($C55&gt;'Deal Pricing'!$D$9,"",MAX(FQ54-MIN(MAX(FQ$9-FQ54*FQ$8/12,0),FQ54),0))</x:f>
        <x:v>21906354.831462357</x:v>
      </x:c>
      <x:c r="FR55" s="58" t="n">
        <x:f>IF($C55&gt;'Deal Pricing'!$D$9,"",MAX(FR54-MIN(MAX(FR$9-FR54*FR$8/12,0),FR54),0))</x:f>
        <x:v>21929565.951928433</x:v>
      </x:c>
      <x:c r="FS55" s="58" t="n">
        <x:f>IF($C55&gt;'Deal Pricing'!$D$9,"",MAX(FS54-MIN(MAX(FS$9-FS54*FS$8/12,0),FS54),0))</x:f>
        <x:v>21952784.763969027</x:v>
      </x:c>
      <x:c r="FT55" s="58" t="n">
        <x:f>IF($C55&gt;'Deal Pricing'!$D$9,"",MAX(FT54-MIN(MAX(FT$9-FT54*FT$8/12,0),FT54),0))</x:f>
        <x:v>21976011.247121066</x:v>
      </x:c>
      <x:c r="FU55" s="58" t="n">
        <x:f>IF($C55&gt;'Deal Pricing'!$D$9,"",MAX(FU54-MIN(MAX(FU$9-FU54*FU$8/12,0),FU54),0))</x:f>
        <x:v>21999245.380909022</x:v>
      </x:c>
      <x:c r="FV55" s="58" t="n">
        <x:f>IF($C55&gt;'Deal Pricing'!$D$9,"",MAX(FV54-MIN(MAX(FV$9-FV54*FV$8/12,0),FV54),0))</x:f>
        <x:v>22022487.14485524</x:v>
      </x:c>
      <x:c r="FW55" s="58" t="n">
        <x:f>IF($C55&gt;'Deal Pricing'!$D$9,"",MAX(FW54-MIN(MAX(FW$9-FW54*FW$8/12,0),FW54),0))</x:f>
        <x:v>22045736.51847134</x:v>
      </x:c>
      <x:c r="FX55" s="58" t="n">
        <x:f>IF($C55&gt;'Deal Pricing'!$D$9,"",MAX(FX54-MIN(MAX(FX$9-FX54*FX$8/12,0),FX54),0))</x:f>
        <x:v>22068993.481262047</x:v>
      </x:c>
      <x:c r="FY55" s="58" t="n">
        <x:f>IF($C55&gt;'Deal Pricing'!$D$9,"",MAX(FY54-MIN(MAX(FY$9-FY54*FY$8/12,0),FY54),0))</x:f>
        <x:v>22092258.012728393</x:v>
      </x:c>
      <x:c r="FZ55" s="58" t="n">
        <x:f>IF($C55&gt;'Deal Pricing'!$D$9,"",MAX(FZ54-MIN(MAX(FZ$9-FZ54*FZ$8/12,0),FZ54),0))</x:f>
        <x:v>22115530.09236047</x:v>
      </x:c>
      <x:c r="GA55" s="58" t="n">
        <x:f>IF($C55&gt;'Deal Pricing'!$D$9,"",MAX(GA54-MIN(MAX(GA$9-GA54*GA$8/12,0),GA54),0))</x:f>
        <x:v>22138809.69964555</x:v>
      </x:c>
      <x:c r="GB55" s="58" t="n">
        <x:f>IF($C55&gt;'Deal Pricing'!$D$9,"",MAX(GB54-MIN(MAX(GB$9-GB54*GB$8/12,0),GB54),0))</x:f>
        <x:v>22162096.814060308</x:v>
      </x:c>
      <x:c r="GC55" s="58" t="n">
        <x:f>IF($C55&gt;'Deal Pricing'!$D$9,"",MAX(GC54-MIN(MAX(GC$9-GC54*GC$8/12,0),GC54),0))</x:f>
        <x:v>22185391.415079158</x:v>
      </x:c>
      <x:c r="GD55" s="58" t="n">
        <x:f>IF($C55&gt;'Deal Pricing'!$D$9,"",MAX(GD54-MIN(MAX(GD$9-GD54*GD$8/12,0),GD54),0))</x:f>
        <x:v>22208693.482165392</x:v>
      </x:c>
      <x:c r="GE55" s="58" t="n">
        <x:f>IF($C55&gt;'Deal Pricing'!$D$9,"",MAX(GE54-MIN(MAX(GE$9-GE54*GE$8/12,0),GE54),0))</x:f>
        <x:v>22232002.99478074</x:v>
      </x:c>
      <x:c r="GF55" s="58" t="n">
        <x:f>IF($C55&gt;'Deal Pricing'!$D$9,"",MAX(GF54-MIN(MAX(GF$9-GF54*GF$8/12,0),GF54),0))</x:f>
        <x:v>22255319.932375792</x:v>
      </x:c>
      <x:c r="GG55" s="58" t="n">
        <x:f>IF($C55&gt;'Deal Pricing'!$D$9,"",MAX(GG54-MIN(MAX(GG$9-GG54*GG$8/12,0),GG54),0))</x:f>
        <x:v>22278644.27439987</x:v>
      </x:c>
      <x:c r="GH55" s="58" t="n">
        <x:f>IF($C55&gt;'Deal Pricing'!$D$9,"",MAX(GH54-MIN(MAX(GH$9-GH54*GH$8/12,0),GH54),0))</x:f>
        <x:v>22301976.000292215</x:v>
      </x:c>
      <x:c r="GI55" s="58" t="n">
        <x:f>IF($C55&gt;'Deal Pricing'!$D$9,"",MAX(GI54-MIN(MAX(GI$9-GI54*GI$8/12,0),GI54),0))</x:f>
        <x:v>22325315.08948659</x:v>
      </x:c>
      <x:c r="GJ55" s="58" t="n">
        <x:f>IF($C55&gt;'Deal Pricing'!$D$9,"",MAX(GJ54-MIN(MAX(GJ$9-GJ54*GJ$8/12,0),GJ54),0))</x:f>
        <x:v>22348661.52141395</x:v>
      </x:c>
      <x:c r="GK55" s="58" t="n">
        <x:f>IF($C55&gt;'Deal Pricing'!$D$9,"",MAX(GK54-MIN(MAX(GK$9-GK54*GK$8/12,0),GK54),0))</x:f>
        <x:v>22372015.275494907</x:v>
      </x:c>
      <x:c r="GL55" s="58" t="n">
        <x:f>IF($C55&gt;'Deal Pricing'!$D$9,"",MAX(GL54-MIN(MAX(GL$9-GL54*GL$8/12,0),GL54),0))</x:f>
        <x:v>22395376.331148922</x:v>
      </x:c>
      <x:c r="GM55" s="58" t="n">
        <x:f>IF($C55&gt;'Deal Pricing'!$D$9,"",MAX(GM54-MIN(MAX(GM$9-GM54*GM$8/12,0),GM54),0))</x:f>
        <x:v>22418744.667785056</x:v>
      </x:c>
      <x:c r="GN55" s="58" t="n">
        <x:f>IF($C55&gt;'Deal Pricing'!$D$9,"",MAX(GN54-MIN(MAX(GN$9-GN54*GN$8/12,0),GN54),0))</x:f>
        <x:v>22442120.264811575</x:v>
      </x:c>
      <x:c r="GO55" s="58" t="n">
        <x:f>IF($C55&gt;'Deal Pricing'!$D$9,"",MAX(GO54-MIN(MAX(GO$9-GO54*GO$8/12,0),GO54),0))</x:f>
        <x:v>22465503.101626478</x:v>
      </x:c>
      <x:c r="GP55" s="58" t="n">
        <x:f>IF($C55&gt;'Deal Pricing'!$D$9,"",MAX(GP54-MIN(MAX(GP$9-GP54*GP$8/12,0),GP54),0))</x:f>
        <x:v>22488893.157627124</x:v>
      </x:c>
      <x:c r="GQ55" s="58" t="n">
        <x:f>IF($C55&gt;'Deal Pricing'!$D$9,"",MAX(GQ54-MIN(MAX(GQ$9-GQ54*GQ$8/12,0),GQ54),0))</x:f>
        <x:v>22512290.412200727</x:v>
      </x:c>
      <x:c r="GR55" s="58" t="n">
        <x:f>IF($C55&gt;'Deal Pricing'!$D$9,"",MAX(GR54-MIN(MAX(GR$9-GR54*GR$8/12,0),GR54),0))</x:f>
        <x:v>22535694.844734073</x:v>
      </x:c>
      <x:c r="GS55" s="58" t="n">
        <x:f>IF($C55&gt;'Deal Pricing'!$D$9,"",MAX(GS54-MIN(MAX(GS$9-GS54*GS$8/12,0),GS54),0))</x:f>
        <x:v>22559106.434604194</x:v>
      </x:c>
      <x:c r="GT55" s="58" t="n">
        <x:f>IF($C55&gt;'Deal Pricing'!$D$9,"",MAX(GT54-MIN(MAX(GT$9-GT54*GT$8/12,0),GT54),0))</x:f>
        <x:v>22582525.161187436</x:v>
      </x:c>
      <x:c r="GU55" s="58" t="n">
        <x:f>IF($C55&gt;'Deal Pricing'!$D$9,"",MAX(GU54-MIN(MAX(GU$9-GU54*GU$8/12,0),GU54),0))</x:f>
        <x:v>22605951.003851872</x:v>
      </x:c>
      <x:c r="GV55" s="58" t="n">
        <x:f>IF($C55&gt;'Deal Pricing'!$D$9,"",MAX(GV54-MIN(MAX(GV$9-GV54*GV$8/12,0),GV54),0))</x:f>
        <x:v>22629383.941960793</x:v>
      </x:c>
      <x:c r="GW55" s="58" t="n">
        <x:f>IF($C55&gt;'Deal Pricing'!$D$9,"",MAX(GW54-MIN(MAX(GW$9-GW54*GW$8/12,0),GW54),0))</x:f>
        <x:v>22652823.95487602</x:v>
      </x:c>
      <x:c r="GX55" s="58" t="n">
        <x:f>IF($C55&gt;'Deal Pricing'!$D$9,"",MAX(GX54-MIN(MAX(GX$9-GX54*GX$8/12,0),GX54),0))</x:f>
        <x:v>22676271.021950163</x:v>
      </x:c>
      <x:c r="GY55" s="58" t="n">
        <x:f>IF($C55&gt;'Deal Pricing'!$D$9,"",MAX(GY54-MIN(MAX(GY$9-GY54*GY$8/12,0),GY54),0))</x:f>
        <x:v>22699725.12253562</x:v>
      </x:c>
      <x:c r="GZ55" s="58" t="n">
        <x:f>IF($C55&gt;'Deal Pricing'!$D$9,"",MAX(GZ54-MIN(MAX(GZ$9-GZ54*GZ$8/12,0),GZ54),0))</x:f>
        <x:v>22723186.23597572</x:v>
      </x:c>
      <x:c r="HA55" s="58" t="n">
        <x:f>IF($C55&gt;'Deal Pricing'!$D$9,"",MAX(HA54-MIN(MAX(HA$9-HA54*HA$8/12,0),HA54),0))</x:f>
        <x:v>22746654.341614116</x:v>
      </x:c>
      <x:c r="HB55" s="58" t="n">
        <x:f>IF($C55&gt;'Deal Pricing'!$D$9,"",MAX(HB54-MIN(MAX(HB$9-HB54*HB$8/12,0),HB54),0))</x:f>
        <x:v>22770129.418785386</x:v>
      </x:c>
      <x:c r="HC55" s="58" t="n">
        <x:f>IF($C55&gt;'Deal Pricing'!$D$9,"",MAX(HC54-MIN(MAX(HC$9-HC54*HC$8/12,0),HC54),0))</x:f>
        <x:v>22793611.44682413</x:v>
      </x:c>
      <x:c r="HD55" s="58" t="n">
        <x:f>IF($C55&gt;'Deal Pricing'!$D$9,"",MAX(HD54-MIN(MAX(HD$9-HD54*HD$8/12,0),HD54),0))</x:f>
        <x:v>22817100.405056916</x:v>
      </x:c>
      <x:c r="HE55" s="58" t="n">
        <x:f>IF($C55&gt;'Deal Pricing'!$D$9,"",MAX(HE54-MIN(MAX(HE$9-HE54*HE$8/12,0),HE54),0))</x:f>
        <x:v>22840596.27281001</x:v>
      </x:c>
      <x:c r="HF55" s="58" t="n">
        <x:f>IF($C55&gt;'Deal Pricing'!$D$9,"",MAX(HF54-MIN(MAX(HF$9-HF54*HF$8/12,0),HF54),0))</x:f>
        <x:v>22864099.029401455</x:v>
      </x:c>
      <x:c r="HG55" s="58" t="n">
        <x:f>IF($C55&gt;'Deal Pricing'!$D$9,"",MAX(HG54-MIN(MAX(HG$9-HG54*HG$8/12,0),HG54),0))</x:f>
        <x:v>22887608.65414991</x:v>
      </x:c>
      <x:c r="HH55" s="58" t="n">
        <x:f>IF($C55&gt;'Deal Pricing'!$D$9,"",MAX(HH54-MIN(MAX(HH$9-HH54*HH$8/12,0),HH54),0))</x:f>
        <x:v>22911125.126366813</x:v>
      </x:c>
      <x:c r="HI55" s="58" t="n">
        <x:f>IF($C55&gt;'Deal Pricing'!$D$9,"",MAX(HI54-MIN(MAX(HI$9-HI54*HI$8/12,0),HI54),0))</x:f>
        <x:v>22934648.425359756</x:v>
      </x:c>
      <x:c r="HJ55" s="58" t="n">
        <x:f>IF($C55&gt;'Deal Pricing'!$D$9,"",MAX(HJ54-MIN(MAX(HJ$9-HJ54*HJ$8/12,0),HJ54),0))</x:f>
        <x:v>22958178.530436203</x:v>
      </x:c>
      <x:c r="HK55" s="58" t="n">
        <x:f>IF($C55&gt;'Deal Pricing'!$D$9,"",MAX(HK54-MIN(MAX(HK$9-HK54*HK$8/12,0),HK54),0))</x:f>
        <x:v>22981715.42089516</x:v>
      </x:c>
      <x:c r="HL55" s="58" t="n">
        <x:f>IF($C55&gt;'Deal Pricing'!$D$9,"",MAX(HL54-MIN(MAX(HL$9-HL54*HL$8/12,0),HL54),0))</x:f>
        <x:v>23005259.076037057</x:v>
      </x:c>
      <x:c r="HM55" s="58" t="n">
        <x:f>IF($C55&gt;'Deal Pricing'!$D$9,"",MAX(HM54-MIN(MAX(HM$9-HM54*HM$8/12,0),HM54),0))</x:f>
        <x:v>23028809.475154184</x:v>
      </x:c>
      <x:c r="HN55" s="58" t="n">
        <x:f>IF($C55&gt;'Deal Pricing'!$D$9,"",MAX(HN54-MIN(MAX(HN$9-HN54*HN$8/12,0),HN54),0))</x:f>
        <x:v>23052366.597540136</x:v>
      </x:c>
      <x:c r="HO55" s="58" t="n">
        <x:f>IF($C55&gt;'Deal Pricing'!$D$9,"",MAX(HO54-MIN(MAX(HO$9-HO54*HO$8/12,0),HO54),0))</x:f>
        <x:v>23075930.422480736</x:v>
      </x:c>
      <x:c r="HP55" s="58" t="n">
        <x:f>IF($C55&gt;'Deal Pricing'!$D$9,"",MAX(HP54-MIN(MAX(HP$9-HP54*HP$8/12,0),HP54),0))</x:f>
        <x:v>23099500.929262936</x:v>
      </x:c>
      <x:c r="HQ55" s="58" t="n">
        <x:f>IF($C55&gt;'Deal Pricing'!$D$9,"",MAX(HQ54-MIN(MAX(HQ$9-HQ54*HQ$8/12,0),HQ54),0))</x:f>
        <x:v>23123078.09716654</x:v>
      </x:c>
      <x:c r="HR55" s="58" t="n">
        <x:f>IF($C55&gt;'Deal Pricing'!$D$9,"",MAX(HR54-MIN(MAX(HR$9-HR54*HR$8/12,0),HR54),0))</x:f>
        <x:v>23146661.90547248</x:v>
      </x:c>
      <x:c r="HS55" s="58" t="n">
        <x:f>IF($C55&gt;'Deal Pricing'!$D$9,"",MAX(HS54-MIN(MAX(HS$9-HS54*HS$8/12,0),HS54),0))</x:f>
        <x:v>23170252.33345559</x:v>
      </x:c>
      <x:c r="HT55" s="58" t="n">
        <x:f>IF($C55&gt;'Deal Pricing'!$D$9,"",MAX(HT54-MIN(MAX(HT$9-HT54*HT$8/12,0),HT54),0))</x:f>
        <x:v>23193849.36038808</x:v>
      </x:c>
      <x:c r="HU55" s="58" t="n">
        <x:f>IF($C55&gt;'Deal Pricing'!$D$9,"",MAX(HU54-MIN(MAX(HU$9-HU54*HU$8/12,0),HU54),0))</x:f>
        <x:v>23217452.965542328</x:v>
      </x:c>
      <x:c r="HV55" s="58" t="n">
        <x:f>IF($C55&gt;'Deal Pricing'!$D$9,"",MAX(HV54-MIN(MAX(HV$9-HV54*HV$8/12,0),HV54),0))</x:f>
        <x:v>23241063.1281841</x:v>
      </x:c>
      <x:c r="HW55" s="58" t="n">
        <x:f>IF($C55&gt;'Deal Pricing'!$D$9,"",MAX(HW54-MIN(MAX(HW$9-HW54*HW$8/12,0),HW54),0))</x:f>
        <x:v>23264679.82758072</x:v>
      </x:c>
      <x:c r="HX55" s="58" t="n">
        <x:f>IF($C55&gt;'Deal Pricing'!$D$9,"",MAX(HX54-MIN(MAX(HX$9-HX54*HX$8/12,0),HX54),0))</x:f>
        <x:v>23288303.042992886</x:v>
      </x:c>
      <x:c r="HY55" s="58" t="n">
        <x:f>IF($C55&gt;'Deal Pricing'!$D$9,"",MAX(HY54-MIN(MAX(HY$9-HY54*HY$8/12,0),HY54),0))</x:f>
        <x:v>23311932.753682904</x:v>
      </x:c>
      <x:c r="HZ55" s="58" t="n">
        <x:f>IF($C55&gt;'Deal Pricing'!$D$9,"",MAX(HZ54-MIN(MAX(HZ$9-HZ54*HZ$8/12,0),HZ54),0))</x:f>
        <x:v>23335568.93890696</x:v>
      </x:c>
      <x:c r="IA55" s="58" t="n">
        <x:f>IF($C55&gt;'Deal Pricing'!$D$9,"",MAX(IA54-MIN(MAX(IA$9-IA54*IA$8/12,0),IA54),0))</x:f>
        <x:v>23359211.577922907</x:v>
      </x:c>
      <x:c r="IB55" s="58" t="n">
        <x:f>IF($C55&gt;'Deal Pricing'!$D$9,"",MAX(IB54-MIN(MAX(IB$9-IB54*IB$8/12,0),IB54),0))</x:f>
        <x:v>23382860.649982475</x:v>
      </x:c>
      <x:c r="IC55" s="2"/>
      <x:c r="ID55" s="2"/>
      <x:c r="IE55" s="2"/>
      <x:c r="IF55" s="2"/>
    </x:row>
    <x:row r="56">
      <x:c r="A56" s="2"/>
      <x:c r="B56" s="2"/>
      <x:c r="C56" s="2" t="n">
        <x:v>32</x:v>
      </x:c>
      <x:c r="D56" s="67" t="n">
        <x:f>IF(C56&lt;='Deal Pricing'!$D$9,(1-(1-(1-'Deal Pricing'!$H$10)^(1/12)))^(C56-1),"")</x:f>
        <x:v>0.8999133310057829</x:v>
      </x:c>
      <x:c r="E56" s="67" t="n">
        <x:f>IF(D56="","",D56*(1-(1-'Deal Pricing'!$H$10)^(1/12)))</x:f>
        <x:v>0.003056153546510745</x:v>
      </x:c>
      <x:c r="F56" s="58" t="n">
        <x:f>IF($C56&gt;'Deal Pricing'!$D$9,"",MAX(F55-MIN(MAX(F$9-F55*F$8/12,0),F55),0))</x:f>
        <x:v>15172008.754994597</x:v>
      </x:c>
      <x:c r="G56" s="58" t="n">
        <x:f>IF($C56&gt;'Deal Pricing'!$D$9,"",MAX(G55-MIN(MAX(G$9-G55*G$8/12,0),G55),0))</x:f>
        <x:v>15190723.732567566</x:v>
      </x:c>
      <x:c r="H56" s="58" t="n">
        <x:f>IF($C56&gt;'Deal Pricing'!$D$9,"",MAX(H55-MIN(MAX(H$9-H55*H$8/12,0),H55),0))</x:f>
        <x:v>15209449.212224213</x:v>
      </x:c>
      <x:c r="I56" s="58" t="n">
        <x:f>IF($C56&gt;'Deal Pricing'!$D$9,"",MAX(I55-MIN(MAX(I$9-I55*I$8/12,0),I55),0))</x:f>
        <x:v>15228185.179622348</x:v>
      </x:c>
      <x:c r="J56" s="58" t="n">
        <x:f>IF($C56&gt;'Deal Pricing'!$D$9,"",MAX(J55-MIN(MAX(J$9-J55*J$8/12,0),J55),0))</x:f>
        <x:v>15246931.620398477</x:v>
      </x:c>
      <x:c r="K56" s="58" t="n">
        <x:f>IF($C56&gt;'Deal Pricing'!$D$9,"",MAX(K55-MIN(MAX(K$9-K55*K$8/12,0),K55),0))</x:f>
        <x:v>15265688.52017812</x:v>
      </x:c>
      <x:c r="L56" s="58" t="n">
        <x:f>IF($C56&gt;'Deal Pricing'!$D$9,"",MAX(L55-MIN(MAX(L$9-L55*L$8/12,0),L55),0))</x:f>
        <x:v>15284455.864552176</x:v>
      </x:c>
      <x:c r="M56" s="58" t="n">
        <x:f>IF($C56&gt;'Deal Pricing'!$D$9,"",MAX(M55-MIN(MAX(M$9-M55*M$8/12,0),M55),0))</x:f>
        <x:v>15303233.63910377</x:v>
      </x:c>
      <x:c r="N56" s="58" t="n">
        <x:f>IF($C56&gt;'Deal Pricing'!$D$9,"",MAX(N55-MIN(MAX(N$9-N55*N$8/12,0),N55),0))</x:f>
        <x:v>15322021.829381682</x:v>
      </x:c>
      <x:c r="O56" s="58" t="n">
        <x:f>IF($C56&gt;'Deal Pricing'!$D$9,"",MAX(O55-MIN(MAX(O$9-O55*O$8/12,0),O55),0))</x:f>
        <x:v>15340820.420926994</x:v>
      </x:c>
      <x:c r="P56" s="58" t="n">
        <x:f>IF($C56&gt;'Deal Pricing'!$D$9,"",MAX(P55-MIN(MAX(P$9-P55*P$8/12,0),P55),0))</x:f>
        <x:v>15359629.399246743</x:v>
      </x:c>
      <x:c r="Q56" s="58" t="n">
        <x:f>IF($C56&gt;'Deal Pricing'!$D$9,"",MAX(Q55-MIN(MAX(Q$9-Q55*Q$8/12,0),Q55),0))</x:f>
        <x:v>15378448.749840215</x:v>
      </x:c>
      <x:c r="R56" s="58" t="n">
        <x:f>IF($C56&gt;'Deal Pricing'!$D$9,"",MAX(R55-MIN(MAX(R$9-R55*R$8/12,0),R55),0))</x:f>
        <x:v>15397278.458173</x:v>
      </x:c>
      <x:c r="S56" s="58" t="n">
        <x:f>IF($C56&gt;'Deal Pricing'!$D$9,"",MAX(S55-MIN(MAX(S$9-S55*S$8/12,0),S55),0))</x:f>
        <x:v>15416118.509702768</x:v>
      </x:c>
      <x:c r="T56" s="58" t="n">
        <x:f>IF($C56&gt;'Deal Pricing'!$D$9,"",MAX(T55-MIN(MAX(T$9-T55*T$8/12,0),T55),0))</x:f>
        <x:v>15434968.889854107</x:v>
      </x:c>
      <x:c r="U56" s="58" t="n">
        <x:f>IF($C56&gt;'Deal Pricing'!$D$9,"",MAX(U55-MIN(MAX(U$9-U55*U$8/12,0),U55),0))</x:f>
        <x:v>15453829.584043268</x:v>
      </x:c>
      <x:c r="V56" s="58" t="n">
        <x:f>IF($C56&gt;'Deal Pricing'!$D$9,"",MAX(V55-MIN(MAX(V$9-V55*V$8/12,0),V55),0))</x:f>
        <x:v>15472700.57765682</x:v>
      </x:c>
      <x:c r="W56" s="58" t="n">
        <x:f>IF($C56&gt;'Deal Pricing'!$D$9,"",MAX(W55-MIN(MAX(W$9-W55*W$8/12,0),W55),0))</x:f>
        <x:v>15491581.85606131</x:v>
      </x:c>
      <x:c r="X56" s="58" t="n">
        <x:f>IF($C56&gt;'Deal Pricing'!$D$9,"",MAX(X55-MIN(MAX(X$9-X55*X$8/12,0),X55),0))</x:f>
        <x:v>15510473.404611554</x:v>
      </x:c>
      <x:c r="Y56" s="58" t="n">
        <x:f>IF($C56&gt;'Deal Pricing'!$D$9,"",MAX(Y55-MIN(MAX(Y$9-Y55*Y$8/12,0),Y55),0))</x:f>
        <x:v>15529375.208630433</x:v>
      </x:c>
      <x:c r="Z56" s="58" t="n">
        <x:f>IF($C56&gt;'Deal Pricing'!$D$9,"",MAX(Z55-MIN(MAX(Z$9-Z55*Z$8/12,0),Z55),0))</x:f>
        <x:v>15548287.253432266</x:v>
      </x:c>
      <x:c r="AA56" s="58" t="n">
        <x:f>IF($C56&gt;'Deal Pricing'!$D$9,"",MAX(AA55-MIN(MAX(AA$9-AA55*AA$8/12,0),AA55),0))</x:f>
        <x:v>15567209.524299745</x:v>
      </x:c>
      <x:c r="AB56" s="58" t="n">
        <x:f>IF($C56&gt;'Deal Pricing'!$D$9,"",MAX(AB55-MIN(MAX(AB$9-AB55*AB$8/12,0),AB55),0))</x:f>
        <x:v>15586142.006506868</x:v>
      </x:c>
      <x:c r="AC56" s="58" t="n">
        <x:f>IF($C56&gt;'Deal Pricing'!$D$9,"",MAX(AC55-MIN(MAX(AC$9-AC55*AC$8/12,0),AC55),0))</x:f>
        <x:v>15605084.68529636</x:v>
      </x:c>
      <x:c r="AD56" s="58" t="n">
        <x:f>IF($C56&gt;'Deal Pricing'!$D$9,"",MAX(AD55-MIN(MAX(AD$9-AD55*AD$8/12,0),AD55),0))</x:f>
        <x:v>15624037.545902314</x:v>
      </x:c>
      <x:c r="AE56" s="58" t="n">
        <x:f>IF($C56&gt;'Deal Pricing'!$D$9,"",MAX(AE55-MIN(MAX(AE$9-AE55*AE$8/12,0),AE55),0))</x:f>
        <x:v>15643000.573527886</x:v>
      </x:c>
      <x:c r="AF56" s="58" t="n">
        <x:f>IF($C56&gt;'Deal Pricing'!$D$9,"",MAX(AF55-MIN(MAX(AF$9-AF55*AF$8/12,0),AF55),0))</x:f>
        <x:v>15661973.753367322</x:v>
      </x:c>
      <x:c r="AG56" s="58" t="n">
        <x:f>IF($C56&gt;'Deal Pricing'!$D$9,"",MAX(AG55-MIN(MAX(AG$9-AG55*AG$8/12,0),AG55),0))</x:f>
        <x:v>15680957.070587022</x:v>
      </x:c>
      <x:c r="AH56" s="58" t="n">
        <x:f>IF($C56&gt;'Deal Pricing'!$D$9,"",MAX(AH55-MIN(MAX(AH$9-AH55*AH$8/12,0),AH55),0))</x:f>
        <x:v>15699950.510333924</x:v>
      </x:c>
      <x:c r="AI56" s="58" t="n">
        <x:f>IF($C56&gt;'Deal Pricing'!$D$9,"",MAX(AI55-MIN(MAX(AI$9-AI55*AI$8/12,0),AI55),0))</x:f>
        <x:v>15718954.057743266</x:v>
      </x:c>
      <x:c r="AJ56" s="58" t="n">
        <x:f>IF($C56&gt;'Deal Pricing'!$D$9,"",MAX(AJ55-MIN(MAX(AJ$9-AJ55*AJ$8/12,0),AJ55),0))</x:f>
        <x:v>15737967.697920151</x:v>
      </x:c>
      <x:c r="AK56" s="58" t="n">
        <x:f>IF($C56&gt;'Deal Pricing'!$D$9,"",MAX(AK55-MIN(MAX(AK$9-AK55*AK$8/12,0),AK55),0))</x:f>
        <x:v>15756991.415961117</x:v>
      </x:c>
      <x:c r="AL56" s="58" t="n">
        <x:f>IF($C56&gt;'Deal Pricing'!$D$9,"",MAX(AL55-MIN(MAX(AL$9-AL55*AL$8/12,0),AL55),0))</x:f>
        <x:v>15776025.196932444</x:v>
      </x:c>
      <x:c r="AM56" s="58" t="n">
        <x:f>IF($C56&gt;'Deal Pricing'!$D$9,"",MAX(AM55-MIN(MAX(AM$9-AM55*AM$8/12,0),AM55),0))</x:f>
        <x:v>15795069.025891796</x:v>
      </x:c>
      <x:c r="AN56" s="58" t="n">
        <x:f>IF($C56&gt;'Deal Pricing'!$D$9,"",MAX(AN55-MIN(MAX(AN$9-AN55*AN$8/12,0),AN55),0))</x:f>
        <x:v>15814122.887867387</x:v>
      </x:c>
      <x:c r="AO56" s="58" t="n">
        <x:f>IF($C56&gt;'Deal Pricing'!$D$9,"",MAX(AO55-MIN(MAX(AO$9-AO55*AO$8/12,0),AO55),0))</x:f>
        <x:v>15833186.767878234</x:v>
      </x:c>
      <x:c r="AP56" s="58" t="n">
        <x:f>IF($C56&gt;'Deal Pricing'!$D$9,"",MAX(AP55-MIN(MAX(AP$9-AP55*AP$8/12,0),AP55),0))</x:f>
        <x:v>15852260.650914451</x:v>
      </x:c>
      <x:c r="AQ56" s="58" t="n">
        <x:f>IF($C56&gt;'Deal Pricing'!$D$9,"",MAX(AQ55-MIN(MAX(AQ$9-AQ55*AQ$8/12,0),AQ55),0))</x:f>
        <x:v>15871344.521956991</x:v>
      </x:c>
      <x:c r="AR56" s="58" t="n">
        <x:f>IF($C56&gt;'Deal Pricing'!$D$9,"",MAX(AR55-MIN(MAX(AR$9-AR55*AR$8/12,0),AR55),0))</x:f>
        <x:v>15890438.365958175</x:v>
      </x:c>
      <x:c r="AS56" s="58" t="n">
        <x:f>IF($C56&gt;'Deal Pricing'!$D$9,"",MAX(AS55-MIN(MAX(AS$9-AS55*AS$8/12,0),AS55),0))</x:f>
        <x:v>15909542.167861078</x:v>
      </x:c>
      <x:c r="AT56" s="58" t="n">
        <x:f>IF($C56&gt;'Deal Pricing'!$D$9,"",MAX(AT55-MIN(MAX(AT$9-AT55*AT$8/12,0),AT55),0))</x:f>
        <x:v>15928655.912582647</x:v>
      </x:c>
      <x:c r="AU56" s="58" t="n">
        <x:f>IF($C56&gt;'Deal Pricing'!$D$9,"",MAX(AU55-MIN(MAX(AU$9-AU55*AU$8/12,0),AU55),0))</x:f>
        <x:v>15947779.585021582</x:v>
      </x:c>
      <x:c r="AV56" s="58" t="n">
        <x:f>IF($C56&gt;'Deal Pricing'!$D$9,"",MAX(AV55-MIN(MAX(AV$9-AV55*AV$8/12,0),AV55),0))</x:f>
        <x:v>15966913.17006455</x:v>
      </x:c>
      <x:c r="AW56" s="58" t="n">
        <x:f>IF($C56&gt;'Deal Pricing'!$D$9,"",MAX(AW55-MIN(MAX(AW$9-AW55*AW$8/12,0),AW55),0))</x:f>
        <x:v>15986056.652570628</x:v>
      </x:c>
      <x:c r="AX56" s="58" t="n">
        <x:f>IF($C56&gt;'Deal Pricing'!$D$9,"",MAX(AX55-MIN(MAX(AX$9-AX55*AX$8/12,0),AX55),0))</x:f>
        <x:v>16005210.017389541</x:v>
      </x:c>
      <x:c r="AY56" s="58" t="n">
        <x:f>IF($C56&gt;'Deal Pricing'!$D$9,"",MAX(AY55-MIN(MAX(AY$9-AY55*AY$8/12,0),AY55),0))</x:f>
        <x:v>16024373.249343313</x:v>
      </x:c>
      <x:c r="AZ56" s="58" t="n">
        <x:f>IF($C56&gt;'Deal Pricing'!$D$9,"",MAX(AZ55-MIN(MAX(AZ$9-AZ55*AZ$8/12,0),AZ55),0))</x:f>
        <x:v>16043546.33324492</x:v>
      </x:c>
      <x:c r="BA56" s="58" t="n">
        <x:f>IF($C56&gt;'Deal Pricing'!$D$9,"",MAX(BA55-MIN(MAX(BA$9-BA55*BA$8/12,0),BA55),0))</x:f>
        <x:v>16062729.253879948</x:v>
      </x:c>
      <x:c r="BB56" s="58" t="n">
        <x:f>IF($C56&gt;'Deal Pricing'!$D$9,"",MAX(BB55-MIN(MAX(BB$9-BB55*BB$8/12,0),BB55),0))</x:f>
        <x:v>16081921.996024728</x:v>
      </x:c>
      <x:c r="BC56" s="58" t="n">
        <x:f>IF($C56&gt;'Deal Pricing'!$D$9,"",MAX(BC55-MIN(MAX(BC$9-BC55*BC$8/12,0),BC55),0))</x:f>
        <x:v>16101124.54442856</x:v>
      </x:c>
      <x:c r="BD56" s="58" t="n">
        <x:f>IF($C56&gt;'Deal Pricing'!$D$9,"",MAX(BD55-MIN(MAX(BD$9-BD55*BD$8/12,0),BD55),0))</x:f>
        <x:v>16120336.883831624</x:v>
      </x:c>
      <x:c r="BE56" s="58" t="n">
        <x:f>IF($C56&gt;'Deal Pricing'!$D$9,"",MAX(BE55-MIN(MAX(BE$9-BE55*BE$8/12,0),BE55),0))</x:f>
        <x:v>16139558.998949246</x:v>
      </x:c>
      <x:c r="BF56" s="58" t="n">
        <x:f>IF($C56&gt;'Deal Pricing'!$D$9,"",MAX(BF55-MIN(MAX(BF$9-BF55*BF$8/12,0),BF55),0))</x:f>
        <x:v>16158790.874479339</x:v>
      </x:c>
      <x:c r="BG56" s="58" t="n">
        <x:f>IF($C56&gt;'Deal Pricing'!$D$9,"",MAX(BG55-MIN(MAX(BG$9-BG55*BG$8/12,0),BG55),0))</x:f>
        <x:v>16178032.49510796</x:v>
      </x:c>
      <x:c r="BH56" s="58" t="n">
        <x:f>IF($C56&gt;'Deal Pricing'!$D$9,"",MAX(BH55-MIN(MAX(BH$9-BH55*BH$8/12,0),BH55),0))</x:f>
        <x:v>16197283.84549516</x:v>
      </x:c>
      <x:c r="BI56" s="58" t="n">
        <x:f>IF($C56&gt;'Deal Pricing'!$D$9,"",MAX(BI55-MIN(MAX(BI$9-BI55*BI$8/12,0),BI55),0))</x:f>
        <x:v>16216544.910291642</x:v>
      </x:c>
      <x:c r="BJ56" s="58" t="n">
        <x:f>IF($C56&gt;'Deal Pricing'!$D$9,"",MAX(BJ55-MIN(MAX(BJ$9-BJ55*BJ$8/12,0),BJ55),0))</x:f>
        <x:v>16235815.674121987</x:v>
      </x:c>
      <x:c r="BK56" s="58" t="n">
        <x:f>IF($C56&gt;'Deal Pricing'!$D$9,"",MAX(BK55-MIN(MAX(BK$9-BK55*BK$8/12,0),BK55),0))</x:f>
        <x:v>16255096.121601898</x:v>
      </x:c>
      <x:c r="BL56" s="58" t="n">
        <x:f>IF($C56&gt;'Deal Pricing'!$D$9,"",MAX(BL55-MIN(MAX(BL$9-BL55*BL$8/12,0),BL55),0))</x:f>
        <x:v>16274386.237320932</x:v>
      </x:c>
      <x:c r="BM56" s="58" t="n">
        <x:f>IF($C56&gt;'Deal Pricing'!$D$9,"",MAX(BM55-MIN(MAX(BM$9-BM55*BM$8/12,0),BM55),0))</x:f>
        <x:v>16293686.005859828</x:v>
      </x:c>
      <x:c r="BN56" s="58" t="n">
        <x:f>IF($C56&gt;'Deal Pricing'!$D$9,"",MAX(BN55-MIN(MAX(BN$9-BN55*BN$8/12,0),BN55),0))</x:f>
        <x:v>16312995.411773365</x:v>
      </x:c>
      <x:c r="BO56" s="58" t="n">
        <x:f>IF($C56&gt;'Deal Pricing'!$D$9,"",MAX(BO55-MIN(MAX(BO$9-BO55*BO$8/12,0),BO55),0))</x:f>
        <x:v>16332314.439607687</x:v>
      </x:c>
      <x:c r="BP56" s="58" t="n">
        <x:f>IF($C56&gt;'Deal Pricing'!$D$9,"",MAX(BP55-MIN(MAX(BP$9-BP55*BP$8/12,0),BP55),0))</x:f>
        <x:v>16351643.073883342</x:v>
      </x:c>
      <x:c r="BQ56" s="58" t="n">
        <x:f>IF($C56&gt;'Deal Pricing'!$D$9,"",MAX(BQ55-MIN(MAX(BQ$9-BQ55*BQ$8/12,0),BQ55),0))</x:f>
        <x:v>16370981.299112039</x:v>
      </x:c>
      <x:c r="BR56" s="58" t="n">
        <x:f>IF($C56&gt;'Deal Pricing'!$D$9,"",MAX(BR55-MIN(MAX(BR$9-BR55*BR$8/12,0),BR55),0))</x:f>
        <x:v>16390329.099782232</x:v>
      </x:c>
      <x:c r="BS56" s="58" t="n">
        <x:f>IF($C56&gt;'Deal Pricing'!$D$9,"",MAX(BS55-MIN(MAX(BS$9-BS55*BS$8/12,0),BS55),0))</x:f>
        <x:v>16409686.460365415</x:v>
      </x:c>
      <x:c r="BT56" s="58" t="n">
        <x:f>IF($C56&gt;'Deal Pricing'!$D$9,"",MAX(BT55-MIN(MAX(BT$9-BT55*BT$8/12,0),BT55),0))</x:f>
        <x:v>16429053.365322273</x:v>
      </x:c>
      <x:c r="BU56" s="58" t="n">
        <x:f>IF($C56&gt;'Deal Pricing'!$D$9,"",MAX(BU55-MIN(MAX(BU$9-BU55*BU$8/12,0),BU55),0))</x:f>
        <x:v>16448429.799088899</x:v>
      </x:c>
      <x:c r="BV56" s="58" t="n">
        <x:f>IF($C56&gt;'Deal Pricing'!$D$9,"",MAX(BV55-MIN(MAX(BV$9-BV55*BV$8/12,0),BV55),0))</x:f>
        <x:v>16467815.746092115</x:v>
      </x:c>
      <x:c r="BW56" s="58" t="n">
        <x:f>IF($C56&gt;'Deal Pricing'!$D$9,"",MAX(BW55-MIN(MAX(BW$9-BW55*BW$8/12,0),BW55),0))</x:f>
        <x:v>16487211.190734584</x:v>
      </x:c>
      <x:c r="BX56" s="58" t="n">
        <x:f>IF($C56&gt;'Deal Pricing'!$D$9,"",MAX(BX55-MIN(MAX(BX$9-BX55*BX$8/12,0),BX55),0))</x:f>
        <x:v>16506616.117409954</x:v>
      </x:c>
      <x:c r="BY56" s="58" t="n">
        <x:f>IF($C56&gt;'Deal Pricing'!$D$9,"",MAX(BY55-MIN(MAX(BY$9-BY55*BY$8/12,0),BY55),0))</x:f>
        <x:v>16526030.510487739</x:v>
      </x:c>
      <x:c r="BZ56" s="58" t="n">
        <x:f>IF($C56&gt;'Deal Pricing'!$D$9,"",MAX(BZ55-MIN(MAX(BZ$9-BZ55*BZ$8/12,0),BZ55),0))</x:f>
        <x:v>16545454.354328679</x:v>
      </x:c>
      <x:c r="CA56" s="58" t="n">
        <x:f>IF($C56&gt;'Deal Pricing'!$D$9,"",MAX(CA55-MIN(MAX(CA$9-CA55*CA$8/12,0),CA55),0))</x:f>
        <x:v>16564887.633269332</x:v>
      </x:c>
      <x:c r="CB56" s="58" t="n">
        <x:f>IF($C56&gt;'Deal Pricing'!$D$9,"",MAX(CB55-MIN(MAX(CB$9-CB55*CB$8/12,0),CB55),0))</x:f>
        <x:v>16584330.331637837</x:v>
      </x:c>
      <x:c r="CC56" s="58" t="n">
        <x:f>IF($C56&gt;'Deal Pricing'!$D$9,"",MAX(CC55-MIN(MAX(CC$9-CC55*CC$8/12,0),CC55),0))</x:f>
        <x:v>16603782.43374013</x:v>
      </x:c>
      <x:c r="CD56" s="58" t="n">
        <x:f>IF($C56&gt;'Deal Pricing'!$D$9,"",MAX(CD55-MIN(MAX(CD$9-CD55*CD$8/12,0),CD55),0))</x:f>
        <x:v>16623243.923866296</x:v>
      </x:c>
      <x:c r="CE56" s="58" t="n">
        <x:f>IF($C56&gt;'Deal Pricing'!$D$9,"",MAX(CE55-MIN(MAX(CE$9-CE55*CE$8/12,0),CE55),0))</x:f>
        <x:v>16642714.786295608</x:v>
      </x:c>
      <x:c r="CF56" s="58" t="n">
        <x:f>IF($C56&gt;'Deal Pricing'!$D$9,"",MAX(CF55-MIN(MAX(CF$9-CF55*CF$8/12,0),CF55),0))</x:f>
        <x:v>16662195.00528416</x:v>
      </x:c>
      <x:c r="CG56" s="58" t="n">
        <x:f>IF($C56&gt;'Deal Pricing'!$D$9,"",MAX(CG55-MIN(MAX(CG$9-CG55*CG$8/12,0),CG55),0))</x:f>
        <x:v>16681684.565079428</x:v>
      </x:c>
      <x:c r="CH56" s="58" t="n">
        <x:f>IF($C56&gt;'Deal Pricing'!$D$9,"",MAX(CH55-MIN(MAX(CH$9-CH55*CH$8/12,0),CH55),0))</x:f>
        <x:v>16701183.449905604</x:v>
      </x:c>
      <x:c r="CI56" s="58" t="n">
        <x:f>IF($C56&gt;'Deal Pricing'!$D$9,"",MAX(CI55-MIN(MAX(CI$9-CI55*CI$8/12,0),CI55),0))</x:f>
        <x:v>16720691.643978445</x:v>
      </x:c>
      <x:c r="CJ56" s="58" t="n">
        <x:f>IF($C56&gt;'Deal Pricing'!$D$9,"",MAX(CJ55-MIN(MAX(CJ$9-CJ55*CJ$8/12,0),CJ55),0))</x:f>
        <x:v>16740209.131490905</x:v>
      </x:c>
      <x:c r="CK56" s="58" t="n">
        <x:f>IF($C56&gt;'Deal Pricing'!$D$9,"",MAX(CK55-MIN(MAX(CK$9-CK55*CK$8/12,0),CK55),0))</x:f>
        <x:v>16759735.896627225</x:v>
      </x:c>
      <x:c r="CL56" s="58" t="n">
        <x:f>IF($C56&gt;'Deal Pricing'!$D$9,"",MAX(CL55-MIN(MAX(CL$9-CL55*CL$8/12,0),CL55),0))</x:f>
        <x:v>16779271.92354904</x:v>
      </x:c>
      <x:c r="CM56" s="58" t="n">
        <x:f>IF($C56&gt;'Deal Pricing'!$D$9,"",MAX(CM55-MIN(MAX(CM$9-CM55*CM$8/12,0),CM55),0))</x:f>
        <x:v>16798817.196409736</x:v>
      </x:c>
      <x:c r="CN56" s="58" t="n">
        <x:f>IF($C56&gt;'Deal Pricing'!$D$9,"",MAX(CN55-MIN(MAX(CN$9-CN55*CN$8/12,0),CN55),0))</x:f>
        <x:v>16818371.699339896</x:v>
      </x:c>
      <x:c r="CO56" s="58" t="n">
        <x:f>IF($C56&gt;'Deal Pricing'!$D$9,"",MAX(CO55-MIN(MAX(CO$9-CO55*CO$8/12,0),CO55),0))</x:f>
        <x:v>16837935.416462217</x:v>
      </x:c>
      <x:c r="CP56" s="58" t="n">
        <x:f>IF($C56&gt;'Deal Pricing'!$D$9,"",MAX(CP55-MIN(MAX(CP$9-CP55*CP$8/12,0),CP55),0))</x:f>
        <x:v>16857508.3318784</x:v>
      </x:c>
      <x:c r="CQ56" s="58" t="n">
        <x:f>IF($C56&gt;'Deal Pricing'!$D$9,"",MAX(CQ55-MIN(MAX(CQ$9-CQ55*CQ$8/12,0),CQ55),0))</x:f>
        <x:v>16877090.429675367</x:v>
      </x:c>
      <x:c r="CR56" s="58" t="n">
        <x:f>IF($C56&gt;'Deal Pricing'!$D$9,"",MAX(CR55-MIN(MAX(CR$9-CR55*CR$8/12,0),CR55),0))</x:f>
        <x:v>16896681.693929896</x:v>
      </x:c>
      <x:c r="CS56" s="58" t="n">
        <x:f>IF($C56&gt;'Deal Pricing'!$D$9,"",MAX(CS55-MIN(MAX(CS$9-CS55*CS$8/12,0),CS55),0))</x:f>
        <x:v>16916282.108696986</x:v>
      </x:c>
      <x:c r="CT56" s="58" t="n">
        <x:f>IF($C56&gt;'Deal Pricing'!$D$9,"",MAX(CT55-MIN(MAX(CT$9-CT55*CT$8/12,0),CT55),0))</x:f>
        <x:v>16935891.658023283</x:v>
      </x:c>
      <x:c r="CU56" s="58" t="n">
        <x:f>IF($C56&gt;'Deal Pricing'!$D$9,"",MAX(CU55-MIN(MAX(CU$9-CU55*CU$8/12,0),CU55),0))</x:f>
        <x:v>16955510.325933956</x:v>
      </x:c>
      <x:c r="CV56" s="58" t="n">
        <x:f>IF($C56&gt;'Deal Pricing'!$D$9,"",MAX(CV55-MIN(MAX(CV$9-CV55*CV$8/12,0),CV55),0))</x:f>
        <x:v>16975138.096445996</x:v>
      </x:c>
      <x:c r="CW56" s="58" t="n">
        <x:f>IF($C56&gt;'Deal Pricing'!$D$9,"",MAX(CW55-MIN(MAX(CW$9-CW55*CW$8/12,0),CW55),0))</x:f>
        <x:v>16994774.953554846</x:v>
      </x:c>
      <x:c r="CX56" s="58" t="n">
        <x:f>IF($C56&gt;'Deal Pricing'!$D$9,"",MAX(CX55-MIN(MAX(CX$9-CX55*CX$8/12,0),CX55),0))</x:f>
        <x:v>17014420.88124823</x:v>
      </x:c>
      <x:c r="CY56" s="58" t="n">
        <x:f>IF($C56&gt;'Deal Pricing'!$D$9,"",MAX(CY55-MIN(MAX(CY$9-CY55*CY$8/12,0),CY55),0))</x:f>
        <x:v>17034075.863492396</x:v>
      </x:c>
      <x:c r="CZ56" s="58" t="n">
        <x:f>IF($C56&gt;'Deal Pricing'!$D$9,"",MAX(CZ55-MIN(MAX(CZ$9-CZ55*CZ$8/12,0),CZ55),0))</x:f>
        <x:v>17053739.884245746</x:v>
      </x:c>
      <x:c r="DA56" s="58" t="n">
        <x:f>IF($C56&gt;'Deal Pricing'!$D$9,"",MAX(DA55-MIN(MAX(DA$9-DA55*DA$8/12,0),DA55),0))</x:f>
        <x:v>17073412.92744555</x:v>
      </x:c>
      <x:c r="DB56" s="58" t="n">
        <x:f>IF($C56&gt;'Deal Pricing'!$D$9,"",MAX(DB55-MIN(MAX(DB$9-DB55*DB$8/12,0),DB55),0))</x:f>
        <x:v>17093094.977021486</x:v>
      </x:c>
      <x:c r="DC56" s="58" t="n">
        <x:f>IF($C56&gt;'Deal Pricing'!$D$9,"",MAX(DC55-MIN(MAX(DC$9-DC55*DC$8/12,0),DC55),0))</x:f>
        <x:v>17112786.016883902</x:v>
      </x:c>
      <x:c r="DD56" s="58" t="n">
        <x:f>IF($C56&gt;'Deal Pricing'!$D$9,"",MAX(DD55-MIN(MAX(DD$9-DD55*DD$8/12,0),DD55),0))</x:f>
        <x:v>17132486.03092885</x:v>
      </x:c>
      <x:c r="DE56" s="58" t="n">
        <x:f>IF($C56&gt;'Deal Pricing'!$D$9,"",MAX(DE55-MIN(MAX(DE$9-DE55*DE$8/12,0),DE55),0))</x:f>
        <x:v>17152195.003043234</x:v>
      </x:c>
      <x:c r="DF56" s="58" t="n">
        <x:f>IF($C56&gt;'Deal Pricing'!$D$9,"",MAX(DF55-MIN(MAX(DF$9-DF55*DF$8/12,0),DF55),0))</x:f>
        <x:v>17171912.917093325</x:v>
      </x:c>
      <x:c r="DG56" s="58" t="n">
        <x:f>IF($C56&gt;'Deal Pricing'!$D$9,"",MAX(DG55-MIN(MAX(DG$9-DG55*DG$8/12,0),DG55),0))</x:f>
        <x:v>17191639.75693785</x:v>
      </x:c>
      <x:c r="DH56" s="58" t="n">
        <x:f>IF($C56&gt;'Deal Pricing'!$D$9,"",MAX(DH55-MIN(MAX(DH$9-DH55*DH$8/12,0),DH55),0))</x:f>
        <x:v>17211375.506415237</x:v>
      </x:c>
      <x:c r="DI56" s="58" t="n">
        <x:f>IF($C56&gt;'Deal Pricing'!$D$9,"",MAX(DI55-MIN(MAX(DI$9-DI55*DI$8/12,0),DI55),0))</x:f>
        <x:v>17231120.149356395</x:v>
      </x:c>
      <x:c r="DJ56" s="58" t="n">
        <x:f>IF($C56&gt;'Deal Pricing'!$D$9,"",MAX(DJ55-MIN(MAX(DJ$9-DJ55*DJ$8/12,0),DJ55),0))</x:f>
        <x:v>17250873.669572152</x:v>
      </x:c>
      <x:c r="DK56" s="58" t="n">
        <x:f>IF($C56&gt;'Deal Pricing'!$D$9,"",MAX(DK55-MIN(MAX(DK$9-DK55*DK$8/12,0),DK55),0))</x:f>
        <x:v>17270636.050865952</x:v>
      </x:c>
      <x:c r="DL56" s="58" t="n">
        <x:f>IF($C56&gt;'Deal Pricing'!$D$9,"",MAX(DL55-MIN(MAX(DL$9-DL55*DL$8/12,0),DL55),0))</x:f>
        <x:v>17290407.27702123</x:v>
      </x:c>
      <x:c r="DM56" s="58" t="n">
        <x:f>IF($C56&gt;'Deal Pricing'!$D$9,"",MAX(DM55-MIN(MAX(DM$9-DM55*DM$8/12,0),DM55),0))</x:f>
        <x:v>17310187.331814297</x:v>
      </x:c>
      <x:c r="DN56" s="58" t="n">
        <x:f>IF($C56&gt;'Deal Pricing'!$D$9,"",MAX(DN55-MIN(MAX(DN$9-DN55*DN$8/12,0),DN55),0))</x:f>
        <x:v>17329976.199003108</x:v>
      </x:c>
      <x:c r="DO56" s="58" t="n">
        <x:f>IF($C56&gt;'Deal Pricing'!$D$9,"",MAX(DO55-MIN(MAX(DO$9-DO55*DO$8/12,0),DO55),0))</x:f>
        <x:v>17349773.86233238</x:v>
      </x:c>
      <x:c r="DP56" s="58" t="n">
        <x:f>IF($C56&gt;'Deal Pricing'!$D$9,"",MAX(DP55-MIN(MAX(DP$9-DP55*DP$8/12,0),DP55),0))</x:f>
        <x:v>17369580.305538114</x:v>
      </x:c>
      <x:c r="DQ56" s="58" t="n">
        <x:f>IF($C56&gt;'Deal Pricing'!$D$9,"",MAX(DQ55-MIN(MAX(DQ$9-DQ55*DQ$8/12,0),DQ55),0))</x:f>
        <x:v>17389395.51233688</x:v>
      </x:c>
      <x:c r="DR56" s="58" t="n">
        <x:f>IF($C56&gt;'Deal Pricing'!$D$9,"",MAX(DR55-MIN(MAX(DR$9-DR55*DR$8/12,0),DR55),0))</x:f>
        <x:v>17409219.466438126</x:v>
      </x:c>
      <x:c r="DS56" s="58" t="n">
        <x:f>IF($C56&gt;'Deal Pricing'!$D$9,"",MAX(DS55-MIN(MAX(DS$9-DS55*DS$8/12,0),DS55),0))</x:f>
        <x:v>17429052.151532236</x:v>
      </x:c>
      <x:c r="DT56" s="58" t="n">
        <x:f>IF($C56&gt;'Deal Pricing'!$D$9,"",MAX(DT55-MIN(MAX(DT$9-DT55*DT$8/12,0),DT55),0))</x:f>
        <x:v>17448893.55130252</x:v>
      </x:c>
      <x:c r="DU56" s="58" t="n">
        <x:f>IF($C56&gt;'Deal Pricing'!$D$9,"",MAX(DU55-MIN(MAX(DU$9-DU55*DU$8/12,0),DU55),0))</x:f>
        <x:v>17468743.64941337</x:v>
      </x:c>
      <x:c r="DV56" s="58" t="n">
        <x:f>IF($C56&gt;'Deal Pricing'!$D$9,"",MAX(DV55-MIN(MAX(DV$9-DV55*DV$8/12,0),DV55),0))</x:f>
        <x:v>17488602.42952224</x:v>
      </x:c>
      <x:c r="DW56" s="58" t="n">
        <x:f>IF($C56&gt;'Deal Pricing'!$D$9,"",MAX(DW55-MIN(MAX(DW$9-DW55*DW$8/12,0),DW55),0))</x:f>
        <x:v>17508469.875267934</x:v>
      </x:c>
      <x:c r="DX56" s="58" t="n">
        <x:f>IF($C56&gt;'Deal Pricing'!$D$9,"",MAX(DX55-MIN(MAX(DX$9-DX55*DX$8/12,0),DX55),0))</x:f>
        <x:v>17528345.97028234</x:v>
      </x:c>
      <x:c r="DY56" s="58" t="n">
        <x:f>IF($C56&gt;'Deal Pricing'!$D$9,"",MAX(DY55-MIN(MAX(DY$9-DY55*DY$8/12,0),DY55),0))</x:f>
        <x:v>17548230.698178854</x:v>
      </x:c>
      <x:c r="DZ56" s="58" t="n">
        <x:f>IF($C56&gt;'Deal Pricing'!$D$9,"",MAX(DZ55-MIN(MAX(DZ$9-DZ55*DZ$8/12,0),DZ55),0))</x:f>
        <x:v>17568124.042564142</x:v>
      </x:c>
      <x:c r="EA56" s="58" t="n">
        <x:f>IF($C56&gt;'Deal Pricing'!$D$9,"",MAX(EA55-MIN(MAX(EA$9-EA55*EA$8/12,0),EA55),0))</x:f>
        <x:v>17588025.98702787</x:v>
      </x:c>
      <x:c r="EB56" s="58" t="n">
        <x:f>IF($C56&gt;'Deal Pricing'!$D$9,"",MAX(EB55-MIN(MAX(EB$9-EB55*EB$8/12,0),EB55),0))</x:f>
        <x:v>17607936.515147667</x:v>
      </x:c>
      <x:c r="EC56" s="58" t="n">
        <x:f>IF($C56&gt;'Deal Pricing'!$D$9,"",MAX(EC55-MIN(MAX(EC$9-EC55*EC$8/12,0),EC55),0))</x:f>
        <x:v>17627855.61049273</x:v>
      </x:c>
      <x:c r="ED56" s="58" t="n">
        <x:f>IF($C56&gt;'Deal Pricing'!$D$9,"",MAX(ED55-MIN(MAX(ED$9-ED55*ED$8/12,0),ED55),0))</x:f>
        <x:v>17647783.25661442</x:v>
      </x:c>
      <x:c r="EE56" s="58" t="n">
        <x:f>IF($C56&gt;'Deal Pricing'!$D$9,"",MAX(EE55-MIN(MAX(EE$9-EE55*EE$8/12,0),EE55),0))</x:f>
        <x:v>17667719.43705757</x:v>
      </x:c>
      <x:c r="EF56" s="58" t="n">
        <x:f>IF($C56&gt;'Deal Pricing'!$D$9,"",MAX(EF55-MIN(MAX(EF$9-EF55*EF$8/12,0),EF55),0))</x:f>
        <x:v>17687664.135349113</x:v>
      </x:c>
      <x:c r="EG56" s="58" t="n">
        <x:f>IF($C56&gt;'Deal Pricing'!$D$9,"",MAX(EG55-MIN(MAX(EG$9-EG55*EG$8/12,0),EG55),0))</x:f>
        <x:v>17707617.335009933</x:v>
      </x:c>
      <x:c r="EH56" s="58" t="n">
        <x:f>IF($C56&gt;'Deal Pricing'!$D$9,"",MAX(EH55-MIN(MAX(EH$9-EH55*EH$8/12,0),EH55),0))</x:f>
        <x:v>17727579.019542832</x:v>
      </x:c>
      <x:c r="EI56" s="58" t="n">
        <x:f>IF($C56&gt;'Deal Pricing'!$D$9,"",MAX(EI55-MIN(MAX(EI$9-EI55*EI$8/12,0),EI55),0))</x:f>
        <x:v>17747549.172444776</x:v>
      </x:c>
      <x:c r="EJ56" s="58" t="n">
        <x:f>IF($C56&gt;'Deal Pricing'!$D$9,"",MAX(EJ55-MIN(MAX(EJ$9-EJ55*EJ$8/12,0),EJ55),0))</x:f>
        <x:v>17767527.77719493</x:v>
      </x:c>
      <x:c r="EK56" s="58" t="n">
        <x:f>IF($C56&gt;'Deal Pricing'!$D$9,"",MAX(EK55-MIN(MAX(EK$9-EK55*EK$8/12,0),EK55),0))</x:f>
        <x:v>17787514.81726652</x:v>
      </x:c>
      <x:c r="EL56" s="58" t="n">
        <x:f>IF($C56&gt;'Deal Pricing'!$D$9,"",MAX(EL55-MIN(MAX(EL$9-EL55*EL$8/12,0),EL55),0))</x:f>
        <x:v>17807510.27611689</x:v>
      </x:c>
      <x:c r="EM56" s="58" t="n">
        <x:f>IF($C56&gt;'Deal Pricing'!$D$9,"",MAX(EM55-MIN(MAX(EM$9-EM55*EM$8/12,0),EM55),0))</x:f>
        <x:v>17827514.137191564</x:v>
      </x:c>
      <x:c r="EN56" s="58" t="n">
        <x:f>IF($C56&gt;'Deal Pricing'!$D$9,"",MAX(EN55-MIN(MAX(EN$9-EN55*EN$8/12,0),EN55),0))</x:f>
        <x:v>17847526.3839292</x:v>
      </x:c>
      <x:c r="EO56" s="58" t="n">
        <x:f>IF($C56&gt;'Deal Pricing'!$D$9,"",MAX(EO55-MIN(MAX(EO$9-EO55*EO$8/12,0),EO55),0))</x:f>
        <x:v>17867546.999750905</x:v>
      </x:c>
      <x:c r="EP56" s="58" t="n">
        <x:f>IF($C56&gt;'Deal Pricing'!$D$9,"",MAX(EP55-MIN(MAX(EP$9-EP55*EP$8/12,0),EP55),0))</x:f>
        <x:v>17887575.968072362</x:v>
      </x:c>
      <x:c r="EQ56" s="58" t="n">
        <x:f>IF($C56&gt;'Deal Pricing'!$D$9,"",MAX(EQ55-MIN(MAX(EQ$9-EQ55*EQ$8/12,0),EQ55),0))</x:f>
        <x:v>17907613.272292122</x:v>
      </x:c>
      <x:c r="ER56" s="58" t="n">
        <x:f>IF($C56&gt;'Deal Pricing'!$D$9,"",MAX(ER55-MIN(MAX(ER$9-ER55*ER$8/12,0),ER55),0))</x:f>
        <x:v>17927658.895803414</x:v>
      </x:c>
      <x:c r="ES56" s="58" t="n">
        <x:f>IF($C56&gt;'Deal Pricing'!$D$9,"",MAX(ES55-MIN(MAX(ES$9-ES55*ES$8/12,0),ES55),0))</x:f>
        <x:v>17947712.821982305</x:v>
      </x:c>
      <x:c r="ET56" s="58" t="n">
        <x:f>IF($C56&gt;'Deal Pricing'!$D$9,"",MAX(ET55-MIN(MAX(ET$9-ET55*ET$8/12,0),ET55),0))</x:f>
        <x:v>17967775.034199778</x:v>
      </x:c>
      <x:c r="EU56" s="58" t="n">
        <x:f>IF($C56&gt;'Deal Pricing'!$D$9,"",MAX(EU55-MIN(MAX(EU$9-EU55*EU$8/12,0),EU55),0))</x:f>
        <x:v>17987845.51581007</x:v>
      </x:c>
      <x:c r="EV56" s="58" t="n">
        <x:f>IF($C56&gt;'Deal Pricing'!$D$9,"",MAX(EV55-MIN(MAX(EV$9-EV55*EV$8/12,0),EV55),0))</x:f>
        <x:v>18007924.250161998</x:v>
      </x:c>
      <x:c r="EW56" s="58" t="n">
        <x:f>IF($C56&gt;'Deal Pricing'!$D$9,"",MAX(EW55-MIN(MAX(EW$9-EW55*EW$8/12,0),EW55),0))</x:f>
        <x:v>18028011.22058806</x:v>
      </x:c>
      <x:c r="EX56" s="58" t="n">
        <x:f>IF($C56&gt;'Deal Pricing'!$D$9,"",MAX(EX55-MIN(MAX(EX$9-EX55*EX$8/12,0),EX55),0))</x:f>
        <x:v>18048106.41041549</x:v>
      </x:c>
      <x:c r="EY56" s="58" t="n">
        <x:f>IF($C56&gt;'Deal Pricing'!$D$9,"",MAX(EY55-MIN(MAX(EY$9-EY55*EY$8/12,0),EY55),0))</x:f>
        <x:v>18068209.80295677</x:v>
      </x:c>
      <x:c r="EZ56" s="58" t="n">
        <x:f>IF($C56&gt;'Deal Pricing'!$D$9,"",MAX(EZ55-MIN(MAX(EZ$9-EZ55*EZ$8/12,0),EZ55),0))</x:f>
        <x:v>18088321.381513655</x:v>
      </x:c>
      <x:c r="FA56" s="58" t="n">
        <x:f>IF($C56&gt;'Deal Pricing'!$D$9,"",MAX(FA55-MIN(MAX(FA$9-FA55*FA$8/12,0),FA55),0))</x:f>
        <x:v>18108441.129381567</x:v>
      </x:c>
      <x:c r="FB56" s="58" t="n">
        <x:f>IF($C56&gt;'Deal Pricing'!$D$9,"",MAX(FB55-MIN(MAX(FB$9-FB55*FB$8/12,0),FB55),0))</x:f>
        <x:v>18128569.029839907</x:v>
      </x:c>
      <x:c r="FC56" s="58" t="n">
        <x:f>IF($C56&gt;'Deal Pricing'!$D$9,"",MAX(FC55-MIN(MAX(FC$9-FC55*FC$8/12,0),FC55),0))</x:f>
        <x:v>18148705.0661631</x:v>
      </x:c>
      <x:c r="FD56" s="58" t="n">
        <x:f>IF($C56&gt;'Deal Pricing'!$D$9,"",MAX(FD55-MIN(MAX(FD$9-FD55*FD$8/12,0),FD55),0))</x:f>
        <x:v>18168849.221610058</x:v>
      </x:c>
      <x:c r="FE56" s="58" t="n">
        <x:f>IF($C56&gt;'Deal Pricing'!$D$9,"",MAX(FE55-MIN(MAX(FE$9-FE55*FE$8/12,0),FE55),0))</x:f>
        <x:v>18189001.479434554</x:v>
      </x:c>
      <x:c r="FF56" s="58" t="n">
        <x:f>IF($C56&gt;'Deal Pricing'!$D$9,"",MAX(FF55-MIN(MAX(FF$9-FF55*FF$8/12,0),FF55),0))</x:f>
        <x:v>18209161.822874825</x:v>
      </x:c>
      <x:c r="FG56" s="58" t="n">
        <x:f>IF($C56&gt;'Deal Pricing'!$D$9,"",MAX(FG55-MIN(MAX(FG$9-FG55*FG$8/12,0),FG55),0))</x:f>
        <x:v>18229330.235164687</x:v>
      </x:c>
      <x:c r="FH56" s="58" t="n">
        <x:f>IF($C56&gt;'Deal Pricing'!$D$9,"",MAX(FH55-MIN(MAX(FH$9-FH55*FH$8/12,0),FH55),0))</x:f>
        <x:v>18249506.69952231</x:v>
      </x:c>
      <x:c r="FI56" s="58" t="n">
        <x:f>IF($C56&gt;'Deal Pricing'!$D$9,"",MAX(FI55-MIN(MAX(FI$9-FI55*FI$8/12,0),FI55),0))</x:f>
        <x:v>18269691.199161362</x:v>
      </x:c>
      <x:c r="FJ56" s="58" t="n">
        <x:f>IF($C56&gt;'Deal Pricing'!$D$9,"",MAX(FJ55-MIN(MAX(FJ$9-FJ55*FJ$8/12,0),FJ55),0))</x:f>
        <x:v>18289883.717281636</x:v>
      </x:c>
      <x:c r="FK56" s="58" t="n">
        <x:f>IF($C56&gt;'Deal Pricing'!$D$9,"",MAX(FK55-MIN(MAX(FK$9-FK55*FK$8/12,0),FK55),0))</x:f>
        <x:v>18310084.237073086</x:v>
      </x:c>
      <x:c r="FL56" s="58" t="n">
        <x:f>IF($C56&gt;'Deal Pricing'!$D$9,"",MAX(FL55-MIN(MAX(FL$9-FL55*FL$8/12,0),FL55),0))</x:f>
        <x:v>18330292.741719976</x:v>
      </x:c>
      <x:c r="FM56" s="58" t="n">
        <x:f>IF($C56&gt;'Deal Pricing'!$D$9,"",MAX(FM55-MIN(MAX(FM$9-FM55*FM$8/12,0),FM55),0))</x:f>
        <x:v>18350509.214391697</x:v>
      </x:c>
      <x:c r="FN56" s="58" t="n">
        <x:f>IF($C56&gt;'Deal Pricing'!$D$9,"",MAX(FN55-MIN(MAX(FN$9-FN55*FN$8/12,0),FN55),0))</x:f>
        <x:v>18370733.638253186</x:v>
      </x:c>
      <x:c r="FO56" s="58" t="n">
        <x:f>IF($C56&gt;'Deal Pricing'!$D$9,"",MAX(FO55-MIN(MAX(FO$9-FO55*FO$8/12,0),FO55),0))</x:f>
        <x:v>18390965.99645474</x:v>
      </x:c>
      <x:c r="FP56" s="58" t="n">
        <x:f>IF($C56&gt;'Deal Pricing'!$D$9,"",MAX(FP55-MIN(MAX(FP$9-FP55*FP$8/12,0),FP55),0))</x:f>
        <x:v>18411206.272142503</x:v>
      </x:c>
      <x:c r="FQ56" s="58" t="n">
        <x:f>IF($C56&gt;'Deal Pricing'!$D$9,"",MAX(FQ55-MIN(MAX(FQ$9-FQ55*FQ$8/12,0),FQ55),0))</x:f>
        <x:v>18431454.448447958</x:v>
      </x:c>
      <x:c r="FR56" s="58" t="n">
        <x:f>IF($C56&gt;'Deal Pricing'!$D$9,"",MAX(FR55-MIN(MAX(FR$9-FR55*FR$8/12,0),FR55),0))</x:f>
        <x:v>18451710.508498527</x:v>
      </x:c>
      <x:c r="FS56" s="58" t="n">
        <x:f>IF($C56&gt;'Deal Pricing'!$D$9,"",MAX(FS55-MIN(MAX(FS$9-FS55*FS$8/12,0),FS55),0))</x:f>
        <x:v>18471974.435407344</x:v>
      </x:c>
      <x:c r="FT56" s="58" t="n">
        <x:f>IF($C56&gt;'Deal Pricing'!$D$9,"",MAX(FT55-MIN(MAX(FT$9-FT55*FT$8/12,0),FT55),0))</x:f>
        <x:v>18492246.212283675</x:v>
      </x:c>
      <x:c r="FU56" s="58" t="n">
        <x:f>IF($C56&gt;'Deal Pricing'!$D$9,"",MAX(FU55-MIN(MAX(FU$9-FU55*FU$8/12,0),FU55),0))</x:f>
        <x:v>18512525.822222322</x:v>
      </x:c>
      <x:c r="FV56" s="58" t="n">
        <x:f>IF($C56&gt;'Deal Pricing'!$D$9,"",MAX(FV55-MIN(MAX(FV$9-FV55*FV$8/12,0),FV55),0))</x:f>
        <x:v>18532813.248314396</x:v>
      </x:c>
      <x:c r="FW56" s="58" t="n">
        <x:f>IF($C56&gt;'Deal Pricing'!$D$9,"",MAX(FW55-MIN(MAX(FW$9-FW55*FW$8/12,0),FW55),0))</x:f>
        <x:v>18553108.473638322</x:v>
      </x:c>
      <x:c r="FX56" s="58" t="n">
        <x:f>IF($C56&gt;'Deal Pricing'!$D$9,"",MAX(FX55-MIN(MAX(FX$9-FX55*FX$8/12,0),FX55),0))</x:f>
        <x:v>18573411.481263787</x:v>
      </x:c>
      <x:c r="FY56" s="58" t="n">
        <x:f>IF($C56&gt;'Deal Pricing'!$D$9,"",MAX(FY55-MIN(MAX(FY$9-FY55*FY$8/12,0),FY55),0))</x:f>
        <x:v>18593722.25425513</x:v>
      </x:c>
      <x:c r="FZ56" s="58" t="n">
        <x:f>IF($C56&gt;'Deal Pricing'!$D$9,"",MAX(FZ55-MIN(MAX(FZ$9-FZ55*FZ$8/12,0),FZ55),0))</x:f>
        <x:v>18614040.775663696</x:v>
      </x:c>
      <x:c r="GA56" s="58" t="n">
        <x:f>IF($C56&gt;'Deal Pricing'!$D$9,"",MAX(GA55-MIN(MAX(GA$9-GA55*GA$8/12,0),GA55),0))</x:f>
        <x:v>18634367.028536335</x:v>
      </x:c>
      <x:c r="GB56" s="58" t="n">
        <x:f>IF($C56&gt;'Deal Pricing'!$D$9,"",MAX(GB55-MIN(MAX(GB$9-GB55*GB$8/12,0),GB55),0))</x:f>
        <x:v>18654700.995907247</x:v>
      </x:c>
      <x:c r="GC56" s="58" t="n">
        <x:f>IF($C56&gt;'Deal Pricing'!$D$9,"",MAX(GC55-MIN(MAX(GC$9-GC55*GC$8/12,0),GC55),0))</x:f>
        <x:v>18675042.660806667</x:v>
      </x:c>
      <x:c r="GD56" s="58" t="n">
        <x:f>IF($C56&gt;'Deal Pricing'!$D$9,"",MAX(GD55-MIN(MAX(GD$9-GD55*GD$8/12,0),GD55),0))</x:f>
        <x:v>18695392.00625161</x:v>
      </x:c>
      <x:c r="GE56" s="58" t="n">
        <x:f>IF($C56&gt;'Deal Pricing'!$D$9,"",MAX(GE55-MIN(MAX(GE$9-GE55*GE$8/12,0),GE55),0))</x:f>
        <x:v>18715749.015255816</x:v>
      </x:c>
      <x:c r="GF56" s="58" t="n">
        <x:f>IF($C56&gt;'Deal Pricing'!$D$9,"",MAX(GF55-MIN(MAX(GF$9-GF55*GF$8/12,0),GF55),0))</x:f>
        <x:v>18736113.670819752</x:v>
      </x:c>
      <x:c r="GG56" s="58" t="n">
        <x:f>IF($C56&gt;'Deal Pricing'!$D$9,"",MAX(GG55-MIN(MAX(GG$9-GG55*GG$8/12,0),GG55),0))</x:f>
        <x:v>18756485.955940884</x:v>
      </x:c>
      <x:c r="GH56" s="58" t="n">
        <x:f>IF($C56&gt;'Deal Pricing'!$D$9,"",MAX(GH55-MIN(MAX(GH$9-GH55*GH$8/12,0),GH55),0))</x:f>
        <x:v>18776865.853604473</x:v>
      </x:c>
      <x:c r="GI56" s="58" t="n">
        <x:f>IF($C56&gt;'Deal Pricing'!$D$9,"",MAX(GI55-MIN(MAX(GI$9-GI55*GI$8/12,0),GI55),0))</x:f>
        <x:v>18797253.346788347</x:v>
      </x:c>
      <x:c r="GJ56" s="58" t="n">
        <x:f>IF($C56&gt;'Deal Pricing'!$D$9,"",MAX(GJ55-MIN(MAX(GJ$9-GJ55*GJ$8/12,0),GJ55),0))</x:f>
        <x:v>18817648.418465685</x:v>
      </x:c>
      <x:c r="GK56" s="58" t="n">
        <x:f>IF($C56&gt;'Deal Pricing'!$D$9,"",MAX(GK55-MIN(MAX(GK$9-GK55*GK$8/12,0),GK55),0))</x:f>
        <x:v>18838051.05159714</x:v>
      </x:c>
      <x:c r="GL56" s="58" t="n">
        <x:f>IF($C56&gt;'Deal Pricing'!$D$9,"",MAX(GL55-MIN(MAX(GL$9-GL55*GL$8/12,0),GL55),0))</x:f>
        <x:v>18858461.229140386</x:v>
      </x:c>
      <x:c r="GM56" s="58" t="n">
        <x:f>IF($C56&gt;'Deal Pricing'!$D$9,"",MAX(GM55-MIN(MAX(GM$9-GM55*GM$8/12,0),GM55),0))</x:f>
        <x:v>18878878.934040476</x:v>
      </x:c>
      <x:c r="GN56" s="58" t="n">
        <x:f>IF($C56&gt;'Deal Pricing'!$D$9,"",MAX(GN55-MIN(MAX(GN$9-GN55*GN$8/12,0),GN55),0))</x:f>
        <x:v>18899304.14923985</x:v>
      </x:c>
      <x:c r="GO56" s="58" t="n">
        <x:f>IF($C56&gt;'Deal Pricing'!$D$9,"",MAX(GO55-MIN(MAX(GO$9-GO55*GO$8/12,0),GO55),0))</x:f>
        <x:v>18919736.8576684</x:v>
      </x:c>
      <x:c r="GP56" s="58" t="n">
        <x:f>IF($C56&gt;'Deal Pricing'!$D$9,"",MAX(GP55-MIN(MAX(GP$9-GP55*GP$8/12,0),GP55),0))</x:f>
        <x:v>18940177.042253546</x:v>
      </x:c>
      <x:c r="GQ56" s="58" t="n">
        <x:f>IF($C56&gt;'Deal Pricing'!$D$9,"",MAX(GQ55-MIN(MAX(GQ$9-GQ55*GQ$8/12,0),GQ55),0))</x:f>
        <x:v>18960624.68591026</x:v>
      </x:c>
      <x:c r="GR56" s="58" t="n">
        <x:f>IF($C56&gt;'Deal Pricing'!$D$9,"",MAX(GR55-MIN(MAX(GR$9-GR55*GR$8/12,0),GR55),0))</x:f>
        <x:v>18981079.771551214</x:v>
      </x:c>
      <x:c r="GS56" s="58" t="n">
        <x:f>IF($C56&gt;'Deal Pricing'!$D$9,"",MAX(GS55-MIN(MAX(GS$9-GS55*GS$8/12,0),GS55),0))</x:f>
        <x:v>19001542.282077014</x:v>
      </x:c>
      <x:c r="GT56" s="58" t="n">
        <x:f>IF($C56&gt;'Deal Pricing'!$D$9,"",MAX(GT55-MIN(MAX(GT$9-GT55*GT$8/12,0),GT55),0))</x:f>
        <x:v>19022012.200385664</x:v>
      </x:c>
      <x:c r="GU56" s="58" t="n">
        <x:f>IF($C56&gt;'Deal Pricing'!$D$9,"",MAX(GU55-MIN(MAX(GU$9-GU55*GU$8/12,0),GU55),0))</x:f>
        <x:v>19042489.50936461</x:v>
      </x:c>
      <x:c r="GV56" s="58" t="n">
        <x:f>IF($C56&gt;'Deal Pricing'!$D$9,"",MAX(GV55-MIN(MAX(GV$9-GV55*GV$8/12,0),GV55),0))</x:f>
        <x:v>19062974.191894382</x:v>
      </x:c>
      <x:c r="GW56" s="58" t="n">
        <x:f>IF($C56&gt;'Deal Pricing'!$D$9,"",MAX(GW55-MIN(MAX(GW$9-GW55*GW$8/12,0),GW55),0))</x:f>
        <x:v>19083466.230852038</x:v>
      </x:c>
      <x:c r="GX56" s="58" t="n">
        <x:f>IF($C56&gt;'Deal Pricing'!$D$9,"",MAX(GX55-MIN(MAX(GX$9-GX55*GX$8/12,0),GX55),0))</x:f>
        <x:v>19103965.60910304</x:v>
      </x:c>
      <x:c r="GY56" s="58" t="n">
        <x:f>IF($C56&gt;'Deal Pricing'!$D$9,"",MAX(GY55-MIN(MAX(GY$9-GY55*GY$8/12,0),GY55),0))</x:f>
        <x:v>19124472.309510663</x:v>
      </x:c>
      <x:c r="GZ56" s="58" t="n">
        <x:f>IF($C56&gt;'Deal Pricing'!$D$9,"",MAX(GZ55-MIN(MAX(GZ$9-GZ55*GZ$8/12,0),GZ55),0))</x:f>
        <x:v>19144986.314926717</x:v>
      </x:c>
      <x:c r="HA56" s="58" t="n">
        <x:f>IF($C56&gt;'Deal Pricing'!$D$9,"",MAX(HA55-MIN(MAX(HA$9-HA55*HA$8/12,0),HA55),0))</x:f>
        <x:v>19165507.60820134</x:v>
      </x:c>
      <x:c r="HB56" s="58" t="n">
        <x:f>IF($C56&gt;'Deal Pricing'!$D$9,"",MAX(HB55-MIN(MAX(HB$9-HB55*HB$8/12,0),HB55),0))</x:f>
        <x:v>19186036.17217315</x:v>
      </x:c>
      <x:c r="HC56" s="58" t="n">
        <x:f>IF($C56&gt;'Deal Pricing'!$D$9,"",MAX(HC55-MIN(MAX(HC$9-HC55*HC$8/12,0),HC55),0))</x:f>
        <x:v>19206571.989678763</x:v>
      </x:c>
      <x:c r="HD56" s="58" t="n">
        <x:f>IF($C56&gt;'Deal Pricing'!$D$9,"",MAX(HD55-MIN(MAX(HD$9-HD55*HD$8/12,0),HD55),0))</x:f>
        <x:v>19227115.04354433</x:v>
      </x:c>
      <x:c r="HE56" s="58" t="n">
        <x:f>IF($C56&gt;'Deal Pricing'!$D$9,"",MAX(HE55-MIN(MAX(HE$9-HE55*HE$8/12,0),HE55),0))</x:f>
        <x:v>19247665.316593617</x:v>
      </x:c>
      <x:c r="HF56" s="58" t="n">
        <x:f>IF($C56&gt;'Deal Pricing'!$D$9,"",MAX(HF55-MIN(MAX(HF$9-HF55*HF$8/12,0),HF55),0))</x:f>
        <x:v>19268222.791639704</x:v>
      </x:c>
      <x:c r="HG56" s="58" t="n">
        <x:f>IF($C56&gt;'Deal Pricing'!$D$9,"",MAX(HG55-MIN(MAX(HG$9-HG55*HG$8/12,0),HG55),0))</x:f>
        <x:v>19288787.4514942</x:v>
      </x:c>
      <x:c r="HH56" s="58" t="n">
        <x:f>IF($C56&gt;'Deal Pricing'!$D$9,"",MAX(HH55-MIN(MAX(HH$9-HH55*HH$8/12,0),HH55),0))</x:f>
        <x:v>19309359.27895905</x:v>
      </x:c>
      <x:c r="HI56" s="58" t="n">
        <x:f>IF($C56&gt;'Deal Pricing'!$D$9,"",MAX(HI55-MIN(MAX(HI$9-HI55*HI$8/12,0),HI55),0))</x:f>
        <x:v>19329938.25683003</x:v>
      </x:c>
      <x:c r="HJ56" s="58" t="n">
        <x:f>IF($C56&gt;'Deal Pricing'!$D$9,"",MAX(HJ55-MIN(MAX(HJ$9-HJ55*HJ$8/12,0),HJ55),0))</x:f>
        <x:v>19350524.36790062</x:v>
      </x:c>
      <x:c r="HK56" s="58" t="n">
        <x:f>IF($C56&gt;'Deal Pricing'!$D$9,"",MAX(HK55-MIN(MAX(HK$9-HK55*HK$8/12,0),HK55),0))</x:f>
        <x:v>19371117.594953302</x:v>
      </x:c>
      <x:c r="HL56" s="58" t="n">
        <x:f>IF($C56&gt;'Deal Pricing'!$D$9,"",MAX(HL55-MIN(MAX(HL$9-HL55*HL$8/12,0),HL55),0))</x:f>
        <x:v>19391717.920769837</x:v>
      </x:c>
      <x:c r="HM56" s="58" t="n">
        <x:f>IF($C56&gt;'Deal Pricing'!$D$9,"",MAX(HM55-MIN(MAX(HM$9-HM55*HM$8/12,0),HM55),0))</x:f>
        <x:v>19412325.32812128</x:v>
      </x:c>
      <x:c r="HN56" s="58" t="n">
        <x:f>IF($C56&gt;'Deal Pricing'!$D$9,"",MAX(HN55-MIN(MAX(HN$9-HN55*HN$8/12,0),HN55),0))</x:f>
        <x:v>19432939.799777813</x:v>
      </x:c>
      <x:c r="HO56" s="58" t="n">
        <x:f>IF($C56&gt;'Deal Pricing'!$D$9,"",MAX(HO55-MIN(MAX(HO$9-HO55*HO$8/12,0),HO55),0))</x:f>
        <x:v>19453561.31849926</x:v>
      </x:c>
      <x:c r="HP56" s="58" t="n">
        <x:f>IF($C56&gt;'Deal Pricing'!$D$9,"",MAX(HP55-MIN(MAX(HP$9-HP55*HP$8/12,0),HP55),0))</x:f>
        <x:v>19474189.867044378</x:v>
      </x:c>
      <x:c r="HQ56" s="58" t="n">
        <x:f>IF($C56&gt;'Deal Pricing'!$D$9,"",MAX(HQ55-MIN(MAX(HQ$9-HQ55*HQ$8/12,0),HQ55),0))</x:f>
        <x:v>19494825.428162158</x:v>
      </x:c>
      <x:c r="HR56" s="58" t="n">
        <x:f>IF($C56&gt;'Deal Pricing'!$D$9,"",MAX(HR55-MIN(MAX(HR$9-HR55*HR$8/12,0),HR55),0))</x:f>
        <x:v>19515467.98460049</x:v>
      </x:c>
      <x:c r="HS56" s="58" t="n">
        <x:f>IF($C56&gt;'Deal Pricing'!$D$9,"",MAX(HS55-MIN(MAX(HS$9-HS55*HS$8/12,0),HS55),0))</x:f>
        <x:v>19536117.519098584</x:v>
      </x:c>
      <x:c r="HT56" s="58" t="n">
        <x:f>IF($C56&gt;'Deal Pricing'!$D$9,"",MAX(HT55-MIN(MAX(HT$9-HT55*HT$8/12,0),HT55),0))</x:f>
        <x:v>19556774.01439058</x:v>
      </x:c>
      <x:c r="HU56" s="58" t="n">
        <x:f>IF($C56&gt;'Deal Pricing'!$D$9,"",MAX(HU55-MIN(MAX(HU$9-HU55*HU$8/12,0),HU55),0))</x:f>
        <x:v>19577437.453208454</x:v>
      </x:c>
      <x:c r="HV56" s="58" t="n">
        <x:f>IF($C56&gt;'Deal Pricing'!$D$9,"",MAX(HV55-MIN(MAX(HV$9-HV55*HV$8/12,0),HV55),0))</x:f>
        <x:v>19598107.818274915</x:v>
      </x:c>
      <x:c r="HW56" s="58" t="n">
        <x:f>IF($C56&gt;'Deal Pricing'!$D$9,"",MAX(HW55-MIN(MAX(HW$9-HW55*HW$8/12,0),HW55),0))</x:f>
        <x:v>19618785.09231193</x:v>
      </x:c>
      <x:c r="HX56" s="58" t="n">
        <x:f>IF($C56&gt;'Deal Pricing'!$D$9,"",MAX(HX55-MIN(MAX(HX$9-HX55*HX$8/12,0),HX55),0))</x:f>
        <x:v>19639469.258032147</x:v>
      </x:c>
      <x:c r="HY56" s="58" t="n">
        <x:f>IF($C56&gt;'Deal Pricing'!$D$9,"",MAX(HY55-MIN(MAX(HY$9-HY55*HY$8/12,0),HY55),0))</x:f>
        <x:v>19660160.298147496</x:v>
      </x:c>
      <x:c r="HZ56" s="58" t="n">
        <x:f>IF($C56&gt;'Deal Pricing'!$D$9,"",MAX(HZ55-MIN(MAX(HZ$9-HZ55*HZ$8/12,0),HZ55),0))</x:f>
        <x:v>19680858.19536108</x:v>
      </x:c>
      <x:c r="IA56" s="58" t="n">
        <x:f>IF($C56&gt;'Deal Pricing'!$D$9,"",MAX(IA55-MIN(MAX(IA$9-IA55*IA$8/12,0),IA55),0))</x:f>
        <x:v>19701562.93237532</x:v>
      </x:c>
      <x:c r="IB56" s="58" t="n">
        <x:f>IF($C56&gt;'Deal Pricing'!$D$9,"",MAX(IB55-MIN(MAX(IB$9-IB55*IB$8/12,0),IB55),0))</x:f>
        <x:v>19722274.49188377</x:v>
      </x:c>
      <x:c r="IC56" s="2"/>
      <x:c r="ID56" s="2"/>
      <x:c r="IE56" s="2"/>
      <x:c r="IF56" s="2"/>
    </x:row>
    <x:row r="57">
      <x:c r="A57" s="2"/>
      <x:c r="B57" s="2"/>
      <x:c r="C57" s="2" t="n">
        <x:v>33</x:v>
      </x:c>
      <x:c r="D57" s="67" t="n">
        <x:f>IF(C57&lt;='Deal Pricing'!$D$9,(1-(1-(1-'Deal Pricing'!$H$10)^(1/12)))^(C57-1),"")</x:f>
        <x:v>0.8968571774592721</x:v>
      </x:c>
      <x:c r="E57" s="67" t="n">
        <x:f>IF(D57="","",D57*(1-(1-'Deal Pricing'!$H$10)^(1/12)))</x:f>
        <x:v>0.0030457746864827337</x:v>
      </x:c>
      <x:c r="F57" s="58" t="n">
        <x:f>IF($C57&gt;'Deal Pricing'!$D$9,"",MAX(F56-MIN(MAX(F$9-F56*F$8/12,0),F56),0))</x:f>
        <x:v>12172802.452861547</x:v>
      </x:c>
      <x:c r="G57" s="58" t="n">
        <x:f>IF($C57&gt;'Deal Pricing'!$D$9,"",MAX(G56-MIN(MAX(G$9-G56*G$8/12,0),G56),0))</x:f>
        <x:v>12188318.283226468</x:v>
      </x:c>
      <x:c r="H57" s="58" t="n">
        <x:f>IF($C57&gt;'Deal Pricing'!$D$9,"",MAX(H56-MIN(MAX(H$9-H56*H$8/12,0),H56),0))</x:f>
        <x:v>12203843.689637898</x:v>
      </x:c>
      <x:c r="I57" s="58" t="n">
        <x:f>IF($C57&gt;'Deal Pricing'!$D$9,"",MAX(I56-MIN(MAX(I$9-I56*I$8/12,0),I56),0))</x:f>
        <x:v>12219378.661325647</x:v>
      </x:c>
      <x:c r="J57" s="58" t="n">
        <x:f>IF($C57&gt;'Deal Pricing'!$D$9,"",MAX(J56-MIN(MAX(J$9-J56*J$8/12,0),J56),0))</x:f>
        <x:v>12234923.18750025</x:v>
      </x:c>
      <x:c r="K57" s="58" t="n">
        <x:f>IF($C57&gt;'Deal Pricing'!$D$9,"",MAX(K56-MIN(MAX(K$9-K56*K$8/12,0),K56),0))</x:f>
        <x:v>12250477.257363629</x:v>
      </x:c>
      <x:c r="L57" s="58" t="n">
        <x:f>IF($C57&gt;'Deal Pricing'!$D$9,"",MAX(L56-MIN(MAX(L$9-L56*L$8/12,0),L56),0))</x:f>
        <x:v>12266040.860084599</x:v>
      </x:c>
      <x:c r="M57" s="58" t="n">
        <x:f>IF($C57&gt;'Deal Pricing'!$D$9,"",MAX(M56-MIN(MAX(M$9-M56*M$8/12,0),M56),0))</x:f>
        <x:v>12281613.984826654</x:v>
      </x:c>
      <x:c r="N57" s="58" t="n">
        <x:f>IF($C57&gt;'Deal Pricing'!$D$9,"",MAX(N56-MIN(MAX(N$9-N56*N$8/12,0),N56),0))</x:f>
        <x:v>12297196.620720424</x:v>
      </x:c>
      <x:c r="O57" s="58" t="n">
        <x:f>IF($C57&gt;'Deal Pricing'!$D$9,"",MAX(O56-MIN(MAX(O$9-O56*O$8/12,0),O56),0))</x:f>
        <x:v>12312788.756891264</x:v>
      </x:c>
      <x:c r="P57" s="58" t="n">
        <x:f>IF($C57&gt;'Deal Pricing'!$D$9,"",MAX(P56-MIN(MAX(P$9-P56*P$8/12,0),P56),0))</x:f>
        <x:v>12328390.382431941</x:v>
      </x:c>
      <x:c r="Q57" s="58" t="n">
        <x:f>IF($C57&gt;'Deal Pricing'!$D$9,"",MAX(Q56-MIN(MAX(Q$9-Q56*Q$8/12,0),Q56),0))</x:f>
        <x:v>12344001.486429846</x:v>
      </x:c>
      <x:c r="R57" s="58" t="n">
        <x:f>IF($C57&gt;'Deal Pricing'!$D$9,"",MAX(R56-MIN(MAX(R$9-R56*R$8/12,0),R56),0))</x:f>
        <x:v>12359622.057940112</x:v>
      </x:c>
      <x:c r="S57" s="58" t="n">
        <x:f>IF($C57&gt;'Deal Pricing'!$D$9,"",MAX(S56-MIN(MAX(S$9-S56*S$8/12,0),S56),0))</x:f>
        <x:v>12375252.086012289</x:v>
      </x:c>
      <x:c r="T57" s="58" t="n">
        <x:f>IF($C57&gt;'Deal Pricing'!$D$9,"",MAX(T56-MIN(MAX(T$9-T56*T$8/12,0),T56),0))</x:f>
        <x:v>12390891.559664251</x:v>
      </x:c>
      <x:c r="U57" s="58" t="n">
        <x:f>IF($C57&gt;'Deal Pricing'!$D$9,"",MAX(U56-MIN(MAX(U$9-U56*U$8/12,0),U56),0))</x:f>
        <x:v>12406540.467907835</x:v>
      </x:c>
      <x:c r="V57" s="58" t="n">
        <x:f>IF($C57&gt;'Deal Pricing'!$D$9,"",MAX(V56-MIN(MAX(V$9-V56*V$8/12,0),V56),0))</x:f>
        <x:v>12422198.799726687</x:v>
      </x:c>
      <x:c r="W57" s="58" t="n">
        <x:f>IF($C57&gt;'Deal Pricing'!$D$9,"",MAX(W56-MIN(MAX(W$9-W56*W$8/12,0),W56),0))</x:f>
        <x:v>12437866.54408626</x:v>
      </x:c>
      <x:c r="X57" s="58" t="n">
        <x:f>IF($C57&gt;'Deal Pricing'!$D$9,"",MAX(X56-MIN(MAX(X$9-X56*X$8/12,0),X56),0))</x:f>
        <x:v>12453543.68994239</x:v>
      </x:c>
      <x:c r="Y57" s="58" t="n">
        <x:f>IF($C57&gt;'Deal Pricing'!$D$9,"",MAX(Y56-MIN(MAX(Y$9-Y56*Y$8/12,0),Y56),0))</x:f>
        <x:v>12469230.226220328</x:v>
      </x:c>
      <x:c r="Z57" s="58" t="n">
        <x:f>IF($C57&gt;'Deal Pricing'!$D$9,"",MAX(Z56-MIN(MAX(Z$9-Z56*Z$8/12,0),Z56),0))</x:f>
        <x:v>12484926.141838964</x:v>
      </x:c>
      <x:c r="AA57" s="58" t="n">
        <x:f>IF($C57&gt;'Deal Pricing'!$D$9,"",MAX(AA56-MIN(MAX(AA$9-AA56*AA$8/12,0),AA56),0))</x:f>
        <x:v>12500631.42568688</x:v>
      </x:c>
      <x:c r="AB57" s="58" t="n">
        <x:f>IF($C57&gt;'Deal Pricing'!$D$9,"",MAX(AB56-MIN(MAX(AB$9-AB56*AB$8/12,0),AB56),0))</x:f>
        <x:v>12516346.066646118</x:v>
      </x:c>
      <x:c r="AC57" s="58" t="n">
        <x:f>IF($C57&gt;'Deal Pricing'!$D$9,"",MAX(AC56-MIN(MAX(AC$9-AC56*AC$8/12,0),AC56),0))</x:f>
        <x:v>12532070.053568756</x:v>
      </x:c>
      <x:c r="AD57" s="58" t="n">
        <x:f>IF($C57&gt;'Deal Pricing'!$D$9,"",MAX(AD56-MIN(MAX(AD$9-AD56*AD$8/12,0),AD56),0))</x:f>
        <x:v>12547803.375300344</x:v>
      </x:c>
      <x:c r="AE57" s="58" t="n">
        <x:f>IF($C57&gt;'Deal Pricing'!$D$9,"",MAX(AE56-MIN(MAX(AE$9-AE56*AE$8/12,0),AE56),0))</x:f>
        <x:v>12563546.02065678</x:v>
      </x:c>
      <x:c r="AF57" s="58" t="n">
        <x:f>IF($C57&gt;'Deal Pricing'!$D$9,"",MAX(AF56-MIN(MAX(AF$9-AF56*AF$8/12,0),AF56),0))</x:f>
        <x:v>12579297.978447113</x:v>
      </x:c>
      <x:c r="AG57" s="58" t="n">
        <x:f>IF($C57&gt;'Deal Pricing'!$D$9,"",MAX(AG56-MIN(MAX(AG$9-AG56*AG$8/12,0),AG56),0))</x:f>
        <x:v>12595059.237453913</x:v>
      </x:c>
      <x:c r="AH57" s="58" t="n">
        <x:f>IF($C57&gt;'Deal Pricing'!$D$9,"",MAX(AH56-MIN(MAX(AH$9-AH56*AH$8/12,0),AH56),0))</x:f>
        <x:v>12610829.786441911</x:v>
      </x:c>
      <x:c r="AI57" s="58" t="n">
        <x:f>IF($C57&gt;'Deal Pricing'!$D$9,"",MAX(AI56-MIN(MAX(AI$9-AI56*AI$8/12,0),AI56),0))</x:f>
        <x:v>12626609.614166062</x:v>
      </x:c>
      <x:c r="AJ57" s="58" t="n">
        <x:f>IF($C57&gt;'Deal Pricing'!$D$9,"",MAX(AJ56-MIN(MAX(AJ$9-AJ56*AJ$8/12,0),AJ56),0))</x:f>
        <x:v>12642398.709352393</x:v>
      </x:c>
      <x:c r="AK57" s="58" t="n">
        <x:f>IF($C57&gt;'Deal Pricing'!$D$9,"",MAX(AK56-MIN(MAX(AK$9-AK56*AK$8/12,0),AK56),0))</x:f>
        <x:v>12658197.060720347</x:v>
      </x:c>
      <x:c r="AL57" s="58" t="n">
        <x:f>IF($C57&gt;'Deal Pricing'!$D$9,"",MAX(AL56-MIN(MAX(AL$9-AL56*AL$8/12,0),AL56),0))</x:f>
        <x:v>12674004.656960292</x:v>
      </x:c>
      <x:c r="AM57" s="58" t="n">
        <x:f>IF($C57&gt;'Deal Pricing'!$D$9,"",MAX(AM56-MIN(MAX(AM$9-AM56*AM$8/12,0),AM56),0))</x:f>
        <x:v>12689821.486755911</x:v>
      </x:c>
      <x:c r="AN57" s="58" t="n">
        <x:f>IF($C57&gt;'Deal Pricing'!$D$9,"",MAX(AN56-MIN(MAX(AN$9-AN56*AN$8/12,0),AN56),0))</x:f>
        <x:v>12705647.53876261</x:v>
      </x:c>
      <x:c r="AO57" s="58" t="n">
        <x:f>IF($C57&gt;'Deal Pricing'!$D$9,"",MAX(AO56-MIN(MAX(AO$9-AO56*AO$8/12,0),AO56),0))</x:f>
        <x:v>12721482.801628487</x:v>
      </x:c>
      <x:c r="AP57" s="58" t="n">
        <x:f>IF($C57&gt;'Deal Pricing'!$D$9,"",MAX(AP56-MIN(MAX(AP$9-AP56*AP$8/12,0),AP56),0))</x:f>
        <x:v>12737327.26397387</x:v>
      </x:c>
      <x:c r="AQ57" s="58" t="n">
        <x:f>IF($C57&gt;'Deal Pricing'!$D$9,"",MAX(AQ56-MIN(MAX(AQ$9-AQ56*AQ$8/12,0),AQ56),0))</x:f>
        <x:v>12753180.914411789</x:v>
      </x:c>
      <x:c r="AR57" s="58" t="n">
        <x:f>IF($C57&gt;'Deal Pricing'!$D$9,"",MAX(AR56-MIN(MAX(AR$9-AR56*AR$8/12,0),AR56),0))</x:f>
        <x:v>12769043.74152775</x:v>
      </x:c>
      <x:c r="AS57" s="58" t="n">
        <x:f>IF($C57&gt;'Deal Pricing'!$D$9,"",MAX(AS56-MIN(MAX(AS$9-AS56*AS$8/12,0),AS56),0))</x:f>
        <x:v>12784915.73389983</x:v>
      </x:c>
      <x:c r="AT57" s="58" t="n">
        <x:f>IF($C57&gt;'Deal Pricing'!$D$9,"",MAX(AT56-MIN(MAX(AT$9-AT56*AT$8/12,0),AT56),0))</x:f>
        <x:v>12800796.880081147</x:v>
      </x:c>
      <x:c r="AU57" s="58" t="n">
        <x:f>IF($C57&gt;'Deal Pricing'!$D$9,"",MAX(AU56-MIN(MAX(AU$9-AU56*AU$8/12,0),AU56),0))</x:f>
        <x:v>12816687.168608006</x:v>
      </x:c>
      <x:c r="AV57" s="58" t="n">
        <x:f>IF($C57&gt;'Deal Pricing'!$D$9,"",MAX(AV56-MIN(MAX(AV$9-AV56*AV$8/12,0),AV56),0))</x:f>
        <x:v>12832586.58800635</x:v>
      </x:c>
      <x:c r="AW57" s="58" t="n">
        <x:f>IF($C57&gt;'Deal Pricing'!$D$9,"",MAX(AW56-MIN(MAX(AW$9-AW56*AW$8/12,0),AW56),0))</x:f>
        <x:v>12848495.126775565</x:v>
      </x:c>
      <x:c r="AX57" s="58" t="n">
        <x:f>IF($C57&gt;'Deal Pricing'!$D$9,"",MAX(AX56-MIN(MAX(AX$9-AX56*AX$8/12,0),AX56),0))</x:f>
        <x:v>12864412.773407422</x:v>
      </x:c>
      <x:c r="AY57" s="58" t="n">
        <x:f>IF($C57&gt;'Deal Pricing'!$D$9,"",MAX(AY56-MIN(MAX(AY$9-AY56*AY$8/12,0),AY56),0))</x:f>
        <x:v>12880339.516366996</x:v>
      </x:c>
      <x:c r="AZ57" s="58" t="n">
        <x:f>IF($C57&gt;'Deal Pricing'!$D$9,"",MAX(AZ56-MIN(MAX(AZ$9-AZ56*AZ$8/12,0),AZ56),0))</x:f>
        <x:v>12896275.344112003</x:v>
      </x:c>
      <x:c r="BA57" s="58" t="n">
        <x:f>IF($C57&gt;'Deal Pricing'!$D$9,"",MAX(BA56-MIN(MAX(BA$9-BA56*BA$8/12,0),BA56),0))</x:f>
        <x:v>12912220.245073762</x:v>
      </x:c>
      <x:c r="BB57" s="58" t="n">
        <x:f>IF($C57&gt;'Deal Pricing'!$D$9,"",MAX(BB56-MIN(MAX(BB$9-BB56*BB$8/12,0),BB56),0))</x:f>
        <x:v>12928174.207675979</x:v>
      </x:c>
      <x:c r="BC57" s="58" t="n">
        <x:f>IF($C57&gt;'Deal Pricing'!$D$9,"",MAX(BC56-MIN(MAX(BC$9-BC56*BC$8/12,0),BC56),0))</x:f>
        <x:v>12944137.220316289</x:v>
      </x:c>
      <x:c r="BD57" s="58" t="n">
        <x:f>IF($C57&gt;'Deal Pricing'!$D$9,"",MAX(BD56-MIN(MAX(BD$9-BD56*BD$8/12,0),BD56),0))</x:f>
        <x:v>12960109.271384824</x:v>
      </x:c>
      <x:c r="BE57" s="58" t="n">
        <x:f>IF($C57&gt;'Deal Pricing'!$D$9,"",MAX(BE56-MIN(MAX(BE$9-BE56*BE$8/12,0),BE56),0))</x:f>
        <x:v>12976090.34924787</x:v>
      </x:c>
      <x:c r="BF57" s="58" t="n">
        <x:f>IF($C57&gt;'Deal Pricing'!$D$9,"",MAX(BF56-MIN(MAX(BF$9-BF56*BF$8/12,0),BF56),0))</x:f>
        <x:v>12992080.442255553</x:v>
      </x:c>
      <x:c r="BG57" s="58" t="n">
        <x:f>IF($C57&gt;'Deal Pricing'!$D$9,"",MAX(BG56-MIN(MAX(BG$9-BG56*BG$8/12,0),BG56),0))</x:f>
        <x:v>13008079.538747614</x:v>
      </x:c>
      <x:c r="BH57" s="58" t="n">
        <x:f>IF($C57&gt;'Deal Pricing'!$D$9,"",MAX(BH56-MIN(MAX(BH$9-BH56*BH$8/12,0),BH56),0))</x:f>
        <x:v>13024087.62703868</x:v>
      </x:c>
      <x:c r="BI57" s="58" t="n">
        <x:f>IF($C57&gt;'Deal Pricing'!$D$9,"",MAX(BI56-MIN(MAX(BI$9-BI56*BI$8/12,0),BI56),0))</x:f>
        <x:v>13040104.695435546</x:v>
      </x:c>
      <x:c r="BJ57" s="58" t="n">
        <x:f>IF($C57&gt;'Deal Pricing'!$D$9,"",MAX(BJ56-MIN(MAX(BJ$9-BJ56*BJ$8/12,0),BJ56),0))</x:f>
        <x:v>13056130.732219752</x:v>
      </x:c>
      <x:c r="BK57" s="58" t="n">
        <x:f>IF($C57&gt;'Deal Pricing'!$D$9,"",MAX(BK56-MIN(MAX(BK$9-BK56*BK$8/12,0),BK56),0))</x:f>
        <x:v>13072165.725665439</x:v>
      </x:c>
      <x:c r="BL57" s="58" t="n">
        <x:f>IF($C57&gt;'Deal Pricing'!$D$9,"",MAX(BL56-MIN(MAX(BL$9-BL56*BL$8/12,0),BL56),0))</x:f>
        <x:v>13088209.664021436</x:v>
      </x:c>
      <x:c r="BM57" s="58" t="n">
        <x:f>IF($C57&gt;'Deal Pricing'!$D$9,"",MAX(BM56-MIN(MAX(BM$9-BM56*BM$8/12,0),BM56),0))</x:f>
        <x:v>13104262.535529206</x:v>
      </x:c>
      <x:c r="BN57" s="58" t="n">
        <x:f>IF($C57&gt;'Deal Pricing'!$D$9,"",MAX(BN56-MIN(MAX(BN$9-BN56*BN$8/12,0),BN56),0))</x:f>
        <x:v>13120324.328405045</x:v>
      </x:c>
      <x:c r="BO57" s="58" t="n">
        <x:f>IF($C57&gt;'Deal Pricing'!$D$9,"",MAX(BO56-MIN(MAX(BO$9-BO56*BO$8/12,0),BO56),0))</x:f>
        <x:v>13136395.030858038</x:v>
      </x:c>
      <x:c r="BP57" s="58" t="n">
        <x:f>IF($C57&gt;'Deal Pricing'!$D$9,"",MAX(BP56-MIN(MAX(BP$9-BP56*BP$8/12,0),BP56),0))</x:f>
        <x:v>13152474.631072441</x:v>
      </x:c>
      <x:c r="BQ57" s="58" t="n">
        <x:f>IF($C57&gt;'Deal Pricing'!$D$9,"",MAX(BQ56-MIN(MAX(BQ$9-BQ56*BQ$8/12,0),BQ56),0))</x:f>
        <x:v>13168563.117225055</x:v>
      </x:c>
      <x:c r="BR57" s="58" t="n">
        <x:f>IF($C57&gt;'Deal Pricing'!$D$9,"",MAX(BR56-MIN(MAX(BR$9-BR56*BR$8/12,0),BR56),0))</x:f>
        <x:v>13184660.477470236</x:v>
      </x:c>
      <x:c r="BS57" s="58" t="n">
        <x:f>IF($C57&gt;'Deal Pricing'!$D$9,"",MAX(BS56-MIN(MAX(BS$9-BS56*BS$8/12,0),BS56),0))</x:f>
        <x:v>13200766.699946422</x:v>
      </x:c>
      <x:c r="BT57" s="58" t="n">
        <x:f>IF($C57&gt;'Deal Pricing'!$D$9,"",MAX(BT56-MIN(MAX(BT$9-BT56*BT$8/12,0),BT56),0))</x:f>
        <x:v>13216881.772782497</x:v>
      </x:c>
      <x:c r="BU57" s="58" t="n">
        <x:f>IF($C57&gt;'Deal Pricing'!$D$9,"",MAX(BU56-MIN(MAX(BU$9-BU56*BU$8/12,0),BU56),0))</x:f>
        <x:v>13233005.684083447</x:v>
      </x:c>
      <x:c r="BV57" s="58" t="n">
        <x:f>IF($C57&gt;'Deal Pricing'!$D$9,"",MAX(BV56-MIN(MAX(BV$9-BV56*BV$8/12,0),BV56),0))</x:f>
        <x:v>13249138.42194627</x:v>
      </x:c>
      <x:c r="BW57" s="58" t="n">
        <x:f>IF($C57&gt;'Deal Pricing'!$D$9,"",MAX(BW56-MIN(MAX(BW$9-BW56*BW$8/12,0),BW56),0))</x:f>
        <x:v>13265279.974444486</x:v>
      </x:c>
      <x:c r="BX57" s="58" t="n">
        <x:f>IF($C57&gt;'Deal Pricing'!$D$9,"",MAX(BX56-MIN(MAX(BX$9-BX56*BX$8/12,0),BX56),0))</x:f>
        <x:v>13281430.329643853</x:v>
      </x:c>
      <x:c r="BY57" s="58" t="n">
        <x:f>IF($C57&gt;'Deal Pricing'!$D$9,"",MAX(BY56-MIN(MAX(BY$9-BY56*BY$8/12,0),BY56),0))</x:f>
        <x:v>13297589.475586629</x:v>
      </x:c>
      <x:c r="BZ57" s="58" t="n">
        <x:f>IF($C57&gt;'Deal Pricing'!$D$9,"",MAX(BZ56-MIN(MAX(BZ$9-BZ56*BZ$8/12,0),BZ56),0))</x:f>
        <x:v>13313757.400307523</x:v>
      </x:c>
      <x:c r="CA57" s="58" t="n">
        <x:f>IF($C57&gt;'Deal Pricing'!$D$9,"",MAX(CA56-MIN(MAX(CA$9-CA56*CA$8/12,0),CA56),0))</x:f>
        <x:v>13329934.091817673</x:v>
      </x:c>
      <x:c r="CB57" s="58" t="n">
        <x:f>IF($C57&gt;'Deal Pricing'!$D$9,"",MAX(CB56-MIN(MAX(CB$9-CB56*CB$8/12,0),CB56),0))</x:f>
        <x:v>13346119.538120985</x:v>
      </x:c>
      <x:c r="CC57" s="58" t="n">
        <x:f>IF($C57&gt;'Deal Pricing'!$D$9,"",MAX(CC56-MIN(MAX(CC$9-CC56*CC$8/12,0),CC56),0))</x:f>
        <x:v>13362313.727199808</x:v>
      </x:c>
      <x:c r="CD57" s="58" t="n">
        <x:f>IF($C57&gt;'Deal Pricing'!$D$9,"",MAX(CD56-MIN(MAX(CD$9-CD56*CD$8/12,0),CD56),0))</x:f>
        <x:v>13378516.64702151</x:v>
      </x:c>
      <x:c r="CE57" s="58" t="n">
        <x:f>IF($C57&gt;'Deal Pricing'!$D$9,"",MAX(CE56-MIN(MAX(CE$9-CE56*CE$8/12,0),CE56),0))</x:f>
        <x:v>13394728.285543695</x:v>
      </x:c>
      <x:c r="CF57" s="58" t="n">
        <x:f>IF($C57&gt;'Deal Pricing'!$D$9,"",MAX(CF56-MIN(MAX(CF$9-CF56*CF$8/12,0),CF56),0))</x:f>
        <x:v>13410948.630701337</x:v>
      </x:c>
      <x:c r="CG57" s="58" t="n">
        <x:f>IF($C57&gt;'Deal Pricing'!$D$9,"",MAX(CG56-MIN(MAX(CG$9-CG56*CG$8/12,0),CG56),0))</x:f>
        <x:v>13427177.670421883</x:v>
      </x:c>
      <x:c r="CH57" s="58" t="n">
        <x:f>IF($C57&gt;'Deal Pricing'!$D$9,"",MAX(CH56-MIN(MAX(CH$9-CH56*CH$8/12,0),CH56),0))</x:f>
        <x:v>13443415.392610002</x:v>
      </x:c>
      <x:c r="CI57" s="58" t="n">
        <x:f>IF($C57&gt;'Deal Pricing'!$D$9,"",MAX(CI56-MIN(MAX(CI$9-CI56*CI$8/12,0),CI56),0))</x:f>
        <x:v>13459661.785162995</x:v>
      </x:c>
      <x:c r="CJ57" s="58" t="n">
        <x:f>IF($C57&gt;'Deal Pricing'!$D$9,"",MAX(CJ56-MIN(MAX(CJ$9-CJ56*CJ$8/12,0),CJ56),0))</x:f>
        <x:v>13475916.83595584</x:v>
      </x:c>
      <x:c r="CK57" s="58" t="n">
        <x:f>IF($C57&gt;'Deal Pricing'!$D$9,"",MAX(CK56-MIN(MAX(CK$9-CK56*CK$8/12,0),CK56),0))</x:f>
        <x:v>13492180.532855824</x:v>
      </x:c>
      <x:c r="CL57" s="58" t="n">
        <x:f>IF($C57&gt;'Deal Pricing'!$D$9,"",MAX(CL56-MIN(MAX(CL$9-CL56*CL$8/12,0),CL56),0))</x:f>
        <x:v>13508452.863708083</x:v>
      </x:c>
      <x:c r="CM57" s="58" t="n">
        <x:f>IF($C57&gt;'Deal Pricing'!$D$9,"",MAX(CM56-MIN(MAX(CM$9-CM56*CM$8/12,0),CM56),0))</x:f>
        <x:v>13524733.81635049</x:v>
      </x:c>
      <x:c r="CN57" s="58" t="n">
        <x:f>IF($C57&gt;'Deal Pricing'!$D$9,"",MAX(CN56-MIN(MAX(CN$9-CN56*CN$8/12,0),CN56),0))</x:f>
        <x:v>13541023.37859854</x:v>
      </x:c>
      <x:c r="CO57" s="58" t="n">
        <x:f>IF($C57&gt;'Deal Pricing'!$D$9,"",MAX(CO56-MIN(MAX(CO$9-CO56*CO$8/12,0),CO56),0))</x:f>
        <x:v>13557321.538260799</x:v>
      </x:c>
      <x:c r="CP57" s="58" t="n">
        <x:f>IF($C57&gt;'Deal Pricing'!$D$9,"",MAX(CP56-MIN(MAX(CP$9-CP56*CP$8/12,0),CP56),0))</x:f>
        <x:v>13573628.2831253</x:v>
      </x:c>
      <x:c r="CQ57" s="58" t="n">
        <x:f>IF($C57&gt;'Deal Pricing'!$D$9,"",MAX(CQ56-MIN(MAX(CQ$9-CQ56*CQ$8/12,0),CQ56),0))</x:f>
        <x:v>13589943.600965934</x:v>
      </x:c>
      <x:c r="CR57" s="58" t="n">
        <x:f>IF($C57&gt;'Deal Pricing'!$D$9,"",MAX(CR56-MIN(MAX(CR$9-CR56*CR$8/12,0),CR56),0))</x:f>
        <x:v>13606267.479547303</x:v>
      </x:c>
      <x:c r="CS57" s="58" t="n">
        <x:f>IF($C57&gt;'Deal Pricing'!$D$9,"",MAX(CS56-MIN(MAX(CS$9-CS56*CS$8/12,0),CS56),0))</x:f>
        <x:v>13622599.906612566</x:v>
      </x:c>
      <x:c r="CT57" s="58" t="n">
        <x:f>IF($C57&gt;'Deal Pricing'!$D$9,"",MAX(CT56-MIN(MAX(CT$9-CT56*CT$8/12,0),CT56),0))</x:f>
        <x:v>13638940.8698974</x:v>
      </x:c>
      <x:c r="CU57" s="58" t="n">
        <x:f>IF($C57&gt;'Deal Pricing'!$D$9,"",MAX(CU56-MIN(MAX(CU$9-CU56*CU$8/12,0),CU56),0))</x:f>
        <x:v>13655290.357116327</x:v>
      </x:c>
      <x:c r="CV57" s="58" t="n">
        <x:f>IF($C57&gt;'Deal Pricing'!$D$9,"",MAX(CV56-MIN(MAX(CV$9-CV56*CV$8/12,0),CV56),0))</x:f>
        <x:v>13671648.355976528</x:v>
      </x:c>
      <x:c r="CW57" s="58" t="n">
        <x:f>IF($C57&gt;'Deal Pricing'!$D$9,"",MAX(CW56-MIN(MAX(CW$9-CW56*CW$8/12,0),CW56),0))</x:f>
        <x:v>13688014.854163915</x:v>
      </x:c>
      <x:c r="CX57" s="58" t="n">
        <x:f>IF($C57&gt;'Deal Pricing'!$D$9,"",MAX(CX56-MIN(MAX(CX$9-CX56*CX$8/12,0),CX56),0))</x:f>
        <x:v>13704389.839357492</x:v>
      </x:c>
      <x:c r="CY57" s="58" t="n">
        <x:f>IF($C57&gt;'Deal Pricing'!$D$9,"",MAX(CY56-MIN(MAX(CY$9-CY56*CY$8/12,0),CY56),0))</x:f>
        <x:v>13720773.299215049</x:v>
      </x:c>
      <x:c r="CZ57" s="58" t="n">
        <x:f>IF($C57&gt;'Deal Pricing'!$D$9,"",MAX(CZ56-MIN(MAX(CZ$9-CZ56*CZ$8/12,0),CZ56),0))</x:f>
        <x:v>13737165.221387286</x:v>
      </x:c>
      <x:c r="DA57" s="58" t="n">
        <x:f>IF($C57&gt;'Deal Pricing'!$D$9,"",MAX(DA56-MIN(MAX(DA$9-DA56*DA$8/12,0),DA56),0))</x:f>
        <x:v>13753565.593504004</x:v>
      </x:c>
      <x:c r="DB57" s="58" t="n">
        <x:f>IF($C57&gt;'Deal Pricing'!$D$9,"",MAX(DB56-MIN(MAX(DB$9-DB56*DB$8/12,0),DB56),0))</x:f>
        <x:v>13769974.403188154</x:v>
      </x:c>
      <x:c r="DC57" s="58" t="n">
        <x:f>IF($C57&gt;'Deal Pricing'!$D$9,"",MAX(DC56-MIN(MAX(DC$9-DC56*DC$8/12,0),DC56),0))</x:f>
        <x:v>13786391.638043614</x:v>
      </x:c>
      <x:c r="DD57" s="58" t="n">
        <x:f>IF($C57&gt;'Deal Pricing'!$D$9,"",MAX(DD56-MIN(MAX(DD$9-DD56*DD$8/12,0),DD56),0))</x:f>
        <x:v>13802817.285660405</x:v>
      </x:c>
      <x:c r="DE57" s="58" t="n">
        <x:f>IF($C57&gt;'Deal Pricing'!$D$9,"",MAX(DE56-MIN(MAX(DE$9-DE56*DE$8/12,0),DE56),0))</x:f>
        <x:v>13819251.333620029</x:v>
      </x:c>
      <x:c r="DF57" s="58" t="n">
        <x:f>IF($C57&gt;'Deal Pricing'!$D$9,"",MAX(DF56-MIN(MAX(DF$9-DF56*DF$8/12,0),DF56),0))</x:f>
        <x:v>13835693.769483497</x:v>
      </x:c>
      <x:c r="DG57" s="58" t="n">
        <x:f>IF($C57&gt;'Deal Pricing'!$D$9,"",MAX(DG56-MIN(MAX(DG$9-DG56*DG$8/12,0),DG56),0))</x:f>
        <x:v>13852144.580804938</x:v>
      </x:c>
      <x:c r="DH57" s="58" t="n">
        <x:f>IF($C57&gt;'Deal Pricing'!$D$9,"",MAX(DH56-MIN(MAX(DH$9-DH56*DH$8/12,0),DH56),0))</x:f>
        <x:v>13868603.755118297</x:v>
      </x:c>
      <x:c r="DI57" s="58" t="n">
        <x:f>IF($C57&gt;'Deal Pricing'!$D$9,"",MAX(DI56-MIN(MAX(DI$9-DI56*DI$8/12,0),DI56),0))</x:f>
        <x:v>13885071.279950624</x:v>
      </x:c>
      <x:c r="DJ57" s="58" t="n">
        <x:f>IF($C57&gt;'Deal Pricing'!$D$9,"",MAX(DJ56-MIN(MAX(DJ$9-DJ56*DJ$8/12,0),DJ56),0))</x:f>
        <x:v>13901547.142808976</x:v>
      </x:c>
      <x:c r="DK57" s="58" t="n">
        <x:f>IF($C57&gt;'Deal Pricing'!$D$9,"",MAX(DK56-MIN(MAX(DK$9-DK56*DK$8/12,0),DK56),0))</x:f>
        <x:v>13918031.331193613</x:v>
      </x:c>
      <x:c r="DL57" s="58" t="n">
        <x:f>IF($C57&gt;'Deal Pricing'!$D$9,"",MAX(DL56-MIN(MAX(DL$9-DL56*DL$8/12,0),DL56),0))</x:f>
        <x:v>13934523.832584847</x:v>
      </x:c>
      <x:c r="DM57" s="58" t="n">
        <x:f>IF($C57&gt;'Deal Pricing'!$D$9,"",MAX(DM56-MIN(MAX(DM$9-DM56*DM$8/12,0),DM56),0))</x:f>
        <x:v>13951024.63445642</x:v>
      </x:c>
      <x:c r="DN57" s="58" t="n">
        <x:f>IF($C57&gt;'Deal Pricing'!$D$9,"",MAX(DN56-MIN(MAX(DN$9-DN56*DN$8/12,0),DN56),0))</x:f>
        <x:v>13967533.724263813</x:v>
      </x:c>
      <x:c r="DO57" s="58" t="n">
        <x:f>IF($C57&gt;'Deal Pricing'!$D$9,"",MAX(DO56-MIN(MAX(DO$9-DO56*DO$8/12,0),DO56),0))</x:f>
        <x:v>13984051.089449534</x:v>
      </x:c>
      <x:c r="DP57" s="58" t="n">
        <x:f>IF($C57&gt;'Deal Pricing'!$D$9,"",MAX(DP56-MIN(MAX(DP$9-DP56*DP$8/12,0),DP56),0))</x:f>
        <x:v>14000576.71744782</x:v>
      </x:c>
      <x:c r="DQ57" s="58" t="n">
        <x:f>IF($C57&gt;'Deal Pricing'!$D$9,"",MAX(DQ56-MIN(MAX(DQ$9-DQ56*DQ$8/12,0),DQ56),0))</x:f>
        <x:v>14017110.595673457</x:v>
      </x:c>
      <x:c r="DR57" s="58" t="n">
        <x:f>IF($C57&gt;'Deal Pricing'!$D$9,"",MAX(DR56-MIN(MAX(DR$9-DR56*DR$8/12,0),DR56),0))</x:f>
        <x:v>14033652.711534586</x:v>
      </x:c>
      <x:c r="DS57" s="58" t="n">
        <x:f>IF($C57&gt;'Deal Pricing'!$D$9,"",MAX(DS56-MIN(MAX(DS$9-DS56*DS$8/12,0),DS56),0))</x:f>
        <x:v>14050203.05242024</x:v>
      </x:c>
      <x:c r="DT57" s="58" t="n">
        <x:f>IF($C57&gt;'Deal Pricing'!$D$9,"",MAX(DT56-MIN(MAX(DT$9-DT56*DT$8/12,0),DT56),0))</x:f>
        <x:v>14066761.605712805</x:v>
      </x:c>
      <x:c r="DU57" s="58" t="n">
        <x:f>IF($C57&gt;'Deal Pricing'!$D$9,"",MAX(DU56-MIN(MAX(DU$9-DU56*DU$8/12,0),DU56),0))</x:f>
        <x:v>14083328.358775692</x:v>
      </x:c>
      <x:c r="DV57" s="58" t="n">
        <x:f>IF($C57&gt;'Deal Pricing'!$D$9,"",MAX(DV56-MIN(MAX(DV$9-DV56*DV$8/12,0),DV56),0))</x:f>
        <x:v>14099903.298965763</x:v>
      </x:c>
      <x:c r="DW57" s="58" t="n">
        <x:f>IF($C57&gt;'Deal Pricing'!$D$9,"",MAX(DW56-MIN(MAX(DW$9-DW56*DW$8/12,0),DW56),0))</x:f>
        <x:v>14116486.413621139</x:v>
      </x:c>
      <x:c r="DX57" s="58" t="n">
        <x:f>IF($C57&gt;'Deal Pricing'!$D$9,"",MAX(DX56-MIN(MAX(DX$9-DX56*DX$8/12,0),DX56),0))</x:f>
        <x:v>14133077.690073384</x:v>
      </x:c>
      <x:c r="DY57" s="58" t="n">
        <x:f>IF($C57&gt;'Deal Pricing'!$D$9,"",MAX(DY56-MIN(MAX(DY$9-DY56*DY$8/12,0),DY56),0))</x:f>
        <x:v>14149677.11563545</x:v>
      </x:c>
      <x:c r="DZ57" s="58" t="n">
        <x:f>IF($C57&gt;'Deal Pricing'!$D$9,"",MAX(DZ56-MIN(MAX(DZ$9-DZ56*DZ$8/12,0),DZ56),0))</x:f>
        <x:v>14166284.67761389</x:v>
      </x:c>
      <x:c r="EA57" s="58" t="n">
        <x:f>IF($C57&gt;'Deal Pricing'!$D$9,"",MAX(EA56-MIN(MAX(EA$9-EA56*EA$8/12,0),EA56),0))</x:f>
        <x:v>14182900.363298148</x:v>
      </x:c>
      <x:c r="EB57" s="58" t="n">
        <x:f>IF($C57&gt;'Deal Pricing'!$D$9,"",MAX(EB56-MIN(MAX(EB$9-EB56*EB$8/12,0),EB56),0))</x:f>
        <x:v>14199524.159965714</x:v>
      </x:c>
      <x:c r="EC57" s="58" t="n">
        <x:f>IF($C57&gt;'Deal Pricing'!$D$9,"",MAX(EC56-MIN(MAX(EC$9-EC56*EC$8/12,0),EC56),0))</x:f>
        <x:v>14216156.054885859</x:v>
      </x:c>
      <x:c r="ED57" s="58" t="n">
        <x:f>IF($C57&gt;'Deal Pricing'!$D$9,"",MAX(ED56-MIN(MAX(ED$9-ED56*ED$8/12,0),ED56),0))</x:f>
        <x:v>14232796.035309818</x:v>
      </x:c>
      <x:c r="EE57" s="58" t="n">
        <x:f>IF($C57&gt;'Deal Pricing'!$D$9,"",MAX(EE56-MIN(MAX(EE$9-EE56*EE$8/12,0),EE56),0))</x:f>
        <x:v>14249444.088482548</x:v>
      </x:c>
      <x:c r="EF57" s="58" t="n">
        <x:f>IF($C57&gt;'Deal Pricing'!$D$9,"",MAX(EF56-MIN(MAX(EF$9-EF56*EF$8/12,0),EF56),0))</x:f>
        <x:v>14266100.201630877</x:v>
      </x:c>
      <x:c r="EG57" s="58" t="n">
        <x:f>IF($C57&gt;'Deal Pricing'!$D$9,"",MAX(EG56-MIN(MAX(EG$9-EG56*EG$8/12,0),EG56),0))</x:f>
        <x:v>14282764.361975804</x:v>
      </x:c>
      <x:c r="EH57" s="58" t="n">
        <x:f>IF($C57&gt;'Deal Pricing'!$D$9,"",MAX(EH56-MIN(MAX(EH$9-EH56*EH$8/12,0),EH56),0))</x:f>
        <x:v>14299436.556719983</x:v>
      </x:c>
      <x:c r="EI57" s="58" t="n">
        <x:f>IF($C57&gt;'Deal Pricing'!$D$9,"",MAX(EI56-MIN(MAX(EI$9-EI56*EI$8/12,0),EI56),0))</x:f>
        <x:v>14316116.773060419</x:v>
      </x:c>
      <x:c r="EJ57" s="58" t="n">
        <x:f>IF($C57&gt;'Deal Pricing'!$D$9,"",MAX(EJ56-MIN(MAX(EJ$9-EJ56*EJ$8/12,0),EJ56),0))</x:f>
        <x:v>14332804.998176016</x:v>
      </x:c>
      <x:c r="EK57" s="58" t="n">
        <x:f>IF($C57&gt;'Deal Pricing'!$D$9,"",MAX(EK56-MIN(MAX(EK$9-EK56*EK$8/12,0),EK56),0))</x:f>
        <x:v>14349501.219239915</x:v>
      </x:c>
      <x:c r="EL57" s="58" t="n">
        <x:f>IF($C57&gt;'Deal Pricing'!$D$9,"",MAX(EL56-MIN(MAX(EL$9-EL56*EL$8/12,0),EL56),0))</x:f>
        <x:v>14366205.42340909</x:v>
      </x:c>
      <x:c r="EM57" s="58" t="n">
        <x:f>IF($C57&gt;'Deal Pricing'!$D$9,"",MAX(EM56-MIN(MAX(EM$9-EM56*EM$8/12,0),EM56),0))</x:f>
        <x:v>14382917.597828591</x:v>
      </x:c>
      <x:c r="EN57" s="58" t="n">
        <x:f>IF($C57&gt;'Deal Pricing'!$D$9,"",MAX(EN56-MIN(MAX(EN$9-EN56*EN$8/12,0),EN56),0))</x:f>
        <x:v>14399637.72963667</x:v>
      </x:c>
      <x:c r="EO57" s="58" t="n">
        <x:f>IF($C57&gt;'Deal Pricing'!$D$9,"",MAX(EO56-MIN(MAX(EO$9-EO56*EO$8/12,0),EO56),0))</x:f>
        <x:v>14416365.805953633</x:v>
      </x:c>
      <x:c r="EP57" s="58" t="n">
        <x:f>IF($C57&gt;'Deal Pricing'!$D$9,"",MAX(EP56-MIN(MAX(EP$9-EP56*EP$8/12,0),EP56),0))</x:f>
        <x:v>14433101.813894462</x:v>
      </x:c>
      <x:c r="EQ57" s="58" t="n">
        <x:f>IF($C57&gt;'Deal Pricing'!$D$9,"",MAX(EQ56-MIN(MAX(EQ$9-EQ56*EQ$8/12,0),EQ56),0))</x:f>
        <x:v>14449845.740556596</x:v>
      </x:c>
      <x:c r="ER57" s="58" t="n">
        <x:f>IF($C57&gt;'Deal Pricing'!$D$9,"",MAX(ER56-MIN(MAX(ER$9-ER56*ER$8/12,0),ER56),0))</x:f>
        <x:v>14466597.573032208</x:v>
      </x:c>
      <x:c r="ES57" s="58" t="n">
        <x:f>IF($C57&gt;'Deal Pricing'!$D$9,"",MAX(ES56-MIN(MAX(ES$9-ES56*ES$8/12,0),ES56),0))</x:f>
        <x:v>14483357.298395865</x:v>
      </x:c>
      <x:c r="ET57" s="58" t="n">
        <x:f>IF($C57&gt;'Deal Pricing'!$D$9,"",MAX(ET56-MIN(MAX(ET$9-ET56*ET$8/12,0),ET56),0))</x:f>
        <x:v>14500124.903717076</x:v>
      </x:c>
      <x:c r="EU57" s="58" t="n">
        <x:f>IF($C57&gt;'Deal Pricing'!$D$9,"",MAX(EU56-MIN(MAX(EU$9-EU56*EU$8/12,0),EU56),0))</x:f>
        <x:v>14516900.376048148</x:v>
      </x:c>
      <x:c r="EV57" s="58" t="n">
        <x:f>IF($C57&gt;'Deal Pricing'!$D$9,"",MAX(EV56-MIN(MAX(EV$9-EV56*EV$8/12,0),EV56),0))</x:f>
        <x:v>14533683.702435942</x:v>
      </x:c>
      <x:c r="EW57" s="58" t="n">
        <x:f>IF($C57&gt;'Deal Pricing'!$D$9,"",MAX(EW56-MIN(MAX(EW$9-EW56*EW$8/12,0),EW56),0))</x:f>
        <x:v>14550474.86991051</x:v>
      </x:c>
      <x:c r="EX57" s="58" t="n">
        <x:f>IF($C57&gt;'Deal Pricing'!$D$9,"",MAX(EX56-MIN(MAX(EX$9-EX56*EX$8/12,0),EX56),0))</x:f>
        <x:v>14567273.865496606</x:v>
      </x:c>
      <x:c r="EY57" s="58" t="n">
        <x:f>IF($C57&gt;'Deal Pricing'!$D$9,"",MAX(EY56-MIN(MAX(EY$9-EY56*EY$8/12,0),EY56),0))</x:f>
        <x:v>14584080.676203756</x:v>
      </x:c>
      <x:c r="EZ57" s="58" t="n">
        <x:f>IF($C57&gt;'Deal Pricing'!$D$9,"",MAX(EZ56-MIN(MAX(EZ$9-EZ56*EZ$8/12,0),EZ56),0))</x:f>
        <x:v>14600895.289030453</x:v>
      </x:c>
      <x:c r="FA57" s="58" t="n">
        <x:f>IF($C57&gt;'Deal Pricing'!$D$9,"",MAX(FA56-MIN(MAX(FA$9-FA56*FA$8/12,0),FA56),0))</x:f>
        <x:v>14617717.690968718</x:v>
      </x:c>
      <x:c r="FB57" s="58" t="n">
        <x:f>IF($C57&gt;'Deal Pricing'!$D$9,"",MAX(FB56-MIN(MAX(FB$9-FB56*FB$8/12,0),FB56),0))</x:f>
        <x:v>14634547.868993975</x:v>
      </x:c>
      <x:c r="FC57" s="58" t="n">
        <x:f>IF($C57&gt;'Deal Pricing'!$D$9,"",MAX(FC56-MIN(MAX(FC$9-FC56*FC$8/12,0),FC56),0))</x:f>
        <x:v>14651385.810076555</x:v>
      </x:c>
      <x:c r="FD57" s="58" t="n">
        <x:f>IF($C57&gt;'Deal Pricing'!$D$9,"",MAX(FD56-MIN(MAX(FD$9-FD56*FD$8/12,0),FD56),0))</x:f>
        <x:v>14668231.501170672</x:v>
      </x:c>
      <x:c r="FE57" s="58" t="n">
        <x:f>IF($C57&gt;'Deal Pricing'!$D$9,"",MAX(FE56-MIN(MAX(FE$9-FE56*FE$8/12,0),FE56),0))</x:f>
        <x:v>14685084.929225257</x:v>
      </x:c>
      <x:c r="FF57" s="58" t="n">
        <x:f>IF($C57&gt;'Deal Pricing'!$D$9,"",MAX(FF56-MIN(MAX(FF$9-FF56*FF$8/12,0),FF56),0))</x:f>
        <x:v>14701946.081173068</x:v>
      </x:c>
      <x:c r="FG57" s="58" t="n">
        <x:f>IF($C57&gt;'Deal Pricing'!$D$9,"",MAX(FG56-MIN(MAX(FG$9-FG56*FG$8/12,0),FG56),0))</x:f>
        <x:v>14718814.943942266</x:v>
      </x:c>
      <x:c r="FH57" s="58" t="n">
        <x:f>IF($C57&gt;'Deal Pricing'!$D$9,"",MAX(FH56-MIN(MAX(FH$9-FH56*FH$8/12,0),FH56),0))</x:f>
        <x:v>14735691.504444707</x:v>
      </x:c>
      <x:c r="FI57" s="58" t="n">
        <x:f>IF($C57&gt;'Deal Pricing'!$D$9,"",MAX(FI56-MIN(MAX(FI$9-FI56*FI$8/12,0),FI56),0))</x:f>
        <x:v>14752575.749587532</x:v>
      </x:c>
      <x:c r="FJ57" s="58" t="n">
        <x:f>IF($C57&gt;'Deal Pricing'!$D$9,"",MAX(FJ56-MIN(MAX(FJ$9-FJ56*FJ$8/12,0),FJ56),0))</x:f>
        <x:v>14769467.666263372</x:v>
      </x:c>
      <x:c r="FK57" s="58" t="n">
        <x:f>IF($C57&gt;'Deal Pricing'!$D$9,"",MAX(FK56-MIN(MAX(FK$9-FK56*FK$8/12,0),FK56),0))</x:f>
        <x:v>14786367.241354553</x:v>
      </x:c>
      <x:c r="FL57" s="58" t="n">
        <x:f>IF($C57&gt;'Deal Pricing'!$D$9,"",MAX(FL56-MIN(MAX(FL$9-FL56*FL$8/12,0),FL56),0))</x:f>
        <x:v>14803274.461737387</x:v>
      </x:c>
      <x:c r="FM57" s="58" t="n">
        <x:f>IF($C57&gt;'Deal Pricing'!$D$9,"",MAX(FM56-MIN(MAX(FM$9-FM56*FM$8/12,0),FM56),0))</x:f>
        <x:v>14820189.31427259</x:v>
      </x:c>
      <x:c r="FN57" s="58" t="n">
        <x:f>IF($C57&gt;'Deal Pricing'!$D$9,"",MAX(FN56-MIN(MAX(FN$9-FN56*FN$8/12,0),FN56),0))</x:f>
        <x:v>14837111.785816124</x:v>
      </x:c>
      <x:c r="FO57" s="58" t="n">
        <x:f>IF($C57&gt;'Deal Pricing'!$D$9,"",MAX(FO56-MIN(MAX(FO$9-FO56*FO$8/12,0),FO56),0))</x:f>
        <x:v>14854041.863208557</x:v>
      </x:c>
      <x:c r="FP57" s="58" t="n">
        <x:f>IF($C57&gt;'Deal Pricing'!$D$9,"",MAX(FP56-MIN(MAX(FP$9-FP56*FP$8/12,0),FP56),0))</x:f>
        <x:v>14870979.533285975</x:v>
      </x:c>
      <x:c r="FQ57" s="58" t="n">
        <x:f>IF($C57&gt;'Deal Pricing'!$D$9,"",MAX(FQ56-MIN(MAX(FQ$9-FQ56*FQ$8/12,0),FQ56),0))</x:f>
        <x:v>14887924.782869026</x:v>
      </x:c>
      <x:c r="FR57" s="58" t="n">
        <x:f>IF($C57&gt;'Deal Pricing'!$D$9,"",MAX(FR56-MIN(MAX(FR$9-FR56*FR$8/12,0),FR56),0))</x:f>
        <x:v>14904877.59877393</x:v>
      </x:c>
      <x:c r="FS57" s="58" t="n">
        <x:f>IF($C57&gt;'Deal Pricing'!$D$9,"",MAX(FS56-MIN(MAX(FS$9-FS56*FS$8/12,0),FS56),0))</x:f>
        <x:v>14921837.96780181</x:v>
      </x:c>
      <x:c r="FT57" s="58" t="n">
        <x:f>IF($C57&gt;'Deal Pricing'!$D$9,"",MAX(FT56-MIN(MAX(FT$9-FT56*FT$8/12,0),FT56),0))</x:f>
        <x:v>14938805.876749536</x:v>
      </x:c>
      <x:c r="FU57" s="58" t="n">
        <x:f>IF($C57&gt;'Deal Pricing'!$D$9,"",MAX(FU56-MIN(MAX(FU$9-FU56*FU$8/12,0),FU56),0))</x:f>
        <x:v>14955781.312398665</x:v>
      </x:c>
      <x:c r="FV57" s="58" t="n">
        <x:f>IF($C57&gt;'Deal Pricing'!$D$9,"",MAX(FV56-MIN(MAX(FV$9-FV56*FV$8/12,0),FV56),0))</x:f>
        <x:v>14972764.261526648</x:v>
      </x:c>
      <x:c r="FW57" s="58" t="n">
        <x:f>IF($C57&gt;'Deal Pricing'!$D$9,"",MAX(FW56-MIN(MAX(FW$9-FW56*FW$8/12,0),FW56),0))</x:f>
        <x:v>14989754.710897433</x:v>
      </x:c>
      <x:c r="FX57" s="58" t="n">
        <x:f>IF($C57&gt;'Deal Pricing'!$D$9,"",MAX(FX56-MIN(MAX(FX$9-FX56*FX$8/12,0),FX56),0))</x:f>
        <x:v>15006752.64726556</x:v>
      </x:c>
      <x:c r="FY57" s="58" t="n">
        <x:f>IF($C57&gt;'Deal Pricing'!$D$9,"",MAX(FY56-MIN(MAX(FY$9-FY56*FY$8/12,0),FY56),0))</x:f>
        <x:v>15023758.057379704</x:v>
      </x:c>
      <x:c r="FZ57" s="58" t="n">
        <x:f>IF($C57&gt;'Deal Pricing'!$D$9,"",MAX(FZ56-MIN(MAX(FZ$9-FZ56*FZ$8/12,0),FZ56),0))</x:f>
        <x:v>15040770.927974638</x:v>
      </x:c>
      <x:c r="GA57" s="58" t="n">
        <x:f>IF($C57&gt;'Deal Pricing'!$D$9,"",MAX(GA56-MIN(MAX(GA$9-GA56*GA$8/12,0),GA56),0))</x:f>
        <x:v>15057791.245780123</x:v>
      </x:c>
      <x:c r="GB57" s="58" t="n">
        <x:f>IF($C57&gt;'Deal Pricing'!$D$9,"",MAX(GB56-MIN(MAX(GB$9-GB56*GB$8/12,0),GB56),0))</x:f>
        <x:v>15074818.997512355</x:v>
      </x:c>
      <x:c r="GC57" s="58" t="n">
        <x:f>IF($C57&gt;'Deal Pricing'!$D$9,"",MAX(GC56-MIN(MAX(GC$9-GC56*GC$8/12,0),GC56),0))</x:f>
        <x:v>15091854.169883022</x:v>
      </x:c>
      <x:c r="GD57" s="58" t="n">
        <x:f>IF($C57&gt;'Deal Pricing'!$D$9,"",MAX(GD56-MIN(MAX(GD$9-GD56*GD$8/12,0),GD56),0))</x:f>
        <x:v>15108896.749589624</x:v>
      </x:c>
      <x:c r="GE57" s="58" t="n">
        <x:f>IF($C57&gt;'Deal Pricing'!$D$9,"",MAX(GE56-MIN(MAX(GE$9-GE56*GE$8/12,0),GE56),0))</x:f>
        <x:v>15125946.72332583</x:v>
      </x:c>
      <x:c r="GF57" s="58" t="n">
        <x:f>IF($C57&gt;'Deal Pricing'!$D$9,"",MAX(GF56-MIN(MAX(GF$9-GF56*GF$8/12,0),GF56),0))</x:f>
        <x:v>15143004.077771034</x:v>
      </x:c>
      <x:c r="GG57" s="58" t="n">
        <x:f>IF($C57&gt;'Deal Pricing'!$D$9,"",MAX(GG56-MIN(MAX(GG$9-GG56*GG$8/12,0),GG56),0))</x:f>
        <x:v>15160068.799601054</x:v>
      </x:c>
      <x:c r="GH57" s="58" t="n">
        <x:f>IF($C57&gt;'Deal Pricing'!$D$9,"",MAX(GH56-MIN(MAX(GH$9-GH56*GH$8/12,0),GH56),0))</x:f>
        <x:v>15177140.875478506</x:v>
      </x:c>
      <x:c r="GI57" s="58" t="n">
        <x:f>IF($C57&gt;'Deal Pricing'!$D$9,"",MAX(GI56-MIN(MAX(GI$9-GI56*GI$8/12,0),GI56),0))</x:f>
        <x:v>15194220.292057764</x:v>
      </x:c>
      <x:c r="GJ57" s="58" t="n">
        <x:f>IF($C57&gt;'Deal Pricing'!$D$9,"",MAX(GJ56-MIN(MAX(GJ$9-GJ56*GJ$8/12,0),GJ56),0))</x:f>
        <x:v>15211307.03598786</x:v>
      </x:c>
      <x:c r="GK57" s="58" t="n">
        <x:f>IF($C57&gt;'Deal Pricing'!$D$9,"",MAX(GK56-MIN(MAX(GK$9-GK56*GK$8/12,0),GK56),0))</x:f>
        <x:v>15228401.093904229</x:v>
      </x:c>
      <x:c r="GL57" s="58" t="n">
        <x:f>IF($C57&gt;'Deal Pricing'!$D$9,"",MAX(GL56-MIN(MAX(GL$9-GL56*GL$8/12,0),GL56),0))</x:f>
        <x:v>15245502.452438666</x:v>
      </x:c>
      <x:c r="GM57" s="58" t="n">
        <x:f>IF($C57&gt;'Deal Pricing'!$D$9,"",MAX(GM56-MIN(MAX(GM$9-GM56*GM$8/12,0),GM56),0))</x:f>
        <x:v>15262611.098209243</x:v>
      </x:c>
      <x:c r="GN57" s="58" t="n">
        <x:f>IF($C57&gt;'Deal Pricing'!$D$9,"",MAX(GN56-MIN(MAX(GN$9-GN56*GN$8/12,0),GN56),0))</x:f>
        <x:v>15279727.017830735</x:v>
      </x:c>
      <x:c r="GO57" s="58" t="n">
        <x:f>IF($C57&gt;'Deal Pricing'!$D$9,"",MAX(GO56-MIN(MAX(GO$9-GO56*GO$8/12,0),GO56),0))</x:f>
        <x:v>15296850.197904235</x:v>
      </x:c>
      <x:c r="GP57" s="58" t="n">
        <x:f>IF($C57&gt;'Deal Pricing'!$D$9,"",MAX(GP56-MIN(MAX(GP$9-GP56*GP$8/12,0),GP56),0))</x:f>
        <x:v>15313980.625027645</x:v>
      </x:c>
      <x:c r="GQ57" s="58" t="n">
        <x:f>IF($C57&gt;'Deal Pricing'!$D$9,"",MAX(GQ56-MIN(MAX(GQ$9-GQ56*GQ$8/12,0),GQ56),0))</x:f>
        <x:v>15331118.285785258</x:v>
      </x:c>
      <x:c r="GR57" s="58" t="n">
        <x:f>IF($C57&gt;'Deal Pricing'!$D$9,"",MAX(GR56-MIN(MAX(GR$9-GR56*GR$8/12,0),GR56),0))</x:f>
        <x:v>15348263.166758332</x:v>
      </x:c>
      <x:c r="GS57" s="58" t="n">
        <x:f>IF($C57&gt;'Deal Pricing'!$D$9,"",MAX(GS56-MIN(MAX(GS$9-GS56*GS$8/12,0),GS56),0))</x:f>
        <x:v>15365415.254514858</x:v>
      </x:c>
      <x:c r="GT57" s="58" t="n">
        <x:f>IF($C57&gt;'Deal Pricing'!$D$9,"",MAX(GT56-MIN(MAX(GT$9-GT56*GT$8/12,0),GT56),0))</x:f>
        <x:v>15382574.535619449</x:v>
      </x:c>
      <x:c r="GU57" s="58" t="n">
        <x:f>IF($C57&gt;'Deal Pricing'!$D$9,"",MAX(GU56-MIN(MAX(GU$9-GU56*GU$8/12,0),GU56),0))</x:f>
        <x:v>15399740.996625002</x:v>
      </x:c>
      <x:c r="GV57" s="58" t="n">
        <x:f>IF($C57&gt;'Deal Pricing'!$D$9,"",MAX(GV56-MIN(MAX(GV$9-GV56*GV$8/12,0),GV56),0))</x:f>
        <x:v>15416914.62407649</x:v>
      </x:c>
      <x:c r="GW57" s="58" t="n">
        <x:f>IF($C57&gt;'Deal Pricing'!$D$9,"",MAX(GW56-MIN(MAX(GW$9-GW56*GW$8/12,0),GW56),0))</x:f>
        <x:v>15434095.404514516</x:v>
      </x:c>
      <x:c r="GX57" s="58" t="n">
        <x:f>IF($C57&gt;'Deal Pricing'!$D$9,"",MAX(GX56-MIN(MAX(GX$9-GX56*GX$8/12,0),GX56),0))</x:f>
        <x:v>15451283.324466852</x:v>
      </x:c>
      <x:c r="GY57" s="58" t="n">
        <x:f>IF($C57&gt;'Deal Pricing'!$D$9,"",MAX(GY56-MIN(MAX(GY$9-GY56*GY$8/12,0),GY56),0))</x:f>
        <x:v>15468478.370458227</x:v>
      </x:c>
      <x:c r="GZ57" s="58" t="n">
        <x:f>IF($C57&gt;'Deal Pricing'!$D$9,"",MAX(GZ56-MIN(MAX(GZ$9-GZ56*GZ$8/12,0),GZ56),0))</x:f>
        <x:v>15485680.529000606</x:v>
      </x:c>
      <x:c r="HA57" s="58" t="n">
        <x:f>IF($C57&gt;'Deal Pricing'!$D$9,"",MAX(HA56-MIN(MAX(HA$9-HA56*HA$8/12,0),HA56),0))</x:f>
        <x:v>15502889.786603423</x:v>
      </x:c>
      <x:c r="HB57" s="58" t="n">
        <x:f>IF($C57&gt;'Deal Pricing'!$D$9,"",MAX(HB56-MIN(MAX(HB$9-HB56*HB$8/12,0),HB56),0))</x:f>
        <x:v>15520106.129763268</x:v>
      </x:c>
      <x:c r="HC57" s="58" t="n">
        <x:f>IF($C57&gt;'Deal Pricing'!$D$9,"",MAX(HC56-MIN(MAX(HC$9-HC56*HC$8/12,0),HC56),0))</x:f>
        <x:v>15537329.544973817</x:v>
      </x:c>
      <x:c r="HD57" s="58" t="n">
        <x:f>IF($C57&gt;'Deal Pricing'!$D$9,"",MAX(HD56-MIN(MAX(HD$9-HD56*HD$8/12,0),HD56),0))</x:f>
        <x:v>15554560.018716954</x:v>
      </x:c>
      <x:c r="HE57" s="58" t="n">
        <x:f>IF($C57&gt;'Deal Pricing'!$D$9,"",MAX(HE56-MIN(MAX(HE$9-HE56*HE$8/12,0),HE56),0))</x:f>
        <x:v>15571797.537471231</x:v>
      </x:c>
      <x:c r="HF57" s="58" t="n">
        <x:f>IF($C57&gt;'Deal Pricing'!$D$9,"",MAX(HF56-MIN(MAX(HF$9-HF56*HF$8/12,0),HF56),0))</x:f>
        <x:v>15589042.087703139</x:v>
      </x:c>
      <x:c r="HG57" s="58" t="n">
        <x:f>IF($C57&gt;'Deal Pricing'!$D$9,"",MAX(HG56-MIN(MAX(HG$9-HG56*HG$8/12,0),HG56),0))</x:f>
        <x:v>15606293.655876745</x:v>
      </x:c>
      <x:c r="HH57" s="58" t="n">
        <x:f>IF($C57&gt;'Deal Pricing'!$D$9,"",MAX(HH56-MIN(MAX(HH$9-HH56*HH$8/12,0),HH56),0))</x:f>
        <x:v>15623552.228445105</x:v>
      </x:c>
      <x:c r="HI57" s="58" t="n">
        <x:f>IF($C57&gt;'Deal Pricing'!$D$9,"",MAX(HI56-MIN(MAX(HI$9-HI56*HI$8/12,0),HI56),0))</x:f>
        <x:v>15640817.791853897</x:v>
      </x:c>
      <x:c r="HJ57" s="58" t="n">
        <x:f>IF($C57&gt;'Deal Pricing'!$D$9,"",MAX(HJ56-MIN(MAX(HJ$9-HJ56*HJ$8/12,0),HJ56),0))</x:f>
        <x:v>15658090.332545452</x:v>
      </x:c>
      <x:c r="HK57" s="58" t="n">
        <x:f>IF($C57&gt;'Deal Pricing'!$D$9,"",MAX(HK56-MIN(MAX(HK$9-HK56*HK$8/12,0),HK56),0))</x:f>
        <x:v>15675369.836949648</x:v>
      </x:c>
      <x:c r="HL57" s="58" t="n">
        <x:f>IF($C57&gt;'Deal Pricing'!$D$9,"",MAX(HL56-MIN(MAX(HL$9-HL56*HL$8/12,0),HL56),0))</x:f>
        <x:v>15692656.291494627</x:v>
      </x:c>
      <x:c r="HM57" s="58" t="n">
        <x:f>IF($C57&gt;'Deal Pricing'!$D$9,"",MAX(HM56-MIN(MAX(HM$9-HM56*HM$8/12,0),HM56),0))</x:f>
        <x:v>15709949.68259634</x:v>
      </x:c>
      <x:c r="HN57" s="58" t="n">
        <x:f>IF($C57&gt;'Deal Pricing'!$D$9,"",MAX(HN56-MIN(MAX(HN$9-HN56*HN$8/12,0),HN56),0))</x:f>
        <x:v>15727249.996668821</x:v>
      </x:c>
      <x:c r="HO57" s="58" t="n">
        <x:f>IF($C57&gt;'Deal Pricing'!$D$9,"",MAX(HO56-MIN(MAX(HO$9-HO56*HO$8/12,0),HO56),0))</x:f>
        <x:v>15744557.220114227</x:v>
      </x:c>
      <x:c r="HP57" s="58" t="n">
        <x:f>IF($C57&gt;'Deal Pricing'!$D$9,"",MAX(HP56-MIN(MAX(HP$9-HP56*HP$8/12,0),HP56),0))</x:f>
        <x:v>15761871.339332575</x:v>
      </x:c>
      <x:c r="HQ57" s="58" t="n">
        <x:f>IF($C57&gt;'Deal Pricing'!$D$9,"",MAX(HQ56-MIN(MAX(HQ$9-HQ56*HQ$8/12,0),HQ56),0))</x:f>
        <x:v>15779192.340712586</x:v>
      </x:c>
      <x:c r="HR57" s="58" t="n">
        <x:f>IF($C57&gt;'Deal Pricing'!$D$9,"",MAX(HR56-MIN(MAX(HR$9-HR56*HR$8/12,0),HR56),0))</x:f>
        <x:v>15796520.210640764</x:v>
      </x:c>
      <x:c r="HS57" s="58" t="n">
        <x:f>IF($C57&gt;'Deal Pricing'!$D$9,"",MAX(HS56-MIN(MAX(HS$9-HS56*HS$8/12,0),HS56),0))</x:f>
        <x:v>15813854.935493423</x:v>
      </x:c>
      <x:c r="HT57" s="58" t="n">
        <x:f>IF($C57&gt;'Deal Pricing'!$D$9,"",MAX(HT56-MIN(MAX(HT$9-HT56*HT$8/12,0),HT56),0))</x:f>
        <x:v>15831196.501640474</x:v>
      </x:c>
      <x:c r="HU57" s="58" t="n">
        <x:f>IF($C57&gt;'Deal Pricing'!$D$9,"",MAX(HU56-MIN(MAX(HU$9-HU56*HU$8/12,0),HU56),0))</x:f>
        <x:v>15848544.89544843</x:v>
      </x:c>
      <x:c r="HV57" s="58" t="n">
        <x:f>IF($C57&gt;'Deal Pricing'!$D$9,"",MAX(HV56-MIN(MAX(HV$9-HV56*HV$8/12,0),HV56),0))</x:f>
        <x:v>15865900.103272956</x:v>
      </x:c>
      <x:c r="HW57" s="58" t="n">
        <x:f>IF($C57&gt;'Deal Pricing'!$D$9,"",MAX(HW56-MIN(MAX(HW$9-HW56*HW$8/12,0),HW56),0))</x:f>
        <x:v>15883262.111467782</x:v>
      </x:c>
      <x:c r="HX57" s="58" t="n">
        <x:f>IF($C57&gt;'Deal Pricing'!$D$9,"",MAX(HX56-MIN(MAX(HX$9-HX56*HX$8/12,0),HX56),0))</x:f>
        <x:v>15900630.90637571</x:v>
      </x:c>
      <x:c r="HY57" s="58" t="n">
        <x:f>IF($C57&gt;'Deal Pricing'!$D$9,"",MAX(HY56-MIN(MAX(HY$9-HY56*HY$8/12,0),HY56),0))</x:f>
        <x:v>15918006.474337585</x:v>
      </x:c>
      <x:c r="HZ57" s="58" t="n">
        <x:f>IF($C57&gt;'Deal Pricing'!$D$9,"",MAX(HZ56-MIN(MAX(HZ$9-HZ56*HZ$8/12,0),HZ56),0))</x:f>
        <x:v>15935388.801683813</x:v>
      </x:c>
      <x:c r="IA57" s="58" t="n">
        <x:f>IF($C57&gt;'Deal Pricing'!$D$9,"",MAX(IA56-MIN(MAX(IA$9-IA56*IA$8/12,0),IA56),0))</x:f>
        <x:v>15952777.874742838</x:v>
      </x:c>
      <x:c r="IB57" s="58" t="n">
        <x:f>IF($C57&gt;'Deal Pricing'!$D$9,"",MAX(IB56-MIN(MAX(IB$9-IB56*IB$8/12,0),IB56),0))</x:f>
        <x:v>15970173.679832596</x:v>
      </x:c>
      <x:c r="IC57" s="2"/>
      <x:c r="ID57" s="2"/>
      <x:c r="IE57" s="2"/>
      <x:c r="IF57" s="2"/>
    </x:row>
    <x:row r="58">
      <x:c r="A58" s="2"/>
      <x:c r="B58" s="2"/>
      <x:c r="C58" s="2" t="n">
        <x:v>34</x:v>
      </x:c>
      <x:c r="D58" s="67" t="n">
        <x:f>IF(C58&lt;='Deal Pricing'!$D$9,(1-(1-(1-'Deal Pricing'!$H$10)^(1/12)))^(C58-1),"")</x:f>
        <x:v>0.8938114027727894</x:v>
      </x:c>
      <x:c r="E58" s="67" t="n">
        <x:f>IF(D58="","",D58*(1-(1-'Deal Pricing'!$H$10)^(1/12)))</x:f>
        <x:v>0.003035431073615522</x:v>
      </x:c>
      <x:c r="F58" s="58" t="n">
        <x:f>IF($C58&gt;'Deal Pricing'!$D$9,"",MAX(F57-MIN(MAX(F$9-F57*F$8/12,0),F57),0))</x:f>
        <x:v>9156100.780632723</x:v>
      </x:c>
      <x:c r="G58" s="58" t="n">
        <x:f>IF($C58&gt;'Deal Pricing'!$D$9,"",MAX(G57-MIN(MAX(G$9-G57*G$8/12,0),G57),0))</x:f>
        <x:v>9168148.601643436</x:v>
      </x:c>
      <x:c r="H58" s="58" t="n">
        <x:f>IF($C58&gt;'Deal Pricing'!$D$9,"",MAX(H57-MIN(MAX(H$9-H57*H$8/12,0),H57),0))</x:f>
        <x:v>9180204.533916064</x:v>
      </x:c>
      <x:c r="I58" s="58" t="n">
        <x:f>IF($C58&gt;'Deal Pricing'!$D$9,"",MAX(I57-MIN(MAX(I$9-I57*I$8/12,0),I57),0))</x:f>
        <x:v>9192268.57004264</x:v>
      </x:c>
      <x:c r="J58" s="58" t="n">
        <x:f>IF($C58&gt;'Deal Pricing'!$D$9,"",MAX(J57-MIN(MAX(J$9-J57*J$8/12,0),J57),0))</x:f>
        <x:v>9204340.70259915</x:v>
      </x:c>
      <x:c r="K58" s="58" t="n">
        <x:f>IF($C58&gt;'Deal Pricing'!$D$9,"",MAX(K57-MIN(MAX(K$9-K57*K$8/12,0),K57),0))</x:f>
        <x:v>9216420.924156547</x:v>
      </x:c>
      <x:c r="L58" s="58" t="n">
        <x:f>IF($C58&gt;'Deal Pricing'!$D$9,"",MAX(L57-MIN(MAX(L$9-L57*L$8/12,0),L57),0))</x:f>
        <x:v>9228509.227255395</x:v>
      </x:c>
      <x:c r="M58" s="58" t="n">
        <x:f>IF($C58&gt;'Deal Pricing'!$D$9,"",MAX(M57-MIN(MAX(M$9-M57*M$8/12,0),M57),0))</x:f>
        <x:v>9240605.604434593</x:v>
      </x:c>
      <x:c r="N58" s="58" t="n">
        <x:f>IF($C58&gt;'Deal Pricing'!$D$9,"",MAX(N57-MIN(MAX(N$9-N57*N$8/12,0),N57),0))</x:f>
        <x:v>9252710.048202869</x:v>
      </x:c>
      <x:c r="O58" s="58" t="n">
        <x:f>IF($C58&gt;'Deal Pricing'!$D$9,"",MAX(O57-MIN(MAX(O$9-O57*O$8/12,0),O57),0))</x:f>
        <x:v>9264822.551067298</x:v>
      </x:c>
      <x:c r="P58" s="58" t="n">
        <x:f>IF($C58&gt;'Deal Pricing'!$D$9,"",MAX(P57-MIN(MAX(P$9-P57*P$8/12,0),P57),0))</x:f>
        <x:v>9276943.105505042</x:v>
      </x:c>
      <x:c r="Q58" s="58" t="n">
        <x:f>IF($C58&gt;'Deal Pricing'!$D$9,"",MAX(Q57-MIN(MAX(Q$9-Q57*Q$8/12,0),Q57),0))</x:f>
        <x:v>9289071.703991458</x:v>
      </x:c>
      <x:c r="R58" s="58" t="n">
        <x:f>IF($C58&gt;'Deal Pricing'!$D$9,"",MAX(R57-MIN(MAX(R$9-R57*R$8/12,0),R57),0))</x:f>
        <x:v>9301208.3389723</x:v>
      </x:c>
      <x:c r="S58" s="58" t="n">
        <x:f>IF($C58&gt;'Deal Pricing'!$D$9,"",MAX(S57-MIN(MAX(S$9-S57*S$8/12,0),S57),0))</x:f>
        <x:v>9313353.002891283</x:v>
      </x:c>
      <x:c r="T58" s="58" t="n">
        <x:f>IF($C58&gt;'Deal Pricing'!$D$9,"",MAX(T57-MIN(MAX(T$9-T57*T$8/12,0),T57),0))</x:f>
        <x:v>9325505.688163066</x:v>
      </x:c>
      <x:c r="U58" s="58" t="n">
        <x:f>IF($C58&gt;'Deal Pricing'!$D$9,"",MAX(U57-MIN(MAX(U$9-U57*U$8/12,0),U57),0))</x:f>
        <x:v>9337666.387199774</x:v>
      </x:c>
      <x:c r="V58" s="58" t="n">
        <x:f>IF($C58&gt;'Deal Pricing'!$D$9,"",MAX(V57-MIN(MAX(V$9-V57*V$8/12,0),V57),0))</x:f>
        <x:v>9349835.092388054</x:v>
      </x:c>
      <x:c r="W58" s="58" t="n">
        <x:f>IF($C58&gt;'Deal Pricing'!$D$9,"",MAX(W57-MIN(MAX(W$9-W57*W$8/12,0),W57),0))</x:f>
        <x:v>9362011.796099393</x:v>
      </x:c>
      <x:c r="X58" s="58" t="n">
        <x:f>IF($C58&gt;'Deal Pricing'!$D$9,"",MAX(X57-MIN(MAX(X$9-X57*X$8/12,0),X57),0))</x:f>
        <x:v>9374196.490698984</x:v>
      </x:c>
      <x:c r="Y58" s="58" t="n">
        <x:f>IF($C58&gt;'Deal Pricing'!$D$9,"",MAX(Y57-MIN(MAX(Y$9-Y57*Y$8/12,0),Y57),0))</x:f>
        <x:v>9386389.168524016</x:v>
      </x:c>
      <x:c r="Z58" s="58" t="n">
        <x:f>IF($C58&gt;'Deal Pricing'!$D$9,"",MAX(Z57-MIN(MAX(Z$9-Z57*Z$8/12,0),Z57),0))</x:f>
        <x:v>9398589.82190871</x:v>
      </x:c>
      <x:c r="AA58" s="58" t="n">
        <x:f>IF($C58&gt;'Deal Pricing'!$D$9,"",MAX(AA57-MIN(MAX(AA$9-AA57*AA$8/12,0),AA57),0))</x:f>
        <x:v>9410798.443159532</x:v>
      </x:c>
      <x:c r="AB58" s="58" t="n">
        <x:f>IF($C58&gt;'Deal Pricing'!$D$9,"",MAX(AB57-MIN(MAX(AB$9-AB57*AB$8/12,0),AB57),0))</x:f>
        <x:v>9423015.024579769</x:v>
      </x:c>
      <x:c r="AC58" s="58" t="n">
        <x:f>IF($C58&gt;'Deal Pricing'!$D$9,"",MAX(AC57-MIN(MAX(AC$9-AC57*AC$8/12,0),AC57),0))</x:f>
        <x:v>9435239.558445264</x:v>
      </x:c>
      <x:c r="AD58" s="58" t="n">
        <x:f>IF($C58&gt;'Deal Pricing'!$D$9,"",MAX(AD57-MIN(MAX(AD$9-AD57*AD$8/12,0),AD57),0))</x:f>
        <x:v>9447472.03702866</x:v>
      </x:c>
      <x:c r="AE58" s="58" t="n">
        <x:f>IF($C58&gt;'Deal Pricing'!$D$9,"",MAX(AE57-MIN(MAX(AE$9-AE57*AE$8/12,0),AE57),0))</x:f>
        <x:v>9459712.452575443</x:v>
      </x:c>
      <x:c r="AF58" s="58" t="n">
        <x:f>IF($C58&gt;'Deal Pricing'!$D$9,"",MAX(AF57-MIN(MAX(AF$9-AF57*AF$8/12,0),AF57),0))</x:f>
        <x:v>9471960.797327545</x:v>
      </x:c>
      <x:c r="AG58" s="58" t="n">
        <x:f>IF($C58&gt;'Deal Pricing'!$D$9,"",MAX(AG57-MIN(MAX(AG$9-AG57*AG$8/12,0),AG57),0))</x:f>
        <x:v>9484217.063502979</x:v>
      </x:c>
      <x:c r="AH58" s="58" t="n">
        <x:f>IF($C58&gt;'Deal Pricing'!$D$9,"",MAX(AH57-MIN(MAX(AH$9-AH57*AH$8/12,0),AH57),0))</x:f>
        <x:v>9496481.243304782</x:v>
      </x:c>
      <x:c r="AI58" s="58" t="n">
        <x:f>IF($C58&gt;'Deal Pricing'!$D$9,"",MAX(AI57-MIN(MAX(AI$9-AI57*AI$8/12,0),AI57),0))</x:f>
        <x:v>9508753.328929346</x:v>
      </x:c>
      <x:c r="AJ58" s="58" t="n">
        <x:f>IF($C58&gt;'Deal Pricing'!$D$9,"",MAX(AJ57-MIN(MAX(AJ$9-AJ57*AJ$8/12,0),AJ57),0))</x:f>
        <x:v>9521033.31254657</x:v>
      </x:c>
      <x:c r="AK58" s="58" t="n">
        <x:f>IF($C58&gt;'Deal Pricing'!$D$9,"",MAX(AK57-MIN(MAX(AK$9-AK57*AK$8/12,0),AK57),0))</x:f>
        <x:v>9533321.186322968</x:v>
      </x:c>
      <x:c r="AL58" s="58" t="n">
        <x:f>IF($C58&gt;'Deal Pricing'!$D$9,"",MAX(AL57-MIN(MAX(AL$9-AL57*AL$8/12,0),AL57),0))</x:f>
        <x:v>9545616.942398377</x:v>
      </x:c>
      <x:c r="AM58" s="58" t="n">
        <x:f>IF($C58&gt;'Deal Pricing'!$D$9,"",MAX(AM57-MIN(MAX(AM$9-AM57*AM$8/12,0),AM57),0))</x:f>
        <x:v>9557920.57290911</x:v>
      </x:c>
      <x:c r="AN58" s="58" t="n">
        <x:f>IF($C58&gt;'Deal Pricing'!$D$9,"",MAX(AN57-MIN(MAX(AN$9-AN57*AN$8/12,0),AN57),0))</x:f>
        <x:v>9570232.069965594</x:v>
      </x:c>
      <x:c r="AO58" s="58" t="n">
        <x:f>IF($C58&gt;'Deal Pricing'!$D$9,"",MAX(AO57-MIN(MAX(AO$9-AO57*AO$8/12,0),AO57),0))</x:f>
        <x:v>9582551.425674055</x:v>
      </x:c>
      <x:c r="AP58" s="58" t="n">
        <x:f>IF($C58&gt;'Deal Pricing'!$D$9,"",MAX(AP57-MIN(MAX(AP$9-AP57*AP$8/12,0),AP57),0))</x:f>
        <x:v>9594878.632115314</x:v>
      </x:c>
      <x:c r="AQ58" s="58" t="n">
        <x:f>IF($C58&gt;'Deal Pricing'!$D$9,"",MAX(AQ57-MIN(MAX(AQ$9-AQ57*AQ$8/12,0),AQ57),0))</x:f>
        <x:v>9607213.681365974</x:v>
      </x:c>
      <x:c r="AR58" s="58" t="n">
        <x:f>IF($C58&gt;'Deal Pricing'!$D$9,"",MAX(AR57-MIN(MAX(AR$9-AR57*AR$8/12,0),AR57),0))</x:f>
        <x:v>9619556.56547745</x:v>
      </x:c>
      <x:c r="AS58" s="58" t="n">
        <x:f>IF($C58&gt;'Deal Pricing'!$D$9,"",MAX(AS57-MIN(MAX(AS$9-AS57*AS$8/12,0),AS57),0))</x:f>
        <x:v>9631907.276496768</x:v>
      </x:c>
      <x:c r="AT58" s="58" t="n">
        <x:f>IF($C58&gt;'Deal Pricing'!$D$9,"",MAX(AT57-MIN(MAX(AT$9-AT57*AT$8/12,0),AT57),0))</x:f>
        <x:v>9644265.806448381</x:v>
      </x:c>
      <x:c r="AU58" s="58" t="n">
        <x:f>IF($C58&gt;'Deal Pricing'!$D$9,"",MAX(AU57-MIN(MAX(AU$9-AU57*AU$8/12,0),AU57),0))</x:f>
        <x:v>9656632.147342606</x:v>
      </x:c>
      <x:c r="AV58" s="58" t="n">
        <x:f>IF($C58&gt;'Deal Pricing'!$D$9,"",MAX(AV57-MIN(MAX(AV$9-AV57*AV$8/12,0),AV57),0))</x:f>
        <x:v>9669006.291182272</x:v>
      </x:c>
      <x:c r="AW58" s="58" t="n">
        <x:f>IF($C58&gt;'Deal Pricing'!$D$9,"",MAX(AW57-MIN(MAX(AW$9-AW57*AW$8/12,0),AW57),0))</x:f>
        <x:v>9681388.229945932</x:v>
      </x:c>
      <x:c r="AX58" s="58" t="n">
        <x:f>IF($C58&gt;'Deal Pricing'!$D$9,"",MAX(AX57-MIN(MAX(AX$9-AX57*AX$8/12,0),AX57),0))</x:f>
        <x:v>9693777.955607474</x:v>
      </x:c>
      <x:c r="AY58" s="58" t="n">
        <x:f>IF($C58&gt;'Deal Pricing'!$D$9,"",MAX(AY57-MIN(MAX(AY$9-AY57*AY$8/12,0),AY57),0))</x:f>
        <x:v>9706175.460116321</x:v>
      </x:c>
      <x:c r="AZ58" s="58" t="n">
        <x:f>IF($C58&gt;'Deal Pricing'!$D$9,"",MAX(AZ57-MIN(MAX(AZ$9-AZ57*AZ$8/12,0),AZ57),0))</x:f>
        <x:v>9718580.735417468</x:v>
      </x:c>
      <x:c r="BA58" s="58" t="n">
        <x:f>IF($C58&gt;'Deal Pricing'!$D$9,"",MAX(BA57-MIN(MAX(BA$9-BA57*BA$8/12,0),BA57),0))</x:f>
        <x:v>9730993.773431715</x:v>
      </x:c>
      <x:c r="BB58" s="58" t="n">
        <x:f>IF($C58&gt;'Deal Pricing'!$D$9,"",MAX(BB57-MIN(MAX(BB$9-BB57*BB$8/12,0),BB57),0))</x:f>
        <x:v>9743414.566075131</x:v>
      </x:c>
      <x:c r="BC58" s="58" t="n">
        <x:f>IF($C58&gt;'Deal Pricing'!$D$9,"",MAX(BC57-MIN(MAX(BC$9-BC57*BC$8/12,0),BC57),0))</x:f>
        <x:v>9755843.105239904</x:v>
      </x:c>
      <x:c r="BD58" s="58" t="n">
        <x:f>IF($C58&gt;'Deal Pricing'!$D$9,"",MAX(BD57-MIN(MAX(BD$9-BD57*BD$8/12,0),BD57),0))</x:f>
        <x:v>9768279.382813556</x:v>
      </x:c>
      <x:c r="BE58" s="58" t="n">
        <x:f>IF($C58&gt;'Deal Pricing'!$D$9,"",MAX(BE57-MIN(MAX(BE$9-BE57*BE$8/12,0),BE57),0))</x:f>
        <x:v>9780723.390662003</x:v>
      </x:c>
      <x:c r="BF58" s="58" t="n">
        <x:f>IF($C58&gt;'Deal Pricing'!$D$9,"",MAX(BF57-MIN(MAX(BF$9-BF57*BF$8/12,0),BF57),0))</x:f>
        <x:v>9793175.120637491</x:v>
      </x:c>
      <x:c r="BG58" s="58" t="n">
        <x:f>IF($C58&gt;'Deal Pricing'!$D$9,"",MAX(BG57-MIN(MAX(BG$9-BG57*BG$8/12,0),BG57),0))</x:f>
        <x:v>9805634.564584576</x:v>
      </x:c>
      <x:c r="BH58" s="58" t="n">
        <x:f>IF($C58&gt;'Deal Pricing'!$D$9,"",MAX(BH57-MIN(MAX(BH$9-BH57*BH$8/12,0),BH57),0))</x:f>
        <x:v>9818101.714324815</x:v>
      </x:c>
      <x:c r="BI58" s="58" t="n">
        <x:f>IF($C58&gt;'Deal Pricing'!$D$9,"",MAX(BI57-MIN(MAX(BI$9-BI57*BI$8/12,0),BI57),0))</x:f>
        <x:v>9830576.561674701</x:v>
      </x:c>
      <x:c r="BJ58" s="58" t="n">
        <x:f>IF($C58&gt;'Deal Pricing'!$D$9,"",MAX(BJ57-MIN(MAX(BJ$9-BJ57*BJ$8/12,0),BJ57),0))</x:f>
        <x:v>9843059.098427543</x:v>
      </x:c>
      <x:c r="BK58" s="58" t="n">
        <x:f>IF($C58&gt;'Deal Pricing'!$D$9,"",MAX(BK57-MIN(MAX(BK$9-BK57*BK$8/12,0),BK57),0))</x:f>
        <x:v>9855549.316371987</x:v>
      </x:c>
      <x:c r="BL58" s="58" t="n">
        <x:f>IF($C58&gt;'Deal Pricing'!$D$9,"",MAX(BL57-MIN(MAX(BL$9-BL57*BL$8/12,0),BL57),0))</x:f>
        <x:v>9868047.207273412</x:v>
      </x:c>
      <x:c r="BM58" s="58" t="n">
        <x:f>IF($C58&gt;'Deal Pricing'!$D$9,"",MAX(BM57-MIN(MAX(BM$9-BM57*BM$8/12,0),BM57),0))</x:f>
        <x:v>9880552.76289253</x:v>
      </x:c>
      <x:c r="BN58" s="58" t="n">
        <x:f>IF($C58&gt;'Deal Pricing'!$D$9,"",MAX(BN57-MIN(MAX(BN$9-BN57*BN$8/12,0),BN57),0))</x:f>
        <x:v>9893065.974966902</x:v>
      </x:c>
      <x:c r="BO58" s="58" t="n">
        <x:f>IF($C58&gt;'Deal Pricing'!$D$9,"",MAX(BO57-MIN(MAX(BO$9-BO57*BO$8/12,0),BO57),0))</x:f>
        <x:v>9905586.835229538</x:v>
      </x:c>
      <x:c r="BP58" s="58" t="n">
        <x:f>IF($C58&gt;'Deal Pricing'!$D$9,"",MAX(BP57-MIN(MAX(BP$9-BP57*BP$8/12,0),BP57),0))</x:f>
        <x:v>9918115.33539062</x:v>
      </x:c>
      <x:c r="BQ58" s="58" t="n">
        <x:f>IF($C58&gt;'Deal Pricing'!$D$9,"",MAX(BQ57-MIN(MAX(BQ$9-BQ57*BQ$8/12,0),BQ57),0))</x:f>
        <x:v>9930651.467155488</x:v>
      </x:c>
      <x:c r="BR58" s="58" t="n">
        <x:f>IF($C58&gt;'Deal Pricing'!$D$9,"",MAX(BR57-MIN(MAX(BR$9-BR57*BR$8/12,0),BR57),0))</x:f>
        <x:v>9943195.222209089</x:v>
      </x:c>
      <x:c r="BS58" s="58" t="n">
        <x:f>IF($C58&gt;'Deal Pricing'!$D$9,"",MAX(BS57-MIN(MAX(BS$9-BS57*BS$8/12,0),BS57),0))</x:f>
        <x:v>9955746.592222717</x:v>
      </x:c>
      <x:c r="BT58" s="58" t="n">
        <x:f>IF($C58&gt;'Deal Pricing'!$D$9,"",MAX(BT57-MIN(MAX(BT$9-BT57*BT$8/12,0),BT57),0))</x:f>
        <x:v>9968305.568860605</x:v>
      </x:c>
      <x:c r="BU58" s="58" t="n">
        <x:f>IF($C58&gt;'Deal Pricing'!$D$9,"",MAX(BU57-MIN(MAX(BU$9-BU57*BU$8/12,0),BU57),0))</x:f>
        <x:v>9980872.143765016</x:v>
      </x:c>
      <x:c r="BV58" s="58" t="n">
        <x:f>IF($C58&gt;'Deal Pricing'!$D$9,"",MAX(BV57-MIN(MAX(BV$9-BV57*BV$8/12,0),BV57),0))</x:f>
        <x:v>9993446.308572749</x:v>
      </x:c>
      <x:c r="BW58" s="58" t="n">
        <x:f>IF($C58&gt;'Deal Pricing'!$D$9,"",MAX(BW57-MIN(MAX(BW$9-BW57*BW$8/12,0),BW57),0))</x:f>
        <x:v>10006028.05489903</x:v>
      </x:c>
      <x:c r="BX58" s="58" t="n">
        <x:f>IF($C58&gt;'Deal Pricing'!$D$9,"",MAX(BX57-MIN(MAX(BX$9-BX57*BX$8/12,0),BX57),0))</x:f>
        <x:v>10018617.374353813</x:v>
      </x:c>
      <x:c r="BY58" s="58" t="n">
        <x:f>IF($C58&gt;'Deal Pricing'!$D$9,"",MAX(BY57-MIN(MAX(BY$9-BY57*BY$8/12,0),BY57),0))</x:f>
        <x:v>10031214.25852543</x:v>
      </x:c>
      <x:c r="BZ58" s="58" t="n">
        <x:f>IF($C58&gt;'Deal Pricing'!$D$9,"",MAX(BZ57-MIN(MAX(BZ$9-BZ57*BZ$8/12,0),BZ57),0))</x:f>
        <x:v>10043818.698997118</x:v>
      </x:c>
      <x:c r="CA58" s="58" t="n">
        <x:f>IF($C58&gt;'Deal Pricing'!$D$9,"",MAX(CA57-MIN(MAX(CA$9-CA57*CA$8/12,0),CA57),0))</x:f>
        <x:v>10056430.687330384</x:v>
      </x:c>
      <x:c r="CB58" s="58" t="n">
        <x:f>IF($C58&gt;'Deal Pricing'!$D$9,"",MAX(CB57-MIN(MAX(CB$9-CB57*CB$8/12,0),CB57),0))</x:f>
        <x:v>10069050.21508193</x:v>
      </x:c>
      <x:c r="CC58" s="58" t="n">
        <x:f>IF($C58&gt;'Deal Pricing'!$D$9,"",MAX(CC57-MIN(MAX(CC$9-CC57*CC$8/12,0),CC57),0))</x:f>
        <x:v>10081677.27378879</x:v>
      </x:c>
      <x:c r="CD58" s="58" t="n">
        <x:f>IF($C58&gt;'Deal Pricing'!$D$9,"",MAX(CD57-MIN(MAX(CD$9-CD57*CD$8/12,0),CD57),0))</x:f>
        <x:v>10094311.854975112</x:v>
      </x:c>
      <x:c r="CE58" s="58" t="n">
        <x:f>IF($C58&gt;'Deal Pricing'!$D$9,"",MAX(CE57-MIN(MAX(CE$9-CE57*CE$8/12,0),CE57),0))</x:f>
        <x:v>10106953.950157572</x:v>
      </x:c>
      <x:c r="CF58" s="58" t="n">
        <x:f>IF($C58&gt;'Deal Pricing'!$D$9,"",MAX(CF57-MIN(MAX(CF$9-CF57*CF$8/12,0),CF57),0))</x:f>
        <x:v>10119603.550831992</x:v>
      </x:c>
      <x:c r="CG58" s="58" t="n">
        <x:f>IF($C58&gt;'Deal Pricing'!$D$9,"",MAX(CG57-MIN(MAX(CG$9-CG57*CG$8/12,0),CG57),0))</x:f>
        <x:v>10132260.648489006</x:v>
      </x:c>
      <x:c r="CH58" s="58" t="n">
        <x:f>IF($C58&gt;'Deal Pricing'!$D$9,"",MAX(CH57-MIN(MAX(CH$9-CH57*CH$8/12,0),CH57),0))</x:f>
        <x:v>10144925.234598204</x:v>
      </x:c>
      <x:c r="CI58" s="58" t="n">
        <x:f>IF($C58&gt;'Deal Pricing'!$D$9,"",MAX(CI57-MIN(MAX(CI$9-CI57*CI$8/12,0),CI57),0))</x:f>
        <x:v>10157597.300624117</x:v>
      </x:c>
      <x:c r="CJ58" s="58" t="n">
        <x:f>IF($C58&gt;'Deal Pricing'!$D$9,"",MAX(CJ57-MIN(MAX(CJ$9-CJ57*CJ$8/12,0),CJ57),0))</x:f>
        <x:v>10170276.838010665</x:v>
      </x:c>
      <x:c r="CK58" s="58" t="n">
        <x:f>IF($C58&gt;'Deal Pricing'!$D$9,"",MAX(CK57-MIN(MAX(CK$9-CK57*CK$8/12,0),CK57),0))</x:f>
        <x:v>10182963.838196337</x:v>
      </x:c>
      <x:c r="CL58" s="58" t="n">
        <x:f>IF($C58&gt;'Deal Pricing'!$D$9,"",MAX(CL57-MIN(MAX(CL$9-CL57*CL$8/12,0),CL57),0))</x:f>
        <x:v>10195658.292599164</x:v>
      </x:c>
      <x:c r="CM58" s="58" t="n">
        <x:f>IF($C58&gt;'Deal Pricing'!$D$9,"",MAX(CM57-MIN(MAX(CM$9-CM57*CM$8/12,0),CM57),0))</x:f>
        <x:v>10208360.192632144</x:v>
      </x:c>
      <x:c r="CN58" s="58" t="n">
        <x:f>IF($C58&gt;'Deal Pricing'!$D$9,"",MAX(CN57-MIN(MAX(CN$9-CN57*CN$8/12,0),CN57),0))</x:f>
        <x:v>10221069.529687544</x:v>
      </x:c>
      <x:c r="CO58" s="58" t="n">
        <x:f>IF($C58&gt;'Deal Pricing'!$D$9,"",MAX(CO57-MIN(MAX(CO$9-CO57*CO$8/12,0),CO57),0))</x:f>
        <x:v>10233786.295152914</x:v>
      </x:c>
      <x:c r="CP58" s="58" t="n">
        <x:f>IF($C58&gt;'Deal Pricing'!$D$9,"",MAX(CP57-MIN(MAX(CP$9-CP57*CP$8/12,0),CP57),0))</x:f>
        <x:v>10246510.480396949</x:v>
      </x:c>
      <x:c r="CQ58" s="58" t="n">
        <x:f>IF($C58&gt;'Deal Pricing'!$D$9,"",MAX(CQ57-MIN(MAX(CQ$9-CQ57*CQ$8/12,0),CQ57),0))</x:f>
        <x:v>10259242.076776102</x:v>
      </x:c>
      <x:c r="CR58" s="58" t="n">
        <x:f>IF($C58&gt;'Deal Pricing'!$D$9,"",MAX(CR57-MIN(MAX(CR$9-CR57*CR$8/12,0),CR57),0))</x:f>
        <x:v>10271981.07563961</x:v>
      </x:c>
      <x:c r="CS58" s="58" t="n">
        <x:f>IF($C58&gt;'Deal Pricing'!$D$9,"",MAX(CS57-MIN(MAX(CS$9-CS57*CS$8/12,0),CS57),0))</x:f>
        <x:v>10284727.468316846</x:v>
      </x:c>
      <x:c r="CT58" s="58" t="n">
        <x:f>IF($C58&gt;'Deal Pricing'!$D$9,"",MAX(CT57-MIN(MAX(CT$9-CT57*CT$8/12,0),CT57),0))</x:f>
        <x:v>10297481.246131817</x:v>
      </x:c>
      <x:c r="CU58" s="58" t="n">
        <x:f>IF($C58&gt;'Deal Pricing'!$D$9,"",MAX(CU57-MIN(MAX(CU$9-CU57*CU$8/12,0),CU57),0))</x:f>
        <x:v>10310242.400388926</x:v>
      </x:c>
      <x:c r="CV58" s="58" t="n">
        <x:f>IF($C58&gt;'Deal Pricing'!$D$9,"",MAX(CV57-MIN(MAX(CV$9-CV57*CV$8/12,0),CV57),0))</x:f>
        <x:v>10323010.92238731</x:v>
      </x:c>
      <x:c r="CW58" s="58" t="n">
        <x:f>IF($C58&gt;'Deal Pricing'!$D$9,"",MAX(CW57-MIN(MAX(CW$9-CW57*CW$8/12,0),CW57),0))</x:f>
        <x:v>10335786.803406358</x:v>
      </x:c>
      <x:c r="CX58" s="58" t="n">
        <x:f>IF($C58&gt;'Deal Pricing'!$D$9,"",MAX(CX57-MIN(MAX(CX$9-CX57*CX$8/12,0),CX57),0))</x:f>
        <x:v>10348570.0347206</x:v>
      </x:c>
      <x:c r="CY58" s="58" t="n">
        <x:f>IF($C58&gt;'Deal Pricing'!$D$9,"",MAX(CY57-MIN(MAX(CY$9-CY57*CY$8/12,0),CY57),0))</x:f>
        <x:v>10361360.607584842</x:v>
      </x:c>
      <x:c r="CZ58" s="58" t="n">
        <x:f>IF($C58&gt;'Deal Pricing'!$D$9,"",MAX(CZ57-MIN(MAX(CZ$9-CZ57*CZ$8/12,0),CZ57),0))</x:f>
        <x:v>10374158.513248807</x:v>
      </x:c>
      <x:c r="DA58" s="58" t="n">
        <x:f>IF($C58&gt;'Deal Pricing'!$D$9,"",MAX(DA57-MIN(MAX(DA$9-DA57*DA$8/12,0),DA57),0))</x:f>
        <x:v>10386963.74294278</x:v>
      </x:c>
      <x:c r="DB58" s="58" t="n">
        <x:f>IF($C58&gt;'Deal Pricing'!$D$9,"",MAX(DB57-MIN(MAX(DB$9-DB57*DB$8/12,0),DB57),0))</x:f>
        <x:v>10399776.287892185</x:v>
      </x:c>
      <x:c r="DC58" s="58" t="n">
        <x:f>IF($C58&gt;'Deal Pricing'!$D$9,"",MAX(DC57-MIN(MAX(DC$9-DC57*DC$8/12,0),DC57),0))</x:f>
        <x:v>10412596.139304852</x:v>
      </x:c>
      <x:c r="DD58" s="58" t="n">
        <x:f>IF($C58&gt;'Deal Pricing'!$D$9,"",MAX(DD57-MIN(MAX(DD$9-DD57*DD$8/12,0),DD57),0))</x:f>
        <x:v>10425423.288376445</x:v>
      </x:c>
      <x:c r="DE58" s="58" t="n">
        <x:f>IF($C58&gt;'Deal Pricing'!$D$9,"",MAX(DE57-MIN(MAX(DE$9-DE57*DE$8/12,0),DE57),0))</x:f>
        <x:v>10438257.726295972</x:v>
      </x:c>
      <x:c r="DF58" s="58" t="n">
        <x:f>IF($C58&gt;'Deal Pricing'!$D$9,"",MAX(DF57-MIN(MAX(DF$9-DF57*DF$8/12,0),DF57),0))</x:f>
        <x:v>10451099.444233328</x:v>
      </x:c>
      <x:c r="DG58" s="58" t="n">
        <x:f>IF($C58&gt;'Deal Pricing'!$D$9,"",MAX(DG57-MIN(MAX(DG$9-DG57*DG$8/12,0),DG57),0))</x:f>
        <x:v>10463948.433353422</x:v>
      </x:c>
      <x:c r="DH58" s="58" t="n">
        <x:f>IF($C58&gt;'Deal Pricing'!$D$9,"",MAX(DH57-MIN(MAX(DH$9-DH57*DH$8/12,0),DH57),0))</x:f>
        <x:v>10476804.684802337</x:v>
      </x:c>
      <x:c r="DI58" s="58" t="n">
        <x:f>IF($C58&gt;'Deal Pricing'!$D$9,"",MAX(DI57-MIN(MAX(DI$9-DI57*DI$8/12,0),DI57),0))</x:f>
        <x:v>10489668.189721119</x:v>
      </x:c>
      <x:c r="DJ58" s="58" t="n">
        <x:f>IF($C58&gt;'Deal Pricing'!$D$9,"",MAX(DJ57-MIN(MAX(DJ$9-DJ57*DJ$8/12,0),DJ57),0))</x:f>
        <x:v>10502538.939232146</x:v>
      </x:c>
      <x:c r="DK58" s="58" t="n">
        <x:f>IF($C58&gt;'Deal Pricing'!$D$9,"",MAX(DK57-MIN(MAX(DK$9-DK57*DK$8/12,0),DK57),0))</x:f>
        <x:v>10515416.924452828</x:v>
      </x:c>
      <x:c r="DL58" s="58" t="n">
        <x:f>IF($C58&gt;'Deal Pricing'!$D$9,"",MAX(DL57-MIN(MAX(DL$9-DL57*DL$8/12,0),DL57),0))</x:f>
        <x:v>10528302.136481918</x:v>
      </x:c>
      <x:c r="DM58" s="58" t="n">
        <x:f>IF($C58&gt;'Deal Pricing'!$D$9,"",MAX(DM57-MIN(MAX(DM$9-DM57*DM$8/12,0),DM57),0))</x:f>
        <x:v>10541194.566413397</x:v>
      </x:c>
      <x:c r="DN58" s="58" t="n">
        <x:f>IF($C58&gt;'Deal Pricing'!$D$9,"",MAX(DN57-MIN(MAX(DN$9-DN57*DN$8/12,0),DN57),0))</x:f>
        <x:v>10554094.205324307</x:v>
      </x:c>
      <x:c r="DO58" s="58" t="n">
        <x:f>IF($C58&gt;'Deal Pricing'!$D$9,"",MAX(DO57-MIN(MAX(DO$9-DO57*DO$8/12,0),DO57),0))</x:f>
        <x:v>10567001.044280224</x:v>
      </x:c>
      <x:c r="DP58" s="58" t="n">
        <x:f>IF($C58&gt;'Deal Pricing'!$D$9,"",MAX(DP57-MIN(MAX(DP$9-DP57*DP$8/12,0),DP57),0))</x:f>
        <x:v>10579915.074340139</x:v>
      </x:c>
      <x:c r="DQ58" s="58" t="n">
        <x:f>IF($C58&gt;'Deal Pricing'!$D$9,"",MAX(DQ57-MIN(MAX(DQ$9-DQ57*DQ$8/12,0),DQ57),0))</x:f>
        <x:v>10592836.286544805</x:v>
      </x:c>
      <x:c r="DR58" s="58" t="n">
        <x:f>IF($C58&gt;'Deal Pricing'!$D$9,"",MAX(DR57-MIN(MAX(DR$9-DR57*DR$8/12,0),DR57),0))</x:f>
        <x:v>10605764.671930041</x:v>
      </x:c>
      <x:c r="DS58" s="58" t="n">
        <x:f>IF($C58&gt;'Deal Pricing'!$D$9,"",MAX(DS57-MIN(MAX(DS$9-DS57*DS$8/12,0),DS57),0))</x:f>
        <x:v>10618700.221513748</x:v>
      </x:c>
      <x:c r="DT58" s="58" t="n">
        <x:f>IF($C58&gt;'Deal Pricing'!$D$9,"",MAX(DT57-MIN(MAX(DT$9-DT57*DT$8/12,0),DT57),0))</x:f>
        <x:v>10631642.926308852</x:v>
      </x:c>
      <x:c r="DU58" s="58" t="n">
        <x:f>IF($C58&gt;'Deal Pricing'!$D$9,"",MAX(DU57-MIN(MAX(DU$9-DU57*DU$8/12,0),DU57),0))</x:f>
        <x:v>10644592.777310472</x:v>
      </x:c>
      <x:c r="DV58" s="58" t="n">
        <x:f>IF($C58&gt;'Deal Pricing'!$D$9,"",MAX(DV57-MIN(MAX(DV$9-DV57*DV$8/12,0),DV57),0))</x:f>
        <x:v>10657549.76550881</x:v>
      </x:c>
      <x:c r="DW58" s="58" t="n">
        <x:f>IF($C58&gt;'Deal Pricing'!$D$9,"",MAX(DW57-MIN(MAX(DW$9-DW57*DW$8/12,0),DW57),0))</x:f>
        <x:v>10670513.881876465</x:v>
      </x:c>
      <x:c r="DX58" s="58" t="n">
        <x:f>IF($C58&gt;'Deal Pricing'!$D$9,"",MAX(DX57-MIN(MAX(DX$9-DX57*DX$8/12,0),DX57),0))</x:f>
        <x:v>10683485.117381087</x:v>
      </x:c>
      <x:c r="DY58" s="58" t="n">
        <x:f>IF($C58&gt;'Deal Pricing'!$D$9,"",MAX(DY57-MIN(MAX(DY$9-DY57*DY$8/12,0),DY57),0))</x:f>
        <x:v>10696463.462972809</x:v>
      </x:c>
      <x:c r="DZ58" s="58" t="n">
        <x:f>IF($C58&gt;'Deal Pricing'!$D$9,"",MAX(DZ57-MIN(MAX(DZ$9-DZ57*DZ$8/12,0),DZ57),0))</x:f>
        <x:v>10709448.909596942</x:v>
      </x:c>
      <x:c r="EA58" s="58" t="n">
        <x:f>IF($C58&gt;'Deal Pricing'!$D$9,"",MAX(EA57-MIN(MAX(EA$9-EA57*EA$8/12,0),EA57),0))</x:f>
        <x:v>10722441.448182818</x:v>
      </x:c>
      <x:c r="EB58" s="58" t="n">
        <x:f>IF($C58&gt;'Deal Pricing'!$D$9,"",MAX(EB57-MIN(MAX(EB$9-EB57*EB$8/12,0),EB57),0))</x:f>
        <x:v>10735441.069649123</x:v>
      </x:c>
      <x:c r="EC58" s="58" t="n">
        <x:f>IF($C58&gt;'Deal Pricing'!$D$9,"",MAX(EC57-MIN(MAX(EC$9-EC57*EC$8/12,0),EC57),0))</x:f>
        <x:v>10748447.764907775</x:v>
      </x:c>
      <x:c r="ED58" s="58" t="n">
        <x:f>IF($C58&gt;'Deal Pricing'!$D$9,"",MAX(ED57-MIN(MAX(ED$9-ED57*ED$8/12,0),ED57),0))</x:f>
        <x:v>10761461.52485369</x:v>
      </x:c>
      <x:c r="EE58" s="58" t="n">
        <x:f>IF($C58&gt;'Deal Pricing'!$D$9,"",MAX(EE57-MIN(MAX(EE$9-EE57*EE$8/12,0),EE57),0))</x:f>
        <x:v>10774482.34037699</x:v>
      </x:c>
      <x:c r="EF58" s="58" t="n">
        <x:f>IF($C58&gt;'Deal Pricing'!$D$9,"",MAX(EF57-MIN(MAX(EF$9-EF57*EF$8/12,0),EF57),0))</x:f>
        <x:v>10787510.20235067</x:v>
      </x:c>
      <x:c r="EG58" s="58" t="n">
        <x:f>IF($C58&gt;'Deal Pricing'!$D$9,"",MAX(EG57-MIN(MAX(EG$9-EG57*EG$8/12,0),EG57),0))</x:f>
        <x:v>10800545.101643354</x:v>
      </x:c>
      <x:c r="EH58" s="58" t="n">
        <x:f>IF($C58&gt;'Deal Pricing'!$D$9,"",MAX(EH57-MIN(MAX(EH$9-EH57*EH$8/12,0),EH57),0))</x:f>
        <x:v>10813587.029106282</x:v>
      </x:c>
      <x:c r="EI58" s="58" t="n">
        <x:f>IF($C58&gt;'Deal Pricing'!$D$9,"",MAX(EI57-MIN(MAX(EI$9-EI57*EI$8/12,0),EI57),0))</x:f>
        <x:v>10826635.975586476</x:v>
      </x:c>
      <x:c r="EJ58" s="58" t="n">
        <x:f>IF($C58&gt;'Deal Pricing'!$D$9,"",MAX(EJ57-MIN(MAX(EJ$9-EJ57*EJ$8/12,0),EJ57),0))</x:f>
        <x:v>10839691.931913782</x:v>
      </x:c>
      <x:c r="EK58" s="58" t="n">
        <x:f>IF($C58&gt;'Deal Pricing'!$D$9,"",MAX(EK57-MIN(MAX(EK$9-EK57*EK$8/12,0),EK57),0))</x:f>
        <x:v>10852754.88891369</x:v>
      </x:c>
      <x:c r="EL58" s="58" t="n">
        <x:f>IF($C58&gt;'Deal Pricing'!$D$9,"",MAX(EL57-MIN(MAX(EL$9-EL57*EL$8/12,0),EL57),0))</x:f>
        <x:v>10865824.837396473</x:v>
      </x:c>
      <x:c r="EM58" s="58" t="n">
        <x:f>IF($C58&gt;'Deal Pricing'!$D$9,"",MAX(EM57-MIN(MAX(EM$9-EM57*EM$8/12,0),EM57),0))</x:f>
        <x:v>10878901.768161608</x:v>
      </x:c>
      <x:c r="EN58" s="58" t="n">
        <x:f>IF($C58&gt;'Deal Pricing'!$D$9,"",MAX(EN57-MIN(MAX(EN$9-EN57*EN$8/12,0),EN57),0))</x:f>
        <x:v>10891985.672003066</x:v>
      </x:c>
      <x:c r="EO58" s="58" t="n">
        <x:f>IF($C58&gt;'Deal Pricing'!$D$9,"",MAX(EO57-MIN(MAX(EO$9-EO57*EO$8/12,0),EO57),0))</x:f>
        <x:v>10905076.539697725</x:v>
      </x:c>
      <x:c r="EP58" s="58" t="n">
        <x:f>IF($C58&gt;'Deal Pricing'!$D$9,"",MAX(EP57-MIN(MAX(EP$9-EP57*EP$8/12,0),EP57),0))</x:f>
        <x:v>10918174.36201845</x:v>
      </x:c>
      <x:c r="EQ58" s="58" t="n">
        <x:f>IF($C58&gt;'Deal Pricing'!$D$9,"",MAX(EQ57-MIN(MAX(EQ$9-EQ57*EQ$8/12,0),EQ57),0))</x:f>
        <x:v>10931279.129721386</x:v>
      </x:c>
      <x:c r="ER58" s="58" t="n">
        <x:f>IF($C58&gt;'Deal Pricing'!$D$9,"",MAX(ER57-MIN(MAX(ER$9-ER57*ER$8/12,0),ER57),0))</x:f>
        <x:v>10944390.833558708</x:v>
      </x:c>
      <x:c r="ES58" s="58" t="n">
        <x:f>IF($C58&gt;'Deal Pricing'!$D$9,"",MAX(ES57-MIN(MAX(ES$9-ES57*ES$8/12,0),ES57),0))</x:f>
        <x:v>10957509.464265764</x:v>
      </x:c>
      <x:c r="ET58" s="58" t="n">
        <x:f>IF($C58&gt;'Deal Pricing'!$D$9,"",MAX(ET57-MIN(MAX(ET$9-ET57*ET$8/12,0),ET57),0))</x:f>
        <x:v>10970635.0125741</x:v>
      </x:c>
      <x:c r="EU58" s="58" t="n">
        <x:f>IF($C58&gt;'Deal Pricing'!$D$9,"",MAX(EU57-MIN(MAX(EU$9-EU57*EU$8/12,0),EU57),0))</x:f>
        <x:v>10983767.469198825</x:v>
      </x:c>
      <x:c r="EV58" s="58" t="n">
        <x:f>IF($C58&gt;'Deal Pricing'!$D$9,"",MAX(EV57-MIN(MAX(EV$9-EV57*EV$8/12,0),EV57),0))</x:f>
        <x:v>10996906.824850816</x:v>
      </x:c>
      <x:c r="EW58" s="58" t="n">
        <x:f>IF($C58&gt;'Deal Pricing'!$D$9,"",MAX(EW57-MIN(MAX(EW$9-EW57*EW$8/12,0),EW57),0))</x:f>
        <x:v>11010053.070224877</x:v>
      </x:c>
      <x:c r="EX58" s="58" t="n">
        <x:f>IF($C58&gt;'Deal Pricing'!$D$9,"",MAX(EX57-MIN(MAX(EX$9-EX57*EX$8/12,0),EX57),0))</x:f>
        <x:v>11023206.196011694</x:v>
      </x:c>
      <x:c r="EY58" s="58" t="n">
        <x:f>IF($C58&gt;'Deal Pricing'!$D$9,"",MAX(EY57-MIN(MAX(EY$9-EY57*EY$8/12,0),EY57),0))</x:f>
        <x:v>11036366.192887496</x:v>
      </x:c>
      <x:c r="EZ58" s="58" t="n">
        <x:f>IF($C58&gt;'Deal Pricing'!$D$9,"",MAX(EZ57-MIN(MAX(EZ$9-EZ57*EZ$8/12,0),EZ57),0))</x:f>
        <x:v>11049533.051518392</x:v>
      </x:c>
      <x:c r="FA58" s="58" t="n">
        <x:f>IF($C58&gt;'Deal Pricing'!$D$9,"",MAX(FA57-MIN(MAX(FA$9-FA57*FA$8/12,0),FA57),0))</x:f>
        <x:v>11062706.762565099</x:v>
      </x:c>
      <x:c r="FB58" s="58" t="n">
        <x:f>IF($C58&gt;'Deal Pricing'!$D$9,"",MAX(FB57-MIN(MAX(FB$9-FB57*FB$8/12,0),FB57),0))</x:f>
        <x:v>11075887.316672394</x:v>
      </x:c>
      <x:c r="FC58" s="58" t="n">
        <x:f>IF($C58&gt;'Deal Pricing'!$D$9,"",MAX(FC57-MIN(MAX(FC$9-FC57*FC$8/12,0),FC57),0))</x:f>
        <x:v>11089074.704481069</x:v>
      </x:c>
      <x:c r="FD58" s="58" t="n">
        <x:f>IF($C58&gt;'Deal Pricing'!$D$9,"",MAX(FD57-MIN(MAX(FD$9-FD57*FD$8/12,0),FD57),0))</x:f>
        <x:v>11102268.916616417</x:v>
      </x:c>
      <x:c r="FE58" s="58" t="n">
        <x:f>IF($C58&gt;'Deal Pricing'!$D$9,"",MAX(FE57-MIN(MAX(FE$9-FE57*FE$8/12,0),FE57),0))</x:f>
        <x:v>11115469.943699535</x:v>
      </x:c>
      <x:c r="FF58" s="58" t="n">
        <x:f>IF($C58&gt;'Deal Pricing'!$D$9,"",MAX(FF57-MIN(MAX(FF$9-FF57*FF$8/12,0),FF57),0))</x:f>
        <x:v>11128677.776335927</x:v>
      </x:c>
      <x:c r="FG58" s="58" t="n">
        <x:f>IF($C58&gt;'Deal Pricing'!$D$9,"",MAX(FG57-MIN(MAX(FG$9-FG57*FG$8/12,0),FG57),0))</x:f>
        <x:v>11141892.405127553</x:v>
      </x:c>
      <x:c r="FH58" s="58" t="n">
        <x:f>IF($C58&gt;'Deal Pricing'!$D$9,"",MAX(FH57-MIN(MAX(FH$9-FH57*FH$8/12,0),FH57),0))</x:f>
        <x:v>11155113.82066063</x:v>
      </x:c>
      <x:c r="FI58" s="58" t="n">
        <x:f>IF($C58&gt;'Deal Pricing'!$D$9,"",MAX(FI57-MIN(MAX(FI$9-FI57*FI$8/12,0),FI57),0))</x:f>
        <x:v>11168342.013517667</x:v>
      </x:c>
      <x:c r="FJ58" s="58" t="n">
        <x:f>IF($C58&gt;'Deal Pricing'!$D$9,"",MAX(FJ57-MIN(MAX(FJ$9-FJ57*FJ$8/12,0),FJ57),0))</x:f>
        <x:v>11181576.97426726</x:v>
      </x:c>
      <x:c r="FK58" s="58" t="n">
        <x:f>IF($C58&gt;'Deal Pricing'!$D$9,"",MAX(FK57-MIN(MAX(FK$9-FK57*FK$8/12,0),FK57),0))</x:f>
        <x:v>11194818.693468438</x:v>
      </x:c>
      <x:c r="FL58" s="58" t="n">
        <x:f>IF($C58&gt;'Deal Pricing'!$D$9,"",MAX(FL57-MIN(MAX(FL$9-FL57*FL$8/12,0),FL57),0))</x:f>
        <x:v>11208067.161675135</x:v>
      </x:c>
      <x:c r="FM58" s="58" t="n">
        <x:f>IF($C58&gt;'Deal Pricing'!$D$9,"",MAX(FM57-MIN(MAX(FM$9-FM57*FM$8/12,0),FM57),0))</x:f>
        <x:v>11221322.36942617</x:v>
      </x:c>
      <x:c r="FN58" s="58" t="n">
        <x:f>IF($C58&gt;'Deal Pricing'!$D$9,"",MAX(FN57-MIN(MAX(FN$9-FN57*FN$8/12,0),FN57),0))</x:f>
        <x:v>11234584.307256538</x:v>
      </x:c>
      <x:c r="FO58" s="58" t="n">
        <x:f>IF($C58&gt;'Deal Pricing'!$D$9,"",MAX(FO57-MIN(MAX(FO$9-FO57*FO$8/12,0),FO57),0))</x:f>
        <x:v>11247852.9656863</x:v>
      </x:c>
      <x:c r="FP58" s="58" t="n">
        <x:f>IF($C58&gt;'Deal Pricing'!$D$9,"",MAX(FP57-MIN(MAX(FP$9-FP57*FP$8/12,0),FP57),0))</x:f>
        <x:v>11261128.335231936</x:v>
      </x:c>
      <x:c r="FQ58" s="58" t="n">
        <x:f>IF($C58&gt;'Deal Pricing'!$D$9,"",MAX(FQ57-MIN(MAX(FQ$9-FQ57*FQ$8/12,0),FQ57),0))</x:f>
        <x:v>11274410.40639491</x:v>
      </x:c>
      <x:c r="FR58" s="58" t="n">
        <x:f>IF($C58&gt;'Deal Pricing'!$D$9,"",MAX(FR57-MIN(MAX(FR$9-FR57*FR$8/12,0),FR57),0))</x:f>
        <x:v>11287699.169673128</x:v>
      </x:c>
      <x:c r="FS58" s="58" t="n">
        <x:f>IF($C58&gt;'Deal Pricing'!$D$9,"",MAX(FS57-MIN(MAX(FS$9-FS57*FS$8/12,0),FS57),0))</x:f>
        <x:v>11300994.615549797</x:v>
      </x:c>
      <x:c r="FT58" s="58" t="n">
        <x:f>IF($C58&gt;'Deal Pricing'!$D$9,"",MAX(FT57-MIN(MAX(FT$9-FT57*FT$8/12,0),FT57),0))</x:f>
        <x:v>11314296.734504715</x:v>
      </x:c>
      <x:c r="FU58" s="58" t="n">
        <x:f>IF($C58&gt;'Deal Pricing'!$D$9,"",MAX(FU57-MIN(MAX(FU$9-FU57*FU$8/12,0),FU57),0))</x:f>
        <x:v>11327605.517002717</x:v>
      </x:c>
      <x:c r="FV58" s="58" t="n">
        <x:f>IF($C58&gt;'Deal Pricing'!$D$9,"",MAX(FV57-MIN(MAX(FV$9-FV57*FV$8/12,0),FV57),0))</x:f>
        <x:v>11340920.953505347</x:v>
      </x:c>
      <x:c r="FW58" s="58" t="n">
        <x:f>IF($C58&gt;'Deal Pricing'!$D$9,"",MAX(FW57-MIN(MAX(FW$9-FW57*FW$8/12,0),FW57),0))</x:f>
        <x:v>11354243.03446104</x:v>
      </x:c>
      <x:c r="FX58" s="58" t="n">
        <x:f>IF($C58&gt;'Deal Pricing'!$D$9,"",MAX(FX57-MIN(MAX(FX$9-FX57*FX$8/12,0),FX57),0))</x:f>
        <x:v>11367571.750309372</x:v>
      </x:c>
      <x:c r="FY58" s="58" t="n">
        <x:f>IF($C58&gt;'Deal Pricing'!$D$9,"",MAX(FY57-MIN(MAX(FY$9-FY57*FY$8/12,0),FY57),0))</x:f>
        <x:v>11380907.091484739</x:v>
      </x:c>
      <x:c r="FZ58" s="58" t="n">
        <x:f>IF($C58&gt;'Deal Pricing'!$D$9,"",MAX(FZ57-MIN(MAX(FZ$9-FZ57*FZ$8/12,0),FZ57),0))</x:f>
        <x:v>11394249.048407953</x:v>
      </x:c>
      <x:c r="GA58" s="58" t="n">
        <x:f>IF($C58&gt;'Deal Pricing'!$D$9,"",MAX(GA57-MIN(MAX(GA$9-GA57*GA$8/12,0),GA57),0))</x:f>
        <x:v>11407597.611495513</x:v>
      </x:c>
      <x:c r="GB58" s="58" t="n">
        <x:f>IF($C58&gt;'Deal Pricing'!$D$9,"",MAX(GB57-MIN(MAX(GB$9-GB57*GB$8/12,0),GB57),0))</x:f>
        <x:v>11420952.771150637</x:v>
      </x:c>
      <x:c r="GC58" s="58" t="n">
        <x:f>IF($C58&gt;'Deal Pricing'!$D$9,"",MAX(GC57-MIN(MAX(GC$9-GC57*GC$8/12,0),GC57),0))</x:f>
        <x:v>11434314.517772712</x:v>
      </x:c>
      <x:c r="GD58" s="58" t="n">
        <x:f>IF($C58&gt;'Deal Pricing'!$D$9,"",MAX(GD57-MIN(MAX(GD$9-GD57*GD$8/12,0),GD57),0))</x:f>
        <x:v>11447682.84174718</x:v>
      </x:c>
      <x:c r="GE58" s="58" t="n">
        <x:f>IF($C58&gt;'Deal Pricing'!$D$9,"",MAX(GE57-MIN(MAX(GE$9-GE57*GE$8/12,0),GE57),0))</x:f>
        <x:v>11461057.733456308</x:v>
      </x:c>
      <x:c r="GF58" s="58" t="n">
        <x:f>IF($C58&gt;'Deal Pricing'!$D$9,"",MAX(GF57-MIN(MAX(GF$9-GF57*GF$8/12,0),GF57),0))</x:f>
        <x:v>11474439.183268294</x:v>
      </x:c>
      <x:c r="GG58" s="58" t="n">
        <x:f>IF($C58&gt;'Deal Pricing'!$D$9,"",MAX(GG57-MIN(MAX(GG$9-GG57*GG$8/12,0),GG57),0))</x:f>
        <x:v>11487827.181548392</x:v>
      </x:c>
      <x:c r="GH58" s="58" t="n">
        <x:f>IF($C58&gt;'Deal Pricing'!$D$9,"",MAX(GH57-MIN(MAX(GH$9-GH57*GH$8/12,0),GH57),0))</x:f>
        <x:v>11501221.718648873</x:v>
      </x:c>
      <x:c r="GI58" s="58" t="n">
        <x:f>IF($C58&gt;'Deal Pricing'!$D$9,"",MAX(GI57-MIN(MAX(GI$9-GI57*GI$8/12,0),GI57),0))</x:f>
        <x:v>11514622.784914156</x:v>
      </x:c>
      <x:c r="GJ58" s="58" t="n">
        <x:f>IF($C58&gt;'Deal Pricing'!$D$9,"",MAX(GJ57-MIN(MAX(GJ$9-GJ57*GJ$8/12,0),GJ57),0))</x:f>
        <x:v>11528030.370683841</x:v>
      </x:c>
      <x:c r="GK58" s="58" t="n">
        <x:f>IF($C58&gt;'Deal Pricing'!$D$9,"",MAX(GK57-MIN(MAX(GK$9-GK57*GK$8/12,0),GK57),0))</x:f>
        <x:v>11541444.46628406</x:v>
      </x:c>
      <x:c r="GL58" s="58" t="n">
        <x:f>IF($C58&gt;'Deal Pricing'!$D$9,"",MAX(GL57-MIN(MAX(GL$9-GL57*GL$8/12,0),GL57),0))</x:f>
        <x:v>11554865.06203786</x:v>
      </x:c>
      <x:c r="GM58" s="58" t="n">
        <x:f>IF($C58&gt;'Deal Pricing'!$D$9,"",MAX(GM57-MIN(MAX(GM$9-GM57*GM$8/12,0),GM57),0))</x:f>
        <x:v>11568292.148254652</x:v>
      </x:c>
      <x:c r="GN58" s="58" t="n">
        <x:f>IF($C58&gt;'Deal Pricing'!$D$9,"",MAX(GN57-MIN(MAX(GN$9-GN57*GN$8/12,0),GN57),0))</x:f>
        <x:v>11581725.71524109</x:v>
      </x:c>
      <x:c r="GO58" s="58" t="n">
        <x:f>IF($C58&gt;'Deal Pricing'!$D$9,"",MAX(GO57-MIN(MAX(GO$9-GO57*GO$8/12,0),GO57),0))</x:f>
        <x:v>11595165.753290199</x:v>
      </x:c>
      <x:c r="GP58" s="58" t="n">
        <x:f>IF($C58&gt;'Deal Pricing'!$D$9,"",MAX(GP57-MIN(MAX(GP$9-GP57*GP$8/12,0),GP57),0))</x:f>
        <x:v>11608612.252692312</x:v>
      </x:c>
      <x:c r="GQ58" s="58" t="n">
        <x:f>IF($C58&gt;'Deal Pricing'!$D$9,"",MAX(GQ57-MIN(MAX(GQ$9-GQ57*GQ$8/12,0),GQ57),0))</x:f>
        <x:v>11622065.203724185</x:v>
      </x:c>
      <x:c r="GR58" s="58" t="n">
        <x:f>IF($C58&gt;'Deal Pricing'!$D$9,"",MAX(GR57-MIN(MAX(GR$9-GR57*GR$8/12,0),GR57),0))</x:f>
        <x:v>11635524.596660009</x:v>
      </x:c>
      <x:c r="GS58" s="58" t="n">
        <x:f>IF($C58&gt;'Deal Pricing'!$D$9,"",MAX(GS57-MIN(MAX(GS$9-GS57*GS$8/12,0),GS57),0))</x:f>
        <x:v>11648990.421760704</x:v>
      </x:c>
      <x:c r="GT58" s="58" t="n">
        <x:f>IF($C58&gt;'Deal Pricing'!$D$9,"",MAX(GT57-MIN(MAX(GT$9-GT57*GT$8/12,0),GT57),0))</x:f>
        <x:v>11662462.66928425</x:v>
      </x:c>
      <x:c r="GU58" s="58" t="n">
        <x:f>IF($C58&gt;'Deal Pricing'!$D$9,"",MAX(GU57-MIN(MAX(GU$9-GU57*GU$8/12,0),GU57),0))</x:f>
        <x:v>11675941.329476941</x:v>
      </x:c>
      <x:c r="GV58" s="58" t="n">
        <x:f>IF($C58&gt;'Deal Pricing'!$D$9,"",MAX(GV57-MIN(MAX(GV$9-GV57*GV$8/12,0),GV57),0))</x:f>
        <x:v>11689426.39257733</x:v>
      </x:c>
      <x:c r="GW58" s="58" t="n">
        <x:f>IF($C58&gt;'Deal Pricing'!$D$9,"",MAX(GW57-MIN(MAX(GW$9-GW57*GW$8/12,0),GW57),0))</x:f>
        <x:v>11702917.848819926</x:v>
      </x:c>
      <x:c r="GX58" s="58" t="n">
        <x:f>IF($C58&gt;'Deal Pricing'!$D$9,"",MAX(GX57-MIN(MAX(GX$9-GX57*GX$8/12,0),GX57),0))</x:f>
        <x:v>11716415.688426353</x:v>
      </x:c>
      <x:c r="GY58" s="58" t="n">
        <x:f>IF($C58&gt;'Deal Pricing'!$D$9,"",MAX(GY57-MIN(MAX(GY$9-GY57*GY$8/12,0),GY57),0))</x:f>
        <x:v>11729919.901615523</x:v>
      </x:c>
      <x:c r="GZ58" s="58" t="n">
        <x:f>IF($C58&gt;'Deal Pricing'!$D$9,"",MAX(GZ57-MIN(MAX(GZ$9-GZ57*GZ$8/12,0),GZ57),0))</x:f>
        <x:v>11743430.478593502</x:v>
      </x:c>
      <x:c r="HA58" s="58" t="n">
        <x:f>IF($C58&gt;'Deal Pricing'!$D$9,"",MAX(HA57-MIN(MAX(HA$9-HA57*HA$8/12,0),HA57),0))</x:f>
        <x:v>11756947.409564152</x:v>
      </x:c>
      <x:c r="HB58" s="58" t="n">
        <x:f>IF($C58&gt;'Deal Pricing'!$D$9,"",MAX(HB57-MIN(MAX(HB$9-HB57*HB$8/12,0),HB57),0))</x:f>
        <x:v>11770470.684718361</x:v>
      </x:c>
      <x:c r="HC58" s="58" t="n">
        <x:f>IF($C58&gt;'Deal Pricing'!$D$9,"",MAX(HC57-MIN(MAX(HC$9-HC57*HC$8/12,0),HC57),0))</x:f>
        <x:v>11784000.294244383</x:v>
      </x:c>
      <x:c r="HD58" s="58" t="n">
        <x:f>IF($C58&gt;'Deal Pricing'!$D$9,"",MAX(HD57-MIN(MAX(HD$9-HD57*HD$8/12,0),HD57),0))</x:f>
        <x:v>11797536.22831855</x:v>
      </x:c>
      <x:c r="HE58" s="58" t="n">
        <x:f>IF($C58&gt;'Deal Pricing'!$D$9,"",MAX(HE57-MIN(MAX(HE$9-HE57*HE$8/12,0),HE57),0))</x:f>
        <x:v>11811078.477114102</x:v>
      </x:c>
      <x:c r="HF58" s="58" t="n">
        <x:f>IF($C58&gt;'Deal Pricing'!$D$9,"",MAX(HF57-MIN(MAX(HF$9-HF57*HF$8/12,0),HF57),0))</x:f>
        <x:v>11824627.030792043</x:v>
      </x:c>
      <x:c r="HG58" s="58" t="n">
        <x:f>IF($C58&gt;'Deal Pricing'!$D$9,"",MAX(HG57-MIN(MAX(HG$9-HG57*HG$8/12,0),HG57),0))</x:f>
        <x:v>11838181.879511185</x:v>
      </x:c>
      <x:c r="HH58" s="58" t="n">
        <x:f>IF($C58&gt;'Deal Pricing'!$D$9,"",MAX(HH57-MIN(MAX(HH$9-HH57*HH$8/12,0),HH57),0))</x:f>
        <x:v>11851743.013419168</x:v>
      </x:c>
      <x:c r="HI58" s="58" t="n">
        <x:f>IF($C58&gt;'Deal Pricing'!$D$9,"",MAX(HI57-MIN(MAX(HI$9-HI57*HI$8/12,0),HI57),0))</x:f>
        <x:v>11865310.42265624</x:v>
      </x:c>
      <x:c r="HJ58" s="58" t="n">
        <x:f>IF($C58&gt;'Deal Pricing'!$D$9,"",MAX(HJ57-MIN(MAX(HJ$9-HJ57*HJ$8/12,0),HJ57),0))</x:f>
        <x:v>11878884.097359436</x:v>
      </x:c>
      <x:c r="HK58" s="58" t="n">
        <x:f>IF($C58&gt;'Deal Pricing'!$D$9,"",MAX(HK57-MIN(MAX(HK$9-HK57*HK$8/12,0),HK57),0))</x:f>
        <x:v>11892464.027653076</x:v>
      </x:c>
      <x:c r="HL58" s="58" t="n">
        <x:f>IF($C58&gt;'Deal Pricing'!$D$9,"",MAX(HL57-MIN(MAX(HL$9-HL57*HL$8/12,0),HL57),0))</x:f>
        <x:v>11906050.203659903</x:v>
      </x:c>
      <x:c r="HM58" s="58" t="n">
        <x:f>IF($C58&gt;'Deal Pricing'!$D$9,"",MAX(HM57-MIN(MAX(HM$9-HM57*HM$8/12,0),HM57),0))</x:f>
        <x:v>11919642.615490187</x:v>
      </x:c>
      <x:c r="HN58" s="58" t="n">
        <x:f>IF($C58&gt;'Deal Pricing'!$D$9,"",MAX(HN57-MIN(MAX(HN$9-HN57*HN$8/12,0),HN57),0))</x:f>
        <x:v>11933241.253252398</x:v>
      </x:c>
      <x:c r="HO58" s="58" t="n">
        <x:f>IF($C58&gt;'Deal Pricing'!$D$9,"",MAX(HO57-MIN(MAX(HO$9-HO57*HO$8/12,0),HO57),0))</x:f>
        <x:v>11946846.107042821</x:v>
      </x:c>
      <x:c r="HP58" s="58" t="n">
        <x:f>IF($C58&gt;'Deal Pricing'!$D$9,"",MAX(HP57-MIN(MAX(HP$9-HP57*HP$8/12,0),HP57),0))</x:f>
        <x:v>11960457.166955689</x:v>
      </x:c>
      <x:c r="HQ58" s="58" t="n">
        <x:f>IF($C58&gt;'Deal Pricing'!$D$9,"",MAX(HQ57-MIN(MAX(HQ$9-HQ57*HQ$8/12,0),HQ57),0))</x:f>
        <x:v>11974074.423073605</x:v>
      </x:c>
      <x:c r="HR58" s="58" t="n">
        <x:f>IF($C58&gt;'Deal Pricing'!$D$9,"",MAX(HR57-MIN(MAX(HR$9-HR57*HR$8/12,0),HR57),0))</x:f>
        <x:v>11987697.865477009</x:v>
      </x:c>
      <x:c r="HS58" s="58" t="n">
        <x:f>IF($C58&gt;'Deal Pricing'!$D$9,"",MAX(HS57-MIN(MAX(HS$9-HS57*HS$8/12,0),HS57),0))</x:f>
        <x:v>12001327.484235836</x:v>
      </x:c>
      <x:c r="HT58" s="58" t="n">
        <x:f>IF($C58&gt;'Deal Pricing'!$D$9,"",MAX(HT57-MIN(MAX(HT$9-HT57*HT$8/12,0),HT57),0))</x:f>
        <x:v>12014963.269413449</x:v>
      </x:c>
      <x:c r="HU58" s="58" t="n">
        <x:f>IF($C58&gt;'Deal Pricing'!$D$9,"",MAX(HU57-MIN(MAX(HU$9-HU57*HU$8/12,0),HU57),0))</x:f>
        <x:v>12028605.211069765</x:v>
      </x:c>
      <x:c r="HV58" s="58" t="n">
        <x:f>IF($C58&gt;'Deal Pricing'!$D$9,"",MAX(HV57-MIN(MAX(HV$9-HV57*HV$8/12,0),HV57),0))</x:f>
        <x:v>12042253.299253449</x:v>
      </x:c>
      <x:c r="HW58" s="58" t="n">
        <x:f>IF($C58&gt;'Deal Pricing'!$D$9,"",MAX(HW57-MIN(MAX(HW$9-HW57*HW$8/12,0),HW57),0))</x:f>
        <x:v>12055907.524011217</x:v>
      </x:c>
      <x:c r="HX58" s="58" t="n">
        <x:f>IF($C58&gt;'Deal Pricing'!$D$9,"",MAX(HX57-MIN(MAX(HX$9-HX57*HX$8/12,0),HX57),0))</x:f>
        <x:v>12069567.875378413</x:v>
      </x:c>
      <x:c r="HY58" s="58" t="n">
        <x:f>IF($C58&gt;'Deal Pricing'!$D$9,"",MAX(HY57-MIN(MAX(HY$9-HY57*HY$8/12,0),HY57),0))</x:f>
        <x:v>12083234.343388379</x:v>
      </x:c>
      <x:c r="HZ58" s="58" t="n">
        <x:f>IF($C58&gt;'Deal Pricing'!$D$9,"",MAX(HZ57-MIN(MAX(HZ$9-HZ57*HZ$8/12,0),HZ57),0))</x:f>
        <x:v>12096906.918063559</x:v>
      </x:c>
      <x:c r="IA58" s="58" t="n">
        <x:f>IF($C58&gt;'Deal Pricing'!$D$9,"",MAX(IA57-MIN(MAX(IA$9-IA57*IA$8/12,0),IA57),0))</x:f>
        <x:v>12110585.589424346</x:v>
      </x:c>
      <x:c r="IB58" s="58" t="n">
        <x:f>IF($C58&gt;'Deal Pricing'!$D$9,"",MAX(IB57-MIN(MAX(IB$9-IB57*IB$8/12,0),IB57),0))</x:f>
        <x:v>12124270.347480142</x:v>
      </x:c>
      <x:c r="IC58" s="2"/>
      <x:c r="ID58" s="2"/>
      <x:c r="IE58" s="2"/>
      <x:c r="IF58" s="2"/>
    </x:row>
    <x:row r="59">
      <x:c r="A59" s="2"/>
      <x:c r="B59" s="2"/>
      <x:c r="C59" s="2" t="n">
        <x:v>35</x:v>
      </x:c>
      <x:c r="D59" s="67" t="n">
        <x:f>IF(C59&lt;='Deal Pricing'!$D$9,(1-(1-(1-'Deal Pricing'!$H$10)^(1/12)))^(C59-1),"")</x:f>
        <x:v>0.8907759716991739</x:v>
      </x:c>
      <x:c r="E59" s="67" t="n">
        <x:f>IF(D59="","",D59*(1-(1-'Deal Pricing'!$H$10)^(1/12)))</x:f>
        <x:v>0.0030251225882078764</x:v>
      </x:c>
      <x:c r="F59" s="58" t="n">
        <x:f>IF($C59&gt;'Deal Pricing'!$D$9,"",MAX(F58-MIN(MAX(F$9-F58*F$8/12,0),F58),0))</x:f>
        <x:v>6121801.681982564</x:v>
      </x:c>
      <x:c r="G59" s="58" t="n">
        <x:f>IF($C59&gt;'Deal Pricing'!$D$9,"",MAX(G58-MIN(MAX(G$9-G58*G$8/12,0),G58),0))</x:f>
        <x:v>6130109.582777704</x:v>
      </x:c>
      <x:c r="H59" s="58" t="n">
        <x:f>IF($C59&gt;'Deal Pricing'!$D$9,"",MAX(H58-MIN(MAX(H$9-H58*H$8/12,0),H58),0))</x:f>
        <x:v>6138423.543259898</x:v>
      </x:c>
      <x:c r="I59" s="58" t="n">
        <x:f>IF($C59&gt;'Deal Pricing'!$D$9,"",MAX(I58-MIN(MAX(I$9-I58*I$8/12,0),I58),0))</x:f>
        <x:v>6146743.559037661</x:v>
      </x:c>
      <x:c r="J59" s="58" t="n">
        <x:f>IF($C59&gt;'Deal Pricing'!$D$9,"",MAX(J58-MIN(MAX(J$9-J58*J$8/12,0),J58),0))</x:f>
        <x:v>6155069.625707826</x:v>
      </x:c>
      <x:c r="K59" s="58" t="n">
        <x:f>IF($C59&gt;'Deal Pricing'!$D$9,"",MAX(K58-MIN(MAX(K$9-K58*K$8/12,0),K58),0))</x:f>
        <x:v>6163401.73886692</x:v>
      </x:c>
      <x:c r="L59" s="58" t="n">
        <x:f>IF($C59&gt;'Deal Pricing'!$D$9,"",MAX(L58-MIN(MAX(L$9-L58*L$8/12,0),L58),0))</x:f>
        <x:v>6171739.894084939</x:v>
      </x:c>
      <x:c r="M59" s="58" t="n">
        <x:f>IF($C59&gt;'Deal Pricing'!$D$9,"",MAX(M58-MIN(MAX(M$9-M58*M$8/12,0),M58),0))</x:f>
        <x:v>6180084.086935015</x:v>
      </x:c>
      <x:c r="N59" s="58" t="n">
        <x:f>IF($C59&gt;'Deal Pricing'!$D$9,"",MAX(N58-MIN(MAX(N$9-N58*N$8/12,0),N58),0))</x:f>
        <x:v>6188434.3129639495</x:v>
      </x:c>
      <x:c r="O59" s="58" t="n">
        <x:f>IF($C59&gt;'Deal Pricing'!$D$9,"",MAX(O58-MIN(MAX(O$9-O58*O$8/12,0),O58),0))</x:f>
        <x:v>6196790.567721659</x:v>
      </x:c>
      <x:c r="P59" s="58" t="n">
        <x:f>IF($C59&gt;'Deal Pricing'!$D$9,"",MAX(P58-MIN(MAX(P$9-P58*P$8/12,0),P58),0))</x:f>
        <x:v>6205152.846731963</x:v>
      </x:c>
      <x:c r="Q59" s="58" t="n">
        <x:f>IF($C59&gt;'Deal Pricing'!$D$9,"",MAX(Q58-MIN(MAX(Q$9-Q58*Q$8/12,0),Q58),0))</x:f>
        <x:v>6213521.145521611</x:v>
      </x:c>
      <x:c r="R59" s="58" t="n">
        <x:f>IF($C59&gt;'Deal Pricing'!$D$9,"",MAX(R58-MIN(MAX(R$9-R58*R$8/12,0),R58),0))</x:f>
        <x:v>6221895.459591541</x:v>
      </x:c>
      <x:c r="S59" s="58" t="n">
        <x:f>IF($C59&gt;'Deal Pricing'!$D$9,"",MAX(S58-MIN(MAX(S$9-S58*S$8/12,0),S58),0))</x:f>
        <x:v>6230275.784445357</x:v>
      </x:c>
      <x:c r="T59" s="58" t="n">
        <x:f>IF($C59&gt;'Deal Pricing'!$D$9,"",MAX(T58-MIN(MAX(T$9-T58*T$8/12,0),T58),0))</x:f>
        <x:v>6238662.115561373</x:v>
      </x:c>
      <x:c r="U59" s="58" t="n">
        <x:f>IF($C59&gt;'Deal Pricing'!$D$9,"",MAX(U58-MIN(MAX(U$9-U58*U$8/12,0),U58),0))</x:f>
        <x:v>6247054.448420033</x:v>
      </x:c>
      <x:c r="V59" s="58" t="n">
        <x:f>IF($C59&gt;'Deal Pricing'!$D$9,"",MAX(V58-MIN(MAX(V$9-V58*V$8/12,0),V58),0))</x:f>
        <x:v>6255452.778480162</x:v>
      </x:c>
      <x:c r="W59" s="58" t="n">
        <x:f>IF($C59&gt;'Deal Pricing'!$D$9,"",MAX(W58-MIN(MAX(W$9-W58*W$8/12,0),W58),0))</x:f>
        <x:v>6263857.101189621</x:v>
      </x:c>
      <x:c r="X59" s="58" t="n">
        <x:f>IF($C59&gt;'Deal Pricing'!$D$9,"",MAX(X58-MIN(MAX(X$9-X58*X$8/12,0),X58),0))</x:f>
        <x:v>6272267.41199446</x:v>
      </x:c>
      <x:c r="Y59" s="58" t="n">
        <x:f>IF($C59&gt;'Deal Pricing'!$D$9,"",MAX(Y58-MIN(MAX(Y$9-Y58*Y$8/12,0),Y58),0))</x:f>
        <x:v>6280683.706316456</x:v>
      </x:c>
      <x:c r="Z59" s="58" t="n">
        <x:f>IF($C59&gt;'Deal Pricing'!$D$9,"",MAX(Z58-MIN(MAX(Z$9-Z58*Z$8/12,0),Z58),0))</x:f>
        <x:v>6289105.97957898</x:v>
      </x:c>
      <x:c r="AA59" s="58" t="n">
        <x:f>IF($C59&gt;'Deal Pricing'!$D$9,"",MAX(AA58-MIN(MAX(AA$9-AA58*AA$8/12,0),AA58),0))</x:f>
        <x:v>6297534.227181353</x:v>
      </x:c>
      <x:c r="AB59" s="58" t="n">
        <x:f>IF($C59&gt;'Deal Pricing'!$D$9,"",MAX(AB58-MIN(MAX(AB$9-AB58*AB$8/12,0),AB58),0))</x:f>
        <x:v>6305968.444524245</x:v>
      </x:c>
      <x:c r="AC59" s="58" t="n">
        <x:f>IF($C59&gt;'Deal Pricing'!$D$9,"",MAX(AC58-MIN(MAX(AC$9-AC58*AC$8/12,0),AC58),0))</x:f>
        <x:v>6314408.626984564</x:v>
      </x:c>
      <x:c r="AD59" s="58" t="n">
        <x:f>IF($C59&gt;'Deal Pricing'!$D$9,"",MAX(AD58-MIN(MAX(AD$9-AD58*AD$8/12,0),AD58),0))</x:f>
        <x:v>6322854.769940512</x:v>
      </x:c>
      <x:c r="AE59" s="58" t="n">
        <x:f>IF($C59&gt;'Deal Pricing'!$D$9,"",MAX(AE58-MIN(MAX(AE$9-AE58*AE$8/12,0),AE58),0))</x:f>
        <x:v>6331306.868746797</x:v>
      </x:c>
      <x:c r="AF59" s="58" t="n">
        <x:f>IF($C59&gt;'Deal Pricing'!$D$9,"",MAX(AF58-MIN(MAX(AF$9-AF58*AF$8/12,0),AF58),0))</x:f>
        <x:v>6339764.918759019</x:v>
      </x:c>
      <x:c r="AG59" s="58" t="n">
        <x:f>IF($C59&gt;'Deal Pricing'!$D$9,"",MAX(AG58-MIN(MAX(AG$9-AG58*AG$8/12,0),AG58),0))</x:f>
        <x:v>6348228.915312607</x:v>
      </x:c>
      <x:c r="AH59" s="58" t="n">
        <x:f>IF($C59&gt;'Deal Pricing'!$D$9,"",MAX(AH58-MIN(MAX(AH$9-AH58*AH$8/12,0),AH58),0))</x:f>
        <x:v>6356698.853732031</x:v>
      </x:c>
      <x:c r="AI59" s="58" t="n">
        <x:f>IF($C59&gt;'Deal Pricing'!$D$9,"",MAX(AI58-MIN(MAX(AI$9-AI58*AI$8/12,0),AI58),0))</x:f>
        <x:v>6365174.729339427</x:v>
      </x:c>
      <x:c r="AJ59" s="58" t="n">
        <x:f>IF($C59&gt;'Deal Pricing'!$D$9,"",MAX(AJ58-MIN(MAX(AJ$9-AJ58*AJ$8/12,0),AJ58),0))</x:f>
        <x:v>6373656.537434032</x:v>
      </x:c>
      <x:c r="AK59" s="58" t="n">
        <x:f>IF($C59&gt;'Deal Pricing'!$D$9,"",MAX(AK58-MIN(MAX(AK$9-AK58*AK$8/12,0),AK58),0))</x:f>
        <x:v>6382144.273316078</x:v>
      </x:c>
      <x:c r="AL59" s="58" t="n">
        <x:f>IF($C59&gt;'Deal Pricing'!$D$9,"",MAX(AL58-MIN(MAX(AL$9-AL58*AL$8/12,0),AL58),0))</x:f>
        <x:v>6390637.932262684</x:v>
      </x:c>
      <x:c r="AM59" s="58" t="n">
        <x:f>IF($C59&gt;'Deal Pricing'!$D$9,"",MAX(AM58-MIN(MAX(AM$9-AM58*AM$8/12,0),AM58),0))</x:f>
        <x:v>6399137.50955179</x:v>
      </x:c>
      <x:c r="AN59" s="58" t="n">
        <x:f>IF($C59&gt;'Deal Pricing'!$D$9,"",MAX(AN58-MIN(MAX(AN$9-AN58*AN$8/12,0),AN58),0))</x:f>
        <x:v>6407643.000439002</x:v>
      </x:c>
      <x:c r="AO59" s="58" t="n">
        <x:f>IF($C59&gt;'Deal Pricing'!$D$9,"",MAX(AO58-MIN(MAX(AO$9-AO58*AO$8/12,0),AO58),0))</x:f>
        <x:v>6416154.400180021</x:v>
      </x:c>
      <x:c r="AP59" s="58" t="n">
        <x:f>IF($C59&gt;'Deal Pricing'!$D$9,"",MAX(AP58-MIN(MAX(AP$9-AP58*AP$8/12,0),AP58),0))</x:f>
        <x:v>6424671.704008674</x:v>
      </x:c>
      <x:c r="AQ59" s="58" t="n">
        <x:f>IF($C59&gt;'Deal Pricing'!$D$9,"",MAX(AQ58-MIN(MAX(AQ$9-AQ58*AQ$8/12,0),AQ58),0))</x:f>
        <x:v>6433194.907158835</x:v>
      </x:c>
      <x:c r="AR59" s="58" t="n">
        <x:f>IF($C59&gt;'Deal Pricing'!$D$9,"",MAX(AR58-MIN(MAX(AR$9-AR58*AR$8/12,0),AR58),0))</x:f>
        <x:v>6441724.004842697</x:v>
      </x:c>
      <x:c r="AS59" s="58" t="n">
        <x:f>IF($C59&gt;'Deal Pricing'!$D$9,"",MAX(AS58-MIN(MAX(AS$9-AS58*AS$8/12,0),AS58),0))</x:f>
        <x:v>6450258.992272294</x:v>
      </x:c>
      <x:c r="AT59" s="58" t="n">
        <x:f>IF($C59&gt;'Deal Pricing'!$D$9,"",MAX(AT58-MIN(MAX(AT$9-AT58*AT$8/12,0),AT58),0))</x:f>
        <x:v>6458799.864640649</x:v>
      </x:c>
      <x:c r="AU59" s="58" t="n">
        <x:f>IF($C59&gt;'Deal Pricing'!$D$9,"",MAX(AU58-MIN(MAX(AU$9-AU58*AU$8/12,0),AU58),0))</x:f>
        <x:v>6467346.617130501</x:v>
      </x:c>
      <x:c r="AV59" s="58" t="n">
        <x:f>IF($C59&gt;'Deal Pricing'!$D$9,"",MAX(AV58-MIN(MAX(AV$9-AV58*AV$8/12,0),AV58),0))</x:f>
        <x:v>6475899.24492117</x:v>
      </x:c>
      <x:c r="AW59" s="58" t="n">
        <x:f>IF($C59&gt;'Deal Pricing'!$D$9,"",MAX(AW58-MIN(MAX(AW$9-AW58*AW$8/12,0),AW58),0))</x:f>
        <x:v>6484457.743171152</x:v>
      </x:c>
      <x:c r="AX59" s="58" t="n">
        <x:f>IF($C59&gt;'Deal Pricing'!$D$9,"",MAX(AX58-MIN(MAX(AX$9-AX58*AX$8/12,0),AX58),0))</x:f>
        <x:v>6493022.107038425</x:v>
      </x:c>
      <x:c r="AY59" s="58" t="n">
        <x:f>IF($C59&gt;'Deal Pricing'!$D$9,"",MAX(AY58-MIN(MAX(AY$9-AY58*AY$8/12,0),AY58),0))</x:f>
        <x:v>6501592.331659911</x:v>
      </x:c>
      <x:c r="AZ59" s="58" t="n">
        <x:f>IF($C59&gt;'Deal Pricing'!$D$9,"",MAX(AZ58-MIN(MAX(AZ$9-AZ58*AZ$8/12,0),AZ58),0))</x:f>
        <x:v>6510168.412172221</x:v>
      </x:c>
      <x:c r="BA59" s="58" t="n">
        <x:f>IF($C59&gt;'Deal Pricing'!$D$9,"",MAX(BA58-MIN(MAX(BA$9-BA58*BA$8/12,0),BA58),0))</x:f>
        <x:v>6518750.343691159</x:v>
      </x:c>
      <x:c r="BB59" s="58" t="n">
        <x:f>IF($C59&gt;'Deal Pricing'!$D$9,"",MAX(BB58-MIN(MAX(BB$9-BB58*BB$8/12,0),BB58),0))</x:f>
        <x:v>6527338.121331876</x:v>
      </x:c>
      <x:c r="BC59" s="58" t="n">
        <x:f>IF($C59&gt;'Deal Pricing'!$D$9,"",MAX(BC58-MIN(MAX(BC$9-BC58*BC$8/12,0),BC58),0))</x:f>
        <x:v>6535931.74018901</x:v>
      </x:c>
      <x:c r="BD59" s="58" t="n">
        <x:f>IF($C59&gt;'Deal Pricing'!$D$9,"",MAX(BD58-MIN(MAX(BD$9-BD58*BD$8/12,0),BD58),0))</x:f>
        <x:v>6544531.195356575</x:v>
      </x:c>
      <x:c r="BE59" s="58" t="n">
        <x:f>IF($C59&gt;'Deal Pricing'!$D$9,"",MAX(BE58-MIN(MAX(BE$9-BE58*BE$8/12,0),BE58),0))</x:f>
        <x:v>6553136.481910396</x:v>
      </x:c>
      <x:c r="BF59" s="58" t="n">
        <x:f>IF($C59&gt;'Deal Pricing'!$D$9,"",MAX(BF58-MIN(MAX(BF$9-BF58*BF$8/12,0),BF58),0))</x:f>
        <x:v>6561747.594916313</x:v>
      </x:c>
      <x:c r="BG59" s="58" t="n">
        <x:f>IF($C59&gt;'Deal Pricing'!$D$9,"",MAX(BG58-MIN(MAX(BG$9-BG58*BG$8/12,0),BG58),0))</x:f>
        <x:v>6570364.529436365</x:v>
      </x:c>
      <x:c r="BH59" s="58" t="n">
        <x:f>IF($C59&gt;'Deal Pricing'!$D$9,"",MAX(BH58-MIN(MAX(BH$9-BH58*BH$8/12,0),BH58),0))</x:f>
        <x:v>6578987.280512908</x:v>
      </x:c>
      <x:c r="BI59" s="58" t="n">
        <x:f>IF($C59&gt;'Deal Pricing'!$D$9,"",MAX(BI58-MIN(MAX(BI$9-BI58*BI$8/12,0),BI58),0))</x:f>
        <x:v>6587615.843187179</x:v>
      </x:c>
      <x:c r="BJ59" s="58" t="n">
        <x:f>IF($C59&gt;'Deal Pricing'!$D$9,"",MAX(BJ58-MIN(MAX(BJ$9-BJ58*BJ$8/12,0),BJ58),0))</x:f>
        <x:v>6596250.212480516</x:v>
      </x:c>
      <x:c r="BK59" s="58" t="n">
        <x:f>IF($C59&gt;'Deal Pricing'!$D$9,"",MAX(BK58-MIN(MAX(BK$9-BK58*BK$8/12,0),BK58),0))</x:f>
        <x:v>6604890.383413511</x:v>
      </x:c>
      <x:c r="BL59" s="58" t="n">
        <x:f>IF($C59&gt;'Deal Pricing'!$D$9,"",MAX(BL58-MIN(MAX(BL$9-BL58*BL$8/12,0),BL58),0))</x:f>
        <x:v>6613536.350986743</x:v>
      </x:c>
      <x:c r="BM59" s="58" t="n">
        <x:f>IF($C59&gt;'Deal Pricing'!$D$9,"",MAX(BM58-MIN(MAX(BM$9-BM58*BM$8/12,0),BM58),0))</x:f>
        <x:v>6622188.110200008</x:v>
      </x:c>
      <x:c r="BN59" s="58" t="n">
        <x:f>IF($C59&gt;'Deal Pricing'!$D$9,"",MAX(BN58-MIN(MAX(BN$9-BN58*BN$8/12,0),BN58),0))</x:f>
        <x:v>6630845.656033179</x:v>
      </x:c>
      <x:c r="BO59" s="58" t="n">
        <x:f>IF($C59&gt;'Deal Pricing'!$D$9,"",MAX(BO58-MIN(MAX(BO$9-BO58*BO$8/12,0),BO58),0))</x:f>
        <x:v>6639508.9834654275</x:v>
      </x:c>
      <x:c r="BP59" s="58" t="n">
        <x:f>IF($C59&gt;'Deal Pricing'!$D$9,"",MAX(BP58-MIN(MAX(BP$9-BP58*BP$8/12,0),BP58),0))</x:f>
        <x:v>6648178.087456299</x:v>
      </x:c>
      <x:c r="BQ59" s="58" t="n">
        <x:f>IF($C59&gt;'Deal Pricing'!$D$9,"",MAX(BQ58-MIN(MAX(BQ$9-BQ58*BQ$8/12,0),BQ58),0))</x:f>
        <x:v>6656852.962964318</x:v>
      </x:c>
      <x:c r="BR59" s="58" t="n">
        <x:f>IF($C59&gt;'Deal Pricing'!$D$9,"",MAX(BR58-MIN(MAX(BR$9-BR58*BR$8/12,0),BR58),0))</x:f>
        <x:v>6665533.604930859</x:v>
      </x:c>
      <x:c r="BS59" s="58" t="n">
        <x:f>IF($C59&gt;'Deal Pricing'!$D$9,"",MAX(BS58-MIN(MAX(BS$9-BS58*BS$8/12,0),BS58),0))</x:f>
        <x:v>6674220.008287121</x:v>
      </x:c>
      <x:c r="BT59" s="58" t="n">
        <x:f>IF($C59&gt;'Deal Pricing'!$D$9,"",MAX(BT58-MIN(MAX(BT$9-BT58*BT$8/12,0),BT58),0))</x:f>
        <x:v>6682912.167960931</x:v>
      </x:c>
      <x:c r="BU59" s="58" t="n">
        <x:f>IF($C59&gt;'Deal Pricing'!$D$9,"",MAX(BU58-MIN(MAX(BU$9-BU58*BU$8/12,0),BU58),0))</x:f>
        <x:v>6691610.078861281</x:v>
      </x:c>
      <x:c r="BV59" s="58" t="n">
        <x:f>IF($C59&gt;'Deal Pricing'!$D$9,"",MAX(BV58-MIN(MAX(BV$9-BV58*BV$8/12,0),BV58),0))</x:f>
        <x:v>6700313.735895431</x:v>
      </x:c>
      <x:c r="BW59" s="58" t="n">
        <x:f>IF($C59&gt;'Deal Pricing'!$D$9,"",MAX(BW58-MIN(MAX(BW$9-BW58*BW$8/12,0),BW58),0))</x:f>
        <x:v>6709023.133952171</x:v>
      </x:c>
      <x:c r="BX59" s="58" t="n">
        <x:f>IF($C59&gt;'Deal Pricing'!$D$9,"",MAX(BX58-MIN(MAX(BX$9-BX58*BX$8/12,0),BX58),0))</x:f>
        <x:v>6717738.267918723</x:v>
      </x:c>
      <x:c r="BY59" s="58" t="n">
        <x:f>IF($C59&gt;'Deal Pricing'!$D$9,"",MAX(BY58-MIN(MAX(BY$9-BY58*BY$8/12,0),BY58),0))</x:f>
        <x:v>6726459.132663761</x:v>
      </x:c>
      <x:c r="BZ59" s="58" t="n">
        <x:f>IF($C59&gt;'Deal Pricing'!$D$9,"",MAX(BZ58-MIN(MAX(BZ$9-BZ58*BZ$8/12,0),BZ58),0))</x:f>
        <x:v>6735185.7230545385</x:v>
      </x:c>
      <x:c r="CA59" s="58" t="n">
        <x:f>IF($C59&gt;'Deal Pricing'!$D$9,"",MAX(CA58-MIN(MAX(CA$9-CA58*CA$8/12,0),CA58),0))</x:f>
        <x:v>6743918.0339396205</x:v>
      </x:c>
      <x:c r="CB59" s="58" t="n">
        <x:f>IF($C59&gt;'Deal Pricing'!$D$9,"",MAX(CB58-MIN(MAX(CB$9-CB58*CB$8/12,0),CB58),0))</x:f>
        <x:v>6752656.060166406</x:v>
      </x:c>
      <x:c r="CC59" s="58" t="n">
        <x:f>IF($C59&gt;'Deal Pricing'!$D$9,"",MAX(CC58-MIN(MAX(CC$9-CC58*CC$8/12,0),CC58),0))</x:f>
        <x:v>6761399.796565721</x:v>
      </x:c>
      <x:c r="CD59" s="58" t="n">
        <x:f>IF($C59&gt;'Deal Pricing'!$D$9,"",MAX(CD58-MIN(MAX(CD$9-CD58*CD$8/12,0),CD58),0))</x:f>
        <x:v>6770149.237958815</x:v>
      </x:c>
      <x:c r="CE59" s="58" t="n">
        <x:f>IF($C59&gt;'Deal Pricing'!$D$9,"",MAX(CE58-MIN(MAX(CE$9-CE58*CE$8/12,0),CE58),0))</x:f>
        <x:v>6778904.379162967</x:v>
      </x:c>
      <x:c r="CF59" s="58" t="n">
        <x:f>IF($C59&gt;'Deal Pricing'!$D$9,"",MAX(CF58-MIN(MAX(CF$9-CF58*CF$8/12,0),CF58),0))</x:f>
        <x:v>6787665.214977592</x:v>
      </x:c>
      <x:c r="CG59" s="58" t="n">
        <x:f>IF($C59&gt;'Deal Pricing'!$D$9,"",MAX(CG58-MIN(MAX(CG$9-CG58*CG$8/12,0),CG58),0))</x:f>
        <x:v>6796431.740200463</x:v>
      </x:c>
      <x:c r="CH59" s="58" t="n">
        <x:f>IF($C59&gt;'Deal Pricing'!$D$9,"",MAX(CH58-MIN(MAX(CH$9-CH58*CH$8/12,0),CH58),0))</x:f>
        <x:v>6805203.94961126</x:v>
      </x:c>
      <x:c r="CI59" s="58" t="n">
        <x:f>IF($C59&gt;'Deal Pricing'!$D$9,"",MAX(CI58-MIN(MAX(CI$9-CI58*CI$8/12,0),CI58),0))</x:f>
        <x:v>6813981.837988125</x:v>
      </x:c>
      <x:c r="CJ59" s="58" t="n">
        <x:f>IF($C59&gt;'Deal Pricing'!$D$9,"",MAX(CJ58-MIN(MAX(CJ$9-CJ58*CJ$8/12,0),CJ58),0))</x:f>
        <x:v>6822765.400091518</x:v>
      </x:c>
      <x:c r="CK59" s="58" t="n">
        <x:f>IF($C59&gt;'Deal Pricing'!$D$9,"",MAX(CK58-MIN(MAX(CK$9-CK58*CK$8/12,0),CK58),0))</x:f>
        <x:v>6831554.630679943</x:v>
      </x:c>
      <x:c r="CL59" s="58" t="n">
        <x:f>IF($C59&gt;'Deal Pricing'!$D$9,"",MAX(CL58-MIN(MAX(CL$9-CL58*CL$8/12,0),CL58),0))</x:f>
        <x:v>6840349.524494348</x:v>
      </x:c>
      <x:c r="CM59" s="58" t="n">
        <x:f>IF($C59&gt;'Deal Pricing'!$D$9,"",MAX(CM58-MIN(MAX(CM$9-CM58*CM$8/12,0),CM58),0))</x:f>
        <x:v>6849150.076274104</x:v>
      </x:c>
      <x:c r="CN59" s="58" t="n">
        <x:f>IF($C59&gt;'Deal Pricing'!$D$9,"",MAX(CN58-MIN(MAX(CN$9-CN58*CN$8/12,0),CN58),0))</x:f>
        <x:v>6857956.280740706</x:v>
      </x:c>
      <x:c r="CO59" s="58" t="n">
        <x:f>IF($C59&gt;'Deal Pricing'!$D$9,"",MAX(CO58-MIN(MAX(CO$9-CO58*CO$8/12,0),CO58),0))</x:f>
        <x:v>6866768.132614367</x:v>
      </x:c>
      <x:c r="CP59" s="58" t="n">
        <x:f>IF($C59&gt;'Deal Pricing'!$D$9,"",MAX(CP58-MIN(MAX(CP$9-CP58*CP$8/12,0),CP58),0))</x:f>
        <x:v>6875585.626599342</x:v>
      </x:c>
      <x:c r="CQ59" s="58" t="n">
        <x:f>IF($C59&gt;'Deal Pricing'!$D$9,"",MAX(CQ58-MIN(MAX(CQ$9-CQ58*CQ$8/12,0),CQ58),0))</x:f>
        <x:v>6884408.757390754</x:v>
      </x:c>
      <x:c r="CR59" s="58" t="n">
        <x:f>IF($C59&gt;'Deal Pricing'!$D$9,"",MAX(CR58-MIN(MAX(CR$9-CR58*CR$8/12,0),CR58),0))</x:f>
        <x:v>6893237.519679812</x:v>
      </x:c>
      <x:c r="CS59" s="58" t="n">
        <x:f>IF($C59&gt;'Deal Pricing'!$D$9,"",MAX(CS58-MIN(MAX(CS$9-CS58*CS$8/12,0),CS58),0))</x:f>
        <x:v>6902071.9081406575</x:v>
      </x:c>
      <x:c r="CT59" s="58" t="n">
        <x:f>IF($C59&gt;'Deal Pricing'!$D$9,"",MAX(CT58-MIN(MAX(CT$9-CT58*CT$8/12,0),CT58),0))</x:f>
        <x:v>6910911.917445399</x:v>
      </x:c>
      <x:c r="CU59" s="58" t="n">
        <x:f>IF($C59&gt;'Deal Pricing'!$D$9,"",MAX(CU58-MIN(MAX(CU$9-CU58*CU$8/12,0),CU58),0))</x:f>
        <x:v>6919757.542249311</x:v>
      </x:c>
      <x:c r="CV59" s="58" t="n">
        <x:f>IF($C59&gt;'Deal Pricing'!$D$9,"",MAX(CV58-MIN(MAX(CV$9-CV58*CV$8/12,0),CV58),0))</x:f>
        <x:v>6928608.777205706</x:v>
      </x:c>
      <x:c r="CW59" s="58" t="n">
        <x:f>IF($C59&gt;'Deal Pricing'!$D$9,"",MAX(CW58-MIN(MAX(CW$9-CW58*CW$8/12,0),CW58),0))</x:f>
        <x:v>6937465.6169508835</x:v>
      </x:c>
      <x:c r="CX59" s="58" t="n">
        <x:f>IF($C59&gt;'Deal Pricing'!$D$9,"",MAX(CX58-MIN(MAX(CX$9-CX58*CX$8/12,0),CX58),0))</x:f>
        <x:v>6946328.056119564</x:v>
      </x:c>
      <x:c r="CY59" s="58" t="n">
        <x:f>IF($C59&gt;'Deal Pricing'!$D$9,"",MAX(CY58-MIN(MAX(CY$9-CY58*CY$8/12,0),CY58),0))</x:f>
        <x:v>6955196.089329447</x:v>
      </x:c>
      <x:c r="CZ59" s="58" t="n">
        <x:f>IF($C59&gt;'Deal Pricing'!$D$9,"",MAX(CZ58-MIN(MAX(CZ$9-CZ58*CZ$8/12,0),CZ58),0))</x:f>
        <x:v>6964069.711196389</x:v>
      </x:c>
      <x:c r="DA59" s="58" t="n">
        <x:f>IF($C59&gt;'Deal Pricing'!$D$9,"",MAX(DA58-MIN(MAX(DA$9-DA58*DA$8/12,0),DA58),0))</x:f>
        <x:v>6972948.916319487</x:v>
      </x:c>
      <x:c r="DB59" s="58" t="n">
        <x:f>IF($C59&gt;'Deal Pricing'!$D$9,"",MAX(DB58-MIN(MAX(DB$9-DB58*DB$8/12,0),DB58),0))</x:f>
        <x:v>6981833.6992961895</x:v>
      </x:c>
      <x:c r="DC59" s="58" t="n">
        <x:f>IF($C59&gt;'Deal Pricing'!$D$9,"",MAX(DC58-MIN(MAX(DC$9-DC58*DC$8/12,0),DC58),0))</x:f>
        <x:v>6990724.054709063</x:v>
      </x:c>
      <x:c r="DD59" s="58" t="n">
        <x:f>IF($C59&gt;'Deal Pricing'!$D$9,"",MAX(DD58-MIN(MAX(DD$9-DD58*DD$8/12,0),DD58),0))</x:f>
        <x:v>6999619.977131415</x:v>
      </x:c>
      <x:c r="DE59" s="58" t="n">
        <x:f>IF($C59&gt;'Deal Pricing'!$D$9,"",MAX(DE58-MIN(MAX(DE$9-DE58*DE$8/12,0),DE58),0))</x:f>
        <x:v>7008521.461132994</x:v>
      </x:c>
      <x:c r="DF59" s="58" t="n">
        <x:f>IF($C59&gt;'Deal Pricing'!$D$9,"",MAX(DF58-MIN(MAX(DF$9-DF58*DF$8/12,0),DF58),0))</x:f>
        <x:v>7017428.501267031</x:v>
      </x:c>
      <x:c r="DG59" s="58" t="n">
        <x:f>IF($C59&gt;'Deal Pricing'!$D$9,"",MAX(DG58-MIN(MAX(DG$9-DG58*DG$8/12,0),DG58),0))</x:f>
        <x:v>7026341.092084905</x:v>
      </x:c>
      <x:c r="DH59" s="58" t="n">
        <x:f>IF($C59&gt;'Deal Pricing'!$D$9,"",MAX(DH58-MIN(MAX(DH$9-DH58*DH$8/12,0),DH58),0))</x:f>
        <x:v>7035259.228121743</x:v>
      </x:c>
      <x:c r="DI59" s="58" t="n">
        <x:f>IF($C59&gt;'Deal Pricing'!$D$9,"",MAX(DI58-MIN(MAX(DI$9-DI58*DI$8/12,0),DI58),0))</x:f>
        <x:v>7044182.903910728</x:v>
      </x:c>
      <x:c r="DJ59" s="58" t="n">
        <x:f>IF($C59&gt;'Deal Pricing'!$D$9,"",MAX(DJ58-MIN(MAX(DJ$9-DJ58*DJ$8/12,0),DJ58),0))</x:f>
        <x:v>7053112.113968927</x:v>
      </x:c>
      <x:c r="DK59" s="58" t="n">
        <x:f>IF($C59&gt;'Deal Pricing'!$D$9,"",MAX(DK58-MIN(MAX(DK$9-DK58*DK$8/12,0),DK58),0))</x:f>
        <x:v>7062046.852811494</x:v>
      </x:c>
      <x:c r="DL59" s="58" t="n">
        <x:f>IF($C59&gt;'Deal Pricing'!$D$9,"",MAX(DL58-MIN(MAX(DL$9-DL58*DL$8/12,0),DL58),0))</x:f>
        <x:v>7070987.114937446</x:v>
      </x:c>
      <x:c r="DM59" s="58" t="n">
        <x:f>IF($C59&gt;'Deal Pricing'!$D$9,"",MAX(DM58-MIN(MAX(DM$9-DM58*DM$8/12,0),DM58),0))</x:f>
        <x:v>7079932.894844058</x:v>
      </x:c>
      <x:c r="DN59" s="58" t="n">
        <x:f>IF($C59&gt;'Deal Pricing'!$D$9,"",MAX(DN58-MIN(MAX(DN$9-DN58*DN$8/12,0),DN58),0))</x:f>
        <x:v>7088884.187014217</x:v>
      </x:c>
      <x:c r="DO59" s="58" t="n">
        <x:f>IF($C59&gt;'Deal Pricing'!$D$9,"",MAX(DO58-MIN(MAX(DO$9-DO58*DO$8/12,0),DO58),0))</x:f>
        <x:v>7097840.985922081</x:v>
      </x:c>
      <x:c r="DP59" s="58" t="n">
        <x:f>IF($C59&gt;'Deal Pricing'!$D$9,"",MAX(DP58-MIN(MAX(DP$9-DP58*DP$8/12,0),DP58),0))</x:f>
        <x:v>7106803.286038141</x:v>
      </x:c>
      <x:c r="DQ59" s="58" t="n">
        <x:f>IF($C59&gt;'Deal Pricing'!$D$9,"",MAX(DQ58-MIN(MAX(DQ$9-DQ58*DQ$8/12,0),DQ58),0))</x:f>
        <x:v>7115771.081817088</x:v>
      </x:c>
      <x:c r="DR59" s="58" t="n">
        <x:f>IF($C59&gt;'Deal Pricing'!$D$9,"",MAX(DR58-MIN(MAX(DR$9-DR58*DR$8/12,0),DR58),0))</x:f>
        <x:v>7124744.367711626</x:v>
      </x:c>
      <x:c r="DS59" s="58" t="n">
        <x:f>IF($C59&gt;'Deal Pricing'!$D$9,"",MAX(DS58-MIN(MAX(DS$9-DS58*DS$8/12,0),DS58),0))</x:f>
        <x:v>7133723.138158963</x:v>
      </x:c>
      <x:c r="DT59" s="58" t="n">
        <x:f>IF($C59&gt;'Deal Pricing'!$D$9,"",MAX(DT58-MIN(MAX(DT$9-DT58*DT$8/12,0),DT58),0))</x:f>
        <x:v>7142707.387594238</x:v>
      </x:c>
      <x:c r="DU59" s="58" t="n">
        <x:f>IF($C59&gt;'Deal Pricing'!$D$9,"",MAX(DU58-MIN(MAX(DU$9-DU58*DU$8/12,0),DU58),0))</x:f>
        <x:v>7151697.110437173</x:v>
      </x:c>
      <x:c r="DV59" s="58" t="n">
        <x:f>IF($C59&gt;'Deal Pricing'!$D$9,"",MAX(DV58-MIN(MAX(DV$9-DV58*DV$8/12,0),DV58),0))</x:f>
        <x:v>7160692.301105455</x:v>
      </x:c>
      <x:c r="DW59" s="58" t="n">
        <x:f>IF($C59&gt;'Deal Pricing'!$D$9,"",MAX(DW58-MIN(MAX(DW$9-DW58*DW$8/12,0),DW58),0))</x:f>
        <x:v>7169692.954001522</x:v>
      </x:c>
      <x:c r="DX59" s="58" t="n">
        <x:f>IF($C59&gt;'Deal Pricing'!$D$9,"",MAX(DX58-MIN(MAX(DX$9-DX58*DX$8/12,0),DX58),0))</x:f>
        <x:v>7178699.063525712</x:v>
      </x:c>
      <x:c r="DY59" s="58" t="n">
        <x:f>IF($C59&gt;'Deal Pricing'!$D$9,"",MAX(DY58-MIN(MAX(DY$9-DY58*DY$8/12,0),DY58),0))</x:f>
        <x:v>7187710.624063175</x:v>
      </x:c>
      <x:c r="DZ59" s="58" t="n">
        <x:f>IF($C59&gt;'Deal Pricing'!$D$9,"",MAX(DZ58-MIN(MAX(DZ$9-DZ58*DZ$8/12,0),DZ58),0))</x:f>
        <x:v>7196727.629997054</x:v>
      </x:c>
      <x:c r="EA59" s="58" t="n">
        <x:f>IF($C59&gt;'Deal Pricing'!$D$9,"",MAX(EA58-MIN(MAX(EA$9-EA58*EA$8/12,0),EA58),0))</x:f>
        <x:v>7205750.075696864</x:v>
      </x:c>
      <x:c r="EB59" s="58" t="n">
        <x:f>IF($C59&gt;'Deal Pricing'!$D$9,"",MAX(EB58-MIN(MAX(EB$9-EB58*EB$8/12,0),EB58),0))</x:f>
        <x:v>7214777.955524027</x:v>
      </x:c>
      <x:c r="EC59" s="58" t="n">
        <x:f>IF($C59&gt;'Deal Pricing'!$D$9,"",MAX(EC58-MIN(MAX(EC$9-EC58*EC$8/12,0),EC58),0))</x:f>
        <x:v>7223811.263835886</x:v>
      </x:c>
      <x:c r="ED59" s="58" t="n">
        <x:f>IF($C59&gt;'Deal Pricing'!$D$9,"",MAX(ED58-MIN(MAX(ED$9-ED58*ED$8/12,0),ED58),0))</x:f>
        <x:v>7232849.994975034</x:v>
      </x:c>
      <x:c r="EE59" s="58" t="n">
        <x:f>IF($C59&gt;'Deal Pricing'!$D$9,"",MAX(EE58-MIN(MAX(EE$9-EE58*EE$8/12,0),EE58),0))</x:f>
        <x:v>7241894.143282015</x:v>
      </x:c>
      <x:c r="EF59" s="58" t="n">
        <x:f>IF($C59&gt;'Deal Pricing'!$D$9,"",MAX(EF58-MIN(MAX(EF$9-EF58*EF$8/12,0),EF58),0))</x:f>
        <x:v>7250943.703082459</x:v>
      </x:c>
      <x:c r="EG59" s="58" t="n">
        <x:f>IF($C59&gt;'Deal Pricing'!$D$9,"",MAX(EG58-MIN(MAX(EG$9-EG58*EG$8/12,0),EG58),0))</x:f>
        <x:v>7259998.668700336</x:v>
      </x:c>
      <x:c r="EH59" s="58" t="n">
        <x:f>IF($C59&gt;'Deal Pricing'!$D$9,"",MAX(EH58-MIN(MAX(EH$9-EH58*EH$8/12,0),EH58),0))</x:f>
        <x:v>7269059.034444417</x:v>
      </x:c>
      <x:c r="EI59" s="58" t="n">
        <x:f>IF($C59&gt;'Deal Pricing'!$D$9,"",MAX(EI58-MIN(MAX(EI$9-EI58*EI$8/12,0),EI58),0))</x:f>
        <x:v>7278124.794621932</x:v>
      </x:c>
      <x:c r="EJ59" s="58" t="n">
        <x:f>IF($C59&gt;'Deal Pricing'!$D$9,"",MAX(EJ58-MIN(MAX(EJ$9-EJ58*EJ$8/12,0),EJ58),0))</x:f>
        <x:v>7287195.943525091</x:v>
      </x:c>
      <x:c r="EK59" s="58" t="n">
        <x:f>IF($C59&gt;'Deal Pricing'!$D$9,"",MAX(EK58-MIN(MAX(EK$9-EK58*EK$8/12,0),EK58),0))</x:f>
        <x:v>7296272.4754443895</x:v>
      </x:c>
      <x:c r="EL59" s="58" t="n">
        <x:f>IF($C59&gt;'Deal Pricing'!$D$9,"",MAX(EL58-MIN(MAX(EL$9-EL58*EL$8/12,0),EL58),0))</x:f>
        <x:v>7305354.384657306</x:v>
      </x:c>
      <x:c r="EM59" s="58" t="n">
        <x:f>IF($C59&gt;'Deal Pricing'!$D$9,"",MAX(EM58-MIN(MAX(EM$9-EM58*EM$8/12,0),EM58),0))</x:f>
        <x:v>7314441.6654328685</x:v>
      </x:c>
      <x:c r="EN59" s="58" t="n">
        <x:f>IF($C59&gt;'Deal Pricing'!$D$9,"",MAX(EN58-MIN(MAX(EN$9-EN58*EN$8/12,0),EN58),0))</x:f>
        <x:v>7323534.312037148</x:v>
      </x:c>
      <x:c r="EO59" s="58" t="n">
        <x:f>IF($C59&gt;'Deal Pricing'!$D$9,"",MAX(EO58-MIN(MAX(EO$9-EO58*EO$8/12,0),EO58),0))</x:f>
        <x:v>7332632.318721193</x:v>
      </x:c>
      <x:c r="EP59" s="58" t="n">
        <x:f>IF($C59&gt;'Deal Pricing'!$D$9,"",MAX(EP58-MIN(MAX(EP$9-EP58*EP$8/12,0),EP58),0))</x:f>
        <x:v>7341735.679734606</x:v>
      </x:c>
      <x:c r="EQ59" s="58" t="n">
        <x:f>IF($C59&gt;'Deal Pricing'!$D$9,"",MAX(EQ58-MIN(MAX(EQ$9-EQ58*EQ$8/12,0),EQ58),0))</x:f>
        <x:v>7350844.389312325</x:v>
      </x:c>
      <x:c r="ER59" s="58" t="n">
        <x:f>IF($C59&gt;'Deal Pricing'!$D$9,"",MAX(ER58-MIN(MAX(ER$9-ER58*ER$8/12,0),ER58),0))</x:f>
        <x:v>7359958.441687845</x:v>
      </x:c>
      <x:c r="ES59" s="58" t="n">
        <x:f>IF($C59&gt;'Deal Pricing'!$D$9,"",MAX(ES58-MIN(MAX(ES$9-ES58*ES$8/12,0),ES58),0))</x:f>
        <x:v>7369077.831079854</x:v>
      </x:c>
      <x:c r="ET59" s="58" t="n">
        <x:f>IF($C59&gt;'Deal Pricing'!$D$9,"",MAX(ET58-MIN(MAX(ET$9-ET58*ET$8/12,0),ET58),0))</x:f>
        <x:v>7378202.551705742</x:v>
      </x:c>
      <x:c r="EU59" s="58" t="n">
        <x:f>IF($C59&gt;'Deal Pricing'!$D$9,"",MAX(EU58-MIN(MAX(EU$9-EU58*EU$8/12,0),EU58),0))</x:f>
        <x:v>7387332.597768452</x:v>
      </x:c>
      <x:c r="EV59" s="58" t="n">
        <x:f>IF($C59&gt;'Deal Pricing'!$D$9,"",MAX(EV58-MIN(MAX(EV$9-EV58*EV$8/12,0),EV58),0))</x:f>
        <x:v>7396467.963469159</x:v>
      </x:c>
      <x:c r="EW59" s="58" t="n">
        <x:f>IF($C59&gt;'Deal Pricing'!$D$9,"",MAX(EW58-MIN(MAX(EW$9-EW58*EW$8/12,0),EW58),0))</x:f>
        <x:v>7405608.642994929</x:v>
      </x:c>
      <x:c r="EX59" s="58" t="n">
        <x:f>IF($C59&gt;'Deal Pricing'!$D$9,"",MAX(EX58-MIN(MAX(EX$9-EX58*EX$8/12,0),EX58),0))</x:f>
        <x:v>7414754.630531141</x:v>
      </x:c>
      <x:c r="EY59" s="58" t="n">
        <x:f>IF($C59&gt;'Deal Pricing'!$D$9,"",MAX(EY58-MIN(MAX(EY$9-EY58*EY$8/12,0),EY58),0))</x:f>
        <x:v>7423905.920250716</x:v>
      </x:c>
      <x:c r="EZ59" s="58" t="n">
        <x:f>IF($C59&gt;'Deal Pricing'!$D$9,"",MAX(EZ58-MIN(MAX(EZ$9-EZ58*EZ$8/12,0),EZ58),0))</x:f>
        <x:v>7433062.50631861</x:v>
      </x:c>
      <x:c r="FA59" s="58" t="n">
        <x:f>IF($C59&gt;'Deal Pricing'!$D$9,"",MAX(FA58-MIN(MAX(FA$9-FA58*FA$8/12,0),FA58),0))</x:f>
        <x:v>7442224.382896714</x:v>
      </x:c>
      <x:c r="FB59" s="58" t="n">
        <x:f>IF($C59&gt;'Deal Pricing'!$D$9,"",MAX(FB58-MIN(MAX(FB$9-FB58*FB$8/12,0),FB58),0))</x:f>
        <x:v>7451391.544132864</x:v>
      </x:c>
      <x:c r="FC59" s="58" t="n">
        <x:f>IF($C59&gt;'Deal Pricing'!$D$9,"",MAX(FC58-MIN(MAX(FC$9-FC58*FC$8/12,0),FC58),0))</x:f>
        <x:v>7460563.984173266</x:v>
      </x:c>
      <x:c r="FD59" s="58" t="n">
        <x:f>IF($C59&gt;'Deal Pricing'!$D$9,"",MAX(FD58-MIN(MAX(FD$9-FD58*FD$8/12,0),FD58),0))</x:f>
        <x:v>7469741.697150484</x:v>
      </x:c>
      <x:c r="FE59" s="58" t="n">
        <x:f>IF($C59&gt;'Deal Pricing'!$D$9,"",MAX(FE58-MIN(MAX(FE$9-FE58*FE$8/12,0),FE58),0))</x:f>
        <x:v>7478924.677195206</x:v>
      </x:c>
      <x:c r="FF59" s="58" t="n">
        <x:f>IF($C59&gt;'Deal Pricing'!$D$9,"",MAX(FF58-MIN(MAX(FF$9-FF58*FF$8/12,0),FF58),0))</x:f>
        <x:v>7488112.918424353</x:v>
      </x:c>
      <x:c r="FG59" s="58" t="n">
        <x:f>IF($C59&gt;'Deal Pricing'!$D$9,"",MAX(FG58-MIN(MAX(FG$9-FG58*FG$8/12,0),FG58),0))</x:f>
        <x:v>7497306.414953597</x:v>
      </x:c>
      <x:c r="FH59" s="58" t="n">
        <x:f>IF($C59&gt;'Deal Pricing'!$D$9,"",MAX(FH58-MIN(MAX(FH$9-FH58*FH$8/12,0),FH58),0))</x:f>
        <x:v>7506505.160884656</x:v>
      </x:c>
      <x:c r="FI59" s="58" t="n">
        <x:f>IF($C59&gt;'Deal Pricing'!$D$9,"",MAX(FI58-MIN(MAX(FI$9-FI58*FI$8/12,0),FI58),0))</x:f>
        <x:v>7515709.150317802</x:v>
      </x:c>
      <x:c r="FJ59" s="58" t="n">
        <x:f>IF($C59&gt;'Deal Pricing'!$D$9,"",MAX(FJ58-MIN(MAX(FJ$9-FJ58*FJ$8/12,0),FJ58),0))</x:f>
        <x:v>7524918.37734122</x:v>
      </x:c>
      <x:c r="FK59" s="58" t="n">
        <x:f>IF($C59&gt;'Deal Pricing'!$D$9,"",MAX(FK58-MIN(MAX(FK$9-FK58*FK$8/12,0),FK58),0))</x:f>
        <x:v>7534132.836035516</x:v>
      </x:c>
      <x:c r="FL59" s="58" t="n">
        <x:f>IF($C59&gt;'Deal Pricing'!$D$9,"",MAX(FL58-MIN(MAX(FL$9-FL58*FL$8/12,0),FL58),0))</x:f>
        <x:v>7543352.520478345</x:v>
      </x:c>
      <x:c r="FM59" s="58" t="n">
        <x:f>IF($C59&gt;'Deal Pricing'!$D$9,"",MAX(FM58-MIN(MAX(FM$9-FM58*FM$8/12,0),FM58),0))</x:f>
        <x:v>7552577.424733982</x:v>
      </x:c>
      <x:c r="FN59" s="58" t="n">
        <x:f>IF($C59&gt;'Deal Pricing'!$D$9,"",MAX(FN58-MIN(MAX(FN$9-FN58*FN$8/12,0),FN58),0))</x:f>
        <x:v>7561807.542865042</x:v>
      </x:c>
      <x:c r="FO59" s="58" t="n">
        <x:f>IF($C59&gt;'Deal Pricing'!$D$9,"",MAX(FO58-MIN(MAX(FO$9-FO58*FO$8/12,0),FO58),0))</x:f>
        <x:v>7571042.8689209</x:v>
      </x:c>
      <x:c r="FP59" s="58" t="n">
        <x:f>IF($C59&gt;'Deal Pricing'!$D$9,"",MAX(FP58-MIN(MAX(FP$9-FP58*FP$8/12,0),FP58),0))</x:f>
        <x:v>7580283.3969495</x:v>
      </x:c>
      <x:c r="FQ59" s="58" t="n">
        <x:f>IF($C59&gt;'Deal Pricing'!$D$9,"",MAX(FQ58-MIN(MAX(FQ$9-FQ58*FQ$8/12,0),FQ58),0))</x:f>
        <x:v>7589529.12098543</x:v>
      </x:c>
      <x:c r="FR59" s="58" t="n">
        <x:f>IF($C59&gt;'Deal Pricing'!$D$9,"",MAX(FR58-MIN(MAX(FR$9-FR58*FR$8/12,0),FR58),0))</x:f>
        <x:v>7598780.035061827</x:v>
      </x:c>
      <x:c r="FS59" s="58" t="n">
        <x:f>IF($C59&gt;'Deal Pricing'!$D$9,"",MAX(FS58-MIN(MAX(FS$9-FS58*FS$8/12,0),FS58),0))</x:f>
        <x:v>7608036.133198766</x:v>
      </x:c>
      <x:c r="FT59" s="58" t="n">
        <x:f>IF($C59&gt;'Deal Pricing'!$D$9,"",MAX(FT58-MIN(MAX(FT$9-FT58*FT$8/12,0),FT58),0))</x:f>
        <x:v>7617297.409414996</x:v>
      </x:c>
      <x:c r="FU59" s="58" t="n">
        <x:f>IF($C59&gt;'Deal Pricing'!$D$9,"",MAX(FU58-MIN(MAX(FU$9-FU58*FU$8/12,0),FU58),0))</x:f>
        <x:v>7626563.857715899</x:v>
      </x:c>
      <x:c r="FV59" s="58" t="n">
        <x:f>IF($C59&gt;'Deal Pricing'!$D$9,"",MAX(FV58-MIN(MAX(FV$9-FV58*FV$8/12,0),FV58),0))</x:f>
        <x:v>7635835.472105616</x:v>
      </x:c>
      <x:c r="FW59" s="58" t="n">
        <x:f>IF($C59&gt;'Deal Pricing'!$D$9,"",MAX(FW58-MIN(MAX(FW$9-FW58*FW$8/12,0),FW58),0))</x:f>
        <x:v>7645112.24657681</x:v>
      </x:c>
      <x:c r="FX59" s="58" t="n">
        <x:f>IF($C59&gt;'Deal Pricing'!$D$9,"",MAX(FX58-MIN(MAX(FX$9-FX58*FX$8/12,0),FX58),0))</x:f>
        <x:v>7654394.175115074</x:v>
      </x:c>
      <x:c r="FY59" s="58" t="n">
        <x:f>IF($C59&gt;'Deal Pricing'!$D$9,"",MAX(FY58-MIN(MAX(FY$9-FY58*FY$8/12,0),FY58),0))</x:f>
        <x:v>7663681.25170275</x:v>
      </x:c>
      <x:c r="FZ59" s="58" t="n">
        <x:f>IF($C59&gt;'Deal Pricing'!$D$9,"",MAX(FZ58-MIN(MAX(FZ$9-FZ58*FZ$8/12,0),FZ58),0))</x:f>
        <x:v>7672973.4703101525</x:v>
      </x:c>
      <x:c r="GA59" s="58" t="n">
        <x:f>IF($C59&gt;'Deal Pricing'!$D$9,"",MAX(GA58-MIN(MAX(GA$9-GA58*GA$8/12,0),GA58),0))</x:f>
        <x:v>7682270.824905213</x:v>
      </x:c>
      <x:c r="GB59" s="58" t="n">
        <x:f>IF($C59&gt;'Deal Pricing'!$D$9,"",MAX(GB58-MIN(MAX(GB$9-GB58*GB$8/12,0),GB58),0))</x:f>
        <x:v>7691573.30944411</x:v>
      </x:c>
      <x:c r="GC59" s="58" t="n">
        <x:f>IF($C59&gt;'Deal Pricing'!$D$9,"",MAX(GC58-MIN(MAX(GC$9-GC58*GC$8/12,0),GC58),0))</x:f>
        <x:v>7700880.917881113</x:v>
      </x:c>
      <x:c r="GD59" s="58" t="n">
        <x:f>IF($C59&gt;'Deal Pricing'!$D$9,"",MAX(GD58-MIN(MAX(GD$9-GD58*GD$8/12,0),GD58),0))</x:f>
        <x:v>7710193.644158017</x:v>
      </x:c>
      <x:c r="GE59" s="58" t="n">
        <x:f>IF($C59&gt;'Deal Pricing'!$D$9,"",MAX(GE58-MIN(MAX(GE$9-GE58*GE$8/12,0),GE58),0))</x:f>
        <x:v>7719511.482215349</x:v>
      </x:c>
      <x:c r="GF59" s="58" t="n">
        <x:f>IF($C59&gt;'Deal Pricing'!$D$9,"",MAX(GF58-MIN(MAX(GF$9-GF58*GF$8/12,0),GF58),0))</x:f>
        <x:v>7728834.425980996</x:v>
      </x:c>
      <x:c r="GG59" s="58" t="n">
        <x:f>IF($C59&gt;'Deal Pricing'!$D$9,"",MAX(GG58-MIN(MAX(GG$9-GG58*GG$8/12,0),GG58),0))</x:f>
        <x:v>7738162.469381787</x:v>
      </x:c>
      <x:c r="GH59" s="58" t="n">
        <x:f>IF($C59&gt;'Deal Pricing'!$D$9,"",MAX(GH58-MIN(MAX(GH$9-GH58*GH$8/12,0),GH58),0))</x:f>
        <x:v>7747495.606333012</x:v>
      </x:c>
      <x:c r="GI59" s="58" t="n">
        <x:f>IF($C59&gt;'Deal Pricing'!$D$9,"",MAX(GI58-MIN(MAX(GI$9-GI58*GI$8/12,0),GI58),0))</x:f>
        <x:v>7756833.830743747</x:v>
      </x:c>
      <x:c r="GJ59" s="58" t="n">
        <x:f>IF($C59&gt;'Deal Pricing'!$D$9,"",MAX(GJ58-MIN(MAX(GJ$9-GJ58*GJ$8/12,0),GJ58),0))</x:f>
        <x:v>7766177.136520004</x:v>
      </x:c>
      <x:c r="GK59" s="58" t="n">
        <x:f>IF($C59&gt;'Deal Pricing'!$D$9,"",MAX(GK58-MIN(MAX(GK$9-GK58*GK$8/12,0),GK58),0))</x:f>
        <x:v>7775525.517555694</x:v>
      </x:c>
      <x:c r="GL59" s="58" t="n">
        <x:f>IF($C59&gt;'Deal Pricing'!$D$9,"",MAX(GL58-MIN(MAX(GL$9-GL58*GL$8/12,0),GL58),0))</x:f>
        <x:v>7784878.967743434</x:v>
      </x:c>
      <x:c r="GM59" s="58" t="n">
        <x:f>IF($C59&gt;'Deal Pricing'!$D$9,"",MAX(GM58-MIN(MAX(GM$9-GM58*GM$8/12,0),GM58),0))</x:f>
        <x:v>7794237.480963541</x:v>
      </x:c>
      <x:c r="GN59" s="58" t="n">
        <x:f>IF($C59&gt;'Deal Pricing'!$D$9,"",MAX(GN58-MIN(MAX(GN$9-GN58*GN$8/12,0),GN58),0))</x:f>
        <x:v>7803601.051095336</x:v>
      </x:c>
      <x:c r="GO59" s="58" t="n">
        <x:f>IF($C59&gt;'Deal Pricing'!$D$9,"",MAX(GO58-MIN(MAX(GO$9-GO58*GO$8/12,0),GO58),0))</x:f>
        <x:v>7812969.672005808</x:v>
      </x:c>
      <x:c r="GP59" s="58" t="n">
        <x:f>IF($C59&gt;'Deal Pricing'!$D$9,"",MAX(GP58-MIN(MAX(GP$9-GP58*GP$8/12,0),GP58),0))</x:f>
        <x:v>7822343.337560991</x:v>
      </x:c>
      <x:c r="GQ59" s="58" t="n">
        <x:f>IF($C59&gt;'Deal Pricing'!$D$9,"",MAX(GQ58-MIN(MAX(GQ$9-GQ58*GQ$8/12,0),GQ58),0))</x:f>
        <x:v>7831722.041614607</x:v>
      </x:c>
      <x:c r="GR59" s="58" t="n">
        <x:f>IF($C59&gt;'Deal Pricing'!$D$9,"",MAX(GR58-MIN(MAX(GR$9-GR58*GR$8/12,0),GR58),0))</x:f>
        <x:v>7841105.778019521</x:v>
      </x:c>
      <x:c r="GS59" s="58" t="n">
        <x:f>IF($C59&gt;'Deal Pricing'!$D$9,"",MAX(GS58-MIN(MAX(GS$9-GS58*GS$8/12,0),GS58),0))</x:f>
        <x:v>7850494.540616563</x:v>
      </x:c>
      <x:c r="GT59" s="58" t="n">
        <x:f>IF($C59&gt;'Deal Pricing'!$D$9,"",MAX(GT58-MIN(MAX(GT$9-GT58*GT$8/12,0),GT58),0))</x:f>
        <x:v>7859888.323245289</x:v>
      </x:c>
      <x:c r="GU59" s="58" t="n">
        <x:f>IF($C59&gt;'Deal Pricing'!$D$9,"",MAX(GU58-MIN(MAX(GU$9-GU58*GU$8/12,0),GU58),0))</x:f>
        <x:v>7869287.119734835</x:v>
      </x:c>
      <x:c r="GV59" s="58" t="n">
        <x:f>IF($C59&gt;'Deal Pricing'!$D$9,"",MAX(GV58-MIN(MAX(GV$9-GV58*GV$8/12,0),GV58),0))</x:f>
        <x:v>7878690.923908021</x:v>
      </x:c>
      <x:c r="GW59" s="58" t="n">
        <x:f>IF($C59&gt;'Deal Pricing'!$D$9,"",MAX(GW58-MIN(MAX(GW$9-GW58*GW$8/12,0),GW58),0))</x:f>
        <x:v>7888099.729585184</x:v>
      </x:c>
      <x:c r="GX59" s="58" t="n">
        <x:f>IF($C59&gt;'Deal Pricing'!$D$9,"",MAX(GX58-MIN(MAX(GX$9-GX58*GX$8/12,0),GX58),0))</x:f>
        <x:v>7897513.530574942</x:v>
      </x:c>
      <x:c r="GY59" s="58" t="n">
        <x:f>IF($C59&gt;'Deal Pricing'!$D$9,"",MAX(GY58-MIN(MAX(GY$9-GY58*GY$8/12,0),GY58),0))</x:f>
        <x:v>7906932.320684787</x:v>
      </x:c>
      <x:c r="GZ59" s="58" t="n">
        <x:f>IF($C59&gt;'Deal Pricing'!$D$9,"",MAX(GZ58-MIN(MAX(GZ$9-GZ58*GZ$8/12,0),GZ58),0))</x:f>
        <x:v>7916356.093710504</x:v>
      </x:c>
      <x:c r="HA59" s="58" t="n">
        <x:f>IF($C59&gt;'Deal Pricing'!$D$9,"",MAX(HA58-MIN(MAX(HA$9-HA58*HA$8/12,0),HA58),0))</x:f>
        <x:v>7925784.843447239</x:v>
      </x:c>
      <x:c r="HB59" s="58" t="n">
        <x:f>IF($C59&gt;'Deal Pricing'!$D$9,"",MAX(HB58-MIN(MAX(HB$9-HB58*HB$8/12,0),HB58),0))</x:f>
        <x:v>7935218.563678262</x:v>
      </x:c>
      <x:c r="HC59" s="58" t="n">
        <x:f>IF($C59&gt;'Deal Pricing'!$D$9,"",MAX(HC58-MIN(MAX(HC$9-HC58*HC$8/12,0),HC58),0))</x:f>
        <x:v>7944657.2481857315</x:v>
      </x:c>
      <x:c r="HD59" s="58" t="n">
        <x:f>IF($C59&gt;'Deal Pricing'!$D$9,"",MAX(HD58-MIN(MAX(HD$9-HD58*HD$8/12,0),HD58),0))</x:f>
        <x:v>7954100.890740981</x:v>
      </x:c>
      <x:c r="HE59" s="58" t="n">
        <x:f>IF($C59&gt;'Deal Pricing'!$D$9,"",MAX(HE58-MIN(MAX(HE$9-HE58*HE$8/12,0),HE58),0))</x:f>
        <x:v>7963549.485113729</x:v>
      </x:c>
      <x:c r="HF59" s="58" t="n">
        <x:f>IF($C59&gt;'Deal Pricing'!$D$9,"",MAX(HF58-MIN(MAX(HF$9-HF58*HF$8/12,0),HF58),0))</x:f>
        <x:v>7973003.025062507</x:v>
      </x:c>
      <x:c r="HG59" s="58" t="n">
        <x:f>IF($C59&gt;'Deal Pricing'!$D$9,"",MAX(HG58-MIN(MAX(HG$9-HG58*HG$8/12,0),HG58),0))</x:f>
        <x:v>7982461.504345125</x:v>
      </x:c>
      <x:c r="HH59" s="58" t="n">
        <x:f>IF($C59&gt;'Deal Pricing'!$D$9,"",MAX(HH58-MIN(MAX(HH$9-HH58*HH$8/12,0),HH58),0))</x:f>
        <x:v>7991924.916709293</x:v>
      </x:c>
      <x:c r="HI59" s="58" t="n">
        <x:f>IF($C59&gt;'Deal Pricing'!$D$9,"",MAX(HI58-MIN(MAX(HI$9-HI58*HI$8/12,0),HI58),0))</x:f>
        <x:v>8001393.255896538</x:v>
      </x:c>
      <x:c r="HJ59" s="58" t="n">
        <x:f>IF($C59&gt;'Deal Pricing'!$D$9,"",MAX(HJ58-MIN(MAX(HJ$9-HJ58*HJ$8/12,0),HJ58),0))</x:f>
        <x:v>8010866.515646549</x:v>
      </x:c>
      <x:c r="HK59" s="58" t="n">
        <x:f>IF($C59&gt;'Deal Pricing'!$D$9,"",MAX(HK58-MIN(MAX(HK$9-HK58*HK$8/12,0),HK58),0))</x:f>
        <x:v>8020344.689687259</x:v>
      </x:c>
      <x:c r="HL59" s="58" t="n">
        <x:f>IF($C59&gt;'Deal Pricing'!$D$9,"",MAX(HL58-MIN(MAX(HL$9-HL58*HL$8/12,0),HL58),0))</x:f>
        <x:v>8029827.771746425</x:v>
      </x:c>
      <x:c r="HM59" s="58" t="n">
        <x:f>IF($C59&gt;'Deal Pricing'!$D$9,"",MAX(HM58-MIN(MAX(HM$9-HM58*HM$8/12,0),HM58),0))</x:f>
        <x:v>8039315.755540261</x:v>
      </x:c>
      <x:c r="HN59" s="58" t="n">
        <x:f>IF($C59&gt;'Deal Pricing'!$D$9,"",MAX(HN58-MIN(MAX(HN$9-HN58*HN$8/12,0),HN58),0))</x:f>
        <x:v>8048808.63478455</x:v>
      </x:c>
      <x:c r="HO59" s="58" t="n">
        <x:f>IF($C59&gt;'Deal Pricing'!$D$9,"",MAX(HO58-MIN(MAX(HO$9-HO58*HO$8/12,0),HO58),0))</x:f>
        <x:v>8058306.40318379</x:v>
      </x:c>
      <x:c r="HP59" s="58" t="n">
        <x:f>IF($C59&gt;'Deal Pricing'!$D$9,"",MAX(HP58-MIN(MAX(HP$9-HP58*HP$8/12,0),HP58),0))</x:f>
        <x:v>8067809.0544417575</x:v>
      </x:c>
      <x:c r="HQ59" s="58" t="n">
        <x:f>IF($C59&gt;'Deal Pricing'!$D$9,"",MAX(HQ58-MIN(MAX(HQ$9-HQ58*HQ$8/12,0),HQ58),0))</x:f>
        <x:v>8077316.5822514845</x:v>
      </x:c>
      <x:c r="HR59" s="58" t="n">
        <x:f>IF($C59&gt;'Deal Pricing'!$D$9,"",MAX(HR58-MIN(MAX(HR$9-HR58*HR$8/12,0),HR58),0))</x:f>
        <x:v>8086828.98030513</x:v>
      </x:c>
      <x:c r="HS59" s="58" t="n">
        <x:f>IF($C59&gt;'Deal Pricing'!$D$9,"",MAX(HS58-MIN(MAX(HS$9-HS58*HS$8/12,0),HS58),0))</x:f>
        <x:v>8096346.2422852535</x:v>
      </x:c>
      <x:c r="HT59" s="58" t="n">
        <x:f>IF($C59&gt;'Deal Pricing'!$D$9,"",MAX(HT58-MIN(MAX(HT$9-HT58*HT$8/12,0),HT58),0))</x:f>
        <x:v>8105868.361868899</x:v>
      </x:c>
      <x:c r="HU59" s="58" t="n">
        <x:f>IF($C59&gt;'Deal Pricing'!$D$9,"",MAX(HU58-MIN(MAX(HU$9-HU58*HU$8/12,0),HU58),0))</x:f>
        <x:v>8115395.332730854</x:v>
      </x:c>
      <x:c r="HV59" s="58" t="n">
        <x:f>IF($C59&gt;'Deal Pricing'!$D$9,"",MAX(HV58-MIN(MAX(HV$9-HV58*HV$8/12,0),HV58),0))</x:f>
        <x:v>8124927.148535463</x:v>
      </x:c>
      <x:c r="HW59" s="58" t="n">
        <x:f>IF($C59&gt;'Deal Pricing'!$D$9,"",MAX(HW58-MIN(MAX(HW$9-HW58*HW$8/12,0),HW58),0))</x:f>
        <x:v>8134463.802946344</x:v>
      </x:c>
      <x:c r="HX59" s="58" t="n">
        <x:f>IF($C59&gt;'Deal Pricing'!$D$9,"",MAX(HX58-MIN(MAX(HX$9-HX58*HX$8/12,0),HX58),0))</x:f>
        <x:v>8144005.289616516</x:v>
      </x:c>
      <x:c r="HY59" s="58" t="n">
        <x:f>IF($C59&gt;'Deal Pricing'!$D$9,"",MAX(HY58-MIN(MAX(HY$9-HY58*HY$8/12,0),HY58),0))</x:f>
        <x:v>8153551.60219818</x:v>
      </x:c>
      <x:c r="HZ59" s="58" t="n">
        <x:f>IF($C59&gt;'Deal Pricing'!$D$9,"",MAX(HZ58-MIN(MAX(HZ$9-HZ58*HZ$8/12,0),HZ58),0))</x:f>
        <x:v>8163102.734333402</x:v>
      </x:c>
      <x:c r="IA59" s="58" t="n">
        <x:f>IF($C59&gt;'Deal Pricing'!$D$9,"",MAX(IA58-MIN(MAX(IA$9-IA58*IA$8/12,0),IA58),0))</x:f>
        <x:v>8172658.679663335</x:v>
      </x:c>
      <x:c r="IB59" s="58" t="n">
        <x:f>IF($C59&gt;'Deal Pricing'!$D$9,"",MAX(IB58-MIN(MAX(IB$9-IB58*IB$8/12,0),IB58),0))</x:f>
        <x:v>8182219.431818877</x:v>
      </x:c>
      <x:c r="IC59" s="2"/>
      <x:c r="ID59" s="2"/>
      <x:c r="IE59" s="2"/>
      <x:c r="IF59" s="2"/>
    </x:row>
    <x:row r="60">
      <x:c r="A60" s="2"/>
      <x:c r="B60" s="2"/>
      <x:c r="C60" s="2" t="n">
        <x:v>36</x:v>
      </x:c>
      <x:c r="D60" s="67" t="n">
        <x:f>IF(C60&lt;='Deal Pricing'!$D$9,(1-(1-(1-'Deal Pricing'!$H$10)^(1/12)))^(C60-1),"")</x:f>
        <x:v>0.887750849110966</x:v>
      </x:c>
      <x:c r="E60" s="67" t="n">
        <x:f>IF(D60="","",D60*(1-(1-'Deal Pricing'!$H$10)^(1/12)))</x:f>
        <x:v>0.0030148491109650757</x:v>
      </x:c>
      <x:c r="F60" s="58" t="n">
        <x:f>IF($C60&gt;'Deal Pricing'!$D$9,"",MAX(F59-MIN(MAX(F$9-F59*F$8/12,0),F59),0))</x:f>
        <x:v>3069802.505256945</x:v>
      </x:c>
      <x:c r="G60" s="58" t="n">
        <x:f>IF($C60&gt;'Deal Pricing'!$D$9,"",MAX(G59-MIN(MAX(G$9-G59*G$8/12,0),G59),0))</x:f>
        <x:v>3074095.499717017</x:v>
      </x:c>
      <x:c r="H60" s="58" t="n">
        <x:f>IF($C60&gt;'Deal Pricing'!$D$9,"",MAX(H59-MIN(MAX(H$9-H59*H$8/12,0),H59),0))</x:f>
        <x:v>3078391.8666597963</x:v>
      </x:c>
      <x:c r="I60" s="58" t="n">
        <x:f>IF($C60&gt;'Deal Pricing'!$D$9,"",MAX(I59-MIN(MAX(I$9-I59*I$8/12,0),I59),0))</x:f>
        <x:v>3082691.6042157356</x:v>
      </x:c>
      <x:c r="J60" s="58" t="n">
        <x:f>IF($C60&gt;'Deal Pricing'!$D$9,"",MAX(J59-MIN(MAX(J$9-J59*J$8/12,0),J59),0))</x:f>
        <x:v>3086994.7105090055</x:v>
      </x:c>
      <x:c r="K60" s="58" t="n">
        <x:f>IF($C60&gt;'Deal Pricing'!$D$9,"",MAX(K59-MIN(MAX(K$9-K59*K$8/12,0),K59),0))</x:f>
        <x:v>3091301.1836692328</x:v>
      </x:c>
      <x:c r="L60" s="58" t="n">
        <x:f>IF($C60&gt;'Deal Pricing'!$D$9,"",MAX(L59-MIN(MAX(L$9-L59*L$8/12,0),L59),0))</x:f>
        <x:v>3095611.021804403</x:v>
      </x:c>
      <x:c r="M60" s="58" t="n">
        <x:f>IF($C60&gt;'Deal Pricing'!$D$9,"",MAX(M59-MIN(MAX(M$9-M59*M$8/12,0),M59),0))</x:f>
        <x:v>3099924.223031482</x:v>
      </x:c>
      <x:c r="N60" s="58" t="n">
        <x:f>IF($C60&gt;'Deal Pricing'!$D$9,"",MAX(N59-MIN(MAX(N$9-N59*N$8/12,0),N59),0))</x:f>
        <x:v>3104240.785445977</x:v>
      </x:c>
      <x:c r="O60" s="58" t="n">
        <x:f>IF($C60&gt;'Deal Pricing'!$D$9,"",MAX(O59-MIN(MAX(O$9-O59*O$8/12,0),O59),0))</x:f>
        <x:v>3108560.707152328</x:v>
      </x:c>
      <x:c r="P60" s="58" t="n">
        <x:f>IF($C60&gt;'Deal Pricing'!$D$9,"",MAX(P59-MIN(MAX(P$9-P59*P$8/12,0),P59),0))</x:f>
        <x:v>3112883.9862337294</x:v>
      </x:c>
      <x:c r="Q60" s="58" t="n">
        <x:f>IF($C60&gt;'Deal Pricing'!$D$9,"",MAX(Q59-MIN(MAX(Q$9-Q59*Q$8/12,0),Q59),0))</x:f>
        <x:v>3117210.620782092</x:v>
      </x:c>
      <x:c r="R60" s="58" t="n">
        <x:f>IF($C60&gt;'Deal Pricing'!$D$9,"",MAX(R59-MIN(MAX(R$9-R59*R$8/12,0),R59),0))</x:f>
        <x:v>3121540.6088683475</x:v>
      </x:c>
      <x:c r="S60" s="58" t="n">
        <x:f>IF($C60&gt;'Deal Pricing'!$D$9,"",MAX(S59-MIN(MAX(S$9-S59*S$8/12,0),S59),0))</x:f>
        <x:v>3125873.948571846</x:v>
      </x:c>
      <x:c r="T60" s="58" t="n">
        <x:f>IF($C60&gt;'Deal Pricing'!$D$9,"",MAX(T59-MIN(MAX(T$9-T59*T$8/12,0),T59),0))</x:f>
        <x:v>3130210.637951467</x:v>
      </x:c>
      <x:c r="U60" s="58" t="n">
        <x:f>IF($C60&gt;'Deal Pricing'!$D$9,"",MAX(U59-MIN(MAX(U$9-U59*U$8/12,0),U59),0))</x:f>
        <x:v>3134550.6750739347</x:v>
      </x:c>
      <x:c r="V60" s="58" t="n">
        <x:f>IF($C60&gt;'Deal Pricing'!$D$9,"",MAX(V59-MIN(MAX(V$9-V59*V$8/12,0),V59),0))</x:f>
        <x:v>3138894.057989263</x:v>
      </x:c>
      <x:c r="W60" s="58" t="n">
        <x:f>IF($C60&gt;'Deal Pricing'!$D$9,"",MAX(W59-MIN(MAX(W$9-W59*W$8/12,0),W59),0))</x:f>
        <x:v>3143240.7847417523</x:v>
      </x:c>
      <x:c r="X60" s="58" t="n">
        <x:f>IF($C60&gt;'Deal Pricing'!$D$9,"",MAX(X59-MIN(MAX(X$9-X59*X$8/12,0),X59),0))</x:f>
        <x:v>3147590.8533794363</x:v>
      </x:c>
      <x:c r="Y60" s="58" t="n">
        <x:f>IF($C60&gt;'Deal Pricing'!$D$9,"",MAX(Y59-MIN(MAX(Y$9-Y59*Y$8/12,0),Y59),0))</x:f>
        <x:v>3151944.261930857</x:v>
      </x:c>
      <x:c r="Z60" s="58" t="n">
        <x:f>IF($C60&gt;'Deal Pricing'!$D$9,"",MAX(Z59-MIN(MAX(Z$9-Z59*Z$8/12,0),Z59),0))</x:f>
        <x:v>3156301.0084317774</x:v>
      </x:c>
      <x:c r="AA60" s="58" t="n">
        <x:f>IF($C60&gt;'Deal Pricing'!$D$9,"",MAX(AA59-MIN(MAX(AA$9-AA59*AA$8/12,0),AA59),0))</x:f>
        <x:v>3160661.090898672</x:v>
      </x:c>
      <x:c r="AB60" s="58" t="n">
        <x:f>IF($C60&gt;'Deal Pricing'!$D$9,"",MAX(AB59-MIN(MAX(AB$9-AB59*AB$8/12,0),AB59),0))</x:f>
        <x:v>3165024.5073549626</x:v>
      </x:c>
      <x:c r="AC60" s="58" t="n">
        <x:f>IF($C60&gt;'Deal Pricing'!$D$9,"",MAX(AC59-MIN(MAX(AC$9-AC59*AC$8/12,0),AC59),0))</x:f>
        <x:v>3169391.255805043</x:v>
      </x:c>
      <x:c r="AD60" s="58" t="n">
        <x:f>IF($C60&gt;'Deal Pricing'!$D$9,"",MAX(AD59-MIN(MAX(AD$9-AD59*AD$8/12,0),AD59),0))</x:f>
        <x:v>3173761.3342601755</x:v>
      </x:c>
      <x:c r="AE60" s="58" t="n">
        <x:f>IF($C60&gt;'Deal Pricing'!$D$9,"",MAX(AE59-MIN(MAX(AE$9-AE59*AE$8/12,0),AE59),0))</x:f>
        <x:v>3178134.7407128396</x:v>
      </x:c>
      <x:c r="AF60" s="58" t="n">
        <x:f>IF($C60&gt;'Deal Pricing'!$D$9,"",MAX(AF59-MIN(MAX(AF$9-AF59*AF$8/12,0),AF59),0))</x:f>
        <x:v>3182511.473161945</x:v>
      </x:c>
      <x:c r="AG60" s="58" t="n">
        <x:f>IF($C60&gt;'Deal Pricing'!$D$9,"",MAX(AG59-MIN(MAX(AG$9-AG59*AG$8/12,0),AG59),0))</x:f>
        <x:v>3186891.5295910295</x:v>
      </x:c>
      <x:c r="AH60" s="58" t="n">
        <x:f>IF($C60&gt;'Deal Pricing'!$D$9,"",MAX(AH59-MIN(MAX(AH$9-AH59*AH$8/12,0),AH59),0))</x:f>
        <x:v>3191274.9079777696</x:v>
      </x:c>
      <x:c r="AI60" s="58" t="n">
        <x:f>IF($C60&gt;'Deal Pricing'!$D$9,"",MAX(AI59-MIN(MAX(AI$9-AI59*AI$8/12,0),AI59),0))</x:f>
        <x:v>3195661.606302892</x:v>
      </x:c>
      <x:c r="AJ60" s="58" t="n">
        <x:f>IF($C60&gt;'Deal Pricing'!$D$9,"",MAX(AJ59-MIN(MAX(AJ$9-AJ59*AJ$8/12,0),AJ59),0))</x:f>
        <x:v>3200051.62252889</x:v>
      </x:c>
      <x:c r="AK60" s="58" t="n">
        <x:f>IF($C60&gt;'Deal Pricing'!$D$9,"",MAX(AK59-MIN(MAX(AK$9-AK59*AK$8/12,0),AK59),0))</x:f>
        <x:v>3204444.954624713</x:v>
      </x:c>
      <x:c r="AL60" s="58" t="n">
        <x:f>IF($C60&gt;'Deal Pricing'!$D$9,"",MAX(AL59-MIN(MAX(AL$9-AL59*AL$8/12,0),AL59),0))</x:f>
        <x:v>3208841.600540838</x:v>
      </x:c>
      <x:c r="AM60" s="58" t="n">
        <x:f>IF($C60&gt;'Deal Pricing'!$D$9,"",MAX(AM59-MIN(MAX(AM$9-AM59*AM$8/12,0),AM59),0))</x:f>
        <x:v>3213241.5582339866</x:v>
      </x:c>
      <x:c r="AN60" s="58" t="n">
        <x:f>IF($C60&gt;'Deal Pricing'!$D$9,"",MAX(AN59-MIN(MAX(AN$9-AN59*AN$8/12,0),AN59),0))</x:f>
        <x:v>3217644.8256431804</x:v>
      </x:c>
      <x:c r="AO60" s="58" t="n">
        <x:f>IF($C60&gt;'Deal Pricing'!$D$9,"",MAX(AO59-MIN(MAX(AO$9-AO59*AO$8/12,0),AO59),0))</x:f>
        <x:v>3222051.4007129148</x:v>
      </x:c>
      <x:c r="AP60" s="58" t="n">
        <x:f>IF($C60&gt;'Deal Pricing'!$D$9,"",MAX(AP59-MIN(MAX(AP$9-AP59*AP$8/12,0),AP59),0))</x:f>
        <x:v>3226461.2813704256</x:v>
      </x:c>
      <x:c r="AQ60" s="58" t="n">
        <x:f>IF($C60&gt;'Deal Pricing'!$D$9,"",MAX(AQ59-MIN(MAX(AQ$9-AQ59*AQ$8/12,0),AQ59),0))</x:f>
        <x:v>3230874.465548349</x:v>
      </x:c>
      <x:c r="AR60" s="58" t="n">
        <x:f>IF($C60&gt;'Deal Pricing'!$D$9,"",MAX(AR59-MIN(MAX(AR$9-AR59*AR$8/12,0),AR59),0))</x:f>
        <x:v>3235290.9511622316</x:v>
      </x:c>
      <x:c r="AS60" s="58" t="n">
        <x:f>IF($C60&gt;'Deal Pricing'!$D$9,"",MAX(AS59-MIN(MAX(AS$9-AS59*AS$8/12,0),AS59),0))</x:f>
        <x:v>3239710.7361327815</x:v>
      </x:c>
      <x:c r="AT60" s="58" t="n">
        <x:f>IF($C60&gt;'Deal Pricing'!$D$9,"",MAX(AT59-MIN(MAX(AT$9-AT59*AT$8/12,0),AT59),0))</x:f>
        <x:v>3244133.818366347</x:v>
      </x:c>
      <x:c r="AU60" s="58" t="n">
        <x:f>IF($C60&gt;'Deal Pricing'!$D$9,"",MAX(AU59-MIN(MAX(AU$9-AU59*AU$8/12,0),AU59),0))</x:f>
        <x:v>3248560.1957639344</x:v>
      </x:c>
      <x:c r="AV60" s="58" t="n">
        <x:f>IF($C60&gt;'Deal Pricing'!$D$9,"",MAX(AV59-MIN(MAX(AV$9-AV59*AV$8/12,0),AV59),0))</x:f>
        <x:v>3252989.8662282974</x:v>
      </x:c>
      <x:c r="AW60" s="58" t="n">
        <x:f>IF($C60&gt;'Deal Pricing'!$D$9,"",MAX(AW59-MIN(MAX(AW$9-AW59*AW$8/12,0),AW59),0))</x:f>
        <x:v>3257422.82764591</x:v>
      </x:c>
      <x:c r="AX60" s="58" t="n">
        <x:f>IF($C60&gt;'Deal Pricing'!$D$9,"",MAX(AX59-MIN(MAX(AX$9-AX59*AX$8/12,0),AX59),0))</x:f>
        <x:v>3261859.077907971</x:v>
      </x:c>
      <x:c r="AY60" s="58" t="n">
        <x:f>IF($C60&gt;'Deal Pricing'!$D$9,"",MAX(AY59-MIN(MAX(AY$9-AY59*AY$8/12,0),AY59),0))</x:f>
        <x:v>3266298.614889127</x:v>
      </x:c>
      <x:c r="AZ60" s="58" t="n">
        <x:f>IF($C60&gt;'Deal Pricing'!$D$9,"",MAX(AZ59-MIN(MAX(AZ$9-AZ59*AZ$8/12,0),AZ59),0))</x:f>
        <x:v>3270741.436468935</x:v>
      </x:c>
      <x:c r="BA60" s="58" t="n">
        <x:f>IF($C60&gt;'Deal Pricing'!$D$9,"",MAX(BA59-MIN(MAX(BA$9-BA59*BA$8/12,0),BA59),0))</x:f>
        <x:v>3275187.5405106326</x:v>
      </x:c>
      <x:c r="BB60" s="58" t="n">
        <x:f>IF($C60&gt;'Deal Pricing'!$D$9,"",MAX(BB59-MIN(MAX(BB$9-BB59*BB$8/12,0),BB59),0))</x:f>
        <x:v>3279636.9248819794</x:v>
      </x:c>
      <x:c r="BC60" s="58" t="n">
        <x:f>IF($C60&gt;'Deal Pricing'!$D$9,"",MAX(BC59-MIN(MAX(BC$9-BC59*BC$8/12,0),BC59),0))</x:f>
        <x:v>3284089.587434696</x:v>
      </x:c>
      <x:c r="BD60" s="58" t="n">
        <x:f>IF($C60&gt;'Deal Pricing'!$D$9,"",MAX(BD59-MIN(MAX(BD$9-BD59*BD$8/12,0),BD59),0))</x:f>
        <x:v>3288545.526025024</x:v>
      </x:c>
      <x:c r="BE60" s="58" t="n">
        <x:f>IF($C60&gt;'Deal Pricing'!$D$9,"",MAX(BE59-MIN(MAX(BE$9-BE59*BE$8/12,0),BE59),0))</x:f>
        <x:v>3293004.7384955436</x:v>
      </x:c>
      <x:c r="BF60" s="58" t="n">
        <x:f>IF($C60&gt;'Deal Pricing'!$D$9,"",MAX(BF59-MIN(MAX(BF$9-BF59*BF$8/12,0),BF59),0))</x:f>
        <x:v>3297467.222683636</x:v>
      </x:c>
      <x:c r="BG60" s="58" t="n">
        <x:f>IF($C60&gt;'Deal Pricing'!$D$9,"",MAX(BG59-MIN(MAX(BG$9-BG59*BG$8/12,0),BG59),0))</x:f>
        <x:v>3301932.976427885</x:v>
      </x:c>
      <x:c r="BH60" s="58" t="n">
        <x:f>IF($C60&gt;'Deal Pricing'!$D$9,"",MAX(BH59-MIN(MAX(BH$9-BH59*BH$8/12,0),BH59),0))</x:f>
        <x:v>3306401.99755161</x:v>
      </x:c>
      <x:c r="BI60" s="58" t="n">
        <x:f>IF($C60&gt;'Deal Pricing'!$D$9,"",MAX(BI59-MIN(MAX(BI$9-BI59*BI$8/12,0),BI59),0))</x:f>
        <x:v>3310874.28388208</x:v>
      </x:c>
      <x:c r="BJ60" s="58" t="n">
        <x:f>IF($C60&gt;'Deal Pricing'!$D$9,"",MAX(BJ59-MIN(MAX(BJ$9-BJ59*BJ$8/12,0),BJ59),0))</x:f>
        <x:v>3315349.8332310454</x:v>
      </x:c>
      <x:c r="BK60" s="58" t="n">
        <x:f>IF($C60&gt;'Deal Pricing'!$D$9,"",MAX(BK59-MIN(MAX(BK$9-BK59*BK$8/12,0),BK59),0))</x:f>
        <x:v>3319828.643414559</x:v>
      </x:c>
      <x:c r="BL60" s="58" t="n">
        <x:f>IF($C60&gt;'Deal Pricing'!$D$9,"",MAX(BL59-MIN(MAX(BL$9-BL59*BL$8/12,0),BL59),0))</x:f>
        <x:v>3324310.7122330163</x:v>
      </x:c>
      <x:c r="BM60" s="58" t="n">
        <x:f>IF($C60&gt;'Deal Pricing'!$D$9,"",MAX(BM59-MIN(MAX(BM$9-BM59*BM$8/12,0),BM59),0))</x:f>
        <x:v>3328796.037491043</x:v>
      </x:c>
      <x:c r="BN60" s="58" t="n">
        <x:f>IF($C60&gt;'Deal Pricing'!$D$9,"",MAX(BN59-MIN(MAX(BN$9-BN59*BN$8/12,0),BN59),0))</x:f>
        <x:v>3333284.6169776735</x:v>
      </x:c>
      <x:c r="BO60" s="58" t="n">
        <x:f>IF($C60&gt;'Deal Pricing'!$D$9,"",MAX(BO59-MIN(MAX(BO$9-BO59*BO$8/12,0),BO59),0))</x:f>
        <x:v>3337776.4484862257</x:v>
      </x:c>
      <x:c r="BP60" s="58" t="n">
        <x:f>IF($C60&gt;'Deal Pricing'!$D$9,"",MAX(BP59-MIN(MAX(BP$9-BP59*BP$8/12,0),BP59),0))</x:f>
        <x:v>3342271.529794701</x:v>
      </x:c>
      <x:c r="BQ60" s="58" t="n">
        <x:f>IF($C60&gt;'Deal Pricing'!$D$9,"",MAX(BQ59-MIN(MAX(BQ$9-BQ59*BQ$8/12,0),BQ59),0))</x:f>
        <x:v>3346769.8586850287</x:v>
      </x:c>
      <x:c r="BR60" s="58" t="n">
        <x:f>IF($C60&gt;'Deal Pricing'!$D$9,"",MAX(BR59-MIN(MAX(BR$9-BR59*BR$8/12,0),BR59),0))</x:f>
        <x:v>3351271.432926356</x:v>
      </x:c>
      <x:c r="BS60" s="58" t="n">
        <x:f>IF($C60&gt;'Deal Pricing'!$D$9,"",MAX(BS59-MIN(MAX(BS$9-BS59*BS$8/12,0),BS59),0))</x:f>
        <x:v>3355776.2502822485</x:v>
      </x:c>
      <x:c r="BT60" s="58" t="n">
        <x:f>IF($C60&gt;'Deal Pricing'!$D$9,"",MAX(BT59-MIN(MAX(BT$9-BT59*BT$8/12,0),BT59),0))</x:f>
        <x:v>3360284.3085177266</x:v>
      </x:c>
      <x:c r="BU60" s="58" t="n">
        <x:f>IF($C60&gt;'Deal Pricing'!$D$9,"",MAX(BU59-MIN(MAX(BU$9-BU59*BU$8/12,0),BU59),0))</x:f>
        <x:v>3364795.60538323</x:v>
      </x:c>
      <x:c r="BV60" s="58" t="n">
        <x:f>IF($C60&gt;'Deal Pricing'!$D$9,"",MAX(BV59-MIN(MAX(BV$9-BV59*BV$8/12,0),BV59),0))</x:f>
        <x:v>3369310.138632324</x:v>
      </x:c>
      <x:c r="BW60" s="58" t="n">
        <x:f>IF($C60&gt;'Deal Pricing'!$D$9,"",MAX(BW59-MIN(MAX(BW$9-BW59*BW$8/12,0),BW59),0))</x:f>
        <x:v>3373827.9060043446</x:v>
      </x:c>
      <x:c r="BX60" s="58" t="n">
        <x:f>IF($C60&gt;'Deal Pricing'!$D$9,"",MAX(BX59-MIN(MAX(BX$9-BX59*BX$8/12,0),BX59),0))</x:f>
        <x:v>3378348.90524189</x:v>
      </x:c>
      <x:c r="BY60" s="58" t="n">
        <x:f>IF($C60&gt;'Deal Pricing'!$D$9,"",MAX(BY59-MIN(MAX(BY$9-BY59*BY$8/12,0),BY59),0))</x:f>
        <x:v>3382873.1340732183</x:v>
      </x:c>
      <x:c r="BZ60" s="58" t="n">
        <x:f>IF($C60&gt;'Deal Pricing'!$D$9,"",MAX(BZ59-MIN(MAX(BZ$9-BZ59*BZ$8/12,0),BZ59),0))</x:f>
        <x:v>3387400.5902299723</x:v>
      </x:c>
      <x:c r="CA60" s="58" t="n">
        <x:f>IF($C60&gt;'Deal Pricing'!$D$9,"",MAX(CA59-MIN(MAX(CA$9-CA59*CA$8/12,0),CA59),0))</x:f>
        <x:v>3391931.2714292835</x:v>
      </x:c>
      <x:c r="CB60" s="58" t="n">
        <x:f>IF($C60&gt;'Deal Pricing'!$D$9,"",MAX(CB59-MIN(MAX(CB$9-CB59*CB$8/12,0),CB59),0))</x:f>
        <x:v>3396465.1753918966</x:v>
      </x:c>
      <x:c r="CC60" s="58" t="n">
        <x:f>IF($C60&gt;'Deal Pricing'!$D$9,"",MAX(CC59-MIN(MAX(CC$9-CC59*CC$8/12,0),CC59),0))</x:f>
        <x:v>3401002.2998262076</x:v>
      </x:c>
      <x:c r="CD60" s="58" t="n">
        <x:f>IF($C60&gt;'Deal Pricing'!$D$9,"",MAX(CD59-MIN(MAX(CD$9-CD59*CD$8/12,0),CD59),0))</x:f>
        <x:v>3405542.642435487</x:v>
      </x:c>
      <x:c r="CE60" s="58" t="n">
        <x:f>IF($C60&gt;'Deal Pricing'!$D$9,"",MAX(CE59-MIN(MAX(CE$9-CE59*CE$8/12,0),CE59),0))</x:f>
        <x:v>3410086.2009236794</x:v>
      </x:c>
      <x:c r="CF60" s="58" t="n">
        <x:f>IF($C60&gt;'Deal Pricing'!$D$9,"",MAX(CF59-MIN(MAX(CF$9-CF59*CF$8/12,0),CF59),0))</x:f>
        <x:v>3414632.9729809877</x:v>
      </x:c>
      <x:c r="CG60" s="58" t="n">
        <x:f>IF($C60&gt;'Deal Pricing'!$D$9,"",MAX(CG59-MIN(MAX(CG$9-CG59*CG$8/12,0),CG59),0))</x:f>
        <x:v>3419182.95630067</x:v>
      </x:c>
      <x:c r="CH60" s="58" t="n">
        <x:f>IF($C60&gt;'Deal Pricing'!$D$9,"",MAX(CH59-MIN(MAX(CH$9-CH59*CH$8/12,0),CH59),0))</x:f>
        <x:v>3423736.148561978</x:v>
      </x:c>
      <x:c r="CI60" s="58" t="n">
        <x:f>IF($C60&gt;'Deal Pricing'!$D$9,"",MAX(CI59-MIN(MAX(CI$9-CI59*CI$8/12,0),CI59),0))</x:f>
        <x:v>3428292.547447297</x:v>
      </x:c>
      <x:c r="CJ60" s="58" t="n">
        <x:f>IF($C60&gt;'Deal Pricing'!$D$9,"",MAX(CJ59-MIN(MAX(CJ$9-CJ59*CJ$8/12,0),CJ59),0))</x:f>
        <x:v>3432852.150625394</x:v>
      </x:c>
      <x:c r="CK60" s="58" t="n">
        <x:f>IF($C60&gt;'Deal Pricing'!$D$9,"",MAX(CK59-MIN(MAX(CK$9-CK59*CK$8/12,0),CK59),0))</x:f>
        <x:v>3437414.955767714</x:v>
      </x:c>
      <x:c r="CL60" s="58" t="n">
        <x:f>IF($C60&gt;'Deal Pricing'!$D$9,"",MAX(CL59-MIN(MAX(CL$9-CL59*CL$8/12,0),CL59),0))</x:f>
        <x:v>3441980.960532187</x:v>
      </x:c>
      <x:c r="CM60" s="58" t="n">
        <x:f>IF($C60&gt;'Deal Pricing'!$D$9,"",MAX(CM59-MIN(MAX(CM$9-CM59*CM$8/12,0),CM59),0))</x:f>
        <x:v>3446550.1625797725</x:v>
      </x:c>
      <x:c r="CN60" s="58" t="n">
        <x:f>IF($C60&gt;'Deal Pricing'!$D$9,"",MAX(CN59-MIN(MAX(CN$9-CN59*CN$8/12,0),CN59),0))</x:f>
        <x:v>3451122.559557559</x:v>
      </x:c>
      <x:c r="CO60" s="58" t="n">
        <x:f>IF($C60&gt;'Deal Pricing'!$D$9,"",MAX(CO59-MIN(MAX(CO$9-CO59*CO$8/12,0),CO59),0))</x:f>
        <x:v>3455698.1491159406</x:v>
      </x:c>
      <x:c r="CP60" s="58" t="n">
        <x:f>IF($C60&gt;'Deal Pricing'!$D$9,"",MAX(CP59-MIN(MAX(CP$9-CP59*CP$8/12,0),CP59),0))</x:f>
        <x:v>3460276.928893399</x:v>
      </x:c>
      <x:c r="CQ60" s="58" t="n">
        <x:f>IF($C60&gt;'Deal Pricing'!$D$9,"",MAX(CQ59-MIN(MAX(CQ$9-CQ59*CQ$8/12,0),CQ59),0))</x:f>
        <x:v>3464858.8965235506</x:v>
      </x:c>
      <x:c r="CR60" s="58" t="n">
        <x:f>IF($C60&gt;'Deal Pricing'!$D$9,"",MAX(CR59-MIN(MAX(CR$9-CR59*CR$8/12,0),CR59),0))</x:f>
        <x:v>3469444.0496405503</x:v>
      </x:c>
      <x:c r="CS60" s="58" t="n">
        <x:f>IF($C60&gt;'Deal Pricing'!$D$9,"",MAX(CS59-MIN(MAX(CS$9-CS59*CS$8/12,0),CS59),0))</x:f>
        <x:v>3474032.3858654397</x:v>
      </x:c>
      <x:c r="CT60" s="58" t="n">
        <x:f>IF($C60&gt;'Deal Pricing'!$D$9,"",MAX(CT59-MIN(MAX(CT$9-CT59*CT$8/12,0),CT59),0))</x:f>
        <x:v>3478623.9028217145</x:v>
      </x:c>
      <x:c r="CU60" s="58" t="n">
        <x:f>IF($C60&gt;'Deal Pricing'!$D$9,"",MAX(CU59-MIN(MAX(CU$9-CU59*CU$8/12,0),CU59),0))</x:f>
        <x:v>3483218.5981199658</x:v>
      </x:c>
      <x:c r="CV60" s="58" t="n">
        <x:f>IF($C60&gt;'Deal Pricing'!$D$9,"",MAX(CV59-MIN(MAX(CV$9-CV59*CV$8/12,0),CV59),0))</x:f>
        <x:v>3487816.4693732862</x:v>
      </x:c>
      <x:c r="CW60" s="58" t="n">
        <x:f>IF($C60&gt;'Deal Pricing'!$D$9,"",MAX(CW59-MIN(MAX(CW$9-CW59*CW$8/12,0),CW59),0))</x:f>
        <x:v>3492417.5141816465</x:v>
      </x:c>
      <x:c r="CX60" s="58" t="n">
        <x:f>IF($C60&gt;'Deal Pricing'!$D$9,"",MAX(CX59-MIN(MAX(CX$9-CX59*CX$8/12,0),CX59),0))</x:f>
        <x:v>3497021.7301478805</x:v>
      </x:c>
      <x:c r="CY60" s="58" t="n">
        <x:f>IF($C60&gt;'Deal Pricing'!$D$9,"",MAX(CY59-MIN(MAX(CY$9-CY59*CY$8/12,0),CY59),0))</x:f>
        <x:v>3501629.114861664</x:v>
      </x:c>
      <x:c r="CZ60" s="58" t="n">
        <x:f>IF($C60&gt;'Deal Pricing'!$D$9,"",MAX(CZ59-MIN(MAX(CZ$9-CZ59*CZ$8/12,0),CZ59),0))</x:f>
        <x:v>3506239.6659152377</x:v>
      </x:c>
      <x:c r="DA60" s="58" t="n">
        <x:f>IF($C60&gt;'Deal Pricing'!$D$9,"",MAX(DA59-MIN(MAX(DA$9-DA59*DA$8/12,0),DA59),0))</x:f>
        <x:v>3510853.380887915</x:v>
      </x:c>
      <x:c r="DB60" s="58" t="n">
        <x:f>IF($C60&gt;'Deal Pricing'!$D$9,"",MAX(DB59-MIN(MAX(DB$9-DB59*DB$8/12,0),DB59),0))</x:f>
        <x:v>3515470.25736175</x:v>
      </x:c>
      <x:c r="DC60" s="58" t="n">
        <x:f>IF($C60&gt;'Deal Pricing'!$D$9,"",MAX(DC59-MIN(MAX(DC$9-DC59*DC$8/12,0),DC59),0))</x:f>
        <x:v>3520090.2929077838</x:v>
      </x:c>
      <x:c r="DD60" s="58" t="n">
        <x:f>IF($C60&gt;'Deal Pricing'!$D$9,"",MAX(DD59-MIN(MAX(DD$9-DD59*DD$8/12,0),DD59),0))</x:f>
        <x:v>3524713.4850918734</x:v>
      </x:c>
      <x:c r="DE60" s="58" t="n">
        <x:f>IF($C60&gt;'Deal Pricing'!$D$9,"",MAX(DE59-MIN(MAX(DE$9-DE59*DE$8/12,0),DE59),0))</x:f>
        <x:v>3529339.8314805822</x:v>
      </x:c>
      <x:c r="DF60" s="58" t="n">
        <x:f>IF($C60&gt;'Deal Pricing'!$D$9,"",MAX(DF59-MIN(MAX(DF$9-DF59*DF$8/12,0),DF59),0))</x:f>
        <x:v>3533969.3296277216</x:v>
      </x:c>
      <x:c r="DG60" s="58" t="n">
        <x:f>IF($C60&gt;'Deal Pricing'!$D$9,"",MAX(DG59-MIN(MAX(DG$9-DG59*DG$8/12,0),DG59),0))</x:f>
        <x:v>3538601.977089555</x:v>
      </x:c>
      <x:c r="DH60" s="58" t="n">
        <x:f>IF($C60&gt;'Deal Pricing'!$D$9,"",MAX(DH59-MIN(MAX(DH$9-DH59*DH$8/12,0),DH59),0))</x:f>
        <x:v>3543237.771409833</x:v>
      </x:c>
      <x:c r="DI60" s="58" t="n">
        <x:f>IF($C60&gt;'Deal Pricing'!$D$9,"",MAX(DI59-MIN(MAX(DI$9-DI59*DI$8/12,0),DI59),0))</x:f>
        <x:v>3547876.7101346343</x:v>
      </x:c>
      <x:c r="DJ60" s="58" t="n">
        <x:f>IF($C60&gt;'Deal Pricing'!$D$9,"",MAX(DJ59-MIN(MAX(DJ$9-DJ59*DJ$8/12,0),DJ59),0))</x:f>
        <x:v>3552518.790797637</x:v>
      </x:c>
      <x:c r="DK60" s="58" t="n">
        <x:f>IF($C60&gt;'Deal Pricing'!$D$9,"",MAX(DK59-MIN(MAX(DK$9-DK59*DK$8/12,0),DK59),0))</x:f>
        <x:v>3557164.010934843</x:v>
      </x:c>
      <x:c r="DL60" s="58" t="n">
        <x:f>IF($C60&gt;'Deal Pricing'!$D$9,"",MAX(DL59-MIN(MAX(DL$9-DL59*DL$8/12,0),DL59),0))</x:f>
        <x:v>3561812.3680698066</x:v>
      </x:c>
      <x:c r="DM60" s="58" t="n">
        <x:f>IF($C60&gt;'Deal Pricing'!$D$9,"",MAX(DM59-MIN(MAX(DM$9-DM59*DM$8/12,0),DM59),0))</x:f>
        <x:v>3566463.8597285477</x:v>
      </x:c>
      <x:c r="DN60" s="58" t="n">
        <x:f>IF($C60&gt;'Deal Pricing'!$D$9,"",MAX(DN59-MIN(MAX(DN$9-DN59*DN$8/12,0),DN59),0))</x:f>
        <x:v>3571118.4834264237</x:v>
      </x:c>
      <x:c r="DO60" s="58" t="n">
        <x:f>IF($C60&gt;'Deal Pricing'!$D$9,"",MAX(DO59-MIN(MAX(DO$9-DO59*DO$8/12,0),DO59),0))</x:f>
        <x:v>3575776.2366739777</x:v>
      </x:c>
      <x:c r="DP60" s="58" t="n">
        <x:f>IF($C60&gt;'Deal Pricing'!$D$9,"",MAX(DP59-MIN(MAX(DP$9-DP59*DP$8/12,0),DP59),0))</x:f>
        <x:v>3580437.116982179</x:v>
      </x:c>
      <x:c r="DQ60" s="58" t="n">
        <x:f>IF($C60&gt;'Deal Pricing'!$D$9,"",MAX(DQ59-MIN(MAX(DQ$9-DQ59*DQ$8/12,0),DQ59),0))</x:f>
        <x:v>3585101.1218498177</x:v>
      </x:c>
      <x:c r="DR60" s="58" t="n">
        <x:f>IF($C60&gt;'Deal Pricing'!$D$9,"",MAX(DR59-MIN(MAX(DR$9-DR59*DR$8/12,0),DR59),0))</x:f>
        <x:v>3589768.248777826</x:v>
      </x:c>
      <x:c r="DS60" s="58" t="n">
        <x:f>IF($C60&gt;'Deal Pricing'!$D$9,"",MAX(DS59-MIN(MAX(DS$9-DS59*DS$8/12,0),DS59),0))</x:f>
        <x:v>3594438.495255233</x:v>
      </x:c>
      <x:c r="DT60" s="58" t="n">
        <x:f>IF($C60&gt;'Deal Pricing'!$D$9,"",MAX(DT59-MIN(MAX(DT$9-DT59*DT$8/12,0),DT59),0))</x:f>
        <x:v>3599111.858773095</x:v>
      </x:c>
      <x:c r="DU60" s="58" t="n">
        <x:f>IF($C60&gt;'Deal Pricing'!$D$9,"",MAX(DU59-MIN(MAX(DU$9-DU59*DU$8/12,0),DU59),0))</x:f>
        <x:v>3603788.336810621</x:v>
      </x:c>
      <x:c r="DV60" s="58" t="n">
        <x:f>IF($C60&gt;'Deal Pricing'!$D$9,"",MAX(DV59-MIN(MAX(DV$9-DV59*DV$8/12,0),DV59),0))</x:f>
        <x:v>3608467.926849046</x:v>
      </x:c>
      <x:c r="DW60" s="58" t="n">
        <x:f>IF($C60&gt;'Deal Pricing'!$D$9,"",MAX(DW59-MIN(MAX(DW$9-DW59*DW$8/12,0),DW59),0))</x:f>
        <x:v>3613150.626357903</x:v>
      </x:c>
      <x:c r="DX60" s="58" t="n">
        <x:f>IF($C60&gt;'Deal Pricing'!$D$9,"",MAX(DX59-MIN(MAX(DX$9-DX59*DX$8/12,0),DX59),0))</x:f>
        <x:v>3617836.4328086516</x:v>
      </x:c>
      <x:c r="DY60" s="58" t="n">
        <x:f>IF($C60&gt;'Deal Pricing'!$D$9,"",MAX(DY59-MIN(MAX(DY$9-DY59*DY$8/12,0),DY59),0))</x:f>
        <x:v>3622525.3436610783</x:v>
      </x:c>
      <x:c r="DZ60" s="58" t="n">
        <x:f>IF($C60&gt;'Deal Pricing'!$D$9,"",MAX(DZ59-MIN(MAX(DZ$9-DZ59*DZ$8/12,0),DZ59),0))</x:f>
        <x:v>3627217.356376967</x:v>
      </x:c>
      <x:c r="EA60" s="58" t="n">
        <x:f>IF($C60&gt;'Deal Pricing'!$D$9,"",MAX(EA59-MIN(MAX(EA$9-EA59*EA$8/12,0),EA59),0))</x:f>
        <x:v>3631912.468408014</x:v>
      </x:c>
      <x:c r="EB60" s="58" t="n">
        <x:f>IF($C60&gt;'Deal Pricing'!$D$9,"",MAX(EB59-MIN(MAX(EB$9-EB59*EB$8/12,0),EB59),0))</x:f>
        <x:v>3636610.6772015546</x:v>
      </x:c>
      <x:c r="EC60" s="58" t="n">
        <x:f>IF($C60&gt;'Deal Pricing'!$D$9,"",MAX(EC59-MIN(MAX(EC$9-EC59*EC$8/12,0),EC59),0))</x:f>
        <x:v>3641311.980204732</x:v>
      </x:c>
      <x:c r="ED60" s="58" t="n">
        <x:f>IF($C60&gt;'Deal Pricing'!$D$9,"",MAX(ED59-MIN(MAX(ED$9-ED59*ED$8/12,0),ED59),0))</x:f>
        <x:v>3646016.3748533814</x:v>
      </x:c>
      <x:c r="EE60" s="58" t="n">
        <x:f>IF($C60&gt;'Deal Pricing'!$D$9,"",MAX(EE59-MIN(MAX(EE$9-EE59*EE$8/12,0),EE59),0))</x:f>
        <x:v>3650723.8585852156</x:v>
      </x:c>
      <x:c r="EF60" s="58" t="n">
        <x:f>IF($C60&gt;'Deal Pricing'!$D$9,"",MAX(EF59-MIN(MAX(EF$9-EF59*EF$8/12,0),EF59),0))</x:f>
        <x:v>3655434.428826445</x:v>
      </x:c>
      <x:c r="EG60" s="58" t="n">
        <x:f>IF($C60&gt;'Deal Pricing'!$D$9,"",MAX(EG59-MIN(MAX(EG$9-EG59*EG$8/12,0),EG59),0))</x:f>
        <x:v>3660148.0830055224</x:v>
      </x:c>
      <x:c r="EH60" s="58" t="n">
        <x:f>IF($C60&gt;'Deal Pricing'!$D$9,"",MAX(EH59-MIN(MAX(EH$9-EH59*EH$8/12,0),EH59),0))</x:f>
        <x:v>3664864.8185390774</x:v>
      </x:c>
      <x:c r="EI60" s="58" t="n">
        <x:f>IF($C60&gt;'Deal Pricing'!$D$9,"",MAX(EI59-MIN(MAX(EI$9-EI59*EI$8/12,0),EI59),0))</x:f>
        <x:v>3669584.632846072</x:v>
      </x:c>
      <x:c r="EJ60" s="58" t="n">
        <x:f>IF($C60&gt;'Deal Pricing'!$D$9,"",MAX(EJ59-MIN(MAX(EJ$9-EJ59*EJ$8/12,0),EJ59),0))</x:f>
        <x:v>3674307.523333792</x:v>
      </x:c>
      <x:c r="EK60" s="58" t="n">
        <x:f>IF($C60&gt;'Deal Pricing'!$D$9,"",MAX(EK59-MIN(MAX(EK$9-EK59*EK$8/12,0),EK59),0))</x:f>
        <x:v>3679033.4874116564</x:v>
      </x:c>
      <x:c r="EL60" s="58" t="n">
        <x:f>IF($C60&gt;'Deal Pricing'!$D$9,"",MAX(EL59-MIN(MAX(EL$9-EL59*EL$8/12,0),EL59),0))</x:f>
        <x:v>3683762.52247945</x:v>
      </x:c>
      <x:c r="EM60" s="58" t="n">
        <x:f>IF($C60&gt;'Deal Pricing'!$D$9,"",MAX(EM59-MIN(MAX(EM$9-EM59*EM$8/12,0),EM59),0))</x:f>
        <x:v>3688494.6259320583</x:v>
      </x:c>
      <x:c r="EN60" s="58" t="n">
        <x:f>IF($C60&gt;'Deal Pricing'!$D$9,"",MAX(EN59-MIN(MAX(EN$9-EN59*EN$8/12,0),EN59),0))</x:f>
        <x:v>3693229.795165153</x:v>
      </x:c>
      <x:c r="EO60" s="58" t="n">
        <x:f>IF($C60&gt;'Deal Pricing'!$D$9,"",MAX(EO59-MIN(MAX(EO$9-EO59*EO$8/12,0),EO59),0))</x:f>
        <x:v>3697968.0275626527</x:v>
      </x:c>
      <x:c r="EP60" s="58" t="n">
        <x:f>IF($C60&gt;'Deal Pricing'!$D$9,"",MAX(EP59-MIN(MAX(EP$9-EP59*EP$8/12,0),EP59),0))</x:f>
        <x:v>3702709.320510796</x:v>
      </x:c>
      <x:c r="EQ60" s="58" t="n">
        <x:f>IF($C60&gt;'Deal Pricing'!$D$9,"",MAX(EQ59-MIN(MAX(EQ$9-EQ59*EQ$8/12,0),EQ59),0))</x:f>
        <x:v>3707453.6713844044</x:v>
      </x:c>
      <x:c r="ER60" s="58" t="n">
        <x:f>IF($C60&gt;'Deal Pricing'!$D$9,"",MAX(ER59-MIN(MAX(ER$9-ER59*ER$8/12,0),ER59),0))</x:f>
        <x:v>3712201.077560596</x:v>
      </x:c>
      <x:c r="ES60" s="58" t="n">
        <x:f>IF($C60&gt;'Deal Pricing'!$D$9,"",MAX(ES59-MIN(MAX(ES$9-ES59*ES$8/12,0),ES59),0))</x:f>
        <x:v>3716951.5364048933</x:v>
      </x:c>
      <x:c r="ET60" s="58" t="n">
        <x:f>IF($C60&gt;'Deal Pricing'!$D$9,"",MAX(ET59-MIN(MAX(ET$9-ET59*ET$8/12,0),ET59),0))</x:f>
        <x:v>3721705.045285231</x:v>
      </x:c>
      <x:c r="EU60" s="58" t="n">
        <x:f>IF($C60&gt;'Deal Pricing'!$D$9,"",MAX(EU59-MIN(MAX(EU$9-EU59*EU$8/12,0),EU59),0))</x:f>
        <x:v>3726461.6015582844</x:v>
      </x:c>
      <x:c r="EV60" s="58" t="n">
        <x:f>IF($C60&gt;'Deal Pricing'!$D$9,"",MAX(EV59-MIN(MAX(EV$9-EV59*EV$8/12,0),EV59),0))</x:f>
        <x:v>3731221.2025826317</x:v>
      </x:c>
      <x:c r="EW60" s="58" t="n">
        <x:f>IF($C60&gt;'Deal Pricing'!$D$9,"",MAX(EW59-MIN(MAX(EW$9-EW59*EW$8/12,0),EW59),0))</x:f>
        <x:v>3735983.8457059055</x:v>
      </x:c>
      <x:c r="EX60" s="58" t="n">
        <x:f>IF($C60&gt;'Deal Pricing'!$D$9,"",MAX(EX59-MIN(MAX(EX$9-EX59*EX$8/12,0),EX59),0))</x:f>
        <x:v>3740749.52827769</x:v>
      </x:c>
      <x:c r="EY60" s="58" t="n">
        <x:f>IF($C60&gt;'Deal Pricing'!$D$9,"",MAX(EY59-MIN(MAX(EY$9-EY59*EY$8/12,0),EY59),0))</x:f>
        <x:v>3745518.2476383145</x:v>
      </x:c>
      <x:c r="EZ60" s="58" t="n">
        <x:f>IF($C60&gt;'Deal Pricing'!$D$9,"",MAX(EZ59-MIN(MAX(EZ$9-EZ59*EZ$8/12,0),EZ59),0))</x:f>
        <x:v>3750290.001123499</x:v>
      </x:c>
      <x:c r="FA60" s="58" t="n">
        <x:f>IF($C60&gt;'Deal Pricing'!$D$9,"",MAX(FA59-MIN(MAX(FA$9-FA59*FA$8/12,0),FA59),0))</x:f>
        <x:v>3755064.786069436</x:v>
      </x:c>
      <x:c r="FB60" s="58" t="n">
        <x:f>IF($C60&gt;'Deal Pricing'!$D$9,"",MAX(FB59-MIN(MAX(FB$9-FB59*FB$8/12,0),FB59),0))</x:f>
        <x:v>3759842.599801353</x:v>
      </x:c>
      <x:c r="FC60" s="58" t="n">
        <x:f>IF($C60&gt;'Deal Pricing'!$D$9,"",MAX(FC59-MIN(MAX(FC$9-FC59*FC$8/12,0),FC59),0))</x:f>
        <x:v>3764623.4396464094</x:v>
      </x:c>
      <x:c r="FD60" s="58" t="n">
        <x:f>IF($C60&gt;'Deal Pricing'!$D$9,"",MAX(FD59-MIN(MAX(FD$9-FD59*FD$8/12,0),FD59),0))</x:f>
        <x:v>3769407.302921186</x:v>
      </x:c>
      <x:c r="FE60" s="58" t="n">
        <x:f>IF($C60&gt;'Deal Pricing'!$D$9,"",MAX(FE59-MIN(MAX(FE$9-FE59*FE$8/12,0),FE59),0))</x:f>
        <x:v>3774194.1869439217</x:v>
      </x:c>
      <x:c r="FF60" s="58" t="n">
        <x:f>IF($C60&gt;'Deal Pricing'!$D$9,"",MAX(FF59-MIN(MAX(FF$9-FF59*FF$8/12,0),FF59),0))</x:f>
        <x:v>3778984.0890221116</x:v>
      </x:c>
      <x:c r="FG60" s="58" t="n">
        <x:f>IF($C60&gt;'Deal Pricing'!$D$9,"",MAX(FG59-MIN(MAX(FG$9-FG59*FG$8/12,0),FG59),0))</x:f>
        <x:v>3783777.006465516</x:v>
      </x:c>
      <x:c r="FH60" s="58" t="n">
        <x:f>IF($C60&gt;'Deal Pricing'!$D$9,"",MAX(FH59-MIN(MAX(FH$9-FH59*FH$8/12,0),FH59),0))</x:f>
        <x:v>3788572.9365729387</x:v>
      </x:c>
      <x:c r="FI60" s="58" t="n">
        <x:f>IF($C60&gt;'Deal Pricing'!$D$9,"",MAX(FI59-MIN(MAX(FI$9-FI59*FI$8/12,0),FI59),0))</x:f>
        <x:v>3793371.8766452065</x:v>
      </x:c>
      <x:c r="FJ60" s="58" t="n">
        <x:f>IF($C60&gt;'Deal Pricing'!$D$9,"",MAX(FJ59-MIN(MAX(FJ$9-FJ59*FJ$8/12,0),FJ59),0))</x:f>
        <x:v>3798173.8239740985</x:v>
      </x:c>
      <x:c r="FK60" s="58" t="n">
        <x:f>IF($C60&gt;'Deal Pricing'!$D$9,"",MAX(FK59-MIN(MAX(FK$9-FK59*FK$8/12,0),FK59),0))</x:f>
        <x:v>3802978.77584701</x:v>
      </x:c>
      <x:c r="FL60" s="58" t="n">
        <x:f>IF($C60&gt;'Deal Pricing'!$D$9,"",MAX(FL59-MIN(MAX(FL$9-FL59*FL$8/12,0),FL59),0))</x:f>
        <x:v>3807786.729551752</x:v>
      </x:c>
      <x:c r="FM60" s="58" t="n">
        <x:f>IF($C60&gt;'Deal Pricing'!$D$9,"",MAX(FM59-MIN(MAX(FM$9-FM59*FM$8/12,0),FM59),0))</x:f>
        <x:v>3812597.682365688</x:v>
      </x:c>
      <x:c r="FN60" s="58" t="n">
        <x:f>IF($C60&gt;'Deal Pricing'!$D$9,"",MAX(FN59-MIN(MAX(FN$9-FN59*FN$8/12,0),FN59),0))</x:f>
        <x:v>3817411.6315679103</x:v>
      </x:c>
      <x:c r="FO60" s="58" t="n">
        <x:f>IF($C60&gt;'Deal Pricing'!$D$9,"",MAX(FO59-MIN(MAX(FO$9-FO59*FO$8/12,0),FO59),0))</x:f>
        <x:v>3822228.574427177</x:v>
      </x:c>
      <x:c r="FP60" s="58" t="n">
        <x:f>IF($C60&gt;'Deal Pricing'!$D$9,"",MAX(FP59-MIN(MAX(FP$9-FP59*FP$8/12,0),FP59),0))</x:f>
        <x:v>3827048.508214176</x:v>
      </x:c>
      <x:c r="FQ60" s="58" t="n">
        <x:f>IF($C60&gt;'Deal Pricing'!$D$9,"",MAX(FQ59-MIN(MAX(FQ$9-FQ59*FQ$8/12,0),FQ59),0))</x:f>
        <x:v>3831871.430189112</x:v>
      </x:c>
      <x:c r="FR60" s="58" t="n">
        <x:f>IF($C60&gt;'Deal Pricing'!$D$9,"",MAX(FR59-MIN(MAX(FR$9-FR59*FR$8/12,0),FR59),0))</x:f>
        <x:v>3836697.337614068</x:v>
      </x:c>
      <x:c r="FS60" s="58" t="n">
        <x:f>IF($C60&gt;'Deal Pricing'!$D$9,"",MAX(FS59-MIN(MAX(FS$9-FS59*FS$8/12,0),FS59),0))</x:f>
        <x:v>3841526.2277409094</x:v>
      </x:c>
      <x:c r="FT60" s="58" t="n">
        <x:f>IF($C60&gt;'Deal Pricing'!$D$9,"",MAX(FT59-MIN(MAX(FT$9-FT59*FT$8/12,0),FT59),0))</x:f>
        <x:v>3846358.097823484</x:v>
      </x:c>
      <x:c r="FU60" s="58" t="n">
        <x:f>IF($C60&gt;'Deal Pricing'!$D$9,"",MAX(FU59-MIN(MAX(FU$9-FU59*FU$8/12,0),FU59),0))</x:f>
        <x:v>3851192.9451050716</x:v>
      </x:c>
      <x:c r="FV60" s="58" t="n">
        <x:f>IF($C60&gt;'Deal Pricing'!$D$9,"",MAX(FV59-MIN(MAX(FV$9-FV59*FV$8/12,0),FV59),0))</x:f>
        <x:v>3856030.7668309906</x:v>
      </x:c>
      <x:c r="FW60" s="58" t="n">
        <x:f>IF($C60&gt;'Deal Pricing'!$D$9,"",MAX(FW59-MIN(MAX(FW$9-FW59*FW$8/12,0),FW59),0))</x:f>
        <x:v>3860871.560237925</x:v>
      </x:c>
      <x:c r="FX60" s="58" t="n">
        <x:f>IF($C60&gt;'Deal Pricing'!$D$9,"",MAX(FX59-MIN(MAX(FX$9-FX59*FX$8/12,0),FX59),0))</x:f>
        <x:v>3865715.3225584915</x:v>
      </x:c>
      <x:c r="FY60" s="58" t="n">
        <x:f>IF($C60&gt;'Deal Pricing'!$D$9,"",MAX(FY59-MIN(MAX(FY$9-FY59*FY$8/12,0),FY59),0))</x:f>
        <x:v>3870562.051025213</x:v>
      </x:c>
      <x:c r="FZ60" s="58" t="n">
        <x:f>IF($C60&gt;'Deal Pricing'!$D$9,"",MAX(FZ59-MIN(MAX(FZ$9-FZ59*FZ$8/12,0),FZ59),0))</x:f>
        <x:v>3875411.742861347</x:v>
      </x:c>
      <x:c r="GA60" s="58" t="n">
        <x:f>IF($C60&gt;'Deal Pricing'!$D$9,"",MAX(GA59-MIN(MAX(GA$9-GA59*GA$8/12,0),GA59),0))</x:f>
        <x:v>3880264.3952909284</x:v>
      </x:c>
      <x:c r="GB60" s="58" t="n">
        <x:f>IF($C60&gt;'Deal Pricing'!$D$9,"",MAX(GB59-MIN(MAX(GB$9-GB59*GB$8/12,0),GB59),0))</x:f>
        <x:v>3885120.005528981</x:v>
      </x:c>
      <x:c r="GC60" s="58" t="n">
        <x:f>IF($C60&gt;'Deal Pricing'!$D$9,"",MAX(GC59-MIN(MAX(GC$9-GC59*GC$8/12,0),GC59),0))</x:f>
        <x:v>3889978.570791763</x:v>
      </x:c>
      <x:c r="GD60" s="58" t="n">
        <x:f>IF($C60&gt;'Deal Pricing'!$D$9,"",MAX(GD59-MIN(MAX(GD$9-GD59*GD$8/12,0),GD59),0))</x:f>
        <x:v>3894840.088285747</x:v>
      </x:c>
      <x:c r="GE60" s="58" t="n">
        <x:f>IF($C60&gt;'Deal Pricing'!$D$9,"",MAX(GE59-MIN(MAX(GE$9-GE59*GE$8/12,0),GE59),0))</x:f>
        <x:v>3899704.5552192656</x:v>
      </x:c>
      <x:c r="GF60" s="58" t="n">
        <x:f>IF($C60&gt;'Deal Pricing'!$D$9,"",MAX(GF59-MIN(MAX(GF$9-GF59*GF$8/12,0),GF59),0))</x:f>
        <x:v>3904571.9687906653</x:v>
      </x:c>
      <x:c r="GG60" s="58" t="n">
        <x:f>IF($C60&gt;'Deal Pricing'!$D$9,"",MAX(GG59-MIN(MAX(GG$9-GG59*GG$8/12,0),GG59),0))</x:f>
        <x:v>3909442.326200336</x:v>
      </x:c>
      <x:c r="GH60" s="58" t="n">
        <x:f>IF($C60&gt;'Deal Pricing'!$D$9,"",MAX(GH59-MIN(MAX(GH$9-GH59*GH$8/12,0),GH59),0))</x:f>
        <x:v>3914315.6246397984</x:v>
      </x:c>
      <x:c r="GI60" s="58" t="n">
        <x:f>IF($C60&gt;'Deal Pricing'!$D$9,"",MAX(GI59-MIN(MAX(GI$9-GI59*GI$8/12,0),GI59),0))</x:f>
        <x:v>3919191.8612972163</x:v>
      </x:c>
      <x:c r="GJ60" s="58" t="n">
        <x:f>IF($C60&gt;'Deal Pricing'!$D$9,"",MAX(GJ59-MIN(MAX(GJ$9-GJ59*GJ$8/12,0),GJ59),0))</x:f>
        <x:v>3924071.033360671</x:v>
      </x:c>
      <x:c r="GK60" s="58" t="n">
        <x:f>IF($C60&gt;'Deal Pricing'!$D$9,"",MAX(GK59-MIN(MAX(GK$9-GK59*GK$8/12,0),GK59),0))</x:f>
        <x:v>3928953.138008728</x:v>
      </x:c>
      <x:c r="GL60" s="58" t="n">
        <x:f>IF($C60&gt;'Deal Pricing'!$D$9,"",MAX(GL59-MIN(MAX(GL$9-GL59*GL$8/12,0),GL59),0))</x:f>
        <x:v>3933838.172421679</x:v>
      </x:c>
      <x:c r="GM60" s="58" t="n">
        <x:f>IF($C60&gt;'Deal Pricing'!$D$9,"",MAX(GM59-MIN(MAX(GM$9-GM59*GM$8/12,0),GM59),0))</x:f>
        <x:v>3938726.133770064</x:v>
      </x:c>
      <x:c r="GN60" s="58" t="n">
        <x:f>IF($C60&gt;'Deal Pricing'!$D$9,"",MAX(GN59-MIN(MAX(GN$9-GN59*GN$8/12,0),GN59),0))</x:f>
        <x:v>3943617.019226424</x:v>
      </x:c>
      <x:c r="GO60" s="58" t="n">
        <x:f>IF($C60&gt;'Deal Pricing'!$D$9,"",MAX(GO59-MIN(MAX(GO$9-GO59*GO$8/12,0),GO59),0))</x:f>
        <x:v>3948510.8259534813</x:v>
      </x:c>
      <x:c r="GP60" s="58" t="n">
        <x:f>IF($C60&gt;'Deal Pricing'!$D$9,"",MAX(GP59-MIN(MAX(GP$9-GP59*GP$8/12,0),GP59),0))</x:f>
        <x:v>3953407.5511159687</x:v>
      </x:c>
      <x:c r="GQ60" s="58" t="n">
        <x:f>IF($C60&gt;'Deal Pricing'!$D$9,"",MAX(GQ59-MIN(MAX(GQ$9-GQ59*GQ$8/12,0),GQ59),0))</x:f>
        <x:v>3958307.1918687937</x:v>
      </x:c>
      <x:c r="GR60" s="58" t="n">
        <x:f>IF($C60&gt;'Deal Pricing'!$D$9,"",MAX(GR59-MIN(MAX(GR$9-GR59*GR$8/12,0),GR59),0))</x:f>
        <x:v>3963209.745368943</x:v>
      </x:c>
      <x:c r="GS60" s="58" t="n">
        <x:f>IF($C60&gt;'Deal Pricing'!$D$9,"",MAX(GS59-MIN(MAX(GS$9-GS59*GS$8/12,0),GS59),0))</x:f>
        <x:v>3968115.208763821</x:v>
      </x:c>
      <x:c r="GT60" s="58" t="n">
        <x:f>IF($C60&gt;'Deal Pricing'!$D$9,"",MAX(GT59-MIN(MAX(GT$9-GT59*GT$8/12,0),GT59),0))</x:f>
        <x:v>3973023.5792024634</x:v>
      </x:c>
      <x:c r="GU60" s="58" t="n">
        <x:f>IF($C60&gt;'Deal Pricing'!$D$9,"",MAX(GU59-MIN(MAX(GU$9-GU59*GU$8/12,0),GU59),0))</x:f>
        <x:v>3977934.8538259673</x:v>
      </x:c>
      <x:c r="GV60" s="58" t="n">
        <x:f>IF($C60&gt;'Deal Pricing'!$D$9,"",MAX(GV59-MIN(MAX(GV$9-GV59*GV$8/12,0),GV59),0))</x:f>
        <x:v>3982849.029771765</x:v>
      </x:c>
      <x:c r="GW60" s="58" t="n">
        <x:f>IF($C60&gt;'Deal Pricing'!$D$9,"",MAX(GW59-MIN(MAX(GW$9-GW59*GW$8/12,0),GW59),0))</x:f>
        <x:v>3987766.104177596</x:v>
      </x:c>
      <x:c r="GX60" s="58" t="n">
        <x:f>IF($C60&gt;'Deal Pricing'!$D$9,"",MAX(GX59-MIN(MAX(GX$9-GX59*GX$8/12,0),GX59),0))</x:f>
        <x:v>3992686.0741718737</x:v>
      </x:c>
      <x:c r="GY60" s="58" t="n">
        <x:f>IF($C60&gt;'Deal Pricing'!$D$9,"",MAX(GY59-MIN(MAX(GY$9-GY59*GY$8/12,0),GY59),0))</x:f>
        <x:v>3997608.9368846985</x:v>
      </x:c>
      <x:c r="GZ60" s="58" t="n">
        <x:f>IF($C60&gt;'Deal Pricing'!$D$9,"",MAX(GZ59-MIN(MAX(GZ$9-GZ59*GZ$8/12,0),GZ59),0))</x:f>
        <x:v>4002534.689436824</x:v>
      </x:c>
      <x:c r="HA60" s="58" t="n">
        <x:f>IF($C60&gt;'Deal Pricing'!$D$9,"",MAX(HA59-MIN(MAX(HA$9-HA59*HA$8/12,0),HA59),0))</x:f>
        <x:v>4007463.328951166</x:v>
      </x:c>
      <x:c r="HB60" s="58" t="n">
        <x:f>IF($C60&gt;'Deal Pricing'!$D$9,"",MAX(HB59-MIN(MAX(HB$9-HB59*HB$8/12,0),HB59),0))</x:f>
        <x:v>4012394.85254108</x:v>
      </x:c>
      <x:c r="HC60" s="58" t="n">
        <x:f>IF($C60&gt;'Deal Pricing'!$D$9,"",MAX(HC59-MIN(MAX(HC$9-HC59*HC$8/12,0),HC59),0))</x:f>
        <x:v>4017329.25732157</x:v>
      </x:c>
      <x:c r="HD60" s="58" t="n">
        <x:f>IF($C60&gt;'Deal Pricing'!$D$9,"",MAX(HD59-MIN(MAX(HD$9-HD59*HD$8/12,0),HD59),0))</x:f>
        <x:v>4022266.540399129</x:v>
      </x:c>
      <x:c r="HE60" s="58" t="n">
        <x:f>IF($C60&gt;'Deal Pricing'!$D$9,"",MAX(HE59-MIN(MAX(HE$9-HE59*HE$8/12,0),HE59),0))</x:f>
        <x:v>4027206.6988813477</x:v>
      </x:c>
      <x:c r="HF60" s="58" t="n">
        <x:f>IF($C60&gt;'Deal Pricing'!$D$9,"",MAX(HF59-MIN(MAX(HF$9-HF59*HF$8/12,0),HF59),0))</x:f>
        <x:v>4032149.7298669033</x:v>
      </x:c>
      <x:c r="HG60" s="58" t="n">
        <x:f>IF($C60&gt;'Deal Pricing'!$D$9,"",MAX(HG59-MIN(MAX(HG$9-HG59*HG$8/12,0),HG59),0))</x:f>
        <x:v>4037095.6304564537</x:v>
      </x:c>
      <x:c r="HH60" s="58" t="n">
        <x:f>IF($C60&gt;'Deal Pricing'!$D$9,"",MAX(HH59-MIN(MAX(HH$9-HH59*HH$8/12,0),HH59),0))</x:f>
        <x:v>4042044.397742853</x:v>
      </x:c>
      <x:c r="HI60" s="58" t="n">
        <x:f>IF($C60&gt;'Deal Pricing'!$D$9,"",MAX(HI59-MIN(MAX(HI$9-HI59*HI$8/12,0),HI59),0))</x:f>
        <x:v>4046996.0288152117</x:v>
      </x:c>
      <x:c r="HJ60" s="58" t="n">
        <x:f>IF($C60&gt;'Deal Pricing'!$D$9,"",MAX(HJ59-MIN(MAX(HJ$9-HJ59*HJ$8/12,0),HJ59),0))</x:f>
        <x:v>4051950.520763409</x:v>
      </x:c>
      <x:c r="HK60" s="58" t="n">
        <x:f>IF($C60&gt;'Deal Pricing'!$D$9,"",MAX(HK59-MIN(MAX(HK$9-HK59*HK$8/12,0),HK59),0))</x:f>
        <x:v>4056907.8706677477</x:v>
      </x:c>
      <x:c r="HL60" s="58" t="n">
        <x:f>IF($C60&gt;'Deal Pricing'!$D$9,"",MAX(HL59-MIN(MAX(HL$9-HL59*HL$8/12,0),HL59),0))</x:f>
        <x:v>4061868.075610994</x:v>
      </x:c>
      <x:c r="HM60" s="58" t="n">
        <x:f>IF($C60&gt;'Deal Pricing'!$D$9,"",MAX(HM59-MIN(MAX(HM$9-HM59*HM$8/12,0),HM59),0))</x:f>
        <x:v>4066831.1326665245</x:v>
      </x:c>
      <x:c r="HN60" s="58" t="n">
        <x:f>IF($C60&gt;'Deal Pricing'!$D$9,"",MAX(HN59-MIN(MAX(HN$9-HN59*HN$8/12,0),HN59),0))</x:f>
        <x:v>4071797.0389098856</x:v>
      </x:c>
      <x:c r="HO60" s="58" t="n">
        <x:f>IF($C60&gt;'Deal Pricing'!$D$9,"",MAX(HO59-MIN(MAX(HO$9-HO59*HO$8/12,0),HO59),0))</x:f>
        <x:v>4076765.7914074636</x:v>
      </x:c>
      <x:c r="HP60" s="58" t="n">
        <x:f>IF($C60&gt;'Deal Pricing'!$D$9,"",MAX(HP59-MIN(MAX(HP$9-HP59*HP$8/12,0),HP59),0))</x:f>
        <x:v>4081737.3872274915</x:v>
      </x:c>
      <x:c r="HQ60" s="58" t="n">
        <x:f>IF($C60&gt;'Deal Pricing'!$D$9,"",MAX(HQ59-MIN(MAX(HQ$9-HQ59*HQ$8/12,0),HQ59),0))</x:f>
        <x:v>4086711.823429565</x:v>
      </x:c>
      <x:c r="HR60" s="58" t="n">
        <x:f>IF($C60&gt;'Deal Pricing'!$D$9,"",MAX(HR59-MIN(MAX(HR$9-HR59*HR$8/12,0),HR59),0))</x:f>
        <x:v>4091689.0970749296</x:v>
      </x:c>
      <x:c r="HS60" s="58" t="n">
        <x:f>IF($C60&gt;'Deal Pricing'!$D$9,"",MAX(HS59-MIN(MAX(HS$9-HS59*HS$8/12,0),HS59),0))</x:f>
        <x:v>4096669.2052173684</x:v>
      </x:c>
      <x:c r="HT60" s="58" t="n">
        <x:f>IF($C60&gt;'Deal Pricing'!$D$9,"",MAX(HT59-MIN(MAX(HT$9-HT59*HT$8/12,0),HT59),0))</x:f>
        <x:v>4101652.1449074326</x:v>
      </x:c>
      <x:c r="HU60" s="58" t="n">
        <x:f>IF($C60&gt;'Deal Pricing'!$D$9,"",MAX(HU59-MIN(MAX(HU$9-HU59*HU$8/12,0),HU59),0))</x:f>
        <x:v>4106637.9131958345</x:v>
      </x:c>
      <x:c r="HV60" s="58" t="n">
        <x:f>IF($C60&gt;'Deal Pricing'!$D$9,"",MAX(HV59-MIN(MAX(HV$9-HV59*HV$8/12,0),HV59),0))</x:f>
        <x:v>4111626.507124887</x:v>
      </x:c>
      <x:c r="HW60" s="58" t="n">
        <x:f>IF($C60&gt;'Deal Pricing'!$D$9,"",MAX(HW59-MIN(MAX(HW$9-HW59*HW$8/12,0),HW59),0))</x:f>
        <x:v>4116617.9237386263</x:v>
      </x:c>
      <x:c r="HX60" s="58" t="n">
        <x:f>IF($C60&gt;'Deal Pricing'!$D$9,"",MAX(HX59-MIN(MAX(HX$9-HX59*HX$8/12,0),HX59),0))</x:f>
        <x:v>4121612.1600724924</x:v>
      </x:c>
      <x:c r="HY60" s="58" t="n">
        <x:f>IF($C60&gt;'Deal Pricing'!$D$9,"",MAX(HY59-MIN(MAX(HY$9-HY59*HY$8/12,0),HY59),0))</x:f>
        <x:v>4126609.2131635235</x:v>
      </x:c>
      <x:c r="HZ60" s="58" t="n">
        <x:f>IF($C60&gt;'Deal Pricing'!$D$9,"",MAX(HZ59-MIN(MAX(HZ$9-HZ59*HZ$8/12,0),HZ59),0))</x:f>
        <x:v>4131609.080040612</x:v>
      </x:c>
      <x:c r="IA60" s="58" t="n">
        <x:f>IF($C60&gt;'Deal Pricing'!$D$9,"",MAX(IA59-MIN(MAX(IA$9-IA59*IA$8/12,0),IA59),0))</x:f>
        <x:v>4136611.7577341124</x:v>
      </x:c>
      <x:c r="IB60" s="58" t="n">
        <x:f>IF($C60&gt;'Deal Pricing'!$D$9,"",MAX(IB59-MIN(MAX(IB$9-IB59*IB$8/12,0),IB59),0))</x:f>
        <x:v>4141617.2432660805</x:v>
      </x:c>
      <x:c r="IC60" s="2"/>
      <x:c r="ID60" s="2"/>
      <x:c r="IE60" s="2"/>
      <x:c r="IF60" s="2"/>
    </x:row>
    <x:row r="61">
      <x:c r="A61" s="2"/>
      <x:c r="B61" s="2"/>
      <x:c r="C61" s="2" t="n">
        <x:v>37</x:v>
      </x:c>
      <x:c r="D61" s="67" t="str">
        <x:f>IF(C61&lt;='Deal Pricing'!$D$9,(1-(1-(1-'Deal Pricing'!$H$10)^(1/12)))^(C61-1),"")</x:f>
      </x:c>
      <x:c r="E61" s="67" t="str">
        <x:f>IF(D61="","",D61*(1-(1-'Deal Pricing'!$H$10)^(1/12)))</x:f>
      </x:c>
      <x:c r="F61" s="58" t="str">
        <x:f>IF($C61&gt;'Deal Pricing'!$D$9,"",MAX(F60-MIN(MAX(F$9-F60*F$8/12,0),F60),0))</x:f>
      </x:c>
      <x:c r="G61" s="58" t="str">
        <x:f>IF($C61&gt;'Deal Pricing'!$D$9,"",MAX(G60-MIN(MAX(G$9-G60*G$8/12,0),G60),0))</x:f>
      </x:c>
      <x:c r="H61" s="58" t="str">
        <x:f>IF($C61&gt;'Deal Pricing'!$D$9,"",MAX(H60-MIN(MAX(H$9-H60*H$8/12,0),H60),0))</x:f>
      </x:c>
      <x:c r="I61" s="58" t="str">
        <x:f>IF($C61&gt;'Deal Pricing'!$D$9,"",MAX(I60-MIN(MAX(I$9-I60*I$8/12,0),I60),0))</x:f>
      </x:c>
      <x:c r="J61" s="58" t="str">
        <x:f>IF($C61&gt;'Deal Pricing'!$D$9,"",MAX(J60-MIN(MAX(J$9-J60*J$8/12,0),J60),0))</x:f>
      </x:c>
      <x:c r="K61" s="58" t="str">
        <x:f>IF($C61&gt;'Deal Pricing'!$D$9,"",MAX(K60-MIN(MAX(K$9-K60*K$8/12,0),K60),0))</x:f>
      </x:c>
      <x:c r="L61" s="58" t="str">
        <x:f>IF($C61&gt;'Deal Pricing'!$D$9,"",MAX(L60-MIN(MAX(L$9-L60*L$8/12,0),L60),0))</x:f>
      </x:c>
      <x:c r="M61" s="58" t="str">
        <x:f>IF($C61&gt;'Deal Pricing'!$D$9,"",MAX(M60-MIN(MAX(M$9-M60*M$8/12,0),M60),0))</x:f>
      </x:c>
      <x:c r="N61" s="58" t="str">
        <x:f>IF($C61&gt;'Deal Pricing'!$D$9,"",MAX(N60-MIN(MAX(N$9-N60*N$8/12,0),N60),0))</x:f>
      </x:c>
      <x:c r="O61" s="58" t="str">
        <x:f>IF($C61&gt;'Deal Pricing'!$D$9,"",MAX(O60-MIN(MAX(O$9-O60*O$8/12,0),O60),0))</x:f>
      </x:c>
      <x:c r="P61" s="58" t="str">
        <x:f>IF($C61&gt;'Deal Pricing'!$D$9,"",MAX(P60-MIN(MAX(P$9-P60*P$8/12,0),P60),0))</x:f>
      </x:c>
      <x:c r="Q61" s="58" t="str">
        <x:f>IF($C61&gt;'Deal Pricing'!$D$9,"",MAX(Q60-MIN(MAX(Q$9-Q60*Q$8/12,0),Q60),0))</x:f>
      </x:c>
      <x:c r="R61" s="58" t="str">
        <x:f>IF($C61&gt;'Deal Pricing'!$D$9,"",MAX(R60-MIN(MAX(R$9-R60*R$8/12,0),R60),0))</x:f>
      </x:c>
      <x:c r="S61" s="58" t="str">
        <x:f>IF($C61&gt;'Deal Pricing'!$D$9,"",MAX(S60-MIN(MAX(S$9-S60*S$8/12,0),S60),0))</x:f>
      </x:c>
      <x:c r="T61" s="58" t="str">
        <x:f>IF($C61&gt;'Deal Pricing'!$D$9,"",MAX(T60-MIN(MAX(T$9-T60*T$8/12,0),T60),0))</x:f>
      </x:c>
      <x:c r="U61" s="58" t="str">
        <x:f>IF($C61&gt;'Deal Pricing'!$D$9,"",MAX(U60-MIN(MAX(U$9-U60*U$8/12,0),U60),0))</x:f>
      </x:c>
      <x:c r="V61" s="58" t="str">
        <x:f>IF($C61&gt;'Deal Pricing'!$D$9,"",MAX(V60-MIN(MAX(V$9-V60*V$8/12,0),V60),0))</x:f>
      </x:c>
      <x:c r="W61" s="58" t="str">
        <x:f>IF($C61&gt;'Deal Pricing'!$D$9,"",MAX(W60-MIN(MAX(W$9-W60*W$8/12,0),W60),0))</x:f>
      </x:c>
      <x:c r="X61" s="58" t="str">
        <x:f>IF($C61&gt;'Deal Pricing'!$D$9,"",MAX(X60-MIN(MAX(X$9-X60*X$8/12,0),X60),0))</x:f>
      </x:c>
      <x:c r="Y61" s="58" t="str">
        <x:f>IF($C61&gt;'Deal Pricing'!$D$9,"",MAX(Y60-MIN(MAX(Y$9-Y60*Y$8/12,0),Y60),0))</x:f>
      </x:c>
      <x:c r="Z61" s="58" t="str">
        <x:f>IF($C61&gt;'Deal Pricing'!$D$9,"",MAX(Z60-MIN(MAX(Z$9-Z60*Z$8/12,0),Z60),0))</x:f>
      </x:c>
      <x:c r="AA61" s="58" t="str">
        <x:f>IF($C61&gt;'Deal Pricing'!$D$9,"",MAX(AA60-MIN(MAX(AA$9-AA60*AA$8/12,0),AA60),0))</x:f>
      </x:c>
      <x:c r="AB61" s="58" t="str">
        <x:f>IF($C61&gt;'Deal Pricing'!$D$9,"",MAX(AB60-MIN(MAX(AB$9-AB60*AB$8/12,0),AB60),0))</x:f>
      </x:c>
      <x:c r="AC61" s="58" t="str">
        <x:f>IF($C61&gt;'Deal Pricing'!$D$9,"",MAX(AC60-MIN(MAX(AC$9-AC60*AC$8/12,0),AC60),0))</x:f>
      </x:c>
      <x:c r="AD61" s="58" t="str">
        <x:f>IF($C61&gt;'Deal Pricing'!$D$9,"",MAX(AD60-MIN(MAX(AD$9-AD60*AD$8/12,0),AD60),0))</x:f>
      </x:c>
      <x:c r="AE61" s="58" t="str">
        <x:f>IF($C61&gt;'Deal Pricing'!$D$9,"",MAX(AE60-MIN(MAX(AE$9-AE60*AE$8/12,0),AE60),0))</x:f>
      </x:c>
      <x:c r="AF61" s="58" t="str">
        <x:f>IF($C61&gt;'Deal Pricing'!$D$9,"",MAX(AF60-MIN(MAX(AF$9-AF60*AF$8/12,0),AF60),0))</x:f>
      </x:c>
      <x:c r="AG61" s="58" t="str">
        <x:f>IF($C61&gt;'Deal Pricing'!$D$9,"",MAX(AG60-MIN(MAX(AG$9-AG60*AG$8/12,0),AG60),0))</x:f>
      </x:c>
      <x:c r="AH61" s="58" t="str">
        <x:f>IF($C61&gt;'Deal Pricing'!$D$9,"",MAX(AH60-MIN(MAX(AH$9-AH60*AH$8/12,0),AH60),0))</x:f>
      </x:c>
      <x:c r="AI61" s="58" t="str">
        <x:f>IF($C61&gt;'Deal Pricing'!$D$9,"",MAX(AI60-MIN(MAX(AI$9-AI60*AI$8/12,0),AI60),0))</x:f>
      </x:c>
      <x:c r="AJ61" s="58" t="str">
        <x:f>IF($C61&gt;'Deal Pricing'!$D$9,"",MAX(AJ60-MIN(MAX(AJ$9-AJ60*AJ$8/12,0),AJ60),0))</x:f>
      </x:c>
      <x:c r="AK61" s="58" t="str">
        <x:f>IF($C61&gt;'Deal Pricing'!$D$9,"",MAX(AK60-MIN(MAX(AK$9-AK60*AK$8/12,0),AK60),0))</x:f>
      </x:c>
      <x:c r="AL61" s="58" t="str">
        <x:f>IF($C61&gt;'Deal Pricing'!$D$9,"",MAX(AL60-MIN(MAX(AL$9-AL60*AL$8/12,0),AL60),0))</x:f>
      </x:c>
      <x:c r="AM61" s="58" t="str">
        <x:f>IF($C61&gt;'Deal Pricing'!$D$9,"",MAX(AM60-MIN(MAX(AM$9-AM60*AM$8/12,0),AM60),0))</x:f>
      </x:c>
      <x:c r="AN61" s="58" t="str">
        <x:f>IF($C61&gt;'Deal Pricing'!$D$9,"",MAX(AN60-MIN(MAX(AN$9-AN60*AN$8/12,0),AN60),0))</x:f>
      </x:c>
      <x:c r="AO61" s="58" t="str">
        <x:f>IF($C61&gt;'Deal Pricing'!$D$9,"",MAX(AO60-MIN(MAX(AO$9-AO60*AO$8/12,0),AO60),0))</x:f>
      </x:c>
      <x:c r="AP61" s="58" t="str">
        <x:f>IF($C61&gt;'Deal Pricing'!$D$9,"",MAX(AP60-MIN(MAX(AP$9-AP60*AP$8/12,0),AP60),0))</x:f>
      </x:c>
      <x:c r="AQ61" s="58" t="str">
        <x:f>IF($C61&gt;'Deal Pricing'!$D$9,"",MAX(AQ60-MIN(MAX(AQ$9-AQ60*AQ$8/12,0),AQ60),0))</x:f>
      </x:c>
      <x:c r="AR61" s="58" t="str">
        <x:f>IF($C61&gt;'Deal Pricing'!$D$9,"",MAX(AR60-MIN(MAX(AR$9-AR60*AR$8/12,0),AR60),0))</x:f>
      </x:c>
      <x:c r="AS61" s="58" t="str">
        <x:f>IF($C61&gt;'Deal Pricing'!$D$9,"",MAX(AS60-MIN(MAX(AS$9-AS60*AS$8/12,0),AS60),0))</x:f>
      </x:c>
      <x:c r="AT61" s="58" t="str">
        <x:f>IF($C61&gt;'Deal Pricing'!$D$9,"",MAX(AT60-MIN(MAX(AT$9-AT60*AT$8/12,0),AT60),0))</x:f>
      </x:c>
      <x:c r="AU61" s="58" t="str">
        <x:f>IF($C61&gt;'Deal Pricing'!$D$9,"",MAX(AU60-MIN(MAX(AU$9-AU60*AU$8/12,0),AU60),0))</x:f>
      </x:c>
      <x:c r="AV61" s="58" t="str">
        <x:f>IF($C61&gt;'Deal Pricing'!$D$9,"",MAX(AV60-MIN(MAX(AV$9-AV60*AV$8/12,0),AV60),0))</x:f>
      </x:c>
      <x:c r="AW61" s="58" t="str">
        <x:f>IF($C61&gt;'Deal Pricing'!$D$9,"",MAX(AW60-MIN(MAX(AW$9-AW60*AW$8/12,0),AW60),0))</x:f>
      </x:c>
      <x:c r="AX61" s="58" t="str">
        <x:f>IF($C61&gt;'Deal Pricing'!$D$9,"",MAX(AX60-MIN(MAX(AX$9-AX60*AX$8/12,0),AX60),0))</x:f>
      </x:c>
      <x:c r="AY61" s="58" t="str">
        <x:f>IF($C61&gt;'Deal Pricing'!$D$9,"",MAX(AY60-MIN(MAX(AY$9-AY60*AY$8/12,0),AY60),0))</x:f>
      </x:c>
      <x:c r="AZ61" s="58" t="str">
        <x:f>IF($C61&gt;'Deal Pricing'!$D$9,"",MAX(AZ60-MIN(MAX(AZ$9-AZ60*AZ$8/12,0),AZ60),0))</x:f>
      </x:c>
      <x:c r="BA61" s="58" t="str">
        <x:f>IF($C61&gt;'Deal Pricing'!$D$9,"",MAX(BA60-MIN(MAX(BA$9-BA60*BA$8/12,0),BA60),0))</x:f>
      </x:c>
      <x:c r="BB61" s="58" t="str">
        <x:f>IF($C61&gt;'Deal Pricing'!$D$9,"",MAX(BB60-MIN(MAX(BB$9-BB60*BB$8/12,0),BB60),0))</x:f>
      </x:c>
      <x:c r="BC61" s="58" t="str">
        <x:f>IF($C61&gt;'Deal Pricing'!$D$9,"",MAX(BC60-MIN(MAX(BC$9-BC60*BC$8/12,0),BC60),0))</x:f>
      </x:c>
      <x:c r="BD61" s="58" t="str">
        <x:f>IF($C61&gt;'Deal Pricing'!$D$9,"",MAX(BD60-MIN(MAX(BD$9-BD60*BD$8/12,0),BD60),0))</x:f>
      </x:c>
      <x:c r="BE61" s="58" t="str">
        <x:f>IF($C61&gt;'Deal Pricing'!$D$9,"",MAX(BE60-MIN(MAX(BE$9-BE60*BE$8/12,0),BE60),0))</x:f>
      </x:c>
      <x:c r="BF61" s="58" t="str">
        <x:f>IF($C61&gt;'Deal Pricing'!$D$9,"",MAX(BF60-MIN(MAX(BF$9-BF60*BF$8/12,0),BF60),0))</x:f>
      </x:c>
      <x:c r="BG61" s="58" t="str">
        <x:f>IF($C61&gt;'Deal Pricing'!$D$9,"",MAX(BG60-MIN(MAX(BG$9-BG60*BG$8/12,0),BG60),0))</x:f>
      </x:c>
      <x:c r="BH61" s="58" t="str">
        <x:f>IF($C61&gt;'Deal Pricing'!$D$9,"",MAX(BH60-MIN(MAX(BH$9-BH60*BH$8/12,0),BH60),0))</x:f>
      </x:c>
      <x:c r="BI61" s="58" t="str">
        <x:f>IF($C61&gt;'Deal Pricing'!$D$9,"",MAX(BI60-MIN(MAX(BI$9-BI60*BI$8/12,0),BI60),0))</x:f>
      </x:c>
      <x:c r="BJ61" s="58" t="str">
        <x:f>IF($C61&gt;'Deal Pricing'!$D$9,"",MAX(BJ60-MIN(MAX(BJ$9-BJ60*BJ$8/12,0),BJ60),0))</x:f>
      </x:c>
      <x:c r="BK61" s="58" t="str">
        <x:f>IF($C61&gt;'Deal Pricing'!$D$9,"",MAX(BK60-MIN(MAX(BK$9-BK60*BK$8/12,0),BK60),0))</x:f>
      </x:c>
      <x:c r="BL61" s="58" t="str">
        <x:f>IF($C61&gt;'Deal Pricing'!$D$9,"",MAX(BL60-MIN(MAX(BL$9-BL60*BL$8/12,0),BL60),0))</x:f>
      </x:c>
      <x:c r="BM61" s="58" t="str">
        <x:f>IF($C61&gt;'Deal Pricing'!$D$9,"",MAX(BM60-MIN(MAX(BM$9-BM60*BM$8/12,0),BM60),0))</x:f>
      </x:c>
      <x:c r="BN61" s="58" t="str">
        <x:f>IF($C61&gt;'Deal Pricing'!$D$9,"",MAX(BN60-MIN(MAX(BN$9-BN60*BN$8/12,0),BN60),0))</x:f>
      </x:c>
      <x:c r="BO61" s="58" t="str">
        <x:f>IF($C61&gt;'Deal Pricing'!$D$9,"",MAX(BO60-MIN(MAX(BO$9-BO60*BO$8/12,0),BO60),0))</x:f>
      </x:c>
      <x:c r="BP61" s="58" t="str">
        <x:f>IF($C61&gt;'Deal Pricing'!$D$9,"",MAX(BP60-MIN(MAX(BP$9-BP60*BP$8/12,0),BP60),0))</x:f>
      </x:c>
      <x:c r="BQ61" s="58" t="str">
        <x:f>IF($C61&gt;'Deal Pricing'!$D$9,"",MAX(BQ60-MIN(MAX(BQ$9-BQ60*BQ$8/12,0),BQ60),0))</x:f>
      </x:c>
      <x:c r="BR61" s="58" t="str">
        <x:f>IF($C61&gt;'Deal Pricing'!$D$9,"",MAX(BR60-MIN(MAX(BR$9-BR60*BR$8/12,0),BR60),0))</x:f>
      </x:c>
      <x:c r="BS61" s="58" t="str">
        <x:f>IF($C61&gt;'Deal Pricing'!$D$9,"",MAX(BS60-MIN(MAX(BS$9-BS60*BS$8/12,0),BS60),0))</x:f>
      </x:c>
      <x:c r="BT61" s="58" t="str">
        <x:f>IF($C61&gt;'Deal Pricing'!$D$9,"",MAX(BT60-MIN(MAX(BT$9-BT60*BT$8/12,0),BT60),0))</x:f>
      </x:c>
      <x:c r="BU61" s="58" t="str">
        <x:f>IF($C61&gt;'Deal Pricing'!$D$9,"",MAX(BU60-MIN(MAX(BU$9-BU60*BU$8/12,0),BU60),0))</x:f>
      </x:c>
      <x:c r="BV61" s="58" t="str">
        <x:f>IF($C61&gt;'Deal Pricing'!$D$9,"",MAX(BV60-MIN(MAX(BV$9-BV60*BV$8/12,0),BV60),0))</x:f>
      </x:c>
      <x:c r="BW61" s="58" t="str">
        <x:f>IF($C61&gt;'Deal Pricing'!$D$9,"",MAX(BW60-MIN(MAX(BW$9-BW60*BW$8/12,0),BW60),0))</x:f>
      </x:c>
      <x:c r="BX61" s="58" t="str">
        <x:f>IF($C61&gt;'Deal Pricing'!$D$9,"",MAX(BX60-MIN(MAX(BX$9-BX60*BX$8/12,0),BX60),0))</x:f>
      </x:c>
      <x:c r="BY61" s="58" t="str">
        <x:f>IF($C61&gt;'Deal Pricing'!$D$9,"",MAX(BY60-MIN(MAX(BY$9-BY60*BY$8/12,0),BY60),0))</x:f>
      </x:c>
      <x:c r="BZ61" s="58" t="str">
        <x:f>IF($C61&gt;'Deal Pricing'!$D$9,"",MAX(BZ60-MIN(MAX(BZ$9-BZ60*BZ$8/12,0),BZ60),0))</x:f>
      </x:c>
      <x:c r="CA61" s="58" t="str">
        <x:f>IF($C61&gt;'Deal Pricing'!$D$9,"",MAX(CA60-MIN(MAX(CA$9-CA60*CA$8/12,0),CA60),0))</x:f>
      </x:c>
      <x:c r="CB61" s="58" t="str">
        <x:f>IF($C61&gt;'Deal Pricing'!$D$9,"",MAX(CB60-MIN(MAX(CB$9-CB60*CB$8/12,0),CB60),0))</x:f>
      </x:c>
      <x:c r="CC61" s="58" t="str">
        <x:f>IF($C61&gt;'Deal Pricing'!$D$9,"",MAX(CC60-MIN(MAX(CC$9-CC60*CC$8/12,0),CC60),0))</x:f>
      </x:c>
      <x:c r="CD61" s="58" t="str">
        <x:f>IF($C61&gt;'Deal Pricing'!$D$9,"",MAX(CD60-MIN(MAX(CD$9-CD60*CD$8/12,0),CD60),0))</x:f>
      </x:c>
      <x:c r="CE61" s="58" t="str">
        <x:f>IF($C61&gt;'Deal Pricing'!$D$9,"",MAX(CE60-MIN(MAX(CE$9-CE60*CE$8/12,0),CE60),0))</x:f>
      </x:c>
      <x:c r="CF61" s="58" t="str">
        <x:f>IF($C61&gt;'Deal Pricing'!$D$9,"",MAX(CF60-MIN(MAX(CF$9-CF60*CF$8/12,0),CF60),0))</x:f>
      </x:c>
      <x:c r="CG61" s="58" t="str">
        <x:f>IF($C61&gt;'Deal Pricing'!$D$9,"",MAX(CG60-MIN(MAX(CG$9-CG60*CG$8/12,0),CG60),0))</x:f>
      </x:c>
      <x:c r="CH61" s="58" t="str">
        <x:f>IF($C61&gt;'Deal Pricing'!$D$9,"",MAX(CH60-MIN(MAX(CH$9-CH60*CH$8/12,0),CH60),0))</x:f>
      </x:c>
      <x:c r="CI61" s="58" t="str">
        <x:f>IF($C61&gt;'Deal Pricing'!$D$9,"",MAX(CI60-MIN(MAX(CI$9-CI60*CI$8/12,0),CI60),0))</x:f>
      </x:c>
      <x:c r="CJ61" s="58" t="str">
        <x:f>IF($C61&gt;'Deal Pricing'!$D$9,"",MAX(CJ60-MIN(MAX(CJ$9-CJ60*CJ$8/12,0),CJ60),0))</x:f>
      </x:c>
      <x:c r="CK61" s="58" t="str">
        <x:f>IF($C61&gt;'Deal Pricing'!$D$9,"",MAX(CK60-MIN(MAX(CK$9-CK60*CK$8/12,0),CK60),0))</x:f>
      </x:c>
      <x:c r="CL61" s="58" t="str">
        <x:f>IF($C61&gt;'Deal Pricing'!$D$9,"",MAX(CL60-MIN(MAX(CL$9-CL60*CL$8/12,0),CL60),0))</x:f>
      </x:c>
      <x:c r="CM61" s="58" t="str">
        <x:f>IF($C61&gt;'Deal Pricing'!$D$9,"",MAX(CM60-MIN(MAX(CM$9-CM60*CM$8/12,0),CM60),0))</x:f>
      </x:c>
      <x:c r="CN61" s="58" t="str">
        <x:f>IF($C61&gt;'Deal Pricing'!$D$9,"",MAX(CN60-MIN(MAX(CN$9-CN60*CN$8/12,0),CN60),0))</x:f>
      </x:c>
      <x:c r="CO61" s="58" t="str">
        <x:f>IF($C61&gt;'Deal Pricing'!$D$9,"",MAX(CO60-MIN(MAX(CO$9-CO60*CO$8/12,0),CO60),0))</x:f>
      </x:c>
      <x:c r="CP61" s="58" t="str">
        <x:f>IF($C61&gt;'Deal Pricing'!$D$9,"",MAX(CP60-MIN(MAX(CP$9-CP60*CP$8/12,0),CP60),0))</x:f>
      </x:c>
      <x:c r="CQ61" s="58" t="str">
        <x:f>IF($C61&gt;'Deal Pricing'!$D$9,"",MAX(CQ60-MIN(MAX(CQ$9-CQ60*CQ$8/12,0),CQ60),0))</x:f>
      </x:c>
      <x:c r="CR61" s="58" t="str">
        <x:f>IF($C61&gt;'Deal Pricing'!$D$9,"",MAX(CR60-MIN(MAX(CR$9-CR60*CR$8/12,0),CR60),0))</x:f>
      </x:c>
      <x:c r="CS61" s="58" t="str">
        <x:f>IF($C61&gt;'Deal Pricing'!$D$9,"",MAX(CS60-MIN(MAX(CS$9-CS60*CS$8/12,0),CS60),0))</x:f>
      </x:c>
      <x:c r="CT61" s="58" t="str">
        <x:f>IF($C61&gt;'Deal Pricing'!$D$9,"",MAX(CT60-MIN(MAX(CT$9-CT60*CT$8/12,0),CT60),0))</x:f>
      </x:c>
      <x:c r="CU61" s="58" t="str">
        <x:f>IF($C61&gt;'Deal Pricing'!$D$9,"",MAX(CU60-MIN(MAX(CU$9-CU60*CU$8/12,0),CU60),0))</x:f>
      </x:c>
      <x:c r="CV61" s="58" t="str">
        <x:f>IF($C61&gt;'Deal Pricing'!$D$9,"",MAX(CV60-MIN(MAX(CV$9-CV60*CV$8/12,0),CV60),0))</x:f>
      </x:c>
      <x:c r="CW61" s="58" t="str">
        <x:f>IF($C61&gt;'Deal Pricing'!$D$9,"",MAX(CW60-MIN(MAX(CW$9-CW60*CW$8/12,0),CW60),0))</x:f>
      </x:c>
      <x:c r="CX61" s="58" t="str">
        <x:f>IF($C61&gt;'Deal Pricing'!$D$9,"",MAX(CX60-MIN(MAX(CX$9-CX60*CX$8/12,0),CX60),0))</x:f>
      </x:c>
      <x:c r="CY61" s="58" t="str">
        <x:f>IF($C61&gt;'Deal Pricing'!$D$9,"",MAX(CY60-MIN(MAX(CY$9-CY60*CY$8/12,0),CY60),0))</x:f>
      </x:c>
      <x:c r="CZ61" s="58" t="str">
        <x:f>IF($C61&gt;'Deal Pricing'!$D$9,"",MAX(CZ60-MIN(MAX(CZ$9-CZ60*CZ$8/12,0),CZ60),0))</x:f>
      </x:c>
      <x:c r="DA61" s="58" t="str">
        <x:f>IF($C61&gt;'Deal Pricing'!$D$9,"",MAX(DA60-MIN(MAX(DA$9-DA60*DA$8/12,0),DA60),0))</x:f>
      </x:c>
      <x:c r="DB61" s="58" t="str">
        <x:f>IF($C61&gt;'Deal Pricing'!$D$9,"",MAX(DB60-MIN(MAX(DB$9-DB60*DB$8/12,0),DB60),0))</x:f>
      </x:c>
      <x:c r="DC61" s="58" t="str">
        <x:f>IF($C61&gt;'Deal Pricing'!$D$9,"",MAX(DC60-MIN(MAX(DC$9-DC60*DC$8/12,0),DC60),0))</x:f>
      </x:c>
      <x:c r="DD61" s="58" t="str">
        <x:f>IF($C61&gt;'Deal Pricing'!$D$9,"",MAX(DD60-MIN(MAX(DD$9-DD60*DD$8/12,0),DD60),0))</x:f>
      </x:c>
      <x:c r="DE61" s="58" t="str">
        <x:f>IF($C61&gt;'Deal Pricing'!$D$9,"",MAX(DE60-MIN(MAX(DE$9-DE60*DE$8/12,0),DE60),0))</x:f>
      </x:c>
      <x:c r="DF61" s="58" t="str">
        <x:f>IF($C61&gt;'Deal Pricing'!$D$9,"",MAX(DF60-MIN(MAX(DF$9-DF60*DF$8/12,0),DF60),0))</x:f>
      </x:c>
      <x:c r="DG61" s="58" t="str">
        <x:f>IF($C61&gt;'Deal Pricing'!$D$9,"",MAX(DG60-MIN(MAX(DG$9-DG60*DG$8/12,0),DG60),0))</x:f>
      </x:c>
      <x:c r="DH61" s="58" t="str">
        <x:f>IF($C61&gt;'Deal Pricing'!$D$9,"",MAX(DH60-MIN(MAX(DH$9-DH60*DH$8/12,0),DH60),0))</x:f>
      </x:c>
      <x:c r="DI61" s="58" t="str">
        <x:f>IF($C61&gt;'Deal Pricing'!$D$9,"",MAX(DI60-MIN(MAX(DI$9-DI60*DI$8/12,0),DI60),0))</x:f>
      </x:c>
      <x:c r="DJ61" s="58" t="str">
        <x:f>IF($C61&gt;'Deal Pricing'!$D$9,"",MAX(DJ60-MIN(MAX(DJ$9-DJ60*DJ$8/12,0),DJ60),0))</x:f>
      </x:c>
      <x:c r="DK61" s="58" t="str">
        <x:f>IF($C61&gt;'Deal Pricing'!$D$9,"",MAX(DK60-MIN(MAX(DK$9-DK60*DK$8/12,0),DK60),0))</x:f>
      </x:c>
      <x:c r="DL61" s="58" t="str">
        <x:f>IF($C61&gt;'Deal Pricing'!$D$9,"",MAX(DL60-MIN(MAX(DL$9-DL60*DL$8/12,0),DL60),0))</x:f>
      </x:c>
      <x:c r="DM61" s="58" t="str">
        <x:f>IF($C61&gt;'Deal Pricing'!$D$9,"",MAX(DM60-MIN(MAX(DM$9-DM60*DM$8/12,0),DM60),0))</x:f>
      </x:c>
      <x:c r="DN61" s="58" t="str">
        <x:f>IF($C61&gt;'Deal Pricing'!$D$9,"",MAX(DN60-MIN(MAX(DN$9-DN60*DN$8/12,0),DN60),0))</x:f>
      </x:c>
      <x:c r="DO61" s="58" t="str">
        <x:f>IF($C61&gt;'Deal Pricing'!$D$9,"",MAX(DO60-MIN(MAX(DO$9-DO60*DO$8/12,0),DO60),0))</x:f>
      </x:c>
      <x:c r="DP61" s="58" t="str">
        <x:f>IF($C61&gt;'Deal Pricing'!$D$9,"",MAX(DP60-MIN(MAX(DP$9-DP60*DP$8/12,0),DP60),0))</x:f>
      </x:c>
      <x:c r="DQ61" s="58" t="str">
        <x:f>IF($C61&gt;'Deal Pricing'!$D$9,"",MAX(DQ60-MIN(MAX(DQ$9-DQ60*DQ$8/12,0),DQ60),0))</x:f>
      </x:c>
      <x:c r="DR61" s="58" t="str">
        <x:f>IF($C61&gt;'Deal Pricing'!$D$9,"",MAX(DR60-MIN(MAX(DR$9-DR60*DR$8/12,0),DR60),0))</x:f>
      </x:c>
      <x:c r="DS61" s="58" t="str">
        <x:f>IF($C61&gt;'Deal Pricing'!$D$9,"",MAX(DS60-MIN(MAX(DS$9-DS60*DS$8/12,0),DS60),0))</x:f>
      </x:c>
      <x:c r="DT61" s="58" t="str">
        <x:f>IF($C61&gt;'Deal Pricing'!$D$9,"",MAX(DT60-MIN(MAX(DT$9-DT60*DT$8/12,0),DT60),0))</x:f>
      </x:c>
      <x:c r="DU61" s="58" t="str">
        <x:f>IF($C61&gt;'Deal Pricing'!$D$9,"",MAX(DU60-MIN(MAX(DU$9-DU60*DU$8/12,0),DU60),0))</x:f>
      </x:c>
      <x:c r="DV61" s="58" t="str">
        <x:f>IF($C61&gt;'Deal Pricing'!$D$9,"",MAX(DV60-MIN(MAX(DV$9-DV60*DV$8/12,0),DV60),0))</x:f>
      </x:c>
      <x:c r="DW61" s="58" t="str">
        <x:f>IF($C61&gt;'Deal Pricing'!$D$9,"",MAX(DW60-MIN(MAX(DW$9-DW60*DW$8/12,0),DW60),0))</x:f>
      </x:c>
      <x:c r="DX61" s="58" t="str">
        <x:f>IF($C61&gt;'Deal Pricing'!$D$9,"",MAX(DX60-MIN(MAX(DX$9-DX60*DX$8/12,0),DX60),0))</x:f>
      </x:c>
      <x:c r="DY61" s="58" t="str">
        <x:f>IF($C61&gt;'Deal Pricing'!$D$9,"",MAX(DY60-MIN(MAX(DY$9-DY60*DY$8/12,0),DY60),0))</x:f>
      </x:c>
      <x:c r="DZ61" s="58" t="str">
        <x:f>IF($C61&gt;'Deal Pricing'!$D$9,"",MAX(DZ60-MIN(MAX(DZ$9-DZ60*DZ$8/12,0),DZ60),0))</x:f>
      </x:c>
      <x:c r="EA61" s="58" t="str">
        <x:f>IF($C61&gt;'Deal Pricing'!$D$9,"",MAX(EA60-MIN(MAX(EA$9-EA60*EA$8/12,0),EA60),0))</x:f>
      </x:c>
      <x:c r="EB61" s="58" t="str">
        <x:f>IF($C61&gt;'Deal Pricing'!$D$9,"",MAX(EB60-MIN(MAX(EB$9-EB60*EB$8/12,0),EB60),0))</x:f>
      </x:c>
      <x:c r="EC61" s="58" t="str">
        <x:f>IF($C61&gt;'Deal Pricing'!$D$9,"",MAX(EC60-MIN(MAX(EC$9-EC60*EC$8/12,0),EC60),0))</x:f>
      </x:c>
      <x:c r="ED61" s="58" t="str">
        <x:f>IF($C61&gt;'Deal Pricing'!$D$9,"",MAX(ED60-MIN(MAX(ED$9-ED60*ED$8/12,0),ED60),0))</x:f>
      </x:c>
      <x:c r="EE61" s="58" t="str">
        <x:f>IF($C61&gt;'Deal Pricing'!$D$9,"",MAX(EE60-MIN(MAX(EE$9-EE60*EE$8/12,0),EE60),0))</x:f>
      </x:c>
      <x:c r="EF61" s="58" t="str">
        <x:f>IF($C61&gt;'Deal Pricing'!$D$9,"",MAX(EF60-MIN(MAX(EF$9-EF60*EF$8/12,0),EF60),0))</x:f>
      </x:c>
      <x:c r="EG61" s="58" t="str">
        <x:f>IF($C61&gt;'Deal Pricing'!$D$9,"",MAX(EG60-MIN(MAX(EG$9-EG60*EG$8/12,0),EG60),0))</x:f>
      </x:c>
      <x:c r="EH61" s="58" t="str">
        <x:f>IF($C61&gt;'Deal Pricing'!$D$9,"",MAX(EH60-MIN(MAX(EH$9-EH60*EH$8/12,0),EH60),0))</x:f>
      </x:c>
      <x:c r="EI61" s="58" t="str">
        <x:f>IF($C61&gt;'Deal Pricing'!$D$9,"",MAX(EI60-MIN(MAX(EI$9-EI60*EI$8/12,0),EI60),0))</x:f>
      </x:c>
      <x:c r="EJ61" s="58" t="str">
        <x:f>IF($C61&gt;'Deal Pricing'!$D$9,"",MAX(EJ60-MIN(MAX(EJ$9-EJ60*EJ$8/12,0),EJ60),0))</x:f>
      </x:c>
      <x:c r="EK61" s="58" t="str">
        <x:f>IF($C61&gt;'Deal Pricing'!$D$9,"",MAX(EK60-MIN(MAX(EK$9-EK60*EK$8/12,0),EK60),0))</x:f>
      </x:c>
      <x:c r="EL61" s="58" t="str">
        <x:f>IF($C61&gt;'Deal Pricing'!$D$9,"",MAX(EL60-MIN(MAX(EL$9-EL60*EL$8/12,0),EL60),0))</x:f>
      </x:c>
      <x:c r="EM61" s="58" t="str">
        <x:f>IF($C61&gt;'Deal Pricing'!$D$9,"",MAX(EM60-MIN(MAX(EM$9-EM60*EM$8/12,0),EM60),0))</x:f>
      </x:c>
      <x:c r="EN61" s="58" t="str">
        <x:f>IF($C61&gt;'Deal Pricing'!$D$9,"",MAX(EN60-MIN(MAX(EN$9-EN60*EN$8/12,0),EN60),0))</x:f>
      </x:c>
      <x:c r="EO61" s="58" t="str">
        <x:f>IF($C61&gt;'Deal Pricing'!$D$9,"",MAX(EO60-MIN(MAX(EO$9-EO60*EO$8/12,0),EO60),0))</x:f>
      </x:c>
      <x:c r="EP61" s="58" t="str">
        <x:f>IF($C61&gt;'Deal Pricing'!$D$9,"",MAX(EP60-MIN(MAX(EP$9-EP60*EP$8/12,0),EP60),0))</x:f>
      </x:c>
      <x:c r="EQ61" s="58" t="str">
        <x:f>IF($C61&gt;'Deal Pricing'!$D$9,"",MAX(EQ60-MIN(MAX(EQ$9-EQ60*EQ$8/12,0),EQ60),0))</x:f>
      </x:c>
      <x:c r="ER61" s="58" t="str">
        <x:f>IF($C61&gt;'Deal Pricing'!$D$9,"",MAX(ER60-MIN(MAX(ER$9-ER60*ER$8/12,0),ER60),0))</x:f>
      </x:c>
      <x:c r="ES61" s="58" t="str">
        <x:f>IF($C61&gt;'Deal Pricing'!$D$9,"",MAX(ES60-MIN(MAX(ES$9-ES60*ES$8/12,0),ES60),0))</x:f>
      </x:c>
      <x:c r="ET61" s="58" t="str">
        <x:f>IF($C61&gt;'Deal Pricing'!$D$9,"",MAX(ET60-MIN(MAX(ET$9-ET60*ET$8/12,0),ET60),0))</x:f>
      </x:c>
      <x:c r="EU61" s="58" t="str">
        <x:f>IF($C61&gt;'Deal Pricing'!$D$9,"",MAX(EU60-MIN(MAX(EU$9-EU60*EU$8/12,0),EU60),0))</x:f>
      </x:c>
      <x:c r="EV61" s="58" t="str">
        <x:f>IF($C61&gt;'Deal Pricing'!$D$9,"",MAX(EV60-MIN(MAX(EV$9-EV60*EV$8/12,0),EV60),0))</x:f>
      </x:c>
      <x:c r="EW61" s="58" t="str">
        <x:f>IF($C61&gt;'Deal Pricing'!$D$9,"",MAX(EW60-MIN(MAX(EW$9-EW60*EW$8/12,0),EW60),0))</x:f>
      </x:c>
      <x:c r="EX61" s="58" t="str">
        <x:f>IF($C61&gt;'Deal Pricing'!$D$9,"",MAX(EX60-MIN(MAX(EX$9-EX60*EX$8/12,0),EX60),0))</x:f>
      </x:c>
      <x:c r="EY61" s="58" t="str">
        <x:f>IF($C61&gt;'Deal Pricing'!$D$9,"",MAX(EY60-MIN(MAX(EY$9-EY60*EY$8/12,0),EY60),0))</x:f>
      </x:c>
      <x:c r="EZ61" s="58" t="str">
        <x:f>IF($C61&gt;'Deal Pricing'!$D$9,"",MAX(EZ60-MIN(MAX(EZ$9-EZ60*EZ$8/12,0),EZ60),0))</x:f>
      </x:c>
      <x:c r="FA61" s="58" t="str">
        <x:f>IF($C61&gt;'Deal Pricing'!$D$9,"",MAX(FA60-MIN(MAX(FA$9-FA60*FA$8/12,0),FA60),0))</x:f>
      </x:c>
      <x:c r="FB61" s="58" t="str">
        <x:f>IF($C61&gt;'Deal Pricing'!$D$9,"",MAX(FB60-MIN(MAX(FB$9-FB60*FB$8/12,0),FB60),0))</x:f>
      </x:c>
      <x:c r="FC61" s="58" t="str">
        <x:f>IF($C61&gt;'Deal Pricing'!$D$9,"",MAX(FC60-MIN(MAX(FC$9-FC60*FC$8/12,0),FC60),0))</x:f>
      </x:c>
      <x:c r="FD61" s="58" t="str">
        <x:f>IF($C61&gt;'Deal Pricing'!$D$9,"",MAX(FD60-MIN(MAX(FD$9-FD60*FD$8/12,0),FD60),0))</x:f>
      </x:c>
      <x:c r="FE61" s="58" t="str">
        <x:f>IF($C61&gt;'Deal Pricing'!$D$9,"",MAX(FE60-MIN(MAX(FE$9-FE60*FE$8/12,0),FE60),0))</x:f>
      </x:c>
      <x:c r="FF61" s="58" t="str">
        <x:f>IF($C61&gt;'Deal Pricing'!$D$9,"",MAX(FF60-MIN(MAX(FF$9-FF60*FF$8/12,0),FF60),0))</x:f>
      </x:c>
      <x:c r="FG61" s="58" t="str">
        <x:f>IF($C61&gt;'Deal Pricing'!$D$9,"",MAX(FG60-MIN(MAX(FG$9-FG60*FG$8/12,0),FG60),0))</x:f>
      </x:c>
      <x:c r="FH61" s="58" t="str">
        <x:f>IF($C61&gt;'Deal Pricing'!$D$9,"",MAX(FH60-MIN(MAX(FH$9-FH60*FH$8/12,0),FH60),0))</x:f>
      </x:c>
      <x:c r="FI61" s="58" t="str">
        <x:f>IF($C61&gt;'Deal Pricing'!$D$9,"",MAX(FI60-MIN(MAX(FI$9-FI60*FI$8/12,0),FI60),0))</x:f>
      </x:c>
      <x:c r="FJ61" s="58" t="str">
        <x:f>IF($C61&gt;'Deal Pricing'!$D$9,"",MAX(FJ60-MIN(MAX(FJ$9-FJ60*FJ$8/12,0),FJ60),0))</x:f>
      </x:c>
      <x:c r="FK61" s="58" t="str">
        <x:f>IF($C61&gt;'Deal Pricing'!$D$9,"",MAX(FK60-MIN(MAX(FK$9-FK60*FK$8/12,0),FK60),0))</x:f>
      </x:c>
      <x:c r="FL61" s="58" t="str">
        <x:f>IF($C61&gt;'Deal Pricing'!$D$9,"",MAX(FL60-MIN(MAX(FL$9-FL60*FL$8/12,0),FL60),0))</x:f>
      </x:c>
      <x:c r="FM61" s="58" t="str">
        <x:f>IF($C61&gt;'Deal Pricing'!$D$9,"",MAX(FM60-MIN(MAX(FM$9-FM60*FM$8/12,0),FM60),0))</x:f>
      </x:c>
      <x:c r="FN61" s="58" t="str">
        <x:f>IF($C61&gt;'Deal Pricing'!$D$9,"",MAX(FN60-MIN(MAX(FN$9-FN60*FN$8/12,0),FN60),0))</x:f>
      </x:c>
      <x:c r="FO61" s="58" t="str">
        <x:f>IF($C61&gt;'Deal Pricing'!$D$9,"",MAX(FO60-MIN(MAX(FO$9-FO60*FO$8/12,0),FO60),0))</x:f>
      </x:c>
      <x:c r="FP61" s="58" t="str">
        <x:f>IF($C61&gt;'Deal Pricing'!$D$9,"",MAX(FP60-MIN(MAX(FP$9-FP60*FP$8/12,0),FP60),0))</x:f>
      </x:c>
      <x:c r="FQ61" s="58" t="str">
        <x:f>IF($C61&gt;'Deal Pricing'!$D$9,"",MAX(FQ60-MIN(MAX(FQ$9-FQ60*FQ$8/12,0),FQ60),0))</x:f>
      </x:c>
      <x:c r="FR61" s="58" t="str">
        <x:f>IF($C61&gt;'Deal Pricing'!$D$9,"",MAX(FR60-MIN(MAX(FR$9-FR60*FR$8/12,0),FR60),0))</x:f>
      </x:c>
      <x:c r="FS61" s="58" t="str">
        <x:f>IF($C61&gt;'Deal Pricing'!$D$9,"",MAX(FS60-MIN(MAX(FS$9-FS60*FS$8/12,0),FS60),0))</x:f>
      </x:c>
      <x:c r="FT61" s="58" t="str">
        <x:f>IF($C61&gt;'Deal Pricing'!$D$9,"",MAX(FT60-MIN(MAX(FT$9-FT60*FT$8/12,0),FT60),0))</x:f>
      </x:c>
      <x:c r="FU61" s="58" t="str">
        <x:f>IF($C61&gt;'Deal Pricing'!$D$9,"",MAX(FU60-MIN(MAX(FU$9-FU60*FU$8/12,0),FU60),0))</x:f>
      </x:c>
      <x:c r="FV61" s="58" t="str">
        <x:f>IF($C61&gt;'Deal Pricing'!$D$9,"",MAX(FV60-MIN(MAX(FV$9-FV60*FV$8/12,0),FV60),0))</x:f>
      </x:c>
      <x:c r="FW61" s="58" t="str">
        <x:f>IF($C61&gt;'Deal Pricing'!$D$9,"",MAX(FW60-MIN(MAX(FW$9-FW60*FW$8/12,0),FW60),0))</x:f>
      </x:c>
      <x:c r="FX61" s="58" t="str">
        <x:f>IF($C61&gt;'Deal Pricing'!$D$9,"",MAX(FX60-MIN(MAX(FX$9-FX60*FX$8/12,0),FX60),0))</x:f>
      </x:c>
      <x:c r="FY61" s="58" t="str">
        <x:f>IF($C61&gt;'Deal Pricing'!$D$9,"",MAX(FY60-MIN(MAX(FY$9-FY60*FY$8/12,0),FY60),0))</x:f>
      </x:c>
      <x:c r="FZ61" s="58" t="str">
        <x:f>IF($C61&gt;'Deal Pricing'!$D$9,"",MAX(FZ60-MIN(MAX(FZ$9-FZ60*FZ$8/12,0),FZ60),0))</x:f>
      </x:c>
      <x:c r="GA61" s="58" t="str">
        <x:f>IF($C61&gt;'Deal Pricing'!$D$9,"",MAX(GA60-MIN(MAX(GA$9-GA60*GA$8/12,0),GA60),0))</x:f>
      </x:c>
      <x:c r="GB61" s="58" t="str">
        <x:f>IF($C61&gt;'Deal Pricing'!$D$9,"",MAX(GB60-MIN(MAX(GB$9-GB60*GB$8/12,0),GB60),0))</x:f>
      </x:c>
      <x:c r="GC61" s="58" t="str">
        <x:f>IF($C61&gt;'Deal Pricing'!$D$9,"",MAX(GC60-MIN(MAX(GC$9-GC60*GC$8/12,0),GC60),0))</x:f>
      </x:c>
      <x:c r="GD61" s="58" t="str">
        <x:f>IF($C61&gt;'Deal Pricing'!$D$9,"",MAX(GD60-MIN(MAX(GD$9-GD60*GD$8/12,0),GD60),0))</x:f>
      </x:c>
      <x:c r="GE61" s="58" t="str">
        <x:f>IF($C61&gt;'Deal Pricing'!$D$9,"",MAX(GE60-MIN(MAX(GE$9-GE60*GE$8/12,0),GE60),0))</x:f>
      </x:c>
      <x:c r="GF61" s="58" t="str">
        <x:f>IF($C61&gt;'Deal Pricing'!$D$9,"",MAX(GF60-MIN(MAX(GF$9-GF60*GF$8/12,0),GF60),0))</x:f>
      </x:c>
      <x:c r="GG61" s="58" t="str">
        <x:f>IF($C61&gt;'Deal Pricing'!$D$9,"",MAX(GG60-MIN(MAX(GG$9-GG60*GG$8/12,0),GG60),0))</x:f>
      </x:c>
      <x:c r="GH61" s="58" t="str">
        <x:f>IF($C61&gt;'Deal Pricing'!$D$9,"",MAX(GH60-MIN(MAX(GH$9-GH60*GH$8/12,0),GH60),0))</x:f>
      </x:c>
      <x:c r="GI61" s="58" t="str">
        <x:f>IF($C61&gt;'Deal Pricing'!$D$9,"",MAX(GI60-MIN(MAX(GI$9-GI60*GI$8/12,0),GI60),0))</x:f>
      </x:c>
      <x:c r="GJ61" s="58" t="str">
        <x:f>IF($C61&gt;'Deal Pricing'!$D$9,"",MAX(GJ60-MIN(MAX(GJ$9-GJ60*GJ$8/12,0),GJ60),0))</x:f>
      </x:c>
      <x:c r="GK61" s="58" t="str">
        <x:f>IF($C61&gt;'Deal Pricing'!$D$9,"",MAX(GK60-MIN(MAX(GK$9-GK60*GK$8/12,0),GK60),0))</x:f>
      </x:c>
      <x:c r="GL61" s="58" t="str">
        <x:f>IF($C61&gt;'Deal Pricing'!$D$9,"",MAX(GL60-MIN(MAX(GL$9-GL60*GL$8/12,0),GL60),0))</x:f>
      </x:c>
      <x:c r="GM61" s="58" t="str">
        <x:f>IF($C61&gt;'Deal Pricing'!$D$9,"",MAX(GM60-MIN(MAX(GM$9-GM60*GM$8/12,0),GM60),0))</x:f>
      </x:c>
      <x:c r="GN61" s="58" t="str">
        <x:f>IF($C61&gt;'Deal Pricing'!$D$9,"",MAX(GN60-MIN(MAX(GN$9-GN60*GN$8/12,0),GN60),0))</x:f>
      </x:c>
      <x:c r="GO61" s="58" t="str">
        <x:f>IF($C61&gt;'Deal Pricing'!$D$9,"",MAX(GO60-MIN(MAX(GO$9-GO60*GO$8/12,0),GO60),0))</x:f>
      </x:c>
      <x:c r="GP61" s="58" t="str">
        <x:f>IF($C61&gt;'Deal Pricing'!$D$9,"",MAX(GP60-MIN(MAX(GP$9-GP60*GP$8/12,0),GP60),0))</x:f>
      </x:c>
      <x:c r="GQ61" s="58" t="str">
        <x:f>IF($C61&gt;'Deal Pricing'!$D$9,"",MAX(GQ60-MIN(MAX(GQ$9-GQ60*GQ$8/12,0),GQ60),0))</x:f>
      </x:c>
      <x:c r="GR61" s="58" t="str">
        <x:f>IF($C61&gt;'Deal Pricing'!$D$9,"",MAX(GR60-MIN(MAX(GR$9-GR60*GR$8/12,0),GR60),0))</x:f>
      </x:c>
      <x:c r="GS61" s="58" t="str">
        <x:f>IF($C61&gt;'Deal Pricing'!$D$9,"",MAX(GS60-MIN(MAX(GS$9-GS60*GS$8/12,0),GS60),0))</x:f>
      </x:c>
      <x:c r="GT61" s="58" t="str">
        <x:f>IF($C61&gt;'Deal Pricing'!$D$9,"",MAX(GT60-MIN(MAX(GT$9-GT60*GT$8/12,0),GT60),0))</x:f>
      </x:c>
      <x:c r="GU61" s="58" t="str">
        <x:f>IF($C61&gt;'Deal Pricing'!$D$9,"",MAX(GU60-MIN(MAX(GU$9-GU60*GU$8/12,0),GU60),0))</x:f>
      </x:c>
      <x:c r="GV61" s="58" t="str">
        <x:f>IF($C61&gt;'Deal Pricing'!$D$9,"",MAX(GV60-MIN(MAX(GV$9-GV60*GV$8/12,0),GV60),0))</x:f>
      </x:c>
      <x:c r="GW61" s="58" t="str">
        <x:f>IF($C61&gt;'Deal Pricing'!$D$9,"",MAX(GW60-MIN(MAX(GW$9-GW60*GW$8/12,0),GW60),0))</x:f>
      </x:c>
      <x:c r="GX61" s="58" t="str">
        <x:f>IF($C61&gt;'Deal Pricing'!$D$9,"",MAX(GX60-MIN(MAX(GX$9-GX60*GX$8/12,0),GX60),0))</x:f>
      </x:c>
      <x:c r="GY61" s="58" t="str">
        <x:f>IF($C61&gt;'Deal Pricing'!$D$9,"",MAX(GY60-MIN(MAX(GY$9-GY60*GY$8/12,0),GY60),0))</x:f>
      </x:c>
      <x:c r="GZ61" s="58" t="str">
        <x:f>IF($C61&gt;'Deal Pricing'!$D$9,"",MAX(GZ60-MIN(MAX(GZ$9-GZ60*GZ$8/12,0),GZ60),0))</x:f>
      </x:c>
      <x:c r="HA61" s="58" t="str">
        <x:f>IF($C61&gt;'Deal Pricing'!$D$9,"",MAX(HA60-MIN(MAX(HA$9-HA60*HA$8/12,0),HA60),0))</x:f>
      </x:c>
      <x:c r="HB61" s="58" t="str">
        <x:f>IF($C61&gt;'Deal Pricing'!$D$9,"",MAX(HB60-MIN(MAX(HB$9-HB60*HB$8/12,0),HB60),0))</x:f>
      </x:c>
      <x:c r="HC61" s="58" t="str">
        <x:f>IF($C61&gt;'Deal Pricing'!$D$9,"",MAX(HC60-MIN(MAX(HC$9-HC60*HC$8/12,0),HC60),0))</x:f>
      </x:c>
      <x:c r="HD61" s="58" t="str">
        <x:f>IF($C61&gt;'Deal Pricing'!$D$9,"",MAX(HD60-MIN(MAX(HD$9-HD60*HD$8/12,0),HD60),0))</x:f>
      </x:c>
      <x:c r="HE61" s="58" t="str">
        <x:f>IF($C61&gt;'Deal Pricing'!$D$9,"",MAX(HE60-MIN(MAX(HE$9-HE60*HE$8/12,0),HE60),0))</x:f>
      </x:c>
      <x:c r="HF61" s="58" t="str">
        <x:f>IF($C61&gt;'Deal Pricing'!$D$9,"",MAX(HF60-MIN(MAX(HF$9-HF60*HF$8/12,0),HF60),0))</x:f>
      </x:c>
      <x:c r="HG61" s="58" t="str">
        <x:f>IF($C61&gt;'Deal Pricing'!$D$9,"",MAX(HG60-MIN(MAX(HG$9-HG60*HG$8/12,0),HG60),0))</x:f>
      </x:c>
      <x:c r="HH61" s="58" t="str">
        <x:f>IF($C61&gt;'Deal Pricing'!$D$9,"",MAX(HH60-MIN(MAX(HH$9-HH60*HH$8/12,0),HH60),0))</x:f>
      </x:c>
      <x:c r="HI61" s="58" t="str">
        <x:f>IF($C61&gt;'Deal Pricing'!$D$9,"",MAX(HI60-MIN(MAX(HI$9-HI60*HI$8/12,0),HI60),0))</x:f>
      </x:c>
      <x:c r="HJ61" s="58" t="str">
        <x:f>IF($C61&gt;'Deal Pricing'!$D$9,"",MAX(HJ60-MIN(MAX(HJ$9-HJ60*HJ$8/12,0),HJ60),0))</x:f>
      </x:c>
      <x:c r="HK61" s="58" t="str">
        <x:f>IF($C61&gt;'Deal Pricing'!$D$9,"",MAX(HK60-MIN(MAX(HK$9-HK60*HK$8/12,0),HK60),0))</x:f>
      </x:c>
      <x:c r="HL61" s="58" t="str">
        <x:f>IF($C61&gt;'Deal Pricing'!$D$9,"",MAX(HL60-MIN(MAX(HL$9-HL60*HL$8/12,0),HL60),0))</x:f>
      </x:c>
      <x:c r="HM61" s="58" t="str">
        <x:f>IF($C61&gt;'Deal Pricing'!$D$9,"",MAX(HM60-MIN(MAX(HM$9-HM60*HM$8/12,0),HM60),0))</x:f>
      </x:c>
      <x:c r="HN61" s="58" t="str">
        <x:f>IF($C61&gt;'Deal Pricing'!$D$9,"",MAX(HN60-MIN(MAX(HN$9-HN60*HN$8/12,0),HN60),0))</x:f>
      </x:c>
      <x:c r="HO61" s="58" t="str">
        <x:f>IF($C61&gt;'Deal Pricing'!$D$9,"",MAX(HO60-MIN(MAX(HO$9-HO60*HO$8/12,0),HO60),0))</x:f>
      </x:c>
      <x:c r="HP61" s="58" t="str">
        <x:f>IF($C61&gt;'Deal Pricing'!$D$9,"",MAX(HP60-MIN(MAX(HP$9-HP60*HP$8/12,0),HP60),0))</x:f>
      </x:c>
      <x:c r="HQ61" s="58" t="str">
        <x:f>IF($C61&gt;'Deal Pricing'!$D$9,"",MAX(HQ60-MIN(MAX(HQ$9-HQ60*HQ$8/12,0),HQ60),0))</x:f>
      </x:c>
      <x:c r="HR61" s="58" t="str">
        <x:f>IF($C61&gt;'Deal Pricing'!$D$9,"",MAX(HR60-MIN(MAX(HR$9-HR60*HR$8/12,0),HR60),0))</x:f>
      </x:c>
      <x:c r="HS61" s="58" t="str">
        <x:f>IF($C61&gt;'Deal Pricing'!$D$9,"",MAX(HS60-MIN(MAX(HS$9-HS60*HS$8/12,0),HS60),0))</x:f>
      </x:c>
      <x:c r="HT61" s="58" t="str">
        <x:f>IF($C61&gt;'Deal Pricing'!$D$9,"",MAX(HT60-MIN(MAX(HT$9-HT60*HT$8/12,0),HT60),0))</x:f>
      </x:c>
      <x:c r="HU61" s="58" t="str">
        <x:f>IF($C61&gt;'Deal Pricing'!$D$9,"",MAX(HU60-MIN(MAX(HU$9-HU60*HU$8/12,0),HU60),0))</x:f>
      </x:c>
      <x:c r="HV61" s="58" t="str">
        <x:f>IF($C61&gt;'Deal Pricing'!$D$9,"",MAX(HV60-MIN(MAX(HV$9-HV60*HV$8/12,0),HV60),0))</x:f>
      </x:c>
      <x:c r="HW61" s="58" t="str">
        <x:f>IF($C61&gt;'Deal Pricing'!$D$9,"",MAX(HW60-MIN(MAX(HW$9-HW60*HW$8/12,0),HW60),0))</x:f>
      </x:c>
      <x:c r="HX61" s="58" t="str">
        <x:f>IF($C61&gt;'Deal Pricing'!$D$9,"",MAX(HX60-MIN(MAX(HX$9-HX60*HX$8/12,0),HX60),0))</x:f>
      </x:c>
      <x:c r="HY61" s="58" t="str">
        <x:f>IF($C61&gt;'Deal Pricing'!$D$9,"",MAX(HY60-MIN(MAX(HY$9-HY60*HY$8/12,0),HY60),0))</x:f>
      </x:c>
      <x:c r="HZ61" s="58" t="str">
        <x:f>IF($C61&gt;'Deal Pricing'!$D$9,"",MAX(HZ60-MIN(MAX(HZ$9-HZ60*HZ$8/12,0),HZ60),0))</x:f>
      </x:c>
      <x:c r="IA61" s="58" t="str">
        <x:f>IF($C61&gt;'Deal Pricing'!$D$9,"",MAX(IA60-MIN(MAX(IA$9-IA60*IA$8/12,0),IA60),0))</x:f>
      </x:c>
      <x:c r="IB61" s="58" t="str">
        <x:f>IF($C61&gt;'Deal Pricing'!$D$9,"",MAX(IB60-MIN(MAX(IB$9-IB60*IB$8/12,0),IB60),0))</x:f>
      </x:c>
      <x:c r="IC61" s="2"/>
      <x:c r="ID61" s="2"/>
      <x:c r="IE61" s="2"/>
      <x:c r="IF61" s="2"/>
    </x:row>
    <x:row r="62">
      <x:c r="A62" s="2"/>
      <x:c r="B62" s="2"/>
      <x:c r="C62" s="2" t="n">
        <x:v>38</x:v>
      </x:c>
      <x:c r="D62" s="67" t="str">
        <x:f>IF(C62&lt;='Deal Pricing'!$D$9,(1-(1-(1-'Deal Pricing'!$H$10)^(1/12)))^(C62-1),"")</x:f>
      </x:c>
      <x:c r="E62" s="67" t="str">
        <x:f>IF(D62="","",D62*(1-(1-'Deal Pricing'!$H$10)^(1/12)))</x:f>
      </x:c>
      <x:c r="F62" s="58" t="str">
        <x:f>IF($C62&gt;'Deal Pricing'!$D$9,"",MAX(F61-MIN(MAX(F$9-F61*F$8/12,0),F61),0))</x:f>
      </x:c>
      <x:c r="G62" s="58" t="str">
        <x:f>IF($C62&gt;'Deal Pricing'!$D$9,"",MAX(G61-MIN(MAX(G$9-G61*G$8/12,0),G61),0))</x:f>
      </x:c>
      <x:c r="H62" s="58" t="str">
        <x:f>IF($C62&gt;'Deal Pricing'!$D$9,"",MAX(H61-MIN(MAX(H$9-H61*H$8/12,0),H61),0))</x:f>
      </x:c>
      <x:c r="I62" s="58" t="str">
        <x:f>IF($C62&gt;'Deal Pricing'!$D$9,"",MAX(I61-MIN(MAX(I$9-I61*I$8/12,0),I61),0))</x:f>
      </x:c>
      <x:c r="J62" s="58" t="str">
        <x:f>IF($C62&gt;'Deal Pricing'!$D$9,"",MAX(J61-MIN(MAX(J$9-J61*J$8/12,0),J61),0))</x:f>
      </x:c>
      <x:c r="K62" s="58" t="str">
        <x:f>IF($C62&gt;'Deal Pricing'!$D$9,"",MAX(K61-MIN(MAX(K$9-K61*K$8/12,0),K61),0))</x:f>
      </x:c>
      <x:c r="L62" s="58" t="str">
        <x:f>IF($C62&gt;'Deal Pricing'!$D$9,"",MAX(L61-MIN(MAX(L$9-L61*L$8/12,0),L61),0))</x:f>
      </x:c>
      <x:c r="M62" s="58" t="str">
        <x:f>IF($C62&gt;'Deal Pricing'!$D$9,"",MAX(M61-MIN(MAX(M$9-M61*M$8/12,0),M61),0))</x:f>
      </x:c>
      <x:c r="N62" s="58" t="str">
        <x:f>IF($C62&gt;'Deal Pricing'!$D$9,"",MAX(N61-MIN(MAX(N$9-N61*N$8/12,0),N61),0))</x:f>
      </x:c>
      <x:c r="O62" s="58" t="str">
        <x:f>IF($C62&gt;'Deal Pricing'!$D$9,"",MAX(O61-MIN(MAX(O$9-O61*O$8/12,0),O61),0))</x:f>
      </x:c>
      <x:c r="P62" s="58" t="str">
        <x:f>IF($C62&gt;'Deal Pricing'!$D$9,"",MAX(P61-MIN(MAX(P$9-P61*P$8/12,0),P61),0))</x:f>
      </x:c>
      <x:c r="Q62" s="58" t="str">
        <x:f>IF($C62&gt;'Deal Pricing'!$D$9,"",MAX(Q61-MIN(MAX(Q$9-Q61*Q$8/12,0),Q61),0))</x:f>
      </x:c>
      <x:c r="R62" s="58" t="str">
        <x:f>IF($C62&gt;'Deal Pricing'!$D$9,"",MAX(R61-MIN(MAX(R$9-R61*R$8/12,0),R61),0))</x:f>
      </x:c>
      <x:c r="S62" s="58" t="str">
        <x:f>IF($C62&gt;'Deal Pricing'!$D$9,"",MAX(S61-MIN(MAX(S$9-S61*S$8/12,0),S61),0))</x:f>
      </x:c>
      <x:c r="T62" s="58" t="str">
        <x:f>IF($C62&gt;'Deal Pricing'!$D$9,"",MAX(T61-MIN(MAX(T$9-T61*T$8/12,0),T61),0))</x:f>
      </x:c>
      <x:c r="U62" s="58" t="str">
        <x:f>IF($C62&gt;'Deal Pricing'!$D$9,"",MAX(U61-MIN(MAX(U$9-U61*U$8/12,0),U61),0))</x:f>
      </x:c>
      <x:c r="V62" s="58" t="str">
        <x:f>IF($C62&gt;'Deal Pricing'!$D$9,"",MAX(V61-MIN(MAX(V$9-V61*V$8/12,0),V61),0))</x:f>
      </x:c>
      <x:c r="W62" s="58" t="str">
        <x:f>IF($C62&gt;'Deal Pricing'!$D$9,"",MAX(W61-MIN(MAX(W$9-W61*W$8/12,0),W61),0))</x:f>
      </x:c>
      <x:c r="X62" s="58" t="str">
        <x:f>IF($C62&gt;'Deal Pricing'!$D$9,"",MAX(X61-MIN(MAX(X$9-X61*X$8/12,0),X61),0))</x:f>
      </x:c>
      <x:c r="Y62" s="58" t="str">
        <x:f>IF($C62&gt;'Deal Pricing'!$D$9,"",MAX(Y61-MIN(MAX(Y$9-Y61*Y$8/12,0),Y61),0))</x:f>
      </x:c>
      <x:c r="Z62" s="58" t="str">
        <x:f>IF($C62&gt;'Deal Pricing'!$D$9,"",MAX(Z61-MIN(MAX(Z$9-Z61*Z$8/12,0),Z61),0))</x:f>
      </x:c>
      <x:c r="AA62" s="58" t="str">
        <x:f>IF($C62&gt;'Deal Pricing'!$D$9,"",MAX(AA61-MIN(MAX(AA$9-AA61*AA$8/12,0),AA61),0))</x:f>
      </x:c>
      <x:c r="AB62" s="58" t="str">
        <x:f>IF($C62&gt;'Deal Pricing'!$D$9,"",MAX(AB61-MIN(MAX(AB$9-AB61*AB$8/12,0),AB61),0))</x:f>
      </x:c>
      <x:c r="AC62" s="58" t="str">
        <x:f>IF($C62&gt;'Deal Pricing'!$D$9,"",MAX(AC61-MIN(MAX(AC$9-AC61*AC$8/12,0),AC61),0))</x:f>
      </x:c>
      <x:c r="AD62" s="58" t="str">
        <x:f>IF($C62&gt;'Deal Pricing'!$D$9,"",MAX(AD61-MIN(MAX(AD$9-AD61*AD$8/12,0),AD61),0))</x:f>
      </x:c>
      <x:c r="AE62" s="58" t="str">
        <x:f>IF($C62&gt;'Deal Pricing'!$D$9,"",MAX(AE61-MIN(MAX(AE$9-AE61*AE$8/12,0),AE61),0))</x:f>
      </x:c>
      <x:c r="AF62" s="58" t="str">
        <x:f>IF($C62&gt;'Deal Pricing'!$D$9,"",MAX(AF61-MIN(MAX(AF$9-AF61*AF$8/12,0),AF61),0))</x:f>
      </x:c>
      <x:c r="AG62" s="58" t="str">
        <x:f>IF($C62&gt;'Deal Pricing'!$D$9,"",MAX(AG61-MIN(MAX(AG$9-AG61*AG$8/12,0),AG61),0))</x:f>
      </x:c>
      <x:c r="AH62" s="58" t="str">
        <x:f>IF($C62&gt;'Deal Pricing'!$D$9,"",MAX(AH61-MIN(MAX(AH$9-AH61*AH$8/12,0),AH61),0))</x:f>
      </x:c>
      <x:c r="AI62" s="58" t="str">
        <x:f>IF($C62&gt;'Deal Pricing'!$D$9,"",MAX(AI61-MIN(MAX(AI$9-AI61*AI$8/12,0),AI61),0))</x:f>
      </x:c>
      <x:c r="AJ62" s="58" t="str">
        <x:f>IF($C62&gt;'Deal Pricing'!$D$9,"",MAX(AJ61-MIN(MAX(AJ$9-AJ61*AJ$8/12,0),AJ61),0))</x:f>
      </x:c>
      <x:c r="AK62" s="58" t="str">
        <x:f>IF($C62&gt;'Deal Pricing'!$D$9,"",MAX(AK61-MIN(MAX(AK$9-AK61*AK$8/12,0),AK61),0))</x:f>
      </x:c>
      <x:c r="AL62" s="58" t="str">
        <x:f>IF($C62&gt;'Deal Pricing'!$D$9,"",MAX(AL61-MIN(MAX(AL$9-AL61*AL$8/12,0),AL61),0))</x:f>
      </x:c>
      <x:c r="AM62" s="58" t="str">
        <x:f>IF($C62&gt;'Deal Pricing'!$D$9,"",MAX(AM61-MIN(MAX(AM$9-AM61*AM$8/12,0),AM61),0))</x:f>
      </x:c>
      <x:c r="AN62" s="58" t="str">
        <x:f>IF($C62&gt;'Deal Pricing'!$D$9,"",MAX(AN61-MIN(MAX(AN$9-AN61*AN$8/12,0),AN61),0))</x:f>
      </x:c>
      <x:c r="AO62" s="58" t="str">
        <x:f>IF($C62&gt;'Deal Pricing'!$D$9,"",MAX(AO61-MIN(MAX(AO$9-AO61*AO$8/12,0),AO61),0))</x:f>
      </x:c>
      <x:c r="AP62" s="58" t="str">
        <x:f>IF($C62&gt;'Deal Pricing'!$D$9,"",MAX(AP61-MIN(MAX(AP$9-AP61*AP$8/12,0),AP61),0))</x:f>
      </x:c>
      <x:c r="AQ62" s="58" t="str">
        <x:f>IF($C62&gt;'Deal Pricing'!$D$9,"",MAX(AQ61-MIN(MAX(AQ$9-AQ61*AQ$8/12,0),AQ61),0))</x:f>
      </x:c>
      <x:c r="AR62" s="58" t="str">
        <x:f>IF($C62&gt;'Deal Pricing'!$D$9,"",MAX(AR61-MIN(MAX(AR$9-AR61*AR$8/12,0),AR61),0))</x:f>
      </x:c>
      <x:c r="AS62" s="58" t="str">
        <x:f>IF($C62&gt;'Deal Pricing'!$D$9,"",MAX(AS61-MIN(MAX(AS$9-AS61*AS$8/12,0),AS61),0))</x:f>
      </x:c>
      <x:c r="AT62" s="58" t="str">
        <x:f>IF($C62&gt;'Deal Pricing'!$D$9,"",MAX(AT61-MIN(MAX(AT$9-AT61*AT$8/12,0),AT61),0))</x:f>
      </x:c>
      <x:c r="AU62" s="58" t="str">
        <x:f>IF($C62&gt;'Deal Pricing'!$D$9,"",MAX(AU61-MIN(MAX(AU$9-AU61*AU$8/12,0),AU61),0))</x:f>
      </x:c>
      <x:c r="AV62" s="58" t="str">
        <x:f>IF($C62&gt;'Deal Pricing'!$D$9,"",MAX(AV61-MIN(MAX(AV$9-AV61*AV$8/12,0),AV61),0))</x:f>
      </x:c>
      <x:c r="AW62" s="58" t="str">
        <x:f>IF($C62&gt;'Deal Pricing'!$D$9,"",MAX(AW61-MIN(MAX(AW$9-AW61*AW$8/12,0),AW61),0))</x:f>
      </x:c>
      <x:c r="AX62" s="58" t="str">
        <x:f>IF($C62&gt;'Deal Pricing'!$D$9,"",MAX(AX61-MIN(MAX(AX$9-AX61*AX$8/12,0),AX61),0))</x:f>
      </x:c>
      <x:c r="AY62" s="58" t="str">
        <x:f>IF($C62&gt;'Deal Pricing'!$D$9,"",MAX(AY61-MIN(MAX(AY$9-AY61*AY$8/12,0),AY61),0))</x:f>
      </x:c>
      <x:c r="AZ62" s="58" t="str">
        <x:f>IF($C62&gt;'Deal Pricing'!$D$9,"",MAX(AZ61-MIN(MAX(AZ$9-AZ61*AZ$8/12,0),AZ61),0))</x:f>
      </x:c>
      <x:c r="BA62" s="58" t="str">
        <x:f>IF($C62&gt;'Deal Pricing'!$D$9,"",MAX(BA61-MIN(MAX(BA$9-BA61*BA$8/12,0),BA61),0))</x:f>
      </x:c>
      <x:c r="BB62" s="58" t="str">
        <x:f>IF($C62&gt;'Deal Pricing'!$D$9,"",MAX(BB61-MIN(MAX(BB$9-BB61*BB$8/12,0),BB61),0))</x:f>
      </x:c>
      <x:c r="BC62" s="58" t="str">
        <x:f>IF($C62&gt;'Deal Pricing'!$D$9,"",MAX(BC61-MIN(MAX(BC$9-BC61*BC$8/12,0),BC61),0))</x:f>
      </x:c>
      <x:c r="BD62" s="58" t="str">
        <x:f>IF($C62&gt;'Deal Pricing'!$D$9,"",MAX(BD61-MIN(MAX(BD$9-BD61*BD$8/12,0),BD61),0))</x:f>
      </x:c>
      <x:c r="BE62" s="58" t="str">
        <x:f>IF($C62&gt;'Deal Pricing'!$D$9,"",MAX(BE61-MIN(MAX(BE$9-BE61*BE$8/12,0),BE61),0))</x:f>
      </x:c>
      <x:c r="BF62" s="58" t="str">
        <x:f>IF($C62&gt;'Deal Pricing'!$D$9,"",MAX(BF61-MIN(MAX(BF$9-BF61*BF$8/12,0),BF61),0))</x:f>
      </x:c>
      <x:c r="BG62" s="58" t="str">
        <x:f>IF($C62&gt;'Deal Pricing'!$D$9,"",MAX(BG61-MIN(MAX(BG$9-BG61*BG$8/12,0),BG61),0))</x:f>
      </x:c>
      <x:c r="BH62" s="58" t="str">
        <x:f>IF($C62&gt;'Deal Pricing'!$D$9,"",MAX(BH61-MIN(MAX(BH$9-BH61*BH$8/12,0),BH61),0))</x:f>
      </x:c>
      <x:c r="BI62" s="58" t="str">
        <x:f>IF($C62&gt;'Deal Pricing'!$D$9,"",MAX(BI61-MIN(MAX(BI$9-BI61*BI$8/12,0),BI61),0))</x:f>
      </x:c>
      <x:c r="BJ62" s="58" t="str">
        <x:f>IF($C62&gt;'Deal Pricing'!$D$9,"",MAX(BJ61-MIN(MAX(BJ$9-BJ61*BJ$8/12,0),BJ61),0))</x:f>
      </x:c>
      <x:c r="BK62" s="58" t="str">
        <x:f>IF($C62&gt;'Deal Pricing'!$D$9,"",MAX(BK61-MIN(MAX(BK$9-BK61*BK$8/12,0),BK61),0))</x:f>
      </x:c>
      <x:c r="BL62" s="58" t="str">
        <x:f>IF($C62&gt;'Deal Pricing'!$D$9,"",MAX(BL61-MIN(MAX(BL$9-BL61*BL$8/12,0),BL61),0))</x:f>
      </x:c>
      <x:c r="BM62" s="58" t="str">
        <x:f>IF($C62&gt;'Deal Pricing'!$D$9,"",MAX(BM61-MIN(MAX(BM$9-BM61*BM$8/12,0),BM61),0))</x:f>
      </x:c>
      <x:c r="BN62" s="58" t="str">
        <x:f>IF($C62&gt;'Deal Pricing'!$D$9,"",MAX(BN61-MIN(MAX(BN$9-BN61*BN$8/12,0),BN61),0))</x:f>
      </x:c>
      <x:c r="BO62" s="58" t="str">
        <x:f>IF($C62&gt;'Deal Pricing'!$D$9,"",MAX(BO61-MIN(MAX(BO$9-BO61*BO$8/12,0),BO61),0))</x:f>
      </x:c>
      <x:c r="BP62" s="58" t="str">
        <x:f>IF($C62&gt;'Deal Pricing'!$D$9,"",MAX(BP61-MIN(MAX(BP$9-BP61*BP$8/12,0),BP61),0))</x:f>
      </x:c>
      <x:c r="BQ62" s="58" t="str">
        <x:f>IF($C62&gt;'Deal Pricing'!$D$9,"",MAX(BQ61-MIN(MAX(BQ$9-BQ61*BQ$8/12,0),BQ61),0))</x:f>
      </x:c>
      <x:c r="BR62" s="58" t="str">
        <x:f>IF($C62&gt;'Deal Pricing'!$D$9,"",MAX(BR61-MIN(MAX(BR$9-BR61*BR$8/12,0),BR61),0))</x:f>
      </x:c>
      <x:c r="BS62" s="58" t="str">
        <x:f>IF($C62&gt;'Deal Pricing'!$D$9,"",MAX(BS61-MIN(MAX(BS$9-BS61*BS$8/12,0),BS61),0))</x:f>
      </x:c>
      <x:c r="BT62" s="58" t="str">
        <x:f>IF($C62&gt;'Deal Pricing'!$D$9,"",MAX(BT61-MIN(MAX(BT$9-BT61*BT$8/12,0),BT61),0))</x:f>
      </x:c>
      <x:c r="BU62" s="58" t="str">
        <x:f>IF($C62&gt;'Deal Pricing'!$D$9,"",MAX(BU61-MIN(MAX(BU$9-BU61*BU$8/12,0),BU61),0))</x:f>
      </x:c>
      <x:c r="BV62" s="58" t="str">
        <x:f>IF($C62&gt;'Deal Pricing'!$D$9,"",MAX(BV61-MIN(MAX(BV$9-BV61*BV$8/12,0),BV61),0))</x:f>
      </x:c>
      <x:c r="BW62" s="58" t="str">
        <x:f>IF($C62&gt;'Deal Pricing'!$D$9,"",MAX(BW61-MIN(MAX(BW$9-BW61*BW$8/12,0),BW61),0))</x:f>
      </x:c>
      <x:c r="BX62" s="58" t="str">
        <x:f>IF($C62&gt;'Deal Pricing'!$D$9,"",MAX(BX61-MIN(MAX(BX$9-BX61*BX$8/12,0),BX61),0))</x:f>
      </x:c>
      <x:c r="BY62" s="58" t="str">
        <x:f>IF($C62&gt;'Deal Pricing'!$D$9,"",MAX(BY61-MIN(MAX(BY$9-BY61*BY$8/12,0),BY61),0))</x:f>
      </x:c>
      <x:c r="BZ62" s="58" t="str">
        <x:f>IF($C62&gt;'Deal Pricing'!$D$9,"",MAX(BZ61-MIN(MAX(BZ$9-BZ61*BZ$8/12,0),BZ61),0))</x:f>
      </x:c>
      <x:c r="CA62" s="58" t="str">
        <x:f>IF($C62&gt;'Deal Pricing'!$D$9,"",MAX(CA61-MIN(MAX(CA$9-CA61*CA$8/12,0),CA61),0))</x:f>
      </x:c>
      <x:c r="CB62" s="58" t="str">
        <x:f>IF($C62&gt;'Deal Pricing'!$D$9,"",MAX(CB61-MIN(MAX(CB$9-CB61*CB$8/12,0),CB61),0))</x:f>
      </x:c>
      <x:c r="CC62" s="58" t="str">
        <x:f>IF($C62&gt;'Deal Pricing'!$D$9,"",MAX(CC61-MIN(MAX(CC$9-CC61*CC$8/12,0),CC61),0))</x:f>
      </x:c>
      <x:c r="CD62" s="58" t="str">
        <x:f>IF($C62&gt;'Deal Pricing'!$D$9,"",MAX(CD61-MIN(MAX(CD$9-CD61*CD$8/12,0),CD61),0))</x:f>
      </x:c>
      <x:c r="CE62" s="58" t="str">
        <x:f>IF($C62&gt;'Deal Pricing'!$D$9,"",MAX(CE61-MIN(MAX(CE$9-CE61*CE$8/12,0),CE61),0))</x:f>
      </x:c>
      <x:c r="CF62" s="58" t="str">
        <x:f>IF($C62&gt;'Deal Pricing'!$D$9,"",MAX(CF61-MIN(MAX(CF$9-CF61*CF$8/12,0),CF61),0))</x:f>
      </x:c>
      <x:c r="CG62" s="58" t="str">
        <x:f>IF($C62&gt;'Deal Pricing'!$D$9,"",MAX(CG61-MIN(MAX(CG$9-CG61*CG$8/12,0),CG61),0))</x:f>
      </x:c>
      <x:c r="CH62" s="58" t="str">
        <x:f>IF($C62&gt;'Deal Pricing'!$D$9,"",MAX(CH61-MIN(MAX(CH$9-CH61*CH$8/12,0),CH61),0))</x:f>
      </x:c>
      <x:c r="CI62" s="58" t="str">
        <x:f>IF($C62&gt;'Deal Pricing'!$D$9,"",MAX(CI61-MIN(MAX(CI$9-CI61*CI$8/12,0),CI61),0))</x:f>
      </x:c>
      <x:c r="CJ62" s="58" t="str">
        <x:f>IF($C62&gt;'Deal Pricing'!$D$9,"",MAX(CJ61-MIN(MAX(CJ$9-CJ61*CJ$8/12,0),CJ61),0))</x:f>
      </x:c>
      <x:c r="CK62" s="58" t="str">
        <x:f>IF($C62&gt;'Deal Pricing'!$D$9,"",MAX(CK61-MIN(MAX(CK$9-CK61*CK$8/12,0),CK61),0))</x:f>
      </x:c>
      <x:c r="CL62" s="58" t="str">
        <x:f>IF($C62&gt;'Deal Pricing'!$D$9,"",MAX(CL61-MIN(MAX(CL$9-CL61*CL$8/12,0),CL61),0))</x:f>
      </x:c>
      <x:c r="CM62" s="58" t="str">
        <x:f>IF($C62&gt;'Deal Pricing'!$D$9,"",MAX(CM61-MIN(MAX(CM$9-CM61*CM$8/12,0),CM61),0))</x:f>
      </x:c>
      <x:c r="CN62" s="58" t="str">
        <x:f>IF($C62&gt;'Deal Pricing'!$D$9,"",MAX(CN61-MIN(MAX(CN$9-CN61*CN$8/12,0),CN61),0))</x:f>
      </x:c>
      <x:c r="CO62" s="58" t="str">
        <x:f>IF($C62&gt;'Deal Pricing'!$D$9,"",MAX(CO61-MIN(MAX(CO$9-CO61*CO$8/12,0),CO61),0))</x:f>
      </x:c>
      <x:c r="CP62" s="58" t="str">
        <x:f>IF($C62&gt;'Deal Pricing'!$D$9,"",MAX(CP61-MIN(MAX(CP$9-CP61*CP$8/12,0),CP61),0))</x:f>
      </x:c>
      <x:c r="CQ62" s="58" t="str">
        <x:f>IF($C62&gt;'Deal Pricing'!$D$9,"",MAX(CQ61-MIN(MAX(CQ$9-CQ61*CQ$8/12,0),CQ61),0))</x:f>
      </x:c>
      <x:c r="CR62" s="58" t="str">
        <x:f>IF($C62&gt;'Deal Pricing'!$D$9,"",MAX(CR61-MIN(MAX(CR$9-CR61*CR$8/12,0),CR61),0))</x:f>
      </x:c>
      <x:c r="CS62" s="58" t="str">
        <x:f>IF($C62&gt;'Deal Pricing'!$D$9,"",MAX(CS61-MIN(MAX(CS$9-CS61*CS$8/12,0),CS61),0))</x:f>
      </x:c>
      <x:c r="CT62" s="58" t="str">
        <x:f>IF($C62&gt;'Deal Pricing'!$D$9,"",MAX(CT61-MIN(MAX(CT$9-CT61*CT$8/12,0),CT61),0))</x:f>
      </x:c>
      <x:c r="CU62" s="58" t="str">
        <x:f>IF($C62&gt;'Deal Pricing'!$D$9,"",MAX(CU61-MIN(MAX(CU$9-CU61*CU$8/12,0),CU61),0))</x:f>
      </x:c>
      <x:c r="CV62" s="58" t="str">
        <x:f>IF($C62&gt;'Deal Pricing'!$D$9,"",MAX(CV61-MIN(MAX(CV$9-CV61*CV$8/12,0),CV61),0))</x:f>
      </x:c>
      <x:c r="CW62" s="58" t="str">
        <x:f>IF($C62&gt;'Deal Pricing'!$D$9,"",MAX(CW61-MIN(MAX(CW$9-CW61*CW$8/12,0),CW61),0))</x:f>
      </x:c>
      <x:c r="CX62" s="58" t="str">
        <x:f>IF($C62&gt;'Deal Pricing'!$D$9,"",MAX(CX61-MIN(MAX(CX$9-CX61*CX$8/12,0),CX61),0))</x:f>
      </x:c>
      <x:c r="CY62" s="58" t="str">
        <x:f>IF($C62&gt;'Deal Pricing'!$D$9,"",MAX(CY61-MIN(MAX(CY$9-CY61*CY$8/12,0),CY61),0))</x:f>
      </x:c>
      <x:c r="CZ62" s="58" t="str">
        <x:f>IF($C62&gt;'Deal Pricing'!$D$9,"",MAX(CZ61-MIN(MAX(CZ$9-CZ61*CZ$8/12,0),CZ61),0))</x:f>
      </x:c>
      <x:c r="DA62" s="58" t="str">
        <x:f>IF($C62&gt;'Deal Pricing'!$D$9,"",MAX(DA61-MIN(MAX(DA$9-DA61*DA$8/12,0),DA61),0))</x:f>
      </x:c>
      <x:c r="DB62" s="58" t="str">
        <x:f>IF($C62&gt;'Deal Pricing'!$D$9,"",MAX(DB61-MIN(MAX(DB$9-DB61*DB$8/12,0),DB61),0))</x:f>
      </x:c>
      <x:c r="DC62" s="58" t="str">
        <x:f>IF($C62&gt;'Deal Pricing'!$D$9,"",MAX(DC61-MIN(MAX(DC$9-DC61*DC$8/12,0),DC61),0))</x:f>
      </x:c>
      <x:c r="DD62" s="58" t="str">
        <x:f>IF($C62&gt;'Deal Pricing'!$D$9,"",MAX(DD61-MIN(MAX(DD$9-DD61*DD$8/12,0),DD61),0))</x:f>
      </x:c>
      <x:c r="DE62" s="58" t="str">
        <x:f>IF($C62&gt;'Deal Pricing'!$D$9,"",MAX(DE61-MIN(MAX(DE$9-DE61*DE$8/12,0),DE61),0))</x:f>
      </x:c>
      <x:c r="DF62" s="58" t="str">
        <x:f>IF($C62&gt;'Deal Pricing'!$D$9,"",MAX(DF61-MIN(MAX(DF$9-DF61*DF$8/12,0),DF61),0))</x:f>
      </x:c>
      <x:c r="DG62" s="58" t="str">
        <x:f>IF($C62&gt;'Deal Pricing'!$D$9,"",MAX(DG61-MIN(MAX(DG$9-DG61*DG$8/12,0),DG61),0))</x:f>
      </x:c>
      <x:c r="DH62" s="58" t="str">
        <x:f>IF($C62&gt;'Deal Pricing'!$D$9,"",MAX(DH61-MIN(MAX(DH$9-DH61*DH$8/12,0),DH61),0))</x:f>
      </x:c>
      <x:c r="DI62" s="58" t="str">
        <x:f>IF($C62&gt;'Deal Pricing'!$D$9,"",MAX(DI61-MIN(MAX(DI$9-DI61*DI$8/12,0),DI61),0))</x:f>
      </x:c>
      <x:c r="DJ62" s="58" t="str">
        <x:f>IF($C62&gt;'Deal Pricing'!$D$9,"",MAX(DJ61-MIN(MAX(DJ$9-DJ61*DJ$8/12,0),DJ61),0))</x:f>
      </x:c>
      <x:c r="DK62" s="58" t="str">
        <x:f>IF($C62&gt;'Deal Pricing'!$D$9,"",MAX(DK61-MIN(MAX(DK$9-DK61*DK$8/12,0),DK61),0))</x:f>
      </x:c>
      <x:c r="DL62" s="58" t="str">
        <x:f>IF($C62&gt;'Deal Pricing'!$D$9,"",MAX(DL61-MIN(MAX(DL$9-DL61*DL$8/12,0),DL61),0))</x:f>
      </x:c>
      <x:c r="DM62" s="58" t="str">
        <x:f>IF($C62&gt;'Deal Pricing'!$D$9,"",MAX(DM61-MIN(MAX(DM$9-DM61*DM$8/12,0),DM61),0))</x:f>
      </x:c>
      <x:c r="DN62" s="58" t="str">
        <x:f>IF($C62&gt;'Deal Pricing'!$D$9,"",MAX(DN61-MIN(MAX(DN$9-DN61*DN$8/12,0),DN61),0))</x:f>
      </x:c>
      <x:c r="DO62" s="58" t="str">
        <x:f>IF($C62&gt;'Deal Pricing'!$D$9,"",MAX(DO61-MIN(MAX(DO$9-DO61*DO$8/12,0),DO61),0))</x:f>
      </x:c>
      <x:c r="DP62" s="58" t="str">
        <x:f>IF($C62&gt;'Deal Pricing'!$D$9,"",MAX(DP61-MIN(MAX(DP$9-DP61*DP$8/12,0),DP61),0))</x:f>
      </x:c>
      <x:c r="DQ62" s="58" t="str">
        <x:f>IF($C62&gt;'Deal Pricing'!$D$9,"",MAX(DQ61-MIN(MAX(DQ$9-DQ61*DQ$8/12,0),DQ61),0))</x:f>
      </x:c>
      <x:c r="DR62" s="58" t="str">
        <x:f>IF($C62&gt;'Deal Pricing'!$D$9,"",MAX(DR61-MIN(MAX(DR$9-DR61*DR$8/12,0),DR61),0))</x:f>
      </x:c>
      <x:c r="DS62" s="58" t="str">
        <x:f>IF($C62&gt;'Deal Pricing'!$D$9,"",MAX(DS61-MIN(MAX(DS$9-DS61*DS$8/12,0),DS61),0))</x:f>
      </x:c>
      <x:c r="DT62" s="58" t="str">
        <x:f>IF($C62&gt;'Deal Pricing'!$D$9,"",MAX(DT61-MIN(MAX(DT$9-DT61*DT$8/12,0),DT61),0))</x:f>
      </x:c>
      <x:c r="DU62" s="58" t="str">
        <x:f>IF($C62&gt;'Deal Pricing'!$D$9,"",MAX(DU61-MIN(MAX(DU$9-DU61*DU$8/12,0),DU61),0))</x:f>
      </x:c>
      <x:c r="DV62" s="58" t="str">
        <x:f>IF($C62&gt;'Deal Pricing'!$D$9,"",MAX(DV61-MIN(MAX(DV$9-DV61*DV$8/12,0),DV61),0))</x:f>
      </x:c>
      <x:c r="DW62" s="58" t="str">
        <x:f>IF($C62&gt;'Deal Pricing'!$D$9,"",MAX(DW61-MIN(MAX(DW$9-DW61*DW$8/12,0),DW61),0))</x:f>
      </x:c>
      <x:c r="DX62" s="58" t="str">
        <x:f>IF($C62&gt;'Deal Pricing'!$D$9,"",MAX(DX61-MIN(MAX(DX$9-DX61*DX$8/12,0),DX61),0))</x:f>
      </x:c>
      <x:c r="DY62" s="58" t="str">
        <x:f>IF($C62&gt;'Deal Pricing'!$D$9,"",MAX(DY61-MIN(MAX(DY$9-DY61*DY$8/12,0),DY61),0))</x:f>
      </x:c>
      <x:c r="DZ62" s="58" t="str">
        <x:f>IF($C62&gt;'Deal Pricing'!$D$9,"",MAX(DZ61-MIN(MAX(DZ$9-DZ61*DZ$8/12,0),DZ61),0))</x:f>
      </x:c>
      <x:c r="EA62" s="58" t="str">
        <x:f>IF($C62&gt;'Deal Pricing'!$D$9,"",MAX(EA61-MIN(MAX(EA$9-EA61*EA$8/12,0),EA61),0))</x:f>
      </x:c>
      <x:c r="EB62" s="58" t="str">
        <x:f>IF($C62&gt;'Deal Pricing'!$D$9,"",MAX(EB61-MIN(MAX(EB$9-EB61*EB$8/12,0),EB61),0))</x:f>
      </x:c>
      <x:c r="EC62" s="58" t="str">
        <x:f>IF($C62&gt;'Deal Pricing'!$D$9,"",MAX(EC61-MIN(MAX(EC$9-EC61*EC$8/12,0),EC61),0))</x:f>
      </x:c>
      <x:c r="ED62" s="58" t="str">
        <x:f>IF($C62&gt;'Deal Pricing'!$D$9,"",MAX(ED61-MIN(MAX(ED$9-ED61*ED$8/12,0),ED61),0))</x:f>
      </x:c>
      <x:c r="EE62" s="58" t="str">
        <x:f>IF($C62&gt;'Deal Pricing'!$D$9,"",MAX(EE61-MIN(MAX(EE$9-EE61*EE$8/12,0),EE61),0))</x:f>
      </x:c>
      <x:c r="EF62" s="58" t="str">
        <x:f>IF($C62&gt;'Deal Pricing'!$D$9,"",MAX(EF61-MIN(MAX(EF$9-EF61*EF$8/12,0),EF61),0))</x:f>
      </x:c>
      <x:c r="EG62" s="58" t="str">
        <x:f>IF($C62&gt;'Deal Pricing'!$D$9,"",MAX(EG61-MIN(MAX(EG$9-EG61*EG$8/12,0),EG61),0))</x:f>
      </x:c>
      <x:c r="EH62" s="58" t="str">
        <x:f>IF($C62&gt;'Deal Pricing'!$D$9,"",MAX(EH61-MIN(MAX(EH$9-EH61*EH$8/12,0),EH61),0))</x:f>
      </x:c>
      <x:c r="EI62" s="58" t="str">
        <x:f>IF($C62&gt;'Deal Pricing'!$D$9,"",MAX(EI61-MIN(MAX(EI$9-EI61*EI$8/12,0),EI61),0))</x:f>
      </x:c>
      <x:c r="EJ62" s="58" t="str">
        <x:f>IF($C62&gt;'Deal Pricing'!$D$9,"",MAX(EJ61-MIN(MAX(EJ$9-EJ61*EJ$8/12,0),EJ61),0))</x:f>
      </x:c>
      <x:c r="EK62" s="58" t="str">
        <x:f>IF($C62&gt;'Deal Pricing'!$D$9,"",MAX(EK61-MIN(MAX(EK$9-EK61*EK$8/12,0),EK61),0))</x:f>
      </x:c>
      <x:c r="EL62" s="58" t="str">
        <x:f>IF($C62&gt;'Deal Pricing'!$D$9,"",MAX(EL61-MIN(MAX(EL$9-EL61*EL$8/12,0),EL61),0))</x:f>
      </x:c>
      <x:c r="EM62" s="58" t="str">
        <x:f>IF($C62&gt;'Deal Pricing'!$D$9,"",MAX(EM61-MIN(MAX(EM$9-EM61*EM$8/12,0),EM61),0))</x:f>
      </x:c>
      <x:c r="EN62" s="58" t="str">
        <x:f>IF($C62&gt;'Deal Pricing'!$D$9,"",MAX(EN61-MIN(MAX(EN$9-EN61*EN$8/12,0),EN61),0))</x:f>
      </x:c>
      <x:c r="EO62" s="58" t="str">
        <x:f>IF($C62&gt;'Deal Pricing'!$D$9,"",MAX(EO61-MIN(MAX(EO$9-EO61*EO$8/12,0),EO61),0))</x:f>
      </x:c>
      <x:c r="EP62" s="58" t="str">
        <x:f>IF($C62&gt;'Deal Pricing'!$D$9,"",MAX(EP61-MIN(MAX(EP$9-EP61*EP$8/12,0),EP61),0))</x:f>
      </x:c>
      <x:c r="EQ62" s="58" t="str">
        <x:f>IF($C62&gt;'Deal Pricing'!$D$9,"",MAX(EQ61-MIN(MAX(EQ$9-EQ61*EQ$8/12,0),EQ61),0))</x:f>
      </x:c>
      <x:c r="ER62" s="58" t="str">
        <x:f>IF($C62&gt;'Deal Pricing'!$D$9,"",MAX(ER61-MIN(MAX(ER$9-ER61*ER$8/12,0),ER61),0))</x:f>
      </x:c>
      <x:c r="ES62" s="58" t="str">
        <x:f>IF($C62&gt;'Deal Pricing'!$D$9,"",MAX(ES61-MIN(MAX(ES$9-ES61*ES$8/12,0),ES61),0))</x:f>
      </x:c>
      <x:c r="ET62" s="58" t="str">
        <x:f>IF($C62&gt;'Deal Pricing'!$D$9,"",MAX(ET61-MIN(MAX(ET$9-ET61*ET$8/12,0),ET61),0))</x:f>
      </x:c>
      <x:c r="EU62" s="58" t="str">
        <x:f>IF($C62&gt;'Deal Pricing'!$D$9,"",MAX(EU61-MIN(MAX(EU$9-EU61*EU$8/12,0),EU61),0))</x:f>
      </x:c>
      <x:c r="EV62" s="58" t="str">
        <x:f>IF($C62&gt;'Deal Pricing'!$D$9,"",MAX(EV61-MIN(MAX(EV$9-EV61*EV$8/12,0),EV61),0))</x:f>
      </x:c>
      <x:c r="EW62" s="58" t="str">
        <x:f>IF($C62&gt;'Deal Pricing'!$D$9,"",MAX(EW61-MIN(MAX(EW$9-EW61*EW$8/12,0),EW61),0))</x:f>
      </x:c>
      <x:c r="EX62" s="58" t="str">
        <x:f>IF($C62&gt;'Deal Pricing'!$D$9,"",MAX(EX61-MIN(MAX(EX$9-EX61*EX$8/12,0),EX61),0))</x:f>
      </x:c>
      <x:c r="EY62" s="58" t="str">
        <x:f>IF($C62&gt;'Deal Pricing'!$D$9,"",MAX(EY61-MIN(MAX(EY$9-EY61*EY$8/12,0),EY61),0))</x:f>
      </x:c>
      <x:c r="EZ62" s="58" t="str">
        <x:f>IF($C62&gt;'Deal Pricing'!$D$9,"",MAX(EZ61-MIN(MAX(EZ$9-EZ61*EZ$8/12,0),EZ61),0))</x:f>
      </x:c>
      <x:c r="FA62" s="58" t="str">
        <x:f>IF($C62&gt;'Deal Pricing'!$D$9,"",MAX(FA61-MIN(MAX(FA$9-FA61*FA$8/12,0),FA61),0))</x:f>
      </x:c>
      <x:c r="FB62" s="58" t="str">
        <x:f>IF($C62&gt;'Deal Pricing'!$D$9,"",MAX(FB61-MIN(MAX(FB$9-FB61*FB$8/12,0),FB61),0))</x:f>
      </x:c>
      <x:c r="FC62" s="58" t="str">
        <x:f>IF($C62&gt;'Deal Pricing'!$D$9,"",MAX(FC61-MIN(MAX(FC$9-FC61*FC$8/12,0),FC61),0))</x:f>
      </x:c>
      <x:c r="FD62" s="58" t="str">
        <x:f>IF($C62&gt;'Deal Pricing'!$D$9,"",MAX(FD61-MIN(MAX(FD$9-FD61*FD$8/12,0),FD61),0))</x:f>
      </x:c>
      <x:c r="FE62" s="58" t="str">
        <x:f>IF($C62&gt;'Deal Pricing'!$D$9,"",MAX(FE61-MIN(MAX(FE$9-FE61*FE$8/12,0),FE61),0))</x:f>
      </x:c>
      <x:c r="FF62" s="58" t="str">
        <x:f>IF($C62&gt;'Deal Pricing'!$D$9,"",MAX(FF61-MIN(MAX(FF$9-FF61*FF$8/12,0),FF61),0))</x:f>
      </x:c>
      <x:c r="FG62" s="58" t="str">
        <x:f>IF($C62&gt;'Deal Pricing'!$D$9,"",MAX(FG61-MIN(MAX(FG$9-FG61*FG$8/12,0),FG61),0))</x:f>
      </x:c>
      <x:c r="FH62" s="58" t="str">
        <x:f>IF($C62&gt;'Deal Pricing'!$D$9,"",MAX(FH61-MIN(MAX(FH$9-FH61*FH$8/12,0),FH61),0))</x:f>
      </x:c>
      <x:c r="FI62" s="58" t="str">
        <x:f>IF($C62&gt;'Deal Pricing'!$D$9,"",MAX(FI61-MIN(MAX(FI$9-FI61*FI$8/12,0),FI61),0))</x:f>
      </x:c>
      <x:c r="FJ62" s="58" t="str">
        <x:f>IF($C62&gt;'Deal Pricing'!$D$9,"",MAX(FJ61-MIN(MAX(FJ$9-FJ61*FJ$8/12,0),FJ61),0))</x:f>
      </x:c>
      <x:c r="FK62" s="58" t="str">
        <x:f>IF($C62&gt;'Deal Pricing'!$D$9,"",MAX(FK61-MIN(MAX(FK$9-FK61*FK$8/12,0),FK61),0))</x:f>
      </x:c>
      <x:c r="FL62" s="58" t="str">
        <x:f>IF($C62&gt;'Deal Pricing'!$D$9,"",MAX(FL61-MIN(MAX(FL$9-FL61*FL$8/12,0),FL61),0))</x:f>
      </x:c>
      <x:c r="FM62" s="58" t="str">
        <x:f>IF($C62&gt;'Deal Pricing'!$D$9,"",MAX(FM61-MIN(MAX(FM$9-FM61*FM$8/12,0),FM61),0))</x:f>
      </x:c>
      <x:c r="FN62" s="58" t="str">
        <x:f>IF($C62&gt;'Deal Pricing'!$D$9,"",MAX(FN61-MIN(MAX(FN$9-FN61*FN$8/12,0),FN61),0))</x:f>
      </x:c>
      <x:c r="FO62" s="58" t="str">
        <x:f>IF($C62&gt;'Deal Pricing'!$D$9,"",MAX(FO61-MIN(MAX(FO$9-FO61*FO$8/12,0),FO61),0))</x:f>
      </x:c>
      <x:c r="FP62" s="58" t="str">
        <x:f>IF($C62&gt;'Deal Pricing'!$D$9,"",MAX(FP61-MIN(MAX(FP$9-FP61*FP$8/12,0),FP61),0))</x:f>
      </x:c>
      <x:c r="FQ62" s="58" t="str">
        <x:f>IF($C62&gt;'Deal Pricing'!$D$9,"",MAX(FQ61-MIN(MAX(FQ$9-FQ61*FQ$8/12,0),FQ61),0))</x:f>
      </x:c>
      <x:c r="FR62" s="58" t="str">
        <x:f>IF($C62&gt;'Deal Pricing'!$D$9,"",MAX(FR61-MIN(MAX(FR$9-FR61*FR$8/12,0),FR61),0))</x:f>
      </x:c>
      <x:c r="FS62" s="58" t="str">
        <x:f>IF($C62&gt;'Deal Pricing'!$D$9,"",MAX(FS61-MIN(MAX(FS$9-FS61*FS$8/12,0),FS61),0))</x:f>
      </x:c>
      <x:c r="FT62" s="58" t="str">
        <x:f>IF($C62&gt;'Deal Pricing'!$D$9,"",MAX(FT61-MIN(MAX(FT$9-FT61*FT$8/12,0),FT61),0))</x:f>
      </x:c>
      <x:c r="FU62" s="58" t="str">
        <x:f>IF($C62&gt;'Deal Pricing'!$D$9,"",MAX(FU61-MIN(MAX(FU$9-FU61*FU$8/12,0),FU61),0))</x:f>
      </x:c>
      <x:c r="FV62" s="58" t="str">
        <x:f>IF($C62&gt;'Deal Pricing'!$D$9,"",MAX(FV61-MIN(MAX(FV$9-FV61*FV$8/12,0),FV61),0))</x:f>
      </x:c>
      <x:c r="FW62" s="58" t="str">
        <x:f>IF($C62&gt;'Deal Pricing'!$D$9,"",MAX(FW61-MIN(MAX(FW$9-FW61*FW$8/12,0),FW61),0))</x:f>
      </x:c>
      <x:c r="FX62" s="58" t="str">
        <x:f>IF($C62&gt;'Deal Pricing'!$D$9,"",MAX(FX61-MIN(MAX(FX$9-FX61*FX$8/12,0),FX61),0))</x:f>
      </x:c>
      <x:c r="FY62" s="58" t="str">
        <x:f>IF($C62&gt;'Deal Pricing'!$D$9,"",MAX(FY61-MIN(MAX(FY$9-FY61*FY$8/12,0),FY61),0))</x:f>
      </x:c>
      <x:c r="FZ62" s="58" t="str">
        <x:f>IF($C62&gt;'Deal Pricing'!$D$9,"",MAX(FZ61-MIN(MAX(FZ$9-FZ61*FZ$8/12,0),FZ61),0))</x:f>
      </x:c>
      <x:c r="GA62" s="58" t="str">
        <x:f>IF($C62&gt;'Deal Pricing'!$D$9,"",MAX(GA61-MIN(MAX(GA$9-GA61*GA$8/12,0),GA61),0))</x:f>
      </x:c>
      <x:c r="GB62" s="58" t="str">
        <x:f>IF($C62&gt;'Deal Pricing'!$D$9,"",MAX(GB61-MIN(MAX(GB$9-GB61*GB$8/12,0),GB61),0))</x:f>
      </x:c>
      <x:c r="GC62" s="58" t="str">
        <x:f>IF($C62&gt;'Deal Pricing'!$D$9,"",MAX(GC61-MIN(MAX(GC$9-GC61*GC$8/12,0),GC61),0))</x:f>
      </x:c>
      <x:c r="GD62" s="58" t="str">
        <x:f>IF($C62&gt;'Deal Pricing'!$D$9,"",MAX(GD61-MIN(MAX(GD$9-GD61*GD$8/12,0),GD61),0))</x:f>
      </x:c>
      <x:c r="GE62" s="58" t="str">
        <x:f>IF($C62&gt;'Deal Pricing'!$D$9,"",MAX(GE61-MIN(MAX(GE$9-GE61*GE$8/12,0),GE61),0))</x:f>
      </x:c>
      <x:c r="GF62" s="58" t="str">
        <x:f>IF($C62&gt;'Deal Pricing'!$D$9,"",MAX(GF61-MIN(MAX(GF$9-GF61*GF$8/12,0),GF61),0))</x:f>
      </x:c>
      <x:c r="GG62" s="58" t="str">
        <x:f>IF($C62&gt;'Deal Pricing'!$D$9,"",MAX(GG61-MIN(MAX(GG$9-GG61*GG$8/12,0),GG61),0))</x:f>
      </x:c>
      <x:c r="GH62" s="58" t="str">
        <x:f>IF($C62&gt;'Deal Pricing'!$D$9,"",MAX(GH61-MIN(MAX(GH$9-GH61*GH$8/12,0),GH61),0))</x:f>
      </x:c>
      <x:c r="GI62" s="58" t="str">
        <x:f>IF($C62&gt;'Deal Pricing'!$D$9,"",MAX(GI61-MIN(MAX(GI$9-GI61*GI$8/12,0),GI61),0))</x:f>
      </x:c>
      <x:c r="GJ62" s="58" t="str">
        <x:f>IF($C62&gt;'Deal Pricing'!$D$9,"",MAX(GJ61-MIN(MAX(GJ$9-GJ61*GJ$8/12,0),GJ61),0))</x:f>
      </x:c>
      <x:c r="GK62" s="58" t="str">
        <x:f>IF($C62&gt;'Deal Pricing'!$D$9,"",MAX(GK61-MIN(MAX(GK$9-GK61*GK$8/12,0),GK61),0))</x:f>
      </x:c>
      <x:c r="GL62" s="58" t="str">
        <x:f>IF($C62&gt;'Deal Pricing'!$D$9,"",MAX(GL61-MIN(MAX(GL$9-GL61*GL$8/12,0),GL61),0))</x:f>
      </x:c>
      <x:c r="GM62" s="58" t="str">
        <x:f>IF($C62&gt;'Deal Pricing'!$D$9,"",MAX(GM61-MIN(MAX(GM$9-GM61*GM$8/12,0),GM61),0))</x:f>
      </x:c>
      <x:c r="GN62" s="58" t="str">
        <x:f>IF($C62&gt;'Deal Pricing'!$D$9,"",MAX(GN61-MIN(MAX(GN$9-GN61*GN$8/12,0),GN61),0))</x:f>
      </x:c>
      <x:c r="GO62" s="58" t="str">
        <x:f>IF($C62&gt;'Deal Pricing'!$D$9,"",MAX(GO61-MIN(MAX(GO$9-GO61*GO$8/12,0),GO61),0))</x:f>
      </x:c>
      <x:c r="GP62" s="58" t="str">
        <x:f>IF($C62&gt;'Deal Pricing'!$D$9,"",MAX(GP61-MIN(MAX(GP$9-GP61*GP$8/12,0),GP61),0))</x:f>
      </x:c>
      <x:c r="GQ62" s="58" t="str">
        <x:f>IF($C62&gt;'Deal Pricing'!$D$9,"",MAX(GQ61-MIN(MAX(GQ$9-GQ61*GQ$8/12,0),GQ61),0))</x:f>
      </x:c>
      <x:c r="GR62" s="58" t="str">
        <x:f>IF($C62&gt;'Deal Pricing'!$D$9,"",MAX(GR61-MIN(MAX(GR$9-GR61*GR$8/12,0),GR61),0))</x:f>
      </x:c>
      <x:c r="GS62" s="58" t="str">
        <x:f>IF($C62&gt;'Deal Pricing'!$D$9,"",MAX(GS61-MIN(MAX(GS$9-GS61*GS$8/12,0),GS61),0))</x:f>
      </x:c>
      <x:c r="GT62" s="58" t="str">
        <x:f>IF($C62&gt;'Deal Pricing'!$D$9,"",MAX(GT61-MIN(MAX(GT$9-GT61*GT$8/12,0),GT61),0))</x:f>
      </x:c>
      <x:c r="GU62" s="58" t="str">
        <x:f>IF($C62&gt;'Deal Pricing'!$D$9,"",MAX(GU61-MIN(MAX(GU$9-GU61*GU$8/12,0),GU61),0))</x:f>
      </x:c>
      <x:c r="GV62" s="58" t="str">
        <x:f>IF($C62&gt;'Deal Pricing'!$D$9,"",MAX(GV61-MIN(MAX(GV$9-GV61*GV$8/12,0),GV61),0))</x:f>
      </x:c>
      <x:c r="GW62" s="58" t="str">
        <x:f>IF($C62&gt;'Deal Pricing'!$D$9,"",MAX(GW61-MIN(MAX(GW$9-GW61*GW$8/12,0),GW61),0))</x:f>
      </x:c>
      <x:c r="GX62" s="58" t="str">
        <x:f>IF($C62&gt;'Deal Pricing'!$D$9,"",MAX(GX61-MIN(MAX(GX$9-GX61*GX$8/12,0),GX61),0))</x:f>
      </x:c>
      <x:c r="GY62" s="58" t="str">
        <x:f>IF($C62&gt;'Deal Pricing'!$D$9,"",MAX(GY61-MIN(MAX(GY$9-GY61*GY$8/12,0),GY61),0))</x:f>
      </x:c>
      <x:c r="GZ62" s="58" t="str">
        <x:f>IF($C62&gt;'Deal Pricing'!$D$9,"",MAX(GZ61-MIN(MAX(GZ$9-GZ61*GZ$8/12,0),GZ61),0))</x:f>
      </x:c>
      <x:c r="HA62" s="58" t="str">
        <x:f>IF($C62&gt;'Deal Pricing'!$D$9,"",MAX(HA61-MIN(MAX(HA$9-HA61*HA$8/12,0),HA61),0))</x:f>
      </x:c>
      <x:c r="HB62" s="58" t="str">
        <x:f>IF($C62&gt;'Deal Pricing'!$D$9,"",MAX(HB61-MIN(MAX(HB$9-HB61*HB$8/12,0),HB61),0))</x:f>
      </x:c>
      <x:c r="HC62" s="58" t="str">
        <x:f>IF($C62&gt;'Deal Pricing'!$D$9,"",MAX(HC61-MIN(MAX(HC$9-HC61*HC$8/12,0),HC61),0))</x:f>
      </x:c>
      <x:c r="HD62" s="58" t="str">
        <x:f>IF($C62&gt;'Deal Pricing'!$D$9,"",MAX(HD61-MIN(MAX(HD$9-HD61*HD$8/12,0),HD61),0))</x:f>
      </x:c>
      <x:c r="HE62" s="58" t="str">
        <x:f>IF($C62&gt;'Deal Pricing'!$D$9,"",MAX(HE61-MIN(MAX(HE$9-HE61*HE$8/12,0),HE61),0))</x:f>
      </x:c>
      <x:c r="HF62" s="58" t="str">
        <x:f>IF($C62&gt;'Deal Pricing'!$D$9,"",MAX(HF61-MIN(MAX(HF$9-HF61*HF$8/12,0),HF61),0))</x:f>
      </x:c>
      <x:c r="HG62" s="58" t="str">
        <x:f>IF($C62&gt;'Deal Pricing'!$D$9,"",MAX(HG61-MIN(MAX(HG$9-HG61*HG$8/12,0),HG61),0))</x:f>
      </x:c>
      <x:c r="HH62" s="58" t="str">
        <x:f>IF($C62&gt;'Deal Pricing'!$D$9,"",MAX(HH61-MIN(MAX(HH$9-HH61*HH$8/12,0),HH61),0))</x:f>
      </x:c>
      <x:c r="HI62" s="58" t="str">
        <x:f>IF($C62&gt;'Deal Pricing'!$D$9,"",MAX(HI61-MIN(MAX(HI$9-HI61*HI$8/12,0),HI61),0))</x:f>
      </x:c>
      <x:c r="HJ62" s="58" t="str">
        <x:f>IF($C62&gt;'Deal Pricing'!$D$9,"",MAX(HJ61-MIN(MAX(HJ$9-HJ61*HJ$8/12,0),HJ61),0))</x:f>
      </x:c>
      <x:c r="HK62" s="58" t="str">
        <x:f>IF($C62&gt;'Deal Pricing'!$D$9,"",MAX(HK61-MIN(MAX(HK$9-HK61*HK$8/12,0),HK61),0))</x:f>
      </x:c>
      <x:c r="HL62" s="58" t="str">
        <x:f>IF($C62&gt;'Deal Pricing'!$D$9,"",MAX(HL61-MIN(MAX(HL$9-HL61*HL$8/12,0),HL61),0))</x:f>
      </x:c>
      <x:c r="HM62" s="58" t="str">
        <x:f>IF($C62&gt;'Deal Pricing'!$D$9,"",MAX(HM61-MIN(MAX(HM$9-HM61*HM$8/12,0),HM61),0))</x:f>
      </x:c>
      <x:c r="HN62" s="58" t="str">
        <x:f>IF($C62&gt;'Deal Pricing'!$D$9,"",MAX(HN61-MIN(MAX(HN$9-HN61*HN$8/12,0),HN61),0))</x:f>
      </x:c>
      <x:c r="HO62" s="58" t="str">
        <x:f>IF($C62&gt;'Deal Pricing'!$D$9,"",MAX(HO61-MIN(MAX(HO$9-HO61*HO$8/12,0),HO61),0))</x:f>
      </x:c>
      <x:c r="HP62" s="58" t="str">
        <x:f>IF($C62&gt;'Deal Pricing'!$D$9,"",MAX(HP61-MIN(MAX(HP$9-HP61*HP$8/12,0),HP61),0))</x:f>
      </x:c>
      <x:c r="HQ62" s="58" t="str">
        <x:f>IF($C62&gt;'Deal Pricing'!$D$9,"",MAX(HQ61-MIN(MAX(HQ$9-HQ61*HQ$8/12,0),HQ61),0))</x:f>
      </x:c>
      <x:c r="HR62" s="58" t="str">
        <x:f>IF($C62&gt;'Deal Pricing'!$D$9,"",MAX(HR61-MIN(MAX(HR$9-HR61*HR$8/12,0),HR61),0))</x:f>
      </x:c>
      <x:c r="HS62" s="58" t="str">
        <x:f>IF($C62&gt;'Deal Pricing'!$D$9,"",MAX(HS61-MIN(MAX(HS$9-HS61*HS$8/12,0),HS61),0))</x:f>
      </x:c>
      <x:c r="HT62" s="58" t="str">
        <x:f>IF($C62&gt;'Deal Pricing'!$D$9,"",MAX(HT61-MIN(MAX(HT$9-HT61*HT$8/12,0),HT61),0))</x:f>
      </x:c>
      <x:c r="HU62" s="58" t="str">
        <x:f>IF($C62&gt;'Deal Pricing'!$D$9,"",MAX(HU61-MIN(MAX(HU$9-HU61*HU$8/12,0),HU61),0))</x:f>
      </x:c>
      <x:c r="HV62" s="58" t="str">
        <x:f>IF($C62&gt;'Deal Pricing'!$D$9,"",MAX(HV61-MIN(MAX(HV$9-HV61*HV$8/12,0),HV61),0))</x:f>
      </x:c>
      <x:c r="HW62" s="58" t="str">
        <x:f>IF($C62&gt;'Deal Pricing'!$D$9,"",MAX(HW61-MIN(MAX(HW$9-HW61*HW$8/12,0),HW61),0))</x:f>
      </x:c>
      <x:c r="HX62" s="58" t="str">
        <x:f>IF($C62&gt;'Deal Pricing'!$D$9,"",MAX(HX61-MIN(MAX(HX$9-HX61*HX$8/12,0),HX61),0))</x:f>
      </x:c>
      <x:c r="HY62" s="58" t="str">
        <x:f>IF($C62&gt;'Deal Pricing'!$D$9,"",MAX(HY61-MIN(MAX(HY$9-HY61*HY$8/12,0),HY61),0))</x:f>
      </x:c>
      <x:c r="HZ62" s="58" t="str">
        <x:f>IF($C62&gt;'Deal Pricing'!$D$9,"",MAX(HZ61-MIN(MAX(HZ$9-HZ61*HZ$8/12,0),HZ61),0))</x:f>
      </x:c>
      <x:c r="IA62" s="58" t="str">
        <x:f>IF($C62&gt;'Deal Pricing'!$D$9,"",MAX(IA61-MIN(MAX(IA$9-IA61*IA$8/12,0),IA61),0))</x:f>
      </x:c>
      <x:c r="IB62" s="58" t="str">
        <x:f>IF($C62&gt;'Deal Pricing'!$D$9,"",MAX(IB61-MIN(MAX(IB$9-IB61*IB$8/12,0),IB61),0))</x:f>
      </x:c>
      <x:c r="IC62" s="2"/>
      <x:c r="ID62" s="2"/>
      <x:c r="IE62" s="2"/>
      <x:c r="IF62" s="2"/>
    </x:row>
    <x:row r="63">
      <x:c r="A63" s="2"/>
      <x:c r="B63" s="2"/>
      <x:c r="C63" s="2" t="n">
        <x:v>39</x:v>
      </x:c>
      <x:c r="D63" s="67" t="str">
        <x:f>IF(C63&lt;='Deal Pricing'!$D$9,(1-(1-(1-'Deal Pricing'!$H$10)^(1/12)))^(C63-1),"")</x:f>
      </x:c>
      <x:c r="E63" s="67" t="str">
        <x:f>IF(D63="","",D63*(1-(1-'Deal Pricing'!$H$10)^(1/12)))</x:f>
      </x:c>
      <x:c r="F63" s="58" t="str">
        <x:f>IF($C63&gt;'Deal Pricing'!$D$9,"",MAX(F62-MIN(MAX(F$9-F62*F$8/12,0),F62),0))</x:f>
      </x:c>
      <x:c r="G63" s="58" t="str">
        <x:f>IF($C63&gt;'Deal Pricing'!$D$9,"",MAX(G62-MIN(MAX(G$9-G62*G$8/12,0),G62),0))</x:f>
      </x:c>
      <x:c r="H63" s="58" t="str">
        <x:f>IF($C63&gt;'Deal Pricing'!$D$9,"",MAX(H62-MIN(MAX(H$9-H62*H$8/12,0),H62),0))</x:f>
      </x:c>
      <x:c r="I63" s="58" t="str">
        <x:f>IF($C63&gt;'Deal Pricing'!$D$9,"",MAX(I62-MIN(MAX(I$9-I62*I$8/12,0),I62),0))</x:f>
      </x:c>
      <x:c r="J63" s="58" t="str">
        <x:f>IF($C63&gt;'Deal Pricing'!$D$9,"",MAX(J62-MIN(MAX(J$9-J62*J$8/12,0),J62),0))</x:f>
      </x:c>
      <x:c r="K63" s="58" t="str">
        <x:f>IF($C63&gt;'Deal Pricing'!$D$9,"",MAX(K62-MIN(MAX(K$9-K62*K$8/12,0),K62),0))</x:f>
      </x:c>
      <x:c r="L63" s="58" t="str">
        <x:f>IF($C63&gt;'Deal Pricing'!$D$9,"",MAX(L62-MIN(MAX(L$9-L62*L$8/12,0),L62),0))</x:f>
      </x:c>
      <x:c r="M63" s="58" t="str">
        <x:f>IF($C63&gt;'Deal Pricing'!$D$9,"",MAX(M62-MIN(MAX(M$9-M62*M$8/12,0),M62),0))</x:f>
      </x:c>
      <x:c r="N63" s="58" t="str">
        <x:f>IF($C63&gt;'Deal Pricing'!$D$9,"",MAX(N62-MIN(MAX(N$9-N62*N$8/12,0),N62),0))</x:f>
      </x:c>
      <x:c r="O63" s="58" t="str">
        <x:f>IF($C63&gt;'Deal Pricing'!$D$9,"",MAX(O62-MIN(MAX(O$9-O62*O$8/12,0),O62),0))</x:f>
      </x:c>
      <x:c r="P63" s="58" t="str">
        <x:f>IF($C63&gt;'Deal Pricing'!$D$9,"",MAX(P62-MIN(MAX(P$9-P62*P$8/12,0),P62),0))</x:f>
      </x:c>
      <x:c r="Q63" s="58" t="str">
        <x:f>IF($C63&gt;'Deal Pricing'!$D$9,"",MAX(Q62-MIN(MAX(Q$9-Q62*Q$8/12,0),Q62),0))</x:f>
      </x:c>
      <x:c r="R63" s="58" t="str">
        <x:f>IF($C63&gt;'Deal Pricing'!$D$9,"",MAX(R62-MIN(MAX(R$9-R62*R$8/12,0),R62),0))</x:f>
      </x:c>
      <x:c r="S63" s="58" t="str">
        <x:f>IF($C63&gt;'Deal Pricing'!$D$9,"",MAX(S62-MIN(MAX(S$9-S62*S$8/12,0),S62),0))</x:f>
      </x:c>
      <x:c r="T63" s="58" t="str">
        <x:f>IF($C63&gt;'Deal Pricing'!$D$9,"",MAX(T62-MIN(MAX(T$9-T62*T$8/12,0),T62),0))</x:f>
      </x:c>
      <x:c r="U63" s="58" t="str">
        <x:f>IF($C63&gt;'Deal Pricing'!$D$9,"",MAX(U62-MIN(MAX(U$9-U62*U$8/12,0),U62),0))</x:f>
      </x:c>
      <x:c r="V63" s="58" t="str">
        <x:f>IF($C63&gt;'Deal Pricing'!$D$9,"",MAX(V62-MIN(MAX(V$9-V62*V$8/12,0),V62),0))</x:f>
      </x:c>
      <x:c r="W63" s="58" t="str">
        <x:f>IF($C63&gt;'Deal Pricing'!$D$9,"",MAX(W62-MIN(MAX(W$9-W62*W$8/12,0),W62),0))</x:f>
      </x:c>
      <x:c r="X63" s="58" t="str">
        <x:f>IF($C63&gt;'Deal Pricing'!$D$9,"",MAX(X62-MIN(MAX(X$9-X62*X$8/12,0),X62),0))</x:f>
      </x:c>
      <x:c r="Y63" s="58" t="str">
        <x:f>IF($C63&gt;'Deal Pricing'!$D$9,"",MAX(Y62-MIN(MAX(Y$9-Y62*Y$8/12,0),Y62),0))</x:f>
      </x:c>
      <x:c r="Z63" s="58" t="str">
        <x:f>IF($C63&gt;'Deal Pricing'!$D$9,"",MAX(Z62-MIN(MAX(Z$9-Z62*Z$8/12,0),Z62),0))</x:f>
      </x:c>
      <x:c r="AA63" s="58" t="str">
        <x:f>IF($C63&gt;'Deal Pricing'!$D$9,"",MAX(AA62-MIN(MAX(AA$9-AA62*AA$8/12,0),AA62),0))</x:f>
      </x:c>
      <x:c r="AB63" s="58" t="str">
        <x:f>IF($C63&gt;'Deal Pricing'!$D$9,"",MAX(AB62-MIN(MAX(AB$9-AB62*AB$8/12,0),AB62),0))</x:f>
      </x:c>
      <x:c r="AC63" s="58" t="str">
        <x:f>IF($C63&gt;'Deal Pricing'!$D$9,"",MAX(AC62-MIN(MAX(AC$9-AC62*AC$8/12,0),AC62),0))</x:f>
      </x:c>
      <x:c r="AD63" s="58" t="str">
        <x:f>IF($C63&gt;'Deal Pricing'!$D$9,"",MAX(AD62-MIN(MAX(AD$9-AD62*AD$8/12,0),AD62),0))</x:f>
      </x:c>
      <x:c r="AE63" s="58" t="str">
        <x:f>IF($C63&gt;'Deal Pricing'!$D$9,"",MAX(AE62-MIN(MAX(AE$9-AE62*AE$8/12,0),AE62),0))</x:f>
      </x:c>
      <x:c r="AF63" s="58" t="str">
        <x:f>IF($C63&gt;'Deal Pricing'!$D$9,"",MAX(AF62-MIN(MAX(AF$9-AF62*AF$8/12,0),AF62),0))</x:f>
      </x:c>
      <x:c r="AG63" s="58" t="str">
        <x:f>IF($C63&gt;'Deal Pricing'!$D$9,"",MAX(AG62-MIN(MAX(AG$9-AG62*AG$8/12,0),AG62),0))</x:f>
      </x:c>
      <x:c r="AH63" s="58" t="str">
        <x:f>IF($C63&gt;'Deal Pricing'!$D$9,"",MAX(AH62-MIN(MAX(AH$9-AH62*AH$8/12,0),AH62),0))</x:f>
      </x:c>
      <x:c r="AI63" s="58" t="str">
        <x:f>IF($C63&gt;'Deal Pricing'!$D$9,"",MAX(AI62-MIN(MAX(AI$9-AI62*AI$8/12,0),AI62),0))</x:f>
      </x:c>
      <x:c r="AJ63" s="58" t="str">
        <x:f>IF($C63&gt;'Deal Pricing'!$D$9,"",MAX(AJ62-MIN(MAX(AJ$9-AJ62*AJ$8/12,0),AJ62),0))</x:f>
      </x:c>
      <x:c r="AK63" s="58" t="str">
        <x:f>IF($C63&gt;'Deal Pricing'!$D$9,"",MAX(AK62-MIN(MAX(AK$9-AK62*AK$8/12,0),AK62),0))</x:f>
      </x:c>
      <x:c r="AL63" s="58" t="str">
        <x:f>IF($C63&gt;'Deal Pricing'!$D$9,"",MAX(AL62-MIN(MAX(AL$9-AL62*AL$8/12,0),AL62),0))</x:f>
      </x:c>
      <x:c r="AM63" s="58" t="str">
        <x:f>IF($C63&gt;'Deal Pricing'!$D$9,"",MAX(AM62-MIN(MAX(AM$9-AM62*AM$8/12,0),AM62),0))</x:f>
      </x:c>
      <x:c r="AN63" s="58" t="str">
        <x:f>IF($C63&gt;'Deal Pricing'!$D$9,"",MAX(AN62-MIN(MAX(AN$9-AN62*AN$8/12,0),AN62),0))</x:f>
      </x:c>
      <x:c r="AO63" s="58" t="str">
        <x:f>IF($C63&gt;'Deal Pricing'!$D$9,"",MAX(AO62-MIN(MAX(AO$9-AO62*AO$8/12,0),AO62),0))</x:f>
      </x:c>
      <x:c r="AP63" s="58" t="str">
        <x:f>IF($C63&gt;'Deal Pricing'!$D$9,"",MAX(AP62-MIN(MAX(AP$9-AP62*AP$8/12,0),AP62),0))</x:f>
      </x:c>
      <x:c r="AQ63" s="58" t="str">
        <x:f>IF($C63&gt;'Deal Pricing'!$D$9,"",MAX(AQ62-MIN(MAX(AQ$9-AQ62*AQ$8/12,0),AQ62),0))</x:f>
      </x:c>
      <x:c r="AR63" s="58" t="str">
        <x:f>IF($C63&gt;'Deal Pricing'!$D$9,"",MAX(AR62-MIN(MAX(AR$9-AR62*AR$8/12,0),AR62),0))</x:f>
      </x:c>
      <x:c r="AS63" s="58" t="str">
        <x:f>IF($C63&gt;'Deal Pricing'!$D$9,"",MAX(AS62-MIN(MAX(AS$9-AS62*AS$8/12,0),AS62),0))</x:f>
      </x:c>
      <x:c r="AT63" s="58" t="str">
        <x:f>IF($C63&gt;'Deal Pricing'!$D$9,"",MAX(AT62-MIN(MAX(AT$9-AT62*AT$8/12,0),AT62),0))</x:f>
      </x:c>
      <x:c r="AU63" s="58" t="str">
        <x:f>IF($C63&gt;'Deal Pricing'!$D$9,"",MAX(AU62-MIN(MAX(AU$9-AU62*AU$8/12,0),AU62),0))</x:f>
      </x:c>
      <x:c r="AV63" s="58" t="str">
        <x:f>IF($C63&gt;'Deal Pricing'!$D$9,"",MAX(AV62-MIN(MAX(AV$9-AV62*AV$8/12,0),AV62),0))</x:f>
      </x:c>
      <x:c r="AW63" s="58" t="str">
        <x:f>IF($C63&gt;'Deal Pricing'!$D$9,"",MAX(AW62-MIN(MAX(AW$9-AW62*AW$8/12,0),AW62),0))</x:f>
      </x:c>
      <x:c r="AX63" s="58" t="str">
        <x:f>IF($C63&gt;'Deal Pricing'!$D$9,"",MAX(AX62-MIN(MAX(AX$9-AX62*AX$8/12,0),AX62),0))</x:f>
      </x:c>
      <x:c r="AY63" s="58" t="str">
        <x:f>IF($C63&gt;'Deal Pricing'!$D$9,"",MAX(AY62-MIN(MAX(AY$9-AY62*AY$8/12,0),AY62),0))</x:f>
      </x:c>
      <x:c r="AZ63" s="58" t="str">
        <x:f>IF($C63&gt;'Deal Pricing'!$D$9,"",MAX(AZ62-MIN(MAX(AZ$9-AZ62*AZ$8/12,0),AZ62),0))</x:f>
      </x:c>
      <x:c r="BA63" s="58" t="str">
        <x:f>IF($C63&gt;'Deal Pricing'!$D$9,"",MAX(BA62-MIN(MAX(BA$9-BA62*BA$8/12,0),BA62),0))</x:f>
      </x:c>
      <x:c r="BB63" s="58" t="str">
        <x:f>IF($C63&gt;'Deal Pricing'!$D$9,"",MAX(BB62-MIN(MAX(BB$9-BB62*BB$8/12,0),BB62),0))</x:f>
      </x:c>
      <x:c r="BC63" s="58" t="str">
        <x:f>IF($C63&gt;'Deal Pricing'!$D$9,"",MAX(BC62-MIN(MAX(BC$9-BC62*BC$8/12,0),BC62),0))</x:f>
      </x:c>
      <x:c r="BD63" s="58" t="str">
        <x:f>IF($C63&gt;'Deal Pricing'!$D$9,"",MAX(BD62-MIN(MAX(BD$9-BD62*BD$8/12,0),BD62),0))</x:f>
      </x:c>
      <x:c r="BE63" s="58" t="str">
        <x:f>IF($C63&gt;'Deal Pricing'!$D$9,"",MAX(BE62-MIN(MAX(BE$9-BE62*BE$8/12,0),BE62),0))</x:f>
      </x:c>
      <x:c r="BF63" s="58" t="str">
        <x:f>IF($C63&gt;'Deal Pricing'!$D$9,"",MAX(BF62-MIN(MAX(BF$9-BF62*BF$8/12,0),BF62),0))</x:f>
      </x:c>
      <x:c r="BG63" s="58" t="str">
        <x:f>IF($C63&gt;'Deal Pricing'!$D$9,"",MAX(BG62-MIN(MAX(BG$9-BG62*BG$8/12,0),BG62),0))</x:f>
      </x:c>
      <x:c r="BH63" s="58" t="str">
        <x:f>IF($C63&gt;'Deal Pricing'!$D$9,"",MAX(BH62-MIN(MAX(BH$9-BH62*BH$8/12,0),BH62),0))</x:f>
      </x:c>
      <x:c r="BI63" s="58" t="str">
        <x:f>IF($C63&gt;'Deal Pricing'!$D$9,"",MAX(BI62-MIN(MAX(BI$9-BI62*BI$8/12,0),BI62),0))</x:f>
      </x:c>
      <x:c r="BJ63" s="58" t="str">
        <x:f>IF($C63&gt;'Deal Pricing'!$D$9,"",MAX(BJ62-MIN(MAX(BJ$9-BJ62*BJ$8/12,0),BJ62),0))</x:f>
      </x:c>
      <x:c r="BK63" s="58" t="str">
        <x:f>IF($C63&gt;'Deal Pricing'!$D$9,"",MAX(BK62-MIN(MAX(BK$9-BK62*BK$8/12,0),BK62),0))</x:f>
      </x:c>
      <x:c r="BL63" s="58" t="str">
        <x:f>IF($C63&gt;'Deal Pricing'!$D$9,"",MAX(BL62-MIN(MAX(BL$9-BL62*BL$8/12,0),BL62),0))</x:f>
      </x:c>
      <x:c r="BM63" s="58" t="str">
        <x:f>IF($C63&gt;'Deal Pricing'!$D$9,"",MAX(BM62-MIN(MAX(BM$9-BM62*BM$8/12,0),BM62),0))</x:f>
      </x:c>
      <x:c r="BN63" s="58" t="str">
        <x:f>IF($C63&gt;'Deal Pricing'!$D$9,"",MAX(BN62-MIN(MAX(BN$9-BN62*BN$8/12,0),BN62),0))</x:f>
      </x:c>
      <x:c r="BO63" s="58" t="str">
        <x:f>IF($C63&gt;'Deal Pricing'!$D$9,"",MAX(BO62-MIN(MAX(BO$9-BO62*BO$8/12,0),BO62),0))</x:f>
      </x:c>
      <x:c r="BP63" s="58" t="str">
        <x:f>IF($C63&gt;'Deal Pricing'!$D$9,"",MAX(BP62-MIN(MAX(BP$9-BP62*BP$8/12,0),BP62),0))</x:f>
      </x:c>
      <x:c r="BQ63" s="58" t="str">
        <x:f>IF($C63&gt;'Deal Pricing'!$D$9,"",MAX(BQ62-MIN(MAX(BQ$9-BQ62*BQ$8/12,0),BQ62),0))</x:f>
      </x:c>
      <x:c r="BR63" s="58" t="str">
        <x:f>IF($C63&gt;'Deal Pricing'!$D$9,"",MAX(BR62-MIN(MAX(BR$9-BR62*BR$8/12,0),BR62),0))</x:f>
      </x:c>
      <x:c r="BS63" s="58" t="str">
        <x:f>IF($C63&gt;'Deal Pricing'!$D$9,"",MAX(BS62-MIN(MAX(BS$9-BS62*BS$8/12,0),BS62),0))</x:f>
      </x:c>
      <x:c r="BT63" s="58" t="str">
        <x:f>IF($C63&gt;'Deal Pricing'!$D$9,"",MAX(BT62-MIN(MAX(BT$9-BT62*BT$8/12,0),BT62),0))</x:f>
      </x:c>
      <x:c r="BU63" s="58" t="str">
        <x:f>IF($C63&gt;'Deal Pricing'!$D$9,"",MAX(BU62-MIN(MAX(BU$9-BU62*BU$8/12,0),BU62),0))</x:f>
      </x:c>
      <x:c r="BV63" s="58" t="str">
        <x:f>IF($C63&gt;'Deal Pricing'!$D$9,"",MAX(BV62-MIN(MAX(BV$9-BV62*BV$8/12,0),BV62),0))</x:f>
      </x:c>
      <x:c r="BW63" s="58" t="str">
        <x:f>IF($C63&gt;'Deal Pricing'!$D$9,"",MAX(BW62-MIN(MAX(BW$9-BW62*BW$8/12,0),BW62),0))</x:f>
      </x:c>
      <x:c r="BX63" s="58" t="str">
        <x:f>IF($C63&gt;'Deal Pricing'!$D$9,"",MAX(BX62-MIN(MAX(BX$9-BX62*BX$8/12,0),BX62),0))</x:f>
      </x:c>
      <x:c r="BY63" s="58" t="str">
        <x:f>IF($C63&gt;'Deal Pricing'!$D$9,"",MAX(BY62-MIN(MAX(BY$9-BY62*BY$8/12,0),BY62),0))</x:f>
      </x:c>
      <x:c r="BZ63" s="58" t="str">
        <x:f>IF($C63&gt;'Deal Pricing'!$D$9,"",MAX(BZ62-MIN(MAX(BZ$9-BZ62*BZ$8/12,0),BZ62),0))</x:f>
      </x:c>
      <x:c r="CA63" s="58" t="str">
        <x:f>IF($C63&gt;'Deal Pricing'!$D$9,"",MAX(CA62-MIN(MAX(CA$9-CA62*CA$8/12,0),CA62),0))</x:f>
      </x:c>
      <x:c r="CB63" s="58" t="str">
        <x:f>IF($C63&gt;'Deal Pricing'!$D$9,"",MAX(CB62-MIN(MAX(CB$9-CB62*CB$8/12,0),CB62),0))</x:f>
      </x:c>
      <x:c r="CC63" s="58" t="str">
        <x:f>IF($C63&gt;'Deal Pricing'!$D$9,"",MAX(CC62-MIN(MAX(CC$9-CC62*CC$8/12,0),CC62),0))</x:f>
      </x:c>
      <x:c r="CD63" s="58" t="str">
        <x:f>IF($C63&gt;'Deal Pricing'!$D$9,"",MAX(CD62-MIN(MAX(CD$9-CD62*CD$8/12,0),CD62),0))</x:f>
      </x:c>
      <x:c r="CE63" s="58" t="str">
        <x:f>IF($C63&gt;'Deal Pricing'!$D$9,"",MAX(CE62-MIN(MAX(CE$9-CE62*CE$8/12,0),CE62),0))</x:f>
      </x:c>
      <x:c r="CF63" s="58" t="str">
        <x:f>IF($C63&gt;'Deal Pricing'!$D$9,"",MAX(CF62-MIN(MAX(CF$9-CF62*CF$8/12,0),CF62),0))</x:f>
      </x:c>
      <x:c r="CG63" s="58" t="str">
        <x:f>IF($C63&gt;'Deal Pricing'!$D$9,"",MAX(CG62-MIN(MAX(CG$9-CG62*CG$8/12,0),CG62),0))</x:f>
      </x:c>
      <x:c r="CH63" s="58" t="str">
        <x:f>IF($C63&gt;'Deal Pricing'!$D$9,"",MAX(CH62-MIN(MAX(CH$9-CH62*CH$8/12,0),CH62),0))</x:f>
      </x:c>
      <x:c r="CI63" s="58" t="str">
        <x:f>IF($C63&gt;'Deal Pricing'!$D$9,"",MAX(CI62-MIN(MAX(CI$9-CI62*CI$8/12,0),CI62),0))</x:f>
      </x:c>
      <x:c r="CJ63" s="58" t="str">
        <x:f>IF($C63&gt;'Deal Pricing'!$D$9,"",MAX(CJ62-MIN(MAX(CJ$9-CJ62*CJ$8/12,0),CJ62),0))</x:f>
      </x:c>
      <x:c r="CK63" s="58" t="str">
        <x:f>IF($C63&gt;'Deal Pricing'!$D$9,"",MAX(CK62-MIN(MAX(CK$9-CK62*CK$8/12,0),CK62),0))</x:f>
      </x:c>
      <x:c r="CL63" s="58" t="str">
        <x:f>IF($C63&gt;'Deal Pricing'!$D$9,"",MAX(CL62-MIN(MAX(CL$9-CL62*CL$8/12,0),CL62),0))</x:f>
      </x:c>
      <x:c r="CM63" s="58" t="str">
        <x:f>IF($C63&gt;'Deal Pricing'!$D$9,"",MAX(CM62-MIN(MAX(CM$9-CM62*CM$8/12,0),CM62),0))</x:f>
      </x:c>
      <x:c r="CN63" s="58" t="str">
        <x:f>IF($C63&gt;'Deal Pricing'!$D$9,"",MAX(CN62-MIN(MAX(CN$9-CN62*CN$8/12,0),CN62),0))</x:f>
      </x:c>
      <x:c r="CO63" s="58" t="str">
        <x:f>IF($C63&gt;'Deal Pricing'!$D$9,"",MAX(CO62-MIN(MAX(CO$9-CO62*CO$8/12,0),CO62),0))</x:f>
      </x:c>
      <x:c r="CP63" s="58" t="str">
        <x:f>IF($C63&gt;'Deal Pricing'!$D$9,"",MAX(CP62-MIN(MAX(CP$9-CP62*CP$8/12,0),CP62),0))</x:f>
      </x:c>
      <x:c r="CQ63" s="58" t="str">
        <x:f>IF($C63&gt;'Deal Pricing'!$D$9,"",MAX(CQ62-MIN(MAX(CQ$9-CQ62*CQ$8/12,0),CQ62),0))</x:f>
      </x:c>
      <x:c r="CR63" s="58" t="str">
        <x:f>IF($C63&gt;'Deal Pricing'!$D$9,"",MAX(CR62-MIN(MAX(CR$9-CR62*CR$8/12,0),CR62),0))</x:f>
      </x:c>
      <x:c r="CS63" s="58" t="str">
        <x:f>IF($C63&gt;'Deal Pricing'!$D$9,"",MAX(CS62-MIN(MAX(CS$9-CS62*CS$8/12,0),CS62),0))</x:f>
      </x:c>
      <x:c r="CT63" s="58" t="str">
        <x:f>IF($C63&gt;'Deal Pricing'!$D$9,"",MAX(CT62-MIN(MAX(CT$9-CT62*CT$8/12,0),CT62),0))</x:f>
      </x:c>
      <x:c r="CU63" s="58" t="str">
        <x:f>IF($C63&gt;'Deal Pricing'!$D$9,"",MAX(CU62-MIN(MAX(CU$9-CU62*CU$8/12,0),CU62),0))</x:f>
      </x:c>
      <x:c r="CV63" s="58" t="str">
        <x:f>IF($C63&gt;'Deal Pricing'!$D$9,"",MAX(CV62-MIN(MAX(CV$9-CV62*CV$8/12,0),CV62),0))</x:f>
      </x:c>
      <x:c r="CW63" s="58" t="str">
        <x:f>IF($C63&gt;'Deal Pricing'!$D$9,"",MAX(CW62-MIN(MAX(CW$9-CW62*CW$8/12,0),CW62),0))</x:f>
      </x:c>
      <x:c r="CX63" s="58" t="str">
        <x:f>IF($C63&gt;'Deal Pricing'!$D$9,"",MAX(CX62-MIN(MAX(CX$9-CX62*CX$8/12,0),CX62),0))</x:f>
      </x:c>
      <x:c r="CY63" s="58" t="str">
        <x:f>IF($C63&gt;'Deal Pricing'!$D$9,"",MAX(CY62-MIN(MAX(CY$9-CY62*CY$8/12,0),CY62),0))</x:f>
      </x:c>
      <x:c r="CZ63" s="58" t="str">
        <x:f>IF($C63&gt;'Deal Pricing'!$D$9,"",MAX(CZ62-MIN(MAX(CZ$9-CZ62*CZ$8/12,0),CZ62),0))</x:f>
      </x:c>
      <x:c r="DA63" s="58" t="str">
        <x:f>IF($C63&gt;'Deal Pricing'!$D$9,"",MAX(DA62-MIN(MAX(DA$9-DA62*DA$8/12,0),DA62),0))</x:f>
      </x:c>
      <x:c r="DB63" s="58" t="str">
        <x:f>IF($C63&gt;'Deal Pricing'!$D$9,"",MAX(DB62-MIN(MAX(DB$9-DB62*DB$8/12,0),DB62),0))</x:f>
      </x:c>
      <x:c r="DC63" s="58" t="str">
        <x:f>IF($C63&gt;'Deal Pricing'!$D$9,"",MAX(DC62-MIN(MAX(DC$9-DC62*DC$8/12,0),DC62),0))</x:f>
      </x:c>
      <x:c r="DD63" s="58" t="str">
        <x:f>IF($C63&gt;'Deal Pricing'!$D$9,"",MAX(DD62-MIN(MAX(DD$9-DD62*DD$8/12,0),DD62),0))</x:f>
      </x:c>
      <x:c r="DE63" s="58" t="str">
        <x:f>IF($C63&gt;'Deal Pricing'!$D$9,"",MAX(DE62-MIN(MAX(DE$9-DE62*DE$8/12,0),DE62),0))</x:f>
      </x:c>
      <x:c r="DF63" s="58" t="str">
        <x:f>IF($C63&gt;'Deal Pricing'!$D$9,"",MAX(DF62-MIN(MAX(DF$9-DF62*DF$8/12,0),DF62),0))</x:f>
      </x:c>
      <x:c r="DG63" s="58" t="str">
        <x:f>IF($C63&gt;'Deal Pricing'!$D$9,"",MAX(DG62-MIN(MAX(DG$9-DG62*DG$8/12,0),DG62),0))</x:f>
      </x:c>
      <x:c r="DH63" s="58" t="str">
        <x:f>IF($C63&gt;'Deal Pricing'!$D$9,"",MAX(DH62-MIN(MAX(DH$9-DH62*DH$8/12,0),DH62),0))</x:f>
      </x:c>
      <x:c r="DI63" s="58" t="str">
        <x:f>IF($C63&gt;'Deal Pricing'!$D$9,"",MAX(DI62-MIN(MAX(DI$9-DI62*DI$8/12,0),DI62),0))</x:f>
      </x:c>
      <x:c r="DJ63" s="58" t="str">
        <x:f>IF($C63&gt;'Deal Pricing'!$D$9,"",MAX(DJ62-MIN(MAX(DJ$9-DJ62*DJ$8/12,0),DJ62),0))</x:f>
      </x:c>
      <x:c r="DK63" s="58" t="str">
        <x:f>IF($C63&gt;'Deal Pricing'!$D$9,"",MAX(DK62-MIN(MAX(DK$9-DK62*DK$8/12,0),DK62),0))</x:f>
      </x:c>
      <x:c r="DL63" s="58" t="str">
        <x:f>IF($C63&gt;'Deal Pricing'!$D$9,"",MAX(DL62-MIN(MAX(DL$9-DL62*DL$8/12,0),DL62),0))</x:f>
      </x:c>
      <x:c r="DM63" s="58" t="str">
        <x:f>IF($C63&gt;'Deal Pricing'!$D$9,"",MAX(DM62-MIN(MAX(DM$9-DM62*DM$8/12,0),DM62),0))</x:f>
      </x:c>
      <x:c r="DN63" s="58" t="str">
        <x:f>IF($C63&gt;'Deal Pricing'!$D$9,"",MAX(DN62-MIN(MAX(DN$9-DN62*DN$8/12,0),DN62),0))</x:f>
      </x:c>
      <x:c r="DO63" s="58" t="str">
        <x:f>IF($C63&gt;'Deal Pricing'!$D$9,"",MAX(DO62-MIN(MAX(DO$9-DO62*DO$8/12,0),DO62),0))</x:f>
      </x:c>
      <x:c r="DP63" s="58" t="str">
        <x:f>IF($C63&gt;'Deal Pricing'!$D$9,"",MAX(DP62-MIN(MAX(DP$9-DP62*DP$8/12,0),DP62),0))</x:f>
      </x:c>
      <x:c r="DQ63" s="58" t="str">
        <x:f>IF($C63&gt;'Deal Pricing'!$D$9,"",MAX(DQ62-MIN(MAX(DQ$9-DQ62*DQ$8/12,0),DQ62),0))</x:f>
      </x:c>
      <x:c r="DR63" s="58" t="str">
        <x:f>IF($C63&gt;'Deal Pricing'!$D$9,"",MAX(DR62-MIN(MAX(DR$9-DR62*DR$8/12,0),DR62),0))</x:f>
      </x:c>
      <x:c r="DS63" s="58" t="str">
        <x:f>IF($C63&gt;'Deal Pricing'!$D$9,"",MAX(DS62-MIN(MAX(DS$9-DS62*DS$8/12,0),DS62),0))</x:f>
      </x:c>
      <x:c r="DT63" s="58" t="str">
        <x:f>IF($C63&gt;'Deal Pricing'!$D$9,"",MAX(DT62-MIN(MAX(DT$9-DT62*DT$8/12,0),DT62),0))</x:f>
      </x:c>
      <x:c r="DU63" s="58" t="str">
        <x:f>IF($C63&gt;'Deal Pricing'!$D$9,"",MAX(DU62-MIN(MAX(DU$9-DU62*DU$8/12,0),DU62),0))</x:f>
      </x:c>
      <x:c r="DV63" s="58" t="str">
        <x:f>IF($C63&gt;'Deal Pricing'!$D$9,"",MAX(DV62-MIN(MAX(DV$9-DV62*DV$8/12,0),DV62),0))</x:f>
      </x:c>
      <x:c r="DW63" s="58" t="str">
        <x:f>IF($C63&gt;'Deal Pricing'!$D$9,"",MAX(DW62-MIN(MAX(DW$9-DW62*DW$8/12,0),DW62),0))</x:f>
      </x:c>
      <x:c r="DX63" s="58" t="str">
        <x:f>IF($C63&gt;'Deal Pricing'!$D$9,"",MAX(DX62-MIN(MAX(DX$9-DX62*DX$8/12,0),DX62),0))</x:f>
      </x:c>
      <x:c r="DY63" s="58" t="str">
        <x:f>IF($C63&gt;'Deal Pricing'!$D$9,"",MAX(DY62-MIN(MAX(DY$9-DY62*DY$8/12,0),DY62),0))</x:f>
      </x:c>
      <x:c r="DZ63" s="58" t="str">
        <x:f>IF($C63&gt;'Deal Pricing'!$D$9,"",MAX(DZ62-MIN(MAX(DZ$9-DZ62*DZ$8/12,0),DZ62),0))</x:f>
      </x:c>
      <x:c r="EA63" s="58" t="str">
        <x:f>IF($C63&gt;'Deal Pricing'!$D$9,"",MAX(EA62-MIN(MAX(EA$9-EA62*EA$8/12,0),EA62),0))</x:f>
      </x:c>
      <x:c r="EB63" s="58" t="str">
        <x:f>IF($C63&gt;'Deal Pricing'!$D$9,"",MAX(EB62-MIN(MAX(EB$9-EB62*EB$8/12,0),EB62),0))</x:f>
      </x:c>
      <x:c r="EC63" s="58" t="str">
        <x:f>IF($C63&gt;'Deal Pricing'!$D$9,"",MAX(EC62-MIN(MAX(EC$9-EC62*EC$8/12,0),EC62),0))</x:f>
      </x:c>
      <x:c r="ED63" s="58" t="str">
        <x:f>IF($C63&gt;'Deal Pricing'!$D$9,"",MAX(ED62-MIN(MAX(ED$9-ED62*ED$8/12,0),ED62),0))</x:f>
      </x:c>
      <x:c r="EE63" s="58" t="str">
        <x:f>IF($C63&gt;'Deal Pricing'!$D$9,"",MAX(EE62-MIN(MAX(EE$9-EE62*EE$8/12,0),EE62),0))</x:f>
      </x:c>
      <x:c r="EF63" s="58" t="str">
        <x:f>IF($C63&gt;'Deal Pricing'!$D$9,"",MAX(EF62-MIN(MAX(EF$9-EF62*EF$8/12,0),EF62),0))</x:f>
      </x:c>
      <x:c r="EG63" s="58" t="str">
        <x:f>IF($C63&gt;'Deal Pricing'!$D$9,"",MAX(EG62-MIN(MAX(EG$9-EG62*EG$8/12,0),EG62),0))</x:f>
      </x:c>
      <x:c r="EH63" s="58" t="str">
        <x:f>IF($C63&gt;'Deal Pricing'!$D$9,"",MAX(EH62-MIN(MAX(EH$9-EH62*EH$8/12,0),EH62),0))</x:f>
      </x:c>
      <x:c r="EI63" s="58" t="str">
        <x:f>IF($C63&gt;'Deal Pricing'!$D$9,"",MAX(EI62-MIN(MAX(EI$9-EI62*EI$8/12,0),EI62),0))</x:f>
      </x:c>
      <x:c r="EJ63" s="58" t="str">
        <x:f>IF($C63&gt;'Deal Pricing'!$D$9,"",MAX(EJ62-MIN(MAX(EJ$9-EJ62*EJ$8/12,0),EJ62),0))</x:f>
      </x:c>
      <x:c r="EK63" s="58" t="str">
        <x:f>IF($C63&gt;'Deal Pricing'!$D$9,"",MAX(EK62-MIN(MAX(EK$9-EK62*EK$8/12,0),EK62),0))</x:f>
      </x:c>
      <x:c r="EL63" s="58" t="str">
        <x:f>IF($C63&gt;'Deal Pricing'!$D$9,"",MAX(EL62-MIN(MAX(EL$9-EL62*EL$8/12,0),EL62),0))</x:f>
      </x:c>
      <x:c r="EM63" s="58" t="str">
        <x:f>IF($C63&gt;'Deal Pricing'!$D$9,"",MAX(EM62-MIN(MAX(EM$9-EM62*EM$8/12,0),EM62),0))</x:f>
      </x:c>
      <x:c r="EN63" s="58" t="str">
        <x:f>IF($C63&gt;'Deal Pricing'!$D$9,"",MAX(EN62-MIN(MAX(EN$9-EN62*EN$8/12,0),EN62),0))</x:f>
      </x:c>
      <x:c r="EO63" s="58" t="str">
        <x:f>IF($C63&gt;'Deal Pricing'!$D$9,"",MAX(EO62-MIN(MAX(EO$9-EO62*EO$8/12,0),EO62),0))</x:f>
      </x:c>
      <x:c r="EP63" s="58" t="str">
        <x:f>IF($C63&gt;'Deal Pricing'!$D$9,"",MAX(EP62-MIN(MAX(EP$9-EP62*EP$8/12,0),EP62),0))</x:f>
      </x:c>
      <x:c r="EQ63" s="58" t="str">
        <x:f>IF($C63&gt;'Deal Pricing'!$D$9,"",MAX(EQ62-MIN(MAX(EQ$9-EQ62*EQ$8/12,0),EQ62),0))</x:f>
      </x:c>
      <x:c r="ER63" s="58" t="str">
        <x:f>IF($C63&gt;'Deal Pricing'!$D$9,"",MAX(ER62-MIN(MAX(ER$9-ER62*ER$8/12,0),ER62),0))</x:f>
      </x:c>
      <x:c r="ES63" s="58" t="str">
        <x:f>IF($C63&gt;'Deal Pricing'!$D$9,"",MAX(ES62-MIN(MAX(ES$9-ES62*ES$8/12,0),ES62),0))</x:f>
      </x:c>
      <x:c r="ET63" s="58" t="str">
        <x:f>IF($C63&gt;'Deal Pricing'!$D$9,"",MAX(ET62-MIN(MAX(ET$9-ET62*ET$8/12,0),ET62),0))</x:f>
      </x:c>
      <x:c r="EU63" s="58" t="str">
        <x:f>IF($C63&gt;'Deal Pricing'!$D$9,"",MAX(EU62-MIN(MAX(EU$9-EU62*EU$8/12,0),EU62),0))</x:f>
      </x:c>
      <x:c r="EV63" s="58" t="str">
        <x:f>IF($C63&gt;'Deal Pricing'!$D$9,"",MAX(EV62-MIN(MAX(EV$9-EV62*EV$8/12,0),EV62),0))</x:f>
      </x:c>
      <x:c r="EW63" s="58" t="str">
        <x:f>IF($C63&gt;'Deal Pricing'!$D$9,"",MAX(EW62-MIN(MAX(EW$9-EW62*EW$8/12,0),EW62),0))</x:f>
      </x:c>
      <x:c r="EX63" s="58" t="str">
        <x:f>IF($C63&gt;'Deal Pricing'!$D$9,"",MAX(EX62-MIN(MAX(EX$9-EX62*EX$8/12,0),EX62),0))</x:f>
      </x:c>
      <x:c r="EY63" s="58" t="str">
        <x:f>IF($C63&gt;'Deal Pricing'!$D$9,"",MAX(EY62-MIN(MAX(EY$9-EY62*EY$8/12,0),EY62),0))</x:f>
      </x:c>
      <x:c r="EZ63" s="58" t="str">
        <x:f>IF($C63&gt;'Deal Pricing'!$D$9,"",MAX(EZ62-MIN(MAX(EZ$9-EZ62*EZ$8/12,0),EZ62),0))</x:f>
      </x:c>
      <x:c r="FA63" s="58" t="str">
        <x:f>IF($C63&gt;'Deal Pricing'!$D$9,"",MAX(FA62-MIN(MAX(FA$9-FA62*FA$8/12,0),FA62),0))</x:f>
      </x:c>
      <x:c r="FB63" s="58" t="str">
        <x:f>IF($C63&gt;'Deal Pricing'!$D$9,"",MAX(FB62-MIN(MAX(FB$9-FB62*FB$8/12,0),FB62),0))</x:f>
      </x:c>
      <x:c r="FC63" s="58" t="str">
        <x:f>IF($C63&gt;'Deal Pricing'!$D$9,"",MAX(FC62-MIN(MAX(FC$9-FC62*FC$8/12,0),FC62),0))</x:f>
      </x:c>
      <x:c r="FD63" s="58" t="str">
        <x:f>IF($C63&gt;'Deal Pricing'!$D$9,"",MAX(FD62-MIN(MAX(FD$9-FD62*FD$8/12,0),FD62),0))</x:f>
      </x:c>
      <x:c r="FE63" s="58" t="str">
        <x:f>IF($C63&gt;'Deal Pricing'!$D$9,"",MAX(FE62-MIN(MAX(FE$9-FE62*FE$8/12,0),FE62),0))</x:f>
      </x:c>
      <x:c r="FF63" s="58" t="str">
        <x:f>IF($C63&gt;'Deal Pricing'!$D$9,"",MAX(FF62-MIN(MAX(FF$9-FF62*FF$8/12,0),FF62),0))</x:f>
      </x:c>
      <x:c r="FG63" s="58" t="str">
        <x:f>IF($C63&gt;'Deal Pricing'!$D$9,"",MAX(FG62-MIN(MAX(FG$9-FG62*FG$8/12,0),FG62),0))</x:f>
      </x:c>
      <x:c r="FH63" s="58" t="str">
        <x:f>IF($C63&gt;'Deal Pricing'!$D$9,"",MAX(FH62-MIN(MAX(FH$9-FH62*FH$8/12,0),FH62),0))</x:f>
      </x:c>
      <x:c r="FI63" s="58" t="str">
        <x:f>IF($C63&gt;'Deal Pricing'!$D$9,"",MAX(FI62-MIN(MAX(FI$9-FI62*FI$8/12,0),FI62),0))</x:f>
      </x:c>
      <x:c r="FJ63" s="58" t="str">
        <x:f>IF($C63&gt;'Deal Pricing'!$D$9,"",MAX(FJ62-MIN(MAX(FJ$9-FJ62*FJ$8/12,0),FJ62),0))</x:f>
      </x:c>
      <x:c r="FK63" s="58" t="str">
        <x:f>IF($C63&gt;'Deal Pricing'!$D$9,"",MAX(FK62-MIN(MAX(FK$9-FK62*FK$8/12,0),FK62),0))</x:f>
      </x:c>
      <x:c r="FL63" s="58" t="str">
        <x:f>IF($C63&gt;'Deal Pricing'!$D$9,"",MAX(FL62-MIN(MAX(FL$9-FL62*FL$8/12,0),FL62),0))</x:f>
      </x:c>
      <x:c r="FM63" s="58" t="str">
        <x:f>IF($C63&gt;'Deal Pricing'!$D$9,"",MAX(FM62-MIN(MAX(FM$9-FM62*FM$8/12,0),FM62),0))</x:f>
      </x:c>
      <x:c r="FN63" s="58" t="str">
        <x:f>IF($C63&gt;'Deal Pricing'!$D$9,"",MAX(FN62-MIN(MAX(FN$9-FN62*FN$8/12,0),FN62),0))</x:f>
      </x:c>
      <x:c r="FO63" s="58" t="str">
        <x:f>IF($C63&gt;'Deal Pricing'!$D$9,"",MAX(FO62-MIN(MAX(FO$9-FO62*FO$8/12,0),FO62),0))</x:f>
      </x:c>
      <x:c r="FP63" s="58" t="str">
        <x:f>IF($C63&gt;'Deal Pricing'!$D$9,"",MAX(FP62-MIN(MAX(FP$9-FP62*FP$8/12,0),FP62),0))</x:f>
      </x:c>
      <x:c r="FQ63" s="58" t="str">
        <x:f>IF($C63&gt;'Deal Pricing'!$D$9,"",MAX(FQ62-MIN(MAX(FQ$9-FQ62*FQ$8/12,0),FQ62),0))</x:f>
      </x:c>
      <x:c r="FR63" s="58" t="str">
        <x:f>IF($C63&gt;'Deal Pricing'!$D$9,"",MAX(FR62-MIN(MAX(FR$9-FR62*FR$8/12,0),FR62),0))</x:f>
      </x:c>
      <x:c r="FS63" s="58" t="str">
        <x:f>IF($C63&gt;'Deal Pricing'!$D$9,"",MAX(FS62-MIN(MAX(FS$9-FS62*FS$8/12,0),FS62),0))</x:f>
      </x:c>
      <x:c r="FT63" s="58" t="str">
        <x:f>IF($C63&gt;'Deal Pricing'!$D$9,"",MAX(FT62-MIN(MAX(FT$9-FT62*FT$8/12,0),FT62),0))</x:f>
      </x:c>
      <x:c r="FU63" s="58" t="str">
        <x:f>IF($C63&gt;'Deal Pricing'!$D$9,"",MAX(FU62-MIN(MAX(FU$9-FU62*FU$8/12,0),FU62),0))</x:f>
      </x:c>
      <x:c r="FV63" s="58" t="str">
        <x:f>IF($C63&gt;'Deal Pricing'!$D$9,"",MAX(FV62-MIN(MAX(FV$9-FV62*FV$8/12,0),FV62),0))</x:f>
      </x:c>
      <x:c r="FW63" s="58" t="str">
        <x:f>IF($C63&gt;'Deal Pricing'!$D$9,"",MAX(FW62-MIN(MAX(FW$9-FW62*FW$8/12,0),FW62),0))</x:f>
      </x:c>
      <x:c r="FX63" s="58" t="str">
        <x:f>IF($C63&gt;'Deal Pricing'!$D$9,"",MAX(FX62-MIN(MAX(FX$9-FX62*FX$8/12,0),FX62),0))</x:f>
      </x:c>
      <x:c r="FY63" s="58" t="str">
        <x:f>IF($C63&gt;'Deal Pricing'!$D$9,"",MAX(FY62-MIN(MAX(FY$9-FY62*FY$8/12,0),FY62),0))</x:f>
      </x:c>
      <x:c r="FZ63" s="58" t="str">
        <x:f>IF($C63&gt;'Deal Pricing'!$D$9,"",MAX(FZ62-MIN(MAX(FZ$9-FZ62*FZ$8/12,0),FZ62),0))</x:f>
      </x:c>
      <x:c r="GA63" s="58" t="str">
        <x:f>IF($C63&gt;'Deal Pricing'!$D$9,"",MAX(GA62-MIN(MAX(GA$9-GA62*GA$8/12,0),GA62),0))</x:f>
      </x:c>
      <x:c r="GB63" s="58" t="str">
        <x:f>IF($C63&gt;'Deal Pricing'!$D$9,"",MAX(GB62-MIN(MAX(GB$9-GB62*GB$8/12,0),GB62),0))</x:f>
      </x:c>
      <x:c r="GC63" s="58" t="str">
        <x:f>IF($C63&gt;'Deal Pricing'!$D$9,"",MAX(GC62-MIN(MAX(GC$9-GC62*GC$8/12,0),GC62),0))</x:f>
      </x:c>
      <x:c r="GD63" s="58" t="str">
        <x:f>IF($C63&gt;'Deal Pricing'!$D$9,"",MAX(GD62-MIN(MAX(GD$9-GD62*GD$8/12,0),GD62),0))</x:f>
      </x:c>
      <x:c r="GE63" s="58" t="str">
        <x:f>IF($C63&gt;'Deal Pricing'!$D$9,"",MAX(GE62-MIN(MAX(GE$9-GE62*GE$8/12,0),GE62),0))</x:f>
      </x:c>
      <x:c r="GF63" s="58" t="str">
        <x:f>IF($C63&gt;'Deal Pricing'!$D$9,"",MAX(GF62-MIN(MAX(GF$9-GF62*GF$8/12,0),GF62),0))</x:f>
      </x:c>
      <x:c r="GG63" s="58" t="str">
        <x:f>IF($C63&gt;'Deal Pricing'!$D$9,"",MAX(GG62-MIN(MAX(GG$9-GG62*GG$8/12,0),GG62),0))</x:f>
      </x:c>
      <x:c r="GH63" s="58" t="str">
        <x:f>IF($C63&gt;'Deal Pricing'!$D$9,"",MAX(GH62-MIN(MAX(GH$9-GH62*GH$8/12,0),GH62),0))</x:f>
      </x:c>
      <x:c r="GI63" s="58" t="str">
        <x:f>IF($C63&gt;'Deal Pricing'!$D$9,"",MAX(GI62-MIN(MAX(GI$9-GI62*GI$8/12,0),GI62),0))</x:f>
      </x:c>
      <x:c r="GJ63" s="58" t="str">
        <x:f>IF($C63&gt;'Deal Pricing'!$D$9,"",MAX(GJ62-MIN(MAX(GJ$9-GJ62*GJ$8/12,0),GJ62),0))</x:f>
      </x:c>
      <x:c r="GK63" s="58" t="str">
        <x:f>IF($C63&gt;'Deal Pricing'!$D$9,"",MAX(GK62-MIN(MAX(GK$9-GK62*GK$8/12,0),GK62),0))</x:f>
      </x:c>
      <x:c r="GL63" s="58" t="str">
        <x:f>IF($C63&gt;'Deal Pricing'!$D$9,"",MAX(GL62-MIN(MAX(GL$9-GL62*GL$8/12,0),GL62),0))</x:f>
      </x:c>
      <x:c r="GM63" s="58" t="str">
        <x:f>IF($C63&gt;'Deal Pricing'!$D$9,"",MAX(GM62-MIN(MAX(GM$9-GM62*GM$8/12,0),GM62),0))</x:f>
      </x:c>
      <x:c r="GN63" s="58" t="str">
        <x:f>IF($C63&gt;'Deal Pricing'!$D$9,"",MAX(GN62-MIN(MAX(GN$9-GN62*GN$8/12,0),GN62),0))</x:f>
      </x:c>
      <x:c r="GO63" s="58" t="str">
        <x:f>IF($C63&gt;'Deal Pricing'!$D$9,"",MAX(GO62-MIN(MAX(GO$9-GO62*GO$8/12,0),GO62),0))</x:f>
      </x:c>
      <x:c r="GP63" s="58" t="str">
        <x:f>IF($C63&gt;'Deal Pricing'!$D$9,"",MAX(GP62-MIN(MAX(GP$9-GP62*GP$8/12,0),GP62),0))</x:f>
      </x:c>
      <x:c r="GQ63" s="58" t="str">
        <x:f>IF($C63&gt;'Deal Pricing'!$D$9,"",MAX(GQ62-MIN(MAX(GQ$9-GQ62*GQ$8/12,0),GQ62),0))</x:f>
      </x:c>
      <x:c r="GR63" s="58" t="str">
        <x:f>IF($C63&gt;'Deal Pricing'!$D$9,"",MAX(GR62-MIN(MAX(GR$9-GR62*GR$8/12,0),GR62),0))</x:f>
      </x:c>
      <x:c r="GS63" s="58" t="str">
        <x:f>IF($C63&gt;'Deal Pricing'!$D$9,"",MAX(GS62-MIN(MAX(GS$9-GS62*GS$8/12,0),GS62),0))</x:f>
      </x:c>
      <x:c r="GT63" s="58" t="str">
        <x:f>IF($C63&gt;'Deal Pricing'!$D$9,"",MAX(GT62-MIN(MAX(GT$9-GT62*GT$8/12,0),GT62),0))</x:f>
      </x:c>
      <x:c r="GU63" s="58" t="str">
        <x:f>IF($C63&gt;'Deal Pricing'!$D$9,"",MAX(GU62-MIN(MAX(GU$9-GU62*GU$8/12,0),GU62),0))</x:f>
      </x:c>
      <x:c r="GV63" s="58" t="str">
        <x:f>IF($C63&gt;'Deal Pricing'!$D$9,"",MAX(GV62-MIN(MAX(GV$9-GV62*GV$8/12,0),GV62),0))</x:f>
      </x:c>
      <x:c r="GW63" s="58" t="str">
        <x:f>IF($C63&gt;'Deal Pricing'!$D$9,"",MAX(GW62-MIN(MAX(GW$9-GW62*GW$8/12,0),GW62),0))</x:f>
      </x:c>
      <x:c r="GX63" s="58" t="str">
        <x:f>IF($C63&gt;'Deal Pricing'!$D$9,"",MAX(GX62-MIN(MAX(GX$9-GX62*GX$8/12,0),GX62),0))</x:f>
      </x:c>
      <x:c r="GY63" s="58" t="str">
        <x:f>IF($C63&gt;'Deal Pricing'!$D$9,"",MAX(GY62-MIN(MAX(GY$9-GY62*GY$8/12,0),GY62),0))</x:f>
      </x:c>
      <x:c r="GZ63" s="58" t="str">
        <x:f>IF($C63&gt;'Deal Pricing'!$D$9,"",MAX(GZ62-MIN(MAX(GZ$9-GZ62*GZ$8/12,0),GZ62),0))</x:f>
      </x:c>
      <x:c r="HA63" s="58" t="str">
        <x:f>IF($C63&gt;'Deal Pricing'!$D$9,"",MAX(HA62-MIN(MAX(HA$9-HA62*HA$8/12,0),HA62),0))</x:f>
      </x:c>
      <x:c r="HB63" s="58" t="str">
        <x:f>IF($C63&gt;'Deal Pricing'!$D$9,"",MAX(HB62-MIN(MAX(HB$9-HB62*HB$8/12,0),HB62),0))</x:f>
      </x:c>
      <x:c r="HC63" s="58" t="str">
        <x:f>IF($C63&gt;'Deal Pricing'!$D$9,"",MAX(HC62-MIN(MAX(HC$9-HC62*HC$8/12,0),HC62),0))</x:f>
      </x:c>
      <x:c r="HD63" s="58" t="str">
        <x:f>IF($C63&gt;'Deal Pricing'!$D$9,"",MAX(HD62-MIN(MAX(HD$9-HD62*HD$8/12,0),HD62),0))</x:f>
      </x:c>
      <x:c r="HE63" s="58" t="str">
        <x:f>IF($C63&gt;'Deal Pricing'!$D$9,"",MAX(HE62-MIN(MAX(HE$9-HE62*HE$8/12,0),HE62),0))</x:f>
      </x:c>
      <x:c r="HF63" s="58" t="str">
        <x:f>IF($C63&gt;'Deal Pricing'!$D$9,"",MAX(HF62-MIN(MAX(HF$9-HF62*HF$8/12,0),HF62),0))</x:f>
      </x:c>
      <x:c r="HG63" s="58" t="str">
        <x:f>IF($C63&gt;'Deal Pricing'!$D$9,"",MAX(HG62-MIN(MAX(HG$9-HG62*HG$8/12,0),HG62),0))</x:f>
      </x:c>
      <x:c r="HH63" s="58" t="str">
        <x:f>IF($C63&gt;'Deal Pricing'!$D$9,"",MAX(HH62-MIN(MAX(HH$9-HH62*HH$8/12,0),HH62),0))</x:f>
      </x:c>
      <x:c r="HI63" s="58" t="str">
        <x:f>IF($C63&gt;'Deal Pricing'!$D$9,"",MAX(HI62-MIN(MAX(HI$9-HI62*HI$8/12,0),HI62),0))</x:f>
      </x:c>
      <x:c r="HJ63" s="58" t="str">
        <x:f>IF($C63&gt;'Deal Pricing'!$D$9,"",MAX(HJ62-MIN(MAX(HJ$9-HJ62*HJ$8/12,0),HJ62),0))</x:f>
      </x:c>
      <x:c r="HK63" s="58" t="str">
        <x:f>IF($C63&gt;'Deal Pricing'!$D$9,"",MAX(HK62-MIN(MAX(HK$9-HK62*HK$8/12,0),HK62),0))</x:f>
      </x:c>
      <x:c r="HL63" s="58" t="str">
        <x:f>IF($C63&gt;'Deal Pricing'!$D$9,"",MAX(HL62-MIN(MAX(HL$9-HL62*HL$8/12,0),HL62),0))</x:f>
      </x:c>
      <x:c r="HM63" s="58" t="str">
        <x:f>IF($C63&gt;'Deal Pricing'!$D$9,"",MAX(HM62-MIN(MAX(HM$9-HM62*HM$8/12,0),HM62),0))</x:f>
      </x:c>
      <x:c r="HN63" s="58" t="str">
        <x:f>IF($C63&gt;'Deal Pricing'!$D$9,"",MAX(HN62-MIN(MAX(HN$9-HN62*HN$8/12,0),HN62),0))</x:f>
      </x:c>
      <x:c r="HO63" s="58" t="str">
        <x:f>IF($C63&gt;'Deal Pricing'!$D$9,"",MAX(HO62-MIN(MAX(HO$9-HO62*HO$8/12,0),HO62),0))</x:f>
      </x:c>
      <x:c r="HP63" s="58" t="str">
        <x:f>IF($C63&gt;'Deal Pricing'!$D$9,"",MAX(HP62-MIN(MAX(HP$9-HP62*HP$8/12,0),HP62),0))</x:f>
      </x:c>
      <x:c r="HQ63" s="58" t="str">
        <x:f>IF($C63&gt;'Deal Pricing'!$D$9,"",MAX(HQ62-MIN(MAX(HQ$9-HQ62*HQ$8/12,0),HQ62),0))</x:f>
      </x:c>
      <x:c r="HR63" s="58" t="str">
        <x:f>IF($C63&gt;'Deal Pricing'!$D$9,"",MAX(HR62-MIN(MAX(HR$9-HR62*HR$8/12,0),HR62),0))</x:f>
      </x:c>
      <x:c r="HS63" s="58" t="str">
        <x:f>IF($C63&gt;'Deal Pricing'!$D$9,"",MAX(HS62-MIN(MAX(HS$9-HS62*HS$8/12,0),HS62),0))</x:f>
      </x:c>
      <x:c r="HT63" s="58" t="str">
        <x:f>IF($C63&gt;'Deal Pricing'!$D$9,"",MAX(HT62-MIN(MAX(HT$9-HT62*HT$8/12,0),HT62),0))</x:f>
      </x:c>
      <x:c r="HU63" s="58" t="str">
        <x:f>IF($C63&gt;'Deal Pricing'!$D$9,"",MAX(HU62-MIN(MAX(HU$9-HU62*HU$8/12,0),HU62),0))</x:f>
      </x:c>
      <x:c r="HV63" s="58" t="str">
        <x:f>IF($C63&gt;'Deal Pricing'!$D$9,"",MAX(HV62-MIN(MAX(HV$9-HV62*HV$8/12,0),HV62),0))</x:f>
      </x:c>
      <x:c r="HW63" s="58" t="str">
        <x:f>IF($C63&gt;'Deal Pricing'!$D$9,"",MAX(HW62-MIN(MAX(HW$9-HW62*HW$8/12,0),HW62),0))</x:f>
      </x:c>
      <x:c r="HX63" s="58" t="str">
        <x:f>IF($C63&gt;'Deal Pricing'!$D$9,"",MAX(HX62-MIN(MAX(HX$9-HX62*HX$8/12,0),HX62),0))</x:f>
      </x:c>
      <x:c r="HY63" s="58" t="str">
        <x:f>IF($C63&gt;'Deal Pricing'!$D$9,"",MAX(HY62-MIN(MAX(HY$9-HY62*HY$8/12,0),HY62),0))</x:f>
      </x:c>
      <x:c r="HZ63" s="58" t="str">
        <x:f>IF($C63&gt;'Deal Pricing'!$D$9,"",MAX(HZ62-MIN(MAX(HZ$9-HZ62*HZ$8/12,0),HZ62),0))</x:f>
      </x:c>
      <x:c r="IA63" s="58" t="str">
        <x:f>IF($C63&gt;'Deal Pricing'!$D$9,"",MAX(IA62-MIN(MAX(IA$9-IA62*IA$8/12,0),IA62),0))</x:f>
      </x:c>
      <x:c r="IB63" s="58" t="str">
        <x:f>IF($C63&gt;'Deal Pricing'!$D$9,"",MAX(IB62-MIN(MAX(IB$9-IB62*IB$8/12,0),IB62),0))</x:f>
      </x:c>
      <x:c r="IC63" s="2"/>
      <x:c r="ID63" s="2"/>
      <x:c r="IE63" s="2"/>
      <x:c r="IF63" s="2"/>
    </x:row>
    <x:row r="64">
      <x:c r="A64" s="2"/>
      <x:c r="B64" s="2"/>
      <x:c r="C64" s="2" t="n">
        <x:v>40</x:v>
      </x:c>
      <x:c r="D64" s="67" t="str">
        <x:f>IF(C64&lt;='Deal Pricing'!$D$9,(1-(1-(1-'Deal Pricing'!$H$10)^(1/12)))^(C64-1),"")</x:f>
      </x:c>
      <x:c r="E64" s="67" t="str">
        <x:f>IF(D64="","",D64*(1-(1-'Deal Pricing'!$H$10)^(1/12)))</x:f>
      </x:c>
      <x:c r="F64" s="58" t="str">
        <x:f>IF($C64&gt;'Deal Pricing'!$D$9,"",MAX(F63-MIN(MAX(F$9-F63*F$8/12,0),F63),0))</x:f>
      </x:c>
      <x:c r="G64" s="58" t="str">
        <x:f>IF($C64&gt;'Deal Pricing'!$D$9,"",MAX(G63-MIN(MAX(G$9-G63*G$8/12,0),G63),0))</x:f>
      </x:c>
      <x:c r="H64" s="58" t="str">
        <x:f>IF($C64&gt;'Deal Pricing'!$D$9,"",MAX(H63-MIN(MAX(H$9-H63*H$8/12,0),H63),0))</x:f>
      </x:c>
      <x:c r="I64" s="58" t="str">
        <x:f>IF($C64&gt;'Deal Pricing'!$D$9,"",MAX(I63-MIN(MAX(I$9-I63*I$8/12,0),I63),0))</x:f>
      </x:c>
      <x:c r="J64" s="58" t="str">
        <x:f>IF($C64&gt;'Deal Pricing'!$D$9,"",MAX(J63-MIN(MAX(J$9-J63*J$8/12,0),J63),0))</x:f>
      </x:c>
      <x:c r="K64" s="58" t="str">
        <x:f>IF($C64&gt;'Deal Pricing'!$D$9,"",MAX(K63-MIN(MAX(K$9-K63*K$8/12,0),K63),0))</x:f>
      </x:c>
      <x:c r="L64" s="58" t="str">
        <x:f>IF($C64&gt;'Deal Pricing'!$D$9,"",MAX(L63-MIN(MAX(L$9-L63*L$8/12,0),L63),0))</x:f>
      </x:c>
      <x:c r="M64" s="58" t="str">
        <x:f>IF($C64&gt;'Deal Pricing'!$D$9,"",MAX(M63-MIN(MAX(M$9-M63*M$8/12,0),M63),0))</x:f>
      </x:c>
      <x:c r="N64" s="58" t="str">
        <x:f>IF($C64&gt;'Deal Pricing'!$D$9,"",MAX(N63-MIN(MAX(N$9-N63*N$8/12,0),N63),0))</x:f>
      </x:c>
      <x:c r="O64" s="58" t="str">
        <x:f>IF($C64&gt;'Deal Pricing'!$D$9,"",MAX(O63-MIN(MAX(O$9-O63*O$8/12,0),O63),0))</x:f>
      </x:c>
      <x:c r="P64" s="58" t="str">
        <x:f>IF($C64&gt;'Deal Pricing'!$D$9,"",MAX(P63-MIN(MAX(P$9-P63*P$8/12,0),P63),0))</x:f>
      </x:c>
      <x:c r="Q64" s="58" t="str">
        <x:f>IF($C64&gt;'Deal Pricing'!$D$9,"",MAX(Q63-MIN(MAX(Q$9-Q63*Q$8/12,0),Q63),0))</x:f>
      </x:c>
      <x:c r="R64" s="58" t="str">
        <x:f>IF($C64&gt;'Deal Pricing'!$D$9,"",MAX(R63-MIN(MAX(R$9-R63*R$8/12,0),R63),0))</x:f>
      </x:c>
      <x:c r="S64" s="58" t="str">
        <x:f>IF($C64&gt;'Deal Pricing'!$D$9,"",MAX(S63-MIN(MAX(S$9-S63*S$8/12,0),S63),0))</x:f>
      </x:c>
      <x:c r="T64" s="58" t="str">
        <x:f>IF($C64&gt;'Deal Pricing'!$D$9,"",MAX(T63-MIN(MAX(T$9-T63*T$8/12,0),T63),0))</x:f>
      </x:c>
      <x:c r="U64" s="58" t="str">
        <x:f>IF($C64&gt;'Deal Pricing'!$D$9,"",MAX(U63-MIN(MAX(U$9-U63*U$8/12,0),U63),0))</x:f>
      </x:c>
      <x:c r="V64" s="58" t="str">
        <x:f>IF($C64&gt;'Deal Pricing'!$D$9,"",MAX(V63-MIN(MAX(V$9-V63*V$8/12,0),V63),0))</x:f>
      </x:c>
      <x:c r="W64" s="58" t="str">
        <x:f>IF($C64&gt;'Deal Pricing'!$D$9,"",MAX(W63-MIN(MAX(W$9-W63*W$8/12,0),W63),0))</x:f>
      </x:c>
      <x:c r="X64" s="58" t="str">
        <x:f>IF($C64&gt;'Deal Pricing'!$D$9,"",MAX(X63-MIN(MAX(X$9-X63*X$8/12,0),X63),0))</x:f>
      </x:c>
      <x:c r="Y64" s="58" t="str">
        <x:f>IF($C64&gt;'Deal Pricing'!$D$9,"",MAX(Y63-MIN(MAX(Y$9-Y63*Y$8/12,0),Y63),0))</x:f>
      </x:c>
      <x:c r="Z64" s="58" t="str">
        <x:f>IF($C64&gt;'Deal Pricing'!$D$9,"",MAX(Z63-MIN(MAX(Z$9-Z63*Z$8/12,0),Z63),0))</x:f>
      </x:c>
      <x:c r="AA64" s="58" t="str">
        <x:f>IF($C64&gt;'Deal Pricing'!$D$9,"",MAX(AA63-MIN(MAX(AA$9-AA63*AA$8/12,0),AA63),0))</x:f>
      </x:c>
      <x:c r="AB64" s="58" t="str">
        <x:f>IF($C64&gt;'Deal Pricing'!$D$9,"",MAX(AB63-MIN(MAX(AB$9-AB63*AB$8/12,0),AB63),0))</x:f>
      </x:c>
      <x:c r="AC64" s="58" t="str">
        <x:f>IF($C64&gt;'Deal Pricing'!$D$9,"",MAX(AC63-MIN(MAX(AC$9-AC63*AC$8/12,0),AC63),0))</x:f>
      </x:c>
      <x:c r="AD64" s="58" t="str">
        <x:f>IF($C64&gt;'Deal Pricing'!$D$9,"",MAX(AD63-MIN(MAX(AD$9-AD63*AD$8/12,0),AD63),0))</x:f>
      </x:c>
      <x:c r="AE64" s="58" t="str">
        <x:f>IF($C64&gt;'Deal Pricing'!$D$9,"",MAX(AE63-MIN(MAX(AE$9-AE63*AE$8/12,0),AE63),0))</x:f>
      </x:c>
      <x:c r="AF64" s="58" t="str">
        <x:f>IF($C64&gt;'Deal Pricing'!$D$9,"",MAX(AF63-MIN(MAX(AF$9-AF63*AF$8/12,0),AF63),0))</x:f>
      </x:c>
      <x:c r="AG64" s="58" t="str">
        <x:f>IF($C64&gt;'Deal Pricing'!$D$9,"",MAX(AG63-MIN(MAX(AG$9-AG63*AG$8/12,0),AG63),0))</x:f>
      </x:c>
      <x:c r="AH64" s="58" t="str">
        <x:f>IF($C64&gt;'Deal Pricing'!$D$9,"",MAX(AH63-MIN(MAX(AH$9-AH63*AH$8/12,0),AH63),0))</x:f>
      </x:c>
      <x:c r="AI64" s="58" t="str">
        <x:f>IF($C64&gt;'Deal Pricing'!$D$9,"",MAX(AI63-MIN(MAX(AI$9-AI63*AI$8/12,0),AI63),0))</x:f>
      </x:c>
      <x:c r="AJ64" s="58" t="str">
        <x:f>IF($C64&gt;'Deal Pricing'!$D$9,"",MAX(AJ63-MIN(MAX(AJ$9-AJ63*AJ$8/12,0),AJ63),0))</x:f>
      </x:c>
      <x:c r="AK64" s="58" t="str">
        <x:f>IF($C64&gt;'Deal Pricing'!$D$9,"",MAX(AK63-MIN(MAX(AK$9-AK63*AK$8/12,0),AK63),0))</x:f>
      </x:c>
      <x:c r="AL64" s="58" t="str">
        <x:f>IF($C64&gt;'Deal Pricing'!$D$9,"",MAX(AL63-MIN(MAX(AL$9-AL63*AL$8/12,0),AL63),0))</x:f>
      </x:c>
      <x:c r="AM64" s="58" t="str">
        <x:f>IF($C64&gt;'Deal Pricing'!$D$9,"",MAX(AM63-MIN(MAX(AM$9-AM63*AM$8/12,0),AM63),0))</x:f>
      </x:c>
      <x:c r="AN64" s="58" t="str">
        <x:f>IF($C64&gt;'Deal Pricing'!$D$9,"",MAX(AN63-MIN(MAX(AN$9-AN63*AN$8/12,0),AN63),0))</x:f>
      </x:c>
      <x:c r="AO64" s="58" t="str">
        <x:f>IF($C64&gt;'Deal Pricing'!$D$9,"",MAX(AO63-MIN(MAX(AO$9-AO63*AO$8/12,0),AO63),0))</x:f>
      </x:c>
      <x:c r="AP64" s="58" t="str">
        <x:f>IF($C64&gt;'Deal Pricing'!$D$9,"",MAX(AP63-MIN(MAX(AP$9-AP63*AP$8/12,0),AP63),0))</x:f>
      </x:c>
      <x:c r="AQ64" s="58" t="str">
        <x:f>IF($C64&gt;'Deal Pricing'!$D$9,"",MAX(AQ63-MIN(MAX(AQ$9-AQ63*AQ$8/12,0),AQ63),0))</x:f>
      </x:c>
      <x:c r="AR64" s="58" t="str">
        <x:f>IF($C64&gt;'Deal Pricing'!$D$9,"",MAX(AR63-MIN(MAX(AR$9-AR63*AR$8/12,0),AR63),0))</x:f>
      </x:c>
      <x:c r="AS64" s="58" t="str">
        <x:f>IF($C64&gt;'Deal Pricing'!$D$9,"",MAX(AS63-MIN(MAX(AS$9-AS63*AS$8/12,0),AS63),0))</x:f>
      </x:c>
      <x:c r="AT64" s="58" t="str">
        <x:f>IF($C64&gt;'Deal Pricing'!$D$9,"",MAX(AT63-MIN(MAX(AT$9-AT63*AT$8/12,0),AT63),0))</x:f>
      </x:c>
      <x:c r="AU64" s="58" t="str">
        <x:f>IF($C64&gt;'Deal Pricing'!$D$9,"",MAX(AU63-MIN(MAX(AU$9-AU63*AU$8/12,0),AU63),0))</x:f>
      </x:c>
      <x:c r="AV64" s="58" t="str">
        <x:f>IF($C64&gt;'Deal Pricing'!$D$9,"",MAX(AV63-MIN(MAX(AV$9-AV63*AV$8/12,0),AV63),0))</x:f>
      </x:c>
      <x:c r="AW64" s="58" t="str">
        <x:f>IF($C64&gt;'Deal Pricing'!$D$9,"",MAX(AW63-MIN(MAX(AW$9-AW63*AW$8/12,0),AW63),0))</x:f>
      </x:c>
      <x:c r="AX64" s="58" t="str">
        <x:f>IF($C64&gt;'Deal Pricing'!$D$9,"",MAX(AX63-MIN(MAX(AX$9-AX63*AX$8/12,0),AX63),0))</x:f>
      </x:c>
      <x:c r="AY64" s="58" t="str">
        <x:f>IF($C64&gt;'Deal Pricing'!$D$9,"",MAX(AY63-MIN(MAX(AY$9-AY63*AY$8/12,0),AY63),0))</x:f>
      </x:c>
      <x:c r="AZ64" s="58" t="str">
        <x:f>IF($C64&gt;'Deal Pricing'!$D$9,"",MAX(AZ63-MIN(MAX(AZ$9-AZ63*AZ$8/12,0),AZ63),0))</x:f>
      </x:c>
      <x:c r="BA64" s="58" t="str">
        <x:f>IF($C64&gt;'Deal Pricing'!$D$9,"",MAX(BA63-MIN(MAX(BA$9-BA63*BA$8/12,0),BA63),0))</x:f>
      </x:c>
      <x:c r="BB64" s="58" t="str">
        <x:f>IF($C64&gt;'Deal Pricing'!$D$9,"",MAX(BB63-MIN(MAX(BB$9-BB63*BB$8/12,0),BB63),0))</x:f>
      </x:c>
      <x:c r="BC64" s="58" t="str">
        <x:f>IF($C64&gt;'Deal Pricing'!$D$9,"",MAX(BC63-MIN(MAX(BC$9-BC63*BC$8/12,0),BC63),0))</x:f>
      </x:c>
      <x:c r="BD64" s="58" t="str">
        <x:f>IF($C64&gt;'Deal Pricing'!$D$9,"",MAX(BD63-MIN(MAX(BD$9-BD63*BD$8/12,0),BD63),0))</x:f>
      </x:c>
      <x:c r="BE64" s="58" t="str">
        <x:f>IF($C64&gt;'Deal Pricing'!$D$9,"",MAX(BE63-MIN(MAX(BE$9-BE63*BE$8/12,0),BE63),0))</x:f>
      </x:c>
      <x:c r="BF64" s="58" t="str">
        <x:f>IF($C64&gt;'Deal Pricing'!$D$9,"",MAX(BF63-MIN(MAX(BF$9-BF63*BF$8/12,0),BF63),0))</x:f>
      </x:c>
      <x:c r="BG64" s="58" t="str">
        <x:f>IF($C64&gt;'Deal Pricing'!$D$9,"",MAX(BG63-MIN(MAX(BG$9-BG63*BG$8/12,0),BG63),0))</x:f>
      </x:c>
      <x:c r="BH64" s="58" t="str">
        <x:f>IF($C64&gt;'Deal Pricing'!$D$9,"",MAX(BH63-MIN(MAX(BH$9-BH63*BH$8/12,0),BH63),0))</x:f>
      </x:c>
      <x:c r="BI64" s="58" t="str">
        <x:f>IF($C64&gt;'Deal Pricing'!$D$9,"",MAX(BI63-MIN(MAX(BI$9-BI63*BI$8/12,0),BI63),0))</x:f>
      </x:c>
      <x:c r="BJ64" s="58" t="str">
        <x:f>IF($C64&gt;'Deal Pricing'!$D$9,"",MAX(BJ63-MIN(MAX(BJ$9-BJ63*BJ$8/12,0),BJ63),0))</x:f>
      </x:c>
      <x:c r="BK64" s="58" t="str">
        <x:f>IF($C64&gt;'Deal Pricing'!$D$9,"",MAX(BK63-MIN(MAX(BK$9-BK63*BK$8/12,0),BK63),0))</x:f>
      </x:c>
      <x:c r="BL64" s="58" t="str">
        <x:f>IF($C64&gt;'Deal Pricing'!$D$9,"",MAX(BL63-MIN(MAX(BL$9-BL63*BL$8/12,0),BL63),0))</x:f>
      </x:c>
      <x:c r="BM64" s="58" t="str">
        <x:f>IF($C64&gt;'Deal Pricing'!$D$9,"",MAX(BM63-MIN(MAX(BM$9-BM63*BM$8/12,0),BM63),0))</x:f>
      </x:c>
      <x:c r="BN64" s="58" t="str">
        <x:f>IF($C64&gt;'Deal Pricing'!$D$9,"",MAX(BN63-MIN(MAX(BN$9-BN63*BN$8/12,0),BN63),0))</x:f>
      </x:c>
      <x:c r="BO64" s="58" t="str">
        <x:f>IF($C64&gt;'Deal Pricing'!$D$9,"",MAX(BO63-MIN(MAX(BO$9-BO63*BO$8/12,0),BO63),0))</x:f>
      </x:c>
      <x:c r="BP64" s="58" t="str">
        <x:f>IF($C64&gt;'Deal Pricing'!$D$9,"",MAX(BP63-MIN(MAX(BP$9-BP63*BP$8/12,0),BP63),0))</x:f>
      </x:c>
      <x:c r="BQ64" s="58" t="str">
        <x:f>IF($C64&gt;'Deal Pricing'!$D$9,"",MAX(BQ63-MIN(MAX(BQ$9-BQ63*BQ$8/12,0),BQ63),0))</x:f>
      </x:c>
      <x:c r="BR64" s="58" t="str">
        <x:f>IF($C64&gt;'Deal Pricing'!$D$9,"",MAX(BR63-MIN(MAX(BR$9-BR63*BR$8/12,0),BR63),0))</x:f>
      </x:c>
      <x:c r="BS64" s="58" t="str">
        <x:f>IF($C64&gt;'Deal Pricing'!$D$9,"",MAX(BS63-MIN(MAX(BS$9-BS63*BS$8/12,0),BS63),0))</x:f>
      </x:c>
      <x:c r="BT64" s="58" t="str">
        <x:f>IF($C64&gt;'Deal Pricing'!$D$9,"",MAX(BT63-MIN(MAX(BT$9-BT63*BT$8/12,0),BT63),0))</x:f>
      </x:c>
      <x:c r="BU64" s="58" t="str">
        <x:f>IF($C64&gt;'Deal Pricing'!$D$9,"",MAX(BU63-MIN(MAX(BU$9-BU63*BU$8/12,0),BU63),0))</x:f>
      </x:c>
      <x:c r="BV64" s="58" t="str">
        <x:f>IF($C64&gt;'Deal Pricing'!$D$9,"",MAX(BV63-MIN(MAX(BV$9-BV63*BV$8/12,0),BV63),0))</x:f>
      </x:c>
      <x:c r="BW64" s="58" t="str">
        <x:f>IF($C64&gt;'Deal Pricing'!$D$9,"",MAX(BW63-MIN(MAX(BW$9-BW63*BW$8/12,0),BW63),0))</x:f>
      </x:c>
      <x:c r="BX64" s="58" t="str">
        <x:f>IF($C64&gt;'Deal Pricing'!$D$9,"",MAX(BX63-MIN(MAX(BX$9-BX63*BX$8/12,0),BX63),0))</x:f>
      </x:c>
      <x:c r="BY64" s="58" t="str">
        <x:f>IF($C64&gt;'Deal Pricing'!$D$9,"",MAX(BY63-MIN(MAX(BY$9-BY63*BY$8/12,0),BY63),0))</x:f>
      </x:c>
      <x:c r="BZ64" s="58" t="str">
        <x:f>IF($C64&gt;'Deal Pricing'!$D$9,"",MAX(BZ63-MIN(MAX(BZ$9-BZ63*BZ$8/12,0),BZ63),0))</x:f>
      </x:c>
      <x:c r="CA64" s="58" t="str">
        <x:f>IF($C64&gt;'Deal Pricing'!$D$9,"",MAX(CA63-MIN(MAX(CA$9-CA63*CA$8/12,0),CA63),0))</x:f>
      </x:c>
      <x:c r="CB64" s="58" t="str">
        <x:f>IF($C64&gt;'Deal Pricing'!$D$9,"",MAX(CB63-MIN(MAX(CB$9-CB63*CB$8/12,0),CB63),0))</x:f>
      </x:c>
      <x:c r="CC64" s="58" t="str">
        <x:f>IF($C64&gt;'Deal Pricing'!$D$9,"",MAX(CC63-MIN(MAX(CC$9-CC63*CC$8/12,0),CC63),0))</x:f>
      </x:c>
      <x:c r="CD64" s="58" t="str">
        <x:f>IF($C64&gt;'Deal Pricing'!$D$9,"",MAX(CD63-MIN(MAX(CD$9-CD63*CD$8/12,0),CD63),0))</x:f>
      </x:c>
      <x:c r="CE64" s="58" t="str">
        <x:f>IF($C64&gt;'Deal Pricing'!$D$9,"",MAX(CE63-MIN(MAX(CE$9-CE63*CE$8/12,0),CE63),0))</x:f>
      </x:c>
      <x:c r="CF64" s="58" t="str">
        <x:f>IF($C64&gt;'Deal Pricing'!$D$9,"",MAX(CF63-MIN(MAX(CF$9-CF63*CF$8/12,0),CF63),0))</x:f>
      </x:c>
      <x:c r="CG64" s="58" t="str">
        <x:f>IF($C64&gt;'Deal Pricing'!$D$9,"",MAX(CG63-MIN(MAX(CG$9-CG63*CG$8/12,0),CG63),0))</x:f>
      </x:c>
      <x:c r="CH64" s="58" t="str">
        <x:f>IF($C64&gt;'Deal Pricing'!$D$9,"",MAX(CH63-MIN(MAX(CH$9-CH63*CH$8/12,0),CH63),0))</x:f>
      </x:c>
      <x:c r="CI64" s="58" t="str">
        <x:f>IF($C64&gt;'Deal Pricing'!$D$9,"",MAX(CI63-MIN(MAX(CI$9-CI63*CI$8/12,0),CI63),0))</x:f>
      </x:c>
      <x:c r="CJ64" s="58" t="str">
        <x:f>IF($C64&gt;'Deal Pricing'!$D$9,"",MAX(CJ63-MIN(MAX(CJ$9-CJ63*CJ$8/12,0),CJ63),0))</x:f>
      </x:c>
      <x:c r="CK64" s="58" t="str">
        <x:f>IF($C64&gt;'Deal Pricing'!$D$9,"",MAX(CK63-MIN(MAX(CK$9-CK63*CK$8/12,0),CK63),0))</x:f>
      </x:c>
      <x:c r="CL64" s="58" t="str">
        <x:f>IF($C64&gt;'Deal Pricing'!$D$9,"",MAX(CL63-MIN(MAX(CL$9-CL63*CL$8/12,0),CL63),0))</x:f>
      </x:c>
      <x:c r="CM64" s="58" t="str">
        <x:f>IF($C64&gt;'Deal Pricing'!$D$9,"",MAX(CM63-MIN(MAX(CM$9-CM63*CM$8/12,0),CM63),0))</x:f>
      </x:c>
      <x:c r="CN64" s="58" t="str">
        <x:f>IF($C64&gt;'Deal Pricing'!$D$9,"",MAX(CN63-MIN(MAX(CN$9-CN63*CN$8/12,0),CN63),0))</x:f>
      </x:c>
      <x:c r="CO64" s="58" t="str">
        <x:f>IF($C64&gt;'Deal Pricing'!$D$9,"",MAX(CO63-MIN(MAX(CO$9-CO63*CO$8/12,0),CO63),0))</x:f>
      </x:c>
      <x:c r="CP64" s="58" t="str">
        <x:f>IF($C64&gt;'Deal Pricing'!$D$9,"",MAX(CP63-MIN(MAX(CP$9-CP63*CP$8/12,0),CP63),0))</x:f>
      </x:c>
      <x:c r="CQ64" s="58" t="str">
        <x:f>IF($C64&gt;'Deal Pricing'!$D$9,"",MAX(CQ63-MIN(MAX(CQ$9-CQ63*CQ$8/12,0),CQ63),0))</x:f>
      </x:c>
      <x:c r="CR64" s="58" t="str">
        <x:f>IF($C64&gt;'Deal Pricing'!$D$9,"",MAX(CR63-MIN(MAX(CR$9-CR63*CR$8/12,0),CR63),0))</x:f>
      </x:c>
      <x:c r="CS64" s="58" t="str">
        <x:f>IF($C64&gt;'Deal Pricing'!$D$9,"",MAX(CS63-MIN(MAX(CS$9-CS63*CS$8/12,0),CS63),0))</x:f>
      </x:c>
      <x:c r="CT64" s="58" t="str">
        <x:f>IF($C64&gt;'Deal Pricing'!$D$9,"",MAX(CT63-MIN(MAX(CT$9-CT63*CT$8/12,0),CT63),0))</x:f>
      </x:c>
      <x:c r="CU64" s="58" t="str">
        <x:f>IF($C64&gt;'Deal Pricing'!$D$9,"",MAX(CU63-MIN(MAX(CU$9-CU63*CU$8/12,0),CU63),0))</x:f>
      </x:c>
      <x:c r="CV64" s="58" t="str">
        <x:f>IF($C64&gt;'Deal Pricing'!$D$9,"",MAX(CV63-MIN(MAX(CV$9-CV63*CV$8/12,0),CV63),0))</x:f>
      </x:c>
      <x:c r="CW64" s="58" t="str">
        <x:f>IF($C64&gt;'Deal Pricing'!$D$9,"",MAX(CW63-MIN(MAX(CW$9-CW63*CW$8/12,0),CW63),0))</x:f>
      </x:c>
      <x:c r="CX64" s="58" t="str">
        <x:f>IF($C64&gt;'Deal Pricing'!$D$9,"",MAX(CX63-MIN(MAX(CX$9-CX63*CX$8/12,0),CX63),0))</x:f>
      </x:c>
      <x:c r="CY64" s="58" t="str">
        <x:f>IF($C64&gt;'Deal Pricing'!$D$9,"",MAX(CY63-MIN(MAX(CY$9-CY63*CY$8/12,0),CY63),0))</x:f>
      </x:c>
      <x:c r="CZ64" s="58" t="str">
        <x:f>IF($C64&gt;'Deal Pricing'!$D$9,"",MAX(CZ63-MIN(MAX(CZ$9-CZ63*CZ$8/12,0),CZ63),0))</x:f>
      </x:c>
      <x:c r="DA64" s="58" t="str">
        <x:f>IF($C64&gt;'Deal Pricing'!$D$9,"",MAX(DA63-MIN(MAX(DA$9-DA63*DA$8/12,0),DA63),0))</x:f>
      </x:c>
      <x:c r="DB64" s="58" t="str">
        <x:f>IF($C64&gt;'Deal Pricing'!$D$9,"",MAX(DB63-MIN(MAX(DB$9-DB63*DB$8/12,0),DB63),0))</x:f>
      </x:c>
      <x:c r="DC64" s="58" t="str">
        <x:f>IF($C64&gt;'Deal Pricing'!$D$9,"",MAX(DC63-MIN(MAX(DC$9-DC63*DC$8/12,0),DC63),0))</x:f>
      </x:c>
      <x:c r="DD64" s="58" t="str">
        <x:f>IF($C64&gt;'Deal Pricing'!$D$9,"",MAX(DD63-MIN(MAX(DD$9-DD63*DD$8/12,0),DD63),0))</x:f>
      </x:c>
      <x:c r="DE64" s="58" t="str">
        <x:f>IF($C64&gt;'Deal Pricing'!$D$9,"",MAX(DE63-MIN(MAX(DE$9-DE63*DE$8/12,0),DE63),0))</x:f>
      </x:c>
      <x:c r="DF64" s="58" t="str">
        <x:f>IF($C64&gt;'Deal Pricing'!$D$9,"",MAX(DF63-MIN(MAX(DF$9-DF63*DF$8/12,0),DF63),0))</x:f>
      </x:c>
      <x:c r="DG64" s="58" t="str">
        <x:f>IF($C64&gt;'Deal Pricing'!$D$9,"",MAX(DG63-MIN(MAX(DG$9-DG63*DG$8/12,0),DG63),0))</x:f>
      </x:c>
      <x:c r="DH64" s="58" t="str">
        <x:f>IF($C64&gt;'Deal Pricing'!$D$9,"",MAX(DH63-MIN(MAX(DH$9-DH63*DH$8/12,0),DH63),0))</x:f>
      </x:c>
      <x:c r="DI64" s="58" t="str">
        <x:f>IF($C64&gt;'Deal Pricing'!$D$9,"",MAX(DI63-MIN(MAX(DI$9-DI63*DI$8/12,0),DI63),0))</x:f>
      </x:c>
      <x:c r="DJ64" s="58" t="str">
        <x:f>IF($C64&gt;'Deal Pricing'!$D$9,"",MAX(DJ63-MIN(MAX(DJ$9-DJ63*DJ$8/12,0),DJ63),0))</x:f>
      </x:c>
      <x:c r="DK64" s="58" t="str">
        <x:f>IF($C64&gt;'Deal Pricing'!$D$9,"",MAX(DK63-MIN(MAX(DK$9-DK63*DK$8/12,0),DK63),0))</x:f>
      </x:c>
      <x:c r="DL64" s="58" t="str">
        <x:f>IF($C64&gt;'Deal Pricing'!$D$9,"",MAX(DL63-MIN(MAX(DL$9-DL63*DL$8/12,0),DL63),0))</x:f>
      </x:c>
      <x:c r="DM64" s="58" t="str">
        <x:f>IF($C64&gt;'Deal Pricing'!$D$9,"",MAX(DM63-MIN(MAX(DM$9-DM63*DM$8/12,0),DM63),0))</x:f>
      </x:c>
      <x:c r="DN64" s="58" t="str">
        <x:f>IF($C64&gt;'Deal Pricing'!$D$9,"",MAX(DN63-MIN(MAX(DN$9-DN63*DN$8/12,0),DN63),0))</x:f>
      </x:c>
      <x:c r="DO64" s="58" t="str">
        <x:f>IF($C64&gt;'Deal Pricing'!$D$9,"",MAX(DO63-MIN(MAX(DO$9-DO63*DO$8/12,0),DO63),0))</x:f>
      </x:c>
      <x:c r="DP64" s="58" t="str">
        <x:f>IF($C64&gt;'Deal Pricing'!$D$9,"",MAX(DP63-MIN(MAX(DP$9-DP63*DP$8/12,0),DP63),0))</x:f>
      </x:c>
      <x:c r="DQ64" s="58" t="str">
        <x:f>IF($C64&gt;'Deal Pricing'!$D$9,"",MAX(DQ63-MIN(MAX(DQ$9-DQ63*DQ$8/12,0),DQ63),0))</x:f>
      </x:c>
      <x:c r="DR64" s="58" t="str">
        <x:f>IF($C64&gt;'Deal Pricing'!$D$9,"",MAX(DR63-MIN(MAX(DR$9-DR63*DR$8/12,0),DR63),0))</x:f>
      </x:c>
      <x:c r="DS64" s="58" t="str">
        <x:f>IF($C64&gt;'Deal Pricing'!$D$9,"",MAX(DS63-MIN(MAX(DS$9-DS63*DS$8/12,0),DS63),0))</x:f>
      </x:c>
      <x:c r="DT64" s="58" t="str">
        <x:f>IF($C64&gt;'Deal Pricing'!$D$9,"",MAX(DT63-MIN(MAX(DT$9-DT63*DT$8/12,0),DT63),0))</x:f>
      </x:c>
      <x:c r="DU64" s="58" t="str">
        <x:f>IF($C64&gt;'Deal Pricing'!$D$9,"",MAX(DU63-MIN(MAX(DU$9-DU63*DU$8/12,0),DU63),0))</x:f>
      </x:c>
      <x:c r="DV64" s="58" t="str">
        <x:f>IF($C64&gt;'Deal Pricing'!$D$9,"",MAX(DV63-MIN(MAX(DV$9-DV63*DV$8/12,0),DV63),0))</x:f>
      </x:c>
      <x:c r="DW64" s="58" t="str">
        <x:f>IF($C64&gt;'Deal Pricing'!$D$9,"",MAX(DW63-MIN(MAX(DW$9-DW63*DW$8/12,0),DW63),0))</x:f>
      </x:c>
      <x:c r="DX64" s="58" t="str">
        <x:f>IF($C64&gt;'Deal Pricing'!$D$9,"",MAX(DX63-MIN(MAX(DX$9-DX63*DX$8/12,0),DX63),0))</x:f>
      </x:c>
      <x:c r="DY64" s="58" t="str">
        <x:f>IF($C64&gt;'Deal Pricing'!$D$9,"",MAX(DY63-MIN(MAX(DY$9-DY63*DY$8/12,0),DY63),0))</x:f>
      </x:c>
      <x:c r="DZ64" s="58" t="str">
        <x:f>IF($C64&gt;'Deal Pricing'!$D$9,"",MAX(DZ63-MIN(MAX(DZ$9-DZ63*DZ$8/12,0),DZ63),0))</x:f>
      </x:c>
      <x:c r="EA64" s="58" t="str">
        <x:f>IF($C64&gt;'Deal Pricing'!$D$9,"",MAX(EA63-MIN(MAX(EA$9-EA63*EA$8/12,0),EA63),0))</x:f>
      </x:c>
      <x:c r="EB64" s="58" t="str">
        <x:f>IF($C64&gt;'Deal Pricing'!$D$9,"",MAX(EB63-MIN(MAX(EB$9-EB63*EB$8/12,0),EB63),0))</x:f>
      </x:c>
      <x:c r="EC64" s="58" t="str">
        <x:f>IF($C64&gt;'Deal Pricing'!$D$9,"",MAX(EC63-MIN(MAX(EC$9-EC63*EC$8/12,0),EC63),0))</x:f>
      </x:c>
      <x:c r="ED64" s="58" t="str">
        <x:f>IF($C64&gt;'Deal Pricing'!$D$9,"",MAX(ED63-MIN(MAX(ED$9-ED63*ED$8/12,0),ED63),0))</x:f>
      </x:c>
      <x:c r="EE64" s="58" t="str">
        <x:f>IF($C64&gt;'Deal Pricing'!$D$9,"",MAX(EE63-MIN(MAX(EE$9-EE63*EE$8/12,0),EE63),0))</x:f>
      </x:c>
      <x:c r="EF64" s="58" t="str">
        <x:f>IF($C64&gt;'Deal Pricing'!$D$9,"",MAX(EF63-MIN(MAX(EF$9-EF63*EF$8/12,0),EF63),0))</x:f>
      </x:c>
      <x:c r="EG64" s="58" t="str">
        <x:f>IF($C64&gt;'Deal Pricing'!$D$9,"",MAX(EG63-MIN(MAX(EG$9-EG63*EG$8/12,0),EG63),0))</x:f>
      </x:c>
      <x:c r="EH64" s="58" t="str">
        <x:f>IF($C64&gt;'Deal Pricing'!$D$9,"",MAX(EH63-MIN(MAX(EH$9-EH63*EH$8/12,0),EH63),0))</x:f>
      </x:c>
      <x:c r="EI64" s="58" t="str">
        <x:f>IF($C64&gt;'Deal Pricing'!$D$9,"",MAX(EI63-MIN(MAX(EI$9-EI63*EI$8/12,0),EI63),0))</x:f>
      </x:c>
      <x:c r="EJ64" s="58" t="str">
        <x:f>IF($C64&gt;'Deal Pricing'!$D$9,"",MAX(EJ63-MIN(MAX(EJ$9-EJ63*EJ$8/12,0),EJ63),0))</x:f>
      </x:c>
      <x:c r="EK64" s="58" t="str">
        <x:f>IF($C64&gt;'Deal Pricing'!$D$9,"",MAX(EK63-MIN(MAX(EK$9-EK63*EK$8/12,0),EK63),0))</x:f>
      </x:c>
      <x:c r="EL64" s="58" t="str">
        <x:f>IF($C64&gt;'Deal Pricing'!$D$9,"",MAX(EL63-MIN(MAX(EL$9-EL63*EL$8/12,0),EL63),0))</x:f>
      </x:c>
      <x:c r="EM64" s="58" t="str">
        <x:f>IF($C64&gt;'Deal Pricing'!$D$9,"",MAX(EM63-MIN(MAX(EM$9-EM63*EM$8/12,0),EM63),0))</x:f>
      </x:c>
      <x:c r="EN64" s="58" t="str">
        <x:f>IF($C64&gt;'Deal Pricing'!$D$9,"",MAX(EN63-MIN(MAX(EN$9-EN63*EN$8/12,0),EN63),0))</x:f>
      </x:c>
      <x:c r="EO64" s="58" t="str">
        <x:f>IF($C64&gt;'Deal Pricing'!$D$9,"",MAX(EO63-MIN(MAX(EO$9-EO63*EO$8/12,0),EO63),0))</x:f>
      </x:c>
      <x:c r="EP64" s="58" t="str">
        <x:f>IF($C64&gt;'Deal Pricing'!$D$9,"",MAX(EP63-MIN(MAX(EP$9-EP63*EP$8/12,0),EP63),0))</x:f>
      </x:c>
      <x:c r="EQ64" s="58" t="str">
        <x:f>IF($C64&gt;'Deal Pricing'!$D$9,"",MAX(EQ63-MIN(MAX(EQ$9-EQ63*EQ$8/12,0),EQ63),0))</x:f>
      </x:c>
      <x:c r="ER64" s="58" t="str">
        <x:f>IF($C64&gt;'Deal Pricing'!$D$9,"",MAX(ER63-MIN(MAX(ER$9-ER63*ER$8/12,0),ER63),0))</x:f>
      </x:c>
      <x:c r="ES64" s="58" t="str">
        <x:f>IF($C64&gt;'Deal Pricing'!$D$9,"",MAX(ES63-MIN(MAX(ES$9-ES63*ES$8/12,0),ES63),0))</x:f>
      </x:c>
      <x:c r="ET64" s="58" t="str">
        <x:f>IF($C64&gt;'Deal Pricing'!$D$9,"",MAX(ET63-MIN(MAX(ET$9-ET63*ET$8/12,0),ET63),0))</x:f>
      </x:c>
      <x:c r="EU64" s="58" t="str">
        <x:f>IF($C64&gt;'Deal Pricing'!$D$9,"",MAX(EU63-MIN(MAX(EU$9-EU63*EU$8/12,0),EU63),0))</x:f>
      </x:c>
      <x:c r="EV64" s="58" t="str">
        <x:f>IF($C64&gt;'Deal Pricing'!$D$9,"",MAX(EV63-MIN(MAX(EV$9-EV63*EV$8/12,0),EV63),0))</x:f>
      </x:c>
      <x:c r="EW64" s="58" t="str">
        <x:f>IF($C64&gt;'Deal Pricing'!$D$9,"",MAX(EW63-MIN(MAX(EW$9-EW63*EW$8/12,0),EW63),0))</x:f>
      </x:c>
      <x:c r="EX64" s="58" t="str">
        <x:f>IF($C64&gt;'Deal Pricing'!$D$9,"",MAX(EX63-MIN(MAX(EX$9-EX63*EX$8/12,0),EX63),0))</x:f>
      </x:c>
      <x:c r="EY64" s="58" t="str">
        <x:f>IF($C64&gt;'Deal Pricing'!$D$9,"",MAX(EY63-MIN(MAX(EY$9-EY63*EY$8/12,0),EY63),0))</x:f>
      </x:c>
      <x:c r="EZ64" s="58" t="str">
        <x:f>IF($C64&gt;'Deal Pricing'!$D$9,"",MAX(EZ63-MIN(MAX(EZ$9-EZ63*EZ$8/12,0),EZ63),0))</x:f>
      </x:c>
      <x:c r="FA64" s="58" t="str">
        <x:f>IF($C64&gt;'Deal Pricing'!$D$9,"",MAX(FA63-MIN(MAX(FA$9-FA63*FA$8/12,0),FA63),0))</x:f>
      </x:c>
      <x:c r="FB64" s="58" t="str">
        <x:f>IF($C64&gt;'Deal Pricing'!$D$9,"",MAX(FB63-MIN(MAX(FB$9-FB63*FB$8/12,0),FB63),0))</x:f>
      </x:c>
      <x:c r="FC64" s="58" t="str">
        <x:f>IF($C64&gt;'Deal Pricing'!$D$9,"",MAX(FC63-MIN(MAX(FC$9-FC63*FC$8/12,0),FC63),0))</x:f>
      </x:c>
      <x:c r="FD64" s="58" t="str">
        <x:f>IF($C64&gt;'Deal Pricing'!$D$9,"",MAX(FD63-MIN(MAX(FD$9-FD63*FD$8/12,0),FD63),0))</x:f>
      </x:c>
      <x:c r="FE64" s="58" t="str">
        <x:f>IF($C64&gt;'Deal Pricing'!$D$9,"",MAX(FE63-MIN(MAX(FE$9-FE63*FE$8/12,0),FE63),0))</x:f>
      </x:c>
      <x:c r="FF64" s="58" t="str">
        <x:f>IF($C64&gt;'Deal Pricing'!$D$9,"",MAX(FF63-MIN(MAX(FF$9-FF63*FF$8/12,0),FF63),0))</x:f>
      </x:c>
      <x:c r="FG64" s="58" t="str">
        <x:f>IF($C64&gt;'Deal Pricing'!$D$9,"",MAX(FG63-MIN(MAX(FG$9-FG63*FG$8/12,0),FG63),0))</x:f>
      </x:c>
      <x:c r="FH64" s="58" t="str">
        <x:f>IF($C64&gt;'Deal Pricing'!$D$9,"",MAX(FH63-MIN(MAX(FH$9-FH63*FH$8/12,0),FH63),0))</x:f>
      </x:c>
      <x:c r="FI64" s="58" t="str">
        <x:f>IF($C64&gt;'Deal Pricing'!$D$9,"",MAX(FI63-MIN(MAX(FI$9-FI63*FI$8/12,0),FI63),0))</x:f>
      </x:c>
      <x:c r="FJ64" s="58" t="str">
        <x:f>IF($C64&gt;'Deal Pricing'!$D$9,"",MAX(FJ63-MIN(MAX(FJ$9-FJ63*FJ$8/12,0),FJ63),0))</x:f>
      </x:c>
      <x:c r="FK64" s="58" t="str">
        <x:f>IF($C64&gt;'Deal Pricing'!$D$9,"",MAX(FK63-MIN(MAX(FK$9-FK63*FK$8/12,0),FK63),0))</x:f>
      </x:c>
      <x:c r="FL64" s="58" t="str">
        <x:f>IF($C64&gt;'Deal Pricing'!$D$9,"",MAX(FL63-MIN(MAX(FL$9-FL63*FL$8/12,0),FL63),0))</x:f>
      </x:c>
      <x:c r="FM64" s="58" t="str">
        <x:f>IF($C64&gt;'Deal Pricing'!$D$9,"",MAX(FM63-MIN(MAX(FM$9-FM63*FM$8/12,0),FM63),0))</x:f>
      </x:c>
      <x:c r="FN64" s="58" t="str">
        <x:f>IF($C64&gt;'Deal Pricing'!$D$9,"",MAX(FN63-MIN(MAX(FN$9-FN63*FN$8/12,0),FN63),0))</x:f>
      </x:c>
      <x:c r="FO64" s="58" t="str">
        <x:f>IF($C64&gt;'Deal Pricing'!$D$9,"",MAX(FO63-MIN(MAX(FO$9-FO63*FO$8/12,0),FO63),0))</x:f>
      </x:c>
      <x:c r="FP64" s="58" t="str">
        <x:f>IF($C64&gt;'Deal Pricing'!$D$9,"",MAX(FP63-MIN(MAX(FP$9-FP63*FP$8/12,0),FP63),0))</x:f>
      </x:c>
      <x:c r="FQ64" s="58" t="str">
        <x:f>IF($C64&gt;'Deal Pricing'!$D$9,"",MAX(FQ63-MIN(MAX(FQ$9-FQ63*FQ$8/12,0),FQ63),0))</x:f>
      </x:c>
      <x:c r="FR64" s="58" t="str">
        <x:f>IF($C64&gt;'Deal Pricing'!$D$9,"",MAX(FR63-MIN(MAX(FR$9-FR63*FR$8/12,0),FR63),0))</x:f>
      </x:c>
      <x:c r="FS64" s="58" t="str">
        <x:f>IF($C64&gt;'Deal Pricing'!$D$9,"",MAX(FS63-MIN(MAX(FS$9-FS63*FS$8/12,0),FS63),0))</x:f>
      </x:c>
      <x:c r="FT64" s="58" t="str">
        <x:f>IF($C64&gt;'Deal Pricing'!$D$9,"",MAX(FT63-MIN(MAX(FT$9-FT63*FT$8/12,0),FT63),0))</x:f>
      </x:c>
      <x:c r="FU64" s="58" t="str">
        <x:f>IF($C64&gt;'Deal Pricing'!$D$9,"",MAX(FU63-MIN(MAX(FU$9-FU63*FU$8/12,0),FU63),0))</x:f>
      </x:c>
      <x:c r="FV64" s="58" t="str">
        <x:f>IF($C64&gt;'Deal Pricing'!$D$9,"",MAX(FV63-MIN(MAX(FV$9-FV63*FV$8/12,0),FV63),0))</x:f>
      </x:c>
      <x:c r="FW64" s="58" t="str">
        <x:f>IF($C64&gt;'Deal Pricing'!$D$9,"",MAX(FW63-MIN(MAX(FW$9-FW63*FW$8/12,0),FW63),0))</x:f>
      </x:c>
      <x:c r="FX64" s="58" t="str">
        <x:f>IF($C64&gt;'Deal Pricing'!$D$9,"",MAX(FX63-MIN(MAX(FX$9-FX63*FX$8/12,0),FX63),0))</x:f>
      </x:c>
      <x:c r="FY64" s="58" t="str">
        <x:f>IF($C64&gt;'Deal Pricing'!$D$9,"",MAX(FY63-MIN(MAX(FY$9-FY63*FY$8/12,0),FY63),0))</x:f>
      </x:c>
      <x:c r="FZ64" s="58" t="str">
        <x:f>IF($C64&gt;'Deal Pricing'!$D$9,"",MAX(FZ63-MIN(MAX(FZ$9-FZ63*FZ$8/12,0),FZ63),0))</x:f>
      </x:c>
      <x:c r="GA64" s="58" t="str">
        <x:f>IF($C64&gt;'Deal Pricing'!$D$9,"",MAX(GA63-MIN(MAX(GA$9-GA63*GA$8/12,0),GA63),0))</x:f>
      </x:c>
      <x:c r="GB64" s="58" t="str">
        <x:f>IF($C64&gt;'Deal Pricing'!$D$9,"",MAX(GB63-MIN(MAX(GB$9-GB63*GB$8/12,0),GB63),0))</x:f>
      </x:c>
      <x:c r="GC64" s="58" t="str">
        <x:f>IF($C64&gt;'Deal Pricing'!$D$9,"",MAX(GC63-MIN(MAX(GC$9-GC63*GC$8/12,0),GC63),0))</x:f>
      </x:c>
      <x:c r="GD64" s="58" t="str">
        <x:f>IF($C64&gt;'Deal Pricing'!$D$9,"",MAX(GD63-MIN(MAX(GD$9-GD63*GD$8/12,0),GD63),0))</x:f>
      </x:c>
      <x:c r="GE64" s="58" t="str">
        <x:f>IF($C64&gt;'Deal Pricing'!$D$9,"",MAX(GE63-MIN(MAX(GE$9-GE63*GE$8/12,0),GE63),0))</x:f>
      </x:c>
      <x:c r="GF64" s="58" t="str">
        <x:f>IF($C64&gt;'Deal Pricing'!$D$9,"",MAX(GF63-MIN(MAX(GF$9-GF63*GF$8/12,0),GF63),0))</x:f>
      </x:c>
      <x:c r="GG64" s="58" t="str">
        <x:f>IF($C64&gt;'Deal Pricing'!$D$9,"",MAX(GG63-MIN(MAX(GG$9-GG63*GG$8/12,0),GG63),0))</x:f>
      </x:c>
      <x:c r="GH64" s="58" t="str">
        <x:f>IF($C64&gt;'Deal Pricing'!$D$9,"",MAX(GH63-MIN(MAX(GH$9-GH63*GH$8/12,0),GH63),0))</x:f>
      </x:c>
      <x:c r="GI64" s="58" t="str">
        <x:f>IF($C64&gt;'Deal Pricing'!$D$9,"",MAX(GI63-MIN(MAX(GI$9-GI63*GI$8/12,0),GI63),0))</x:f>
      </x:c>
      <x:c r="GJ64" s="58" t="str">
        <x:f>IF($C64&gt;'Deal Pricing'!$D$9,"",MAX(GJ63-MIN(MAX(GJ$9-GJ63*GJ$8/12,0),GJ63),0))</x:f>
      </x:c>
      <x:c r="GK64" s="58" t="str">
        <x:f>IF($C64&gt;'Deal Pricing'!$D$9,"",MAX(GK63-MIN(MAX(GK$9-GK63*GK$8/12,0),GK63),0))</x:f>
      </x:c>
      <x:c r="GL64" s="58" t="str">
        <x:f>IF($C64&gt;'Deal Pricing'!$D$9,"",MAX(GL63-MIN(MAX(GL$9-GL63*GL$8/12,0),GL63),0))</x:f>
      </x:c>
      <x:c r="GM64" s="58" t="str">
        <x:f>IF($C64&gt;'Deal Pricing'!$D$9,"",MAX(GM63-MIN(MAX(GM$9-GM63*GM$8/12,0),GM63),0))</x:f>
      </x:c>
      <x:c r="GN64" s="58" t="str">
        <x:f>IF($C64&gt;'Deal Pricing'!$D$9,"",MAX(GN63-MIN(MAX(GN$9-GN63*GN$8/12,0),GN63),0))</x:f>
      </x:c>
      <x:c r="GO64" s="58" t="str">
        <x:f>IF($C64&gt;'Deal Pricing'!$D$9,"",MAX(GO63-MIN(MAX(GO$9-GO63*GO$8/12,0),GO63),0))</x:f>
      </x:c>
      <x:c r="GP64" s="58" t="str">
        <x:f>IF($C64&gt;'Deal Pricing'!$D$9,"",MAX(GP63-MIN(MAX(GP$9-GP63*GP$8/12,0),GP63),0))</x:f>
      </x:c>
      <x:c r="GQ64" s="58" t="str">
        <x:f>IF($C64&gt;'Deal Pricing'!$D$9,"",MAX(GQ63-MIN(MAX(GQ$9-GQ63*GQ$8/12,0),GQ63),0))</x:f>
      </x:c>
      <x:c r="GR64" s="58" t="str">
        <x:f>IF($C64&gt;'Deal Pricing'!$D$9,"",MAX(GR63-MIN(MAX(GR$9-GR63*GR$8/12,0),GR63),0))</x:f>
      </x:c>
      <x:c r="GS64" s="58" t="str">
        <x:f>IF($C64&gt;'Deal Pricing'!$D$9,"",MAX(GS63-MIN(MAX(GS$9-GS63*GS$8/12,0),GS63),0))</x:f>
      </x:c>
      <x:c r="GT64" s="58" t="str">
        <x:f>IF($C64&gt;'Deal Pricing'!$D$9,"",MAX(GT63-MIN(MAX(GT$9-GT63*GT$8/12,0),GT63),0))</x:f>
      </x:c>
      <x:c r="GU64" s="58" t="str">
        <x:f>IF($C64&gt;'Deal Pricing'!$D$9,"",MAX(GU63-MIN(MAX(GU$9-GU63*GU$8/12,0),GU63),0))</x:f>
      </x:c>
      <x:c r="GV64" s="58" t="str">
        <x:f>IF($C64&gt;'Deal Pricing'!$D$9,"",MAX(GV63-MIN(MAX(GV$9-GV63*GV$8/12,0),GV63),0))</x:f>
      </x:c>
      <x:c r="GW64" s="58" t="str">
        <x:f>IF($C64&gt;'Deal Pricing'!$D$9,"",MAX(GW63-MIN(MAX(GW$9-GW63*GW$8/12,0),GW63),0))</x:f>
      </x:c>
      <x:c r="GX64" s="58" t="str">
        <x:f>IF($C64&gt;'Deal Pricing'!$D$9,"",MAX(GX63-MIN(MAX(GX$9-GX63*GX$8/12,0),GX63),0))</x:f>
      </x:c>
      <x:c r="GY64" s="58" t="str">
        <x:f>IF($C64&gt;'Deal Pricing'!$D$9,"",MAX(GY63-MIN(MAX(GY$9-GY63*GY$8/12,0),GY63),0))</x:f>
      </x:c>
      <x:c r="GZ64" s="58" t="str">
        <x:f>IF($C64&gt;'Deal Pricing'!$D$9,"",MAX(GZ63-MIN(MAX(GZ$9-GZ63*GZ$8/12,0),GZ63),0))</x:f>
      </x:c>
      <x:c r="HA64" s="58" t="str">
        <x:f>IF($C64&gt;'Deal Pricing'!$D$9,"",MAX(HA63-MIN(MAX(HA$9-HA63*HA$8/12,0),HA63),0))</x:f>
      </x:c>
      <x:c r="HB64" s="58" t="str">
        <x:f>IF($C64&gt;'Deal Pricing'!$D$9,"",MAX(HB63-MIN(MAX(HB$9-HB63*HB$8/12,0),HB63),0))</x:f>
      </x:c>
      <x:c r="HC64" s="58" t="str">
        <x:f>IF($C64&gt;'Deal Pricing'!$D$9,"",MAX(HC63-MIN(MAX(HC$9-HC63*HC$8/12,0),HC63),0))</x:f>
      </x:c>
      <x:c r="HD64" s="58" t="str">
        <x:f>IF($C64&gt;'Deal Pricing'!$D$9,"",MAX(HD63-MIN(MAX(HD$9-HD63*HD$8/12,0),HD63),0))</x:f>
      </x:c>
      <x:c r="HE64" s="58" t="str">
        <x:f>IF($C64&gt;'Deal Pricing'!$D$9,"",MAX(HE63-MIN(MAX(HE$9-HE63*HE$8/12,0),HE63),0))</x:f>
      </x:c>
      <x:c r="HF64" s="58" t="str">
        <x:f>IF($C64&gt;'Deal Pricing'!$D$9,"",MAX(HF63-MIN(MAX(HF$9-HF63*HF$8/12,0),HF63),0))</x:f>
      </x:c>
      <x:c r="HG64" s="58" t="str">
        <x:f>IF($C64&gt;'Deal Pricing'!$D$9,"",MAX(HG63-MIN(MAX(HG$9-HG63*HG$8/12,0),HG63),0))</x:f>
      </x:c>
      <x:c r="HH64" s="58" t="str">
        <x:f>IF($C64&gt;'Deal Pricing'!$D$9,"",MAX(HH63-MIN(MAX(HH$9-HH63*HH$8/12,0),HH63),0))</x:f>
      </x:c>
      <x:c r="HI64" s="58" t="str">
        <x:f>IF($C64&gt;'Deal Pricing'!$D$9,"",MAX(HI63-MIN(MAX(HI$9-HI63*HI$8/12,0),HI63),0))</x:f>
      </x:c>
      <x:c r="HJ64" s="58" t="str">
        <x:f>IF($C64&gt;'Deal Pricing'!$D$9,"",MAX(HJ63-MIN(MAX(HJ$9-HJ63*HJ$8/12,0),HJ63),0))</x:f>
      </x:c>
      <x:c r="HK64" s="58" t="str">
        <x:f>IF($C64&gt;'Deal Pricing'!$D$9,"",MAX(HK63-MIN(MAX(HK$9-HK63*HK$8/12,0),HK63),0))</x:f>
      </x:c>
      <x:c r="HL64" s="58" t="str">
        <x:f>IF($C64&gt;'Deal Pricing'!$D$9,"",MAX(HL63-MIN(MAX(HL$9-HL63*HL$8/12,0),HL63),0))</x:f>
      </x:c>
      <x:c r="HM64" s="58" t="str">
        <x:f>IF($C64&gt;'Deal Pricing'!$D$9,"",MAX(HM63-MIN(MAX(HM$9-HM63*HM$8/12,0),HM63),0))</x:f>
      </x:c>
      <x:c r="HN64" s="58" t="str">
        <x:f>IF($C64&gt;'Deal Pricing'!$D$9,"",MAX(HN63-MIN(MAX(HN$9-HN63*HN$8/12,0),HN63),0))</x:f>
      </x:c>
      <x:c r="HO64" s="58" t="str">
        <x:f>IF($C64&gt;'Deal Pricing'!$D$9,"",MAX(HO63-MIN(MAX(HO$9-HO63*HO$8/12,0),HO63),0))</x:f>
      </x:c>
      <x:c r="HP64" s="58" t="str">
        <x:f>IF($C64&gt;'Deal Pricing'!$D$9,"",MAX(HP63-MIN(MAX(HP$9-HP63*HP$8/12,0),HP63),0))</x:f>
      </x:c>
      <x:c r="HQ64" s="58" t="str">
        <x:f>IF($C64&gt;'Deal Pricing'!$D$9,"",MAX(HQ63-MIN(MAX(HQ$9-HQ63*HQ$8/12,0),HQ63),0))</x:f>
      </x:c>
      <x:c r="HR64" s="58" t="str">
        <x:f>IF($C64&gt;'Deal Pricing'!$D$9,"",MAX(HR63-MIN(MAX(HR$9-HR63*HR$8/12,0),HR63),0))</x:f>
      </x:c>
      <x:c r="HS64" s="58" t="str">
        <x:f>IF($C64&gt;'Deal Pricing'!$D$9,"",MAX(HS63-MIN(MAX(HS$9-HS63*HS$8/12,0),HS63),0))</x:f>
      </x:c>
      <x:c r="HT64" s="58" t="str">
        <x:f>IF($C64&gt;'Deal Pricing'!$D$9,"",MAX(HT63-MIN(MAX(HT$9-HT63*HT$8/12,0),HT63),0))</x:f>
      </x:c>
      <x:c r="HU64" s="58" t="str">
        <x:f>IF($C64&gt;'Deal Pricing'!$D$9,"",MAX(HU63-MIN(MAX(HU$9-HU63*HU$8/12,0),HU63),0))</x:f>
      </x:c>
      <x:c r="HV64" s="58" t="str">
        <x:f>IF($C64&gt;'Deal Pricing'!$D$9,"",MAX(HV63-MIN(MAX(HV$9-HV63*HV$8/12,0),HV63),0))</x:f>
      </x:c>
      <x:c r="HW64" s="58" t="str">
        <x:f>IF($C64&gt;'Deal Pricing'!$D$9,"",MAX(HW63-MIN(MAX(HW$9-HW63*HW$8/12,0),HW63),0))</x:f>
      </x:c>
      <x:c r="HX64" s="58" t="str">
        <x:f>IF($C64&gt;'Deal Pricing'!$D$9,"",MAX(HX63-MIN(MAX(HX$9-HX63*HX$8/12,0),HX63),0))</x:f>
      </x:c>
      <x:c r="HY64" s="58" t="str">
        <x:f>IF($C64&gt;'Deal Pricing'!$D$9,"",MAX(HY63-MIN(MAX(HY$9-HY63*HY$8/12,0),HY63),0))</x:f>
      </x:c>
      <x:c r="HZ64" s="58" t="str">
        <x:f>IF($C64&gt;'Deal Pricing'!$D$9,"",MAX(HZ63-MIN(MAX(HZ$9-HZ63*HZ$8/12,0),HZ63),0))</x:f>
      </x:c>
      <x:c r="IA64" s="58" t="str">
        <x:f>IF($C64&gt;'Deal Pricing'!$D$9,"",MAX(IA63-MIN(MAX(IA$9-IA63*IA$8/12,0),IA63),0))</x:f>
      </x:c>
      <x:c r="IB64" s="58" t="str">
        <x:f>IF($C64&gt;'Deal Pricing'!$D$9,"",MAX(IB63-MIN(MAX(IB$9-IB63*IB$8/12,0),IB63),0))</x:f>
      </x:c>
      <x:c r="IC64" s="2"/>
      <x:c r="ID64" s="2"/>
      <x:c r="IE64" s="2"/>
      <x:c r="IF64" s="2"/>
    </x:row>
    <x:row r="65">
      <x:c r="A65" s="2"/>
      <x:c r="B65" s="2"/>
      <x:c r="C65" s="2" t="n">
        <x:v>41</x:v>
      </x:c>
      <x:c r="D65" s="67" t="str">
        <x:f>IF(C65&lt;='Deal Pricing'!$D$9,(1-(1-(1-'Deal Pricing'!$H$10)^(1/12)))^(C65-1),"")</x:f>
      </x:c>
      <x:c r="E65" s="67" t="str">
        <x:f>IF(D65="","",D65*(1-(1-'Deal Pricing'!$H$10)^(1/12)))</x:f>
      </x:c>
      <x:c r="F65" s="58" t="str">
        <x:f>IF($C65&gt;'Deal Pricing'!$D$9,"",MAX(F64-MIN(MAX(F$9-F64*F$8/12,0),F64),0))</x:f>
      </x:c>
      <x:c r="G65" s="58" t="str">
        <x:f>IF($C65&gt;'Deal Pricing'!$D$9,"",MAX(G64-MIN(MAX(G$9-G64*G$8/12,0),G64),0))</x:f>
      </x:c>
      <x:c r="H65" s="58" t="str">
        <x:f>IF($C65&gt;'Deal Pricing'!$D$9,"",MAX(H64-MIN(MAX(H$9-H64*H$8/12,0),H64),0))</x:f>
      </x:c>
      <x:c r="I65" s="58" t="str">
        <x:f>IF($C65&gt;'Deal Pricing'!$D$9,"",MAX(I64-MIN(MAX(I$9-I64*I$8/12,0),I64),0))</x:f>
      </x:c>
      <x:c r="J65" s="58" t="str">
        <x:f>IF($C65&gt;'Deal Pricing'!$D$9,"",MAX(J64-MIN(MAX(J$9-J64*J$8/12,0),J64),0))</x:f>
      </x:c>
      <x:c r="K65" s="58" t="str">
        <x:f>IF($C65&gt;'Deal Pricing'!$D$9,"",MAX(K64-MIN(MAX(K$9-K64*K$8/12,0),K64),0))</x:f>
      </x:c>
      <x:c r="L65" s="58" t="str">
        <x:f>IF($C65&gt;'Deal Pricing'!$D$9,"",MAX(L64-MIN(MAX(L$9-L64*L$8/12,0),L64),0))</x:f>
      </x:c>
      <x:c r="M65" s="58" t="str">
        <x:f>IF($C65&gt;'Deal Pricing'!$D$9,"",MAX(M64-MIN(MAX(M$9-M64*M$8/12,0),M64),0))</x:f>
      </x:c>
      <x:c r="N65" s="58" t="str">
        <x:f>IF($C65&gt;'Deal Pricing'!$D$9,"",MAX(N64-MIN(MAX(N$9-N64*N$8/12,0),N64),0))</x:f>
      </x:c>
      <x:c r="O65" s="58" t="str">
        <x:f>IF($C65&gt;'Deal Pricing'!$D$9,"",MAX(O64-MIN(MAX(O$9-O64*O$8/12,0),O64),0))</x:f>
      </x:c>
      <x:c r="P65" s="58" t="str">
        <x:f>IF($C65&gt;'Deal Pricing'!$D$9,"",MAX(P64-MIN(MAX(P$9-P64*P$8/12,0),P64),0))</x:f>
      </x:c>
      <x:c r="Q65" s="58" t="str">
        <x:f>IF($C65&gt;'Deal Pricing'!$D$9,"",MAX(Q64-MIN(MAX(Q$9-Q64*Q$8/12,0),Q64),0))</x:f>
      </x:c>
      <x:c r="R65" s="58" t="str">
        <x:f>IF($C65&gt;'Deal Pricing'!$D$9,"",MAX(R64-MIN(MAX(R$9-R64*R$8/12,0),R64),0))</x:f>
      </x:c>
      <x:c r="S65" s="58" t="str">
        <x:f>IF($C65&gt;'Deal Pricing'!$D$9,"",MAX(S64-MIN(MAX(S$9-S64*S$8/12,0),S64),0))</x:f>
      </x:c>
      <x:c r="T65" s="58" t="str">
        <x:f>IF($C65&gt;'Deal Pricing'!$D$9,"",MAX(T64-MIN(MAX(T$9-T64*T$8/12,0),T64),0))</x:f>
      </x:c>
      <x:c r="U65" s="58" t="str">
        <x:f>IF($C65&gt;'Deal Pricing'!$D$9,"",MAX(U64-MIN(MAX(U$9-U64*U$8/12,0),U64),0))</x:f>
      </x:c>
      <x:c r="V65" s="58" t="str">
        <x:f>IF($C65&gt;'Deal Pricing'!$D$9,"",MAX(V64-MIN(MAX(V$9-V64*V$8/12,0),V64),0))</x:f>
      </x:c>
      <x:c r="W65" s="58" t="str">
        <x:f>IF($C65&gt;'Deal Pricing'!$D$9,"",MAX(W64-MIN(MAX(W$9-W64*W$8/12,0),W64),0))</x:f>
      </x:c>
      <x:c r="X65" s="58" t="str">
        <x:f>IF($C65&gt;'Deal Pricing'!$D$9,"",MAX(X64-MIN(MAX(X$9-X64*X$8/12,0),X64),0))</x:f>
      </x:c>
      <x:c r="Y65" s="58" t="str">
        <x:f>IF($C65&gt;'Deal Pricing'!$D$9,"",MAX(Y64-MIN(MAX(Y$9-Y64*Y$8/12,0),Y64),0))</x:f>
      </x:c>
      <x:c r="Z65" s="58" t="str">
        <x:f>IF($C65&gt;'Deal Pricing'!$D$9,"",MAX(Z64-MIN(MAX(Z$9-Z64*Z$8/12,0),Z64),0))</x:f>
      </x:c>
      <x:c r="AA65" s="58" t="str">
        <x:f>IF($C65&gt;'Deal Pricing'!$D$9,"",MAX(AA64-MIN(MAX(AA$9-AA64*AA$8/12,0),AA64),0))</x:f>
      </x:c>
      <x:c r="AB65" s="58" t="str">
        <x:f>IF($C65&gt;'Deal Pricing'!$D$9,"",MAX(AB64-MIN(MAX(AB$9-AB64*AB$8/12,0),AB64),0))</x:f>
      </x:c>
      <x:c r="AC65" s="58" t="str">
        <x:f>IF($C65&gt;'Deal Pricing'!$D$9,"",MAX(AC64-MIN(MAX(AC$9-AC64*AC$8/12,0),AC64),0))</x:f>
      </x:c>
      <x:c r="AD65" s="58" t="str">
        <x:f>IF($C65&gt;'Deal Pricing'!$D$9,"",MAX(AD64-MIN(MAX(AD$9-AD64*AD$8/12,0),AD64),0))</x:f>
      </x:c>
      <x:c r="AE65" s="58" t="str">
        <x:f>IF($C65&gt;'Deal Pricing'!$D$9,"",MAX(AE64-MIN(MAX(AE$9-AE64*AE$8/12,0),AE64),0))</x:f>
      </x:c>
      <x:c r="AF65" s="58" t="str">
        <x:f>IF($C65&gt;'Deal Pricing'!$D$9,"",MAX(AF64-MIN(MAX(AF$9-AF64*AF$8/12,0),AF64),0))</x:f>
      </x:c>
      <x:c r="AG65" s="58" t="str">
        <x:f>IF($C65&gt;'Deal Pricing'!$D$9,"",MAX(AG64-MIN(MAX(AG$9-AG64*AG$8/12,0),AG64),0))</x:f>
      </x:c>
      <x:c r="AH65" s="58" t="str">
        <x:f>IF($C65&gt;'Deal Pricing'!$D$9,"",MAX(AH64-MIN(MAX(AH$9-AH64*AH$8/12,0),AH64),0))</x:f>
      </x:c>
      <x:c r="AI65" s="58" t="str">
        <x:f>IF($C65&gt;'Deal Pricing'!$D$9,"",MAX(AI64-MIN(MAX(AI$9-AI64*AI$8/12,0),AI64),0))</x:f>
      </x:c>
      <x:c r="AJ65" s="58" t="str">
        <x:f>IF($C65&gt;'Deal Pricing'!$D$9,"",MAX(AJ64-MIN(MAX(AJ$9-AJ64*AJ$8/12,0),AJ64),0))</x:f>
      </x:c>
      <x:c r="AK65" s="58" t="str">
        <x:f>IF($C65&gt;'Deal Pricing'!$D$9,"",MAX(AK64-MIN(MAX(AK$9-AK64*AK$8/12,0),AK64),0))</x:f>
      </x:c>
      <x:c r="AL65" s="58" t="str">
        <x:f>IF($C65&gt;'Deal Pricing'!$D$9,"",MAX(AL64-MIN(MAX(AL$9-AL64*AL$8/12,0),AL64),0))</x:f>
      </x:c>
      <x:c r="AM65" s="58" t="str">
        <x:f>IF($C65&gt;'Deal Pricing'!$D$9,"",MAX(AM64-MIN(MAX(AM$9-AM64*AM$8/12,0),AM64),0))</x:f>
      </x:c>
      <x:c r="AN65" s="58" t="str">
        <x:f>IF($C65&gt;'Deal Pricing'!$D$9,"",MAX(AN64-MIN(MAX(AN$9-AN64*AN$8/12,0),AN64),0))</x:f>
      </x:c>
      <x:c r="AO65" s="58" t="str">
        <x:f>IF($C65&gt;'Deal Pricing'!$D$9,"",MAX(AO64-MIN(MAX(AO$9-AO64*AO$8/12,0),AO64),0))</x:f>
      </x:c>
      <x:c r="AP65" s="58" t="str">
        <x:f>IF($C65&gt;'Deal Pricing'!$D$9,"",MAX(AP64-MIN(MAX(AP$9-AP64*AP$8/12,0),AP64),0))</x:f>
      </x:c>
      <x:c r="AQ65" s="58" t="str">
        <x:f>IF($C65&gt;'Deal Pricing'!$D$9,"",MAX(AQ64-MIN(MAX(AQ$9-AQ64*AQ$8/12,0),AQ64),0))</x:f>
      </x:c>
      <x:c r="AR65" s="58" t="str">
        <x:f>IF($C65&gt;'Deal Pricing'!$D$9,"",MAX(AR64-MIN(MAX(AR$9-AR64*AR$8/12,0),AR64),0))</x:f>
      </x:c>
      <x:c r="AS65" s="58" t="str">
        <x:f>IF($C65&gt;'Deal Pricing'!$D$9,"",MAX(AS64-MIN(MAX(AS$9-AS64*AS$8/12,0),AS64),0))</x:f>
      </x:c>
      <x:c r="AT65" s="58" t="str">
        <x:f>IF($C65&gt;'Deal Pricing'!$D$9,"",MAX(AT64-MIN(MAX(AT$9-AT64*AT$8/12,0),AT64),0))</x:f>
      </x:c>
      <x:c r="AU65" s="58" t="str">
        <x:f>IF($C65&gt;'Deal Pricing'!$D$9,"",MAX(AU64-MIN(MAX(AU$9-AU64*AU$8/12,0),AU64),0))</x:f>
      </x:c>
      <x:c r="AV65" s="58" t="str">
        <x:f>IF($C65&gt;'Deal Pricing'!$D$9,"",MAX(AV64-MIN(MAX(AV$9-AV64*AV$8/12,0),AV64),0))</x:f>
      </x:c>
      <x:c r="AW65" s="58" t="str">
        <x:f>IF($C65&gt;'Deal Pricing'!$D$9,"",MAX(AW64-MIN(MAX(AW$9-AW64*AW$8/12,0),AW64),0))</x:f>
      </x:c>
      <x:c r="AX65" s="58" t="str">
        <x:f>IF($C65&gt;'Deal Pricing'!$D$9,"",MAX(AX64-MIN(MAX(AX$9-AX64*AX$8/12,0),AX64),0))</x:f>
      </x:c>
      <x:c r="AY65" s="58" t="str">
        <x:f>IF($C65&gt;'Deal Pricing'!$D$9,"",MAX(AY64-MIN(MAX(AY$9-AY64*AY$8/12,0),AY64),0))</x:f>
      </x:c>
      <x:c r="AZ65" s="58" t="str">
        <x:f>IF($C65&gt;'Deal Pricing'!$D$9,"",MAX(AZ64-MIN(MAX(AZ$9-AZ64*AZ$8/12,0),AZ64),0))</x:f>
      </x:c>
      <x:c r="BA65" s="58" t="str">
        <x:f>IF($C65&gt;'Deal Pricing'!$D$9,"",MAX(BA64-MIN(MAX(BA$9-BA64*BA$8/12,0),BA64),0))</x:f>
      </x:c>
      <x:c r="BB65" s="58" t="str">
        <x:f>IF($C65&gt;'Deal Pricing'!$D$9,"",MAX(BB64-MIN(MAX(BB$9-BB64*BB$8/12,0),BB64),0))</x:f>
      </x:c>
      <x:c r="BC65" s="58" t="str">
        <x:f>IF($C65&gt;'Deal Pricing'!$D$9,"",MAX(BC64-MIN(MAX(BC$9-BC64*BC$8/12,0),BC64),0))</x:f>
      </x:c>
      <x:c r="BD65" s="58" t="str">
        <x:f>IF($C65&gt;'Deal Pricing'!$D$9,"",MAX(BD64-MIN(MAX(BD$9-BD64*BD$8/12,0),BD64),0))</x:f>
      </x:c>
      <x:c r="BE65" s="58" t="str">
        <x:f>IF($C65&gt;'Deal Pricing'!$D$9,"",MAX(BE64-MIN(MAX(BE$9-BE64*BE$8/12,0),BE64),0))</x:f>
      </x:c>
      <x:c r="BF65" s="58" t="str">
        <x:f>IF($C65&gt;'Deal Pricing'!$D$9,"",MAX(BF64-MIN(MAX(BF$9-BF64*BF$8/12,0),BF64),0))</x:f>
      </x:c>
      <x:c r="BG65" s="58" t="str">
        <x:f>IF($C65&gt;'Deal Pricing'!$D$9,"",MAX(BG64-MIN(MAX(BG$9-BG64*BG$8/12,0),BG64),0))</x:f>
      </x:c>
      <x:c r="BH65" s="58" t="str">
        <x:f>IF($C65&gt;'Deal Pricing'!$D$9,"",MAX(BH64-MIN(MAX(BH$9-BH64*BH$8/12,0),BH64),0))</x:f>
      </x:c>
      <x:c r="BI65" s="58" t="str">
        <x:f>IF($C65&gt;'Deal Pricing'!$D$9,"",MAX(BI64-MIN(MAX(BI$9-BI64*BI$8/12,0),BI64),0))</x:f>
      </x:c>
      <x:c r="BJ65" s="58" t="str">
        <x:f>IF($C65&gt;'Deal Pricing'!$D$9,"",MAX(BJ64-MIN(MAX(BJ$9-BJ64*BJ$8/12,0),BJ64),0))</x:f>
      </x:c>
      <x:c r="BK65" s="58" t="str">
        <x:f>IF($C65&gt;'Deal Pricing'!$D$9,"",MAX(BK64-MIN(MAX(BK$9-BK64*BK$8/12,0),BK64),0))</x:f>
      </x:c>
      <x:c r="BL65" s="58" t="str">
        <x:f>IF($C65&gt;'Deal Pricing'!$D$9,"",MAX(BL64-MIN(MAX(BL$9-BL64*BL$8/12,0),BL64),0))</x:f>
      </x:c>
      <x:c r="BM65" s="58" t="str">
        <x:f>IF($C65&gt;'Deal Pricing'!$D$9,"",MAX(BM64-MIN(MAX(BM$9-BM64*BM$8/12,0),BM64),0))</x:f>
      </x:c>
      <x:c r="BN65" s="58" t="str">
        <x:f>IF($C65&gt;'Deal Pricing'!$D$9,"",MAX(BN64-MIN(MAX(BN$9-BN64*BN$8/12,0),BN64),0))</x:f>
      </x:c>
      <x:c r="BO65" s="58" t="str">
        <x:f>IF($C65&gt;'Deal Pricing'!$D$9,"",MAX(BO64-MIN(MAX(BO$9-BO64*BO$8/12,0),BO64),0))</x:f>
      </x:c>
      <x:c r="BP65" s="58" t="str">
        <x:f>IF($C65&gt;'Deal Pricing'!$D$9,"",MAX(BP64-MIN(MAX(BP$9-BP64*BP$8/12,0),BP64),0))</x:f>
      </x:c>
      <x:c r="BQ65" s="58" t="str">
        <x:f>IF($C65&gt;'Deal Pricing'!$D$9,"",MAX(BQ64-MIN(MAX(BQ$9-BQ64*BQ$8/12,0),BQ64),0))</x:f>
      </x:c>
      <x:c r="BR65" s="58" t="str">
        <x:f>IF($C65&gt;'Deal Pricing'!$D$9,"",MAX(BR64-MIN(MAX(BR$9-BR64*BR$8/12,0),BR64),0))</x:f>
      </x:c>
      <x:c r="BS65" s="58" t="str">
        <x:f>IF($C65&gt;'Deal Pricing'!$D$9,"",MAX(BS64-MIN(MAX(BS$9-BS64*BS$8/12,0),BS64),0))</x:f>
      </x:c>
      <x:c r="BT65" s="58" t="str">
        <x:f>IF($C65&gt;'Deal Pricing'!$D$9,"",MAX(BT64-MIN(MAX(BT$9-BT64*BT$8/12,0),BT64),0))</x:f>
      </x:c>
      <x:c r="BU65" s="58" t="str">
        <x:f>IF($C65&gt;'Deal Pricing'!$D$9,"",MAX(BU64-MIN(MAX(BU$9-BU64*BU$8/12,0),BU64),0))</x:f>
      </x:c>
      <x:c r="BV65" s="58" t="str">
        <x:f>IF($C65&gt;'Deal Pricing'!$D$9,"",MAX(BV64-MIN(MAX(BV$9-BV64*BV$8/12,0),BV64),0))</x:f>
      </x:c>
      <x:c r="BW65" s="58" t="str">
        <x:f>IF($C65&gt;'Deal Pricing'!$D$9,"",MAX(BW64-MIN(MAX(BW$9-BW64*BW$8/12,0),BW64),0))</x:f>
      </x:c>
      <x:c r="BX65" s="58" t="str">
        <x:f>IF($C65&gt;'Deal Pricing'!$D$9,"",MAX(BX64-MIN(MAX(BX$9-BX64*BX$8/12,0),BX64),0))</x:f>
      </x:c>
      <x:c r="BY65" s="58" t="str">
        <x:f>IF($C65&gt;'Deal Pricing'!$D$9,"",MAX(BY64-MIN(MAX(BY$9-BY64*BY$8/12,0),BY64),0))</x:f>
      </x:c>
      <x:c r="BZ65" s="58" t="str">
        <x:f>IF($C65&gt;'Deal Pricing'!$D$9,"",MAX(BZ64-MIN(MAX(BZ$9-BZ64*BZ$8/12,0),BZ64),0))</x:f>
      </x:c>
      <x:c r="CA65" s="58" t="str">
        <x:f>IF($C65&gt;'Deal Pricing'!$D$9,"",MAX(CA64-MIN(MAX(CA$9-CA64*CA$8/12,0),CA64),0))</x:f>
      </x:c>
      <x:c r="CB65" s="58" t="str">
        <x:f>IF($C65&gt;'Deal Pricing'!$D$9,"",MAX(CB64-MIN(MAX(CB$9-CB64*CB$8/12,0),CB64),0))</x:f>
      </x:c>
      <x:c r="CC65" s="58" t="str">
        <x:f>IF($C65&gt;'Deal Pricing'!$D$9,"",MAX(CC64-MIN(MAX(CC$9-CC64*CC$8/12,0),CC64),0))</x:f>
      </x:c>
      <x:c r="CD65" s="58" t="str">
        <x:f>IF($C65&gt;'Deal Pricing'!$D$9,"",MAX(CD64-MIN(MAX(CD$9-CD64*CD$8/12,0),CD64),0))</x:f>
      </x:c>
      <x:c r="CE65" s="58" t="str">
        <x:f>IF($C65&gt;'Deal Pricing'!$D$9,"",MAX(CE64-MIN(MAX(CE$9-CE64*CE$8/12,0),CE64),0))</x:f>
      </x:c>
      <x:c r="CF65" s="58" t="str">
        <x:f>IF($C65&gt;'Deal Pricing'!$D$9,"",MAX(CF64-MIN(MAX(CF$9-CF64*CF$8/12,0),CF64),0))</x:f>
      </x:c>
      <x:c r="CG65" s="58" t="str">
        <x:f>IF($C65&gt;'Deal Pricing'!$D$9,"",MAX(CG64-MIN(MAX(CG$9-CG64*CG$8/12,0),CG64),0))</x:f>
      </x:c>
      <x:c r="CH65" s="58" t="str">
        <x:f>IF($C65&gt;'Deal Pricing'!$D$9,"",MAX(CH64-MIN(MAX(CH$9-CH64*CH$8/12,0),CH64),0))</x:f>
      </x:c>
      <x:c r="CI65" s="58" t="str">
        <x:f>IF($C65&gt;'Deal Pricing'!$D$9,"",MAX(CI64-MIN(MAX(CI$9-CI64*CI$8/12,0),CI64),0))</x:f>
      </x:c>
      <x:c r="CJ65" s="58" t="str">
        <x:f>IF($C65&gt;'Deal Pricing'!$D$9,"",MAX(CJ64-MIN(MAX(CJ$9-CJ64*CJ$8/12,0),CJ64),0))</x:f>
      </x:c>
      <x:c r="CK65" s="58" t="str">
        <x:f>IF($C65&gt;'Deal Pricing'!$D$9,"",MAX(CK64-MIN(MAX(CK$9-CK64*CK$8/12,0),CK64),0))</x:f>
      </x:c>
      <x:c r="CL65" s="58" t="str">
        <x:f>IF($C65&gt;'Deal Pricing'!$D$9,"",MAX(CL64-MIN(MAX(CL$9-CL64*CL$8/12,0),CL64),0))</x:f>
      </x:c>
      <x:c r="CM65" s="58" t="str">
        <x:f>IF($C65&gt;'Deal Pricing'!$D$9,"",MAX(CM64-MIN(MAX(CM$9-CM64*CM$8/12,0),CM64),0))</x:f>
      </x:c>
      <x:c r="CN65" s="58" t="str">
        <x:f>IF($C65&gt;'Deal Pricing'!$D$9,"",MAX(CN64-MIN(MAX(CN$9-CN64*CN$8/12,0),CN64),0))</x:f>
      </x:c>
      <x:c r="CO65" s="58" t="str">
        <x:f>IF($C65&gt;'Deal Pricing'!$D$9,"",MAX(CO64-MIN(MAX(CO$9-CO64*CO$8/12,0),CO64),0))</x:f>
      </x:c>
      <x:c r="CP65" s="58" t="str">
        <x:f>IF($C65&gt;'Deal Pricing'!$D$9,"",MAX(CP64-MIN(MAX(CP$9-CP64*CP$8/12,0),CP64),0))</x:f>
      </x:c>
      <x:c r="CQ65" s="58" t="str">
        <x:f>IF($C65&gt;'Deal Pricing'!$D$9,"",MAX(CQ64-MIN(MAX(CQ$9-CQ64*CQ$8/12,0),CQ64),0))</x:f>
      </x:c>
      <x:c r="CR65" s="58" t="str">
        <x:f>IF($C65&gt;'Deal Pricing'!$D$9,"",MAX(CR64-MIN(MAX(CR$9-CR64*CR$8/12,0),CR64),0))</x:f>
      </x:c>
      <x:c r="CS65" s="58" t="str">
        <x:f>IF($C65&gt;'Deal Pricing'!$D$9,"",MAX(CS64-MIN(MAX(CS$9-CS64*CS$8/12,0),CS64),0))</x:f>
      </x:c>
      <x:c r="CT65" s="58" t="str">
        <x:f>IF($C65&gt;'Deal Pricing'!$D$9,"",MAX(CT64-MIN(MAX(CT$9-CT64*CT$8/12,0),CT64),0))</x:f>
      </x:c>
      <x:c r="CU65" s="58" t="str">
        <x:f>IF($C65&gt;'Deal Pricing'!$D$9,"",MAX(CU64-MIN(MAX(CU$9-CU64*CU$8/12,0),CU64),0))</x:f>
      </x:c>
      <x:c r="CV65" s="58" t="str">
        <x:f>IF($C65&gt;'Deal Pricing'!$D$9,"",MAX(CV64-MIN(MAX(CV$9-CV64*CV$8/12,0),CV64),0))</x:f>
      </x:c>
      <x:c r="CW65" s="58" t="str">
        <x:f>IF($C65&gt;'Deal Pricing'!$D$9,"",MAX(CW64-MIN(MAX(CW$9-CW64*CW$8/12,0),CW64),0))</x:f>
      </x:c>
      <x:c r="CX65" s="58" t="str">
        <x:f>IF($C65&gt;'Deal Pricing'!$D$9,"",MAX(CX64-MIN(MAX(CX$9-CX64*CX$8/12,0),CX64),0))</x:f>
      </x:c>
      <x:c r="CY65" s="58" t="str">
        <x:f>IF($C65&gt;'Deal Pricing'!$D$9,"",MAX(CY64-MIN(MAX(CY$9-CY64*CY$8/12,0),CY64),0))</x:f>
      </x:c>
      <x:c r="CZ65" s="58" t="str">
        <x:f>IF($C65&gt;'Deal Pricing'!$D$9,"",MAX(CZ64-MIN(MAX(CZ$9-CZ64*CZ$8/12,0),CZ64),0))</x:f>
      </x:c>
      <x:c r="DA65" s="58" t="str">
        <x:f>IF($C65&gt;'Deal Pricing'!$D$9,"",MAX(DA64-MIN(MAX(DA$9-DA64*DA$8/12,0),DA64),0))</x:f>
      </x:c>
      <x:c r="DB65" s="58" t="str">
        <x:f>IF($C65&gt;'Deal Pricing'!$D$9,"",MAX(DB64-MIN(MAX(DB$9-DB64*DB$8/12,0),DB64),0))</x:f>
      </x:c>
      <x:c r="DC65" s="58" t="str">
        <x:f>IF($C65&gt;'Deal Pricing'!$D$9,"",MAX(DC64-MIN(MAX(DC$9-DC64*DC$8/12,0),DC64),0))</x:f>
      </x:c>
      <x:c r="DD65" s="58" t="str">
        <x:f>IF($C65&gt;'Deal Pricing'!$D$9,"",MAX(DD64-MIN(MAX(DD$9-DD64*DD$8/12,0),DD64),0))</x:f>
      </x:c>
      <x:c r="DE65" s="58" t="str">
        <x:f>IF($C65&gt;'Deal Pricing'!$D$9,"",MAX(DE64-MIN(MAX(DE$9-DE64*DE$8/12,0),DE64),0))</x:f>
      </x:c>
      <x:c r="DF65" s="58" t="str">
        <x:f>IF($C65&gt;'Deal Pricing'!$D$9,"",MAX(DF64-MIN(MAX(DF$9-DF64*DF$8/12,0),DF64),0))</x:f>
      </x:c>
      <x:c r="DG65" s="58" t="str">
        <x:f>IF($C65&gt;'Deal Pricing'!$D$9,"",MAX(DG64-MIN(MAX(DG$9-DG64*DG$8/12,0),DG64),0))</x:f>
      </x:c>
      <x:c r="DH65" s="58" t="str">
        <x:f>IF($C65&gt;'Deal Pricing'!$D$9,"",MAX(DH64-MIN(MAX(DH$9-DH64*DH$8/12,0),DH64),0))</x:f>
      </x:c>
      <x:c r="DI65" s="58" t="str">
        <x:f>IF($C65&gt;'Deal Pricing'!$D$9,"",MAX(DI64-MIN(MAX(DI$9-DI64*DI$8/12,0),DI64),0))</x:f>
      </x:c>
      <x:c r="DJ65" s="58" t="str">
        <x:f>IF($C65&gt;'Deal Pricing'!$D$9,"",MAX(DJ64-MIN(MAX(DJ$9-DJ64*DJ$8/12,0),DJ64),0))</x:f>
      </x:c>
      <x:c r="DK65" s="58" t="str">
        <x:f>IF($C65&gt;'Deal Pricing'!$D$9,"",MAX(DK64-MIN(MAX(DK$9-DK64*DK$8/12,0),DK64),0))</x:f>
      </x:c>
      <x:c r="DL65" s="58" t="str">
        <x:f>IF($C65&gt;'Deal Pricing'!$D$9,"",MAX(DL64-MIN(MAX(DL$9-DL64*DL$8/12,0),DL64),0))</x:f>
      </x:c>
      <x:c r="DM65" s="58" t="str">
        <x:f>IF($C65&gt;'Deal Pricing'!$D$9,"",MAX(DM64-MIN(MAX(DM$9-DM64*DM$8/12,0),DM64),0))</x:f>
      </x:c>
      <x:c r="DN65" s="58" t="str">
        <x:f>IF($C65&gt;'Deal Pricing'!$D$9,"",MAX(DN64-MIN(MAX(DN$9-DN64*DN$8/12,0),DN64),0))</x:f>
      </x:c>
      <x:c r="DO65" s="58" t="str">
        <x:f>IF($C65&gt;'Deal Pricing'!$D$9,"",MAX(DO64-MIN(MAX(DO$9-DO64*DO$8/12,0),DO64),0))</x:f>
      </x:c>
      <x:c r="DP65" s="58" t="str">
        <x:f>IF($C65&gt;'Deal Pricing'!$D$9,"",MAX(DP64-MIN(MAX(DP$9-DP64*DP$8/12,0),DP64),0))</x:f>
      </x:c>
      <x:c r="DQ65" s="58" t="str">
        <x:f>IF($C65&gt;'Deal Pricing'!$D$9,"",MAX(DQ64-MIN(MAX(DQ$9-DQ64*DQ$8/12,0),DQ64),0))</x:f>
      </x:c>
      <x:c r="DR65" s="58" t="str">
        <x:f>IF($C65&gt;'Deal Pricing'!$D$9,"",MAX(DR64-MIN(MAX(DR$9-DR64*DR$8/12,0),DR64),0))</x:f>
      </x:c>
      <x:c r="DS65" s="58" t="str">
        <x:f>IF($C65&gt;'Deal Pricing'!$D$9,"",MAX(DS64-MIN(MAX(DS$9-DS64*DS$8/12,0),DS64),0))</x:f>
      </x:c>
      <x:c r="DT65" s="58" t="str">
        <x:f>IF($C65&gt;'Deal Pricing'!$D$9,"",MAX(DT64-MIN(MAX(DT$9-DT64*DT$8/12,0),DT64),0))</x:f>
      </x:c>
      <x:c r="DU65" s="58" t="str">
        <x:f>IF($C65&gt;'Deal Pricing'!$D$9,"",MAX(DU64-MIN(MAX(DU$9-DU64*DU$8/12,0),DU64),0))</x:f>
      </x:c>
      <x:c r="DV65" s="58" t="str">
        <x:f>IF($C65&gt;'Deal Pricing'!$D$9,"",MAX(DV64-MIN(MAX(DV$9-DV64*DV$8/12,0),DV64),0))</x:f>
      </x:c>
      <x:c r="DW65" s="58" t="str">
        <x:f>IF($C65&gt;'Deal Pricing'!$D$9,"",MAX(DW64-MIN(MAX(DW$9-DW64*DW$8/12,0),DW64),0))</x:f>
      </x:c>
      <x:c r="DX65" s="58" t="str">
        <x:f>IF($C65&gt;'Deal Pricing'!$D$9,"",MAX(DX64-MIN(MAX(DX$9-DX64*DX$8/12,0),DX64),0))</x:f>
      </x:c>
      <x:c r="DY65" s="58" t="str">
        <x:f>IF($C65&gt;'Deal Pricing'!$D$9,"",MAX(DY64-MIN(MAX(DY$9-DY64*DY$8/12,0),DY64),0))</x:f>
      </x:c>
      <x:c r="DZ65" s="58" t="str">
        <x:f>IF($C65&gt;'Deal Pricing'!$D$9,"",MAX(DZ64-MIN(MAX(DZ$9-DZ64*DZ$8/12,0),DZ64),0))</x:f>
      </x:c>
      <x:c r="EA65" s="58" t="str">
        <x:f>IF($C65&gt;'Deal Pricing'!$D$9,"",MAX(EA64-MIN(MAX(EA$9-EA64*EA$8/12,0),EA64),0))</x:f>
      </x:c>
      <x:c r="EB65" s="58" t="str">
        <x:f>IF($C65&gt;'Deal Pricing'!$D$9,"",MAX(EB64-MIN(MAX(EB$9-EB64*EB$8/12,0),EB64),0))</x:f>
      </x:c>
      <x:c r="EC65" s="58" t="str">
        <x:f>IF($C65&gt;'Deal Pricing'!$D$9,"",MAX(EC64-MIN(MAX(EC$9-EC64*EC$8/12,0),EC64),0))</x:f>
      </x:c>
      <x:c r="ED65" s="58" t="str">
        <x:f>IF($C65&gt;'Deal Pricing'!$D$9,"",MAX(ED64-MIN(MAX(ED$9-ED64*ED$8/12,0),ED64),0))</x:f>
      </x:c>
      <x:c r="EE65" s="58" t="str">
        <x:f>IF($C65&gt;'Deal Pricing'!$D$9,"",MAX(EE64-MIN(MAX(EE$9-EE64*EE$8/12,0),EE64),0))</x:f>
      </x:c>
      <x:c r="EF65" s="58" t="str">
        <x:f>IF($C65&gt;'Deal Pricing'!$D$9,"",MAX(EF64-MIN(MAX(EF$9-EF64*EF$8/12,0),EF64),0))</x:f>
      </x:c>
      <x:c r="EG65" s="58" t="str">
        <x:f>IF($C65&gt;'Deal Pricing'!$D$9,"",MAX(EG64-MIN(MAX(EG$9-EG64*EG$8/12,0),EG64),0))</x:f>
      </x:c>
      <x:c r="EH65" s="58" t="str">
        <x:f>IF($C65&gt;'Deal Pricing'!$D$9,"",MAX(EH64-MIN(MAX(EH$9-EH64*EH$8/12,0),EH64),0))</x:f>
      </x:c>
      <x:c r="EI65" s="58" t="str">
        <x:f>IF($C65&gt;'Deal Pricing'!$D$9,"",MAX(EI64-MIN(MAX(EI$9-EI64*EI$8/12,0),EI64),0))</x:f>
      </x:c>
      <x:c r="EJ65" s="58" t="str">
        <x:f>IF($C65&gt;'Deal Pricing'!$D$9,"",MAX(EJ64-MIN(MAX(EJ$9-EJ64*EJ$8/12,0),EJ64),0))</x:f>
      </x:c>
      <x:c r="EK65" s="58" t="str">
        <x:f>IF($C65&gt;'Deal Pricing'!$D$9,"",MAX(EK64-MIN(MAX(EK$9-EK64*EK$8/12,0),EK64),0))</x:f>
      </x:c>
      <x:c r="EL65" s="58" t="str">
        <x:f>IF($C65&gt;'Deal Pricing'!$D$9,"",MAX(EL64-MIN(MAX(EL$9-EL64*EL$8/12,0),EL64),0))</x:f>
      </x:c>
      <x:c r="EM65" s="58" t="str">
        <x:f>IF($C65&gt;'Deal Pricing'!$D$9,"",MAX(EM64-MIN(MAX(EM$9-EM64*EM$8/12,0),EM64),0))</x:f>
      </x:c>
      <x:c r="EN65" s="58" t="str">
        <x:f>IF($C65&gt;'Deal Pricing'!$D$9,"",MAX(EN64-MIN(MAX(EN$9-EN64*EN$8/12,0),EN64),0))</x:f>
      </x:c>
      <x:c r="EO65" s="58" t="str">
        <x:f>IF($C65&gt;'Deal Pricing'!$D$9,"",MAX(EO64-MIN(MAX(EO$9-EO64*EO$8/12,0),EO64),0))</x:f>
      </x:c>
      <x:c r="EP65" s="58" t="str">
        <x:f>IF($C65&gt;'Deal Pricing'!$D$9,"",MAX(EP64-MIN(MAX(EP$9-EP64*EP$8/12,0),EP64),0))</x:f>
      </x:c>
      <x:c r="EQ65" s="58" t="str">
        <x:f>IF($C65&gt;'Deal Pricing'!$D$9,"",MAX(EQ64-MIN(MAX(EQ$9-EQ64*EQ$8/12,0),EQ64),0))</x:f>
      </x:c>
      <x:c r="ER65" s="58" t="str">
        <x:f>IF($C65&gt;'Deal Pricing'!$D$9,"",MAX(ER64-MIN(MAX(ER$9-ER64*ER$8/12,0),ER64),0))</x:f>
      </x:c>
      <x:c r="ES65" s="58" t="str">
        <x:f>IF($C65&gt;'Deal Pricing'!$D$9,"",MAX(ES64-MIN(MAX(ES$9-ES64*ES$8/12,0),ES64),0))</x:f>
      </x:c>
      <x:c r="ET65" s="58" t="str">
        <x:f>IF($C65&gt;'Deal Pricing'!$D$9,"",MAX(ET64-MIN(MAX(ET$9-ET64*ET$8/12,0),ET64),0))</x:f>
      </x:c>
      <x:c r="EU65" s="58" t="str">
        <x:f>IF($C65&gt;'Deal Pricing'!$D$9,"",MAX(EU64-MIN(MAX(EU$9-EU64*EU$8/12,0),EU64),0))</x:f>
      </x:c>
      <x:c r="EV65" s="58" t="str">
        <x:f>IF($C65&gt;'Deal Pricing'!$D$9,"",MAX(EV64-MIN(MAX(EV$9-EV64*EV$8/12,0),EV64),0))</x:f>
      </x:c>
      <x:c r="EW65" s="58" t="str">
        <x:f>IF($C65&gt;'Deal Pricing'!$D$9,"",MAX(EW64-MIN(MAX(EW$9-EW64*EW$8/12,0),EW64),0))</x:f>
      </x:c>
      <x:c r="EX65" s="58" t="str">
        <x:f>IF($C65&gt;'Deal Pricing'!$D$9,"",MAX(EX64-MIN(MAX(EX$9-EX64*EX$8/12,0),EX64),0))</x:f>
      </x:c>
      <x:c r="EY65" s="58" t="str">
        <x:f>IF($C65&gt;'Deal Pricing'!$D$9,"",MAX(EY64-MIN(MAX(EY$9-EY64*EY$8/12,0),EY64),0))</x:f>
      </x:c>
      <x:c r="EZ65" s="58" t="str">
        <x:f>IF($C65&gt;'Deal Pricing'!$D$9,"",MAX(EZ64-MIN(MAX(EZ$9-EZ64*EZ$8/12,0),EZ64),0))</x:f>
      </x:c>
      <x:c r="FA65" s="58" t="str">
        <x:f>IF($C65&gt;'Deal Pricing'!$D$9,"",MAX(FA64-MIN(MAX(FA$9-FA64*FA$8/12,0),FA64),0))</x:f>
      </x:c>
      <x:c r="FB65" s="58" t="str">
        <x:f>IF($C65&gt;'Deal Pricing'!$D$9,"",MAX(FB64-MIN(MAX(FB$9-FB64*FB$8/12,0),FB64),0))</x:f>
      </x:c>
      <x:c r="FC65" s="58" t="str">
        <x:f>IF($C65&gt;'Deal Pricing'!$D$9,"",MAX(FC64-MIN(MAX(FC$9-FC64*FC$8/12,0),FC64),0))</x:f>
      </x:c>
      <x:c r="FD65" s="58" t="str">
        <x:f>IF($C65&gt;'Deal Pricing'!$D$9,"",MAX(FD64-MIN(MAX(FD$9-FD64*FD$8/12,0),FD64),0))</x:f>
      </x:c>
      <x:c r="FE65" s="58" t="str">
        <x:f>IF($C65&gt;'Deal Pricing'!$D$9,"",MAX(FE64-MIN(MAX(FE$9-FE64*FE$8/12,0),FE64),0))</x:f>
      </x:c>
      <x:c r="FF65" s="58" t="str">
        <x:f>IF($C65&gt;'Deal Pricing'!$D$9,"",MAX(FF64-MIN(MAX(FF$9-FF64*FF$8/12,0),FF64),0))</x:f>
      </x:c>
      <x:c r="FG65" s="58" t="str">
        <x:f>IF($C65&gt;'Deal Pricing'!$D$9,"",MAX(FG64-MIN(MAX(FG$9-FG64*FG$8/12,0),FG64),0))</x:f>
      </x:c>
      <x:c r="FH65" s="58" t="str">
        <x:f>IF($C65&gt;'Deal Pricing'!$D$9,"",MAX(FH64-MIN(MAX(FH$9-FH64*FH$8/12,0),FH64),0))</x:f>
      </x:c>
      <x:c r="FI65" s="58" t="str">
        <x:f>IF($C65&gt;'Deal Pricing'!$D$9,"",MAX(FI64-MIN(MAX(FI$9-FI64*FI$8/12,0),FI64),0))</x:f>
      </x:c>
      <x:c r="FJ65" s="58" t="str">
        <x:f>IF($C65&gt;'Deal Pricing'!$D$9,"",MAX(FJ64-MIN(MAX(FJ$9-FJ64*FJ$8/12,0),FJ64),0))</x:f>
      </x:c>
      <x:c r="FK65" s="58" t="str">
        <x:f>IF($C65&gt;'Deal Pricing'!$D$9,"",MAX(FK64-MIN(MAX(FK$9-FK64*FK$8/12,0),FK64),0))</x:f>
      </x:c>
      <x:c r="FL65" s="58" t="str">
        <x:f>IF($C65&gt;'Deal Pricing'!$D$9,"",MAX(FL64-MIN(MAX(FL$9-FL64*FL$8/12,0),FL64),0))</x:f>
      </x:c>
      <x:c r="FM65" s="58" t="str">
        <x:f>IF($C65&gt;'Deal Pricing'!$D$9,"",MAX(FM64-MIN(MAX(FM$9-FM64*FM$8/12,0),FM64),0))</x:f>
      </x:c>
      <x:c r="FN65" s="58" t="str">
        <x:f>IF($C65&gt;'Deal Pricing'!$D$9,"",MAX(FN64-MIN(MAX(FN$9-FN64*FN$8/12,0),FN64),0))</x:f>
      </x:c>
      <x:c r="FO65" s="58" t="str">
        <x:f>IF($C65&gt;'Deal Pricing'!$D$9,"",MAX(FO64-MIN(MAX(FO$9-FO64*FO$8/12,0),FO64),0))</x:f>
      </x:c>
      <x:c r="FP65" s="58" t="str">
        <x:f>IF($C65&gt;'Deal Pricing'!$D$9,"",MAX(FP64-MIN(MAX(FP$9-FP64*FP$8/12,0),FP64),0))</x:f>
      </x:c>
      <x:c r="FQ65" s="58" t="str">
        <x:f>IF($C65&gt;'Deal Pricing'!$D$9,"",MAX(FQ64-MIN(MAX(FQ$9-FQ64*FQ$8/12,0),FQ64),0))</x:f>
      </x:c>
      <x:c r="FR65" s="58" t="str">
        <x:f>IF($C65&gt;'Deal Pricing'!$D$9,"",MAX(FR64-MIN(MAX(FR$9-FR64*FR$8/12,0),FR64),0))</x:f>
      </x:c>
      <x:c r="FS65" s="58" t="str">
        <x:f>IF($C65&gt;'Deal Pricing'!$D$9,"",MAX(FS64-MIN(MAX(FS$9-FS64*FS$8/12,0),FS64),0))</x:f>
      </x:c>
      <x:c r="FT65" s="58" t="str">
        <x:f>IF($C65&gt;'Deal Pricing'!$D$9,"",MAX(FT64-MIN(MAX(FT$9-FT64*FT$8/12,0),FT64),0))</x:f>
      </x:c>
      <x:c r="FU65" s="58" t="str">
        <x:f>IF($C65&gt;'Deal Pricing'!$D$9,"",MAX(FU64-MIN(MAX(FU$9-FU64*FU$8/12,0),FU64),0))</x:f>
      </x:c>
      <x:c r="FV65" s="58" t="str">
        <x:f>IF($C65&gt;'Deal Pricing'!$D$9,"",MAX(FV64-MIN(MAX(FV$9-FV64*FV$8/12,0),FV64),0))</x:f>
      </x:c>
      <x:c r="FW65" s="58" t="str">
        <x:f>IF($C65&gt;'Deal Pricing'!$D$9,"",MAX(FW64-MIN(MAX(FW$9-FW64*FW$8/12,0),FW64),0))</x:f>
      </x:c>
      <x:c r="FX65" s="58" t="str">
        <x:f>IF($C65&gt;'Deal Pricing'!$D$9,"",MAX(FX64-MIN(MAX(FX$9-FX64*FX$8/12,0),FX64),0))</x:f>
      </x:c>
      <x:c r="FY65" s="58" t="str">
        <x:f>IF($C65&gt;'Deal Pricing'!$D$9,"",MAX(FY64-MIN(MAX(FY$9-FY64*FY$8/12,0),FY64),0))</x:f>
      </x:c>
      <x:c r="FZ65" s="58" t="str">
        <x:f>IF($C65&gt;'Deal Pricing'!$D$9,"",MAX(FZ64-MIN(MAX(FZ$9-FZ64*FZ$8/12,0),FZ64),0))</x:f>
      </x:c>
      <x:c r="GA65" s="58" t="str">
        <x:f>IF($C65&gt;'Deal Pricing'!$D$9,"",MAX(GA64-MIN(MAX(GA$9-GA64*GA$8/12,0),GA64),0))</x:f>
      </x:c>
      <x:c r="GB65" s="58" t="str">
        <x:f>IF($C65&gt;'Deal Pricing'!$D$9,"",MAX(GB64-MIN(MAX(GB$9-GB64*GB$8/12,0),GB64),0))</x:f>
      </x:c>
      <x:c r="GC65" s="58" t="str">
        <x:f>IF($C65&gt;'Deal Pricing'!$D$9,"",MAX(GC64-MIN(MAX(GC$9-GC64*GC$8/12,0),GC64),0))</x:f>
      </x:c>
      <x:c r="GD65" s="58" t="str">
        <x:f>IF($C65&gt;'Deal Pricing'!$D$9,"",MAX(GD64-MIN(MAX(GD$9-GD64*GD$8/12,0),GD64),0))</x:f>
      </x:c>
      <x:c r="GE65" s="58" t="str">
        <x:f>IF($C65&gt;'Deal Pricing'!$D$9,"",MAX(GE64-MIN(MAX(GE$9-GE64*GE$8/12,0),GE64),0))</x:f>
      </x:c>
      <x:c r="GF65" s="58" t="str">
        <x:f>IF($C65&gt;'Deal Pricing'!$D$9,"",MAX(GF64-MIN(MAX(GF$9-GF64*GF$8/12,0),GF64),0))</x:f>
      </x:c>
      <x:c r="GG65" s="58" t="str">
        <x:f>IF($C65&gt;'Deal Pricing'!$D$9,"",MAX(GG64-MIN(MAX(GG$9-GG64*GG$8/12,0),GG64),0))</x:f>
      </x:c>
      <x:c r="GH65" s="58" t="str">
        <x:f>IF($C65&gt;'Deal Pricing'!$D$9,"",MAX(GH64-MIN(MAX(GH$9-GH64*GH$8/12,0),GH64),0))</x:f>
      </x:c>
      <x:c r="GI65" s="58" t="str">
        <x:f>IF($C65&gt;'Deal Pricing'!$D$9,"",MAX(GI64-MIN(MAX(GI$9-GI64*GI$8/12,0),GI64),0))</x:f>
      </x:c>
      <x:c r="GJ65" s="58" t="str">
        <x:f>IF($C65&gt;'Deal Pricing'!$D$9,"",MAX(GJ64-MIN(MAX(GJ$9-GJ64*GJ$8/12,0),GJ64),0))</x:f>
      </x:c>
      <x:c r="GK65" s="58" t="str">
        <x:f>IF($C65&gt;'Deal Pricing'!$D$9,"",MAX(GK64-MIN(MAX(GK$9-GK64*GK$8/12,0),GK64),0))</x:f>
      </x:c>
      <x:c r="GL65" s="58" t="str">
        <x:f>IF($C65&gt;'Deal Pricing'!$D$9,"",MAX(GL64-MIN(MAX(GL$9-GL64*GL$8/12,0),GL64),0))</x:f>
      </x:c>
      <x:c r="GM65" s="58" t="str">
        <x:f>IF($C65&gt;'Deal Pricing'!$D$9,"",MAX(GM64-MIN(MAX(GM$9-GM64*GM$8/12,0),GM64),0))</x:f>
      </x:c>
      <x:c r="GN65" s="58" t="str">
        <x:f>IF($C65&gt;'Deal Pricing'!$D$9,"",MAX(GN64-MIN(MAX(GN$9-GN64*GN$8/12,0),GN64),0))</x:f>
      </x:c>
      <x:c r="GO65" s="58" t="str">
        <x:f>IF($C65&gt;'Deal Pricing'!$D$9,"",MAX(GO64-MIN(MAX(GO$9-GO64*GO$8/12,0),GO64),0))</x:f>
      </x:c>
      <x:c r="GP65" s="58" t="str">
        <x:f>IF($C65&gt;'Deal Pricing'!$D$9,"",MAX(GP64-MIN(MAX(GP$9-GP64*GP$8/12,0),GP64),0))</x:f>
      </x:c>
      <x:c r="GQ65" s="58" t="str">
        <x:f>IF($C65&gt;'Deal Pricing'!$D$9,"",MAX(GQ64-MIN(MAX(GQ$9-GQ64*GQ$8/12,0),GQ64),0))</x:f>
      </x:c>
      <x:c r="GR65" s="58" t="str">
        <x:f>IF($C65&gt;'Deal Pricing'!$D$9,"",MAX(GR64-MIN(MAX(GR$9-GR64*GR$8/12,0),GR64),0))</x:f>
      </x:c>
      <x:c r="GS65" s="58" t="str">
        <x:f>IF($C65&gt;'Deal Pricing'!$D$9,"",MAX(GS64-MIN(MAX(GS$9-GS64*GS$8/12,0),GS64),0))</x:f>
      </x:c>
      <x:c r="GT65" s="58" t="str">
        <x:f>IF($C65&gt;'Deal Pricing'!$D$9,"",MAX(GT64-MIN(MAX(GT$9-GT64*GT$8/12,0),GT64),0))</x:f>
      </x:c>
      <x:c r="GU65" s="58" t="str">
        <x:f>IF($C65&gt;'Deal Pricing'!$D$9,"",MAX(GU64-MIN(MAX(GU$9-GU64*GU$8/12,0),GU64),0))</x:f>
      </x:c>
      <x:c r="GV65" s="58" t="str">
        <x:f>IF($C65&gt;'Deal Pricing'!$D$9,"",MAX(GV64-MIN(MAX(GV$9-GV64*GV$8/12,0),GV64),0))</x:f>
      </x:c>
      <x:c r="GW65" s="58" t="str">
        <x:f>IF($C65&gt;'Deal Pricing'!$D$9,"",MAX(GW64-MIN(MAX(GW$9-GW64*GW$8/12,0),GW64),0))</x:f>
      </x:c>
      <x:c r="GX65" s="58" t="str">
        <x:f>IF($C65&gt;'Deal Pricing'!$D$9,"",MAX(GX64-MIN(MAX(GX$9-GX64*GX$8/12,0),GX64),0))</x:f>
      </x:c>
      <x:c r="GY65" s="58" t="str">
        <x:f>IF($C65&gt;'Deal Pricing'!$D$9,"",MAX(GY64-MIN(MAX(GY$9-GY64*GY$8/12,0),GY64),0))</x:f>
      </x:c>
      <x:c r="GZ65" s="58" t="str">
        <x:f>IF($C65&gt;'Deal Pricing'!$D$9,"",MAX(GZ64-MIN(MAX(GZ$9-GZ64*GZ$8/12,0),GZ64),0))</x:f>
      </x:c>
      <x:c r="HA65" s="58" t="str">
        <x:f>IF($C65&gt;'Deal Pricing'!$D$9,"",MAX(HA64-MIN(MAX(HA$9-HA64*HA$8/12,0),HA64),0))</x:f>
      </x:c>
      <x:c r="HB65" s="58" t="str">
        <x:f>IF($C65&gt;'Deal Pricing'!$D$9,"",MAX(HB64-MIN(MAX(HB$9-HB64*HB$8/12,0),HB64),0))</x:f>
      </x:c>
      <x:c r="HC65" s="58" t="str">
        <x:f>IF($C65&gt;'Deal Pricing'!$D$9,"",MAX(HC64-MIN(MAX(HC$9-HC64*HC$8/12,0),HC64),0))</x:f>
      </x:c>
      <x:c r="HD65" s="58" t="str">
        <x:f>IF($C65&gt;'Deal Pricing'!$D$9,"",MAX(HD64-MIN(MAX(HD$9-HD64*HD$8/12,0),HD64),0))</x:f>
      </x:c>
      <x:c r="HE65" s="58" t="str">
        <x:f>IF($C65&gt;'Deal Pricing'!$D$9,"",MAX(HE64-MIN(MAX(HE$9-HE64*HE$8/12,0),HE64),0))</x:f>
      </x:c>
      <x:c r="HF65" s="58" t="str">
        <x:f>IF($C65&gt;'Deal Pricing'!$D$9,"",MAX(HF64-MIN(MAX(HF$9-HF64*HF$8/12,0),HF64),0))</x:f>
      </x:c>
      <x:c r="HG65" s="58" t="str">
        <x:f>IF($C65&gt;'Deal Pricing'!$D$9,"",MAX(HG64-MIN(MAX(HG$9-HG64*HG$8/12,0),HG64),0))</x:f>
      </x:c>
      <x:c r="HH65" s="58" t="str">
        <x:f>IF($C65&gt;'Deal Pricing'!$D$9,"",MAX(HH64-MIN(MAX(HH$9-HH64*HH$8/12,0),HH64),0))</x:f>
      </x:c>
      <x:c r="HI65" s="58" t="str">
        <x:f>IF($C65&gt;'Deal Pricing'!$D$9,"",MAX(HI64-MIN(MAX(HI$9-HI64*HI$8/12,0),HI64),0))</x:f>
      </x:c>
      <x:c r="HJ65" s="58" t="str">
        <x:f>IF($C65&gt;'Deal Pricing'!$D$9,"",MAX(HJ64-MIN(MAX(HJ$9-HJ64*HJ$8/12,0),HJ64),0))</x:f>
      </x:c>
      <x:c r="HK65" s="58" t="str">
        <x:f>IF($C65&gt;'Deal Pricing'!$D$9,"",MAX(HK64-MIN(MAX(HK$9-HK64*HK$8/12,0),HK64),0))</x:f>
      </x:c>
      <x:c r="HL65" s="58" t="str">
        <x:f>IF($C65&gt;'Deal Pricing'!$D$9,"",MAX(HL64-MIN(MAX(HL$9-HL64*HL$8/12,0),HL64),0))</x:f>
      </x:c>
      <x:c r="HM65" s="58" t="str">
        <x:f>IF($C65&gt;'Deal Pricing'!$D$9,"",MAX(HM64-MIN(MAX(HM$9-HM64*HM$8/12,0),HM64),0))</x:f>
      </x:c>
      <x:c r="HN65" s="58" t="str">
        <x:f>IF($C65&gt;'Deal Pricing'!$D$9,"",MAX(HN64-MIN(MAX(HN$9-HN64*HN$8/12,0),HN64),0))</x:f>
      </x:c>
      <x:c r="HO65" s="58" t="str">
        <x:f>IF($C65&gt;'Deal Pricing'!$D$9,"",MAX(HO64-MIN(MAX(HO$9-HO64*HO$8/12,0),HO64),0))</x:f>
      </x:c>
      <x:c r="HP65" s="58" t="str">
        <x:f>IF($C65&gt;'Deal Pricing'!$D$9,"",MAX(HP64-MIN(MAX(HP$9-HP64*HP$8/12,0),HP64),0))</x:f>
      </x:c>
      <x:c r="HQ65" s="58" t="str">
        <x:f>IF($C65&gt;'Deal Pricing'!$D$9,"",MAX(HQ64-MIN(MAX(HQ$9-HQ64*HQ$8/12,0),HQ64),0))</x:f>
      </x:c>
      <x:c r="HR65" s="58" t="str">
        <x:f>IF($C65&gt;'Deal Pricing'!$D$9,"",MAX(HR64-MIN(MAX(HR$9-HR64*HR$8/12,0),HR64),0))</x:f>
      </x:c>
      <x:c r="HS65" s="58" t="str">
        <x:f>IF($C65&gt;'Deal Pricing'!$D$9,"",MAX(HS64-MIN(MAX(HS$9-HS64*HS$8/12,0),HS64),0))</x:f>
      </x:c>
      <x:c r="HT65" s="58" t="str">
        <x:f>IF($C65&gt;'Deal Pricing'!$D$9,"",MAX(HT64-MIN(MAX(HT$9-HT64*HT$8/12,0),HT64),0))</x:f>
      </x:c>
      <x:c r="HU65" s="58" t="str">
        <x:f>IF($C65&gt;'Deal Pricing'!$D$9,"",MAX(HU64-MIN(MAX(HU$9-HU64*HU$8/12,0),HU64),0))</x:f>
      </x:c>
      <x:c r="HV65" s="58" t="str">
        <x:f>IF($C65&gt;'Deal Pricing'!$D$9,"",MAX(HV64-MIN(MAX(HV$9-HV64*HV$8/12,0),HV64),0))</x:f>
      </x:c>
      <x:c r="HW65" s="58" t="str">
        <x:f>IF($C65&gt;'Deal Pricing'!$D$9,"",MAX(HW64-MIN(MAX(HW$9-HW64*HW$8/12,0),HW64),0))</x:f>
      </x:c>
      <x:c r="HX65" s="58" t="str">
        <x:f>IF($C65&gt;'Deal Pricing'!$D$9,"",MAX(HX64-MIN(MAX(HX$9-HX64*HX$8/12,0),HX64),0))</x:f>
      </x:c>
      <x:c r="HY65" s="58" t="str">
        <x:f>IF($C65&gt;'Deal Pricing'!$D$9,"",MAX(HY64-MIN(MAX(HY$9-HY64*HY$8/12,0),HY64),0))</x:f>
      </x:c>
      <x:c r="HZ65" s="58" t="str">
        <x:f>IF($C65&gt;'Deal Pricing'!$D$9,"",MAX(HZ64-MIN(MAX(HZ$9-HZ64*HZ$8/12,0),HZ64),0))</x:f>
      </x:c>
      <x:c r="IA65" s="58" t="str">
        <x:f>IF($C65&gt;'Deal Pricing'!$D$9,"",MAX(IA64-MIN(MAX(IA$9-IA64*IA$8/12,0),IA64),0))</x:f>
      </x:c>
      <x:c r="IB65" s="58" t="str">
        <x:f>IF($C65&gt;'Deal Pricing'!$D$9,"",MAX(IB64-MIN(MAX(IB$9-IB64*IB$8/12,0),IB64),0))</x:f>
      </x:c>
      <x:c r="IC65" s="2"/>
      <x:c r="ID65" s="2"/>
      <x:c r="IE65" s="2"/>
      <x:c r="IF65" s="2"/>
    </x:row>
    <x:row r="66">
      <x:c r="A66" s="2"/>
      <x:c r="B66" s="2"/>
      <x:c r="C66" s="2" t="n">
        <x:v>42</x:v>
      </x:c>
      <x:c r="D66" s="67" t="str">
        <x:f>IF(C66&lt;='Deal Pricing'!$D$9,(1-(1-(1-'Deal Pricing'!$H$10)^(1/12)))^(C66-1),"")</x:f>
      </x:c>
      <x:c r="E66" s="67" t="str">
        <x:f>IF(D66="","",D66*(1-(1-'Deal Pricing'!$H$10)^(1/12)))</x:f>
      </x:c>
      <x:c r="F66" s="58" t="str">
        <x:f>IF($C66&gt;'Deal Pricing'!$D$9,"",MAX(F65-MIN(MAX(F$9-F65*F$8/12,0),F65),0))</x:f>
      </x:c>
      <x:c r="G66" s="58" t="str">
        <x:f>IF($C66&gt;'Deal Pricing'!$D$9,"",MAX(G65-MIN(MAX(G$9-G65*G$8/12,0),G65),0))</x:f>
      </x:c>
      <x:c r="H66" s="58" t="str">
        <x:f>IF($C66&gt;'Deal Pricing'!$D$9,"",MAX(H65-MIN(MAX(H$9-H65*H$8/12,0),H65),0))</x:f>
      </x:c>
      <x:c r="I66" s="58" t="str">
        <x:f>IF($C66&gt;'Deal Pricing'!$D$9,"",MAX(I65-MIN(MAX(I$9-I65*I$8/12,0),I65),0))</x:f>
      </x:c>
      <x:c r="J66" s="58" t="str">
        <x:f>IF($C66&gt;'Deal Pricing'!$D$9,"",MAX(J65-MIN(MAX(J$9-J65*J$8/12,0),J65),0))</x:f>
      </x:c>
      <x:c r="K66" s="58" t="str">
        <x:f>IF($C66&gt;'Deal Pricing'!$D$9,"",MAX(K65-MIN(MAX(K$9-K65*K$8/12,0),K65),0))</x:f>
      </x:c>
      <x:c r="L66" s="58" t="str">
        <x:f>IF($C66&gt;'Deal Pricing'!$D$9,"",MAX(L65-MIN(MAX(L$9-L65*L$8/12,0),L65),0))</x:f>
      </x:c>
      <x:c r="M66" s="58" t="str">
        <x:f>IF($C66&gt;'Deal Pricing'!$D$9,"",MAX(M65-MIN(MAX(M$9-M65*M$8/12,0),M65),0))</x:f>
      </x:c>
      <x:c r="N66" s="58" t="str">
        <x:f>IF($C66&gt;'Deal Pricing'!$D$9,"",MAX(N65-MIN(MAX(N$9-N65*N$8/12,0),N65),0))</x:f>
      </x:c>
      <x:c r="O66" s="58" t="str">
        <x:f>IF($C66&gt;'Deal Pricing'!$D$9,"",MAX(O65-MIN(MAX(O$9-O65*O$8/12,0),O65),0))</x:f>
      </x:c>
      <x:c r="P66" s="58" t="str">
        <x:f>IF($C66&gt;'Deal Pricing'!$D$9,"",MAX(P65-MIN(MAX(P$9-P65*P$8/12,0),P65),0))</x:f>
      </x:c>
      <x:c r="Q66" s="58" t="str">
        <x:f>IF($C66&gt;'Deal Pricing'!$D$9,"",MAX(Q65-MIN(MAX(Q$9-Q65*Q$8/12,0),Q65),0))</x:f>
      </x:c>
      <x:c r="R66" s="58" t="str">
        <x:f>IF($C66&gt;'Deal Pricing'!$D$9,"",MAX(R65-MIN(MAX(R$9-R65*R$8/12,0),R65),0))</x:f>
      </x:c>
      <x:c r="S66" s="58" t="str">
        <x:f>IF($C66&gt;'Deal Pricing'!$D$9,"",MAX(S65-MIN(MAX(S$9-S65*S$8/12,0),S65),0))</x:f>
      </x:c>
      <x:c r="T66" s="58" t="str">
        <x:f>IF($C66&gt;'Deal Pricing'!$D$9,"",MAX(T65-MIN(MAX(T$9-T65*T$8/12,0),T65),0))</x:f>
      </x:c>
      <x:c r="U66" s="58" t="str">
        <x:f>IF($C66&gt;'Deal Pricing'!$D$9,"",MAX(U65-MIN(MAX(U$9-U65*U$8/12,0),U65),0))</x:f>
      </x:c>
      <x:c r="V66" s="58" t="str">
        <x:f>IF($C66&gt;'Deal Pricing'!$D$9,"",MAX(V65-MIN(MAX(V$9-V65*V$8/12,0),V65),0))</x:f>
      </x:c>
      <x:c r="W66" s="58" t="str">
        <x:f>IF($C66&gt;'Deal Pricing'!$D$9,"",MAX(W65-MIN(MAX(W$9-W65*W$8/12,0),W65),0))</x:f>
      </x:c>
      <x:c r="X66" s="58" t="str">
        <x:f>IF($C66&gt;'Deal Pricing'!$D$9,"",MAX(X65-MIN(MAX(X$9-X65*X$8/12,0),X65),0))</x:f>
      </x:c>
      <x:c r="Y66" s="58" t="str">
        <x:f>IF($C66&gt;'Deal Pricing'!$D$9,"",MAX(Y65-MIN(MAX(Y$9-Y65*Y$8/12,0),Y65),0))</x:f>
      </x:c>
      <x:c r="Z66" s="58" t="str">
        <x:f>IF($C66&gt;'Deal Pricing'!$D$9,"",MAX(Z65-MIN(MAX(Z$9-Z65*Z$8/12,0),Z65),0))</x:f>
      </x:c>
      <x:c r="AA66" s="58" t="str">
        <x:f>IF($C66&gt;'Deal Pricing'!$D$9,"",MAX(AA65-MIN(MAX(AA$9-AA65*AA$8/12,0),AA65),0))</x:f>
      </x:c>
      <x:c r="AB66" s="58" t="str">
        <x:f>IF($C66&gt;'Deal Pricing'!$D$9,"",MAX(AB65-MIN(MAX(AB$9-AB65*AB$8/12,0),AB65),0))</x:f>
      </x:c>
      <x:c r="AC66" s="58" t="str">
        <x:f>IF($C66&gt;'Deal Pricing'!$D$9,"",MAX(AC65-MIN(MAX(AC$9-AC65*AC$8/12,0),AC65),0))</x:f>
      </x:c>
      <x:c r="AD66" s="58" t="str">
        <x:f>IF($C66&gt;'Deal Pricing'!$D$9,"",MAX(AD65-MIN(MAX(AD$9-AD65*AD$8/12,0),AD65),0))</x:f>
      </x:c>
      <x:c r="AE66" s="58" t="str">
        <x:f>IF($C66&gt;'Deal Pricing'!$D$9,"",MAX(AE65-MIN(MAX(AE$9-AE65*AE$8/12,0),AE65),0))</x:f>
      </x:c>
      <x:c r="AF66" s="58" t="str">
        <x:f>IF($C66&gt;'Deal Pricing'!$D$9,"",MAX(AF65-MIN(MAX(AF$9-AF65*AF$8/12,0),AF65),0))</x:f>
      </x:c>
      <x:c r="AG66" s="58" t="str">
        <x:f>IF($C66&gt;'Deal Pricing'!$D$9,"",MAX(AG65-MIN(MAX(AG$9-AG65*AG$8/12,0),AG65),0))</x:f>
      </x:c>
      <x:c r="AH66" s="58" t="str">
        <x:f>IF($C66&gt;'Deal Pricing'!$D$9,"",MAX(AH65-MIN(MAX(AH$9-AH65*AH$8/12,0),AH65),0))</x:f>
      </x:c>
      <x:c r="AI66" s="58" t="str">
        <x:f>IF($C66&gt;'Deal Pricing'!$D$9,"",MAX(AI65-MIN(MAX(AI$9-AI65*AI$8/12,0),AI65),0))</x:f>
      </x:c>
      <x:c r="AJ66" s="58" t="str">
        <x:f>IF($C66&gt;'Deal Pricing'!$D$9,"",MAX(AJ65-MIN(MAX(AJ$9-AJ65*AJ$8/12,0),AJ65),0))</x:f>
      </x:c>
      <x:c r="AK66" s="58" t="str">
        <x:f>IF($C66&gt;'Deal Pricing'!$D$9,"",MAX(AK65-MIN(MAX(AK$9-AK65*AK$8/12,0),AK65),0))</x:f>
      </x:c>
      <x:c r="AL66" s="58" t="str">
        <x:f>IF($C66&gt;'Deal Pricing'!$D$9,"",MAX(AL65-MIN(MAX(AL$9-AL65*AL$8/12,0),AL65),0))</x:f>
      </x:c>
      <x:c r="AM66" s="58" t="str">
        <x:f>IF($C66&gt;'Deal Pricing'!$D$9,"",MAX(AM65-MIN(MAX(AM$9-AM65*AM$8/12,0),AM65),0))</x:f>
      </x:c>
      <x:c r="AN66" s="58" t="str">
        <x:f>IF($C66&gt;'Deal Pricing'!$D$9,"",MAX(AN65-MIN(MAX(AN$9-AN65*AN$8/12,0),AN65),0))</x:f>
      </x:c>
      <x:c r="AO66" s="58" t="str">
        <x:f>IF($C66&gt;'Deal Pricing'!$D$9,"",MAX(AO65-MIN(MAX(AO$9-AO65*AO$8/12,0),AO65),0))</x:f>
      </x:c>
      <x:c r="AP66" s="58" t="str">
        <x:f>IF($C66&gt;'Deal Pricing'!$D$9,"",MAX(AP65-MIN(MAX(AP$9-AP65*AP$8/12,0),AP65),0))</x:f>
      </x:c>
      <x:c r="AQ66" s="58" t="str">
        <x:f>IF($C66&gt;'Deal Pricing'!$D$9,"",MAX(AQ65-MIN(MAX(AQ$9-AQ65*AQ$8/12,0),AQ65),0))</x:f>
      </x:c>
      <x:c r="AR66" s="58" t="str">
        <x:f>IF($C66&gt;'Deal Pricing'!$D$9,"",MAX(AR65-MIN(MAX(AR$9-AR65*AR$8/12,0),AR65),0))</x:f>
      </x:c>
      <x:c r="AS66" s="58" t="str">
        <x:f>IF($C66&gt;'Deal Pricing'!$D$9,"",MAX(AS65-MIN(MAX(AS$9-AS65*AS$8/12,0),AS65),0))</x:f>
      </x:c>
      <x:c r="AT66" s="58" t="str">
        <x:f>IF($C66&gt;'Deal Pricing'!$D$9,"",MAX(AT65-MIN(MAX(AT$9-AT65*AT$8/12,0),AT65),0))</x:f>
      </x:c>
      <x:c r="AU66" s="58" t="str">
        <x:f>IF($C66&gt;'Deal Pricing'!$D$9,"",MAX(AU65-MIN(MAX(AU$9-AU65*AU$8/12,0),AU65),0))</x:f>
      </x:c>
      <x:c r="AV66" s="58" t="str">
        <x:f>IF($C66&gt;'Deal Pricing'!$D$9,"",MAX(AV65-MIN(MAX(AV$9-AV65*AV$8/12,0),AV65),0))</x:f>
      </x:c>
      <x:c r="AW66" s="58" t="str">
        <x:f>IF($C66&gt;'Deal Pricing'!$D$9,"",MAX(AW65-MIN(MAX(AW$9-AW65*AW$8/12,0),AW65),0))</x:f>
      </x:c>
      <x:c r="AX66" s="58" t="str">
        <x:f>IF($C66&gt;'Deal Pricing'!$D$9,"",MAX(AX65-MIN(MAX(AX$9-AX65*AX$8/12,0),AX65),0))</x:f>
      </x:c>
      <x:c r="AY66" s="58" t="str">
        <x:f>IF($C66&gt;'Deal Pricing'!$D$9,"",MAX(AY65-MIN(MAX(AY$9-AY65*AY$8/12,0),AY65),0))</x:f>
      </x:c>
      <x:c r="AZ66" s="58" t="str">
        <x:f>IF($C66&gt;'Deal Pricing'!$D$9,"",MAX(AZ65-MIN(MAX(AZ$9-AZ65*AZ$8/12,0),AZ65),0))</x:f>
      </x:c>
      <x:c r="BA66" s="58" t="str">
        <x:f>IF($C66&gt;'Deal Pricing'!$D$9,"",MAX(BA65-MIN(MAX(BA$9-BA65*BA$8/12,0),BA65),0))</x:f>
      </x:c>
      <x:c r="BB66" s="58" t="str">
        <x:f>IF($C66&gt;'Deal Pricing'!$D$9,"",MAX(BB65-MIN(MAX(BB$9-BB65*BB$8/12,0),BB65),0))</x:f>
      </x:c>
      <x:c r="BC66" s="58" t="str">
        <x:f>IF($C66&gt;'Deal Pricing'!$D$9,"",MAX(BC65-MIN(MAX(BC$9-BC65*BC$8/12,0),BC65),0))</x:f>
      </x:c>
      <x:c r="BD66" s="58" t="str">
        <x:f>IF($C66&gt;'Deal Pricing'!$D$9,"",MAX(BD65-MIN(MAX(BD$9-BD65*BD$8/12,0),BD65),0))</x:f>
      </x:c>
      <x:c r="BE66" s="58" t="str">
        <x:f>IF($C66&gt;'Deal Pricing'!$D$9,"",MAX(BE65-MIN(MAX(BE$9-BE65*BE$8/12,0),BE65),0))</x:f>
      </x:c>
      <x:c r="BF66" s="58" t="str">
        <x:f>IF($C66&gt;'Deal Pricing'!$D$9,"",MAX(BF65-MIN(MAX(BF$9-BF65*BF$8/12,0),BF65),0))</x:f>
      </x:c>
      <x:c r="BG66" s="58" t="str">
        <x:f>IF($C66&gt;'Deal Pricing'!$D$9,"",MAX(BG65-MIN(MAX(BG$9-BG65*BG$8/12,0),BG65),0))</x:f>
      </x:c>
      <x:c r="BH66" s="58" t="str">
        <x:f>IF($C66&gt;'Deal Pricing'!$D$9,"",MAX(BH65-MIN(MAX(BH$9-BH65*BH$8/12,0),BH65),0))</x:f>
      </x:c>
      <x:c r="BI66" s="58" t="str">
        <x:f>IF($C66&gt;'Deal Pricing'!$D$9,"",MAX(BI65-MIN(MAX(BI$9-BI65*BI$8/12,0),BI65),0))</x:f>
      </x:c>
      <x:c r="BJ66" s="58" t="str">
        <x:f>IF($C66&gt;'Deal Pricing'!$D$9,"",MAX(BJ65-MIN(MAX(BJ$9-BJ65*BJ$8/12,0),BJ65),0))</x:f>
      </x:c>
      <x:c r="BK66" s="58" t="str">
        <x:f>IF($C66&gt;'Deal Pricing'!$D$9,"",MAX(BK65-MIN(MAX(BK$9-BK65*BK$8/12,0),BK65),0))</x:f>
      </x:c>
      <x:c r="BL66" s="58" t="str">
        <x:f>IF($C66&gt;'Deal Pricing'!$D$9,"",MAX(BL65-MIN(MAX(BL$9-BL65*BL$8/12,0),BL65),0))</x:f>
      </x:c>
      <x:c r="BM66" s="58" t="str">
        <x:f>IF($C66&gt;'Deal Pricing'!$D$9,"",MAX(BM65-MIN(MAX(BM$9-BM65*BM$8/12,0),BM65),0))</x:f>
      </x:c>
      <x:c r="BN66" s="58" t="str">
        <x:f>IF($C66&gt;'Deal Pricing'!$D$9,"",MAX(BN65-MIN(MAX(BN$9-BN65*BN$8/12,0),BN65),0))</x:f>
      </x:c>
      <x:c r="BO66" s="58" t="str">
        <x:f>IF($C66&gt;'Deal Pricing'!$D$9,"",MAX(BO65-MIN(MAX(BO$9-BO65*BO$8/12,0),BO65),0))</x:f>
      </x:c>
      <x:c r="BP66" s="58" t="str">
        <x:f>IF($C66&gt;'Deal Pricing'!$D$9,"",MAX(BP65-MIN(MAX(BP$9-BP65*BP$8/12,0),BP65),0))</x:f>
      </x:c>
      <x:c r="BQ66" s="58" t="str">
        <x:f>IF($C66&gt;'Deal Pricing'!$D$9,"",MAX(BQ65-MIN(MAX(BQ$9-BQ65*BQ$8/12,0),BQ65),0))</x:f>
      </x:c>
      <x:c r="BR66" s="58" t="str">
        <x:f>IF($C66&gt;'Deal Pricing'!$D$9,"",MAX(BR65-MIN(MAX(BR$9-BR65*BR$8/12,0),BR65),0))</x:f>
      </x:c>
      <x:c r="BS66" s="58" t="str">
        <x:f>IF($C66&gt;'Deal Pricing'!$D$9,"",MAX(BS65-MIN(MAX(BS$9-BS65*BS$8/12,0),BS65),0))</x:f>
      </x:c>
      <x:c r="BT66" s="58" t="str">
        <x:f>IF($C66&gt;'Deal Pricing'!$D$9,"",MAX(BT65-MIN(MAX(BT$9-BT65*BT$8/12,0),BT65),0))</x:f>
      </x:c>
      <x:c r="BU66" s="58" t="str">
        <x:f>IF($C66&gt;'Deal Pricing'!$D$9,"",MAX(BU65-MIN(MAX(BU$9-BU65*BU$8/12,0),BU65),0))</x:f>
      </x:c>
      <x:c r="BV66" s="58" t="str">
        <x:f>IF($C66&gt;'Deal Pricing'!$D$9,"",MAX(BV65-MIN(MAX(BV$9-BV65*BV$8/12,0),BV65),0))</x:f>
      </x:c>
      <x:c r="BW66" s="58" t="str">
        <x:f>IF($C66&gt;'Deal Pricing'!$D$9,"",MAX(BW65-MIN(MAX(BW$9-BW65*BW$8/12,0),BW65),0))</x:f>
      </x:c>
      <x:c r="BX66" s="58" t="str">
        <x:f>IF($C66&gt;'Deal Pricing'!$D$9,"",MAX(BX65-MIN(MAX(BX$9-BX65*BX$8/12,0),BX65),0))</x:f>
      </x:c>
      <x:c r="BY66" s="58" t="str">
        <x:f>IF($C66&gt;'Deal Pricing'!$D$9,"",MAX(BY65-MIN(MAX(BY$9-BY65*BY$8/12,0),BY65),0))</x:f>
      </x:c>
      <x:c r="BZ66" s="58" t="str">
        <x:f>IF($C66&gt;'Deal Pricing'!$D$9,"",MAX(BZ65-MIN(MAX(BZ$9-BZ65*BZ$8/12,0),BZ65),0))</x:f>
      </x:c>
      <x:c r="CA66" s="58" t="str">
        <x:f>IF($C66&gt;'Deal Pricing'!$D$9,"",MAX(CA65-MIN(MAX(CA$9-CA65*CA$8/12,0),CA65),0))</x:f>
      </x:c>
      <x:c r="CB66" s="58" t="str">
        <x:f>IF($C66&gt;'Deal Pricing'!$D$9,"",MAX(CB65-MIN(MAX(CB$9-CB65*CB$8/12,0),CB65),0))</x:f>
      </x:c>
      <x:c r="CC66" s="58" t="str">
        <x:f>IF($C66&gt;'Deal Pricing'!$D$9,"",MAX(CC65-MIN(MAX(CC$9-CC65*CC$8/12,0),CC65),0))</x:f>
      </x:c>
      <x:c r="CD66" s="58" t="str">
        <x:f>IF($C66&gt;'Deal Pricing'!$D$9,"",MAX(CD65-MIN(MAX(CD$9-CD65*CD$8/12,0),CD65),0))</x:f>
      </x:c>
      <x:c r="CE66" s="58" t="str">
        <x:f>IF($C66&gt;'Deal Pricing'!$D$9,"",MAX(CE65-MIN(MAX(CE$9-CE65*CE$8/12,0),CE65),0))</x:f>
      </x:c>
      <x:c r="CF66" s="58" t="str">
        <x:f>IF($C66&gt;'Deal Pricing'!$D$9,"",MAX(CF65-MIN(MAX(CF$9-CF65*CF$8/12,0),CF65),0))</x:f>
      </x:c>
      <x:c r="CG66" s="58" t="str">
        <x:f>IF($C66&gt;'Deal Pricing'!$D$9,"",MAX(CG65-MIN(MAX(CG$9-CG65*CG$8/12,0),CG65),0))</x:f>
      </x:c>
      <x:c r="CH66" s="58" t="str">
        <x:f>IF($C66&gt;'Deal Pricing'!$D$9,"",MAX(CH65-MIN(MAX(CH$9-CH65*CH$8/12,0),CH65),0))</x:f>
      </x:c>
      <x:c r="CI66" s="58" t="str">
        <x:f>IF($C66&gt;'Deal Pricing'!$D$9,"",MAX(CI65-MIN(MAX(CI$9-CI65*CI$8/12,0),CI65),0))</x:f>
      </x:c>
      <x:c r="CJ66" s="58" t="str">
        <x:f>IF($C66&gt;'Deal Pricing'!$D$9,"",MAX(CJ65-MIN(MAX(CJ$9-CJ65*CJ$8/12,0),CJ65),0))</x:f>
      </x:c>
      <x:c r="CK66" s="58" t="str">
        <x:f>IF($C66&gt;'Deal Pricing'!$D$9,"",MAX(CK65-MIN(MAX(CK$9-CK65*CK$8/12,0),CK65),0))</x:f>
      </x:c>
      <x:c r="CL66" s="58" t="str">
        <x:f>IF($C66&gt;'Deal Pricing'!$D$9,"",MAX(CL65-MIN(MAX(CL$9-CL65*CL$8/12,0),CL65),0))</x:f>
      </x:c>
      <x:c r="CM66" s="58" t="str">
        <x:f>IF($C66&gt;'Deal Pricing'!$D$9,"",MAX(CM65-MIN(MAX(CM$9-CM65*CM$8/12,0),CM65),0))</x:f>
      </x:c>
      <x:c r="CN66" s="58" t="str">
        <x:f>IF($C66&gt;'Deal Pricing'!$D$9,"",MAX(CN65-MIN(MAX(CN$9-CN65*CN$8/12,0),CN65),0))</x:f>
      </x:c>
      <x:c r="CO66" s="58" t="str">
        <x:f>IF($C66&gt;'Deal Pricing'!$D$9,"",MAX(CO65-MIN(MAX(CO$9-CO65*CO$8/12,0),CO65),0))</x:f>
      </x:c>
      <x:c r="CP66" s="58" t="str">
        <x:f>IF($C66&gt;'Deal Pricing'!$D$9,"",MAX(CP65-MIN(MAX(CP$9-CP65*CP$8/12,0),CP65),0))</x:f>
      </x:c>
      <x:c r="CQ66" s="58" t="str">
        <x:f>IF($C66&gt;'Deal Pricing'!$D$9,"",MAX(CQ65-MIN(MAX(CQ$9-CQ65*CQ$8/12,0),CQ65),0))</x:f>
      </x:c>
      <x:c r="CR66" s="58" t="str">
        <x:f>IF($C66&gt;'Deal Pricing'!$D$9,"",MAX(CR65-MIN(MAX(CR$9-CR65*CR$8/12,0),CR65),0))</x:f>
      </x:c>
      <x:c r="CS66" s="58" t="str">
        <x:f>IF($C66&gt;'Deal Pricing'!$D$9,"",MAX(CS65-MIN(MAX(CS$9-CS65*CS$8/12,0),CS65),0))</x:f>
      </x:c>
      <x:c r="CT66" s="58" t="str">
        <x:f>IF($C66&gt;'Deal Pricing'!$D$9,"",MAX(CT65-MIN(MAX(CT$9-CT65*CT$8/12,0),CT65),0))</x:f>
      </x:c>
      <x:c r="CU66" s="58" t="str">
        <x:f>IF($C66&gt;'Deal Pricing'!$D$9,"",MAX(CU65-MIN(MAX(CU$9-CU65*CU$8/12,0),CU65),0))</x:f>
      </x:c>
      <x:c r="CV66" s="58" t="str">
        <x:f>IF($C66&gt;'Deal Pricing'!$D$9,"",MAX(CV65-MIN(MAX(CV$9-CV65*CV$8/12,0),CV65),0))</x:f>
      </x:c>
      <x:c r="CW66" s="58" t="str">
        <x:f>IF($C66&gt;'Deal Pricing'!$D$9,"",MAX(CW65-MIN(MAX(CW$9-CW65*CW$8/12,0),CW65),0))</x:f>
      </x:c>
      <x:c r="CX66" s="58" t="str">
        <x:f>IF($C66&gt;'Deal Pricing'!$D$9,"",MAX(CX65-MIN(MAX(CX$9-CX65*CX$8/12,0),CX65),0))</x:f>
      </x:c>
      <x:c r="CY66" s="58" t="str">
        <x:f>IF($C66&gt;'Deal Pricing'!$D$9,"",MAX(CY65-MIN(MAX(CY$9-CY65*CY$8/12,0),CY65),0))</x:f>
      </x:c>
      <x:c r="CZ66" s="58" t="str">
        <x:f>IF($C66&gt;'Deal Pricing'!$D$9,"",MAX(CZ65-MIN(MAX(CZ$9-CZ65*CZ$8/12,0),CZ65),0))</x:f>
      </x:c>
      <x:c r="DA66" s="58" t="str">
        <x:f>IF($C66&gt;'Deal Pricing'!$D$9,"",MAX(DA65-MIN(MAX(DA$9-DA65*DA$8/12,0),DA65),0))</x:f>
      </x:c>
      <x:c r="DB66" s="58" t="str">
        <x:f>IF($C66&gt;'Deal Pricing'!$D$9,"",MAX(DB65-MIN(MAX(DB$9-DB65*DB$8/12,0),DB65),0))</x:f>
      </x:c>
      <x:c r="DC66" s="58" t="str">
        <x:f>IF($C66&gt;'Deal Pricing'!$D$9,"",MAX(DC65-MIN(MAX(DC$9-DC65*DC$8/12,0),DC65),0))</x:f>
      </x:c>
      <x:c r="DD66" s="58" t="str">
        <x:f>IF($C66&gt;'Deal Pricing'!$D$9,"",MAX(DD65-MIN(MAX(DD$9-DD65*DD$8/12,0),DD65),0))</x:f>
      </x:c>
      <x:c r="DE66" s="58" t="str">
        <x:f>IF($C66&gt;'Deal Pricing'!$D$9,"",MAX(DE65-MIN(MAX(DE$9-DE65*DE$8/12,0),DE65),0))</x:f>
      </x:c>
      <x:c r="DF66" s="58" t="str">
        <x:f>IF($C66&gt;'Deal Pricing'!$D$9,"",MAX(DF65-MIN(MAX(DF$9-DF65*DF$8/12,0),DF65),0))</x:f>
      </x:c>
      <x:c r="DG66" s="58" t="str">
        <x:f>IF($C66&gt;'Deal Pricing'!$D$9,"",MAX(DG65-MIN(MAX(DG$9-DG65*DG$8/12,0),DG65),0))</x:f>
      </x:c>
      <x:c r="DH66" s="58" t="str">
        <x:f>IF($C66&gt;'Deal Pricing'!$D$9,"",MAX(DH65-MIN(MAX(DH$9-DH65*DH$8/12,0),DH65),0))</x:f>
      </x:c>
      <x:c r="DI66" s="58" t="str">
        <x:f>IF($C66&gt;'Deal Pricing'!$D$9,"",MAX(DI65-MIN(MAX(DI$9-DI65*DI$8/12,0),DI65),0))</x:f>
      </x:c>
      <x:c r="DJ66" s="58" t="str">
        <x:f>IF($C66&gt;'Deal Pricing'!$D$9,"",MAX(DJ65-MIN(MAX(DJ$9-DJ65*DJ$8/12,0),DJ65),0))</x:f>
      </x:c>
      <x:c r="DK66" s="58" t="str">
        <x:f>IF($C66&gt;'Deal Pricing'!$D$9,"",MAX(DK65-MIN(MAX(DK$9-DK65*DK$8/12,0),DK65),0))</x:f>
      </x:c>
      <x:c r="DL66" s="58" t="str">
        <x:f>IF($C66&gt;'Deal Pricing'!$D$9,"",MAX(DL65-MIN(MAX(DL$9-DL65*DL$8/12,0),DL65),0))</x:f>
      </x:c>
      <x:c r="DM66" s="58" t="str">
        <x:f>IF($C66&gt;'Deal Pricing'!$D$9,"",MAX(DM65-MIN(MAX(DM$9-DM65*DM$8/12,0),DM65),0))</x:f>
      </x:c>
      <x:c r="DN66" s="58" t="str">
        <x:f>IF($C66&gt;'Deal Pricing'!$D$9,"",MAX(DN65-MIN(MAX(DN$9-DN65*DN$8/12,0),DN65),0))</x:f>
      </x:c>
      <x:c r="DO66" s="58" t="str">
        <x:f>IF($C66&gt;'Deal Pricing'!$D$9,"",MAX(DO65-MIN(MAX(DO$9-DO65*DO$8/12,0),DO65),0))</x:f>
      </x:c>
      <x:c r="DP66" s="58" t="str">
        <x:f>IF($C66&gt;'Deal Pricing'!$D$9,"",MAX(DP65-MIN(MAX(DP$9-DP65*DP$8/12,0),DP65),0))</x:f>
      </x:c>
      <x:c r="DQ66" s="58" t="str">
        <x:f>IF($C66&gt;'Deal Pricing'!$D$9,"",MAX(DQ65-MIN(MAX(DQ$9-DQ65*DQ$8/12,0),DQ65),0))</x:f>
      </x:c>
      <x:c r="DR66" s="58" t="str">
        <x:f>IF($C66&gt;'Deal Pricing'!$D$9,"",MAX(DR65-MIN(MAX(DR$9-DR65*DR$8/12,0),DR65),0))</x:f>
      </x:c>
      <x:c r="DS66" s="58" t="str">
        <x:f>IF($C66&gt;'Deal Pricing'!$D$9,"",MAX(DS65-MIN(MAX(DS$9-DS65*DS$8/12,0),DS65),0))</x:f>
      </x:c>
      <x:c r="DT66" s="58" t="str">
        <x:f>IF($C66&gt;'Deal Pricing'!$D$9,"",MAX(DT65-MIN(MAX(DT$9-DT65*DT$8/12,0),DT65),0))</x:f>
      </x:c>
      <x:c r="DU66" s="58" t="str">
        <x:f>IF($C66&gt;'Deal Pricing'!$D$9,"",MAX(DU65-MIN(MAX(DU$9-DU65*DU$8/12,0),DU65),0))</x:f>
      </x:c>
      <x:c r="DV66" s="58" t="str">
        <x:f>IF($C66&gt;'Deal Pricing'!$D$9,"",MAX(DV65-MIN(MAX(DV$9-DV65*DV$8/12,0),DV65),0))</x:f>
      </x:c>
      <x:c r="DW66" s="58" t="str">
        <x:f>IF($C66&gt;'Deal Pricing'!$D$9,"",MAX(DW65-MIN(MAX(DW$9-DW65*DW$8/12,0),DW65),0))</x:f>
      </x:c>
      <x:c r="DX66" s="58" t="str">
        <x:f>IF($C66&gt;'Deal Pricing'!$D$9,"",MAX(DX65-MIN(MAX(DX$9-DX65*DX$8/12,0),DX65),0))</x:f>
      </x:c>
      <x:c r="DY66" s="58" t="str">
        <x:f>IF($C66&gt;'Deal Pricing'!$D$9,"",MAX(DY65-MIN(MAX(DY$9-DY65*DY$8/12,0),DY65),0))</x:f>
      </x:c>
      <x:c r="DZ66" s="58" t="str">
        <x:f>IF($C66&gt;'Deal Pricing'!$D$9,"",MAX(DZ65-MIN(MAX(DZ$9-DZ65*DZ$8/12,0),DZ65),0))</x:f>
      </x:c>
      <x:c r="EA66" s="58" t="str">
        <x:f>IF($C66&gt;'Deal Pricing'!$D$9,"",MAX(EA65-MIN(MAX(EA$9-EA65*EA$8/12,0),EA65),0))</x:f>
      </x:c>
      <x:c r="EB66" s="58" t="str">
        <x:f>IF($C66&gt;'Deal Pricing'!$D$9,"",MAX(EB65-MIN(MAX(EB$9-EB65*EB$8/12,0),EB65),0))</x:f>
      </x:c>
      <x:c r="EC66" s="58" t="str">
        <x:f>IF($C66&gt;'Deal Pricing'!$D$9,"",MAX(EC65-MIN(MAX(EC$9-EC65*EC$8/12,0),EC65),0))</x:f>
      </x:c>
      <x:c r="ED66" s="58" t="str">
        <x:f>IF($C66&gt;'Deal Pricing'!$D$9,"",MAX(ED65-MIN(MAX(ED$9-ED65*ED$8/12,0),ED65),0))</x:f>
      </x:c>
      <x:c r="EE66" s="58" t="str">
        <x:f>IF($C66&gt;'Deal Pricing'!$D$9,"",MAX(EE65-MIN(MAX(EE$9-EE65*EE$8/12,0),EE65),0))</x:f>
      </x:c>
      <x:c r="EF66" s="58" t="str">
        <x:f>IF($C66&gt;'Deal Pricing'!$D$9,"",MAX(EF65-MIN(MAX(EF$9-EF65*EF$8/12,0),EF65),0))</x:f>
      </x:c>
      <x:c r="EG66" s="58" t="str">
        <x:f>IF($C66&gt;'Deal Pricing'!$D$9,"",MAX(EG65-MIN(MAX(EG$9-EG65*EG$8/12,0),EG65),0))</x:f>
      </x:c>
      <x:c r="EH66" s="58" t="str">
        <x:f>IF($C66&gt;'Deal Pricing'!$D$9,"",MAX(EH65-MIN(MAX(EH$9-EH65*EH$8/12,0),EH65),0))</x:f>
      </x:c>
      <x:c r="EI66" s="58" t="str">
        <x:f>IF($C66&gt;'Deal Pricing'!$D$9,"",MAX(EI65-MIN(MAX(EI$9-EI65*EI$8/12,0),EI65),0))</x:f>
      </x:c>
      <x:c r="EJ66" s="58" t="str">
        <x:f>IF($C66&gt;'Deal Pricing'!$D$9,"",MAX(EJ65-MIN(MAX(EJ$9-EJ65*EJ$8/12,0),EJ65),0))</x:f>
      </x:c>
      <x:c r="EK66" s="58" t="str">
        <x:f>IF($C66&gt;'Deal Pricing'!$D$9,"",MAX(EK65-MIN(MAX(EK$9-EK65*EK$8/12,0),EK65),0))</x:f>
      </x:c>
      <x:c r="EL66" s="58" t="str">
        <x:f>IF($C66&gt;'Deal Pricing'!$D$9,"",MAX(EL65-MIN(MAX(EL$9-EL65*EL$8/12,0),EL65),0))</x:f>
      </x:c>
      <x:c r="EM66" s="58" t="str">
        <x:f>IF($C66&gt;'Deal Pricing'!$D$9,"",MAX(EM65-MIN(MAX(EM$9-EM65*EM$8/12,0),EM65),0))</x:f>
      </x:c>
      <x:c r="EN66" s="58" t="str">
        <x:f>IF($C66&gt;'Deal Pricing'!$D$9,"",MAX(EN65-MIN(MAX(EN$9-EN65*EN$8/12,0),EN65),0))</x:f>
      </x:c>
      <x:c r="EO66" s="58" t="str">
        <x:f>IF($C66&gt;'Deal Pricing'!$D$9,"",MAX(EO65-MIN(MAX(EO$9-EO65*EO$8/12,0),EO65),0))</x:f>
      </x:c>
      <x:c r="EP66" s="58" t="str">
        <x:f>IF($C66&gt;'Deal Pricing'!$D$9,"",MAX(EP65-MIN(MAX(EP$9-EP65*EP$8/12,0),EP65),0))</x:f>
      </x:c>
      <x:c r="EQ66" s="58" t="str">
        <x:f>IF($C66&gt;'Deal Pricing'!$D$9,"",MAX(EQ65-MIN(MAX(EQ$9-EQ65*EQ$8/12,0),EQ65),0))</x:f>
      </x:c>
      <x:c r="ER66" s="58" t="str">
        <x:f>IF($C66&gt;'Deal Pricing'!$D$9,"",MAX(ER65-MIN(MAX(ER$9-ER65*ER$8/12,0),ER65),0))</x:f>
      </x:c>
      <x:c r="ES66" s="58" t="str">
        <x:f>IF($C66&gt;'Deal Pricing'!$D$9,"",MAX(ES65-MIN(MAX(ES$9-ES65*ES$8/12,0),ES65),0))</x:f>
      </x:c>
      <x:c r="ET66" s="58" t="str">
        <x:f>IF($C66&gt;'Deal Pricing'!$D$9,"",MAX(ET65-MIN(MAX(ET$9-ET65*ET$8/12,0),ET65),0))</x:f>
      </x:c>
      <x:c r="EU66" s="58" t="str">
        <x:f>IF($C66&gt;'Deal Pricing'!$D$9,"",MAX(EU65-MIN(MAX(EU$9-EU65*EU$8/12,0),EU65),0))</x:f>
      </x:c>
      <x:c r="EV66" s="58" t="str">
        <x:f>IF($C66&gt;'Deal Pricing'!$D$9,"",MAX(EV65-MIN(MAX(EV$9-EV65*EV$8/12,0),EV65),0))</x:f>
      </x:c>
      <x:c r="EW66" s="58" t="str">
        <x:f>IF($C66&gt;'Deal Pricing'!$D$9,"",MAX(EW65-MIN(MAX(EW$9-EW65*EW$8/12,0),EW65),0))</x:f>
      </x:c>
      <x:c r="EX66" s="58" t="str">
        <x:f>IF($C66&gt;'Deal Pricing'!$D$9,"",MAX(EX65-MIN(MAX(EX$9-EX65*EX$8/12,0),EX65),0))</x:f>
      </x:c>
      <x:c r="EY66" s="58" t="str">
        <x:f>IF($C66&gt;'Deal Pricing'!$D$9,"",MAX(EY65-MIN(MAX(EY$9-EY65*EY$8/12,0),EY65),0))</x:f>
      </x:c>
      <x:c r="EZ66" s="58" t="str">
        <x:f>IF($C66&gt;'Deal Pricing'!$D$9,"",MAX(EZ65-MIN(MAX(EZ$9-EZ65*EZ$8/12,0),EZ65),0))</x:f>
      </x:c>
      <x:c r="FA66" s="58" t="str">
        <x:f>IF($C66&gt;'Deal Pricing'!$D$9,"",MAX(FA65-MIN(MAX(FA$9-FA65*FA$8/12,0),FA65),0))</x:f>
      </x:c>
      <x:c r="FB66" s="58" t="str">
        <x:f>IF($C66&gt;'Deal Pricing'!$D$9,"",MAX(FB65-MIN(MAX(FB$9-FB65*FB$8/12,0),FB65),0))</x:f>
      </x:c>
      <x:c r="FC66" s="58" t="str">
        <x:f>IF($C66&gt;'Deal Pricing'!$D$9,"",MAX(FC65-MIN(MAX(FC$9-FC65*FC$8/12,0),FC65),0))</x:f>
      </x:c>
      <x:c r="FD66" s="58" t="str">
        <x:f>IF($C66&gt;'Deal Pricing'!$D$9,"",MAX(FD65-MIN(MAX(FD$9-FD65*FD$8/12,0),FD65),0))</x:f>
      </x:c>
      <x:c r="FE66" s="58" t="str">
        <x:f>IF($C66&gt;'Deal Pricing'!$D$9,"",MAX(FE65-MIN(MAX(FE$9-FE65*FE$8/12,0),FE65),0))</x:f>
      </x:c>
      <x:c r="FF66" s="58" t="str">
        <x:f>IF($C66&gt;'Deal Pricing'!$D$9,"",MAX(FF65-MIN(MAX(FF$9-FF65*FF$8/12,0),FF65),0))</x:f>
      </x:c>
      <x:c r="FG66" s="58" t="str">
        <x:f>IF($C66&gt;'Deal Pricing'!$D$9,"",MAX(FG65-MIN(MAX(FG$9-FG65*FG$8/12,0),FG65),0))</x:f>
      </x:c>
      <x:c r="FH66" s="58" t="str">
        <x:f>IF($C66&gt;'Deal Pricing'!$D$9,"",MAX(FH65-MIN(MAX(FH$9-FH65*FH$8/12,0),FH65),0))</x:f>
      </x:c>
      <x:c r="FI66" s="58" t="str">
        <x:f>IF($C66&gt;'Deal Pricing'!$D$9,"",MAX(FI65-MIN(MAX(FI$9-FI65*FI$8/12,0),FI65),0))</x:f>
      </x:c>
      <x:c r="FJ66" s="58" t="str">
        <x:f>IF($C66&gt;'Deal Pricing'!$D$9,"",MAX(FJ65-MIN(MAX(FJ$9-FJ65*FJ$8/12,0),FJ65),0))</x:f>
      </x:c>
      <x:c r="FK66" s="58" t="str">
        <x:f>IF($C66&gt;'Deal Pricing'!$D$9,"",MAX(FK65-MIN(MAX(FK$9-FK65*FK$8/12,0),FK65),0))</x:f>
      </x:c>
      <x:c r="FL66" s="58" t="str">
        <x:f>IF($C66&gt;'Deal Pricing'!$D$9,"",MAX(FL65-MIN(MAX(FL$9-FL65*FL$8/12,0),FL65),0))</x:f>
      </x:c>
      <x:c r="FM66" s="58" t="str">
        <x:f>IF($C66&gt;'Deal Pricing'!$D$9,"",MAX(FM65-MIN(MAX(FM$9-FM65*FM$8/12,0),FM65),0))</x:f>
      </x:c>
      <x:c r="FN66" s="58" t="str">
        <x:f>IF($C66&gt;'Deal Pricing'!$D$9,"",MAX(FN65-MIN(MAX(FN$9-FN65*FN$8/12,0),FN65),0))</x:f>
      </x:c>
      <x:c r="FO66" s="58" t="str">
        <x:f>IF($C66&gt;'Deal Pricing'!$D$9,"",MAX(FO65-MIN(MAX(FO$9-FO65*FO$8/12,0),FO65),0))</x:f>
      </x:c>
      <x:c r="FP66" s="58" t="str">
        <x:f>IF($C66&gt;'Deal Pricing'!$D$9,"",MAX(FP65-MIN(MAX(FP$9-FP65*FP$8/12,0),FP65),0))</x:f>
      </x:c>
      <x:c r="FQ66" s="58" t="str">
        <x:f>IF($C66&gt;'Deal Pricing'!$D$9,"",MAX(FQ65-MIN(MAX(FQ$9-FQ65*FQ$8/12,0),FQ65),0))</x:f>
      </x:c>
      <x:c r="FR66" s="58" t="str">
        <x:f>IF($C66&gt;'Deal Pricing'!$D$9,"",MAX(FR65-MIN(MAX(FR$9-FR65*FR$8/12,0),FR65),0))</x:f>
      </x:c>
      <x:c r="FS66" s="58" t="str">
        <x:f>IF($C66&gt;'Deal Pricing'!$D$9,"",MAX(FS65-MIN(MAX(FS$9-FS65*FS$8/12,0),FS65),0))</x:f>
      </x:c>
      <x:c r="FT66" s="58" t="str">
        <x:f>IF($C66&gt;'Deal Pricing'!$D$9,"",MAX(FT65-MIN(MAX(FT$9-FT65*FT$8/12,0),FT65),0))</x:f>
      </x:c>
      <x:c r="FU66" s="58" t="str">
        <x:f>IF($C66&gt;'Deal Pricing'!$D$9,"",MAX(FU65-MIN(MAX(FU$9-FU65*FU$8/12,0),FU65),0))</x:f>
      </x:c>
      <x:c r="FV66" s="58" t="str">
        <x:f>IF($C66&gt;'Deal Pricing'!$D$9,"",MAX(FV65-MIN(MAX(FV$9-FV65*FV$8/12,0),FV65),0))</x:f>
      </x:c>
      <x:c r="FW66" s="58" t="str">
        <x:f>IF($C66&gt;'Deal Pricing'!$D$9,"",MAX(FW65-MIN(MAX(FW$9-FW65*FW$8/12,0),FW65),0))</x:f>
      </x:c>
      <x:c r="FX66" s="58" t="str">
        <x:f>IF($C66&gt;'Deal Pricing'!$D$9,"",MAX(FX65-MIN(MAX(FX$9-FX65*FX$8/12,0),FX65),0))</x:f>
      </x:c>
      <x:c r="FY66" s="58" t="str">
        <x:f>IF($C66&gt;'Deal Pricing'!$D$9,"",MAX(FY65-MIN(MAX(FY$9-FY65*FY$8/12,0),FY65),0))</x:f>
      </x:c>
      <x:c r="FZ66" s="58" t="str">
        <x:f>IF($C66&gt;'Deal Pricing'!$D$9,"",MAX(FZ65-MIN(MAX(FZ$9-FZ65*FZ$8/12,0),FZ65),0))</x:f>
      </x:c>
      <x:c r="GA66" s="58" t="str">
        <x:f>IF($C66&gt;'Deal Pricing'!$D$9,"",MAX(GA65-MIN(MAX(GA$9-GA65*GA$8/12,0),GA65),0))</x:f>
      </x:c>
      <x:c r="GB66" s="58" t="str">
        <x:f>IF($C66&gt;'Deal Pricing'!$D$9,"",MAX(GB65-MIN(MAX(GB$9-GB65*GB$8/12,0),GB65),0))</x:f>
      </x:c>
      <x:c r="GC66" s="58" t="str">
        <x:f>IF($C66&gt;'Deal Pricing'!$D$9,"",MAX(GC65-MIN(MAX(GC$9-GC65*GC$8/12,0),GC65),0))</x:f>
      </x:c>
      <x:c r="GD66" s="58" t="str">
        <x:f>IF($C66&gt;'Deal Pricing'!$D$9,"",MAX(GD65-MIN(MAX(GD$9-GD65*GD$8/12,0),GD65),0))</x:f>
      </x:c>
      <x:c r="GE66" s="58" t="str">
        <x:f>IF($C66&gt;'Deal Pricing'!$D$9,"",MAX(GE65-MIN(MAX(GE$9-GE65*GE$8/12,0),GE65),0))</x:f>
      </x:c>
      <x:c r="GF66" s="58" t="str">
        <x:f>IF($C66&gt;'Deal Pricing'!$D$9,"",MAX(GF65-MIN(MAX(GF$9-GF65*GF$8/12,0),GF65),0))</x:f>
      </x:c>
      <x:c r="GG66" s="58" t="str">
        <x:f>IF($C66&gt;'Deal Pricing'!$D$9,"",MAX(GG65-MIN(MAX(GG$9-GG65*GG$8/12,0),GG65),0))</x:f>
      </x:c>
      <x:c r="GH66" s="58" t="str">
        <x:f>IF($C66&gt;'Deal Pricing'!$D$9,"",MAX(GH65-MIN(MAX(GH$9-GH65*GH$8/12,0),GH65),0))</x:f>
      </x:c>
      <x:c r="GI66" s="58" t="str">
        <x:f>IF($C66&gt;'Deal Pricing'!$D$9,"",MAX(GI65-MIN(MAX(GI$9-GI65*GI$8/12,0),GI65),0))</x:f>
      </x:c>
      <x:c r="GJ66" s="58" t="str">
        <x:f>IF($C66&gt;'Deal Pricing'!$D$9,"",MAX(GJ65-MIN(MAX(GJ$9-GJ65*GJ$8/12,0),GJ65),0))</x:f>
      </x:c>
      <x:c r="GK66" s="58" t="str">
        <x:f>IF($C66&gt;'Deal Pricing'!$D$9,"",MAX(GK65-MIN(MAX(GK$9-GK65*GK$8/12,0),GK65),0))</x:f>
      </x:c>
      <x:c r="GL66" s="58" t="str">
        <x:f>IF($C66&gt;'Deal Pricing'!$D$9,"",MAX(GL65-MIN(MAX(GL$9-GL65*GL$8/12,0),GL65),0))</x:f>
      </x:c>
      <x:c r="GM66" s="58" t="str">
        <x:f>IF($C66&gt;'Deal Pricing'!$D$9,"",MAX(GM65-MIN(MAX(GM$9-GM65*GM$8/12,0),GM65),0))</x:f>
      </x:c>
      <x:c r="GN66" s="58" t="str">
        <x:f>IF($C66&gt;'Deal Pricing'!$D$9,"",MAX(GN65-MIN(MAX(GN$9-GN65*GN$8/12,0),GN65),0))</x:f>
      </x:c>
      <x:c r="GO66" s="58" t="str">
        <x:f>IF($C66&gt;'Deal Pricing'!$D$9,"",MAX(GO65-MIN(MAX(GO$9-GO65*GO$8/12,0),GO65),0))</x:f>
      </x:c>
      <x:c r="GP66" s="58" t="str">
        <x:f>IF($C66&gt;'Deal Pricing'!$D$9,"",MAX(GP65-MIN(MAX(GP$9-GP65*GP$8/12,0),GP65),0))</x:f>
      </x:c>
      <x:c r="GQ66" s="58" t="str">
        <x:f>IF($C66&gt;'Deal Pricing'!$D$9,"",MAX(GQ65-MIN(MAX(GQ$9-GQ65*GQ$8/12,0),GQ65),0))</x:f>
      </x:c>
      <x:c r="GR66" s="58" t="str">
        <x:f>IF($C66&gt;'Deal Pricing'!$D$9,"",MAX(GR65-MIN(MAX(GR$9-GR65*GR$8/12,0),GR65),0))</x:f>
      </x:c>
      <x:c r="GS66" s="58" t="str">
        <x:f>IF($C66&gt;'Deal Pricing'!$D$9,"",MAX(GS65-MIN(MAX(GS$9-GS65*GS$8/12,0),GS65),0))</x:f>
      </x:c>
      <x:c r="GT66" s="58" t="str">
        <x:f>IF($C66&gt;'Deal Pricing'!$D$9,"",MAX(GT65-MIN(MAX(GT$9-GT65*GT$8/12,0),GT65),0))</x:f>
      </x:c>
      <x:c r="GU66" s="58" t="str">
        <x:f>IF($C66&gt;'Deal Pricing'!$D$9,"",MAX(GU65-MIN(MAX(GU$9-GU65*GU$8/12,0),GU65),0))</x:f>
      </x:c>
      <x:c r="GV66" s="58" t="str">
        <x:f>IF($C66&gt;'Deal Pricing'!$D$9,"",MAX(GV65-MIN(MAX(GV$9-GV65*GV$8/12,0),GV65),0))</x:f>
      </x:c>
      <x:c r="GW66" s="58" t="str">
        <x:f>IF($C66&gt;'Deal Pricing'!$D$9,"",MAX(GW65-MIN(MAX(GW$9-GW65*GW$8/12,0),GW65),0))</x:f>
      </x:c>
      <x:c r="GX66" s="58" t="str">
        <x:f>IF($C66&gt;'Deal Pricing'!$D$9,"",MAX(GX65-MIN(MAX(GX$9-GX65*GX$8/12,0),GX65),0))</x:f>
      </x:c>
      <x:c r="GY66" s="58" t="str">
        <x:f>IF($C66&gt;'Deal Pricing'!$D$9,"",MAX(GY65-MIN(MAX(GY$9-GY65*GY$8/12,0),GY65),0))</x:f>
      </x:c>
      <x:c r="GZ66" s="58" t="str">
        <x:f>IF($C66&gt;'Deal Pricing'!$D$9,"",MAX(GZ65-MIN(MAX(GZ$9-GZ65*GZ$8/12,0),GZ65),0))</x:f>
      </x:c>
      <x:c r="HA66" s="58" t="str">
        <x:f>IF($C66&gt;'Deal Pricing'!$D$9,"",MAX(HA65-MIN(MAX(HA$9-HA65*HA$8/12,0),HA65),0))</x:f>
      </x:c>
      <x:c r="HB66" s="58" t="str">
        <x:f>IF($C66&gt;'Deal Pricing'!$D$9,"",MAX(HB65-MIN(MAX(HB$9-HB65*HB$8/12,0),HB65),0))</x:f>
      </x:c>
      <x:c r="HC66" s="58" t="str">
        <x:f>IF($C66&gt;'Deal Pricing'!$D$9,"",MAX(HC65-MIN(MAX(HC$9-HC65*HC$8/12,0),HC65),0))</x:f>
      </x:c>
      <x:c r="HD66" s="58" t="str">
        <x:f>IF($C66&gt;'Deal Pricing'!$D$9,"",MAX(HD65-MIN(MAX(HD$9-HD65*HD$8/12,0),HD65),0))</x:f>
      </x:c>
      <x:c r="HE66" s="58" t="str">
        <x:f>IF($C66&gt;'Deal Pricing'!$D$9,"",MAX(HE65-MIN(MAX(HE$9-HE65*HE$8/12,0),HE65),0))</x:f>
      </x:c>
      <x:c r="HF66" s="58" t="str">
        <x:f>IF($C66&gt;'Deal Pricing'!$D$9,"",MAX(HF65-MIN(MAX(HF$9-HF65*HF$8/12,0),HF65),0))</x:f>
      </x:c>
      <x:c r="HG66" s="58" t="str">
        <x:f>IF($C66&gt;'Deal Pricing'!$D$9,"",MAX(HG65-MIN(MAX(HG$9-HG65*HG$8/12,0),HG65),0))</x:f>
      </x:c>
      <x:c r="HH66" s="58" t="str">
        <x:f>IF($C66&gt;'Deal Pricing'!$D$9,"",MAX(HH65-MIN(MAX(HH$9-HH65*HH$8/12,0),HH65),0))</x:f>
      </x:c>
      <x:c r="HI66" s="58" t="str">
        <x:f>IF($C66&gt;'Deal Pricing'!$D$9,"",MAX(HI65-MIN(MAX(HI$9-HI65*HI$8/12,0),HI65),0))</x:f>
      </x:c>
      <x:c r="HJ66" s="58" t="str">
        <x:f>IF($C66&gt;'Deal Pricing'!$D$9,"",MAX(HJ65-MIN(MAX(HJ$9-HJ65*HJ$8/12,0),HJ65),0))</x:f>
      </x:c>
      <x:c r="HK66" s="58" t="str">
        <x:f>IF($C66&gt;'Deal Pricing'!$D$9,"",MAX(HK65-MIN(MAX(HK$9-HK65*HK$8/12,0),HK65),0))</x:f>
      </x:c>
      <x:c r="HL66" s="58" t="str">
        <x:f>IF($C66&gt;'Deal Pricing'!$D$9,"",MAX(HL65-MIN(MAX(HL$9-HL65*HL$8/12,0),HL65),0))</x:f>
      </x:c>
      <x:c r="HM66" s="58" t="str">
        <x:f>IF($C66&gt;'Deal Pricing'!$D$9,"",MAX(HM65-MIN(MAX(HM$9-HM65*HM$8/12,0),HM65),0))</x:f>
      </x:c>
      <x:c r="HN66" s="58" t="str">
        <x:f>IF($C66&gt;'Deal Pricing'!$D$9,"",MAX(HN65-MIN(MAX(HN$9-HN65*HN$8/12,0),HN65),0))</x:f>
      </x:c>
      <x:c r="HO66" s="58" t="str">
        <x:f>IF($C66&gt;'Deal Pricing'!$D$9,"",MAX(HO65-MIN(MAX(HO$9-HO65*HO$8/12,0),HO65),0))</x:f>
      </x:c>
      <x:c r="HP66" s="58" t="str">
        <x:f>IF($C66&gt;'Deal Pricing'!$D$9,"",MAX(HP65-MIN(MAX(HP$9-HP65*HP$8/12,0),HP65),0))</x:f>
      </x:c>
      <x:c r="HQ66" s="58" t="str">
        <x:f>IF($C66&gt;'Deal Pricing'!$D$9,"",MAX(HQ65-MIN(MAX(HQ$9-HQ65*HQ$8/12,0),HQ65),0))</x:f>
      </x:c>
      <x:c r="HR66" s="58" t="str">
        <x:f>IF($C66&gt;'Deal Pricing'!$D$9,"",MAX(HR65-MIN(MAX(HR$9-HR65*HR$8/12,0),HR65),0))</x:f>
      </x:c>
      <x:c r="HS66" s="58" t="str">
        <x:f>IF($C66&gt;'Deal Pricing'!$D$9,"",MAX(HS65-MIN(MAX(HS$9-HS65*HS$8/12,0),HS65),0))</x:f>
      </x:c>
      <x:c r="HT66" s="58" t="str">
        <x:f>IF($C66&gt;'Deal Pricing'!$D$9,"",MAX(HT65-MIN(MAX(HT$9-HT65*HT$8/12,0),HT65),0))</x:f>
      </x:c>
      <x:c r="HU66" s="58" t="str">
        <x:f>IF($C66&gt;'Deal Pricing'!$D$9,"",MAX(HU65-MIN(MAX(HU$9-HU65*HU$8/12,0),HU65),0))</x:f>
      </x:c>
      <x:c r="HV66" s="58" t="str">
        <x:f>IF($C66&gt;'Deal Pricing'!$D$9,"",MAX(HV65-MIN(MAX(HV$9-HV65*HV$8/12,0),HV65),0))</x:f>
      </x:c>
      <x:c r="HW66" s="58" t="str">
        <x:f>IF($C66&gt;'Deal Pricing'!$D$9,"",MAX(HW65-MIN(MAX(HW$9-HW65*HW$8/12,0),HW65),0))</x:f>
      </x:c>
      <x:c r="HX66" s="58" t="str">
        <x:f>IF($C66&gt;'Deal Pricing'!$D$9,"",MAX(HX65-MIN(MAX(HX$9-HX65*HX$8/12,0),HX65),0))</x:f>
      </x:c>
      <x:c r="HY66" s="58" t="str">
        <x:f>IF($C66&gt;'Deal Pricing'!$D$9,"",MAX(HY65-MIN(MAX(HY$9-HY65*HY$8/12,0),HY65),0))</x:f>
      </x:c>
      <x:c r="HZ66" s="58" t="str">
        <x:f>IF($C66&gt;'Deal Pricing'!$D$9,"",MAX(HZ65-MIN(MAX(HZ$9-HZ65*HZ$8/12,0),HZ65),0))</x:f>
      </x:c>
      <x:c r="IA66" s="58" t="str">
        <x:f>IF($C66&gt;'Deal Pricing'!$D$9,"",MAX(IA65-MIN(MAX(IA$9-IA65*IA$8/12,0),IA65),0))</x:f>
      </x:c>
      <x:c r="IB66" s="58" t="str">
        <x:f>IF($C66&gt;'Deal Pricing'!$D$9,"",MAX(IB65-MIN(MAX(IB$9-IB65*IB$8/12,0),IB65),0))</x:f>
      </x:c>
      <x:c r="IC66" s="2"/>
      <x:c r="ID66" s="2"/>
      <x:c r="IE66" s="2"/>
      <x:c r="IF66" s="2"/>
    </x:row>
    <x:row r="67">
      <x:c r="A67" s="2"/>
      <x:c r="B67" s="2"/>
      <x:c r="C67" s="2" t="n">
        <x:v>43</x:v>
      </x:c>
      <x:c r="D67" s="67" t="str">
        <x:f>IF(C67&lt;='Deal Pricing'!$D$9,(1-(1-(1-'Deal Pricing'!$H$10)^(1/12)))^(C67-1),"")</x:f>
      </x:c>
      <x:c r="E67" s="67" t="str">
        <x:f>IF(D67="","",D67*(1-(1-'Deal Pricing'!$H$10)^(1/12)))</x:f>
      </x:c>
      <x:c r="F67" s="58" t="str">
        <x:f>IF($C67&gt;'Deal Pricing'!$D$9,"",MAX(F66-MIN(MAX(F$9-F66*F$8/12,0),F66),0))</x:f>
      </x:c>
      <x:c r="G67" s="58" t="str">
        <x:f>IF($C67&gt;'Deal Pricing'!$D$9,"",MAX(G66-MIN(MAX(G$9-G66*G$8/12,0),G66),0))</x:f>
      </x:c>
      <x:c r="H67" s="58" t="str">
        <x:f>IF($C67&gt;'Deal Pricing'!$D$9,"",MAX(H66-MIN(MAX(H$9-H66*H$8/12,0),H66),0))</x:f>
      </x:c>
      <x:c r="I67" s="58" t="str">
        <x:f>IF($C67&gt;'Deal Pricing'!$D$9,"",MAX(I66-MIN(MAX(I$9-I66*I$8/12,0),I66),0))</x:f>
      </x:c>
      <x:c r="J67" s="58" t="str">
        <x:f>IF($C67&gt;'Deal Pricing'!$D$9,"",MAX(J66-MIN(MAX(J$9-J66*J$8/12,0),J66),0))</x:f>
      </x:c>
      <x:c r="K67" s="58" t="str">
        <x:f>IF($C67&gt;'Deal Pricing'!$D$9,"",MAX(K66-MIN(MAX(K$9-K66*K$8/12,0),K66),0))</x:f>
      </x:c>
      <x:c r="L67" s="58" t="str">
        <x:f>IF($C67&gt;'Deal Pricing'!$D$9,"",MAX(L66-MIN(MAX(L$9-L66*L$8/12,0),L66),0))</x:f>
      </x:c>
      <x:c r="M67" s="58" t="str">
        <x:f>IF($C67&gt;'Deal Pricing'!$D$9,"",MAX(M66-MIN(MAX(M$9-M66*M$8/12,0),M66),0))</x:f>
      </x:c>
      <x:c r="N67" s="58" t="str">
        <x:f>IF($C67&gt;'Deal Pricing'!$D$9,"",MAX(N66-MIN(MAX(N$9-N66*N$8/12,0),N66),0))</x:f>
      </x:c>
      <x:c r="O67" s="58" t="str">
        <x:f>IF($C67&gt;'Deal Pricing'!$D$9,"",MAX(O66-MIN(MAX(O$9-O66*O$8/12,0),O66),0))</x:f>
      </x:c>
      <x:c r="P67" s="58" t="str">
        <x:f>IF($C67&gt;'Deal Pricing'!$D$9,"",MAX(P66-MIN(MAX(P$9-P66*P$8/12,0),P66),0))</x:f>
      </x:c>
      <x:c r="Q67" s="58" t="str">
        <x:f>IF($C67&gt;'Deal Pricing'!$D$9,"",MAX(Q66-MIN(MAX(Q$9-Q66*Q$8/12,0),Q66),0))</x:f>
      </x:c>
      <x:c r="R67" s="58" t="str">
        <x:f>IF($C67&gt;'Deal Pricing'!$D$9,"",MAX(R66-MIN(MAX(R$9-R66*R$8/12,0),R66),0))</x:f>
      </x:c>
      <x:c r="S67" s="58" t="str">
        <x:f>IF($C67&gt;'Deal Pricing'!$D$9,"",MAX(S66-MIN(MAX(S$9-S66*S$8/12,0),S66),0))</x:f>
      </x:c>
      <x:c r="T67" s="58" t="str">
        <x:f>IF($C67&gt;'Deal Pricing'!$D$9,"",MAX(T66-MIN(MAX(T$9-T66*T$8/12,0),T66),0))</x:f>
      </x:c>
      <x:c r="U67" s="58" t="str">
        <x:f>IF($C67&gt;'Deal Pricing'!$D$9,"",MAX(U66-MIN(MAX(U$9-U66*U$8/12,0),U66),0))</x:f>
      </x:c>
      <x:c r="V67" s="58" t="str">
        <x:f>IF($C67&gt;'Deal Pricing'!$D$9,"",MAX(V66-MIN(MAX(V$9-V66*V$8/12,0),V66),0))</x:f>
      </x:c>
      <x:c r="W67" s="58" t="str">
        <x:f>IF($C67&gt;'Deal Pricing'!$D$9,"",MAX(W66-MIN(MAX(W$9-W66*W$8/12,0),W66),0))</x:f>
      </x:c>
      <x:c r="X67" s="58" t="str">
        <x:f>IF($C67&gt;'Deal Pricing'!$D$9,"",MAX(X66-MIN(MAX(X$9-X66*X$8/12,0),X66),0))</x:f>
      </x:c>
      <x:c r="Y67" s="58" t="str">
        <x:f>IF($C67&gt;'Deal Pricing'!$D$9,"",MAX(Y66-MIN(MAX(Y$9-Y66*Y$8/12,0),Y66),0))</x:f>
      </x:c>
      <x:c r="Z67" s="58" t="str">
        <x:f>IF($C67&gt;'Deal Pricing'!$D$9,"",MAX(Z66-MIN(MAX(Z$9-Z66*Z$8/12,0),Z66),0))</x:f>
      </x:c>
      <x:c r="AA67" s="58" t="str">
        <x:f>IF($C67&gt;'Deal Pricing'!$D$9,"",MAX(AA66-MIN(MAX(AA$9-AA66*AA$8/12,0),AA66),0))</x:f>
      </x:c>
      <x:c r="AB67" s="58" t="str">
        <x:f>IF($C67&gt;'Deal Pricing'!$D$9,"",MAX(AB66-MIN(MAX(AB$9-AB66*AB$8/12,0),AB66),0))</x:f>
      </x:c>
      <x:c r="AC67" s="58" t="str">
        <x:f>IF($C67&gt;'Deal Pricing'!$D$9,"",MAX(AC66-MIN(MAX(AC$9-AC66*AC$8/12,0),AC66),0))</x:f>
      </x:c>
      <x:c r="AD67" s="58" t="str">
        <x:f>IF($C67&gt;'Deal Pricing'!$D$9,"",MAX(AD66-MIN(MAX(AD$9-AD66*AD$8/12,0),AD66),0))</x:f>
      </x:c>
      <x:c r="AE67" s="58" t="str">
        <x:f>IF($C67&gt;'Deal Pricing'!$D$9,"",MAX(AE66-MIN(MAX(AE$9-AE66*AE$8/12,0),AE66),0))</x:f>
      </x:c>
      <x:c r="AF67" s="58" t="str">
        <x:f>IF($C67&gt;'Deal Pricing'!$D$9,"",MAX(AF66-MIN(MAX(AF$9-AF66*AF$8/12,0),AF66),0))</x:f>
      </x:c>
      <x:c r="AG67" s="58" t="str">
        <x:f>IF($C67&gt;'Deal Pricing'!$D$9,"",MAX(AG66-MIN(MAX(AG$9-AG66*AG$8/12,0),AG66),0))</x:f>
      </x:c>
      <x:c r="AH67" s="58" t="str">
        <x:f>IF($C67&gt;'Deal Pricing'!$D$9,"",MAX(AH66-MIN(MAX(AH$9-AH66*AH$8/12,0),AH66),0))</x:f>
      </x:c>
      <x:c r="AI67" s="58" t="str">
        <x:f>IF($C67&gt;'Deal Pricing'!$D$9,"",MAX(AI66-MIN(MAX(AI$9-AI66*AI$8/12,0),AI66),0))</x:f>
      </x:c>
      <x:c r="AJ67" s="58" t="str">
        <x:f>IF($C67&gt;'Deal Pricing'!$D$9,"",MAX(AJ66-MIN(MAX(AJ$9-AJ66*AJ$8/12,0),AJ66),0))</x:f>
      </x:c>
      <x:c r="AK67" s="58" t="str">
        <x:f>IF($C67&gt;'Deal Pricing'!$D$9,"",MAX(AK66-MIN(MAX(AK$9-AK66*AK$8/12,0),AK66),0))</x:f>
      </x:c>
      <x:c r="AL67" s="58" t="str">
        <x:f>IF($C67&gt;'Deal Pricing'!$D$9,"",MAX(AL66-MIN(MAX(AL$9-AL66*AL$8/12,0),AL66),0))</x:f>
      </x:c>
      <x:c r="AM67" s="58" t="str">
        <x:f>IF($C67&gt;'Deal Pricing'!$D$9,"",MAX(AM66-MIN(MAX(AM$9-AM66*AM$8/12,0),AM66),0))</x:f>
      </x:c>
      <x:c r="AN67" s="58" t="str">
        <x:f>IF($C67&gt;'Deal Pricing'!$D$9,"",MAX(AN66-MIN(MAX(AN$9-AN66*AN$8/12,0),AN66),0))</x:f>
      </x:c>
      <x:c r="AO67" s="58" t="str">
        <x:f>IF($C67&gt;'Deal Pricing'!$D$9,"",MAX(AO66-MIN(MAX(AO$9-AO66*AO$8/12,0),AO66),0))</x:f>
      </x:c>
      <x:c r="AP67" s="58" t="str">
        <x:f>IF($C67&gt;'Deal Pricing'!$D$9,"",MAX(AP66-MIN(MAX(AP$9-AP66*AP$8/12,0),AP66),0))</x:f>
      </x:c>
      <x:c r="AQ67" s="58" t="str">
        <x:f>IF($C67&gt;'Deal Pricing'!$D$9,"",MAX(AQ66-MIN(MAX(AQ$9-AQ66*AQ$8/12,0),AQ66),0))</x:f>
      </x:c>
      <x:c r="AR67" s="58" t="str">
        <x:f>IF($C67&gt;'Deal Pricing'!$D$9,"",MAX(AR66-MIN(MAX(AR$9-AR66*AR$8/12,0),AR66),0))</x:f>
      </x:c>
      <x:c r="AS67" s="58" t="str">
        <x:f>IF($C67&gt;'Deal Pricing'!$D$9,"",MAX(AS66-MIN(MAX(AS$9-AS66*AS$8/12,0),AS66),0))</x:f>
      </x:c>
      <x:c r="AT67" s="58" t="str">
        <x:f>IF($C67&gt;'Deal Pricing'!$D$9,"",MAX(AT66-MIN(MAX(AT$9-AT66*AT$8/12,0),AT66),0))</x:f>
      </x:c>
      <x:c r="AU67" s="58" t="str">
        <x:f>IF($C67&gt;'Deal Pricing'!$D$9,"",MAX(AU66-MIN(MAX(AU$9-AU66*AU$8/12,0),AU66),0))</x:f>
      </x:c>
      <x:c r="AV67" s="58" t="str">
        <x:f>IF($C67&gt;'Deal Pricing'!$D$9,"",MAX(AV66-MIN(MAX(AV$9-AV66*AV$8/12,0),AV66),0))</x:f>
      </x:c>
      <x:c r="AW67" s="58" t="str">
        <x:f>IF($C67&gt;'Deal Pricing'!$D$9,"",MAX(AW66-MIN(MAX(AW$9-AW66*AW$8/12,0),AW66),0))</x:f>
      </x:c>
      <x:c r="AX67" s="58" t="str">
        <x:f>IF($C67&gt;'Deal Pricing'!$D$9,"",MAX(AX66-MIN(MAX(AX$9-AX66*AX$8/12,0),AX66),0))</x:f>
      </x:c>
      <x:c r="AY67" s="58" t="str">
        <x:f>IF($C67&gt;'Deal Pricing'!$D$9,"",MAX(AY66-MIN(MAX(AY$9-AY66*AY$8/12,0),AY66),0))</x:f>
      </x:c>
      <x:c r="AZ67" s="58" t="str">
        <x:f>IF($C67&gt;'Deal Pricing'!$D$9,"",MAX(AZ66-MIN(MAX(AZ$9-AZ66*AZ$8/12,0),AZ66),0))</x:f>
      </x:c>
      <x:c r="BA67" s="58" t="str">
        <x:f>IF($C67&gt;'Deal Pricing'!$D$9,"",MAX(BA66-MIN(MAX(BA$9-BA66*BA$8/12,0),BA66),0))</x:f>
      </x:c>
      <x:c r="BB67" s="58" t="str">
        <x:f>IF($C67&gt;'Deal Pricing'!$D$9,"",MAX(BB66-MIN(MAX(BB$9-BB66*BB$8/12,0),BB66),0))</x:f>
      </x:c>
      <x:c r="BC67" s="58" t="str">
        <x:f>IF($C67&gt;'Deal Pricing'!$D$9,"",MAX(BC66-MIN(MAX(BC$9-BC66*BC$8/12,0),BC66),0))</x:f>
      </x:c>
      <x:c r="BD67" s="58" t="str">
        <x:f>IF($C67&gt;'Deal Pricing'!$D$9,"",MAX(BD66-MIN(MAX(BD$9-BD66*BD$8/12,0),BD66),0))</x:f>
      </x:c>
      <x:c r="BE67" s="58" t="str">
        <x:f>IF($C67&gt;'Deal Pricing'!$D$9,"",MAX(BE66-MIN(MAX(BE$9-BE66*BE$8/12,0),BE66),0))</x:f>
      </x:c>
      <x:c r="BF67" s="58" t="str">
        <x:f>IF($C67&gt;'Deal Pricing'!$D$9,"",MAX(BF66-MIN(MAX(BF$9-BF66*BF$8/12,0),BF66),0))</x:f>
      </x:c>
      <x:c r="BG67" s="58" t="str">
        <x:f>IF($C67&gt;'Deal Pricing'!$D$9,"",MAX(BG66-MIN(MAX(BG$9-BG66*BG$8/12,0),BG66),0))</x:f>
      </x:c>
      <x:c r="BH67" s="58" t="str">
        <x:f>IF($C67&gt;'Deal Pricing'!$D$9,"",MAX(BH66-MIN(MAX(BH$9-BH66*BH$8/12,0),BH66),0))</x:f>
      </x:c>
      <x:c r="BI67" s="58" t="str">
        <x:f>IF($C67&gt;'Deal Pricing'!$D$9,"",MAX(BI66-MIN(MAX(BI$9-BI66*BI$8/12,0),BI66),0))</x:f>
      </x:c>
      <x:c r="BJ67" s="58" t="str">
        <x:f>IF($C67&gt;'Deal Pricing'!$D$9,"",MAX(BJ66-MIN(MAX(BJ$9-BJ66*BJ$8/12,0),BJ66),0))</x:f>
      </x:c>
      <x:c r="BK67" s="58" t="str">
        <x:f>IF($C67&gt;'Deal Pricing'!$D$9,"",MAX(BK66-MIN(MAX(BK$9-BK66*BK$8/12,0),BK66),0))</x:f>
      </x:c>
      <x:c r="BL67" s="58" t="str">
        <x:f>IF($C67&gt;'Deal Pricing'!$D$9,"",MAX(BL66-MIN(MAX(BL$9-BL66*BL$8/12,0),BL66),0))</x:f>
      </x:c>
      <x:c r="BM67" s="58" t="str">
        <x:f>IF($C67&gt;'Deal Pricing'!$D$9,"",MAX(BM66-MIN(MAX(BM$9-BM66*BM$8/12,0),BM66),0))</x:f>
      </x:c>
      <x:c r="BN67" s="58" t="str">
        <x:f>IF($C67&gt;'Deal Pricing'!$D$9,"",MAX(BN66-MIN(MAX(BN$9-BN66*BN$8/12,0),BN66),0))</x:f>
      </x:c>
      <x:c r="BO67" s="58" t="str">
        <x:f>IF($C67&gt;'Deal Pricing'!$D$9,"",MAX(BO66-MIN(MAX(BO$9-BO66*BO$8/12,0),BO66),0))</x:f>
      </x:c>
      <x:c r="BP67" s="58" t="str">
        <x:f>IF($C67&gt;'Deal Pricing'!$D$9,"",MAX(BP66-MIN(MAX(BP$9-BP66*BP$8/12,0),BP66),0))</x:f>
      </x:c>
      <x:c r="BQ67" s="58" t="str">
        <x:f>IF($C67&gt;'Deal Pricing'!$D$9,"",MAX(BQ66-MIN(MAX(BQ$9-BQ66*BQ$8/12,0),BQ66),0))</x:f>
      </x:c>
      <x:c r="BR67" s="58" t="str">
        <x:f>IF($C67&gt;'Deal Pricing'!$D$9,"",MAX(BR66-MIN(MAX(BR$9-BR66*BR$8/12,0),BR66),0))</x:f>
      </x:c>
      <x:c r="BS67" s="58" t="str">
        <x:f>IF($C67&gt;'Deal Pricing'!$D$9,"",MAX(BS66-MIN(MAX(BS$9-BS66*BS$8/12,0),BS66),0))</x:f>
      </x:c>
      <x:c r="BT67" s="58" t="str">
        <x:f>IF($C67&gt;'Deal Pricing'!$D$9,"",MAX(BT66-MIN(MAX(BT$9-BT66*BT$8/12,0),BT66),0))</x:f>
      </x:c>
      <x:c r="BU67" s="58" t="str">
        <x:f>IF($C67&gt;'Deal Pricing'!$D$9,"",MAX(BU66-MIN(MAX(BU$9-BU66*BU$8/12,0),BU66),0))</x:f>
      </x:c>
      <x:c r="BV67" s="58" t="str">
        <x:f>IF($C67&gt;'Deal Pricing'!$D$9,"",MAX(BV66-MIN(MAX(BV$9-BV66*BV$8/12,0),BV66),0))</x:f>
      </x:c>
      <x:c r="BW67" s="58" t="str">
        <x:f>IF($C67&gt;'Deal Pricing'!$D$9,"",MAX(BW66-MIN(MAX(BW$9-BW66*BW$8/12,0),BW66),0))</x:f>
      </x:c>
      <x:c r="BX67" s="58" t="str">
        <x:f>IF($C67&gt;'Deal Pricing'!$D$9,"",MAX(BX66-MIN(MAX(BX$9-BX66*BX$8/12,0),BX66),0))</x:f>
      </x:c>
      <x:c r="BY67" s="58" t="str">
        <x:f>IF($C67&gt;'Deal Pricing'!$D$9,"",MAX(BY66-MIN(MAX(BY$9-BY66*BY$8/12,0),BY66),0))</x:f>
      </x:c>
      <x:c r="BZ67" s="58" t="str">
        <x:f>IF($C67&gt;'Deal Pricing'!$D$9,"",MAX(BZ66-MIN(MAX(BZ$9-BZ66*BZ$8/12,0),BZ66),0))</x:f>
      </x:c>
      <x:c r="CA67" s="58" t="str">
        <x:f>IF($C67&gt;'Deal Pricing'!$D$9,"",MAX(CA66-MIN(MAX(CA$9-CA66*CA$8/12,0),CA66),0))</x:f>
      </x:c>
      <x:c r="CB67" s="58" t="str">
        <x:f>IF($C67&gt;'Deal Pricing'!$D$9,"",MAX(CB66-MIN(MAX(CB$9-CB66*CB$8/12,0),CB66),0))</x:f>
      </x:c>
      <x:c r="CC67" s="58" t="str">
        <x:f>IF($C67&gt;'Deal Pricing'!$D$9,"",MAX(CC66-MIN(MAX(CC$9-CC66*CC$8/12,0),CC66),0))</x:f>
      </x:c>
      <x:c r="CD67" s="58" t="str">
        <x:f>IF($C67&gt;'Deal Pricing'!$D$9,"",MAX(CD66-MIN(MAX(CD$9-CD66*CD$8/12,0),CD66),0))</x:f>
      </x:c>
      <x:c r="CE67" s="58" t="str">
        <x:f>IF($C67&gt;'Deal Pricing'!$D$9,"",MAX(CE66-MIN(MAX(CE$9-CE66*CE$8/12,0),CE66),0))</x:f>
      </x:c>
      <x:c r="CF67" s="58" t="str">
        <x:f>IF($C67&gt;'Deal Pricing'!$D$9,"",MAX(CF66-MIN(MAX(CF$9-CF66*CF$8/12,0),CF66),0))</x:f>
      </x:c>
      <x:c r="CG67" s="58" t="str">
        <x:f>IF($C67&gt;'Deal Pricing'!$D$9,"",MAX(CG66-MIN(MAX(CG$9-CG66*CG$8/12,0),CG66),0))</x:f>
      </x:c>
      <x:c r="CH67" s="58" t="str">
        <x:f>IF($C67&gt;'Deal Pricing'!$D$9,"",MAX(CH66-MIN(MAX(CH$9-CH66*CH$8/12,0),CH66),0))</x:f>
      </x:c>
      <x:c r="CI67" s="58" t="str">
        <x:f>IF($C67&gt;'Deal Pricing'!$D$9,"",MAX(CI66-MIN(MAX(CI$9-CI66*CI$8/12,0),CI66),0))</x:f>
      </x:c>
      <x:c r="CJ67" s="58" t="str">
        <x:f>IF($C67&gt;'Deal Pricing'!$D$9,"",MAX(CJ66-MIN(MAX(CJ$9-CJ66*CJ$8/12,0),CJ66),0))</x:f>
      </x:c>
      <x:c r="CK67" s="58" t="str">
        <x:f>IF($C67&gt;'Deal Pricing'!$D$9,"",MAX(CK66-MIN(MAX(CK$9-CK66*CK$8/12,0),CK66),0))</x:f>
      </x:c>
      <x:c r="CL67" s="58" t="str">
        <x:f>IF($C67&gt;'Deal Pricing'!$D$9,"",MAX(CL66-MIN(MAX(CL$9-CL66*CL$8/12,0),CL66),0))</x:f>
      </x:c>
      <x:c r="CM67" s="58" t="str">
        <x:f>IF($C67&gt;'Deal Pricing'!$D$9,"",MAX(CM66-MIN(MAX(CM$9-CM66*CM$8/12,0),CM66),0))</x:f>
      </x:c>
      <x:c r="CN67" s="58" t="str">
        <x:f>IF($C67&gt;'Deal Pricing'!$D$9,"",MAX(CN66-MIN(MAX(CN$9-CN66*CN$8/12,0),CN66),0))</x:f>
      </x:c>
      <x:c r="CO67" s="58" t="str">
        <x:f>IF($C67&gt;'Deal Pricing'!$D$9,"",MAX(CO66-MIN(MAX(CO$9-CO66*CO$8/12,0),CO66),0))</x:f>
      </x:c>
      <x:c r="CP67" s="58" t="str">
        <x:f>IF($C67&gt;'Deal Pricing'!$D$9,"",MAX(CP66-MIN(MAX(CP$9-CP66*CP$8/12,0),CP66),0))</x:f>
      </x:c>
      <x:c r="CQ67" s="58" t="str">
        <x:f>IF($C67&gt;'Deal Pricing'!$D$9,"",MAX(CQ66-MIN(MAX(CQ$9-CQ66*CQ$8/12,0),CQ66),0))</x:f>
      </x:c>
      <x:c r="CR67" s="58" t="str">
        <x:f>IF($C67&gt;'Deal Pricing'!$D$9,"",MAX(CR66-MIN(MAX(CR$9-CR66*CR$8/12,0),CR66),0))</x:f>
      </x:c>
      <x:c r="CS67" s="58" t="str">
        <x:f>IF($C67&gt;'Deal Pricing'!$D$9,"",MAX(CS66-MIN(MAX(CS$9-CS66*CS$8/12,0),CS66),0))</x:f>
      </x:c>
      <x:c r="CT67" s="58" t="str">
        <x:f>IF($C67&gt;'Deal Pricing'!$D$9,"",MAX(CT66-MIN(MAX(CT$9-CT66*CT$8/12,0),CT66),0))</x:f>
      </x:c>
      <x:c r="CU67" s="58" t="str">
        <x:f>IF($C67&gt;'Deal Pricing'!$D$9,"",MAX(CU66-MIN(MAX(CU$9-CU66*CU$8/12,0),CU66),0))</x:f>
      </x:c>
      <x:c r="CV67" s="58" t="str">
        <x:f>IF($C67&gt;'Deal Pricing'!$D$9,"",MAX(CV66-MIN(MAX(CV$9-CV66*CV$8/12,0),CV66),0))</x:f>
      </x:c>
      <x:c r="CW67" s="58" t="str">
        <x:f>IF($C67&gt;'Deal Pricing'!$D$9,"",MAX(CW66-MIN(MAX(CW$9-CW66*CW$8/12,0),CW66),0))</x:f>
      </x:c>
      <x:c r="CX67" s="58" t="str">
        <x:f>IF($C67&gt;'Deal Pricing'!$D$9,"",MAX(CX66-MIN(MAX(CX$9-CX66*CX$8/12,0),CX66),0))</x:f>
      </x:c>
      <x:c r="CY67" s="58" t="str">
        <x:f>IF($C67&gt;'Deal Pricing'!$D$9,"",MAX(CY66-MIN(MAX(CY$9-CY66*CY$8/12,0),CY66),0))</x:f>
      </x:c>
      <x:c r="CZ67" s="58" t="str">
        <x:f>IF($C67&gt;'Deal Pricing'!$D$9,"",MAX(CZ66-MIN(MAX(CZ$9-CZ66*CZ$8/12,0),CZ66),0))</x:f>
      </x:c>
      <x:c r="DA67" s="58" t="str">
        <x:f>IF($C67&gt;'Deal Pricing'!$D$9,"",MAX(DA66-MIN(MAX(DA$9-DA66*DA$8/12,0),DA66),0))</x:f>
      </x:c>
      <x:c r="DB67" s="58" t="str">
        <x:f>IF($C67&gt;'Deal Pricing'!$D$9,"",MAX(DB66-MIN(MAX(DB$9-DB66*DB$8/12,0),DB66),0))</x:f>
      </x:c>
      <x:c r="DC67" s="58" t="str">
        <x:f>IF($C67&gt;'Deal Pricing'!$D$9,"",MAX(DC66-MIN(MAX(DC$9-DC66*DC$8/12,0),DC66),0))</x:f>
      </x:c>
      <x:c r="DD67" s="58" t="str">
        <x:f>IF($C67&gt;'Deal Pricing'!$D$9,"",MAX(DD66-MIN(MAX(DD$9-DD66*DD$8/12,0),DD66),0))</x:f>
      </x:c>
      <x:c r="DE67" s="58" t="str">
        <x:f>IF($C67&gt;'Deal Pricing'!$D$9,"",MAX(DE66-MIN(MAX(DE$9-DE66*DE$8/12,0),DE66),0))</x:f>
      </x:c>
      <x:c r="DF67" s="58" t="str">
        <x:f>IF($C67&gt;'Deal Pricing'!$D$9,"",MAX(DF66-MIN(MAX(DF$9-DF66*DF$8/12,0),DF66),0))</x:f>
      </x:c>
      <x:c r="DG67" s="58" t="str">
        <x:f>IF($C67&gt;'Deal Pricing'!$D$9,"",MAX(DG66-MIN(MAX(DG$9-DG66*DG$8/12,0),DG66),0))</x:f>
      </x:c>
      <x:c r="DH67" s="58" t="str">
        <x:f>IF($C67&gt;'Deal Pricing'!$D$9,"",MAX(DH66-MIN(MAX(DH$9-DH66*DH$8/12,0),DH66),0))</x:f>
      </x:c>
      <x:c r="DI67" s="58" t="str">
        <x:f>IF($C67&gt;'Deal Pricing'!$D$9,"",MAX(DI66-MIN(MAX(DI$9-DI66*DI$8/12,0),DI66),0))</x:f>
      </x:c>
      <x:c r="DJ67" s="58" t="str">
        <x:f>IF($C67&gt;'Deal Pricing'!$D$9,"",MAX(DJ66-MIN(MAX(DJ$9-DJ66*DJ$8/12,0),DJ66),0))</x:f>
      </x:c>
      <x:c r="DK67" s="58" t="str">
        <x:f>IF($C67&gt;'Deal Pricing'!$D$9,"",MAX(DK66-MIN(MAX(DK$9-DK66*DK$8/12,0),DK66),0))</x:f>
      </x:c>
      <x:c r="DL67" s="58" t="str">
        <x:f>IF($C67&gt;'Deal Pricing'!$D$9,"",MAX(DL66-MIN(MAX(DL$9-DL66*DL$8/12,0),DL66),0))</x:f>
      </x:c>
      <x:c r="DM67" s="58" t="str">
        <x:f>IF($C67&gt;'Deal Pricing'!$D$9,"",MAX(DM66-MIN(MAX(DM$9-DM66*DM$8/12,0),DM66),0))</x:f>
      </x:c>
      <x:c r="DN67" s="58" t="str">
        <x:f>IF($C67&gt;'Deal Pricing'!$D$9,"",MAX(DN66-MIN(MAX(DN$9-DN66*DN$8/12,0),DN66),0))</x:f>
      </x:c>
      <x:c r="DO67" s="58" t="str">
        <x:f>IF($C67&gt;'Deal Pricing'!$D$9,"",MAX(DO66-MIN(MAX(DO$9-DO66*DO$8/12,0),DO66),0))</x:f>
      </x:c>
      <x:c r="DP67" s="58" t="str">
        <x:f>IF($C67&gt;'Deal Pricing'!$D$9,"",MAX(DP66-MIN(MAX(DP$9-DP66*DP$8/12,0),DP66),0))</x:f>
      </x:c>
      <x:c r="DQ67" s="58" t="str">
        <x:f>IF($C67&gt;'Deal Pricing'!$D$9,"",MAX(DQ66-MIN(MAX(DQ$9-DQ66*DQ$8/12,0),DQ66),0))</x:f>
      </x:c>
      <x:c r="DR67" s="58" t="str">
        <x:f>IF($C67&gt;'Deal Pricing'!$D$9,"",MAX(DR66-MIN(MAX(DR$9-DR66*DR$8/12,0),DR66),0))</x:f>
      </x:c>
      <x:c r="DS67" s="58" t="str">
        <x:f>IF($C67&gt;'Deal Pricing'!$D$9,"",MAX(DS66-MIN(MAX(DS$9-DS66*DS$8/12,0),DS66),0))</x:f>
      </x:c>
      <x:c r="DT67" s="58" t="str">
        <x:f>IF($C67&gt;'Deal Pricing'!$D$9,"",MAX(DT66-MIN(MAX(DT$9-DT66*DT$8/12,0),DT66),0))</x:f>
      </x:c>
      <x:c r="DU67" s="58" t="str">
        <x:f>IF($C67&gt;'Deal Pricing'!$D$9,"",MAX(DU66-MIN(MAX(DU$9-DU66*DU$8/12,0),DU66),0))</x:f>
      </x:c>
      <x:c r="DV67" s="58" t="str">
        <x:f>IF($C67&gt;'Deal Pricing'!$D$9,"",MAX(DV66-MIN(MAX(DV$9-DV66*DV$8/12,0),DV66),0))</x:f>
      </x:c>
      <x:c r="DW67" s="58" t="str">
        <x:f>IF($C67&gt;'Deal Pricing'!$D$9,"",MAX(DW66-MIN(MAX(DW$9-DW66*DW$8/12,0),DW66),0))</x:f>
      </x:c>
      <x:c r="DX67" s="58" t="str">
        <x:f>IF($C67&gt;'Deal Pricing'!$D$9,"",MAX(DX66-MIN(MAX(DX$9-DX66*DX$8/12,0),DX66),0))</x:f>
      </x:c>
      <x:c r="DY67" s="58" t="str">
        <x:f>IF($C67&gt;'Deal Pricing'!$D$9,"",MAX(DY66-MIN(MAX(DY$9-DY66*DY$8/12,0),DY66),0))</x:f>
      </x:c>
      <x:c r="DZ67" s="58" t="str">
        <x:f>IF($C67&gt;'Deal Pricing'!$D$9,"",MAX(DZ66-MIN(MAX(DZ$9-DZ66*DZ$8/12,0),DZ66),0))</x:f>
      </x:c>
      <x:c r="EA67" s="58" t="str">
        <x:f>IF($C67&gt;'Deal Pricing'!$D$9,"",MAX(EA66-MIN(MAX(EA$9-EA66*EA$8/12,0),EA66),0))</x:f>
      </x:c>
      <x:c r="EB67" s="58" t="str">
        <x:f>IF($C67&gt;'Deal Pricing'!$D$9,"",MAX(EB66-MIN(MAX(EB$9-EB66*EB$8/12,0),EB66),0))</x:f>
      </x:c>
      <x:c r="EC67" s="58" t="str">
        <x:f>IF($C67&gt;'Deal Pricing'!$D$9,"",MAX(EC66-MIN(MAX(EC$9-EC66*EC$8/12,0),EC66),0))</x:f>
      </x:c>
      <x:c r="ED67" s="58" t="str">
        <x:f>IF($C67&gt;'Deal Pricing'!$D$9,"",MAX(ED66-MIN(MAX(ED$9-ED66*ED$8/12,0),ED66),0))</x:f>
      </x:c>
      <x:c r="EE67" s="58" t="str">
        <x:f>IF($C67&gt;'Deal Pricing'!$D$9,"",MAX(EE66-MIN(MAX(EE$9-EE66*EE$8/12,0),EE66),0))</x:f>
      </x:c>
      <x:c r="EF67" s="58" t="str">
        <x:f>IF($C67&gt;'Deal Pricing'!$D$9,"",MAX(EF66-MIN(MAX(EF$9-EF66*EF$8/12,0),EF66),0))</x:f>
      </x:c>
      <x:c r="EG67" s="58" t="str">
        <x:f>IF($C67&gt;'Deal Pricing'!$D$9,"",MAX(EG66-MIN(MAX(EG$9-EG66*EG$8/12,0),EG66),0))</x:f>
      </x:c>
      <x:c r="EH67" s="58" t="str">
        <x:f>IF($C67&gt;'Deal Pricing'!$D$9,"",MAX(EH66-MIN(MAX(EH$9-EH66*EH$8/12,0),EH66),0))</x:f>
      </x:c>
      <x:c r="EI67" s="58" t="str">
        <x:f>IF($C67&gt;'Deal Pricing'!$D$9,"",MAX(EI66-MIN(MAX(EI$9-EI66*EI$8/12,0),EI66),0))</x:f>
      </x:c>
      <x:c r="EJ67" s="58" t="str">
        <x:f>IF($C67&gt;'Deal Pricing'!$D$9,"",MAX(EJ66-MIN(MAX(EJ$9-EJ66*EJ$8/12,0),EJ66),0))</x:f>
      </x:c>
      <x:c r="EK67" s="58" t="str">
        <x:f>IF($C67&gt;'Deal Pricing'!$D$9,"",MAX(EK66-MIN(MAX(EK$9-EK66*EK$8/12,0),EK66),0))</x:f>
      </x:c>
      <x:c r="EL67" s="58" t="str">
        <x:f>IF($C67&gt;'Deal Pricing'!$D$9,"",MAX(EL66-MIN(MAX(EL$9-EL66*EL$8/12,0),EL66),0))</x:f>
      </x:c>
      <x:c r="EM67" s="58" t="str">
        <x:f>IF($C67&gt;'Deal Pricing'!$D$9,"",MAX(EM66-MIN(MAX(EM$9-EM66*EM$8/12,0),EM66),0))</x:f>
      </x:c>
      <x:c r="EN67" s="58" t="str">
        <x:f>IF($C67&gt;'Deal Pricing'!$D$9,"",MAX(EN66-MIN(MAX(EN$9-EN66*EN$8/12,0),EN66),0))</x:f>
      </x:c>
      <x:c r="EO67" s="58" t="str">
        <x:f>IF($C67&gt;'Deal Pricing'!$D$9,"",MAX(EO66-MIN(MAX(EO$9-EO66*EO$8/12,0),EO66),0))</x:f>
      </x:c>
      <x:c r="EP67" s="58" t="str">
        <x:f>IF($C67&gt;'Deal Pricing'!$D$9,"",MAX(EP66-MIN(MAX(EP$9-EP66*EP$8/12,0),EP66),0))</x:f>
      </x:c>
      <x:c r="EQ67" s="58" t="str">
        <x:f>IF($C67&gt;'Deal Pricing'!$D$9,"",MAX(EQ66-MIN(MAX(EQ$9-EQ66*EQ$8/12,0),EQ66),0))</x:f>
      </x:c>
      <x:c r="ER67" s="58" t="str">
        <x:f>IF($C67&gt;'Deal Pricing'!$D$9,"",MAX(ER66-MIN(MAX(ER$9-ER66*ER$8/12,0),ER66),0))</x:f>
      </x:c>
      <x:c r="ES67" s="58" t="str">
        <x:f>IF($C67&gt;'Deal Pricing'!$D$9,"",MAX(ES66-MIN(MAX(ES$9-ES66*ES$8/12,0),ES66),0))</x:f>
      </x:c>
      <x:c r="ET67" s="58" t="str">
        <x:f>IF($C67&gt;'Deal Pricing'!$D$9,"",MAX(ET66-MIN(MAX(ET$9-ET66*ET$8/12,0),ET66),0))</x:f>
      </x:c>
      <x:c r="EU67" s="58" t="str">
        <x:f>IF($C67&gt;'Deal Pricing'!$D$9,"",MAX(EU66-MIN(MAX(EU$9-EU66*EU$8/12,0),EU66),0))</x:f>
      </x:c>
      <x:c r="EV67" s="58" t="str">
        <x:f>IF($C67&gt;'Deal Pricing'!$D$9,"",MAX(EV66-MIN(MAX(EV$9-EV66*EV$8/12,0),EV66),0))</x:f>
      </x:c>
      <x:c r="EW67" s="58" t="str">
        <x:f>IF($C67&gt;'Deal Pricing'!$D$9,"",MAX(EW66-MIN(MAX(EW$9-EW66*EW$8/12,0),EW66),0))</x:f>
      </x:c>
      <x:c r="EX67" s="58" t="str">
        <x:f>IF($C67&gt;'Deal Pricing'!$D$9,"",MAX(EX66-MIN(MAX(EX$9-EX66*EX$8/12,0),EX66),0))</x:f>
      </x:c>
      <x:c r="EY67" s="58" t="str">
        <x:f>IF($C67&gt;'Deal Pricing'!$D$9,"",MAX(EY66-MIN(MAX(EY$9-EY66*EY$8/12,0),EY66),0))</x:f>
      </x:c>
      <x:c r="EZ67" s="58" t="str">
        <x:f>IF($C67&gt;'Deal Pricing'!$D$9,"",MAX(EZ66-MIN(MAX(EZ$9-EZ66*EZ$8/12,0),EZ66),0))</x:f>
      </x:c>
      <x:c r="FA67" s="58" t="str">
        <x:f>IF($C67&gt;'Deal Pricing'!$D$9,"",MAX(FA66-MIN(MAX(FA$9-FA66*FA$8/12,0),FA66),0))</x:f>
      </x:c>
      <x:c r="FB67" s="58" t="str">
        <x:f>IF($C67&gt;'Deal Pricing'!$D$9,"",MAX(FB66-MIN(MAX(FB$9-FB66*FB$8/12,0),FB66),0))</x:f>
      </x:c>
      <x:c r="FC67" s="58" t="str">
        <x:f>IF($C67&gt;'Deal Pricing'!$D$9,"",MAX(FC66-MIN(MAX(FC$9-FC66*FC$8/12,0),FC66),0))</x:f>
      </x:c>
      <x:c r="FD67" s="58" t="str">
        <x:f>IF($C67&gt;'Deal Pricing'!$D$9,"",MAX(FD66-MIN(MAX(FD$9-FD66*FD$8/12,0),FD66),0))</x:f>
      </x:c>
      <x:c r="FE67" s="58" t="str">
        <x:f>IF($C67&gt;'Deal Pricing'!$D$9,"",MAX(FE66-MIN(MAX(FE$9-FE66*FE$8/12,0),FE66),0))</x:f>
      </x:c>
      <x:c r="FF67" s="58" t="str">
        <x:f>IF($C67&gt;'Deal Pricing'!$D$9,"",MAX(FF66-MIN(MAX(FF$9-FF66*FF$8/12,0),FF66),0))</x:f>
      </x:c>
      <x:c r="FG67" s="58" t="str">
        <x:f>IF($C67&gt;'Deal Pricing'!$D$9,"",MAX(FG66-MIN(MAX(FG$9-FG66*FG$8/12,0),FG66),0))</x:f>
      </x:c>
      <x:c r="FH67" s="58" t="str">
        <x:f>IF($C67&gt;'Deal Pricing'!$D$9,"",MAX(FH66-MIN(MAX(FH$9-FH66*FH$8/12,0),FH66),0))</x:f>
      </x:c>
      <x:c r="FI67" s="58" t="str">
        <x:f>IF($C67&gt;'Deal Pricing'!$D$9,"",MAX(FI66-MIN(MAX(FI$9-FI66*FI$8/12,0),FI66),0))</x:f>
      </x:c>
      <x:c r="FJ67" s="58" t="str">
        <x:f>IF($C67&gt;'Deal Pricing'!$D$9,"",MAX(FJ66-MIN(MAX(FJ$9-FJ66*FJ$8/12,0),FJ66),0))</x:f>
      </x:c>
      <x:c r="FK67" s="58" t="str">
        <x:f>IF($C67&gt;'Deal Pricing'!$D$9,"",MAX(FK66-MIN(MAX(FK$9-FK66*FK$8/12,0),FK66),0))</x:f>
      </x:c>
      <x:c r="FL67" s="58" t="str">
        <x:f>IF($C67&gt;'Deal Pricing'!$D$9,"",MAX(FL66-MIN(MAX(FL$9-FL66*FL$8/12,0),FL66),0))</x:f>
      </x:c>
      <x:c r="FM67" s="58" t="str">
        <x:f>IF($C67&gt;'Deal Pricing'!$D$9,"",MAX(FM66-MIN(MAX(FM$9-FM66*FM$8/12,0),FM66),0))</x:f>
      </x:c>
      <x:c r="FN67" s="58" t="str">
        <x:f>IF($C67&gt;'Deal Pricing'!$D$9,"",MAX(FN66-MIN(MAX(FN$9-FN66*FN$8/12,0),FN66),0))</x:f>
      </x:c>
      <x:c r="FO67" s="58" t="str">
        <x:f>IF($C67&gt;'Deal Pricing'!$D$9,"",MAX(FO66-MIN(MAX(FO$9-FO66*FO$8/12,0),FO66),0))</x:f>
      </x:c>
      <x:c r="FP67" s="58" t="str">
        <x:f>IF($C67&gt;'Deal Pricing'!$D$9,"",MAX(FP66-MIN(MAX(FP$9-FP66*FP$8/12,0),FP66),0))</x:f>
      </x:c>
      <x:c r="FQ67" s="58" t="str">
        <x:f>IF($C67&gt;'Deal Pricing'!$D$9,"",MAX(FQ66-MIN(MAX(FQ$9-FQ66*FQ$8/12,0),FQ66),0))</x:f>
      </x:c>
      <x:c r="FR67" s="58" t="str">
        <x:f>IF($C67&gt;'Deal Pricing'!$D$9,"",MAX(FR66-MIN(MAX(FR$9-FR66*FR$8/12,0),FR66),0))</x:f>
      </x:c>
      <x:c r="FS67" s="58" t="str">
        <x:f>IF($C67&gt;'Deal Pricing'!$D$9,"",MAX(FS66-MIN(MAX(FS$9-FS66*FS$8/12,0),FS66),0))</x:f>
      </x:c>
      <x:c r="FT67" s="58" t="str">
        <x:f>IF($C67&gt;'Deal Pricing'!$D$9,"",MAX(FT66-MIN(MAX(FT$9-FT66*FT$8/12,0),FT66),0))</x:f>
      </x:c>
      <x:c r="FU67" s="58" t="str">
        <x:f>IF($C67&gt;'Deal Pricing'!$D$9,"",MAX(FU66-MIN(MAX(FU$9-FU66*FU$8/12,0),FU66),0))</x:f>
      </x:c>
      <x:c r="FV67" s="58" t="str">
        <x:f>IF($C67&gt;'Deal Pricing'!$D$9,"",MAX(FV66-MIN(MAX(FV$9-FV66*FV$8/12,0),FV66),0))</x:f>
      </x:c>
      <x:c r="FW67" s="58" t="str">
        <x:f>IF($C67&gt;'Deal Pricing'!$D$9,"",MAX(FW66-MIN(MAX(FW$9-FW66*FW$8/12,0),FW66),0))</x:f>
      </x:c>
      <x:c r="FX67" s="58" t="str">
        <x:f>IF($C67&gt;'Deal Pricing'!$D$9,"",MAX(FX66-MIN(MAX(FX$9-FX66*FX$8/12,0),FX66),0))</x:f>
      </x:c>
      <x:c r="FY67" s="58" t="str">
        <x:f>IF($C67&gt;'Deal Pricing'!$D$9,"",MAX(FY66-MIN(MAX(FY$9-FY66*FY$8/12,0),FY66),0))</x:f>
      </x:c>
      <x:c r="FZ67" s="58" t="str">
        <x:f>IF($C67&gt;'Deal Pricing'!$D$9,"",MAX(FZ66-MIN(MAX(FZ$9-FZ66*FZ$8/12,0),FZ66),0))</x:f>
      </x:c>
      <x:c r="GA67" s="58" t="str">
        <x:f>IF($C67&gt;'Deal Pricing'!$D$9,"",MAX(GA66-MIN(MAX(GA$9-GA66*GA$8/12,0),GA66),0))</x:f>
      </x:c>
      <x:c r="GB67" s="58" t="str">
        <x:f>IF($C67&gt;'Deal Pricing'!$D$9,"",MAX(GB66-MIN(MAX(GB$9-GB66*GB$8/12,0),GB66),0))</x:f>
      </x:c>
      <x:c r="GC67" s="58" t="str">
        <x:f>IF($C67&gt;'Deal Pricing'!$D$9,"",MAX(GC66-MIN(MAX(GC$9-GC66*GC$8/12,0),GC66),0))</x:f>
      </x:c>
      <x:c r="GD67" s="58" t="str">
        <x:f>IF($C67&gt;'Deal Pricing'!$D$9,"",MAX(GD66-MIN(MAX(GD$9-GD66*GD$8/12,0),GD66),0))</x:f>
      </x:c>
      <x:c r="GE67" s="58" t="str">
        <x:f>IF($C67&gt;'Deal Pricing'!$D$9,"",MAX(GE66-MIN(MAX(GE$9-GE66*GE$8/12,0),GE66),0))</x:f>
      </x:c>
      <x:c r="GF67" s="58" t="str">
        <x:f>IF($C67&gt;'Deal Pricing'!$D$9,"",MAX(GF66-MIN(MAX(GF$9-GF66*GF$8/12,0),GF66),0))</x:f>
      </x:c>
      <x:c r="GG67" s="58" t="str">
        <x:f>IF($C67&gt;'Deal Pricing'!$D$9,"",MAX(GG66-MIN(MAX(GG$9-GG66*GG$8/12,0),GG66),0))</x:f>
      </x:c>
      <x:c r="GH67" s="58" t="str">
        <x:f>IF($C67&gt;'Deal Pricing'!$D$9,"",MAX(GH66-MIN(MAX(GH$9-GH66*GH$8/12,0),GH66),0))</x:f>
      </x:c>
      <x:c r="GI67" s="58" t="str">
        <x:f>IF($C67&gt;'Deal Pricing'!$D$9,"",MAX(GI66-MIN(MAX(GI$9-GI66*GI$8/12,0),GI66),0))</x:f>
      </x:c>
      <x:c r="GJ67" s="58" t="str">
        <x:f>IF($C67&gt;'Deal Pricing'!$D$9,"",MAX(GJ66-MIN(MAX(GJ$9-GJ66*GJ$8/12,0),GJ66),0))</x:f>
      </x:c>
      <x:c r="GK67" s="58" t="str">
        <x:f>IF($C67&gt;'Deal Pricing'!$D$9,"",MAX(GK66-MIN(MAX(GK$9-GK66*GK$8/12,0),GK66),0))</x:f>
      </x:c>
      <x:c r="GL67" s="58" t="str">
        <x:f>IF($C67&gt;'Deal Pricing'!$D$9,"",MAX(GL66-MIN(MAX(GL$9-GL66*GL$8/12,0),GL66),0))</x:f>
      </x:c>
      <x:c r="GM67" s="58" t="str">
        <x:f>IF($C67&gt;'Deal Pricing'!$D$9,"",MAX(GM66-MIN(MAX(GM$9-GM66*GM$8/12,0),GM66),0))</x:f>
      </x:c>
      <x:c r="GN67" s="58" t="str">
        <x:f>IF($C67&gt;'Deal Pricing'!$D$9,"",MAX(GN66-MIN(MAX(GN$9-GN66*GN$8/12,0),GN66),0))</x:f>
      </x:c>
      <x:c r="GO67" s="58" t="str">
        <x:f>IF($C67&gt;'Deal Pricing'!$D$9,"",MAX(GO66-MIN(MAX(GO$9-GO66*GO$8/12,0),GO66),0))</x:f>
      </x:c>
      <x:c r="GP67" s="58" t="str">
        <x:f>IF($C67&gt;'Deal Pricing'!$D$9,"",MAX(GP66-MIN(MAX(GP$9-GP66*GP$8/12,0),GP66),0))</x:f>
      </x:c>
      <x:c r="GQ67" s="58" t="str">
        <x:f>IF($C67&gt;'Deal Pricing'!$D$9,"",MAX(GQ66-MIN(MAX(GQ$9-GQ66*GQ$8/12,0),GQ66),0))</x:f>
      </x:c>
      <x:c r="GR67" s="58" t="str">
        <x:f>IF($C67&gt;'Deal Pricing'!$D$9,"",MAX(GR66-MIN(MAX(GR$9-GR66*GR$8/12,0),GR66),0))</x:f>
      </x:c>
      <x:c r="GS67" s="58" t="str">
        <x:f>IF($C67&gt;'Deal Pricing'!$D$9,"",MAX(GS66-MIN(MAX(GS$9-GS66*GS$8/12,0),GS66),0))</x:f>
      </x:c>
      <x:c r="GT67" s="58" t="str">
        <x:f>IF($C67&gt;'Deal Pricing'!$D$9,"",MAX(GT66-MIN(MAX(GT$9-GT66*GT$8/12,0),GT66),0))</x:f>
      </x:c>
      <x:c r="GU67" s="58" t="str">
        <x:f>IF($C67&gt;'Deal Pricing'!$D$9,"",MAX(GU66-MIN(MAX(GU$9-GU66*GU$8/12,0),GU66),0))</x:f>
      </x:c>
      <x:c r="GV67" s="58" t="str">
        <x:f>IF($C67&gt;'Deal Pricing'!$D$9,"",MAX(GV66-MIN(MAX(GV$9-GV66*GV$8/12,0),GV66),0))</x:f>
      </x:c>
      <x:c r="GW67" s="58" t="str">
        <x:f>IF($C67&gt;'Deal Pricing'!$D$9,"",MAX(GW66-MIN(MAX(GW$9-GW66*GW$8/12,0),GW66),0))</x:f>
      </x:c>
      <x:c r="GX67" s="58" t="str">
        <x:f>IF($C67&gt;'Deal Pricing'!$D$9,"",MAX(GX66-MIN(MAX(GX$9-GX66*GX$8/12,0),GX66),0))</x:f>
      </x:c>
      <x:c r="GY67" s="58" t="str">
        <x:f>IF($C67&gt;'Deal Pricing'!$D$9,"",MAX(GY66-MIN(MAX(GY$9-GY66*GY$8/12,0),GY66),0))</x:f>
      </x:c>
      <x:c r="GZ67" s="58" t="str">
        <x:f>IF($C67&gt;'Deal Pricing'!$D$9,"",MAX(GZ66-MIN(MAX(GZ$9-GZ66*GZ$8/12,0),GZ66),0))</x:f>
      </x:c>
      <x:c r="HA67" s="58" t="str">
        <x:f>IF($C67&gt;'Deal Pricing'!$D$9,"",MAX(HA66-MIN(MAX(HA$9-HA66*HA$8/12,0),HA66),0))</x:f>
      </x:c>
      <x:c r="HB67" s="58" t="str">
        <x:f>IF($C67&gt;'Deal Pricing'!$D$9,"",MAX(HB66-MIN(MAX(HB$9-HB66*HB$8/12,0),HB66),0))</x:f>
      </x:c>
      <x:c r="HC67" s="58" t="str">
        <x:f>IF($C67&gt;'Deal Pricing'!$D$9,"",MAX(HC66-MIN(MAX(HC$9-HC66*HC$8/12,0),HC66),0))</x:f>
      </x:c>
      <x:c r="HD67" s="58" t="str">
        <x:f>IF($C67&gt;'Deal Pricing'!$D$9,"",MAX(HD66-MIN(MAX(HD$9-HD66*HD$8/12,0),HD66),0))</x:f>
      </x:c>
      <x:c r="HE67" s="58" t="str">
        <x:f>IF($C67&gt;'Deal Pricing'!$D$9,"",MAX(HE66-MIN(MAX(HE$9-HE66*HE$8/12,0),HE66),0))</x:f>
      </x:c>
      <x:c r="HF67" s="58" t="str">
        <x:f>IF($C67&gt;'Deal Pricing'!$D$9,"",MAX(HF66-MIN(MAX(HF$9-HF66*HF$8/12,0),HF66),0))</x:f>
      </x:c>
      <x:c r="HG67" s="58" t="str">
        <x:f>IF($C67&gt;'Deal Pricing'!$D$9,"",MAX(HG66-MIN(MAX(HG$9-HG66*HG$8/12,0),HG66),0))</x:f>
      </x:c>
      <x:c r="HH67" s="58" t="str">
        <x:f>IF($C67&gt;'Deal Pricing'!$D$9,"",MAX(HH66-MIN(MAX(HH$9-HH66*HH$8/12,0),HH66),0))</x:f>
      </x:c>
      <x:c r="HI67" s="58" t="str">
        <x:f>IF($C67&gt;'Deal Pricing'!$D$9,"",MAX(HI66-MIN(MAX(HI$9-HI66*HI$8/12,0),HI66),0))</x:f>
      </x:c>
      <x:c r="HJ67" s="58" t="str">
        <x:f>IF($C67&gt;'Deal Pricing'!$D$9,"",MAX(HJ66-MIN(MAX(HJ$9-HJ66*HJ$8/12,0),HJ66),0))</x:f>
      </x:c>
      <x:c r="HK67" s="58" t="str">
        <x:f>IF($C67&gt;'Deal Pricing'!$D$9,"",MAX(HK66-MIN(MAX(HK$9-HK66*HK$8/12,0),HK66),0))</x:f>
      </x:c>
      <x:c r="HL67" s="58" t="str">
        <x:f>IF($C67&gt;'Deal Pricing'!$D$9,"",MAX(HL66-MIN(MAX(HL$9-HL66*HL$8/12,0),HL66),0))</x:f>
      </x:c>
      <x:c r="HM67" s="58" t="str">
        <x:f>IF($C67&gt;'Deal Pricing'!$D$9,"",MAX(HM66-MIN(MAX(HM$9-HM66*HM$8/12,0),HM66),0))</x:f>
      </x:c>
      <x:c r="HN67" s="58" t="str">
        <x:f>IF($C67&gt;'Deal Pricing'!$D$9,"",MAX(HN66-MIN(MAX(HN$9-HN66*HN$8/12,0),HN66),0))</x:f>
      </x:c>
      <x:c r="HO67" s="58" t="str">
        <x:f>IF($C67&gt;'Deal Pricing'!$D$9,"",MAX(HO66-MIN(MAX(HO$9-HO66*HO$8/12,0),HO66),0))</x:f>
      </x:c>
      <x:c r="HP67" s="58" t="str">
        <x:f>IF($C67&gt;'Deal Pricing'!$D$9,"",MAX(HP66-MIN(MAX(HP$9-HP66*HP$8/12,0),HP66),0))</x:f>
      </x:c>
      <x:c r="HQ67" s="58" t="str">
        <x:f>IF($C67&gt;'Deal Pricing'!$D$9,"",MAX(HQ66-MIN(MAX(HQ$9-HQ66*HQ$8/12,0),HQ66),0))</x:f>
      </x:c>
      <x:c r="HR67" s="58" t="str">
        <x:f>IF($C67&gt;'Deal Pricing'!$D$9,"",MAX(HR66-MIN(MAX(HR$9-HR66*HR$8/12,0),HR66),0))</x:f>
      </x:c>
      <x:c r="HS67" s="58" t="str">
        <x:f>IF($C67&gt;'Deal Pricing'!$D$9,"",MAX(HS66-MIN(MAX(HS$9-HS66*HS$8/12,0),HS66),0))</x:f>
      </x:c>
      <x:c r="HT67" s="58" t="str">
        <x:f>IF($C67&gt;'Deal Pricing'!$D$9,"",MAX(HT66-MIN(MAX(HT$9-HT66*HT$8/12,0),HT66),0))</x:f>
      </x:c>
      <x:c r="HU67" s="58" t="str">
        <x:f>IF($C67&gt;'Deal Pricing'!$D$9,"",MAX(HU66-MIN(MAX(HU$9-HU66*HU$8/12,0),HU66),0))</x:f>
      </x:c>
      <x:c r="HV67" s="58" t="str">
        <x:f>IF($C67&gt;'Deal Pricing'!$D$9,"",MAX(HV66-MIN(MAX(HV$9-HV66*HV$8/12,0),HV66),0))</x:f>
      </x:c>
      <x:c r="HW67" s="58" t="str">
        <x:f>IF($C67&gt;'Deal Pricing'!$D$9,"",MAX(HW66-MIN(MAX(HW$9-HW66*HW$8/12,0),HW66),0))</x:f>
      </x:c>
      <x:c r="HX67" s="58" t="str">
        <x:f>IF($C67&gt;'Deal Pricing'!$D$9,"",MAX(HX66-MIN(MAX(HX$9-HX66*HX$8/12,0),HX66),0))</x:f>
      </x:c>
      <x:c r="HY67" s="58" t="str">
        <x:f>IF($C67&gt;'Deal Pricing'!$D$9,"",MAX(HY66-MIN(MAX(HY$9-HY66*HY$8/12,0),HY66),0))</x:f>
      </x:c>
      <x:c r="HZ67" s="58" t="str">
        <x:f>IF($C67&gt;'Deal Pricing'!$D$9,"",MAX(HZ66-MIN(MAX(HZ$9-HZ66*HZ$8/12,0),HZ66),0))</x:f>
      </x:c>
      <x:c r="IA67" s="58" t="str">
        <x:f>IF($C67&gt;'Deal Pricing'!$D$9,"",MAX(IA66-MIN(MAX(IA$9-IA66*IA$8/12,0),IA66),0))</x:f>
      </x:c>
      <x:c r="IB67" s="58" t="str">
        <x:f>IF($C67&gt;'Deal Pricing'!$D$9,"",MAX(IB66-MIN(MAX(IB$9-IB66*IB$8/12,0),IB66),0))</x:f>
      </x:c>
      <x:c r="IC67" s="2"/>
      <x:c r="ID67" s="2"/>
      <x:c r="IE67" s="2"/>
      <x:c r="IF67" s="2"/>
    </x:row>
    <x:row r="68">
      <x:c r="A68" s="2"/>
      <x:c r="B68" s="2"/>
      <x:c r="C68" s="2" t="n">
        <x:v>44</x:v>
      </x:c>
      <x:c r="D68" s="67" t="str">
        <x:f>IF(C68&lt;='Deal Pricing'!$D$9,(1-(1-(1-'Deal Pricing'!$H$10)^(1/12)))^(C68-1),"")</x:f>
      </x:c>
      <x:c r="E68" s="67" t="str">
        <x:f>IF(D68="","",D68*(1-(1-'Deal Pricing'!$H$10)^(1/12)))</x:f>
      </x:c>
      <x:c r="F68" s="58" t="str">
        <x:f>IF($C68&gt;'Deal Pricing'!$D$9,"",MAX(F67-MIN(MAX(F$9-F67*F$8/12,0),F67),0))</x:f>
      </x:c>
      <x:c r="G68" s="58" t="str">
        <x:f>IF($C68&gt;'Deal Pricing'!$D$9,"",MAX(G67-MIN(MAX(G$9-G67*G$8/12,0),G67),0))</x:f>
      </x:c>
      <x:c r="H68" s="58" t="str">
        <x:f>IF($C68&gt;'Deal Pricing'!$D$9,"",MAX(H67-MIN(MAX(H$9-H67*H$8/12,0),H67),0))</x:f>
      </x:c>
      <x:c r="I68" s="58" t="str">
        <x:f>IF($C68&gt;'Deal Pricing'!$D$9,"",MAX(I67-MIN(MAX(I$9-I67*I$8/12,0),I67),0))</x:f>
      </x:c>
      <x:c r="J68" s="58" t="str">
        <x:f>IF($C68&gt;'Deal Pricing'!$D$9,"",MAX(J67-MIN(MAX(J$9-J67*J$8/12,0),J67),0))</x:f>
      </x:c>
      <x:c r="K68" s="58" t="str">
        <x:f>IF($C68&gt;'Deal Pricing'!$D$9,"",MAX(K67-MIN(MAX(K$9-K67*K$8/12,0),K67),0))</x:f>
      </x:c>
      <x:c r="L68" s="58" t="str">
        <x:f>IF($C68&gt;'Deal Pricing'!$D$9,"",MAX(L67-MIN(MAX(L$9-L67*L$8/12,0),L67),0))</x:f>
      </x:c>
      <x:c r="M68" s="58" t="str">
        <x:f>IF($C68&gt;'Deal Pricing'!$D$9,"",MAX(M67-MIN(MAX(M$9-M67*M$8/12,0),M67),0))</x:f>
      </x:c>
      <x:c r="N68" s="58" t="str">
        <x:f>IF($C68&gt;'Deal Pricing'!$D$9,"",MAX(N67-MIN(MAX(N$9-N67*N$8/12,0),N67),0))</x:f>
      </x:c>
      <x:c r="O68" s="58" t="str">
        <x:f>IF($C68&gt;'Deal Pricing'!$D$9,"",MAX(O67-MIN(MAX(O$9-O67*O$8/12,0),O67),0))</x:f>
      </x:c>
      <x:c r="P68" s="58" t="str">
        <x:f>IF($C68&gt;'Deal Pricing'!$D$9,"",MAX(P67-MIN(MAX(P$9-P67*P$8/12,0),P67),0))</x:f>
      </x:c>
      <x:c r="Q68" s="58" t="str">
        <x:f>IF($C68&gt;'Deal Pricing'!$D$9,"",MAX(Q67-MIN(MAX(Q$9-Q67*Q$8/12,0),Q67),0))</x:f>
      </x:c>
      <x:c r="R68" s="58" t="str">
        <x:f>IF($C68&gt;'Deal Pricing'!$D$9,"",MAX(R67-MIN(MAX(R$9-R67*R$8/12,0),R67),0))</x:f>
      </x:c>
      <x:c r="S68" s="58" t="str">
        <x:f>IF($C68&gt;'Deal Pricing'!$D$9,"",MAX(S67-MIN(MAX(S$9-S67*S$8/12,0),S67),0))</x:f>
      </x:c>
      <x:c r="T68" s="58" t="str">
        <x:f>IF($C68&gt;'Deal Pricing'!$D$9,"",MAX(T67-MIN(MAX(T$9-T67*T$8/12,0),T67),0))</x:f>
      </x:c>
      <x:c r="U68" s="58" t="str">
        <x:f>IF($C68&gt;'Deal Pricing'!$D$9,"",MAX(U67-MIN(MAX(U$9-U67*U$8/12,0),U67),0))</x:f>
      </x:c>
      <x:c r="V68" s="58" t="str">
        <x:f>IF($C68&gt;'Deal Pricing'!$D$9,"",MAX(V67-MIN(MAX(V$9-V67*V$8/12,0),V67),0))</x:f>
      </x:c>
      <x:c r="W68" s="58" t="str">
        <x:f>IF($C68&gt;'Deal Pricing'!$D$9,"",MAX(W67-MIN(MAX(W$9-W67*W$8/12,0),W67),0))</x:f>
      </x:c>
      <x:c r="X68" s="58" t="str">
        <x:f>IF($C68&gt;'Deal Pricing'!$D$9,"",MAX(X67-MIN(MAX(X$9-X67*X$8/12,0),X67),0))</x:f>
      </x:c>
      <x:c r="Y68" s="58" t="str">
        <x:f>IF($C68&gt;'Deal Pricing'!$D$9,"",MAX(Y67-MIN(MAX(Y$9-Y67*Y$8/12,0),Y67),0))</x:f>
      </x:c>
      <x:c r="Z68" s="58" t="str">
        <x:f>IF($C68&gt;'Deal Pricing'!$D$9,"",MAX(Z67-MIN(MAX(Z$9-Z67*Z$8/12,0),Z67),0))</x:f>
      </x:c>
      <x:c r="AA68" s="58" t="str">
        <x:f>IF($C68&gt;'Deal Pricing'!$D$9,"",MAX(AA67-MIN(MAX(AA$9-AA67*AA$8/12,0),AA67),0))</x:f>
      </x:c>
      <x:c r="AB68" s="58" t="str">
        <x:f>IF($C68&gt;'Deal Pricing'!$D$9,"",MAX(AB67-MIN(MAX(AB$9-AB67*AB$8/12,0),AB67),0))</x:f>
      </x:c>
      <x:c r="AC68" s="58" t="str">
        <x:f>IF($C68&gt;'Deal Pricing'!$D$9,"",MAX(AC67-MIN(MAX(AC$9-AC67*AC$8/12,0),AC67),0))</x:f>
      </x:c>
      <x:c r="AD68" s="58" t="str">
        <x:f>IF($C68&gt;'Deal Pricing'!$D$9,"",MAX(AD67-MIN(MAX(AD$9-AD67*AD$8/12,0),AD67),0))</x:f>
      </x:c>
      <x:c r="AE68" s="58" t="str">
        <x:f>IF($C68&gt;'Deal Pricing'!$D$9,"",MAX(AE67-MIN(MAX(AE$9-AE67*AE$8/12,0),AE67),0))</x:f>
      </x:c>
      <x:c r="AF68" s="58" t="str">
        <x:f>IF($C68&gt;'Deal Pricing'!$D$9,"",MAX(AF67-MIN(MAX(AF$9-AF67*AF$8/12,0),AF67),0))</x:f>
      </x:c>
      <x:c r="AG68" s="58" t="str">
        <x:f>IF($C68&gt;'Deal Pricing'!$D$9,"",MAX(AG67-MIN(MAX(AG$9-AG67*AG$8/12,0),AG67),0))</x:f>
      </x:c>
      <x:c r="AH68" s="58" t="str">
        <x:f>IF($C68&gt;'Deal Pricing'!$D$9,"",MAX(AH67-MIN(MAX(AH$9-AH67*AH$8/12,0),AH67),0))</x:f>
      </x:c>
      <x:c r="AI68" s="58" t="str">
        <x:f>IF($C68&gt;'Deal Pricing'!$D$9,"",MAX(AI67-MIN(MAX(AI$9-AI67*AI$8/12,0),AI67),0))</x:f>
      </x:c>
      <x:c r="AJ68" s="58" t="str">
        <x:f>IF($C68&gt;'Deal Pricing'!$D$9,"",MAX(AJ67-MIN(MAX(AJ$9-AJ67*AJ$8/12,0),AJ67),0))</x:f>
      </x:c>
      <x:c r="AK68" s="58" t="str">
        <x:f>IF($C68&gt;'Deal Pricing'!$D$9,"",MAX(AK67-MIN(MAX(AK$9-AK67*AK$8/12,0),AK67),0))</x:f>
      </x:c>
      <x:c r="AL68" s="58" t="str">
        <x:f>IF($C68&gt;'Deal Pricing'!$D$9,"",MAX(AL67-MIN(MAX(AL$9-AL67*AL$8/12,0),AL67),0))</x:f>
      </x:c>
      <x:c r="AM68" s="58" t="str">
        <x:f>IF($C68&gt;'Deal Pricing'!$D$9,"",MAX(AM67-MIN(MAX(AM$9-AM67*AM$8/12,0),AM67),0))</x:f>
      </x:c>
      <x:c r="AN68" s="58" t="str">
        <x:f>IF($C68&gt;'Deal Pricing'!$D$9,"",MAX(AN67-MIN(MAX(AN$9-AN67*AN$8/12,0),AN67),0))</x:f>
      </x:c>
      <x:c r="AO68" s="58" t="str">
        <x:f>IF($C68&gt;'Deal Pricing'!$D$9,"",MAX(AO67-MIN(MAX(AO$9-AO67*AO$8/12,0),AO67),0))</x:f>
      </x:c>
      <x:c r="AP68" s="58" t="str">
        <x:f>IF($C68&gt;'Deal Pricing'!$D$9,"",MAX(AP67-MIN(MAX(AP$9-AP67*AP$8/12,0),AP67),0))</x:f>
      </x:c>
      <x:c r="AQ68" s="58" t="str">
        <x:f>IF($C68&gt;'Deal Pricing'!$D$9,"",MAX(AQ67-MIN(MAX(AQ$9-AQ67*AQ$8/12,0),AQ67),0))</x:f>
      </x:c>
      <x:c r="AR68" s="58" t="str">
        <x:f>IF($C68&gt;'Deal Pricing'!$D$9,"",MAX(AR67-MIN(MAX(AR$9-AR67*AR$8/12,0),AR67),0))</x:f>
      </x:c>
      <x:c r="AS68" s="58" t="str">
        <x:f>IF($C68&gt;'Deal Pricing'!$D$9,"",MAX(AS67-MIN(MAX(AS$9-AS67*AS$8/12,0),AS67),0))</x:f>
      </x:c>
      <x:c r="AT68" s="58" t="str">
        <x:f>IF($C68&gt;'Deal Pricing'!$D$9,"",MAX(AT67-MIN(MAX(AT$9-AT67*AT$8/12,0),AT67),0))</x:f>
      </x:c>
      <x:c r="AU68" s="58" t="str">
        <x:f>IF($C68&gt;'Deal Pricing'!$D$9,"",MAX(AU67-MIN(MAX(AU$9-AU67*AU$8/12,0),AU67),0))</x:f>
      </x:c>
      <x:c r="AV68" s="58" t="str">
        <x:f>IF($C68&gt;'Deal Pricing'!$D$9,"",MAX(AV67-MIN(MAX(AV$9-AV67*AV$8/12,0),AV67),0))</x:f>
      </x:c>
      <x:c r="AW68" s="58" t="str">
        <x:f>IF($C68&gt;'Deal Pricing'!$D$9,"",MAX(AW67-MIN(MAX(AW$9-AW67*AW$8/12,0),AW67),0))</x:f>
      </x:c>
      <x:c r="AX68" s="58" t="str">
        <x:f>IF($C68&gt;'Deal Pricing'!$D$9,"",MAX(AX67-MIN(MAX(AX$9-AX67*AX$8/12,0),AX67),0))</x:f>
      </x:c>
      <x:c r="AY68" s="58" t="str">
        <x:f>IF($C68&gt;'Deal Pricing'!$D$9,"",MAX(AY67-MIN(MAX(AY$9-AY67*AY$8/12,0),AY67),0))</x:f>
      </x:c>
      <x:c r="AZ68" s="58" t="str">
        <x:f>IF($C68&gt;'Deal Pricing'!$D$9,"",MAX(AZ67-MIN(MAX(AZ$9-AZ67*AZ$8/12,0),AZ67),0))</x:f>
      </x:c>
      <x:c r="BA68" s="58" t="str">
        <x:f>IF($C68&gt;'Deal Pricing'!$D$9,"",MAX(BA67-MIN(MAX(BA$9-BA67*BA$8/12,0),BA67),0))</x:f>
      </x:c>
      <x:c r="BB68" s="58" t="str">
        <x:f>IF($C68&gt;'Deal Pricing'!$D$9,"",MAX(BB67-MIN(MAX(BB$9-BB67*BB$8/12,0),BB67),0))</x:f>
      </x:c>
      <x:c r="BC68" s="58" t="str">
        <x:f>IF($C68&gt;'Deal Pricing'!$D$9,"",MAX(BC67-MIN(MAX(BC$9-BC67*BC$8/12,0),BC67),0))</x:f>
      </x:c>
      <x:c r="BD68" s="58" t="str">
        <x:f>IF($C68&gt;'Deal Pricing'!$D$9,"",MAX(BD67-MIN(MAX(BD$9-BD67*BD$8/12,0),BD67),0))</x:f>
      </x:c>
      <x:c r="BE68" s="58" t="str">
        <x:f>IF($C68&gt;'Deal Pricing'!$D$9,"",MAX(BE67-MIN(MAX(BE$9-BE67*BE$8/12,0),BE67),0))</x:f>
      </x:c>
      <x:c r="BF68" s="58" t="str">
        <x:f>IF($C68&gt;'Deal Pricing'!$D$9,"",MAX(BF67-MIN(MAX(BF$9-BF67*BF$8/12,0),BF67),0))</x:f>
      </x:c>
      <x:c r="BG68" s="58" t="str">
        <x:f>IF($C68&gt;'Deal Pricing'!$D$9,"",MAX(BG67-MIN(MAX(BG$9-BG67*BG$8/12,0),BG67),0))</x:f>
      </x:c>
      <x:c r="BH68" s="58" t="str">
        <x:f>IF($C68&gt;'Deal Pricing'!$D$9,"",MAX(BH67-MIN(MAX(BH$9-BH67*BH$8/12,0),BH67),0))</x:f>
      </x:c>
      <x:c r="BI68" s="58" t="str">
        <x:f>IF($C68&gt;'Deal Pricing'!$D$9,"",MAX(BI67-MIN(MAX(BI$9-BI67*BI$8/12,0),BI67),0))</x:f>
      </x:c>
      <x:c r="BJ68" s="58" t="str">
        <x:f>IF($C68&gt;'Deal Pricing'!$D$9,"",MAX(BJ67-MIN(MAX(BJ$9-BJ67*BJ$8/12,0),BJ67),0))</x:f>
      </x:c>
      <x:c r="BK68" s="58" t="str">
        <x:f>IF($C68&gt;'Deal Pricing'!$D$9,"",MAX(BK67-MIN(MAX(BK$9-BK67*BK$8/12,0),BK67),0))</x:f>
      </x:c>
      <x:c r="BL68" s="58" t="str">
        <x:f>IF($C68&gt;'Deal Pricing'!$D$9,"",MAX(BL67-MIN(MAX(BL$9-BL67*BL$8/12,0),BL67),0))</x:f>
      </x:c>
      <x:c r="BM68" s="58" t="str">
        <x:f>IF($C68&gt;'Deal Pricing'!$D$9,"",MAX(BM67-MIN(MAX(BM$9-BM67*BM$8/12,0),BM67),0))</x:f>
      </x:c>
      <x:c r="BN68" s="58" t="str">
        <x:f>IF($C68&gt;'Deal Pricing'!$D$9,"",MAX(BN67-MIN(MAX(BN$9-BN67*BN$8/12,0),BN67),0))</x:f>
      </x:c>
      <x:c r="BO68" s="58" t="str">
        <x:f>IF($C68&gt;'Deal Pricing'!$D$9,"",MAX(BO67-MIN(MAX(BO$9-BO67*BO$8/12,0),BO67),0))</x:f>
      </x:c>
      <x:c r="BP68" s="58" t="str">
        <x:f>IF($C68&gt;'Deal Pricing'!$D$9,"",MAX(BP67-MIN(MAX(BP$9-BP67*BP$8/12,0),BP67),0))</x:f>
      </x:c>
      <x:c r="BQ68" s="58" t="str">
        <x:f>IF($C68&gt;'Deal Pricing'!$D$9,"",MAX(BQ67-MIN(MAX(BQ$9-BQ67*BQ$8/12,0),BQ67),0))</x:f>
      </x:c>
      <x:c r="BR68" s="58" t="str">
        <x:f>IF($C68&gt;'Deal Pricing'!$D$9,"",MAX(BR67-MIN(MAX(BR$9-BR67*BR$8/12,0),BR67),0))</x:f>
      </x:c>
      <x:c r="BS68" s="58" t="str">
        <x:f>IF($C68&gt;'Deal Pricing'!$D$9,"",MAX(BS67-MIN(MAX(BS$9-BS67*BS$8/12,0),BS67),0))</x:f>
      </x:c>
      <x:c r="BT68" s="58" t="str">
        <x:f>IF($C68&gt;'Deal Pricing'!$D$9,"",MAX(BT67-MIN(MAX(BT$9-BT67*BT$8/12,0),BT67),0))</x:f>
      </x:c>
      <x:c r="BU68" s="58" t="str">
        <x:f>IF($C68&gt;'Deal Pricing'!$D$9,"",MAX(BU67-MIN(MAX(BU$9-BU67*BU$8/12,0),BU67),0))</x:f>
      </x:c>
      <x:c r="BV68" s="58" t="str">
        <x:f>IF($C68&gt;'Deal Pricing'!$D$9,"",MAX(BV67-MIN(MAX(BV$9-BV67*BV$8/12,0),BV67),0))</x:f>
      </x:c>
      <x:c r="BW68" s="58" t="str">
        <x:f>IF($C68&gt;'Deal Pricing'!$D$9,"",MAX(BW67-MIN(MAX(BW$9-BW67*BW$8/12,0),BW67),0))</x:f>
      </x:c>
      <x:c r="BX68" s="58" t="str">
        <x:f>IF($C68&gt;'Deal Pricing'!$D$9,"",MAX(BX67-MIN(MAX(BX$9-BX67*BX$8/12,0),BX67),0))</x:f>
      </x:c>
      <x:c r="BY68" s="58" t="str">
        <x:f>IF($C68&gt;'Deal Pricing'!$D$9,"",MAX(BY67-MIN(MAX(BY$9-BY67*BY$8/12,0),BY67),0))</x:f>
      </x:c>
      <x:c r="BZ68" s="58" t="str">
        <x:f>IF($C68&gt;'Deal Pricing'!$D$9,"",MAX(BZ67-MIN(MAX(BZ$9-BZ67*BZ$8/12,0),BZ67),0))</x:f>
      </x:c>
      <x:c r="CA68" s="58" t="str">
        <x:f>IF($C68&gt;'Deal Pricing'!$D$9,"",MAX(CA67-MIN(MAX(CA$9-CA67*CA$8/12,0),CA67),0))</x:f>
      </x:c>
      <x:c r="CB68" s="58" t="str">
        <x:f>IF($C68&gt;'Deal Pricing'!$D$9,"",MAX(CB67-MIN(MAX(CB$9-CB67*CB$8/12,0),CB67),0))</x:f>
      </x:c>
      <x:c r="CC68" s="58" t="str">
        <x:f>IF($C68&gt;'Deal Pricing'!$D$9,"",MAX(CC67-MIN(MAX(CC$9-CC67*CC$8/12,0),CC67),0))</x:f>
      </x:c>
      <x:c r="CD68" s="58" t="str">
        <x:f>IF($C68&gt;'Deal Pricing'!$D$9,"",MAX(CD67-MIN(MAX(CD$9-CD67*CD$8/12,0),CD67),0))</x:f>
      </x:c>
      <x:c r="CE68" s="58" t="str">
        <x:f>IF($C68&gt;'Deal Pricing'!$D$9,"",MAX(CE67-MIN(MAX(CE$9-CE67*CE$8/12,0),CE67),0))</x:f>
      </x:c>
      <x:c r="CF68" s="58" t="str">
        <x:f>IF($C68&gt;'Deal Pricing'!$D$9,"",MAX(CF67-MIN(MAX(CF$9-CF67*CF$8/12,0),CF67),0))</x:f>
      </x:c>
      <x:c r="CG68" s="58" t="str">
        <x:f>IF($C68&gt;'Deal Pricing'!$D$9,"",MAX(CG67-MIN(MAX(CG$9-CG67*CG$8/12,0),CG67),0))</x:f>
      </x:c>
      <x:c r="CH68" s="58" t="str">
        <x:f>IF($C68&gt;'Deal Pricing'!$D$9,"",MAX(CH67-MIN(MAX(CH$9-CH67*CH$8/12,0),CH67),0))</x:f>
      </x:c>
      <x:c r="CI68" s="58" t="str">
        <x:f>IF($C68&gt;'Deal Pricing'!$D$9,"",MAX(CI67-MIN(MAX(CI$9-CI67*CI$8/12,0),CI67),0))</x:f>
      </x:c>
      <x:c r="CJ68" s="58" t="str">
        <x:f>IF($C68&gt;'Deal Pricing'!$D$9,"",MAX(CJ67-MIN(MAX(CJ$9-CJ67*CJ$8/12,0),CJ67),0))</x:f>
      </x:c>
      <x:c r="CK68" s="58" t="str">
        <x:f>IF($C68&gt;'Deal Pricing'!$D$9,"",MAX(CK67-MIN(MAX(CK$9-CK67*CK$8/12,0),CK67),0))</x:f>
      </x:c>
      <x:c r="CL68" s="58" t="str">
        <x:f>IF($C68&gt;'Deal Pricing'!$D$9,"",MAX(CL67-MIN(MAX(CL$9-CL67*CL$8/12,0),CL67),0))</x:f>
      </x:c>
      <x:c r="CM68" s="58" t="str">
        <x:f>IF($C68&gt;'Deal Pricing'!$D$9,"",MAX(CM67-MIN(MAX(CM$9-CM67*CM$8/12,0),CM67),0))</x:f>
      </x:c>
      <x:c r="CN68" s="58" t="str">
        <x:f>IF($C68&gt;'Deal Pricing'!$D$9,"",MAX(CN67-MIN(MAX(CN$9-CN67*CN$8/12,0),CN67),0))</x:f>
      </x:c>
      <x:c r="CO68" s="58" t="str">
        <x:f>IF($C68&gt;'Deal Pricing'!$D$9,"",MAX(CO67-MIN(MAX(CO$9-CO67*CO$8/12,0),CO67),0))</x:f>
      </x:c>
      <x:c r="CP68" s="58" t="str">
        <x:f>IF($C68&gt;'Deal Pricing'!$D$9,"",MAX(CP67-MIN(MAX(CP$9-CP67*CP$8/12,0),CP67),0))</x:f>
      </x:c>
      <x:c r="CQ68" s="58" t="str">
        <x:f>IF($C68&gt;'Deal Pricing'!$D$9,"",MAX(CQ67-MIN(MAX(CQ$9-CQ67*CQ$8/12,0),CQ67),0))</x:f>
      </x:c>
      <x:c r="CR68" s="58" t="str">
        <x:f>IF($C68&gt;'Deal Pricing'!$D$9,"",MAX(CR67-MIN(MAX(CR$9-CR67*CR$8/12,0),CR67),0))</x:f>
      </x:c>
      <x:c r="CS68" s="58" t="str">
        <x:f>IF($C68&gt;'Deal Pricing'!$D$9,"",MAX(CS67-MIN(MAX(CS$9-CS67*CS$8/12,0),CS67),0))</x:f>
      </x:c>
      <x:c r="CT68" s="58" t="str">
        <x:f>IF($C68&gt;'Deal Pricing'!$D$9,"",MAX(CT67-MIN(MAX(CT$9-CT67*CT$8/12,0),CT67),0))</x:f>
      </x:c>
      <x:c r="CU68" s="58" t="str">
        <x:f>IF($C68&gt;'Deal Pricing'!$D$9,"",MAX(CU67-MIN(MAX(CU$9-CU67*CU$8/12,0),CU67),0))</x:f>
      </x:c>
      <x:c r="CV68" s="58" t="str">
        <x:f>IF($C68&gt;'Deal Pricing'!$D$9,"",MAX(CV67-MIN(MAX(CV$9-CV67*CV$8/12,0),CV67),0))</x:f>
      </x:c>
      <x:c r="CW68" s="58" t="str">
        <x:f>IF($C68&gt;'Deal Pricing'!$D$9,"",MAX(CW67-MIN(MAX(CW$9-CW67*CW$8/12,0),CW67),0))</x:f>
      </x:c>
      <x:c r="CX68" s="58" t="str">
        <x:f>IF($C68&gt;'Deal Pricing'!$D$9,"",MAX(CX67-MIN(MAX(CX$9-CX67*CX$8/12,0),CX67),0))</x:f>
      </x:c>
      <x:c r="CY68" s="58" t="str">
        <x:f>IF($C68&gt;'Deal Pricing'!$D$9,"",MAX(CY67-MIN(MAX(CY$9-CY67*CY$8/12,0),CY67),0))</x:f>
      </x:c>
      <x:c r="CZ68" s="58" t="str">
        <x:f>IF($C68&gt;'Deal Pricing'!$D$9,"",MAX(CZ67-MIN(MAX(CZ$9-CZ67*CZ$8/12,0),CZ67),0))</x:f>
      </x:c>
      <x:c r="DA68" s="58" t="str">
        <x:f>IF($C68&gt;'Deal Pricing'!$D$9,"",MAX(DA67-MIN(MAX(DA$9-DA67*DA$8/12,0),DA67),0))</x:f>
      </x:c>
      <x:c r="DB68" s="58" t="str">
        <x:f>IF($C68&gt;'Deal Pricing'!$D$9,"",MAX(DB67-MIN(MAX(DB$9-DB67*DB$8/12,0),DB67),0))</x:f>
      </x:c>
      <x:c r="DC68" s="58" t="str">
        <x:f>IF($C68&gt;'Deal Pricing'!$D$9,"",MAX(DC67-MIN(MAX(DC$9-DC67*DC$8/12,0),DC67),0))</x:f>
      </x:c>
      <x:c r="DD68" s="58" t="str">
        <x:f>IF($C68&gt;'Deal Pricing'!$D$9,"",MAX(DD67-MIN(MAX(DD$9-DD67*DD$8/12,0),DD67),0))</x:f>
      </x:c>
      <x:c r="DE68" s="58" t="str">
        <x:f>IF($C68&gt;'Deal Pricing'!$D$9,"",MAX(DE67-MIN(MAX(DE$9-DE67*DE$8/12,0),DE67),0))</x:f>
      </x:c>
      <x:c r="DF68" s="58" t="str">
        <x:f>IF($C68&gt;'Deal Pricing'!$D$9,"",MAX(DF67-MIN(MAX(DF$9-DF67*DF$8/12,0),DF67),0))</x:f>
      </x:c>
      <x:c r="DG68" s="58" t="str">
        <x:f>IF($C68&gt;'Deal Pricing'!$D$9,"",MAX(DG67-MIN(MAX(DG$9-DG67*DG$8/12,0),DG67),0))</x:f>
      </x:c>
      <x:c r="DH68" s="58" t="str">
        <x:f>IF($C68&gt;'Deal Pricing'!$D$9,"",MAX(DH67-MIN(MAX(DH$9-DH67*DH$8/12,0),DH67),0))</x:f>
      </x:c>
      <x:c r="DI68" s="58" t="str">
        <x:f>IF($C68&gt;'Deal Pricing'!$D$9,"",MAX(DI67-MIN(MAX(DI$9-DI67*DI$8/12,0),DI67),0))</x:f>
      </x:c>
      <x:c r="DJ68" s="58" t="str">
        <x:f>IF($C68&gt;'Deal Pricing'!$D$9,"",MAX(DJ67-MIN(MAX(DJ$9-DJ67*DJ$8/12,0),DJ67),0))</x:f>
      </x:c>
      <x:c r="DK68" s="58" t="str">
        <x:f>IF($C68&gt;'Deal Pricing'!$D$9,"",MAX(DK67-MIN(MAX(DK$9-DK67*DK$8/12,0),DK67),0))</x:f>
      </x:c>
      <x:c r="DL68" s="58" t="str">
        <x:f>IF($C68&gt;'Deal Pricing'!$D$9,"",MAX(DL67-MIN(MAX(DL$9-DL67*DL$8/12,0),DL67),0))</x:f>
      </x:c>
      <x:c r="DM68" s="58" t="str">
        <x:f>IF($C68&gt;'Deal Pricing'!$D$9,"",MAX(DM67-MIN(MAX(DM$9-DM67*DM$8/12,0),DM67),0))</x:f>
      </x:c>
      <x:c r="DN68" s="58" t="str">
        <x:f>IF($C68&gt;'Deal Pricing'!$D$9,"",MAX(DN67-MIN(MAX(DN$9-DN67*DN$8/12,0),DN67),0))</x:f>
      </x:c>
      <x:c r="DO68" s="58" t="str">
        <x:f>IF($C68&gt;'Deal Pricing'!$D$9,"",MAX(DO67-MIN(MAX(DO$9-DO67*DO$8/12,0),DO67),0))</x:f>
      </x:c>
      <x:c r="DP68" s="58" t="str">
        <x:f>IF($C68&gt;'Deal Pricing'!$D$9,"",MAX(DP67-MIN(MAX(DP$9-DP67*DP$8/12,0),DP67),0))</x:f>
      </x:c>
      <x:c r="DQ68" s="58" t="str">
        <x:f>IF($C68&gt;'Deal Pricing'!$D$9,"",MAX(DQ67-MIN(MAX(DQ$9-DQ67*DQ$8/12,0),DQ67),0))</x:f>
      </x:c>
      <x:c r="DR68" s="58" t="str">
        <x:f>IF($C68&gt;'Deal Pricing'!$D$9,"",MAX(DR67-MIN(MAX(DR$9-DR67*DR$8/12,0),DR67),0))</x:f>
      </x:c>
      <x:c r="DS68" s="58" t="str">
        <x:f>IF($C68&gt;'Deal Pricing'!$D$9,"",MAX(DS67-MIN(MAX(DS$9-DS67*DS$8/12,0),DS67),0))</x:f>
      </x:c>
      <x:c r="DT68" s="58" t="str">
        <x:f>IF($C68&gt;'Deal Pricing'!$D$9,"",MAX(DT67-MIN(MAX(DT$9-DT67*DT$8/12,0),DT67),0))</x:f>
      </x:c>
      <x:c r="DU68" s="58" t="str">
        <x:f>IF($C68&gt;'Deal Pricing'!$D$9,"",MAX(DU67-MIN(MAX(DU$9-DU67*DU$8/12,0),DU67),0))</x:f>
      </x:c>
      <x:c r="DV68" s="58" t="str">
        <x:f>IF($C68&gt;'Deal Pricing'!$D$9,"",MAX(DV67-MIN(MAX(DV$9-DV67*DV$8/12,0),DV67),0))</x:f>
      </x:c>
      <x:c r="DW68" s="58" t="str">
        <x:f>IF($C68&gt;'Deal Pricing'!$D$9,"",MAX(DW67-MIN(MAX(DW$9-DW67*DW$8/12,0),DW67),0))</x:f>
      </x:c>
      <x:c r="DX68" s="58" t="str">
        <x:f>IF($C68&gt;'Deal Pricing'!$D$9,"",MAX(DX67-MIN(MAX(DX$9-DX67*DX$8/12,0),DX67),0))</x:f>
      </x:c>
      <x:c r="DY68" s="58" t="str">
        <x:f>IF($C68&gt;'Deal Pricing'!$D$9,"",MAX(DY67-MIN(MAX(DY$9-DY67*DY$8/12,0),DY67),0))</x:f>
      </x:c>
      <x:c r="DZ68" s="58" t="str">
        <x:f>IF($C68&gt;'Deal Pricing'!$D$9,"",MAX(DZ67-MIN(MAX(DZ$9-DZ67*DZ$8/12,0),DZ67),0))</x:f>
      </x:c>
      <x:c r="EA68" s="58" t="str">
        <x:f>IF($C68&gt;'Deal Pricing'!$D$9,"",MAX(EA67-MIN(MAX(EA$9-EA67*EA$8/12,0),EA67),0))</x:f>
      </x:c>
      <x:c r="EB68" s="58" t="str">
        <x:f>IF($C68&gt;'Deal Pricing'!$D$9,"",MAX(EB67-MIN(MAX(EB$9-EB67*EB$8/12,0),EB67),0))</x:f>
      </x:c>
      <x:c r="EC68" s="58" t="str">
        <x:f>IF($C68&gt;'Deal Pricing'!$D$9,"",MAX(EC67-MIN(MAX(EC$9-EC67*EC$8/12,0),EC67),0))</x:f>
      </x:c>
      <x:c r="ED68" s="58" t="str">
        <x:f>IF($C68&gt;'Deal Pricing'!$D$9,"",MAX(ED67-MIN(MAX(ED$9-ED67*ED$8/12,0),ED67),0))</x:f>
      </x:c>
      <x:c r="EE68" s="58" t="str">
        <x:f>IF($C68&gt;'Deal Pricing'!$D$9,"",MAX(EE67-MIN(MAX(EE$9-EE67*EE$8/12,0),EE67),0))</x:f>
      </x:c>
      <x:c r="EF68" s="58" t="str">
        <x:f>IF($C68&gt;'Deal Pricing'!$D$9,"",MAX(EF67-MIN(MAX(EF$9-EF67*EF$8/12,0),EF67),0))</x:f>
      </x:c>
      <x:c r="EG68" s="58" t="str">
        <x:f>IF($C68&gt;'Deal Pricing'!$D$9,"",MAX(EG67-MIN(MAX(EG$9-EG67*EG$8/12,0),EG67),0))</x:f>
      </x:c>
      <x:c r="EH68" s="58" t="str">
        <x:f>IF($C68&gt;'Deal Pricing'!$D$9,"",MAX(EH67-MIN(MAX(EH$9-EH67*EH$8/12,0),EH67),0))</x:f>
      </x:c>
      <x:c r="EI68" s="58" t="str">
        <x:f>IF($C68&gt;'Deal Pricing'!$D$9,"",MAX(EI67-MIN(MAX(EI$9-EI67*EI$8/12,0),EI67),0))</x:f>
      </x:c>
      <x:c r="EJ68" s="58" t="str">
        <x:f>IF($C68&gt;'Deal Pricing'!$D$9,"",MAX(EJ67-MIN(MAX(EJ$9-EJ67*EJ$8/12,0),EJ67),0))</x:f>
      </x:c>
      <x:c r="EK68" s="58" t="str">
        <x:f>IF($C68&gt;'Deal Pricing'!$D$9,"",MAX(EK67-MIN(MAX(EK$9-EK67*EK$8/12,0),EK67),0))</x:f>
      </x:c>
      <x:c r="EL68" s="58" t="str">
        <x:f>IF($C68&gt;'Deal Pricing'!$D$9,"",MAX(EL67-MIN(MAX(EL$9-EL67*EL$8/12,0),EL67),0))</x:f>
      </x:c>
      <x:c r="EM68" s="58" t="str">
        <x:f>IF($C68&gt;'Deal Pricing'!$D$9,"",MAX(EM67-MIN(MAX(EM$9-EM67*EM$8/12,0),EM67),0))</x:f>
      </x:c>
      <x:c r="EN68" s="58" t="str">
        <x:f>IF($C68&gt;'Deal Pricing'!$D$9,"",MAX(EN67-MIN(MAX(EN$9-EN67*EN$8/12,0),EN67),0))</x:f>
      </x:c>
      <x:c r="EO68" s="58" t="str">
        <x:f>IF($C68&gt;'Deal Pricing'!$D$9,"",MAX(EO67-MIN(MAX(EO$9-EO67*EO$8/12,0),EO67),0))</x:f>
      </x:c>
      <x:c r="EP68" s="58" t="str">
        <x:f>IF($C68&gt;'Deal Pricing'!$D$9,"",MAX(EP67-MIN(MAX(EP$9-EP67*EP$8/12,0),EP67),0))</x:f>
      </x:c>
      <x:c r="EQ68" s="58" t="str">
        <x:f>IF($C68&gt;'Deal Pricing'!$D$9,"",MAX(EQ67-MIN(MAX(EQ$9-EQ67*EQ$8/12,0),EQ67),0))</x:f>
      </x:c>
      <x:c r="ER68" s="58" t="str">
        <x:f>IF($C68&gt;'Deal Pricing'!$D$9,"",MAX(ER67-MIN(MAX(ER$9-ER67*ER$8/12,0),ER67),0))</x:f>
      </x:c>
      <x:c r="ES68" s="58" t="str">
        <x:f>IF($C68&gt;'Deal Pricing'!$D$9,"",MAX(ES67-MIN(MAX(ES$9-ES67*ES$8/12,0),ES67),0))</x:f>
      </x:c>
      <x:c r="ET68" s="58" t="str">
        <x:f>IF($C68&gt;'Deal Pricing'!$D$9,"",MAX(ET67-MIN(MAX(ET$9-ET67*ET$8/12,0),ET67),0))</x:f>
      </x:c>
      <x:c r="EU68" s="58" t="str">
        <x:f>IF($C68&gt;'Deal Pricing'!$D$9,"",MAX(EU67-MIN(MAX(EU$9-EU67*EU$8/12,0),EU67),0))</x:f>
      </x:c>
      <x:c r="EV68" s="58" t="str">
        <x:f>IF($C68&gt;'Deal Pricing'!$D$9,"",MAX(EV67-MIN(MAX(EV$9-EV67*EV$8/12,0),EV67),0))</x:f>
      </x:c>
      <x:c r="EW68" s="58" t="str">
        <x:f>IF($C68&gt;'Deal Pricing'!$D$9,"",MAX(EW67-MIN(MAX(EW$9-EW67*EW$8/12,0),EW67),0))</x:f>
      </x:c>
      <x:c r="EX68" s="58" t="str">
        <x:f>IF($C68&gt;'Deal Pricing'!$D$9,"",MAX(EX67-MIN(MAX(EX$9-EX67*EX$8/12,0),EX67),0))</x:f>
      </x:c>
      <x:c r="EY68" s="58" t="str">
        <x:f>IF($C68&gt;'Deal Pricing'!$D$9,"",MAX(EY67-MIN(MAX(EY$9-EY67*EY$8/12,0),EY67),0))</x:f>
      </x:c>
      <x:c r="EZ68" s="58" t="str">
        <x:f>IF($C68&gt;'Deal Pricing'!$D$9,"",MAX(EZ67-MIN(MAX(EZ$9-EZ67*EZ$8/12,0),EZ67),0))</x:f>
      </x:c>
      <x:c r="FA68" s="58" t="str">
        <x:f>IF($C68&gt;'Deal Pricing'!$D$9,"",MAX(FA67-MIN(MAX(FA$9-FA67*FA$8/12,0),FA67),0))</x:f>
      </x:c>
      <x:c r="FB68" s="58" t="str">
        <x:f>IF($C68&gt;'Deal Pricing'!$D$9,"",MAX(FB67-MIN(MAX(FB$9-FB67*FB$8/12,0),FB67),0))</x:f>
      </x:c>
      <x:c r="FC68" s="58" t="str">
        <x:f>IF($C68&gt;'Deal Pricing'!$D$9,"",MAX(FC67-MIN(MAX(FC$9-FC67*FC$8/12,0),FC67),0))</x:f>
      </x:c>
      <x:c r="FD68" s="58" t="str">
        <x:f>IF($C68&gt;'Deal Pricing'!$D$9,"",MAX(FD67-MIN(MAX(FD$9-FD67*FD$8/12,0),FD67),0))</x:f>
      </x:c>
      <x:c r="FE68" s="58" t="str">
        <x:f>IF($C68&gt;'Deal Pricing'!$D$9,"",MAX(FE67-MIN(MAX(FE$9-FE67*FE$8/12,0),FE67),0))</x:f>
      </x:c>
      <x:c r="FF68" s="58" t="str">
        <x:f>IF($C68&gt;'Deal Pricing'!$D$9,"",MAX(FF67-MIN(MAX(FF$9-FF67*FF$8/12,0),FF67),0))</x:f>
      </x:c>
      <x:c r="FG68" s="58" t="str">
        <x:f>IF($C68&gt;'Deal Pricing'!$D$9,"",MAX(FG67-MIN(MAX(FG$9-FG67*FG$8/12,0),FG67),0))</x:f>
      </x:c>
      <x:c r="FH68" s="58" t="str">
        <x:f>IF($C68&gt;'Deal Pricing'!$D$9,"",MAX(FH67-MIN(MAX(FH$9-FH67*FH$8/12,0),FH67),0))</x:f>
      </x:c>
      <x:c r="FI68" s="58" t="str">
        <x:f>IF($C68&gt;'Deal Pricing'!$D$9,"",MAX(FI67-MIN(MAX(FI$9-FI67*FI$8/12,0),FI67),0))</x:f>
      </x:c>
      <x:c r="FJ68" s="58" t="str">
        <x:f>IF($C68&gt;'Deal Pricing'!$D$9,"",MAX(FJ67-MIN(MAX(FJ$9-FJ67*FJ$8/12,0),FJ67),0))</x:f>
      </x:c>
      <x:c r="FK68" s="58" t="str">
        <x:f>IF($C68&gt;'Deal Pricing'!$D$9,"",MAX(FK67-MIN(MAX(FK$9-FK67*FK$8/12,0),FK67),0))</x:f>
      </x:c>
      <x:c r="FL68" s="58" t="str">
        <x:f>IF($C68&gt;'Deal Pricing'!$D$9,"",MAX(FL67-MIN(MAX(FL$9-FL67*FL$8/12,0),FL67),0))</x:f>
      </x:c>
      <x:c r="FM68" s="58" t="str">
        <x:f>IF($C68&gt;'Deal Pricing'!$D$9,"",MAX(FM67-MIN(MAX(FM$9-FM67*FM$8/12,0),FM67),0))</x:f>
      </x:c>
      <x:c r="FN68" s="58" t="str">
        <x:f>IF($C68&gt;'Deal Pricing'!$D$9,"",MAX(FN67-MIN(MAX(FN$9-FN67*FN$8/12,0),FN67),0))</x:f>
      </x:c>
      <x:c r="FO68" s="58" t="str">
        <x:f>IF($C68&gt;'Deal Pricing'!$D$9,"",MAX(FO67-MIN(MAX(FO$9-FO67*FO$8/12,0),FO67),0))</x:f>
      </x:c>
      <x:c r="FP68" s="58" t="str">
        <x:f>IF($C68&gt;'Deal Pricing'!$D$9,"",MAX(FP67-MIN(MAX(FP$9-FP67*FP$8/12,0),FP67),0))</x:f>
      </x:c>
      <x:c r="FQ68" s="58" t="str">
        <x:f>IF($C68&gt;'Deal Pricing'!$D$9,"",MAX(FQ67-MIN(MAX(FQ$9-FQ67*FQ$8/12,0),FQ67),0))</x:f>
      </x:c>
      <x:c r="FR68" s="58" t="str">
        <x:f>IF($C68&gt;'Deal Pricing'!$D$9,"",MAX(FR67-MIN(MAX(FR$9-FR67*FR$8/12,0),FR67),0))</x:f>
      </x:c>
      <x:c r="FS68" s="58" t="str">
        <x:f>IF($C68&gt;'Deal Pricing'!$D$9,"",MAX(FS67-MIN(MAX(FS$9-FS67*FS$8/12,0),FS67),0))</x:f>
      </x:c>
      <x:c r="FT68" s="58" t="str">
        <x:f>IF($C68&gt;'Deal Pricing'!$D$9,"",MAX(FT67-MIN(MAX(FT$9-FT67*FT$8/12,0),FT67),0))</x:f>
      </x:c>
      <x:c r="FU68" s="58" t="str">
        <x:f>IF($C68&gt;'Deal Pricing'!$D$9,"",MAX(FU67-MIN(MAX(FU$9-FU67*FU$8/12,0),FU67),0))</x:f>
      </x:c>
      <x:c r="FV68" s="58" t="str">
        <x:f>IF($C68&gt;'Deal Pricing'!$D$9,"",MAX(FV67-MIN(MAX(FV$9-FV67*FV$8/12,0),FV67),0))</x:f>
      </x:c>
      <x:c r="FW68" s="58" t="str">
        <x:f>IF($C68&gt;'Deal Pricing'!$D$9,"",MAX(FW67-MIN(MAX(FW$9-FW67*FW$8/12,0),FW67),0))</x:f>
      </x:c>
      <x:c r="FX68" s="58" t="str">
        <x:f>IF($C68&gt;'Deal Pricing'!$D$9,"",MAX(FX67-MIN(MAX(FX$9-FX67*FX$8/12,0),FX67),0))</x:f>
      </x:c>
      <x:c r="FY68" s="58" t="str">
        <x:f>IF($C68&gt;'Deal Pricing'!$D$9,"",MAX(FY67-MIN(MAX(FY$9-FY67*FY$8/12,0),FY67),0))</x:f>
      </x:c>
      <x:c r="FZ68" s="58" t="str">
        <x:f>IF($C68&gt;'Deal Pricing'!$D$9,"",MAX(FZ67-MIN(MAX(FZ$9-FZ67*FZ$8/12,0),FZ67),0))</x:f>
      </x:c>
      <x:c r="GA68" s="58" t="str">
        <x:f>IF($C68&gt;'Deal Pricing'!$D$9,"",MAX(GA67-MIN(MAX(GA$9-GA67*GA$8/12,0),GA67),0))</x:f>
      </x:c>
      <x:c r="GB68" s="58" t="str">
        <x:f>IF($C68&gt;'Deal Pricing'!$D$9,"",MAX(GB67-MIN(MAX(GB$9-GB67*GB$8/12,0),GB67),0))</x:f>
      </x:c>
      <x:c r="GC68" s="58" t="str">
        <x:f>IF($C68&gt;'Deal Pricing'!$D$9,"",MAX(GC67-MIN(MAX(GC$9-GC67*GC$8/12,0),GC67),0))</x:f>
      </x:c>
      <x:c r="GD68" s="58" t="str">
        <x:f>IF($C68&gt;'Deal Pricing'!$D$9,"",MAX(GD67-MIN(MAX(GD$9-GD67*GD$8/12,0),GD67),0))</x:f>
      </x:c>
      <x:c r="GE68" s="58" t="str">
        <x:f>IF($C68&gt;'Deal Pricing'!$D$9,"",MAX(GE67-MIN(MAX(GE$9-GE67*GE$8/12,0),GE67),0))</x:f>
      </x:c>
      <x:c r="GF68" s="58" t="str">
        <x:f>IF($C68&gt;'Deal Pricing'!$D$9,"",MAX(GF67-MIN(MAX(GF$9-GF67*GF$8/12,0),GF67),0))</x:f>
      </x:c>
      <x:c r="GG68" s="58" t="str">
        <x:f>IF($C68&gt;'Deal Pricing'!$D$9,"",MAX(GG67-MIN(MAX(GG$9-GG67*GG$8/12,0),GG67),0))</x:f>
      </x:c>
      <x:c r="GH68" s="58" t="str">
        <x:f>IF($C68&gt;'Deal Pricing'!$D$9,"",MAX(GH67-MIN(MAX(GH$9-GH67*GH$8/12,0),GH67),0))</x:f>
      </x:c>
      <x:c r="GI68" s="58" t="str">
        <x:f>IF($C68&gt;'Deal Pricing'!$D$9,"",MAX(GI67-MIN(MAX(GI$9-GI67*GI$8/12,0),GI67),0))</x:f>
      </x:c>
      <x:c r="GJ68" s="58" t="str">
        <x:f>IF($C68&gt;'Deal Pricing'!$D$9,"",MAX(GJ67-MIN(MAX(GJ$9-GJ67*GJ$8/12,0),GJ67),0))</x:f>
      </x:c>
      <x:c r="GK68" s="58" t="str">
        <x:f>IF($C68&gt;'Deal Pricing'!$D$9,"",MAX(GK67-MIN(MAX(GK$9-GK67*GK$8/12,0),GK67),0))</x:f>
      </x:c>
      <x:c r="GL68" s="58" t="str">
        <x:f>IF($C68&gt;'Deal Pricing'!$D$9,"",MAX(GL67-MIN(MAX(GL$9-GL67*GL$8/12,0),GL67),0))</x:f>
      </x:c>
      <x:c r="GM68" s="58" t="str">
        <x:f>IF($C68&gt;'Deal Pricing'!$D$9,"",MAX(GM67-MIN(MAX(GM$9-GM67*GM$8/12,0),GM67),0))</x:f>
      </x:c>
      <x:c r="GN68" s="58" t="str">
        <x:f>IF($C68&gt;'Deal Pricing'!$D$9,"",MAX(GN67-MIN(MAX(GN$9-GN67*GN$8/12,0),GN67),0))</x:f>
      </x:c>
      <x:c r="GO68" s="58" t="str">
        <x:f>IF($C68&gt;'Deal Pricing'!$D$9,"",MAX(GO67-MIN(MAX(GO$9-GO67*GO$8/12,0),GO67),0))</x:f>
      </x:c>
      <x:c r="GP68" s="58" t="str">
        <x:f>IF($C68&gt;'Deal Pricing'!$D$9,"",MAX(GP67-MIN(MAX(GP$9-GP67*GP$8/12,0),GP67),0))</x:f>
      </x:c>
      <x:c r="GQ68" s="58" t="str">
        <x:f>IF($C68&gt;'Deal Pricing'!$D$9,"",MAX(GQ67-MIN(MAX(GQ$9-GQ67*GQ$8/12,0),GQ67),0))</x:f>
      </x:c>
      <x:c r="GR68" s="58" t="str">
        <x:f>IF($C68&gt;'Deal Pricing'!$D$9,"",MAX(GR67-MIN(MAX(GR$9-GR67*GR$8/12,0),GR67),0))</x:f>
      </x:c>
      <x:c r="GS68" s="58" t="str">
        <x:f>IF($C68&gt;'Deal Pricing'!$D$9,"",MAX(GS67-MIN(MAX(GS$9-GS67*GS$8/12,0),GS67),0))</x:f>
      </x:c>
      <x:c r="GT68" s="58" t="str">
        <x:f>IF($C68&gt;'Deal Pricing'!$D$9,"",MAX(GT67-MIN(MAX(GT$9-GT67*GT$8/12,0),GT67),0))</x:f>
      </x:c>
      <x:c r="GU68" s="58" t="str">
        <x:f>IF($C68&gt;'Deal Pricing'!$D$9,"",MAX(GU67-MIN(MAX(GU$9-GU67*GU$8/12,0),GU67),0))</x:f>
      </x:c>
      <x:c r="GV68" s="58" t="str">
        <x:f>IF($C68&gt;'Deal Pricing'!$D$9,"",MAX(GV67-MIN(MAX(GV$9-GV67*GV$8/12,0),GV67),0))</x:f>
      </x:c>
      <x:c r="GW68" s="58" t="str">
        <x:f>IF($C68&gt;'Deal Pricing'!$D$9,"",MAX(GW67-MIN(MAX(GW$9-GW67*GW$8/12,0),GW67),0))</x:f>
      </x:c>
      <x:c r="GX68" s="58" t="str">
        <x:f>IF($C68&gt;'Deal Pricing'!$D$9,"",MAX(GX67-MIN(MAX(GX$9-GX67*GX$8/12,0),GX67),0))</x:f>
      </x:c>
      <x:c r="GY68" s="58" t="str">
        <x:f>IF($C68&gt;'Deal Pricing'!$D$9,"",MAX(GY67-MIN(MAX(GY$9-GY67*GY$8/12,0),GY67),0))</x:f>
      </x:c>
      <x:c r="GZ68" s="58" t="str">
        <x:f>IF($C68&gt;'Deal Pricing'!$D$9,"",MAX(GZ67-MIN(MAX(GZ$9-GZ67*GZ$8/12,0),GZ67),0))</x:f>
      </x:c>
      <x:c r="HA68" s="58" t="str">
        <x:f>IF($C68&gt;'Deal Pricing'!$D$9,"",MAX(HA67-MIN(MAX(HA$9-HA67*HA$8/12,0),HA67),0))</x:f>
      </x:c>
      <x:c r="HB68" s="58" t="str">
        <x:f>IF($C68&gt;'Deal Pricing'!$D$9,"",MAX(HB67-MIN(MAX(HB$9-HB67*HB$8/12,0),HB67),0))</x:f>
      </x:c>
      <x:c r="HC68" s="58" t="str">
        <x:f>IF($C68&gt;'Deal Pricing'!$D$9,"",MAX(HC67-MIN(MAX(HC$9-HC67*HC$8/12,0),HC67),0))</x:f>
      </x:c>
      <x:c r="HD68" s="58" t="str">
        <x:f>IF($C68&gt;'Deal Pricing'!$D$9,"",MAX(HD67-MIN(MAX(HD$9-HD67*HD$8/12,0),HD67),0))</x:f>
      </x:c>
      <x:c r="HE68" s="58" t="str">
        <x:f>IF($C68&gt;'Deal Pricing'!$D$9,"",MAX(HE67-MIN(MAX(HE$9-HE67*HE$8/12,0),HE67),0))</x:f>
      </x:c>
      <x:c r="HF68" s="58" t="str">
        <x:f>IF($C68&gt;'Deal Pricing'!$D$9,"",MAX(HF67-MIN(MAX(HF$9-HF67*HF$8/12,0),HF67),0))</x:f>
      </x:c>
      <x:c r="HG68" s="58" t="str">
        <x:f>IF($C68&gt;'Deal Pricing'!$D$9,"",MAX(HG67-MIN(MAX(HG$9-HG67*HG$8/12,0),HG67),0))</x:f>
      </x:c>
      <x:c r="HH68" s="58" t="str">
        <x:f>IF($C68&gt;'Deal Pricing'!$D$9,"",MAX(HH67-MIN(MAX(HH$9-HH67*HH$8/12,0),HH67),0))</x:f>
      </x:c>
      <x:c r="HI68" s="58" t="str">
        <x:f>IF($C68&gt;'Deal Pricing'!$D$9,"",MAX(HI67-MIN(MAX(HI$9-HI67*HI$8/12,0),HI67),0))</x:f>
      </x:c>
      <x:c r="HJ68" s="58" t="str">
        <x:f>IF($C68&gt;'Deal Pricing'!$D$9,"",MAX(HJ67-MIN(MAX(HJ$9-HJ67*HJ$8/12,0),HJ67),0))</x:f>
      </x:c>
      <x:c r="HK68" s="58" t="str">
        <x:f>IF($C68&gt;'Deal Pricing'!$D$9,"",MAX(HK67-MIN(MAX(HK$9-HK67*HK$8/12,0),HK67),0))</x:f>
      </x:c>
      <x:c r="HL68" s="58" t="str">
        <x:f>IF($C68&gt;'Deal Pricing'!$D$9,"",MAX(HL67-MIN(MAX(HL$9-HL67*HL$8/12,0),HL67),0))</x:f>
      </x:c>
      <x:c r="HM68" s="58" t="str">
        <x:f>IF($C68&gt;'Deal Pricing'!$D$9,"",MAX(HM67-MIN(MAX(HM$9-HM67*HM$8/12,0),HM67),0))</x:f>
      </x:c>
      <x:c r="HN68" s="58" t="str">
        <x:f>IF($C68&gt;'Deal Pricing'!$D$9,"",MAX(HN67-MIN(MAX(HN$9-HN67*HN$8/12,0),HN67),0))</x:f>
      </x:c>
      <x:c r="HO68" s="58" t="str">
        <x:f>IF($C68&gt;'Deal Pricing'!$D$9,"",MAX(HO67-MIN(MAX(HO$9-HO67*HO$8/12,0),HO67),0))</x:f>
      </x:c>
      <x:c r="HP68" s="58" t="str">
        <x:f>IF($C68&gt;'Deal Pricing'!$D$9,"",MAX(HP67-MIN(MAX(HP$9-HP67*HP$8/12,0),HP67),0))</x:f>
      </x:c>
      <x:c r="HQ68" s="58" t="str">
        <x:f>IF($C68&gt;'Deal Pricing'!$D$9,"",MAX(HQ67-MIN(MAX(HQ$9-HQ67*HQ$8/12,0),HQ67),0))</x:f>
      </x:c>
      <x:c r="HR68" s="58" t="str">
        <x:f>IF($C68&gt;'Deal Pricing'!$D$9,"",MAX(HR67-MIN(MAX(HR$9-HR67*HR$8/12,0),HR67),0))</x:f>
      </x:c>
      <x:c r="HS68" s="58" t="str">
        <x:f>IF($C68&gt;'Deal Pricing'!$D$9,"",MAX(HS67-MIN(MAX(HS$9-HS67*HS$8/12,0),HS67),0))</x:f>
      </x:c>
      <x:c r="HT68" s="58" t="str">
        <x:f>IF($C68&gt;'Deal Pricing'!$D$9,"",MAX(HT67-MIN(MAX(HT$9-HT67*HT$8/12,0),HT67),0))</x:f>
      </x:c>
      <x:c r="HU68" s="58" t="str">
        <x:f>IF($C68&gt;'Deal Pricing'!$D$9,"",MAX(HU67-MIN(MAX(HU$9-HU67*HU$8/12,0),HU67),0))</x:f>
      </x:c>
      <x:c r="HV68" s="58" t="str">
        <x:f>IF($C68&gt;'Deal Pricing'!$D$9,"",MAX(HV67-MIN(MAX(HV$9-HV67*HV$8/12,0),HV67),0))</x:f>
      </x:c>
      <x:c r="HW68" s="58" t="str">
        <x:f>IF($C68&gt;'Deal Pricing'!$D$9,"",MAX(HW67-MIN(MAX(HW$9-HW67*HW$8/12,0),HW67),0))</x:f>
      </x:c>
      <x:c r="HX68" s="58" t="str">
        <x:f>IF($C68&gt;'Deal Pricing'!$D$9,"",MAX(HX67-MIN(MAX(HX$9-HX67*HX$8/12,0),HX67),0))</x:f>
      </x:c>
      <x:c r="HY68" s="58" t="str">
        <x:f>IF($C68&gt;'Deal Pricing'!$D$9,"",MAX(HY67-MIN(MAX(HY$9-HY67*HY$8/12,0),HY67),0))</x:f>
      </x:c>
      <x:c r="HZ68" s="58" t="str">
        <x:f>IF($C68&gt;'Deal Pricing'!$D$9,"",MAX(HZ67-MIN(MAX(HZ$9-HZ67*HZ$8/12,0),HZ67),0))</x:f>
      </x:c>
      <x:c r="IA68" s="58" t="str">
        <x:f>IF($C68&gt;'Deal Pricing'!$D$9,"",MAX(IA67-MIN(MAX(IA$9-IA67*IA$8/12,0),IA67),0))</x:f>
      </x:c>
      <x:c r="IB68" s="58" t="str">
        <x:f>IF($C68&gt;'Deal Pricing'!$D$9,"",MAX(IB67-MIN(MAX(IB$9-IB67*IB$8/12,0),IB67),0))</x:f>
      </x:c>
      <x:c r="IC68" s="2"/>
      <x:c r="ID68" s="2"/>
      <x:c r="IE68" s="2"/>
      <x:c r="IF68" s="2"/>
    </x:row>
    <x:row r="69">
      <x:c r="A69" s="2"/>
      <x:c r="B69" s="2"/>
      <x:c r="C69" s="2" t="n">
        <x:v>45</x:v>
      </x:c>
      <x:c r="D69" s="67" t="str">
        <x:f>IF(C69&lt;='Deal Pricing'!$D$9,(1-(1-(1-'Deal Pricing'!$H$10)^(1/12)))^(C69-1),"")</x:f>
      </x:c>
      <x:c r="E69" s="67" t="str">
        <x:f>IF(D69="","",D69*(1-(1-'Deal Pricing'!$H$10)^(1/12)))</x:f>
      </x:c>
      <x:c r="F69" s="58" t="str">
        <x:f>IF($C69&gt;'Deal Pricing'!$D$9,"",MAX(F68-MIN(MAX(F$9-F68*F$8/12,0),F68),0))</x:f>
      </x:c>
      <x:c r="G69" s="58" t="str">
        <x:f>IF($C69&gt;'Deal Pricing'!$D$9,"",MAX(G68-MIN(MAX(G$9-G68*G$8/12,0),G68),0))</x:f>
      </x:c>
      <x:c r="H69" s="58" t="str">
        <x:f>IF($C69&gt;'Deal Pricing'!$D$9,"",MAX(H68-MIN(MAX(H$9-H68*H$8/12,0),H68),0))</x:f>
      </x:c>
      <x:c r="I69" s="58" t="str">
        <x:f>IF($C69&gt;'Deal Pricing'!$D$9,"",MAX(I68-MIN(MAX(I$9-I68*I$8/12,0),I68),0))</x:f>
      </x:c>
      <x:c r="J69" s="58" t="str">
        <x:f>IF($C69&gt;'Deal Pricing'!$D$9,"",MAX(J68-MIN(MAX(J$9-J68*J$8/12,0),J68),0))</x:f>
      </x:c>
      <x:c r="K69" s="58" t="str">
        <x:f>IF($C69&gt;'Deal Pricing'!$D$9,"",MAX(K68-MIN(MAX(K$9-K68*K$8/12,0),K68),0))</x:f>
      </x:c>
      <x:c r="L69" s="58" t="str">
        <x:f>IF($C69&gt;'Deal Pricing'!$D$9,"",MAX(L68-MIN(MAX(L$9-L68*L$8/12,0),L68),0))</x:f>
      </x:c>
      <x:c r="M69" s="58" t="str">
        <x:f>IF($C69&gt;'Deal Pricing'!$D$9,"",MAX(M68-MIN(MAX(M$9-M68*M$8/12,0),M68),0))</x:f>
      </x:c>
      <x:c r="N69" s="58" t="str">
        <x:f>IF($C69&gt;'Deal Pricing'!$D$9,"",MAX(N68-MIN(MAX(N$9-N68*N$8/12,0),N68),0))</x:f>
      </x:c>
      <x:c r="O69" s="58" t="str">
        <x:f>IF($C69&gt;'Deal Pricing'!$D$9,"",MAX(O68-MIN(MAX(O$9-O68*O$8/12,0),O68),0))</x:f>
      </x:c>
      <x:c r="P69" s="58" t="str">
        <x:f>IF($C69&gt;'Deal Pricing'!$D$9,"",MAX(P68-MIN(MAX(P$9-P68*P$8/12,0),P68),0))</x:f>
      </x:c>
      <x:c r="Q69" s="58" t="str">
        <x:f>IF($C69&gt;'Deal Pricing'!$D$9,"",MAX(Q68-MIN(MAX(Q$9-Q68*Q$8/12,0),Q68),0))</x:f>
      </x:c>
      <x:c r="R69" s="58" t="str">
        <x:f>IF($C69&gt;'Deal Pricing'!$D$9,"",MAX(R68-MIN(MAX(R$9-R68*R$8/12,0),R68),0))</x:f>
      </x:c>
      <x:c r="S69" s="58" t="str">
        <x:f>IF($C69&gt;'Deal Pricing'!$D$9,"",MAX(S68-MIN(MAX(S$9-S68*S$8/12,0),S68),0))</x:f>
      </x:c>
      <x:c r="T69" s="58" t="str">
        <x:f>IF($C69&gt;'Deal Pricing'!$D$9,"",MAX(T68-MIN(MAX(T$9-T68*T$8/12,0),T68),0))</x:f>
      </x:c>
      <x:c r="U69" s="58" t="str">
        <x:f>IF($C69&gt;'Deal Pricing'!$D$9,"",MAX(U68-MIN(MAX(U$9-U68*U$8/12,0),U68),0))</x:f>
      </x:c>
      <x:c r="V69" s="58" t="str">
        <x:f>IF($C69&gt;'Deal Pricing'!$D$9,"",MAX(V68-MIN(MAX(V$9-V68*V$8/12,0),V68),0))</x:f>
      </x:c>
      <x:c r="W69" s="58" t="str">
        <x:f>IF($C69&gt;'Deal Pricing'!$D$9,"",MAX(W68-MIN(MAX(W$9-W68*W$8/12,0),W68),0))</x:f>
      </x:c>
      <x:c r="X69" s="58" t="str">
        <x:f>IF($C69&gt;'Deal Pricing'!$D$9,"",MAX(X68-MIN(MAX(X$9-X68*X$8/12,0),X68),0))</x:f>
      </x:c>
      <x:c r="Y69" s="58" t="str">
        <x:f>IF($C69&gt;'Deal Pricing'!$D$9,"",MAX(Y68-MIN(MAX(Y$9-Y68*Y$8/12,0),Y68),0))</x:f>
      </x:c>
      <x:c r="Z69" s="58" t="str">
        <x:f>IF($C69&gt;'Deal Pricing'!$D$9,"",MAX(Z68-MIN(MAX(Z$9-Z68*Z$8/12,0),Z68),0))</x:f>
      </x:c>
      <x:c r="AA69" s="58" t="str">
        <x:f>IF($C69&gt;'Deal Pricing'!$D$9,"",MAX(AA68-MIN(MAX(AA$9-AA68*AA$8/12,0),AA68),0))</x:f>
      </x:c>
      <x:c r="AB69" s="58" t="str">
        <x:f>IF($C69&gt;'Deal Pricing'!$D$9,"",MAX(AB68-MIN(MAX(AB$9-AB68*AB$8/12,0),AB68),0))</x:f>
      </x:c>
      <x:c r="AC69" s="58" t="str">
        <x:f>IF($C69&gt;'Deal Pricing'!$D$9,"",MAX(AC68-MIN(MAX(AC$9-AC68*AC$8/12,0),AC68),0))</x:f>
      </x:c>
      <x:c r="AD69" s="58" t="str">
        <x:f>IF($C69&gt;'Deal Pricing'!$D$9,"",MAX(AD68-MIN(MAX(AD$9-AD68*AD$8/12,0),AD68),0))</x:f>
      </x:c>
      <x:c r="AE69" s="58" t="str">
        <x:f>IF($C69&gt;'Deal Pricing'!$D$9,"",MAX(AE68-MIN(MAX(AE$9-AE68*AE$8/12,0),AE68),0))</x:f>
      </x:c>
      <x:c r="AF69" s="58" t="str">
        <x:f>IF($C69&gt;'Deal Pricing'!$D$9,"",MAX(AF68-MIN(MAX(AF$9-AF68*AF$8/12,0),AF68),0))</x:f>
      </x:c>
      <x:c r="AG69" s="58" t="str">
        <x:f>IF($C69&gt;'Deal Pricing'!$D$9,"",MAX(AG68-MIN(MAX(AG$9-AG68*AG$8/12,0),AG68),0))</x:f>
      </x:c>
      <x:c r="AH69" s="58" t="str">
        <x:f>IF($C69&gt;'Deal Pricing'!$D$9,"",MAX(AH68-MIN(MAX(AH$9-AH68*AH$8/12,0),AH68),0))</x:f>
      </x:c>
      <x:c r="AI69" s="58" t="str">
        <x:f>IF($C69&gt;'Deal Pricing'!$D$9,"",MAX(AI68-MIN(MAX(AI$9-AI68*AI$8/12,0),AI68),0))</x:f>
      </x:c>
      <x:c r="AJ69" s="58" t="str">
        <x:f>IF($C69&gt;'Deal Pricing'!$D$9,"",MAX(AJ68-MIN(MAX(AJ$9-AJ68*AJ$8/12,0),AJ68),0))</x:f>
      </x:c>
      <x:c r="AK69" s="58" t="str">
        <x:f>IF($C69&gt;'Deal Pricing'!$D$9,"",MAX(AK68-MIN(MAX(AK$9-AK68*AK$8/12,0),AK68),0))</x:f>
      </x:c>
      <x:c r="AL69" s="58" t="str">
        <x:f>IF($C69&gt;'Deal Pricing'!$D$9,"",MAX(AL68-MIN(MAX(AL$9-AL68*AL$8/12,0),AL68),0))</x:f>
      </x:c>
      <x:c r="AM69" s="58" t="str">
        <x:f>IF($C69&gt;'Deal Pricing'!$D$9,"",MAX(AM68-MIN(MAX(AM$9-AM68*AM$8/12,0),AM68),0))</x:f>
      </x:c>
      <x:c r="AN69" s="58" t="str">
        <x:f>IF($C69&gt;'Deal Pricing'!$D$9,"",MAX(AN68-MIN(MAX(AN$9-AN68*AN$8/12,0),AN68),0))</x:f>
      </x:c>
      <x:c r="AO69" s="58" t="str">
        <x:f>IF($C69&gt;'Deal Pricing'!$D$9,"",MAX(AO68-MIN(MAX(AO$9-AO68*AO$8/12,0),AO68),0))</x:f>
      </x:c>
      <x:c r="AP69" s="58" t="str">
        <x:f>IF($C69&gt;'Deal Pricing'!$D$9,"",MAX(AP68-MIN(MAX(AP$9-AP68*AP$8/12,0),AP68),0))</x:f>
      </x:c>
      <x:c r="AQ69" s="58" t="str">
        <x:f>IF($C69&gt;'Deal Pricing'!$D$9,"",MAX(AQ68-MIN(MAX(AQ$9-AQ68*AQ$8/12,0),AQ68),0))</x:f>
      </x:c>
      <x:c r="AR69" s="58" t="str">
        <x:f>IF($C69&gt;'Deal Pricing'!$D$9,"",MAX(AR68-MIN(MAX(AR$9-AR68*AR$8/12,0),AR68),0))</x:f>
      </x:c>
      <x:c r="AS69" s="58" t="str">
        <x:f>IF($C69&gt;'Deal Pricing'!$D$9,"",MAX(AS68-MIN(MAX(AS$9-AS68*AS$8/12,0),AS68),0))</x:f>
      </x:c>
      <x:c r="AT69" s="58" t="str">
        <x:f>IF($C69&gt;'Deal Pricing'!$D$9,"",MAX(AT68-MIN(MAX(AT$9-AT68*AT$8/12,0),AT68),0))</x:f>
      </x:c>
      <x:c r="AU69" s="58" t="str">
        <x:f>IF($C69&gt;'Deal Pricing'!$D$9,"",MAX(AU68-MIN(MAX(AU$9-AU68*AU$8/12,0),AU68),0))</x:f>
      </x:c>
      <x:c r="AV69" s="58" t="str">
        <x:f>IF($C69&gt;'Deal Pricing'!$D$9,"",MAX(AV68-MIN(MAX(AV$9-AV68*AV$8/12,0),AV68),0))</x:f>
      </x:c>
      <x:c r="AW69" s="58" t="str">
        <x:f>IF($C69&gt;'Deal Pricing'!$D$9,"",MAX(AW68-MIN(MAX(AW$9-AW68*AW$8/12,0),AW68),0))</x:f>
      </x:c>
      <x:c r="AX69" s="58" t="str">
        <x:f>IF($C69&gt;'Deal Pricing'!$D$9,"",MAX(AX68-MIN(MAX(AX$9-AX68*AX$8/12,0),AX68),0))</x:f>
      </x:c>
      <x:c r="AY69" s="58" t="str">
        <x:f>IF($C69&gt;'Deal Pricing'!$D$9,"",MAX(AY68-MIN(MAX(AY$9-AY68*AY$8/12,0),AY68),0))</x:f>
      </x:c>
      <x:c r="AZ69" s="58" t="str">
        <x:f>IF($C69&gt;'Deal Pricing'!$D$9,"",MAX(AZ68-MIN(MAX(AZ$9-AZ68*AZ$8/12,0),AZ68),0))</x:f>
      </x:c>
      <x:c r="BA69" s="58" t="str">
        <x:f>IF($C69&gt;'Deal Pricing'!$D$9,"",MAX(BA68-MIN(MAX(BA$9-BA68*BA$8/12,0),BA68),0))</x:f>
      </x:c>
      <x:c r="BB69" s="58" t="str">
        <x:f>IF($C69&gt;'Deal Pricing'!$D$9,"",MAX(BB68-MIN(MAX(BB$9-BB68*BB$8/12,0),BB68),0))</x:f>
      </x:c>
      <x:c r="BC69" s="58" t="str">
        <x:f>IF($C69&gt;'Deal Pricing'!$D$9,"",MAX(BC68-MIN(MAX(BC$9-BC68*BC$8/12,0),BC68),0))</x:f>
      </x:c>
      <x:c r="BD69" s="58" t="str">
        <x:f>IF($C69&gt;'Deal Pricing'!$D$9,"",MAX(BD68-MIN(MAX(BD$9-BD68*BD$8/12,0),BD68),0))</x:f>
      </x:c>
      <x:c r="BE69" s="58" t="str">
        <x:f>IF($C69&gt;'Deal Pricing'!$D$9,"",MAX(BE68-MIN(MAX(BE$9-BE68*BE$8/12,0),BE68),0))</x:f>
      </x:c>
      <x:c r="BF69" s="58" t="str">
        <x:f>IF($C69&gt;'Deal Pricing'!$D$9,"",MAX(BF68-MIN(MAX(BF$9-BF68*BF$8/12,0),BF68),0))</x:f>
      </x:c>
      <x:c r="BG69" s="58" t="str">
        <x:f>IF($C69&gt;'Deal Pricing'!$D$9,"",MAX(BG68-MIN(MAX(BG$9-BG68*BG$8/12,0),BG68),0))</x:f>
      </x:c>
      <x:c r="BH69" s="58" t="str">
        <x:f>IF($C69&gt;'Deal Pricing'!$D$9,"",MAX(BH68-MIN(MAX(BH$9-BH68*BH$8/12,0),BH68),0))</x:f>
      </x:c>
      <x:c r="BI69" s="58" t="str">
        <x:f>IF($C69&gt;'Deal Pricing'!$D$9,"",MAX(BI68-MIN(MAX(BI$9-BI68*BI$8/12,0),BI68),0))</x:f>
      </x:c>
      <x:c r="BJ69" s="58" t="str">
        <x:f>IF($C69&gt;'Deal Pricing'!$D$9,"",MAX(BJ68-MIN(MAX(BJ$9-BJ68*BJ$8/12,0),BJ68),0))</x:f>
      </x:c>
      <x:c r="BK69" s="58" t="str">
        <x:f>IF($C69&gt;'Deal Pricing'!$D$9,"",MAX(BK68-MIN(MAX(BK$9-BK68*BK$8/12,0),BK68),0))</x:f>
      </x:c>
      <x:c r="BL69" s="58" t="str">
        <x:f>IF($C69&gt;'Deal Pricing'!$D$9,"",MAX(BL68-MIN(MAX(BL$9-BL68*BL$8/12,0),BL68),0))</x:f>
      </x:c>
      <x:c r="BM69" s="58" t="str">
        <x:f>IF($C69&gt;'Deal Pricing'!$D$9,"",MAX(BM68-MIN(MAX(BM$9-BM68*BM$8/12,0),BM68),0))</x:f>
      </x:c>
      <x:c r="BN69" s="58" t="str">
        <x:f>IF($C69&gt;'Deal Pricing'!$D$9,"",MAX(BN68-MIN(MAX(BN$9-BN68*BN$8/12,0),BN68),0))</x:f>
      </x:c>
      <x:c r="BO69" s="58" t="str">
        <x:f>IF($C69&gt;'Deal Pricing'!$D$9,"",MAX(BO68-MIN(MAX(BO$9-BO68*BO$8/12,0),BO68),0))</x:f>
      </x:c>
      <x:c r="BP69" s="58" t="str">
        <x:f>IF($C69&gt;'Deal Pricing'!$D$9,"",MAX(BP68-MIN(MAX(BP$9-BP68*BP$8/12,0),BP68),0))</x:f>
      </x:c>
      <x:c r="BQ69" s="58" t="str">
        <x:f>IF($C69&gt;'Deal Pricing'!$D$9,"",MAX(BQ68-MIN(MAX(BQ$9-BQ68*BQ$8/12,0),BQ68),0))</x:f>
      </x:c>
      <x:c r="BR69" s="58" t="str">
        <x:f>IF($C69&gt;'Deal Pricing'!$D$9,"",MAX(BR68-MIN(MAX(BR$9-BR68*BR$8/12,0),BR68),0))</x:f>
      </x:c>
      <x:c r="BS69" s="58" t="str">
        <x:f>IF($C69&gt;'Deal Pricing'!$D$9,"",MAX(BS68-MIN(MAX(BS$9-BS68*BS$8/12,0),BS68),0))</x:f>
      </x:c>
      <x:c r="BT69" s="58" t="str">
        <x:f>IF($C69&gt;'Deal Pricing'!$D$9,"",MAX(BT68-MIN(MAX(BT$9-BT68*BT$8/12,0),BT68),0))</x:f>
      </x:c>
      <x:c r="BU69" s="58" t="str">
        <x:f>IF($C69&gt;'Deal Pricing'!$D$9,"",MAX(BU68-MIN(MAX(BU$9-BU68*BU$8/12,0),BU68),0))</x:f>
      </x:c>
      <x:c r="BV69" s="58" t="str">
        <x:f>IF($C69&gt;'Deal Pricing'!$D$9,"",MAX(BV68-MIN(MAX(BV$9-BV68*BV$8/12,0),BV68),0))</x:f>
      </x:c>
      <x:c r="BW69" s="58" t="str">
        <x:f>IF($C69&gt;'Deal Pricing'!$D$9,"",MAX(BW68-MIN(MAX(BW$9-BW68*BW$8/12,0),BW68),0))</x:f>
      </x:c>
      <x:c r="BX69" s="58" t="str">
        <x:f>IF($C69&gt;'Deal Pricing'!$D$9,"",MAX(BX68-MIN(MAX(BX$9-BX68*BX$8/12,0),BX68),0))</x:f>
      </x:c>
      <x:c r="BY69" s="58" t="str">
        <x:f>IF($C69&gt;'Deal Pricing'!$D$9,"",MAX(BY68-MIN(MAX(BY$9-BY68*BY$8/12,0),BY68),0))</x:f>
      </x:c>
      <x:c r="BZ69" s="58" t="str">
        <x:f>IF($C69&gt;'Deal Pricing'!$D$9,"",MAX(BZ68-MIN(MAX(BZ$9-BZ68*BZ$8/12,0),BZ68),0))</x:f>
      </x:c>
      <x:c r="CA69" s="58" t="str">
        <x:f>IF($C69&gt;'Deal Pricing'!$D$9,"",MAX(CA68-MIN(MAX(CA$9-CA68*CA$8/12,0),CA68),0))</x:f>
      </x:c>
      <x:c r="CB69" s="58" t="str">
        <x:f>IF($C69&gt;'Deal Pricing'!$D$9,"",MAX(CB68-MIN(MAX(CB$9-CB68*CB$8/12,0),CB68),0))</x:f>
      </x:c>
      <x:c r="CC69" s="58" t="str">
        <x:f>IF($C69&gt;'Deal Pricing'!$D$9,"",MAX(CC68-MIN(MAX(CC$9-CC68*CC$8/12,0),CC68),0))</x:f>
      </x:c>
      <x:c r="CD69" s="58" t="str">
        <x:f>IF($C69&gt;'Deal Pricing'!$D$9,"",MAX(CD68-MIN(MAX(CD$9-CD68*CD$8/12,0),CD68),0))</x:f>
      </x:c>
      <x:c r="CE69" s="58" t="str">
        <x:f>IF($C69&gt;'Deal Pricing'!$D$9,"",MAX(CE68-MIN(MAX(CE$9-CE68*CE$8/12,0),CE68),0))</x:f>
      </x:c>
      <x:c r="CF69" s="58" t="str">
        <x:f>IF($C69&gt;'Deal Pricing'!$D$9,"",MAX(CF68-MIN(MAX(CF$9-CF68*CF$8/12,0),CF68),0))</x:f>
      </x:c>
      <x:c r="CG69" s="58" t="str">
        <x:f>IF($C69&gt;'Deal Pricing'!$D$9,"",MAX(CG68-MIN(MAX(CG$9-CG68*CG$8/12,0),CG68),0))</x:f>
      </x:c>
      <x:c r="CH69" s="58" t="str">
        <x:f>IF($C69&gt;'Deal Pricing'!$D$9,"",MAX(CH68-MIN(MAX(CH$9-CH68*CH$8/12,0),CH68),0))</x:f>
      </x:c>
      <x:c r="CI69" s="58" t="str">
        <x:f>IF($C69&gt;'Deal Pricing'!$D$9,"",MAX(CI68-MIN(MAX(CI$9-CI68*CI$8/12,0),CI68),0))</x:f>
      </x:c>
      <x:c r="CJ69" s="58" t="str">
        <x:f>IF($C69&gt;'Deal Pricing'!$D$9,"",MAX(CJ68-MIN(MAX(CJ$9-CJ68*CJ$8/12,0),CJ68),0))</x:f>
      </x:c>
      <x:c r="CK69" s="58" t="str">
        <x:f>IF($C69&gt;'Deal Pricing'!$D$9,"",MAX(CK68-MIN(MAX(CK$9-CK68*CK$8/12,0),CK68),0))</x:f>
      </x:c>
      <x:c r="CL69" s="58" t="str">
        <x:f>IF($C69&gt;'Deal Pricing'!$D$9,"",MAX(CL68-MIN(MAX(CL$9-CL68*CL$8/12,0),CL68),0))</x:f>
      </x:c>
      <x:c r="CM69" s="58" t="str">
        <x:f>IF($C69&gt;'Deal Pricing'!$D$9,"",MAX(CM68-MIN(MAX(CM$9-CM68*CM$8/12,0),CM68),0))</x:f>
      </x:c>
      <x:c r="CN69" s="58" t="str">
        <x:f>IF($C69&gt;'Deal Pricing'!$D$9,"",MAX(CN68-MIN(MAX(CN$9-CN68*CN$8/12,0),CN68),0))</x:f>
      </x:c>
      <x:c r="CO69" s="58" t="str">
        <x:f>IF($C69&gt;'Deal Pricing'!$D$9,"",MAX(CO68-MIN(MAX(CO$9-CO68*CO$8/12,0),CO68),0))</x:f>
      </x:c>
      <x:c r="CP69" s="58" t="str">
        <x:f>IF($C69&gt;'Deal Pricing'!$D$9,"",MAX(CP68-MIN(MAX(CP$9-CP68*CP$8/12,0),CP68),0))</x:f>
      </x:c>
      <x:c r="CQ69" s="58" t="str">
        <x:f>IF($C69&gt;'Deal Pricing'!$D$9,"",MAX(CQ68-MIN(MAX(CQ$9-CQ68*CQ$8/12,0),CQ68),0))</x:f>
      </x:c>
      <x:c r="CR69" s="58" t="str">
        <x:f>IF($C69&gt;'Deal Pricing'!$D$9,"",MAX(CR68-MIN(MAX(CR$9-CR68*CR$8/12,0),CR68),0))</x:f>
      </x:c>
      <x:c r="CS69" s="58" t="str">
        <x:f>IF($C69&gt;'Deal Pricing'!$D$9,"",MAX(CS68-MIN(MAX(CS$9-CS68*CS$8/12,0),CS68),0))</x:f>
      </x:c>
      <x:c r="CT69" s="58" t="str">
        <x:f>IF($C69&gt;'Deal Pricing'!$D$9,"",MAX(CT68-MIN(MAX(CT$9-CT68*CT$8/12,0),CT68),0))</x:f>
      </x:c>
      <x:c r="CU69" s="58" t="str">
        <x:f>IF($C69&gt;'Deal Pricing'!$D$9,"",MAX(CU68-MIN(MAX(CU$9-CU68*CU$8/12,0),CU68),0))</x:f>
      </x:c>
      <x:c r="CV69" s="58" t="str">
        <x:f>IF($C69&gt;'Deal Pricing'!$D$9,"",MAX(CV68-MIN(MAX(CV$9-CV68*CV$8/12,0),CV68),0))</x:f>
      </x:c>
      <x:c r="CW69" s="58" t="str">
        <x:f>IF($C69&gt;'Deal Pricing'!$D$9,"",MAX(CW68-MIN(MAX(CW$9-CW68*CW$8/12,0),CW68),0))</x:f>
      </x:c>
      <x:c r="CX69" s="58" t="str">
        <x:f>IF($C69&gt;'Deal Pricing'!$D$9,"",MAX(CX68-MIN(MAX(CX$9-CX68*CX$8/12,0),CX68),0))</x:f>
      </x:c>
      <x:c r="CY69" s="58" t="str">
        <x:f>IF($C69&gt;'Deal Pricing'!$D$9,"",MAX(CY68-MIN(MAX(CY$9-CY68*CY$8/12,0),CY68),0))</x:f>
      </x:c>
      <x:c r="CZ69" s="58" t="str">
        <x:f>IF($C69&gt;'Deal Pricing'!$D$9,"",MAX(CZ68-MIN(MAX(CZ$9-CZ68*CZ$8/12,0),CZ68),0))</x:f>
      </x:c>
      <x:c r="DA69" s="58" t="str">
        <x:f>IF($C69&gt;'Deal Pricing'!$D$9,"",MAX(DA68-MIN(MAX(DA$9-DA68*DA$8/12,0),DA68),0))</x:f>
      </x:c>
      <x:c r="DB69" s="58" t="str">
        <x:f>IF($C69&gt;'Deal Pricing'!$D$9,"",MAX(DB68-MIN(MAX(DB$9-DB68*DB$8/12,0),DB68),0))</x:f>
      </x:c>
      <x:c r="DC69" s="58" t="str">
        <x:f>IF($C69&gt;'Deal Pricing'!$D$9,"",MAX(DC68-MIN(MAX(DC$9-DC68*DC$8/12,0),DC68),0))</x:f>
      </x:c>
      <x:c r="DD69" s="58" t="str">
        <x:f>IF($C69&gt;'Deal Pricing'!$D$9,"",MAX(DD68-MIN(MAX(DD$9-DD68*DD$8/12,0),DD68),0))</x:f>
      </x:c>
      <x:c r="DE69" s="58" t="str">
        <x:f>IF($C69&gt;'Deal Pricing'!$D$9,"",MAX(DE68-MIN(MAX(DE$9-DE68*DE$8/12,0),DE68),0))</x:f>
      </x:c>
      <x:c r="DF69" s="58" t="str">
        <x:f>IF($C69&gt;'Deal Pricing'!$D$9,"",MAX(DF68-MIN(MAX(DF$9-DF68*DF$8/12,0),DF68),0))</x:f>
      </x:c>
      <x:c r="DG69" s="58" t="str">
        <x:f>IF($C69&gt;'Deal Pricing'!$D$9,"",MAX(DG68-MIN(MAX(DG$9-DG68*DG$8/12,0),DG68),0))</x:f>
      </x:c>
      <x:c r="DH69" s="58" t="str">
        <x:f>IF($C69&gt;'Deal Pricing'!$D$9,"",MAX(DH68-MIN(MAX(DH$9-DH68*DH$8/12,0),DH68),0))</x:f>
      </x:c>
      <x:c r="DI69" s="58" t="str">
        <x:f>IF($C69&gt;'Deal Pricing'!$D$9,"",MAX(DI68-MIN(MAX(DI$9-DI68*DI$8/12,0),DI68),0))</x:f>
      </x:c>
      <x:c r="DJ69" s="58" t="str">
        <x:f>IF($C69&gt;'Deal Pricing'!$D$9,"",MAX(DJ68-MIN(MAX(DJ$9-DJ68*DJ$8/12,0),DJ68),0))</x:f>
      </x:c>
      <x:c r="DK69" s="58" t="str">
        <x:f>IF($C69&gt;'Deal Pricing'!$D$9,"",MAX(DK68-MIN(MAX(DK$9-DK68*DK$8/12,0),DK68),0))</x:f>
      </x:c>
      <x:c r="DL69" s="58" t="str">
        <x:f>IF($C69&gt;'Deal Pricing'!$D$9,"",MAX(DL68-MIN(MAX(DL$9-DL68*DL$8/12,0),DL68),0))</x:f>
      </x:c>
      <x:c r="DM69" s="58" t="str">
        <x:f>IF($C69&gt;'Deal Pricing'!$D$9,"",MAX(DM68-MIN(MAX(DM$9-DM68*DM$8/12,0),DM68),0))</x:f>
      </x:c>
      <x:c r="DN69" s="58" t="str">
        <x:f>IF($C69&gt;'Deal Pricing'!$D$9,"",MAX(DN68-MIN(MAX(DN$9-DN68*DN$8/12,0),DN68),0))</x:f>
      </x:c>
      <x:c r="DO69" s="58" t="str">
        <x:f>IF($C69&gt;'Deal Pricing'!$D$9,"",MAX(DO68-MIN(MAX(DO$9-DO68*DO$8/12,0),DO68),0))</x:f>
      </x:c>
      <x:c r="DP69" s="58" t="str">
        <x:f>IF($C69&gt;'Deal Pricing'!$D$9,"",MAX(DP68-MIN(MAX(DP$9-DP68*DP$8/12,0),DP68),0))</x:f>
      </x:c>
      <x:c r="DQ69" s="58" t="str">
        <x:f>IF($C69&gt;'Deal Pricing'!$D$9,"",MAX(DQ68-MIN(MAX(DQ$9-DQ68*DQ$8/12,0),DQ68),0))</x:f>
      </x:c>
      <x:c r="DR69" s="58" t="str">
        <x:f>IF($C69&gt;'Deal Pricing'!$D$9,"",MAX(DR68-MIN(MAX(DR$9-DR68*DR$8/12,0),DR68),0))</x:f>
      </x:c>
      <x:c r="DS69" s="58" t="str">
        <x:f>IF($C69&gt;'Deal Pricing'!$D$9,"",MAX(DS68-MIN(MAX(DS$9-DS68*DS$8/12,0),DS68),0))</x:f>
      </x:c>
      <x:c r="DT69" s="58" t="str">
        <x:f>IF($C69&gt;'Deal Pricing'!$D$9,"",MAX(DT68-MIN(MAX(DT$9-DT68*DT$8/12,0),DT68),0))</x:f>
      </x:c>
      <x:c r="DU69" s="58" t="str">
        <x:f>IF($C69&gt;'Deal Pricing'!$D$9,"",MAX(DU68-MIN(MAX(DU$9-DU68*DU$8/12,0),DU68),0))</x:f>
      </x:c>
      <x:c r="DV69" s="58" t="str">
        <x:f>IF($C69&gt;'Deal Pricing'!$D$9,"",MAX(DV68-MIN(MAX(DV$9-DV68*DV$8/12,0),DV68),0))</x:f>
      </x:c>
      <x:c r="DW69" s="58" t="str">
        <x:f>IF($C69&gt;'Deal Pricing'!$D$9,"",MAX(DW68-MIN(MAX(DW$9-DW68*DW$8/12,0),DW68),0))</x:f>
      </x:c>
      <x:c r="DX69" s="58" t="str">
        <x:f>IF($C69&gt;'Deal Pricing'!$D$9,"",MAX(DX68-MIN(MAX(DX$9-DX68*DX$8/12,0),DX68),0))</x:f>
      </x:c>
      <x:c r="DY69" s="58" t="str">
        <x:f>IF($C69&gt;'Deal Pricing'!$D$9,"",MAX(DY68-MIN(MAX(DY$9-DY68*DY$8/12,0),DY68),0))</x:f>
      </x:c>
      <x:c r="DZ69" s="58" t="str">
        <x:f>IF($C69&gt;'Deal Pricing'!$D$9,"",MAX(DZ68-MIN(MAX(DZ$9-DZ68*DZ$8/12,0),DZ68),0))</x:f>
      </x:c>
      <x:c r="EA69" s="58" t="str">
        <x:f>IF($C69&gt;'Deal Pricing'!$D$9,"",MAX(EA68-MIN(MAX(EA$9-EA68*EA$8/12,0),EA68),0))</x:f>
      </x:c>
      <x:c r="EB69" s="58" t="str">
        <x:f>IF($C69&gt;'Deal Pricing'!$D$9,"",MAX(EB68-MIN(MAX(EB$9-EB68*EB$8/12,0),EB68),0))</x:f>
      </x:c>
      <x:c r="EC69" s="58" t="str">
        <x:f>IF($C69&gt;'Deal Pricing'!$D$9,"",MAX(EC68-MIN(MAX(EC$9-EC68*EC$8/12,0),EC68),0))</x:f>
      </x:c>
      <x:c r="ED69" s="58" t="str">
        <x:f>IF($C69&gt;'Deal Pricing'!$D$9,"",MAX(ED68-MIN(MAX(ED$9-ED68*ED$8/12,0),ED68),0))</x:f>
      </x:c>
      <x:c r="EE69" s="58" t="str">
        <x:f>IF($C69&gt;'Deal Pricing'!$D$9,"",MAX(EE68-MIN(MAX(EE$9-EE68*EE$8/12,0),EE68),0))</x:f>
      </x:c>
      <x:c r="EF69" s="58" t="str">
        <x:f>IF($C69&gt;'Deal Pricing'!$D$9,"",MAX(EF68-MIN(MAX(EF$9-EF68*EF$8/12,0),EF68),0))</x:f>
      </x:c>
      <x:c r="EG69" s="58" t="str">
        <x:f>IF($C69&gt;'Deal Pricing'!$D$9,"",MAX(EG68-MIN(MAX(EG$9-EG68*EG$8/12,0),EG68),0))</x:f>
      </x:c>
      <x:c r="EH69" s="58" t="str">
        <x:f>IF($C69&gt;'Deal Pricing'!$D$9,"",MAX(EH68-MIN(MAX(EH$9-EH68*EH$8/12,0),EH68),0))</x:f>
      </x:c>
      <x:c r="EI69" s="58" t="str">
        <x:f>IF($C69&gt;'Deal Pricing'!$D$9,"",MAX(EI68-MIN(MAX(EI$9-EI68*EI$8/12,0),EI68),0))</x:f>
      </x:c>
      <x:c r="EJ69" s="58" t="str">
        <x:f>IF($C69&gt;'Deal Pricing'!$D$9,"",MAX(EJ68-MIN(MAX(EJ$9-EJ68*EJ$8/12,0),EJ68),0))</x:f>
      </x:c>
      <x:c r="EK69" s="58" t="str">
        <x:f>IF($C69&gt;'Deal Pricing'!$D$9,"",MAX(EK68-MIN(MAX(EK$9-EK68*EK$8/12,0),EK68),0))</x:f>
      </x:c>
      <x:c r="EL69" s="58" t="str">
        <x:f>IF($C69&gt;'Deal Pricing'!$D$9,"",MAX(EL68-MIN(MAX(EL$9-EL68*EL$8/12,0),EL68),0))</x:f>
      </x:c>
      <x:c r="EM69" s="58" t="str">
        <x:f>IF($C69&gt;'Deal Pricing'!$D$9,"",MAX(EM68-MIN(MAX(EM$9-EM68*EM$8/12,0),EM68),0))</x:f>
      </x:c>
      <x:c r="EN69" s="58" t="str">
        <x:f>IF($C69&gt;'Deal Pricing'!$D$9,"",MAX(EN68-MIN(MAX(EN$9-EN68*EN$8/12,0),EN68),0))</x:f>
      </x:c>
      <x:c r="EO69" s="58" t="str">
        <x:f>IF($C69&gt;'Deal Pricing'!$D$9,"",MAX(EO68-MIN(MAX(EO$9-EO68*EO$8/12,0),EO68),0))</x:f>
      </x:c>
      <x:c r="EP69" s="58" t="str">
        <x:f>IF($C69&gt;'Deal Pricing'!$D$9,"",MAX(EP68-MIN(MAX(EP$9-EP68*EP$8/12,0),EP68),0))</x:f>
      </x:c>
      <x:c r="EQ69" s="58" t="str">
        <x:f>IF($C69&gt;'Deal Pricing'!$D$9,"",MAX(EQ68-MIN(MAX(EQ$9-EQ68*EQ$8/12,0),EQ68),0))</x:f>
      </x:c>
      <x:c r="ER69" s="58" t="str">
        <x:f>IF($C69&gt;'Deal Pricing'!$D$9,"",MAX(ER68-MIN(MAX(ER$9-ER68*ER$8/12,0),ER68),0))</x:f>
      </x:c>
      <x:c r="ES69" s="58" t="str">
        <x:f>IF($C69&gt;'Deal Pricing'!$D$9,"",MAX(ES68-MIN(MAX(ES$9-ES68*ES$8/12,0),ES68),0))</x:f>
      </x:c>
      <x:c r="ET69" s="58" t="str">
        <x:f>IF($C69&gt;'Deal Pricing'!$D$9,"",MAX(ET68-MIN(MAX(ET$9-ET68*ET$8/12,0),ET68),0))</x:f>
      </x:c>
      <x:c r="EU69" s="58" t="str">
        <x:f>IF($C69&gt;'Deal Pricing'!$D$9,"",MAX(EU68-MIN(MAX(EU$9-EU68*EU$8/12,0),EU68),0))</x:f>
      </x:c>
      <x:c r="EV69" s="58" t="str">
        <x:f>IF($C69&gt;'Deal Pricing'!$D$9,"",MAX(EV68-MIN(MAX(EV$9-EV68*EV$8/12,0),EV68),0))</x:f>
      </x:c>
      <x:c r="EW69" s="58" t="str">
        <x:f>IF($C69&gt;'Deal Pricing'!$D$9,"",MAX(EW68-MIN(MAX(EW$9-EW68*EW$8/12,0),EW68),0))</x:f>
      </x:c>
      <x:c r="EX69" s="58" t="str">
        <x:f>IF($C69&gt;'Deal Pricing'!$D$9,"",MAX(EX68-MIN(MAX(EX$9-EX68*EX$8/12,0),EX68),0))</x:f>
      </x:c>
      <x:c r="EY69" s="58" t="str">
        <x:f>IF($C69&gt;'Deal Pricing'!$D$9,"",MAX(EY68-MIN(MAX(EY$9-EY68*EY$8/12,0),EY68),0))</x:f>
      </x:c>
      <x:c r="EZ69" s="58" t="str">
        <x:f>IF($C69&gt;'Deal Pricing'!$D$9,"",MAX(EZ68-MIN(MAX(EZ$9-EZ68*EZ$8/12,0),EZ68),0))</x:f>
      </x:c>
      <x:c r="FA69" s="58" t="str">
        <x:f>IF($C69&gt;'Deal Pricing'!$D$9,"",MAX(FA68-MIN(MAX(FA$9-FA68*FA$8/12,0),FA68),0))</x:f>
      </x:c>
      <x:c r="FB69" s="58" t="str">
        <x:f>IF($C69&gt;'Deal Pricing'!$D$9,"",MAX(FB68-MIN(MAX(FB$9-FB68*FB$8/12,0),FB68),0))</x:f>
      </x:c>
      <x:c r="FC69" s="58" t="str">
        <x:f>IF($C69&gt;'Deal Pricing'!$D$9,"",MAX(FC68-MIN(MAX(FC$9-FC68*FC$8/12,0),FC68),0))</x:f>
      </x:c>
      <x:c r="FD69" s="58" t="str">
        <x:f>IF($C69&gt;'Deal Pricing'!$D$9,"",MAX(FD68-MIN(MAX(FD$9-FD68*FD$8/12,0),FD68),0))</x:f>
      </x:c>
      <x:c r="FE69" s="58" t="str">
        <x:f>IF($C69&gt;'Deal Pricing'!$D$9,"",MAX(FE68-MIN(MAX(FE$9-FE68*FE$8/12,0),FE68),0))</x:f>
      </x:c>
      <x:c r="FF69" s="58" t="str">
        <x:f>IF($C69&gt;'Deal Pricing'!$D$9,"",MAX(FF68-MIN(MAX(FF$9-FF68*FF$8/12,0),FF68),0))</x:f>
      </x:c>
      <x:c r="FG69" s="58" t="str">
        <x:f>IF($C69&gt;'Deal Pricing'!$D$9,"",MAX(FG68-MIN(MAX(FG$9-FG68*FG$8/12,0),FG68),0))</x:f>
      </x:c>
      <x:c r="FH69" s="58" t="str">
        <x:f>IF($C69&gt;'Deal Pricing'!$D$9,"",MAX(FH68-MIN(MAX(FH$9-FH68*FH$8/12,0),FH68),0))</x:f>
      </x:c>
      <x:c r="FI69" s="58" t="str">
        <x:f>IF($C69&gt;'Deal Pricing'!$D$9,"",MAX(FI68-MIN(MAX(FI$9-FI68*FI$8/12,0),FI68),0))</x:f>
      </x:c>
      <x:c r="FJ69" s="58" t="str">
        <x:f>IF($C69&gt;'Deal Pricing'!$D$9,"",MAX(FJ68-MIN(MAX(FJ$9-FJ68*FJ$8/12,0),FJ68),0))</x:f>
      </x:c>
      <x:c r="FK69" s="58" t="str">
        <x:f>IF($C69&gt;'Deal Pricing'!$D$9,"",MAX(FK68-MIN(MAX(FK$9-FK68*FK$8/12,0),FK68),0))</x:f>
      </x:c>
      <x:c r="FL69" s="58" t="str">
        <x:f>IF($C69&gt;'Deal Pricing'!$D$9,"",MAX(FL68-MIN(MAX(FL$9-FL68*FL$8/12,0),FL68),0))</x:f>
      </x:c>
      <x:c r="FM69" s="58" t="str">
        <x:f>IF($C69&gt;'Deal Pricing'!$D$9,"",MAX(FM68-MIN(MAX(FM$9-FM68*FM$8/12,0),FM68),0))</x:f>
      </x:c>
      <x:c r="FN69" s="58" t="str">
        <x:f>IF($C69&gt;'Deal Pricing'!$D$9,"",MAX(FN68-MIN(MAX(FN$9-FN68*FN$8/12,0),FN68),0))</x:f>
      </x:c>
      <x:c r="FO69" s="58" t="str">
        <x:f>IF($C69&gt;'Deal Pricing'!$D$9,"",MAX(FO68-MIN(MAX(FO$9-FO68*FO$8/12,0),FO68),0))</x:f>
      </x:c>
      <x:c r="FP69" s="58" t="str">
        <x:f>IF($C69&gt;'Deal Pricing'!$D$9,"",MAX(FP68-MIN(MAX(FP$9-FP68*FP$8/12,0),FP68),0))</x:f>
      </x:c>
      <x:c r="FQ69" s="58" t="str">
        <x:f>IF($C69&gt;'Deal Pricing'!$D$9,"",MAX(FQ68-MIN(MAX(FQ$9-FQ68*FQ$8/12,0),FQ68),0))</x:f>
      </x:c>
      <x:c r="FR69" s="58" t="str">
        <x:f>IF($C69&gt;'Deal Pricing'!$D$9,"",MAX(FR68-MIN(MAX(FR$9-FR68*FR$8/12,0),FR68),0))</x:f>
      </x:c>
      <x:c r="FS69" s="58" t="str">
        <x:f>IF($C69&gt;'Deal Pricing'!$D$9,"",MAX(FS68-MIN(MAX(FS$9-FS68*FS$8/12,0),FS68),0))</x:f>
      </x:c>
      <x:c r="FT69" s="58" t="str">
        <x:f>IF($C69&gt;'Deal Pricing'!$D$9,"",MAX(FT68-MIN(MAX(FT$9-FT68*FT$8/12,0),FT68),0))</x:f>
      </x:c>
      <x:c r="FU69" s="58" t="str">
        <x:f>IF($C69&gt;'Deal Pricing'!$D$9,"",MAX(FU68-MIN(MAX(FU$9-FU68*FU$8/12,0),FU68),0))</x:f>
      </x:c>
      <x:c r="FV69" s="58" t="str">
        <x:f>IF($C69&gt;'Deal Pricing'!$D$9,"",MAX(FV68-MIN(MAX(FV$9-FV68*FV$8/12,0),FV68),0))</x:f>
      </x:c>
      <x:c r="FW69" s="58" t="str">
        <x:f>IF($C69&gt;'Deal Pricing'!$D$9,"",MAX(FW68-MIN(MAX(FW$9-FW68*FW$8/12,0),FW68),0))</x:f>
      </x:c>
      <x:c r="FX69" s="58" t="str">
        <x:f>IF($C69&gt;'Deal Pricing'!$D$9,"",MAX(FX68-MIN(MAX(FX$9-FX68*FX$8/12,0),FX68),0))</x:f>
      </x:c>
      <x:c r="FY69" s="58" t="str">
        <x:f>IF($C69&gt;'Deal Pricing'!$D$9,"",MAX(FY68-MIN(MAX(FY$9-FY68*FY$8/12,0),FY68),0))</x:f>
      </x:c>
      <x:c r="FZ69" s="58" t="str">
        <x:f>IF($C69&gt;'Deal Pricing'!$D$9,"",MAX(FZ68-MIN(MAX(FZ$9-FZ68*FZ$8/12,0),FZ68),0))</x:f>
      </x:c>
      <x:c r="GA69" s="58" t="str">
        <x:f>IF($C69&gt;'Deal Pricing'!$D$9,"",MAX(GA68-MIN(MAX(GA$9-GA68*GA$8/12,0),GA68),0))</x:f>
      </x:c>
      <x:c r="GB69" s="58" t="str">
        <x:f>IF($C69&gt;'Deal Pricing'!$D$9,"",MAX(GB68-MIN(MAX(GB$9-GB68*GB$8/12,0),GB68),0))</x:f>
      </x:c>
      <x:c r="GC69" s="58" t="str">
        <x:f>IF($C69&gt;'Deal Pricing'!$D$9,"",MAX(GC68-MIN(MAX(GC$9-GC68*GC$8/12,0),GC68),0))</x:f>
      </x:c>
      <x:c r="GD69" s="58" t="str">
        <x:f>IF($C69&gt;'Deal Pricing'!$D$9,"",MAX(GD68-MIN(MAX(GD$9-GD68*GD$8/12,0),GD68),0))</x:f>
      </x:c>
      <x:c r="GE69" s="58" t="str">
        <x:f>IF($C69&gt;'Deal Pricing'!$D$9,"",MAX(GE68-MIN(MAX(GE$9-GE68*GE$8/12,0),GE68),0))</x:f>
      </x:c>
      <x:c r="GF69" s="58" t="str">
        <x:f>IF($C69&gt;'Deal Pricing'!$D$9,"",MAX(GF68-MIN(MAX(GF$9-GF68*GF$8/12,0),GF68),0))</x:f>
      </x:c>
      <x:c r="GG69" s="58" t="str">
        <x:f>IF($C69&gt;'Deal Pricing'!$D$9,"",MAX(GG68-MIN(MAX(GG$9-GG68*GG$8/12,0),GG68),0))</x:f>
      </x:c>
      <x:c r="GH69" s="58" t="str">
        <x:f>IF($C69&gt;'Deal Pricing'!$D$9,"",MAX(GH68-MIN(MAX(GH$9-GH68*GH$8/12,0),GH68),0))</x:f>
      </x:c>
      <x:c r="GI69" s="58" t="str">
        <x:f>IF($C69&gt;'Deal Pricing'!$D$9,"",MAX(GI68-MIN(MAX(GI$9-GI68*GI$8/12,0),GI68),0))</x:f>
      </x:c>
      <x:c r="GJ69" s="58" t="str">
        <x:f>IF($C69&gt;'Deal Pricing'!$D$9,"",MAX(GJ68-MIN(MAX(GJ$9-GJ68*GJ$8/12,0),GJ68),0))</x:f>
      </x:c>
      <x:c r="GK69" s="58" t="str">
        <x:f>IF($C69&gt;'Deal Pricing'!$D$9,"",MAX(GK68-MIN(MAX(GK$9-GK68*GK$8/12,0),GK68),0))</x:f>
      </x:c>
      <x:c r="GL69" s="58" t="str">
        <x:f>IF($C69&gt;'Deal Pricing'!$D$9,"",MAX(GL68-MIN(MAX(GL$9-GL68*GL$8/12,0),GL68),0))</x:f>
      </x:c>
      <x:c r="GM69" s="58" t="str">
        <x:f>IF($C69&gt;'Deal Pricing'!$D$9,"",MAX(GM68-MIN(MAX(GM$9-GM68*GM$8/12,0),GM68),0))</x:f>
      </x:c>
      <x:c r="GN69" s="58" t="str">
        <x:f>IF($C69&gt;'Deal Pricing'!$D$9,"",MAX(GN68-MIN(MAX(GN$9-GN68*GN$8/12,0),GN68),0))</x:f>
      </x:c>
      <x:c r="GO69" s="58" t="str">
        <x:f>IF($C69&gt;'Deal Pricing'!$D$9,"",MAX(GO68-MIN(MAX(GO$9-GO68*GO$8/12,0),GO68),0))</x:f>
      </x:c>
      <x:c r="GP69" s="58" t="str">
        <x:f>IF($C69&gt;'Deal Pricing'!$D$9,"",MAX(GP68-MIN(MAX(GP$9-GP68*GP$8/12,0),GP68),0))</x:f>
      </x:c>
      <x:c r="GQ69" s="58" t="str">
        <x:f>IF($C69&gt;'Deal Pricing'!$D$9,"",MAX(GQ68-MIN(MAX(GQ$9-GQ68*GQ$8/12,0),GQ68),0))</x:f>
      </x:c>
      <x:c r="GR69" s="58" t="str">
        <x:f>IF($C69&gt;'Deal Pricing'!$D$9,"",MAX(GR68-MIN(MAX(GR$9-GR68*GR$8/12,0),GR68),0))</x:f>
      </x:c>
      <x:c r="GS69" s="58" t="str">
        <x:f>IF($C69&gt;'Deal Pricing'!$D$9,"",MAX(GS68-MIN(MAX(GS$9-GS68*GS$8/12,0),GS68),0))</x:f>
      </x:c>
      <x:c r="GT69" s="58" t="str">
        <x:f>IF($C69&gt;'Deal Pricing'!$D$9,"",MAX(GT68-MIN(MAX(GT$9-GT68*GT$8/12,0),GT68),0))</x:f>
      </x:c>
      <x:c r="GU69" s="58" t="str">
        <x:f>IF($C69&gt;'Deal Pricing'!$D$9,"",MAX(GU68-MIN(MAX(GU$9-GU68*GU$8/12,0),GU68),0))</x:f>
      </x:c>
      <x:c r="GV69" s="58" t="str">
        <x:f>IF($C69&gt;'Deal Pricing'!$D$9,"",MAX(GV68-MIN(MAX(GV$9-GV68*GV$8/12,0),GV68),0))</x:f>
      </x:c>
      <x:c r="GW69" s="58" t="str">
        <x:f>IF($C69&gt;'Deal Pricing'!$D$9,"",MAX(GW68-MIN(MAX(GW$9-GW68*GW$8/12,0),GW68),0))</x:f>
      </x:c>
      <x:c r="GX69" s="58" t="str">
        <x:f>IF($C69&gt;'Deal Pricing'!$D$9,"",MAX(GX68-MIN(MAX(GX$9-GX68*GX$8/12,0),GX68),0))</x:f>
      </x:c>
      <x:c r="GY69" s="58" t="str">
        <x:f>IF($C69&gt;'Deal Pricing'!$D$9,"",MAX(GY68-MIN(MAX(GY$9-GY68*GY$8/12,0),GY68),0))</x:f>
      </x:c>
      <x:c r="GZ69" s="58" t="str">
        <x:f>IF($C69&gt;'Deal Pricing'!$D$9,"",MAX(GZ68-MIN(MAX(GZ$9-GZ68*GZ$8/12,0),GZ68),0))</x:f>
      </x:c>
      <x:c r="HA69" s="58" t="str">
        <x:f>IF($C69&gt;'Deal Pricing'!$D$9,"",MAX(HA68-MIN(MAX(HA$9-HA68*HA$8/12,0),HA68),0))</x:f>
      </x:c>
      <x:c r="HB69" s="58" t="str">
        <x:f>IF($C69&gt;'Deal Pricing'!$D$9,"",MAX(HB68-MIN(MAX(HB$9-HB68*HB$8/12,0),HB68),0))</x:f>
      </x:c>
      <x:c r="HC69" s="58" t="str">
        <x:f>IF($C69&gt;'Deal Pricing'!$D$9,"",MAX(HC68-MIN(MAX(HC$9-HC68*HC$8/12,0),HC68),0))</x:f>
      </x:c>
      <x:c r="HD69" s="58" t="str">
        <x:f>IF($C69&gt;'Deal Pricing'!$D$9,"",MAX(HD68-MIN(MAX(HD$9-HD68*HD$8/12,0),HD68),0))</x:f>
      </x:c>
      <x:c r="HE69" s="58" t="str">
        <x:f>IF($C69&gt;'Deal Pricing'!$D$9,"",MAX(HE68-MIN(MAX(HE$9-HE68*HE$8/12,0),HE68),0))</x:f>
      </x:c>
      <x:c r="HF69" s="58" t="str">
        <x:f>IF($C69&gt;'Deal Pricing'!$D$9,"",MAX(HF68-MIN(MAX(HF$9-HF68*HF$8/12,0),HF68),0))</x:f>
      </x:c>
      <x:c r="HG69" s="58" t="str">
        <x:f>IF($C69&gt;'Deal Pricing'!$D$9,"",MAX(HG68-MIN(MAX(HG$9-HG68*HG$8/12,0),HG68),0))</x:f>
      </x:c>
      <x:c r="HH69" s="58" t="str">
        <x:f>IF($C69&gt;'Deal Pricing'!$D$9,"",MAX(HH68-MIN(MAX(HH$9-HH68*HH$8/12,0),HH68),0))</x:f>
      </x:c>
      <x:c r="HI69" s="58" t="str">
        <x:f>IF($C69&gt;'Deal Pricing'!$D$9,"",MAX(HI68-MIN(MAX(HI$9-HI68*HI$8/12,0),HI68),0))</x:f>
      </x:c>
      <x:c r="HJ69" s="58" t="str">
        <x:f>IF($C69&gt;'Deal Pricing'!$D$9,"",MAX(HJ68-MIN(MAX(HJ$9-HJ68*HJ$8/12,0),HJ68),0))</x:f>
      </x:c>
      <x:c r="HK69" s="58" t="str">
        <x:f>IF($C69&gt;'Deal Pricing'!$D$9,"",MAX(HK68-MIN(MAX(HK$9-HK68*HK$8/12,0),HK68),0))</x:f>
      </x:c>
      <x:c r="HL69" s="58" t="str">
        <x:f>IF($C69&gt;'Deal Pricing'!$D$9,"",MAX(HL68-MIN(MAX(HL$9-HL68*HL$8/12,0),HL68),0))</x:f>
      </x:c>
      <x:c r="HM69" s="58" t="str">
        <x:f>IF($C69&gt;'Deal Pricing'!$D$9,"",MAX(HM68-MIN(MAX(HM$9-HM68*HM$8/12,0),HM68),0))</x:f>
      </x:c>
      <x:c r="HN69" s="58" t="str">
        <x:f>IF($C69&gt;'Deal Pricing'!$D$9,"",MAX(HN68-MIN(MAX(HN$9-HN68*HN$8/12,0),HN68),0))</x:f>
      </x:c>
      <x:c r="HO69" s="58" t="str">
        <x:f>IF($C69&gt;'Deal Pricing'!$D$9,"",MAX(HO68-MIN(MAX(HO$9-HO68*HO$8/12,0),HO68),0))</x:f>
      </x:c>
      <x:c r="HP69" s="58" t="str">
        <x:f>IF($C69&gt;'Deal Pricing'!$D$9,"",MAX(HP68-MIN(MAX(HP$9-HP68*HP$8/12,0),HP68),0))</x:f>
      </x:c>
      <x:c r="HQ69" s="58" t="str">
        <x:f>IF($C69&gt;'Deal Pricing'!$D$9,"",MAX(HQ68-MIN(MAX(HQ$9-HQ68*HQ$8/12,0),HQ68),0))</x:f>
      </x:c>
      <x:c r="HR69" s="58" t="str">
        <x:f>IF($C69&gt;'Deal Pricing'!$D$9,"",MAX(HR68-MIN(MAX(HR$9-HR68*HR$8/12,0),HR68),0))</x:f>
      </x:c>
      <x:c r="HS69" s="58" t="str">
        <x:f>IF($C69&gt;'Deal Pricing'!$D$9,"",MAX(HS68-MIN(MAX(HS$9-HS68*HS$8/12,0),HS68),0))</x:f>
      </x:c>
      <x:c r="HT69" s="58" t="str">
        <x:f>IF($C69&gt;'Deal Pricing'!$D$9,"",MAX(HT68-MIN(MAX(HT$9-HT68*HT$8/12,0),HT68),0))</x:f>
      </x:c>
      <x:c r="HU69" s="58" t="str">
        <x:f>IF($C69&gt;'Deal Pricing'!$D$9,"",MAX(HU68-MIN(MAX(HU$9-HU68*HU$8/12,0),HU68),0))</x:f>
      </x:c>
      <x:c r="HV69" s="58" t="str">
        <x:f>IF($C69&gt;'Deal Pricing'!$D$9,"",MAX(HV68-MIN(MAX(HV$9-HV68*HV$8/12,0),HV68),0))</x:f>
      </x:c>
      <x:c r="HW69" s="58" t="str">
        <x:f>IF($C69&gt;'Deal Pricing'!$D$9,"",MAX(HW68-MIN(MAX(HW$9-HW68*HW$8/12,0),HW68),0))</x:f>
      </x:c>
      <x:c r="HX69" s="58" t="str">
        <x:f>IF($C69&gt;'Deal Pricing'!$D$9,"",MAX(HX68-MIN(MAX(HX$9-HX68*HX$8/12,0),HX68),0))</x:f>
      </x:c>
      <x:c r="HY69" s="58" t="str">
        <x:f>IF($C69&gt;'Deal Pricing'!$D$9,"",MAX(HY68-MIN(MAX(HY$9-HY68*HY$8/12,0),HY68),0))</x:f>
      </x:c>
      <x:c r="HZ69" s="58" t="str">
        <x:f>IF($C69&gt;'Deal Pricing'!$D$9,"",MAX(HZ68-MIN(MAX(HZ$9-HZ68*HZ$8/12,0),HZ68),0))</x:f>
      </x:c>
      <x:c r="IA69" s="58" t="str">
        <x:f>IF($C69&gt;'Deal Pricing'!$D$9,"",MAX(IA68-MIN(MAX(IA$9-IA68*IA$8/12,0),IA68),0))</x:f>
      </x:c>
      <x:c r="IB69" s="58" t="str">
        <x:f>IF($C69&gt;'Deal Pricing'!$D$9,"",MAX(IB68-MIN(MAX(IB$9-IB68*IB$8/12,0),IB68),0))</x:f>
      </x:c>
      <x:c r="IC69" s="2"/>
      <x:c r="ID69" s="2"/>
      <x:c r="IE69" s="2"/>
      <x:c r="IF69" s="2"/>
    </x:row>
    <x:row r="70">
      <x:c r="A70" s="2"/>
      <x:c r="B70" s="2"/>
      <x:c r="C70" s="2" t="n">
        <x:v>46</x:v>
      </x:c>
      <x:c r="D70" s="67" t="str">
        <x:f>IF(C70&lt;='Deal Pricing'!$D$9,(1-(1-(1-'Deal Pricing'!$H$10)^(1/12)))^(C70-1),"")</x:f>
      </x:c>
      <x:c r="E70" s="67" t="str">
        <x:f>IF(D70="","",D70*(1-(1-'Deal Pricing'!$H$10)^(1/12)))</x:f>
      </x:c>
      <x:c r="F70" s="58" t="str">
        <x:f>IF($C70&gt;'Deal Pricing'!$D$9,"",MAX(F69-MIN(MAX(F$9-F69*F$8/12,0),F69),0))</x:f>
      </x:c>
      <x:c r="G70" s="58" t="str">
        <x:f>IF($C70&gt;'Deal Pricing'!$D$9,"",MAX(G69-MIN(MAX(G$9-G69*G$8/12,0),G69),0))</x:f>
      </x:c>
      <x:c r="H70" s="58" t="str">
        <x:f>IF($C70&gt;'Deal Pricing'!$D$9,"",MAX(H69-MIN(MAX(H$9-H69*H$8/12,0),H69),0))</x:f>
      </x:c>
      <x:c r="I70" s="58" t="str">
        <x:f>IF($C70&gt;'Deal Pricing'!$D$9,"",MAX(I69-MIN(MAX(I$9-I69*I$8/12,0),I69),0))</x:f>
      </x:c>
      <x:c r="J70" s="58" t="str">
        <x:f>IF($C70&gt;'Deal Pricing'!$D$9,"",MAX(J69-MIN(MAX(J$9-J69*J$8/12,0),J69),0))</x:f>
      </x:c>
      <x:c r="K70" s="58" t="str">
        <x:f>IF($C70&gt;'Deal Pricing'!$D$9,"",MAX(K69-MIN(MAX(K$9-K69*K$8/12,0),K69),0))</x:f>
      </x:c>
      <x:c r="L70" s="58" t="str">
        <x:f>IF($C70&gt;'Deal Pricing'!$D$9,"",MAX(L69-MIN(MAX(L$9-L69*L$8/12,0),L69),0))</x:f>
      </x:c>
      <x:c r="M70" s="58" t="str">
        <x:f>IF($C70&gt;'Deal Pricing'!$D$9,"",MAX(M69-MIN(MAX(M$9-M69*M$8/12,0),M69),0))</x:f>
      </x:c>
      <x:c r="N70" s="58" t="str">
        <x:f>IF($C70&gt;'Deal Pricing'!$D$9,"",MAX(N69-MIN(MAX(N$9-N69*N$8/12,0),N69),0))</x:f>
      </x:c>
      <x:c r="O70" s="58" t="str">
        <x:f>IF($C70&gt;'Deal Pricing'!$D$9,"",MAX(O69-MIN(MAX(O$9-O69*O$8/12,0),O69),0))</x:f>
      </x:c>
      <x:c r="P70" s="58" t="str">
        <x:f>IF($C70&gt;'Deal Pricing'!$D$9,"",MAX(P69-MIN(MAX(P$9-P69*P$8/12,0),P69),0))</x:f>
      </x:c>
      <x:c r="Q70" s="58" t="str">
        <x:f>IF($C70&gt;'Deal Pricing'!$D$9,"",MAX(Q69-MIN(MAX(Q$9-Q69*Q$8/12,0),Q69),0))</x:f>
      </x:c>
      <x:c r="R70" s="58" t="str">
        <x:f>IF($C70&gt;'Deal Pricing'!$D$9,"",MAX(R69-MIN(MAX(R$9-R69*R$8/12,0),R69),0))</x:f>
      </x:c>
      <x:c r="S70" s="58" t="str">
        <x:f>IF($C70&gt;'Deal Pricing'!$D$9,"",MAX(S69-MIN(MAX(S$9-S69*S$8/12,0),S69),0))</x:f>
      </x:c>
      <x:c r="T70" s="58" t="str">
        <x:f>IF($C70&gt;'Deal Pricing'!$D$9,"",MAX(T69-MIN(MAX(T$9-T69*T$8/12,0),T69),0))</x:f>
      </x:c>
      <x:c r="U70" s="58" t="str">
        <x:f>IF($C70&gt;'Deal Pricing'!$D$9,"",MAX(U69-MIN(MAX(U$9-U69*U$8/12,0),U69),0))</x:f>
      </x:c>
      <x:c r="V70" s="58" t="str">
        <x:f>IF($C70&gt;'Deal Pricing'!$D$9,"",MAX(V69-MIN(MAX(V$9-V69*V$8/12,0),V69),0))</x:f>
      </x:c>
      <x:c r="W70" s="58" t="str">
        <x:f>IF($C70&gt;'Deal Pricing'!$D$9,"",MAX(W69-MIN(MAX(W$9-W69*W$8/12,0),W69),0))</x:f>
      </x:c>
      <x:c r="X70" s="58" t="str">
        <x:f>IF($C70&gt;'Deal Pricing'!$D$9,"",MAX(X69-MIN(MAX(X$9-X69*X$8/12,0),X69),0))</x:f>
      </x:c>
      <x:c r="Y70" s="58" t="str">
        <x:f>IF($C70&gt;'Deal Pricing'!$D$9,"",MAX(Y69-MIN(MAX(Y$9-Y69*Y$8/12,0),Y69),0))</x:f>
      </x:c>
      <x:c r="Z70" s="58" t="str">
        <x:f>IF($C70&gt;'Deal Pricing'!$D$9,"",MAX(Z69-MIN(MAX(Z$9-Z69*Z$8/12,0),Z69),0))</x:f>
      </x:c>
      <x:c r="AA70" s="58" t="str">
        <x:f>IF($C70&gt;'Deal Pricing'!$D$9,"",MAX(AA69-MIN(MAX(AA$9-AA69*AA$8/12,0),AA69),0))</x:f>
      </x:c>
      <x:c r="AB70" s="58" t="str">
        <x:f>IF($C70&gt;'Deal Pricing'!$D$9,"",MAX(AB69-MIN(MAX(AB$9-AB69*AB$8/12,0),AB69),0))</x:f>
      </x:c>
      <x:c r="AC70" s="58" t="str">
        <x:f>IF($C70&gt;'Deal Pricing'!$D$9,"",MAX(AC69-MIN(MAX(AC$9-AC69*AC$8/12,0),AC69),0))</x:f>
      </x:c>
      <x:c r="AD70" s="58" t="str">
        <x:f>IF($C70&gt;'Deal Pricing'!$D$9,"",MAX(AD69-MIN(MAX(AD$9-AD69*AD$8/12,0),AD69),0))</x:f>
      </x:c>
      <x:c r="AE70" s="58" t="str">
        <x:f>IF($C70&gt;'Deal Pricing'!$D$9,"",MAX(AE69-MIN(MAX(AE$9-AE69*AE$8/12,0),AE69),0))</x:f>
      </x:c>
      <x:c r="AF70" s="58" t="str">
        <x:f>IF($C70&gt;'Deal Pricing'!$D$9,"",MAX(AF69-MIN(MAX(AF$9-AF69*AF$8/12,0),AF69),0))</x:f>
      </x:c>
      <x:c r="AG70" s="58" t="str">
        <x:f>IF($C70&gt;'Deal Pricing'!$D$9,"",MAX(AG69-MIN(MAX(AG$9-AG69*AG$8/12,0),AG69),0))</x:f>
      </x:c>
      <x:c r="AH70" s="58" t="str">
        <x:f>IF($C70&gt;'Deal Pricing'!$D$9,"",MAX(AH69-MIN(MAX(AH$9-AH69*AH$8/12,0),AH69),0))</x:f>
      </x:c>
      <x:c r="AI70" s="58" t="str">
        <x:f>IF($C70&gt;'Deal Pricing'!$D$9,"",MAX(AI69-MIN(MAX(AI$9-AI69*AI$8/12,0),AI69),0))</x:f>
      </x:c>
      <x:c r="AJ70" s="58" t="str">
        <x:f>IF($C70&gt;'Deal Pricing'!$D$9,"",MAX(AJ69-MIN(MAX(AJ$9-AJ69*AJ$8/12,0),AJ69),0))</x:f>
      </x:c>
      <x:c r="AK70" s="58" t="str">
        <x:f>IF($C70&gt;'Deal Pricing'!$D$9,"",MAX(AK69-MIN(MAX(AK$9-AK69*AK$8/12,0),AK69),0))</x:f>
      </x:c>
      <x:c r="AL70" s="58" t="str">
        <x:f>IF($C70&gt;'Deal Pricing'!$D$9,"",MAX(AL69-MIN(MAX(AL$9-AL69*AL$8/12,0),AL69),0))</x:f>
      </x:c>
      <x:c r="AM70" s="58" t="str">
        <x:f>IF($C70&gt;'Deal Pricing'!$D$9,"",MAX(AM69-MIN(MAX(AM$9-AM69*AM$8/12,0),AM69),0))</x:f>
      </x:c>
      <x:c r="AN70" s="58" t="str">
        <x:f>IF($C70&gt;'Deal Pricing'!$D$9,"",MAX(AN69-MIN(MAX(AN$9-AN69*AN$8/12,0),AN69),0))</x:f>
      </x:c>
      <x:c r="AO70" s="58" t="str">
        <x:f>IF($C70&gt;'Deal Pricing'!$D$9,"",MAX(AO69-MIN(MAX(AO$9-AO69*AO$8/12,0),AO69),0))</x:f>
      </x:c>
      <x:c r="AP70" s="58" t="str">
        <x:f>IF($C70&gt;'Deal Pricing'!$D$9,"",MAX(AP69-MIN(MAX(AP$9-AP69*AP$8/12,0),AP69),0))</x:f>
      </x:c>
      <x:c r="AQ70" s="58" t="str">
        <x:f>IF($C70&gt;'Deal Pricing'!$D$9,"",MAX(AQ69-MIN(MAX(AQ$9-AQ69*AQ$8/12,0),AQ69),0))</x:f>
      </x:c>
      <x:c r="AR70" s="58" t="str">
        <x:f>IF($C70&gt;'Deal Pricing'!$D$9,"",MAX(AR69-MIN(MAX(AR$9-AR69*AR$8/12,0),AR69),0))</x:f>
      </x:c>
      <x:c r="AS70" s="58" t="str">
        <x:f>IF($C70&gt;'Deal Pricing'!$D$9,"",MAX(AS69-MIN(MAX(AS$9-AS69*AS$8/12,0),AS69),0))</x:f>
      </x:c>
      <x:c r="AT70" s="58" t="str">
        <x:f>IF($C70&gt;'Deal Pricing'!$D$9,"",MAX(AT69-MIN(MAX(AT$9-AT69*AT$8/12,0),AT69),0))</x:f>
      </x:c>
      <x:c r="AU70" s="58" t="str">
        <x:f>IF($C70&gt;'Deal Pricing'!$D$9,"",MAX(AU69-MIN(MAX(AU$9-AU69*AU$8/12,0),AU69),0))</x:f>
      </x:c>
      <x:c r="AV70" s="58" t="str">
        <x:f>IF($C70&gt;'Deal Pricing'!$D$9,"",MAX(AV69-MIN(MAX(AV$9-AV69*AV$8/12,0),AV69),0))</x:f>
      </x:c>
      <x:c r="AW70" s="58" t="str">
        <x:f>IF($C70&gt;'Deal Pricing'!$D$9,"",MAX(AW69-MIN(MAX(AW$9-AW69*AW$8/12,0),AW69),0))</x:f>
      </x:c>
      <x:c r="AX70" s="58" t="str">
        <x:f>IF($C70&gt;'Deal Pricing'!$D$9,"",MAX(AX69-MIN(MAX(AX$9-AX69*AX$8/12,0),AX69),0))</x:f>
      </x:c>
      <x:c r="AY70" s="58" t="str">
        <x:f>IF($C70&gt;'Deal Pricing'!$D$9,"",MAX(AY69-MIN(MAX(AY$9-AY69*AY$8/12,0),AY69),0))</x:f>
      </x:c>
      <x:c r="AZ70" s="58" t="str">
        <x:f>IF($C70&gt;'Deal Pricing'!$D$9,"",MAX(AZ69-MIN(MAX(AZ$9-AZ69*AZ$8/12,0),AZ69),0))</x:f>
      </x:c>
      <x:c r="BA70" s="58" t="str">
        <x:f>IF($C70&gt;'Deal Pricing'!$D$9,"",MAX(BA69-MIN(MAX(BA$9-BA69*BA$8/12,0),BA69),0))</x:f>
      </x:c>
      <x:c r="BB70" s="58" t="str">
        <x:f>IF($C70&gt;'Deal Pricing'!$D$9,"",MAX(BB69-MIN(MAX(BB$9-BB69*BB$8/12,0),BB69),0))</x:f>
      </x:c>
      <x:c r="BC70" s="58" t="str">
        <x:f>IF($C70&gt;'Deal Pricing'!$D$9,"",MAX(BC69-MIN(MAX(BC$9-BC69*BC$8/12,0),BC69),0))</x:f>
      </x:c>
      <x:c r="BD70" s="58" t="str">
        <x:f>IF($C70&gt;'Deal Pricing'!$D$9,"",MAX(BD69-MIN(MAX(BD$9-BD69*BD$8/12,0),BD69),0))</x:f>
      </x:c>
      <x:c r="BE70" s="58" t="str">
        <x:f>IF($C70&gt;'Deal Pricing'!$D$9,"",MAX(BE69-MIN(MAX(BE$9-BE69*BE$8/12,0),BE69),0))</x:f>
      </x:c>
      <x:c r="BF70" s="58" t="str">
        <x:f>IF($C70&gt;'Deal Pricing'!$D$9,"",MAX(BF69-MIN(MAX(BF$9-BF69*BF$8/12,0),BF69),0))</x:f>
      </x:c>
      <x:c r="BG70" s="58" t="str">
        <x:f>IF($C70&gt;'Deal Pricing'!$D$9,"",MAX(BG69-MIN(MAX(BG$9-BG69*BG$8/12,0),BG69),0))</x:f>
      </x:c>
      <x:c r="BH70" s="58" t="str">
        <x:f>IF($C70&gt;'Deal Pricing'!$D$9,"",MAX(BH69-MIN(MAX(BH$9-BH69*BH$8/12,0),BH69),0))</x:f>
      </x:c>
      <x:c r="BI70" s="58" t="str">
        <x:f>IF($C70&gt;'Deal Pricing'!$D$9,"",MAX(BI69-MIN(MAX(BI$9-BI69*BI$8/12,0),BI69),0))</x:f>
      </x:c>
      <x:c r="BJ70" s="58" t="str">
        <x:f>IF($C70&gt;'Deal Pricing'!$D$9,"",MAX(BJ69-MIN(MAX(BJ$9-BJ69*BJ$8/12,0),BJ69),0))</x:f>
      </x:c>
      <x:c r="BK70" s="58" t="str">
        <x:f>IF($C70&gt;'Deal Pricing'!$D$9,"",MAX(BK69-MIN(MAX(BK$9-BK69*BK$8/12,0),BK69),0))</x:f>
      </x:c>
      <x:c r="BL70" s="58" t="str">
        <x:f>IF($C70&gt;'Deal Pricing'!$D$9,"",MAX(BL69-MIN(MAX(BL$9-BL69*BL$8/12,0),BL69),0))</x:f>
      </x:c>
      <x:c r="BM70" s="58" t="str">
        <x:f>IF($C70&gt;'Deal Pricing'!$D$9,"",MAX(BM69-MIN(MAX(BM$9-BM69*BM$8/12,0),BM69),0))</x:f>
      </x:c>
      <x:c r="BN70" s="58" t="str">
        <x:f>IF($C70&gt;'Deal Pricing'!$D$9,"",MAX(BN69-MIN(MAX(BN$9-BN69*BN$8/12,0),BN69),0))</x:f>
      </x:c>
      <x:c r="BO70" s="58" t="str">
        <x:f>IF($C70&gt;'Deal Pricing'!$D$9,"",MAX(BO69-MIN(MAX(BO$9-BO69*BO$8/12,0),BO69),0))</x:f>
      </x:c>
      <x:c r="BP70" s="58" t="str">
        <x:f>IF($C70&gt;'Deal Pricing'!$D$9,"",MAX(BP69-MIN(MAX(BP$9-BP69*BP$8/12,0),BP69),0))</x:f>
      </x:c>
      <x:c r="BQ70" s="58" t="str">
        <x:f>IF($C70&gt;'Deal Pricing'!$D$9,"",MAX(BQ69-MIN(MAX(BQ$9-BQ69*BQ$8/12,0),BQ69),0))</x:f>
      </x:c>
      <x:c r="BR70" s="58" t="str">
        <x:f>IF($C70&gt;'Deal Pricing'!$D$9,"",MAX(BR69-MIN(MAX(BR$9-BR69*BR$8/12,0),BR69),0))</x:f>
      </x:c>
      <x:c r="BS70" s="58" t="str">
        <x:f>IF($C70&gt;'Deal Pricing'!$D$9,"",MAX(BS69-MIN(MAX(BS$9-BS69*BS$8/12,0),BS69),0))</x:f>
      </x:c>
      <x:c r="BT70" s="58" t="str">
        <x:f>IF($C70&gt;'Deal Pricing'!$D$9,"",MAX(BT69-MIN(MAX(BT$9-BT69*BT$8/12,0),BT69),0))</x:f>
      </x:c>
      <x:c r="BU70" s="58" t="str">
        <x:f>IF($C70&gt;'Deal Pricing'!$D$9,"",MAX(BU69-MIN(MAX(BU$9-BU69*BU$8/12,0),BU69),0))</x:f>
      </x:c>
      <x:c r="BV70" s="58" t="str">
        <x:f>IF($C70&gt;'Deal Pricing'!$D$9,"",MAX(BV69-MIN(MAX(BV$9-BV69*BV$8/12,0),BV69),0))</x:f>
      </x:c>
      <x:c r="BW70" s="58" t="str">
        <x:f>IF($C70&gt;'Deal Pricing'!$D$9,"",MAX(BW69-MIN(MAX(BW$9-BW69*BW$8/12,0),BW69),0))</x:f>
      </x:c>
      <x:c r="BX70" s="58" t="str">
        <x:f>IF($C70&gt;'Deal Pricing'!$D$9,"",MAX(BX69-MIN(MAX(BX$9-BX69*BX$8/12,0),BX69),0))</x:f>
      </x:c>
      <x:c r="BY70" s="58" t="str">
        <x:f>IF($C70&gt;'Deal Pricing'!$D$9,"",MAX(BY69-MIN(MAX(BY$9-BY69*BY$8/12,0),BY69),0))</x:f>
      </x:c>
      <x:c r="BZ70" s="58" t="str">
        <x:f>IF($C70&gt;'Deal Pricing'!$D$9,"",MAX(BZ69-MIN(MAX(BZ$9-BZ69*BZ$8/12,0),BZ69),0))</x:f>
      </x:c>
      <x:c r="CA70" s="58" t="str">
        <x:f>IF($C70&gt;'Deal Pricing'!$D$9,"",MAX(CA69-MIN(MAX(CA$9-CA69*CA$8/12,0),CA69),0))</x:f>
      </x:c>
      <x:c r="CB70" s="58" t="str">
        <x:f>IF($C70&gt;'Deal Pricing'!$D$9,"",MAX(CB69-MIN(MAX(CB$9-CB69*CB$8/12,0),CB69),0))</x:f>
      </x:c>
      <x:c r="CC70" s="58" t="str">
        <x:f>IF($C70&gt;'Deal Pricing'!$D$9,"",MAX(CC69-MIN(MAX(CC$9-CC69*CC$8/12,0),CC69),0))</x:f>
      </x:c>
      <x:c r="CD70" s="58" t="str">
        <x:f>IF($C70&gt;'Deal Pricing'!$D$9,"",MAX(CD69-MIN(MAX(CD$9-CD69*CD$8/12,0),CD69),0))</x:f>
      </x:c>
      <x:c r="CE70" s="58" t="str">
        <x:f>IF($C70&gt;'Deal Pricing'!$D$9,"",MAX(CE69-MIN(MAX(CE$9-CE69*CE$8/12,0),CE69),0))</x:f>
      </x:c>
      <x:c r="CF70" s="58" t="str">
        <x:f>IF($C70&gt;'Deal Pricing'!$D$9,"",MAX(CF69-MIN(MAX(CF$9-CF69*CF$8/12,0),CF69),0))</x:f>
      </x:c>
      <x:c r="CG70" s="58" t="str">
        <x:f>IF($C70&gt;'Deal Pricing'!$D$9,"",MAX(CG69-MIN(MAX(CG$9-CG69*CG$8/12,0),CG69),0))</x:f>
      </x:c>
      <x:c r="CH70" s="58" t="str">
        <x:f>IF($C70&gt;'Deal Pricing'!$D$9,"",MAX(CH69-MIN(MAX(CH$9-CH69*CH$8/12,0),CH69),0))</x:f>
      </x:c>
      <x:c r="CI70" s="58" t="str">
        <x:f>IF($C70&gt;'Deal Pricing'!$D$9,"",MAX(CI69-MIN(MAX(CI$9-CI69*CI$8/12,0),CI69),0))</x:f>
      </x:c>
      <x:c r="CJ70" s="58" t="str">
        <x:f>IF($C70&gt;'Deal Pricing'!$D$9,"",MAX(CJ69-MIN(MAX(CJ$9-CJ69*CJ$8/12,0),CJ69),0))</x:f>
      </x:c>
      <x:c r="CK70" s="58" t="str">
        <x:f>IF($C70&gt;'Deal Pricing'!$D$9,"",MAX(CK69-MIN(MAX(CK$9-CK69*CK$8/12,0),CK69),0))</x:f>
      </x:c>
      <x:c r="CL70" s="58" t="str">
        <x:f>IF($C70&gt;'Deal Pricing'!$D$9,"",MAX(CL69-MIN(MAX(CL$9-CL69*CL$8/12,0),CL69),0))</x:f>
      </x:c>
      <x:c r="CM70" s="58" t="str">
        <x:f>IF($C70&gt;'Deal Pricing'!$D$9,"",MAX(CM69-MIN(MAX(CM$9-CM69*CM$8/12,0),CM69),0))</x:f>
      </x:c>
      <x:c r="CN70" s="58" t="str">
        <x:f>IF($C70&gt;'Deal Pricing'!$D$9,"",MAX(CN69-MIN(MAX(CN$9-CN69*CN$8/12,0),CN69),0))</x:f>
      </x:c>
      <x:c r="CO70" s="58" t="str">
        <x:f>IF($C70&gt;'Deal Pricing'!$D$9,"",MAX(CO69-MIN(MAX(CO$9-CO69*CO$8/12,0),CO69),0))</x:f>
      </x:c>
      <x:c r="CP70" s="58" t="str">
        <x:f>IF($C70&gt;'Deal Pricing'!$D$9,"",MAX(CP69-MIN(MAX(CP$9-CP69*CP$8/12,0),CP69),0))</x:f>
      </x:c>
      <x:c r="CQ70" s="58" t="str">
        <x:f>IF($C70&gt;'Deal Pricing'!$D$9,"",MAX(CQ69-MIN(MAX(CQ$9-CQ69*CQ$8/12,0),CQ69),0))</x:f>
      </x:c>
      <x:c r="CR70" s="58" t="str">
        <x:f>IF($C70&gt;'Deal Pricing'!$D$9,"",MAX(CR69-MIN(MAX(CR$9-CR69*CR$8/12,0),CR69),0))</x:f>
      </x:c>
      <x:c r="CS70" s="58" t="str">
        <x:f>IF($C70&gt;'Deal Pricing'!$D$9,"",MAX(CS69-MIN(MAX(CS$9-CS69*CS$8/12,0),CS69),0))</x:f>
      </x:c>
      <x:c r="CT70" s="58" t="str">
        <x:f>IF($C70&gt;'Deal Pricing'!$D$9,"",MAX(CT69-MIN(MAX(CT$9-CT69*CT$8/12,0),CT69),0))</x:f>
      </x:c>
      <x:c r="CU70" s="58" t="str">
        <x:f>IF($C70&gt;'Deal Pricing'!$D$9,"",MAX(CU69-MIN(MAX(CU$9-CU69*CU$8/12,0),CU69),0))</x:f>
      </x:c>
      <x:c r="CV70" s="58" t="str">
        <x:f>IF($C70&gt;'Deal Pricing'!$D$9,"",MAX(CV69-MIN(MAX(CV$9-CV69*CV$8/12,0),CV69),0))</x:f>
      </x:c>
      <x:c r="CW70" s="58" t="str">
        <x:f>IF($C70&gt;'Deal Pricing'!$D$9,"",MAX(CW69-MIN(MAX(CW$9-CW69*CW$8/12,0),CW69),0))</x:f>
      </x:c>
      <x:c r="CX70" s="58" t="str">
        <x:f>IF($C70&gt;'Deal Pricing'!$D$9,"",MAX(CX69-MIN(MAX(CX$9-CX69*CX$8/12,0),CX69),0))</x:f>
      </x:c>
      <x:c r="CY70" s="58" t="str">
        <x:f>IF($C70&gt;'Deal Pricing'!$D$9,"",MAX(CY69-MIN(MAX(CY$9-CY69*CY$8/12,0),CY69),0))</x:f>
      </x:c>
      <x:c r="CZ70" s="58" t="str">
        <x:f>IF($C70&gt;'Deal Pricing'!$D$9,"",MAX(CZ69-MIN(MAX(CZ$9-CZ69*CZ$8/12,0),CZ69),0))</x:f>
      </x:c>
      <x:c r="DA70" s="58" t="str">
        <x:f>IF($C70&gt;'Deal Pricing'!$D$9,"",MAX(DA69-MIN(MAX(DA$9-DA69*DA$8/12,0),DA69),0))</x:f>
      </x:c>
      <x:c r="DB70" s="58" t="str">
        <x:f>IF($C70&gt;'Deal Pricing'!$D$9,"",MAX(DB69-MIN(MAX(DB$9-DB69*DB$8/12,0),DB69),0))</x:f>
      </x:c>
      <x:c r="DC70" s="58" t="str">
        <x:f>IF($C70&gt;'Deal Pricing'!$D$9,"",MAX(DC69-MIN(MAX(DC$9-DC69*DC$8/12,0),DC69),0))</x:f>
      </x:c>
      <x:c r="DD70" s="58" t="str">
        <x:f>IF($C70&gt;'Deal Pricing'!$D$9,"",MAX(DD69-MIN(MAX(DD$9-DD69*DD$8/12,0),DD69),0))</x:f>
      </x:c>
      <x:c r="DE70" s="58" t="str">
        <x:f>IF($C70&gt;'Deal Pricing'!$D$9,"",MAX(DE69-MIN(MAX(DE$9-DE69*DE$8/12,0),DE69),0))</x:f>
      </x:c>
      <x:c r="DF70" s="58" t="str">
        <x:f>IF($C70&gt;'Deal Pricing'!$D$9,"",MAX(DF69-MIN(MAX(DF$9-DF69*DF$8/12,0),DF69),0))</x:f>
      </x:c>
      <x:c r="DG70" s="58" t="str">
        <x:f>IF($C70&gt;'Deal Pricing'!$D$9,"",MAX(DG69-MIN(MAX(DG$9-DG69*DG$8/12,0),DG69),0))</x:f>
      </x:c>
      <x:c r="DH70" s="58" t="str">
        <x:f>IF($C70&gt;'Deal Pricing'!$D$9,"",MAX(DH69-MIN(MAX(DH$9-DH69*DH$8/12,0),DH69),0))</x:f>
      </x:c>
      <x:c r="DI70" s="58" t="str">
        <x:f>IF($C70&gt;'Deal Pricing'!$D$9,"",MAX(DI69-MIN(MAX(DI$9-DI69*DI$8/12,0),DI69),0))</x:f>
      </x:c>
      <x:c r="DJ70" s="58" t="str">
        <x:f>IF($C70&gt;'Deal Pricing'!$D$9,"",MAX(DJ69-MIN(MAX(DJ$9-DJ69*DJ$8/12,0),DJ69),0))</x:f>
      </x:c>
      <x:c r="DK70" s="58" t="str">
        <x:f>IF($C70&gt;'Deal Pricing'!$D$9,"",MAX(DK69-MIN(MAX(DK$9-DK69*DK$8/12,0),DK69),0))</x:f>
      </x:c>
      <x:c r="DL70" s="58" t="str">
        <x:f>IF($C70&gt;'Deal Pricing'!$D$9,"",MAX(DL69-MIN(MAX(DL$9-DL69*DL$8/12,0),DL69),0))</x:f>
      </x:c>
      <x:c r="DM70" s="58" t="str">
        <x:f>IF($C70&gt;'Deal Pricing'!$D$9,"",MAX(DM69-MIN(MAX(DM$9-DM69*DM$8/12,0),DM69),0))</x:f>
      </x:c>
      <x:c r="DN70" s="58" t="str">
        <x:f>IF($C70&gt;'Deal Pricing'!$D$9,"",MAX(DN69-MIN(MAX(DN$9-DN69*DN$8/12,0),DN69),0))</x:f>
      </x:c>
      <x:c r="DO70" s="58" t="str">
        <x:f>IF($C70&gt;'Deal Pricing'!$D$9,"",MAX(DO69-MIN(MAX(DO$9-DO69*DO$8/12,0),DO69),0))</x:f>
      </x:c>
      <x:c r="DP70" s="58" t="str">
        <x:f>IF($C70&gt;'Deal Pricing'!$D$9,"",MAX(DP69-MIN(MAX(DP$9-DP69*DP$8/12,0),DP69),0))</x:f>
      </x:c>
      <x:c r="DQ70" s="58" t="str">
        <x:f>IF($C70&gt;'Deal Pricing'!$D$9,"",MAX(DQ69-MIN(MAX(DQ$9-DQ69*DQ$8/12,0),DQ69),0))</x:f>
      </x:c>
      <x:c r="DR70" s="58" t="str">
        <x:f>IF($C70&gt;'Deal Pricing'!$D$9,"",MAX(DR69-MIN(MAX(DR$9-DR69*DR$8/12,0),DR69),0))</x:f>
      </x:c>
      <x:c r="DS70" s="58" t="str">
        <x:f>IF($C70&gt;'Deal Pricing'!$D$9,"",MAX(DS69-MIN(MAX(DS$9-DS69*DS$8/12,0),DS69),0))</x:f>
      </x:c>
      <x:c r="DT70" s="58" t="str">
        <x:f>IF($C70&gt;'Deal Pricing'!$D$9,"",MAX(DT69-MIN(MAX(DT$9-DT69*DT$8/12,0),DT69),0))</x:f>
      </x:c>
      <x:c r="DU70" s="58" t="str">
        <x:f>IF($C70&gt;'Deal Pricing'!$D$9,"",MAX(DU69-MIN(MAX(DU$9-DU69*DU$8/12,0),DU69),0))</x:f>
      </x:c>
      <x:c r="DV70" s="58" t="str">
        <x:f>IF($C70&gt;'Deal Pricing'!$D$9,"",MAX(DV69-MIN(MAX(DV$9-DV69*DV$8/12,0),DV69),0))</x:f>
      </x:c>
      <x:c r="DW70" s="58" t="str">
        <x:f>IF($C70&gt;'Deal Pricing'!$D$9,"",MAX(DW69-MIN(MAX(DW$9-DW69*DW$8/12,0),DW69),0))</x:f>
      </x:c>
      <x:c r="DX70" s="58" t="str">
        <x:f>IF($C70&gt;'Deal Pricing'!$D$9,"",MAX(DX69-MIN(MAX(DX$9-DX69*DX$8/12,0),DX69),0))</x:f>
      </x:c>
      <x:c r="DY70" s="58" t="str">
        <x:f>IF($C70&gt;'Deal Pricing'!$D$9,"",MAX(DY69-MIN(MAX(DY$9-DY69*DY$8/12,0),DY69),0))</x:f>
      </x:c>
      <x:c r="DZ70" s="58" t="str">
        <x:f>IF($C70&gt;'Deal Pricing'!$D$9,"",MAX(DZ69-MIN(MAX(DZ$9-DZ69*DZ$8/12,0),DZ69),0))</x:f>
      </x:c>
      <x:c r="EA70" s="58" t="str">
        <x:f>IF($C70&gt;'Deal Pricing'!$D$9,"",MAX(EA69-MIN(MAX(EA$9-EA69*EA$8/12,0),EA69),0))</x:f>
      </x:c>
      <x:c r="EB70" s="58" t="str">
        <x:f>IF($C70&gt;'Deal Pricing'!$D$9,"",MAX(EB69-MIN(MAX(EB$9-EB69*EB$8/12,0),EB69),0))</x:f>
      </x:c>
      <x:c r="EC70" s="58" t="str">
        <x:f>IF($C70&gt;'Deal Pricing'!$D$9,"",MAX(EC69-MIN(MAX(EC$9-EC69*EC$8/12,0),EC69),0))</x:f>
      </x:c>
      <x:c r="ED70" s="58" t="str">
        <x:f>IF($C70&gt;'Deal Pricing'!$D$9,"",MAX(ED69-MIN(MAX(ED$9-ED69*ED$8/12,0),ED69),0))</x:f>
      </x:c>
      <x:c r="EE70" s="58" t="str">
        <x:f>IF($C70&gt;'Deal Pricing'!$D$9,"",MAX(EE69-MIN(MAX(EE$9-EE69*EE$8/12,0),EE69),0))</x:f>
      </x:c>
      <x:c r="EF70" s="58" t="str">
        <x:f>IF($C70&gt;'Deal Pricing'!$D$9,"",MAX(EF69-MIN(MAX(EF$9-EF69*EF$8/12,0),EF69),0))</x:f>
      </x:c>
      <x:c r="EG70" s="58" t="str">
        <x:f>IF($C70&gt;'Deal Pricing'!$D$9,"",MAX(EG69-MIN(MAX(EG$9-EG69*EG$8/12,0),EG69),0))</x:f>
      </x:c>
      <x:c r="EH70" s="58" t="str">
        <x:f>IF($C70&gt;'Deal Pricing'!$D$9,"",MAX(EH69-MIN(MAX(EH$9-EH69*EH$8/12,0),EH69),0))</x:f>
      </x:c>
      <x:c r="EI70" s="58" t="str">
        <x:f>IF($C70&gt;'Deal Pricing'!$D$9,"",MAX(EI69-MIN(MAX(EI$9-EI69*EI$8/12,0),EI69),0))</x:f>
      </x:c>
      <x:c r="EJ70" s="58" t="str">
        <x:f>IF($C70&gt;'Deal Pricing'!$D$9,"",MAX(EJ69-MIN(MAX(EJ$9-EJ69*EJ$8/12,0),EJ69),0))</x:f>
      </x:c>
      <x:c r="EK70" s="58" t="str">
        <x:f>IF($C70&gt;'Deal Pricing'!$D$9,"",MAX(EK69-MIN(MAX(EK$9-EK69*EK$8/12,0),EK69),0))</x:f>
      </x:c>
      <x:c r="EL70" s="58" t="str">
        <x:f>IF($C70&gt;'Deal Pricing'!$D$9,"",MAX(EL69-MIN(MAX(EL$9-EL69*EL$8/12,0),EL69),0))</x:f>
      </x:c>
      <x:c r="EM70" s="58" t="str">
        <x:f>IF($C70&gt;'Deal Pricing'!$D$9,"",MAX(EM69-MIN(MAX(EM$9-EM69*EM$8/12,0),EM69),0))</x:f>
      </x:c>
      <x:c r="EN70" s="58" t="str">
        <x:f>IF($C70&gt;'Deal Pricing'!$D$9,"",MAX(EN69-MIN(MAX(EN$9-EN69*EN$8/12,0),EN69),0))</x:f>
      </x:c>
      <x:c r="EO70" s="58" t="str">
        <x:f>IF($C70&gt;'Deal Pricing'!$D$9,"",MAX(EO69-MIN(MAX(EO$9-EO69*EO$8/12,0),EO69),0))</x:f>
      </x:c>
      <x:c r="EP70" s="58" t="str">
        <x:f>IF($C70&gt;'Deal Pricing'!$D$9,"",MAX(EP69-MIN(MAX(EP$9-EP69*EP$8/12,0),EP69),0))</x:f>
      </x:c>
      <x:c r="EQ70" s="58" t="str">
        <x:f>IF($C70&gt;'Deal Pricing'!$D$9,"",MAX(EQ69-MIN(MAX(EQ$9-EQ69*EQ$8/12,0),EQ69),0))</x:f>
      </x:c>
      <x:c r="ER70" s="58" t="str">
        <x:f>IF($C70&gt;'Deal Pricing'!$D$9,"",MAX(ER69-MIN(MAX(ER$9-ER69*ER$8/12,0),ER69),0))</x:f>
      </x:c>
      <x:c r="ES70" s="58" t="str">
        <x:f>IF($C70&gt;'Deal Pricing'!$D$9,"",MAX(ES69-MIN(MAX(ES$9-ES69*ES$8/12,0),ES69),0))</x:f>
      </x:c>
      <x:c r="ET70" s="58" t="str">
        <x:f>IF($C70&gt;'Deal Pricing'!$D$9,"",MAX(ET69-MIN(MAX(ET$9-ET69*ET$8/12,0),ET69),0))</x:f>
      </x:c>
      <x:c r="EU70" s="58" t="str">
        <x:f>IF($C70&gt;'Deal Pricing'!$D$9,"",MAX(EU69-MIN(MAX(EU$9-EU69*EU$8/12,0),EU69),0))</x:f>
      </x:c>
      <x:c r="EV70" s="58" t="str">
        <x:f>IF($C70&gt;'Deal Pricing'!$D$9,"",MAX(EV69-MIN(MAX(EV$9-EV69*EV$8/12,0),EV69),0))</x:f>
      </x:c>
      <x:c r="EW70" s="58" t="str">
        <x:f>IF($C70&gt;'Deal Pricing'!$D$9,"",MAX(EW69-MIN(MAX(EW$9-EW69*EW$8/12,0),EW69),0))</x:f>
      </x:c>
      <x:c r="EX70" s="58" t="str">
        <x:f>IF($C70&gt;'Deal Pricing'!$D$9,"",MAX(EX69-MIN(MAX(EX$9-EX69*EX$8/12,0),EX69),0))</x:f>
      </x:c>
      <x:c r="EY70" s="58" t="str">
        <x:f>IF($C70&gt;'Deal Pricing'!$D$9,"",MAX(EY69-MIN(MAX(EY$9-EY69*EY$8/12,0),EY69),0))</x:f>
      </x:c>
      <x:c r="EZ70" s="58" t="str">
        <x:f>IF($C70&gt;'Deal Pricing'!$D$9,"",MAX(EZ69-MIN(MAX(EZ$9-EZ69*EZ$8/12,0),EZ69),0))</x:f>
      </x:c>
      <x:c r="FA70" s="58" t="str">
        <x:f>IF($C70&gt;'Deal Pricing'!$D$9,"",MAX(FA69-MIN(MAX(FA$9-FA69*FA$8/12,0),FA69),0))</x:f>
      </x:c>
      <x:c r="FB70" s="58" t="str">
        <x:f>IF($C70&gt;'Deal Pricing'!$D$9,"",MAX(FB69-MIN(MAX(FB$9-FB69*FB$8/12,0),FB69),0))</x:f>
      </x:c>
      <x:c r="FC70" s="58" t="str">
        <x:f>IF($C70&gt;'Deal Pricing'!$D$9,"",MAX(FC69-MIN(MAX(FC$9-FC69*FC$8/12,0),FC69),0))</x:f>
      </x:c>
      <x:c r="FD70" s="58" t="str">
        <x:f>IF($C70&gt;'Deal Pricing'!$D$9,"",MAX(FD69-MIN(MAX(FD$9-FD69*FD$8/12,0),FD69),0))</x:f>
      </x:c>
      <x:c r="FE70" s="58" t="str">
        <x:f>IF($C70&gt;'Deal Pricing'!$D$9,"",MAX(FE69-MIN(MAX(FE$9-FE69*FE$8/12,0),FE69),0))</x:f>
      </x:c>
      <x:c r="FF70" s="58" t="str">
        <x:f>IF($C70&gt;'Deal Pricing'!$D$9,"",MAX(FF69-MIN(MAX(FF$9-FF69*FF$8/12,0),FF69),0))</x:f>
      </x:c>
      <x:c r="FG70" s="58" t="str">
        <x:f>IF($C70&gt;'Deal Pricing'!$D$9,"",MAX(FG69-MIN(MAX(FG$9-FG69*FG$8/12,0),FG69),0))</x:f>
      </x:c>
      <x:c r="FH70" s="58" t="str">
        <x:f>IF($C70&gt;'Deal Pricing'!$D$9,"",MAX(FH69-MIN(MAX(FH$9-FH69*FH$8/12,0),FH69),0))</x:f>
      </x:c>
      <x:c r="FI70" s="58" t="str">
        <x:f>IF($C70&gt;'Deal Pricing'!$D$9,"",MAX(FI69-MIN(MAX(FI$9-FI69*FI$8/12,0),FI69),0))</x:f>
      </x:c>
      <x:c r="FJ70" s="58" t="str">
        <x:f>IF($C70&gt;'Deal Pricing'!$D$9,"",MAX(FJ69-MIN(MAX(FJ$9-FJ69*FJ$8/12,0),FJ69),0))</x:f>
      </x:c>
      <x:c r="FK70" s="58" t="str">
        <x:f>IF($C70&gt;'Deal Pricing'!$D$9,"",MAX(FK69-MIN(MAX(FK$9-FK69*FK$8/12,0),FK69),0))</x:f>
      </x:c>
      <x:c r="FL70" s="58" t="str">
        <x:f>IF($C70&gt;'Deal Pricing'!$D$9,"",MAX(FL69-MIN(MAX(FL$9-FL69*FL$8/12,0),FL69),0))</x:f>
      </x:c>
      <x:c r="FM70" s="58" t="str">
        <x:f>IF($C70&gt;'Deal Pricing'!$D$9,"",MAX(FM69-MIN(MAX(FM$9-FM69*FM$8/12,0),FM69),0))</x:f>
      </x:c>
      <x:c r="FN70" s="58" t="str">
        <x:f>IF($C70&gt;'Deal Pricing'!$D$9,"",MAX(FN69-MIN(MAX(FN$9-FN69*FN$8/12,0),FN69),0))</x:f>
      </x:c>
      <x:c r="FO70" s="58" t="str">
        <x:f>IF($C70&gt;'Deal Pricing'!$D$9,"",MAX(FO69-MIN(MAX(FO$9-FO69*FO$8/12,0),FO69),0))</x:f>
      </x:c>
      <x:c r="FP70" s="58" t="str">
        <x:f>IF($C70&gt;'Deal Pricing'!$D$9,"",MAX(FP69-MIN(MAX(FP$9-FP69*FP$8/12,0),FP69),0))</x:f>
      </x:c>
      <x:c r="FQ70" s="58" t="str">
        <x:f>IF($C70&gt;'Deal Pricing'!$D$9,"",MAX(FQ69-MIN(MAX(FQ$9-FQ69*FQ$8/12,0),FQ69),0))</x:f>
      </x:c>
      <x:c r="FR70" s="58" t="str">
        <x:f>IF($C70&gt;'Deal Pricing'!$D$9,"",MAX(FR69-MIN(MAX(FR$9-FR69*FR$8/12,0),FR69),0))</x:f>
      </x:c>
      <x:c r="FS70" s="58" t="str">
        <x:f>IF($C70&gt;'Deal Pricing'!$D$9,"",MAX(FS69-MIN(MAX(FS$9-FS69*FS$8/12,0),FS69),0))</x:f>
      </x:c>
      <x:c r="FT70" s="58" t="str">
        <x:f>IF($C70&gt;'Deal Pricing'!$D$9,"",MAX(FT69-MIN(MAX(FT$9-FT69*FT$8/12,0),FT69),0))</x:f>
      </x:c>
      <x:c r="FU70" s="58" t="str">
        <x:f>IF($C70&gt;'Deal Pricing'!$D$9,"",MAX(FU69-MIN(MAX(FU$9-FU69*FU$8/12,0),FU69),0))</x:f>
      </x:c>
      <x:c r="FV70" s="58" t="str">
        <x:f>IF($C70&gt;'Deal Pricing'!$D$9,"",MAX(FV69-MIN(MAX(FV$9-FV69*FV$8/12,0),FV69),0))</x:f>
      </x:c>
      <x:c r="FW70" s="58" t="str">
        <x:f>IF($C70&gt;'Deal Pricing'!$D$9,"",MAX(FW69-MIN(MAX(FW$9-FW69*FW$8/12,0),FW69),0))</x:f>
      </x:c>
      <x:c r="FX70" s="58" t="str">
        <x:f>IF($C70&gt;'Deal Pricing'!$D$9,"",MAX(FX69-MIN(MAX(FX$9-FX69*FX$8/12,0),FX69),0))</x:f>
      </x:c>
      <x:c r="FY70" s="58" t="str">
        <x:f>IF($C70&gt;'Deal Pricing'!$D$9,"",MAX(FY69-MIN(MAX(FY$9-FY69*FY$8/12,0),FY69),0))</x:f>
      </x:c>
      <x:c r="FZ70" s="58" t="str">
        <x:f>IF($C70&gt;'Deal Pricing'!$D$9,"",MAX(FZ69-MIN(MAX(FZ$9-FZ69*FZ$8/12,0),FZ69),0))</x:f>
      </x:c>
      <x:c r="GA70" s="58" t="str">
        <x:f>IF($C70&gt;'Deal Pricing'!$D$9,"",MAX(GA69-MIN(MAX(GA$9-GA69*GA$8/12,0),GA69),0))</x:f>
      </x:c>
      <x:c r="GB70" s="58" t="str">
        <x:f>IF($C70&gt;'Deal Pricing'!$D$9,"",MAX(GB69-MIN(MAX(GB$9-GB69*GB$8/12,0),GB69),0))</x:f>
      </x:c>
      <x:c r="GC70" s="58" t="str">
        <x:f>IF($C70&gt;'Deal Pricing'!$D$9,"",MAX(GC69-MIN(MAX(GC$9-GC69*GC$8/12,0),GC69),0))</x:f>
      </x:c>
      <x:c r="GD70" s="58" t="str">
        <x:f>IF($C70&gt;'Deal Pricing'!$D$9,"",MAX(GD69-MIN(MAX(GD$9-GD69*GD$8/12,0),GD69),0))</x:f>
      </x:c>
      <x:c r="GE70" s="58" t="str">
        <x:f>IF($C70&gt;'Deal Pricing'!$D$9,"",MAX(GE69-MIN(MAX(GE$9-GE69*GE$8/12,0),GE69),0))</x:f>
      </x:c>
      <x:c r="GF70" s="58" t="str">
        <x:f>IF($C70&gt;'Deal Pricing'!$D$9,"",MAX(GF69-MIN(MAX(GF$9-GF69*GF$8/12,0),GF69),0))</x:f>
      </x:c>
      <x:c r="GG70" s="58" t="str">
        <x:f>IF($C70&gt;'Deal Pricing'!$D$9,"",MAX(GG69-MIN(MAX(GG$9-GG69*GG$8/12,0),GG69),0))</x:f>
      </x:c>
      <x:c r="GH70" s="58" t="str">
        <x:f>IF($C70&gt;'Deal Pricing'!$D$9,"",MAX(GH69-MIN(MAX(GH$9-GH69*GH$8/12,0),GH69),0))</x:f>
      </x:c>
      <x:c r="GI70" s="58" t="str">
        <x:f>IF($C70&gt;'Deal Pricing'!$D$9,"",MAX(GI69-MIN(MAX(GI$9-GI69*GI$8/12,0),GI69),0))</x:f>
      </x:c>
      <x:c r="GJ70" s="58" t="str">
        <x:f>IF($C70&gt;'Deal Pricing'!$D$9,"",MAX(GJ69-MIN(MAX(GJ$9-GJ69*GJ$8/12,0),GJ69),0))</x:f>
      </x:c>
      <x:c r="GK70" s="58" t="str">
        <x:f>IF($C70&gt;'Deal Pricing'!$D$9,"",MAX(GK69-MIN(MAX(GK$9-GK69*GK$8/12,0),GK69),0))</x:f>
      </x:c>
      <x:c r="GL70" s="58" t="str">
        <x:f>IF($C70&gt;'Deal Pricing'!$D$9,"",MAX(GL69-MIN(MAX(GL$9-GL69*GL$8/12,0),GL69),0))</x:f>
      </x:c>
      <x:c r="GM70" s="58" t="str">
        <x:f>IF($C70&gt;'Deal Pricing'!$D$9,"",MAX(GM69-MIN(MAX(GM$9-GM69*GM$8/12,0),GM69),0))</x:f>
      </x:c>
      <x:c r="GN70" s="58" t="str">
        <x:f>IF($C70&gt;'Deal Pricing'!$D$9,"",MAX(GN69-MIN(MAX(GN$9-GN69*GN$8/12,0),GN69),0))</x:f>
      </x:c>
      <x:c r="GO70" s="58" t="str">
        <x:f>IF($C70&gt;'Deal Pricing'!$D$9,"",MAX(GO69-MIN(MAX(GO$9-GO69*GO$8/12,0),GO69),0))</x:f>
      </x:c>
      <x:c r="GP70" s="58" t="str">
        <x:f>IF($C70&gt;'Deal Pricing'!$D$9,"",MAX(GP69-MIN(MAX(GP$9-GP69*GP$8/12,0),GP69),0))</x:f>
      </x:c>
      <x:c r="GQ70" s="58" t="str">
        <x:f>IF($C70&gt;'Deal Pricing'!$D$9,"",MAX(GQ69-MIN(MAX(GQ$9-GQ69*GQ$8/12,0),GQ69),0))</x:f>
      </x:c>
      <x:c r="GR70" s="58" t="str">
        <x:f>IF($C70&gt;'Deal Pricing'!$D$9,"",MAX(GR69-MIN(MAX(GR$9-GR69*GR$8/12,0),GR69),0))</x:f>
      </x:c>
      <x:c r="GS70" s="58" t="str">
        <x:f>IF($C70&gt;'Deal Pricing'!$D$9,"",MAX(GS69-MIN(MAX(GS$9-GS69*GS$8/12,0),GS69),0))</x:f>
      </x:c>
      <x:c r="GT70" s="58" t="str">
        <x:f>IF($C70&gt;'Deal Pricing'!$D$9,"",MAX(GT69-MIN(MAX(GT$9-GT69*GT$8/12,0),GT69),0))</x:f>
      </x:c>
      <x:c r="GU70" s="58" t="str">
        <x:f>IF($C70&gt;'Deal Pricing'!$D$9,"",MAX(GU69-MIN(MAX(GU$9-GU69*GU$8/12,0),GU69),0))</x:f>
      </x:c>
      <x:c r="GV70" s="58" t="str">
        <x:f>IF($C70&gt;'Deal Pricing'!$D$9,"",MAX(GV69-MIN(MAX(GV$9-GV69*GV$8/12,0),GV69),0))</x:f>
      </x:c>
      <x:c r="GW70" s="58" t="str">
        <x:f>IF($C70&gt;'Deal Pricing'!$D$9,"",MAX(GW69-MIN(MAX(GW$9-GW69*GW$8/12,0),GW69),0))</x:f>
      </x:c>
      <x:c r="GX70" s="58" t="str">
        <x:f>IF($C70&gt;'Deal Pricing'!$D$9,"",MAX(GX69-MIN(MAX(GX$9-GX69*GX$8/12,0),GX69),0))</x:f>
      </x:c>
      <x:c r="GY70" s="58" t="str">
        <x:f>IF($C70&gt;'Deal Pricing'!$D$9,"",MAX(GY69-MIN(MAX(GY$9-GY69*GY$8/12,0),GY69),0))</x:f>
      </x:c>
      <x:c r="GZ70" s="58" t="str">
        <x:f>IF($C70&gt;'Deal Pricing'!$D$9,"",MAX(GZ69-MIN(MAX(GZ$9-GZ69*GZ$8/12,0),GZ69),0))</x:f>
      </x:c>
      <x:c r="HA70" s="58" t="str">
        <x:f>IF($C70&gt;'Deal Pricing'!$D$9,"",MAX(HA69-MIN(MAX(HA$9-HA69*HA$8/12,0),HA69),0))</x:f>
      </x:c>
      <x:c r="HB70" s="58" t="str">
        <x:f>IF($C70&gt;'Deal Pricing'!$D$9,"",MAX(HB69-MIN(MAX(HB$9-HB69*HB$8/12,0),HB69),0))</x:f>
      </x:c>
      <x:c r="HC70" s="58" t="str">
        <x:f>IF($C70&gt;'Deal Pricing'!$D$9,"",MAX(HC69-MIN(MAX(HC$9-HC69*HC$8/12,0),HC69),0))</x:f>
      </x:c>
      <x:c r="HD70" s="58" t="str">
        <x:f>IF($C70&gt;'Deal Pricing'!$D$9,"",MAX(HD69-MIN(MAX(HD$9-HD69*HD$8/12,0),HD69),0))</x:f>
      </x:c>
      <x:c r="HE70" s="58" t="str">
        <x:f>IF($C70&gt;'Deal Pricing'!$D$9,"",MAX(HE69-MIN(MAX(HE$9-HE69*HE$8/12,0),HE69),0))</x:f>
      </x:c>
      <x:c r="HF70" s="58" t="str">
        <x:f>IF($C70&gt;'Deal Pricing'!$D$9,"",MAX(HF69-MIN(MAX(HF$9-HF69*HF$8/12,0),HF69),0))</x:f>
      </x:c>
      <x:c r="HG70" s="58" t="str">
        <x:f>IF($C70&gt;'Deal Pricing'!$D$9,"",MAX(HG69-MIN(MAX(HG$9-HG69*HG$8/12,0),HG69),0))</x:f>
      </x:c>
      <x:c r="HH70" s="58" t="str">
        <x:f>IF($C70&gt;'Deal Pricing'!$D$9,"",MAX(HH69-MIN(MAX(HH$9-HH69*HH$8/12,0),HH69),0))</x:f>
      </x:c>
      <x:c r="HI70" s="58" t="str">
        <x:f>IF($C70&gt;'Deal Pricing'!$D$9,"",MAX(HI69-MIN(MAX(HI$9-HI69*HI$8/12,0),HI69),0))</x:f>
      </x:c>
      <x:c r="HJ70" s="58" t="str">
        <x:f>IF($C70&gt;'Deal Pricing'!$D$9,"",MAX(HJ69-MIN(MAX(HJ$9-HJ69*HJ$8/12,0),HJ69),0))</x:f>
      </x:c>
      <x:c r="HK70" s="58" t="str">
        <x:f>IF($C70&gt;'Deal Pricing'!$D$9,"",MAX(HK69-MIN(MAX(HK$9-HK69*HK$8/12,0),HK69),0))</x:f>
      </x:c>
      <x:c r="HL70" s="58" t="str">
        <x:f>IF($C70&gt;'Deal Pricing'!$D$9,"",MAX(HL69-MIN(MAX(HL$9-HL69*HL$8/12,0),HL69),0))</x:f>
      </x:c>
      <x:c r="HM70" s="58" t="str">
        <x:f>IF($C70&gt;'Deal Pricing'!$D$9,"",MAX(HM69-MIN(MAX(HM$9-HM69*HM$8/12,0),HM69),0))</x:f>
      </x:c>
      <x:c r="HN70" s="58" t="str">
        <x:f>IF($C70&gt;'Deal Pricing'!$D$9,"",MAX(HN69-MIN(MAX(HN$9-HN69*HN$8/12,0),HN69),0))</x:f>
      </x:c>
      <x:c r="HO70" s="58" t="str">
        <x:f>IF($C70&gt;'Deal Pricing'!$D$9,"",MAX(HO69-MIN(MAX(HO$9-HO69*HO$8/12,0),HO69),0))</x:f>
      </x:c>
      <x:c r="HP70" s="58" t="str">
        <x:f>IF($C70&gt;'Deal Pricing'!$D$9,"",MAX(HP69-MIN(MAX(HP$9-HP69*HP$8/12,0),HP69),0))</x:f>
      </x:c>
      <x:c r="HQ70" s="58" t="str">
        <x:f>IF($C70&gt;'Deal Pricing'!$D$9,"",MAX(HQ69-MIN(MAX(HQ$9-HQ69*HQ$8/12,0),HQ69),0))</x:f>
      </x:c>
      <x:c r="HR70" s="58" t="str">
        <x:f>IF($C70&gt;'Deal Pricing'!$D$9,"",MAX(HR69-MIN(MAX(HR$9-HR69*HR$8/12,0),HR69),0))</x:f>
      </x:c>
      <x:c r="HS70" s="58" t="str">
        <x:f>IF($C70&gt;'Deal Pricing'!$D$9,"",MAX(HS69-MIN(MAX(HS$9-HS69*HS$8/12,0),HS69),0))</x:f>
      </x:c>
      <x:c r="HT70" s="58" t="str">
        <x:f>IF($C70&gt;'Deal Pricing'!$D$9,"",MAX(HT69-MIN(MAX(HT$9-HT69*HT$8/12,0),HT69),0))</x:f>
      </x:c>
      <x:c r="HU70" s="58" t="str">
        <x:f>IF($C70&gt;'Deal Pricing'!$D$9,"",MAX(HU69-MIN(MAX(HU$9-HU69*HU$8/12,0),HU69),0))</x:f>
      </x:c>
      <x:c r="HV70" s="58" t="str">
        <x:f>IF($C70&gt;'Deal Pricing'!$D$9,"",MAX(HV69-MIN(MAX(HV$9-HV69*HV$8/12,0),HV69),0))</x:f>
      </x:c>
      <x:c r="HW70" s="58" t="str">
        <x:f>IF($C70&gt;'Deal Pricing'!$D$9,"",MAX(HW69-MIN(MAX(HW$9-HW69*HW$8/12,0),HW69),0))</x:f>
      </x:c>
      <x:c r="HX70" s="58" t="str">
        <x:f>IF($C70&gt;'Deal Pricing'!$D$9,"",MAX(HX69-MIN(MAX(HX$9-HX69*HX$8/12,0),HX69),0))</x:f>
      </x:c>
      <x:c r="HY70" s="58" t="str">
        <x:f>IF($C70&gt;'Deal Pricing'!$D$9,"",MAX(HY69-MIN(MAX(HY$9-HY69*HY$8/12,0),HY69),0))</x:f>
      </x:c>
      <x:c r="HZ70" s="58" t="str">
        <x:f>IF($C70&gt;'Deal Pricing'!$D$9,"",MAX(HZ69-MIN(MAX(HZ$9-HZ69*HZ$8/12,0),HZ69),0))</x:f>
      </x:c>
      <x:c r="IA70" s="58" t="str">
        <x:f>IF($C70&gt;'Deal Pricing'!$D$9,"",MAX(IA69-MIN(MAX(IA$9-IA69*IA$8/12,0),IA69),0))</x:f>
      </x:c>
      <x:c r="IB70" s="58" t="str">
        <x:f>IF($C70&gt;'Deal Pricing'!$D$9,"",MAX(IB69-MIN(MAX(IB$9-IB69*IB$8/12,0),IB69),0))</x:f>
      </x:c>
      <x:c r="IC70" s="2"/>
      <x:c r="ID70" s="2"/>
      <x:c r="IE70" s="2"/>
      <x:c r="IF70" s="2"/>
    </x:row>
    <x:row r="71">
      <x:c r="A71" s="2"/>
      <x:c r="B71" s="2"/>
      <x:c r="C71" s="2" t="n">
        <x:v>47</x:v>
      </x:c>
      <x:c r="D71" s="67" t="str">
        <x:f>IF(C71&lt;='Deal Pricing'!$D$9,(1-(1-(1-'Deal Pricing'!$H$10)^(1/12)))^(C71-1),"")</x:f>
      </x:c>
      <x:c r="E71" s="67" t="str">
        <x:f>IF(D71="","",D71*(1-(1-'Deal Pricing'!$H$10)^(1/12)))</x:f>
      </x:c>
      <x:c r="F71" s="58" t="str">
        <x:f>IF($C71&gt;'Deal Pricing'!$D$9,"",MAX(F70-MIN(MAX(F$9-F70*F$8/12,0),F70),0))</x:f>
      </x:c>
      <x:c r="G71" s="58" t="str">
        <x:f>IF($C71&gt;'Deal Pricing'!$D$9,"",MAX(G70-MIN(MAX(G$9-G70*G$8/12,0),G70),0))</x:f>
      </x:c>
      <x:c r="H71" s="58" t="str">
        <x:f>IF($C71&gt;'Deal Pricing'!$D$9,"",MAX(H70-MIN(MAX(H$9-H70*H$8/12,0),H70),0))</x:f>
      </x:c>
      <x:c r="I71" s="58" t="str">
        <x:f>IF($C71&gt;'Deal Pricing'!$D$9,"",MAX(I70-MIN(MAX(I$9-I70*I$8/12,0),I70),0))</x:f>
      </x:c>
      <x:c r="J71" s="58" t="str">
        <x:f>IF($C71&gt;'Deal Pricing'!$D$9,"",MAX(J70-MIN(MAX(J$9-J70*J$8/12,0),J70),0))</x:f>
      </x:c>
      <x:c r="K71" s="58" t="str">
        <x:f>IF($C71&gt;'Deal Pricing'!$D$9,"",MAX(K70-MIN(MAX(K$9-K70*K$8/12,0),K70),0))</x:f>
      </x:c>
      <x:c r="L71" s="58" t="str">
        <x:f>IF($C71&gt;'Deal Pricing'!$D$9,"",MAX(L70-MIN(MAX(L$9-L70*L$8/12,0),L70),0))</x:f>
      </x:c>
      <x:c r="M71" s="58" t="str">
        <x:f>IF($C71&gt;'Deal Pricing'!$D$9,"",MAX(M70-MIN(MAX(M$9-M70*M$8/12,0),M70),0))</x:f>
      </x:c>
      <x:c r="N71" s="58" t="str">
        <x:f>IF($C71&gt;'Deal Pricing'!$D$9,"",MAX(N70-MIN(MAX(N$9-N70*N$8/12,0),N70),0))</x:f>
      </x:c>
      <x:c r="O71" s="58" t="str">
        <x:f>IF($C71&gt;'Deal Pricing'!$D$9,"",MAX(O70-MIN(MAX(O$9-O70*O$8/12,0),O70),0))</x:f>
      </x:c>
      <x:c r="P71" s="58" t="str">
        <x:f>IF($C71&gt;'Deal Pricing'!$D$9,"",MAX(P70-MIN(MAX(P$9-P70*P$8/12,0),P70),0))</x:f>
      </x:c>
      <x:c r="Q71" s="58" t="str">
        <x:f>IF($C71&gt;'Deal Pricing'!$D$9,"",MAX(Q70-MIN(MAX(Q$9-Q70*Q$8/12,0),Q70),0))</x:f>
      </x:c>
      <x:c r="R71" s="58" t="str">
        <x:f>IF($C71&gt;'Deal Pricing'!$D$9,"",MAX(R70-MIN(MAX(R$9-R70*R$8/12,0),R70),0))</x:f>
      </x:c>
      <x:c r="S71" s="58" t="str">
        <x:f>IF($C71&gt;'Deal Pricing'!$D$9,"",MAX(S70-MIN(MAX(S$9-S70*S$8/12,0),S70),0))</x:f>
      </x:c>
      <x:c r="T71" s="58" t="str">
        <x:f>IF($C71&gt;'Deal Pricing'!$D$9,"",MAX(T70-MIN(MAX(T$9-T70*T$8/12,0),T70),0))</x:f>
      </x:c>
      <x:c r="U71" s="58" t="str">
        <x:f>IF($C71&gt;'Deal Pricing'!$D$9,"",MAX(U70-MIN(MAX(U$9-U70*U$8/12,0),U70),0))</x:f>
      </x:c>
      <x:c r="V71" s="58" t="str">
        <x:f>IF($C71&gt;'Deal Pricing'!$D$9,"",MAX(V70-MIN(MAX(V$9-V70*V$8/12,0),V70),0))</x:f>
      </x:c>
      <x:c r="W71" s="58" t="str">
        <x:f>IF($C71&gt;'Deal Pricing'!$D$9,"",MAX(W70-MIN(MAX(W$9-W70*W$8/12,0),W70),0))</x:f>
      </x:c>
      <x:c r="X71" s="58" t="str">
        <x:f>IF($C71&gt;'Deal Pricing'!$D$9,"",MAX(X70-MIN(MAX(X$9-X70*X$8/12,0),X70),0))</x:f>
      </x:c>
      <x:c r="Y71" s="58" t="str">
        <x:f>IF($C71&gt;'Deal Pricing'!$D$9,"",MAX(Y70-MIN(MAX(Y$9-Y70*Y$8/12,0),Y70),0))</x:f>
      </x:c>
      <x:c r="Z71" s="58" t="str">
        <x:f>IF($C71&gt;'Deal Pricing'!$D$9,"",MAX(Z70-MIN(MAX(Z$9-Z70*Z$8/12,0),Z70),0))</x:f>
      </x:c>
      <x:c r="AA71" s="58" t="str">
        <x:f>IF($C71&gt;'Deal Pricing'!$D$9,"",MAX(AA70-MIN(MAX(AA$9-AA70*AA$8/12,0),AA70),0))</x:f>
      </x:c>
      <x:c r="AB71" s="58" t="str">
        <x:f>IF($C71&gt;'Deal Pricing'!$D$9,"",MAX(AB70-MIN(MAX(AB$9-AB70*AB$8/12,0),AB70),0))</x:f>
      </x:c>
      <x:c r="AC71" s="58" t="str">
        <x:f>IF($C71&gt;'Deal Pricing'!$D$9,"",MAX(AC70-MIN(MAX(AC$9-AC70*AC$8/12,0),AC70),0))</x:f>
      </x:c>
      <x:c r="AD71" s="58" t="str">
        <x:f>IF($C71&gt;'Deal Pricing'!$D$9,"",MAX(AD70-MIN(MAX(AD$9-AD70*AD$8/12,0),AD70),0))</x:f>
      </x:c>
      <x:c r="AE71" s="58" t="str">
        <x:f>IF($C71&gt;'Deal Pricing'!$D$9,"",MAX(AE70-MIN(MAX(AE$9-AE70*AE$8/12,0),AE70),0))</x:f>
      </x:c>
      <x:c r="AF71" s="58" t="str">
        <x:f>IF($C71&gt;'Deal Pricing'!$D$9,"",MAX(AF70-MIN(MAX(AF$9-AF70*AF$8/12,0),AF70),0))</x:f>
      </x:c>
      <x:c r="AG71" s="58" t="str">
        <x:f>IF($C71&gt;'Deal Pricing'!$D$9,"",MAX(AG70-MIN(MAX(AG$9-AG70*AG$8/12,0),AG70),0))</x:f>
      </x:c>
      <x:c r="AH71" s="58" t="str">
        <x:f>IF($C71&gt;'Deal Pricing'!$D$9,"",MAX(AH70-MIN(MAX(AH$9-AH70*AH$8/12,0),AH70),0))</x:f>
      </x:c>
      <x:c r="AI71" s="58" t="str">
        <x:f>IF($C71&gt;'Deal Pricing'!$D$9,"",MAX(AI70-MIN(MAX(AI$9-AI70*AI$8/12,0),AI70),0))</x:f>
      </x:c>
      <x:c r="AJ71" s="58" t="str">
        <x:f>IF($C71&gt;'Deal Pricing'!$D$9,"",MAX(AJ70-MIN(MAX(AJ$9-AJ70*AJ$8/12,0),AJ70),0))</x:f>
      </x:c>
      <x:c r="AK71" s="58" t="str">
        <x:f>IF($C71&gt;'Deal Pricing'!$D$9,"",MAX(AK70-MIN(MAX(AK$9-AK70*AK$8/12,0),AK70),0))</x:f>
      </x:c>
      <x:c r="AL71" s="58" t="str">
        <x:f>IF($C71&gt;'Deal Pricing'!$D$9,"",MAX(AL70-MIN(MAX(AL$9-AL70*AL$8/12,0),AL70),0))</x:f>
      </x:c>
      <x:c r="AM71" s="58" t="str">
        <x:f>IF($C71&gt;'Deal Pricing'!$D$9,"",MAX(AM70-MIN(MAX(AM$9-AM70*AM$8/12,0),AM70),0))</x:f>
      </x:c>
      <x:c r="AN71" s="58" t="str">
        <x:f>IF($C71&gt;'Deal Pricing'!$D$9,"",MAX(AN70-MIN(MAX(AN$9-AN70*AN$8/12,0),AN70),0))</x:f>
      </x:c>
      <x:c r="AO71" s="58" t="str">
        <x:f>IF($C71&gt;'Deal Pricing'!$D$9,"",MAX(AO70-MIN(MAX(AO$9-AO70*AO$8/12,0),AO70),0))</x:f>
      </x:c>
      <x:c r="AP71" s="58" t="str">
        <x:f>IF($C71&gt;'Deal Pricing'!$D$9,"",MAX(AP70-MIN(MAX(AP$9-AP70*AP$8/12,0),AP70),0))</x:f>
      </x:c>
      <x:c r="AQ71" s="58" t="str">
        <x:f>IF($C71&gt;'Deal Pricing'!$D$9,"",MAX(AQ70-MIN(MAX(AQ$9-AQ70*AQ$8/12,0),AQ70),0))</x:f>
      </x:c>
      <x:c r="AR71" s="58" t="str">
        <x:f>IF($C71&gt;'Deal Pricing'!$D$9,"",MAX(AR70-MIN(MAX(AR$9-AR70*AR$8/12,0),AR70),0))</x:f>
      </x:c>
      <x:c r="AS71" s="58" t="str">
        <x:f>IF($C71&gt;'Deal Pricing'!$D$9,"",MAX(AS70-MIN(MAX(AS$9-AS70*AS$8/12,0),AS70),0))</x:f>
      </x:c>
      <x:c r="AT71" s="58" t="str">
        <x:f>IF($C71&gt;'Deal Pricing'!$D$9,"",MAX(AT70-MIN(MAX(AT$9-AT70*AT$8/12,0),AT70),0))</x:f>
      </x:c>
      <x:c r="AU71" s="58" t="str">
        <x:f>IF($C71&gt;'Deal Pricing'!$D$9,"",MAX(AU70-MIN(MAX(AU$9-AU70*AU$8/12,0),AU70),0))</x:f>
      </x:c>
      <x:c r="AV71" s="58" t="str">
        <x:f>IF($C71&gt;'Deal Pricing'!$D$9,"",MAX(AV70-MIN(MAX(AV$9-AV70*AV$8/12,0),AV70),0))</x:f>
      </x:c>
      <x:c r="AW71" s="58" t="str">
        <x:f>IF($C71&gt;'Deal Pricing'!$D$9,"",MAX(AW70-MIN(MAX(AW$9-AW70*AW$8/12,0),AW70),0))</x:f>
      </x:c>
      <x:c r="AX71" s="58" t="str">
        <x:f>IF($C71&gt;'Deal Pricing'!$D$9,"",MAX(AX70-MIN(MAX(AX$9-AX70*AX$8/12,0),AX70),0))</x:f>
      </x:c>
      <x:c r="AY71" s="58" t="str">
        <x:f>IF($C71&gt;'Deal Pricing'!$D$9,"",MAX(AY70-MIN(MAX(AY$9-AY70*AY$8/12,0),AY70),0))</x:f>
      </x:c>
      <x:c r="AZ71" s="58" t="str">
        <x:f>IF($C71&gt;'Deal Pricing'!$D$9,"",MAX(AZ70-MIN(MAX(AZ$9-AZ70*AZ$8/12,0),AZ70),0))</x:f>
      </x:c>
      <x:c r="BA71" s="58" t="str">
        <x:f>IF($C71&gt;'Deal Pricing'!$D$9,"",MAX(BA70-MIN(MAX(BA$9-BA70*BA$8/12,0),BA70),0))</x:f>
      </x:c>
      <x:c r="BB71" s="58" t="str">
        <x:f>IF($C71&gt;'Deal Pricing'!$D$9,"",MAX(BB70-MIN(MAX(BB$9-BB70*BB$8/12,0),BB70),0))</x:f>
      </x:c>
      <x:c r="BC71" s="58" t="str">
        <x:f>IF($C71&gt;'Deal Pricing'!$D$9,"",MAX(BC70-MIN(MAX(BC$9-BC70*BC$8/12,0),BC70),0))</x:f>
      </x:c>
      <x:c r="BD71" s="58" t="str">
        <x:f>IF($C71&gt;'Deal Pricing'!$D$9,"",MAX(BD70-MIN(MAX(BD$9-BD70*BD$8/12,0),BD70),0))</x:f>
      </x:c>
      <x:c r="BE71" s="58" t="str">
        <x:f>IF($C71&gt;'Deal Pricing'!$D$9,"",MAX(BE70-MIN(MAX(BE$9-BE70*BE$8/12,0),BE70),0))</x:f>
      </x:c>
      <x:c r="BF71" s="58" t="str">
        <x:f>IF($C71&gt;'Deal Pricing'!$D$9,"",MAX(BF70-MIN(MAX(BF$9-BF70*BF$8/12,0),BF70),0))</x:f>
      </x:c>
      <x:c r="BG71" s="58" t="str">
        <x:f>IF($C71&gt;'Deal Pricing'!$D$9,"",MAX(BG70-MIN(MAX(BG$9-BG70*BG$8/12,0),BG70),0))</x:f>
      </x:c>
      <x:c r="BH71" s="58" t="str">
        <x:f>IF($C71&gt;'Deal Pricing'!$D$9,"",MAX(BH70-MIN(MAX(BH$9-BH70*BH$8/12,0),BH70),0))</x:f>
      </x:c>
      <x:c r="BI71" s="58" t="str">
        <x:f>IF($C71&gt;'Deal Pricing'!$D$9,"",MAX(BI70-MIN(MAX(BI$9-BI70*BI$8/12,0),BI70),0))</x:f>
      </x:c>
      <x:c r="BJ71" s="58" t="str">
        <x:f>IF($C71&gt;'Deal Pricing'!$D$9,"",MAX(BJ70-MIN(MAX(BJ$9-BJ70*BJ$8/12,0),BJ70),0))</x:f>
      </x:c>
      <x:c r="BK71" s="58" t="str">
        <x:f>IF($C71&gt;'Deal Pricing'!$D$9,"",MAX(BK70-MIN(MAX(BK$9-BK70*BK$8/12,0),BK70),0))</x:f>
      </x:c>
      <x:c r="BL71" s="58" t="str">
        <x:f>IF($C71&gt;'Deal Pricing'!$D$9,"",MAX(BL70-MIN(MAX(BL$9-BL70*BL$8/12,0),BL70),0))</x:f>
      </x:c>
      <x:c r="BM71" s="58" t="str">
        <x:f>IF($C71&gt;'Deal Pricing'!$D$9,"",MAX(BM70-MIN(MAX(BM$9-BM70*BM$8/12,0),BM70),0))</x:f>
      </x:c>
      <x:c r="BN71" s="58" t="str">
        <x:f>IF($C71&gt;'Deal Pricing'!$D$9,"",MAX(BN70-MIN(MAX(BN$9-BN70*BN$8/12,0),BN70),0))</x:f>
      </x:c>
      <x:c r="BO71" s="58" t="str">
        <x:f>IF($C71&gt;'Deal Pricing'!$D$9,"",MAX(BO70-MIN(MAX(BO$9-BO70*BO$8/12,0),BO70),0))</x:f>
      </x:c>
      <x:c r="BP71" s="58" t="str">
        <x:f>IF($C71&gt;'Deal Pricing'!$D$9,"",MAX(BP70-MIN(MAX(BP$9-BP70*BP$8/12,0),BP70),0))</x:f>
      </x:c>
      <x:c r="BQ71" s="58" t="str">
        <x:f>IF($C71&gt;'Deal Pricing'!$D$9,"",MAX(BQ70-MIN(MAX(BQ$9-BQ70*BQ$8/12,0),BQ70),0))</x:f>
      </x:c>
      <x:c r="BR71" s="58" t="str">
        <x:f>IF($C71&gt;'Deal Pricing'!$D$9,"",MAX(BR70-MIN(MAX(BR$9-BR70*BR$8/12,0),BR70),0))</x:f>
      </x:c>
      <x:c r="BS71" s="58" t="str">
        <x:f>IF($C71&gt;'Deal Pricing'!$D$9,"",MAX(BS70-MIN(MAX(BS$9-BS70*BS$8/12,0),BS70),0))</x:f>
      </x:c>
      <x:c r="BT71" s="58" t="str">
        <x:f>IF($C71&gt;'Deal Pricing'!$D$9,"",MAX(BT70-MIN(MAX(BT$9-BT70*BT$8/12,0),BT70),0))</x:f>
      </x:c>
      <x:c r="BU71" s="58" t="str">
        <x:f>IF($C71&gt;'Deal Pricing'!$D$9,"",MAX(BU70-MIN(MAX(BU$9-BU70*BU$8/12,0),BU70),0))</x:f>
      </x:c>
      <x:c r="BV71" s="58" t="str">
        <x:f>IF($C71&gt;'Deal Pricing'!$D$9,"",MAX(BV70-MIN(MAX(BV$9-BV70*BV$8/12,0),BV70),0))</x:f>
      </x:c>
      <x:c r="BW71" s="58" t="str">
        <x:f>IF($C71&gt;'Deal Pricing'!$D$9,"",MAX(BW70-MIN(MAX(BW$9-BW70*BW$8/12,0),BW70),0))</x:f>
      </x:c>
      <x:c r="BX71" s="58" t="str">
        <x:f>IF($C71&gt;'Deal Pricing'!$D$9,"",MAX(BX70-MIN(MAX(BX$9-BX70*BX$8/12,0),BX70),0))</x:f>
      </x:c>
      <x:c r="BY71" s="58" t="str">
        <x:f>IF($C71&gt;'Deal Pricing'!$D$9,"",MAX(BY70-MIN(MAX(BY$9-BY70*BY$8/12,0),BY70),0))</x:f>
      </x:c>
      <x:c r="BZ71" s="58" t="str">
        <x:f>IF($C71&gt;'Deal Pricing'!$D$9,"",MAX(BZ70-MIN(MAX(BZ$9-BZ70*BZ$8/12,0),BZ70),0))</x:f>
      </x:c>
      <x:c r="CA71" s="58" t="str">
        <x:f>IF($C71&gt;'Deal Pricing'!$D$9,"",MAX(CA70-MIN(MAX(CA$9-CA70*CA$8/12,0),CA70),0))</x:f>
      </x:c>
      <x:c r="CB71" s="58" t="str">
        <x:f>IF($C71&gt;'Deal Pricing'!$D$9,"",MAX(CB70-MIN(MAX(CB$9-CB70*CB$8/12,0),CB70),0))</x:f>
      </x:c>
      <x:c r="CC71" s="58" t="str">
        <x:f>IF($C71&gt;'Deal Pricing'!$D$9,"",MAX(CC70-MIN(MAX(CC$9-CC70*CC$8/12,0),CC70),0))</x:f>
      </x:c>
      <x:c r="CD71" s="58" t="str">
        <x:f>IF($C71&gt;'Deal Pricing'!$D$9,"",MAX(CD70-MIN(MAX(CD$9-CD70*CD$8/12,0),CD70),0))</x:f>
      </x:c>
      <x:c r="CE71" s="58" t="str">
        <x:f>IF($C71&gt;'Deal Pricing'!$D$9,"",MAX(CE70-MIN(MAX(CE$9-CE70*CE$8/12,0),CE70),0))</x:f>
      </x:c>
      <x:c r="CF71" s="58" t="str">
        <x:f>IF($C71&gt;'Deal Pricing'!$D$9,"",MAX(CF70-MIN(MAX(CF$9-CF70*CF$8/12,0),CF70),0))</x:f>
      </x:c>
      <x:c r="CG71" s="58" t="str">
        <x:f>IF($C71&gt;'Deal Pricing'!$D$9,"",MAX(CG70-MIN(MAX(CG$9-CG70*CG$8/12,0),CG70),0))</x:f>
      </x:c>
      <x:c r="CH71" s="58" t="str">
        <x:f>IF($C71&gt;'Deal Pricing'!$D$9,"",MAX(CH70-MIN(MAX(CH$9-CH70*CH$8/12,0),CH70),0))</x:f>
      </x:c>
      <x:c r="CI71" s="58" t="str">
        <x:f>IF($C71&gt;'Deal Pricing'!$D$9,"",MAX(CI70-MIN(MAX(CI$9-CI70*CI$8/12,0),CI70),0))</x:f>
      </x:c>
      <x:c r="CJ71" s="58" t="str">
        <x:f>IF($C71&gt;'Deal Pricing'!$D$9,"",MAX(CJ70-MIN(MAX(CJ$9-CJ70*CJ$8/12,0),CJ70),0))</x:f>
      </x:c>
      <x:c r="CK71" s="58" t="str">
        <x:f>IF($C71&gt;'Deal Pricing'!$D$9,"",MAX(CK70-MIN(MAX(CK$9-CK70*CK$8/12,0),CK70),0))</x:f>
      </x:c>
      <x:c r="CL71" s="58" t="str">
        <x:f>IF($C71&gt;'Deal Pricing'!$D$9,"",MAX(CL70-MIN(MAX(CL$9-CL70*CL$8/12,0),CL70),0))</x:f>
      </x:c>
      <x:c r="CM71" s="58" t="str">
        <x:f>IF($C71&gt;'Deal Pricing'!$D$9,"",MAX(CM70-MIN(MAX(CM$9-CM70*CM$8/12,0),CM70),0))</x:f>
      </x:c>
      <x:c r="CN71" s="58" t="str">
        <x:f>IF($C71&gt;'Deal Pricing'!$D$9,"",MAX(CN70-MIN(MAX(CN$9-CN70*CN$8/12,0),CN70),0))</x:f>
      </x:c>
      <x:c r="CO71" s="58" t="str">
        <x:f>IF($C71&gt;'Deal Pricing'!$D$9,"",MAX(CO70-MIN(MAX(CO$9-CO70*CO$8/12,0),CO70),0))</x:f>
      </x:c>
      <x:c r="CP71" s="58" t="str">
        <x:f>IF($C71&gt;'Deal Pricing'!$D$9,"",MAX(CP70-MIN(MAX(CP$9-CP70*CP$8/12,0),CP70),0))</x:f>
      </x:c>
      <x:c r="CQ71" s="58" t="str">
        <x:f>IF($C71&gt;'Deal Pricing'!$D$9,"",MAX(CQ70-MIN(MAX(CQ$9-CQ70*CQ$8/12,0),CQ70),0))</x:f>
      </x:c>
      <x:c r="CR71" s="58" t="str">
        <x:f>IF($C71&gt;'Deal Pricing'!$D$9,"",MAX(CR70-MIN(MAX(CR$9-CR70*CR$8/12,0),CR70),0))</x:f>
      </x:c>
      <x:c r="CS71" s="58" t="str">
        <x:f>IF($C71&gt;'Deal Pricing'!$D$9,"",MAX(CS70-MIN(MAX(CS$9-CS70*CS$8/12,0),CS70),0))</x:f>
      </x:c>
      <x:c r="CT71" s="58" t="str">
        <x:f>IF($C71&gt;'Deal Pricing'!$D$9,"",MAX(CT70-MIN(MAX(CT$9-CT70*CT$8/12,0),CT70),0))</x:f>
      </x:c>
      <x:c r="CU71" s="58" t="str">
        <x:f>IF($C71&gt;'Deal Pricing'!$D$9,"",MAX(CU70-MIN(MAX(CU$9-CU70*CU$8/12,0),CU70),0))</x:f>
      </x:c>
      <x:c r="CV71" s="58" t="str">
        <x:f>IF($C71&gt;'Deal Pricing'!$D$9,"",MAX(CV70-MIN(MAX(CV$9-CV70*CV$8/12,0),CV70),0))</x:f>
      </x:c>
      <x:c r="CW71" s="58" t="str">
        <x:f>IF($C71&gt;'Deal Pricing'!$D$9,"",MAX(CW70-MIN(MAX(CW$9-CW70*CW$8/12,0),CW70),0))</x:f>
      </x:c>
      <x:c r="CX71" s="58" t="str">
        <x:f>IF($C71&gt;'Deal Pricing'!$D$9,"",MAX(CX70-MIN(MAX(CX$9-CX70*CX$8/12,0),CX70),0))</x:f>
      </x:c>
      <x:c r="CY71" s="58" t="str">
        <x:f>IF($C71&gt;'Deal Pricing'!$D$9,"",MAX(CY70-MIN(MAX(CY$9-CY70*CY$8/12,0),CY70),0))</x:f>
      </x:c>
      <x:c r="CZ71" s="58" t="str">
        <x:f>IF($C71&gt;'Deal Pricing'!$D$9,"",MAX(CZ70-MIN(MAX(CZ$9-CZ70*CZ$8/12,0),CZ70),0))</x:f>
      </x:c>
      <x:c r="DA71" s="58" t="str">
        <x:f>IF($C71&gt;'Deal Pricing'!$D$9,"",MAX(DA70-MIN(MAX(DA$9-DA70*DA$8/12,0),DA70),0))</x:f>
      </x:c>
      <x:c r="DB71" s="58" t="str">
        <x:f>IF($C71&gt;'Deal Pricing'!$D$9,"",MAX(DB70-MIN(MAX(DB$9-DB70*DB$8/12,0),DB70),0))</x:f>
      </x:c>
      <x:c r="DC71" s="58" t="str">
        <x:f>IF($C71&gt;'Deal Pricing'!$D$9,"",MAX(DC70-MIN(MAX(DC$9-DC70*DC$8/12,0),DC70),0))</x:f>
      </x:c>
      <x:c r="DD71" s="58" t="str">
        <x:f>IF($C71&gt;'Deal Pricing'!$D$9,"",MAX(DD70-MIN(MAX(DD$9-DD70*DD$8/12,0),DD70),0))</x:f>
      </x:c>
      <x:c r="DE71" s="58" t="str">
        <x:f>IF($C71&gt;'Deal Pricing'!$D$9,"",MAX(DE70-MIN(MAX(DE$9-DE70*DE$8/12,0),DE70),0))</x:f>
      </x:c>
      <x:c r="DF71" s="58" t="str">
        <x:f>IF($C71&gt;'Deal Pricing'!$D$9,"",MAX(DF70-MIN(MAX(DF$9-DF70*DF$8/12,0),DF70),0))</x:f>
      </x:c>
      <x:c r="DG71" s="58" t="str">
        <x:f>IF($C71&gt;'Deal Pricing'!$D$9,"",MAX(DG70-MIN(MAX(DG$9-DG70*DG$8/12,0),DG70),0))</x:f>
      </x:c>
      <x:c r="DH71" s="58" t="str">
        <x:f>IF($C71&gt;'Deal Pricing'!$D$9,"",MAX(DH70-MIN(MAX(DH$9-DH70*DH$8/12,0),DH70),0))</x:f>
      </x:c>
      <x:c r="DI71" s="58" t="str">
        <x:f>IF($C71&gt;'Deal Pricing'!$D$9,"",MAX(DI70-MIN(MAX(DI$9-DI70*DI$8/12,0),DI70),0))</x:f>
      </x:c>
      <x:c r="DJ71" s="58" t="str">
        <x:f>IF($C71&gt;'Deal Pricing'!$D$9,"",MAX(DJ70-MIN(MAX(DJ$9-DJ70*DJ$8/12,0),DJ70),0))</x:f>
      </x:c>
      <x:c r="DK71" s="58" t="str">
        <x:f>IF($C71&gt;'Deal Pricing'!$D$9,"",MAX(DK70-MIN(MAX(DK$9-DK70*DK$8/12,0),DK70),0))</x:f>
      </x:c>
      <x:c r="DL71" s="58" t="str">
        <x:f>IF($C71&gt;'Deal Pricing'!$D$9,"",MAX(DL70-MIN(MAX(DL$9-DL70*DL$8/12,0),DL70),0))</x:f>
      </x:c>
      <x:c r="DM71" s="58" t="str">
        <x:f>IF($C71&gt;'Deal Pricing'!$D$9,"",MAX(DM70-MIN(MAX(DM$9-DM70*DM$8/12,0),DM70),0))</x:f>
      </x:c>
      <x:c r="DN71" s="58" t="str">
        <x:f>IF($C71&gt;'Deal Pricing'!$D$9,"",MAX(DN70-MIN(MAX(DN$9-DN70*DN$8/12,0),DN70),0))</x:f>
      </x:c>
      <x:c r="DO71" s="58" t="str">
        <x:f>IF($C71&gt;'Deal Pricing'!$D$9,"",MAX(DO70-MIN(MAX(DO$9-DO70*DO$8/12,0),DO70),0))</x:f>
      </x:c>
      <x:c r="DP71" s="58" t="str">
        <x:f>IF($C71&gt;'Deal Pricing'!$D$9,"",MAX(DP70-MIN(MAX(DP$9-DP70*DP$8/12,0),DP70),0))</x:f>
      </x:c>
      <x:c r="DQ71" s="58" t="str">
        <x:f>IF($C71&gt;'Deal Pricing'!$D$9,"",MAX(DQ70-MIN(MAX(DQ$9-DQ70*DQ$8/12,0),DQ70),0))</x:f>
      </x:c>
      <x:c r="DR71" s="58" t="str">
        <x:f>IF($C71&gt;'Deal Pricing'!$D$9,"",MAX(DR70-MIN(MAX(DR$9-DR70*DR$8/12,0),DR70),0))</x:f>
      </x:c>
      <x:c r="DS71" s="58" t="str">
        <x:f>IF($C71&gt;'Deal Pricing'!$D$9,"",MAX(DS70-MIN(MAX(DS$9-DS70*DS$8/12,0),DS70),0))</x:f>
      </x:c>
      <x:c r="DT71" s="58" t="str">
        <x:f>IF($C71&gt;'Deal Pricing'!$D$9,"",MAX(DT70-MIN(MAX(DT$9-DT70*DT$8/12,0),DT70),0))</x:f>
      </x:c>
      <x:c r="DU71" s="58" t="str">
        <x:f>IF($C71&gt;'Deal Pricing'!$D$9,"",MAX(DU70-MIN(MAX(DU$9-DU70*DU$8/12,0),DU70),0))</x:f>
      </x:c>
      <x:c r="DV71" s="58" t="str">
        <x:f>IF($C71&gt;'Deal Pricing'!$D$9,"",MAX(DV70-MIN(MAX(DV$9-DV70*DV$8/12,0),DV70),0))</x:f>
      </x:c>
      <x:c r="DW71" s="58" t="str">
        <x:f>IF($C71&gt;'Deal Pricing'!$D$9,"",MAX(DW70-MIN(MAX(DW$9-DW70*DW$8/12,0),DW70),0))</x:f>
      </x:c>
      <x:c r="DX71" s="58" t="str">
        <x:f>IF($C71&gt;'Deal Pricing'!$D$9,"",MAX(DX70-MIN(MAX(DX$9-DX70*DX$8/12,0),DX70),0))</x:f>
      </x:c>
      <x:c r="DY71" s="58" t="str">
        <x:f>IF($C71&gt;'Deal Pricing'!$D$9,"",MAX(DY70-MIN(MAX(DY$9-DY70*DY$8/12,0),DY70),0))</x:f>
      </x:c>
      <x:c r="DZ71" s="58" t="str">
        <x:f>IF($C71&gt;'Deal Pricing'!$D$9,"",MAX(DZ70-MIN(MAX(DZ$9-DZ70*DZ$8/12,0),DZ70),0))</x:f>
      </x:c>
      <x:c r="EA71" s="58" t="str">
        <x:f>IF($C71&gt;'Deal Pricing'!$D$9,"",MAX(EA70-MIN(MAX(EA$9-EA70*EA$8/12,0),EA70),0))</x:f>
      </x:c>
      <x:c r="EB71" s="58" t="str">
        <x:f>IF($C71&gt;'Deal Pricing'!$D$9,"",MAX(EB70-MIN(MAX(EB$9-EB70*EB$8/12,0),EB70),0))</x:f>
      </x:c>
      <x:c r="EC71" s="58" t="str">
        <x:f>IF($C71&gt;'Deal Pricing'!$D$9,"",MAX(EC70-MIN(MAX(EC$9-EC70*EC$8/12,0),EC70),0))</x:f>
      </x:c>
      <x:c r="ED71" s="58" t="str">
        <x:f>IF($C71&gt;'Deal Pricing'!$D$9,"",MAX(ED70-MIN(MAX(ED$9-ED70*ED$8/12,0),ED70),0))</x:f>
      </x:c>
      <x:c r="EE71" s="58" t="str">
        <x:f>IF($C71&gt;'Deal Pricing'!$D$9,"",MAX(EE70-MIN(MAX(EE$9-EE70*EE$8/12,0),EE70),0))</x:f>
      </x:c>
      <x:c r="EF71" s="58" t="str">
        <x:f>IF($C71&gt;'Deal Pricing'!$D$9,"",MAX(EF70-MIN(MAX(EF$9-EF70*EF$8/12,0),EF70),0))</x:f>
      </x:c>
      <x:c r="EG71" s="58" t="str">
        <x:f>IF($C71&gt;'Deal Pricing'!$D$9,"",MAX(EG70-MIN(MAX(EG$9-EG70*EG$8/12,0),EG70),0))</x:f>
      </x:c>
      <x:c r="EH71" s="58" t="str">
        <x:f>IF($C71&gt;'Deal Pricing'!$D$9,"",MAX(EH70-MIN(MAX(EH$9-EH70*EH$8/12,0),EH70),0))</x:f>
      </x:c>
      <x:c r="EI71" s="58" t="str">
        <x:f>IF($C71&gt;'Deal Pricing'!$D$9,"",MAX(EI70-MIN(MAX(EI$9-EI70*EI$8/12,0),EI70),0))</x:f>
      </x:c>
      <x:c r="EJ71" s="58" t="str">
        <x:f>IF($C71&gt;'Deal Pricing'!$D$9,"",MAX(EJ70-MIN(MAX(EJ$9-EJ70*EJ$8/12,0),EJ70),0))</x:f>
      </x:c>
      <x:c r="EK71" s="58" t="str">
        <x:f>IF($C71&gt;'Deal Pricing'!$D$9,"",MAX(EK70-MIN(MAX(EK$9-EK70*EK$8/12,0),EK70),0))</x:f>
      </x:c>
      <x:c r="EL71" s="58" t="str">
        <x:f>IF($C71&gt;'Deal Pricing'!$D$9,"",MAX(EL70-MIN(MAX(EL$9-EL70*EL$8/12,0),EL70),0))</x:f>
      </x:c>
      <x:c r="EM71" s="58" t="str">
        <x:f>IF($C71&gt;'Deal Pricing'!$D$9,"",MAX(EM70-MIN(MAX(EM$9-EM70*EM$8/12,0),EM70),0))</x:f>
      </x:c>
      <x:c r="EN71" s="58" t="str">
        <x:f>IF($C71&gt;'Deal Pricing'!$D$9,"",MAX(EN70-MIN(MAX(EN$9-EN70*EN$8/12,0),EN70),0))</x:f>
      </x:c>
      <x:c r="EO71" s="58" t="str">
        <x:f>IF($C71&gt;'Deal Pricing'!$D$9,"",MAX(EO70-MIN(MAX(EO$9-EO70*EO$8/12,0),EO70),0))</x:f>
      </x:c>
      <x:c r="EP71" s="58" t="str">
        <x:f>IF($C71&gt;'Deal Pricing'!$D$9,"",MAX(EP70-MIN(MAX(EP$9-EP70*EP$8/12,0),EP70),0))</x:f>
      </x:c>
      <x:c r="EQ71" s="58" t="str">
        <x:f>IF($C71&gt;'Deal Pricing'!$D$9,"",MAX(EQ70-MIN(MAX(EQ$9-EQ70*EQ$8/12,0),EQ70),0))</x:f>
      </x:c>
      <x:c r="ER71" s="58" t="str">
        <x:f>IF($C71&gt;'Deal Pricing'!$D$9,"",MAX(ER70-MIN(MAX(ER$9-ER70*ER$8/12,0),ER70),0))</x:f>
      </x:c>
      <x:c r="ES71" s="58" t="str">
        <x:f>IF($C71&gt;'Deal Pricing'!$D$9,"",MAX(ES70-MIN(MAX(ES$9-ES70*ES$8/12,0),ES70),0))</x:f>
      </x:c>
      <x:c r="ET71" s="58" t="str">
        <x:f>IF($C71&gt;'Deal Pricing'!$D$9,"",MAX(ET70-MIN(MAX(ET$9-ET70*ET$8/12,0),ET70),0))</x:f>
      </x:c>
      <x:c r="EU71" s="58" t="str">
        <x:f>IF($C71&gt;'Deal Pricing'!$D$9,"",MAX(EU70-MIN(MAX(EU$9-EU70*EU$8/12,0),EU70),0))</x:f>
      </x:c>
      <x:c r="EV71" s="58" t="str">
        <x:f>IF($C71&gt;'Deal Pricing'!$D$9,"",MAX(EV70-MIN(MAX(EV$9-EV70*EV$8/12,0),EV70),0))</x:f>
      </x:c>
      <x:c r="EW71" s="58" t="str">
        <x:f>IF($C71&gt;'Deal Pricing'!$D$9,"",MAX(EW70-MIN(MAX(EW$9-EW70*EW$8/12,0),EW70),0))</x:f>
      </x:c>
      <x:c r="EX71" s="58" t="str">
        <x:f>IF($C71&gt;'Deal Pricing'!$D$9,"",MAX(EX70-MIN(MAX(EX$9-EX70*EX$8/12,0),EX70),0))</x:f>
      </x:c>
      <x:c r="EY71" s="58" t="str">
        <x:f>IF($C71&gt;'Deal Pricing'!$D$9,"",MAX(EY70-MIN(MAX(EY$9-EY70*EY$8/12,0),EY70),0))</x:f>
      </x:c>
      <x:c r="EZ71" s="58" t="str">
        <x:f>IF($C71&gt;'Deal Pricing'!$D$9,"",MAX(EZ70-MIN(MAX(EZ$9-EZ70*EZ$8/12,0),EZ70),0))</x:f>
      </x:c>
      <x:c r="FA71" s="58" t="str">
        <x:f>IF($C71&gt;'Deal Pricing'!$D$9,"",MAX(FA70-MIN(MAX(FA$9-FA70*FA$8/12,0),FA70),0))</x:f>
      </x:c>
      <x:c r="FB71" s="58" t="str">
        <x:f>IF($C71&gt;'Deal Pricing'!$D$9,"",MAX(FB70-MIN(MAX(FB$9-FB70*FB$8/12,0),FB70),0))</x:f>
      </x:c>
      <x:c r="FC71" s="58" t="str">
        <x:f>IF($C71&gt;'Deal Pricing'!$D$9,"",MAX(FC70-MIN(MAX(FC$9-FC70*FC$8/12,0),FC70),0))</x:f>
      </x:c>
      <x:c r="FD71" s="58" t="str">
        <x:f>IF($C71&gt;'Deal Pricing'!$D$9,"",MAX(FD70-MIN(MAX(FD$9-FD70*FD$8/12,0),FD70),0))</x:f>
      </x:c>
      <x:c r="FE71" s="58" t="str">
        <x:f>IF($C71&gt;'Deal Pricing'!$D$9,"",MAX(FE70-MIN(MAX(FE$9-FE70*FE$8/12,0),FE70),0))</x:f>
      </x:c>
      <x:c r="FF71" s="58" t="str">
        <x:f>IF($C71&gt;'Deal Pricing'!$D$9,"",MAX(FF70-MIN(MAX(FF$9-FF70*FF$8/12,0),FF70),0))</x:f>
      </x:c>
      <x:c r="FG71" s="58" t="str">
        <x:f>IF($C71&gt;'Deal Pricing'!$D$9,"",MAX(FG70-MIN(MAX(FG$9-FG70*FG$8/12,0),FG70),0))</x:f>
      </x:c>
      <x:c r="FH71" s="58" t="str">
        <x:f>IF($C71&gt;'Deal Pricing'!$D$9,"",MAX(FH70-MIN(MAX(FH$9-FH70*FH$8/12,0),FH70),0))</x:f>
      </x:c>
      <x:c r="FI71" s="58" t="str">
        <x:f>IF($C71&gt;'Deal Pricing'!$D$9,"",MAX(FI70-MIN(MAX(FI$9-FI70*FI$8/12,0),FI70),0))</x:f>
      </x:c>
      <x:c r="FJ71" s="58" t="str">
        <x:f>IF($C71&gt;'Deal Pricing'!$D$9,"",MAX(FJ70-MIN(MAX(FJ$9-FJ70*FJ$8/12,0),FJ70),0))</x:f>
      </x:c>
      <x:c r="FK71" s="58" t="str">
        <x:f>IF($C71&gt;'Deal Pricing'!$D$9,"",MAX(FK70-MIN(MAX(FK$9-FK70*FK$8/12,0),FK70),0))</x:f>
      </x:c>
      <x:c r="FL71" s="58" t="str">
        <x:f>IF($C71&gt;'Deal Pricing'!$D$9,"",MAX(FL70-MIN(MAX(FL$9-FL70*FL$8/12,0),FL70),0))</x:f>
      </x:c>
      <x:c r="FM71" s="58" t="str">
        <x:f>IF($C71&gt;'Deal Pricing'!$D$9,"",MAX(FM70-MIN(MAX(FM$9-FM70*FM$8/12,0),FM70),0))</x:f>
      </x:c>
      <x:c r="FN71" s="58" t="str">
        <x:f>IF($C71&gt;'Deal Pricing'!$D$9,"",MAX(FN70-MIN(MAX(FN$9-FN70*FN$8/12,0),FN70),0))</x:f>
      </x:c>
      <x:c r="FO71" s="58" t="str">
        <x:f>IF($C71&gt;'Deal Pricing'!$D$9,"",MAX(FO70-MIN(MAX(FO$9-FO70*FO$8/12,0),FO70),0))</x:f>
      </x:c>
      <x:c r="FP71" s="58" t="str">
        <x:f>IF($C71&gt;'Deal Pricing'!$D$9,"",MAX(FP70-MIN(MAX(FP$9-FP70*FP$8/12,0),FP70),0))</x:f>
      </x:c>
      <x:c r="FQ71" s="58" t="str">
        <x:f>IF($C71&gt;'Deal Pricing'!$D$9,"",MAX(FQ70-MIN(MAX(FQ$9-FQ70*FQ$8/12,0),FQ70),0))</x:f>
      </x:c>
      <x:c r="FR71" s="58" t="str">
        <x:f>IF($C71&gt;'Deal Pricing'!$D$9,"",MAX(FR70-MIN(MAX(FR$9-FR70*FR$8/12,0),FR70),0))</x:f>
      </x:c>
      <x:c r="FS71" s="58" t="str">
        <x:f>IF($C71&gt;'Deal Pricing'!$D$9,"",MAX(FS70-MIN(MAX(FS$9-FS70*FS$8/12,0),FS70),0))</x:f>
      </x:c>
      <x:c r="FT71" s="58" t="str">
        <x:f>IF($C71&gt;'Deal Pricing'!$D$9,"",MAX(FT70-MIN(MAX(FT$9-FT70*FT$8/12,0),FT70),0))</x:f>
      </x:c>
      <x:c r="FU71" s="58" t="str">
        <x:f>IF($C71&gt;'Deal Pricing'!$D$9,"",MAX(FU70-MIN(MAX(FU$9-FU70*FU$8/12,0),FU70),0))</x:f>
      </x:c>
      <x:c r="FV71" s="58" t="str">
        <x:f>IF($C71&gt;'Deal Pricing'!$D$9,"",MAX(FV70-MIN(MAX(FV$9-FV70*FV$8/12,0),FV70),0))</x:f>
      </x:c>
      <x:c r="FW71" s="58" t="str">
        <x:f>IF($C71&gt;'Deal Pricing'!$D$9,"",MAX(FW70-MIN(MAX(FW$9-FW70*FW$8/12,0),FW70),0))</x:f>
      </x:c>
      <x:c r="FX71" s="58" t="str">
        <x:f>IF($C71&gt;'Deal Pricing'!$D$9,"",MAX(FX70-MIN(MAX(FX$9-FX70*FX$8/12,0),FX70),0))</x:f>
      </x:c>
      <x:c r="FY71" s="58" t="str">
        <x:f>IF($C71&gt;'Deal Pricing'!$D$9,"",MAX(FY70-MIN(MAX(FY$9-FY70*FY$8/12,0),FY70),0))</x:f>
      </x:c>
      <x:c r="FZ71" s="58" t="str">
        <x:f>IF($C71&gt;'Deal Pricing'!$D$9,"",MAX(FZ70-MIN(MAX(FZ$9-FZ70*FZ$8/12,0),FZ70),0))</x:f>
      </x:c>
      <x:c r="GA71" s="58" t="str">
        <x:f>IF($C71&gt;'Deal Pricing'!$D$9,"",MAX(GA70-MIN(MAX(GA$9-GA70*GA$8/12,0),GA70),0))</x:f>
      </x:c>
      <x:c r="GB71" s="58" t="str">
        <x:f>IF($C71&gt;'Deal Pricing'!$D$9,"",MAX(GB70-MIN(MAX(GB$9-GB70*GB$8/12,0),GB70),0))</x:f>
      </x:c>
      <x:c r="GC71" s="58" t="str">
        <x:f>IF($C71&gt;'Deal Pricing'!$D$9,"",MAX(GC70-MIN(MAX(GC$9-GC70*GC$8/12,0),GC70),0))</x:f>
      </x:c>
      <x:c r="GD71" s="58" t="str">
        <x:f>IF($C71&gt;'Deal Pricing'!$D$9,"",MAX(GD70-MIN(MAX(GD$9-GD70*GD$8/12,0),GD70),0))</x:f>
      </x:c>
      <x:c r="GE71" s="58" t="str">
        <x:f>IF($C71&gt;'Deal Pricing'!$D$9,"",MAX(GE70-MIN(MAX(GE$9-GE70*GE$8/12,0),GE70),0))</x:f>
      </x:c>
      <x:c r="GF71" s="58" t="str">
        <x:f>IF($C71&gt;'Deal Pricing'!$D$9,"",MAX(GF70-MIN(MAX(GF$9-GF70*GF$8/12,0),GF70),0))</x:f>
      </x:c>
      <x:c r="GG71" s="58" t="str">
        <x:f>IF($C71&gt;'Deal Pricing'!$D$9,"",MAX(GG70-MIN(MAX(GG$9-GG70*GG$8/12,0),GG70),0))</x:f>
      </x:c>
      <x:c r="GH71" s="58" t="str">
        <x:f>IF($C71&gt;'Deal Pricing'!$D$9,"",MAX(GH70-MIN(MAX(GH$9-GH70*GH$8/12,0),GH70),0))</x:f>
      </x:c>
      <x:c r="GI71" s="58" t="str">
        <x:f>IF($C71&gt;'Deal Pricing'!$D$9,"",MAX(GI70-MIN(MAX(GI$9-GI70*GI$8/12,0),GI70),0))</x:f>
      </x:c>
      <x:c r="GJ71" s="58" t="str">
        <x:f>IF($C71&gt;'Deal Pricing'!$D$9,"",MAX(GJ70-MIN(MAX(GJ$9-GJ70*GJ$8/12,0),GJ70),0))</x:f>
      </x:c>
      <x:c r="GK71" s="58" t="str">
        <x:f>IF($C71&gt;'Deal Pricing'!$D$9,"",MAX(GK70-MIN(MAX(GK$9-GK70*GK$8/12,0),GK70),0))</x:f>
      </x:c>
      <x:c r="GL71" s="58" t="str">
        <x:f>IF($C71&gt;'Deal Pricing'!$D$9,"",MAX(GL70-MIN(MAX(GL$9-GL70*GL$8/12,0),GL70),0))</x:f>
      </x:c>
      <x:c r="GM71" s="58" t="str">
        <x:f>IF($C71&gt;'Deal Pricing'!$D$9,"",MAX(GM70-MIN(MAX(GM$9-GM70*GM$8/12,0),GM70),0))</x:f>
      </x:c>
      <x:c r="GN71" s="58" t="str">
        <x:f>IF($C71&gt;'Deal Pricing'!$D$9,"",MAX(GN70-MIN(MAX(GN$9-GN70*GN$8/12,0),GN70),0))</x:f>
      </x:c>
      <x:c r="GO71" s="58" t="str">
        <x:f>IF($C71&gt;'Deal Pricing'!$D$9,"",MAX(GO70-MIN(MAX(GO$9-GO70*GO$8/12,0),GO70),0))</x:f>
      </x:c>
      <x:c r="GP71" s="58" t="str">
        <x:f>IF($C71&gt;'Deal Pricing'!$D$9,"",MAX(GP70-MIN(MAX(GP$9-GP70*GP$8/12,0),GP70),0))</x:f>
      </x:c>
      <x:c r="GQ71" s="58" t="str">
        <x:f>IF($C71&gt;'Deal Pricing'!$D$9,"",MAX(GQ70-MIN(MAX(GQ$9-GQ70*GQ$8/12,0),GQ70),0))</x:f>
      </x:c>
      <x:c r="GR71" s="58" t="str">
        <x:f>IF($C71&gt;'Deal Pricing'!$D$9,"",MAX(GR70-MIN(MAX(GR$9-GR70*GR$8/12,0),GR70),0))</x:f>
      </x:c>
      <x:c r="GS71" s="58" t="str">
        <x:f>IF($C71&gt;'Deal Pricing'!$D$9,"",MAX(GS70-MIN(MAX(GS$9-GS70*GS$8/12,0),GS70),0))</x:f>
      </x:c>
      <x:c r="GT71" s="58" t="str">
        <x:f>IF($C71&gt;'Deal Pricing'!$D$9,"",MAX(GT70-MIN(MAX(GT$9-GT70*GT$8/12,0),GT70),0))</x:f>
      </x:c>
      <x:c r="GU71" s="58" t="str">
        <x:f>IF($C71&gt;'Deal Pricing'!$D$9,"",MAX(GU70-MIN(MAX(GU$9-GU70*GU$8/12,0),GU70),0))</x:f>
      </x:c>
      <x:c r="GV71" s="58" t="str">
        <x:f>IF($C71&gt;'Deal Pricing'!$D$9,"",MAX(GV70-MIN(MAX(GV$9-GV70*GV$8/12,0),GV70),0))</x:f>
      </x:c>
      <x:c r="GW71" s="58" t="str">
        <x:f>IF($C71&gt;'Deal Pricing'!$D$9,"",MAX(GW70-MIN(MAX(GW$9-GW70*GW$8/12,0),GW70),0))</x:f>
      </x:c>
      <x:c r="GX71" s="58" t="str">
        <x:f>IF($C71&gt;'Deal Pricing'!$D$9,"",MAX(GX70-MIN(MAX(GX$9-GX70*GX$8/12,0),GX70),0))</x:f>
      </x:c>
      <x:c r="GY71" s="58" t="str">
        <x:f>IF($C71&gt;'Deal Pricing'!$D$9,"",MAX(GY70-MIN(MAX(GY$9-GY70*GY$8/12,0),GY70),0))</x:f>
      </x:c>
      <x:c r="GZ71" s="58" t="str">
        <x:f>IF($C71&gt;'Deal Pricing'!$D$9,"",MAX(GZ70-MIN(MAX(GZ$9-GZ70*GZ$8/12,0),GZ70),0))</x:f>
      </x:c>
      <x:c r="HA71" s="58" t="str">
        <x:f>IF($C71&gt;'Deal Pricing'!$D$9,"",MAX(HA70-MIN(MAX(HA$9-HA70*HA$8/12,0),HA70),0))</x:f>
      </x:c>
      <x:c r="HB71" s="58" t="str">
        <x:f>IF($C71&gt;'Deal Pricing'!$D$9,"",MAX(HB70-MIN(MAX(HB$9-HB70*HB$8/12,0),HB70),0))</x:f>
      </x:c>
      <x:c r="HC71" s="58" t="str">
        <x:f>IF($C71&gt;'Deal Pricing'!$D$9,"",MAX(HC70-MIN(MAX(HC$9-HC70*HC$8/12,0),HC70),0))</x:f>
      </x:c>
      <x:c r="HD71" s="58" t="str">
        <x:f>IF($C71&gt;'Deal Pricing'!$D$9,"",MAX(HD70-MIN(MAX(HD$9-HD70*HD$8/12,0),HD70),0))</x:f>
      </x:c>
      <x:c r="HE71" s="58" t="str">
        <x:f>IF($C71&gt;'Deal Pricing'!$D$9,"",MAX(HE70-MIN(MAX(HE$9-HE70*HE$8/12,0),HE70),0))</x:f>
      </x:c>
      <x:c r="HF71" s="58" t="str">
        <x:f>IF($C71&gt;'Deal Pricing'!$D$9,"",MAX(HF70-MIN(MAX(HF$9-HF70*HF$8/12,0),HF70),0))</x:f>
      </x:c>
      <x:c r="HG71" s="58" t="str">
        <x:f>IF($C71&gt;'Deal Pricing'!$D$9,"",MAX(HG70-MIN(MAX(HG$9-HG70*HG$8/12,0),HG70),0))</x:f>
      </x:c>
      <x:c r="HH71" s="58" t="str">
        <x:f>IF($C71&gt;'Deal Pricing'!$D$9,"",MAX(HH70-MIN(MAX(HH$9-HH70*HH$8/12,0),HH70),0))</x:f>
      </x:c>
      <x:c r="HI71" s="58" t="str">
        <x:f>IF($C71&gt;'Deal Pricing'!$D$9,"",MAX(HI70-MIN(MAX(HI$9-HI70*HI$8/12,0),HI70),0))</x:f>
      </x:c>
      <x:c r="HJ71" s="58" t="str">
        <x:f>IF($C71&gt;'Deal Pricing'!$D$9,"",MAX(HJ70-MIN(MAX(HJ$9-HJ70*HJ$8/12,0),HJ70),0))</x:f>
      </x:c>
      <x:c r="HK71" s="58" t="str">
        <x:f>IF($C71&gt;'Deal Pricing'!$D$9,"",MAX(HK70-MIN(MAX(HK$9-HK70*HK$8/12,0),HK70),0))</x:f>
      </x:c>
      <x:c r="HL71" s="58" t="str">
        <x:f>IF($C71&gt;'Deal Pricing'!$D$9,"",MAX(HL70-MIN(MAX(HL$9-HL70*HL$8/12,0),HL70),0))</x:f>
      </x:c>
      <x:c r="HM71" s="58" t="str">
        <x:f>IF($C71&gt;'Deal Pricing'!$D$9,"",MAX(HM70-MIN(MAX(HM$9-HM70*HM$8/12,0),HM70),0))</x:f>
      </x:c>
      <x:c r="HN71" s="58" t="str">
        <x:f>IF($C71&gt;'Deal Pricing'!$D$9,"",MAX(HN70-MIN(MAX(HN$9-HN70*HN$8/12,0),HN70),0))</x:f>
      </x:c>
      <x:c r="HO71" s="58" t="str">
        <x:f>IF($C71&gt;'Deal Pricing'!$D$9,"",MAX(HO70-MIN(MAX(HO$9-HO70*HO$8/12,0),HO70),0))</x:f>
      </x:c>
      <x:c r="HP71" s="58" t="str">
        <x:f>IF($C71&gt;'Deal Pricing'!$D$9,"",MAX(HP70-MIN(MAX(HP$9-HP70*HP$8/12,0),HP70),0))</x:f>
      </x:c>
      <x:c r="HQ71" s="58" t="str">
        <x:f>IF($C71&gt;'Deal Pricing'!$D$9,"",MAX(HQ70-MIN(MAX(HQ$9-HQ70*HQ$8/12,0),HQ70),0))</x:f>
      </x:c>
      <x:c r="HR71" s="58" t="str">
        <x:f>IF($C71&gt;'Deal Pricing'!$D$9,"",MAX(HR70-MIN(MAX(HR$9-HR70*HR$8/12,0),HR70),0))</x:f>
      </x:c>
      <x:c r="HS71" s="58" t="str">
        <x:f>IF($C71&gt;'Deal Pricing'!$D$9,"",MAX(HS70-MIN(MAX(HS$9-HS70*HS$8/12,0),HS70),0))</x:f>
      </x:c>
      <x:c r="HT71" s="58" t="str">
        <x:f>IF($C71&gt;'Deal Pricing'!$D$9,"",MAX(HT70-MIN(MAX(HT$9-HT70*HT$8/12,0),HT70),0))</x:f>
      </x:c>
      <x:c r="HU71" s="58" t="str">
        <x:f>IF($C71&gt;'Deal Pricing'!$D$9,"",MAX(HU70-MIN(MAX(HU$9-HU70*HU$8/12,0),HU70),0))</x:f>
      </x:c>
      <x:c r="HV71" s="58" t="str">
        <x:f>IF($C71&gt;'Deal Pricing'!$D$9,"",MAX(HV70-MIN(MAX(HV$9-HV70*HV$8/12,0),HV70),0))</x:f>
      </x:c>
      <x:c r="HW71" s="58" t="str">
        <x:f>IF($C71&gt;'Deal Pricing'!$D$9,"",MAX(HW70-MIN(MAX(HW$9-HW70*HW$8/12,0),HW70),0))</x:f>
      </x:c>
      <x:c r="HX71" s="58" t="str">
        <x:f>IF($C71&gt;'Deal Pricing'!$D$9,"",MAX(HX70-MIN(MAX(HX$9-HX70*HX$8/12,0),HX70),0))</x:f>
      </x:c>
      <x:c r="HY71" s="58" t="str">
        <x:f>IF($C71&gt;'Deal Pricing'!$D$9,"",MAX(HY70-MIN(MAX(HY$9-HY70*HY$8/12,0),HY70),0))</x:f>
      </x:c>
      <x:c r="HZ71" s="58" t="str">
        <x:f>IF($C71&gt;'Deal Pricing'!$D$9,"",MAX(HZ70-MIN(MAX(HZ$9-HZ70*HZ$8/12,0),HZ70),0))</x:f>
      </x:c>
      <x:c r="IA71" s="58" t="str">
        <x:f>IF($C71&gt;'Deal Pricing'!$D$9,"",MAX(IA70-MIN(MAX(IA$9-IA70*IA$8/12,0),IA70),0))</x:f>
      </x:c>
      <x:c r="IB71" s="58" t="str">
        <x:f>IF($C71&gt;'Deal Pricing'!$D$9,"",MAX(IB70-MIN(MAX(IB$9-IB70*IB$8/12,0),IB70),0))</x:f>
      </x:c>
      <x:c r="IC71" s="2"/>
      <x:c r="ID71" s="2"/>
      <x:c r="IE71" s="2"/>
      <x:c r="IF71" s="2"/>
    </x:row>
    <x:row r="72">
      <x:c r="A72" s="2"/>
      <x:c r="B72" s="2"/>
      <x:c r="C72" s="2" t="n">
        <x:v>48</x:v>
      </x:c>
      <x:c r="D72" s="67" t="str">
        <x:f>IF(C72&lt;='Deal Pricing'!$D$9,(1-(1-(1-'Deal Pricing'!$H$10)^(1/12)))^(C72-1),"")</x:f>
      </x:c>
      <x:c r="E72" s="67" t="str">
        <x:f>IF(D72="","",D72*(1-(1-'Deal Pricing'!$H$10)^(1/12)))</x:f>
      </x:c>
      <x:c r="F72" s="58" t="str">
        <x:f>IF($C72&gt;'Deal Pricing'!$D$9,"",MAX(F71-MIN(MAX(F$9-F71*F$8/12,0),F71),0))</x:f>
      </x:c>
      <x:c r="G72" s="58" t="str">
        <x:f>IF($C72&gt;'Deal Pricing'!$D$9,"",MAX(G71-MIN(MAX(G$9-G71*G$8/12,0),G71),0))</x:f>
      </x:c>
      <x:c r="H72" s="58" t="str">
        <x:f>IF($C72&gt;'Deal Pricing'!$D$9,"",MAX(H71-MIN(MAX(H$9-H71*H$8/12,0),H71),0))</x:f>
      </x:c>
      <x:c r="I72" s="58" t="str">
        <x:f>IF($C72&gt;'Deal Pricing'!$D$9,"",MAX(I71-MIN(MAX(I$9-I71*I$8/12,0),I71),0))</x:f>
      </x:c>
      <x:c r="J72" s="58" t="str">
        <x:f>IF($C72&gt;'Deal Pricing'!$D$9,"",MAX(J71-MIN(MAX(J$9-J71*J$8/12,0),J71),0))</x:f>
      </x:c>
      <x:c r="K72" s="58" t="str">
        <x:f>IF($C72&gt;'Deal Pricing'!$D$9,"",MAX(K71-MIN(MAX(K$9-K71*K$8/12,0),K71),0))</x:f>
      </x:c>
      <x:c r="L72" s="58" t="str">
        <x:f>IF($C72&gt;'Deal Pricing'!$D$9,"",MAX(L71-MIN(MAX(L$9-L71*L$8/12,0),L71),0))</x:f>
      </x:c>
      <x:c r="M72" s="58" t="str">
        <x:f>IF($C72&gt;'Deal Pricing'!$D$9,"",MAX(M71-MIN(MAX(M$9-M71*M$8/12,0),M71),0))</x:f>
      </x:c>
      <x:c r="N72" s="58" t="str">
        <x:f>IF($C72&gt;'Deal Pricing'!$D$9,"",MAX(N71-MIN(MAX(N$9-N71*N$8/12,0),N71),0))</x:f>
      </x:c>
      <x:c r="O72" s="58" t="str">
        <x:f>IF($C72&gt;'Deal Pricing'!$D$9,"",MAX(O71-MIN(MAX(O$9-O71*O$8/12,0),O71),0))</x:f>
      </x:c>
      <x:c r="P72" s="58" t="str">
        <x:f>IF($C72&gt;'Deal Pricing'!$D$9,"",MAX(P71-MIN(MAX(P$9-P71*P$8/12,0),P71),0))</x:f>
      </x:c>
      <x:c r="Q72" s="58" t="str">
        <x:f>IF($C72&gt;'Deal Pricing'!$D$9,"",MAX(Q71-MIN(MAX(Q$9-Q71*Q$8/12,0),Q71),0))</x:f>
      </x:c>
      <x:c r="R72" s="58" t="str">
        <x:f>IF($C72&gt;'Deal Pricing'!$D$9,"",MAX(R71-MIN(MAX(R$9-R71*R$8/12,0),R71),0))</x:f>
      </x:c>
      <x:c r="S72" s="58" t="str">
        <x:f>IF($C72&gt;'Deal Pricing'!$D$9,"",MAX(S71-MIN(MAX(S$9-S71*S$8/12,0),S71),0))</x:f>
      </x:c>
      <x:c r="T72" s="58" t="str">
        <x:f>IF($C72&gt;'Deal Pricing'!$D$9,"",MAX(T71-MIN(MAX(T$9-T71*T$8/12,0),T71),0))</x:f>
      </x:c>
      <x:c r="U72" s="58" t="str">
        <x:f>IF($C72&gt;'Deal Pricing'!$D$9,"",MAX(U71-MIN(MAX(U$9-U71*U$8/12,0),U71),0))</x:f>
      </x:c>
      <x:c r="V72" s="58" t="str">
        <x:f>IF($C72&gt;'Deal Pricing'!$D$9,"",MAX(V71-MIN(MAX(V$9-V71*V$8/12,0),V71),0))</x:f>
      </x:c>
      <x:c r="W72" s="58" t="str">
        <x:f>IF($C72&gt;'Deal Pricing'!$D$9,"",MAX(W71-MIN(MAX(W$9-W71*W$8/12,0),W71),0))</x:f>
      </x:c>
      <x:c r="X72" s="58" t="str">
        <x:f>IF($C72&gt;'Deal Pricing'!$D$9,"",MAX(X71-MIN(MAX(X$9-X71*X$8/12,0),X71),0))</x:f>
      </x:c>
      <x:c r="Y72" s="58" t="str">
        <x:f>IF($C72&gt;'Deal Pricing'!$D$9,"",MAX(Y71-MIN(MAX(Y$9-Y71*Y$8/12,0),Y71),0))</x:f>
      </x:c>
      <x:c r="Z72" s="58" t="str">
        <x:f>IF($C72&gt;'Deal Pricing'!$D$9,"",MAX(Z71-MIN(MAX(Z$9-Z71*Z$8/12,0),Z71),0))</x:f>
      </x:c>
      <x:c r="AA72" s="58" t="str">
        <x:f>IF($C72&gt;'Deal Pricing'!$D$9,"",MAX(AA71-MIN(MAX(AA$9-AA71*AA$8/12,0),AA71),0))</x:f>
      </x:c>
      <x:c r="AB72" s="58" t="str">
        <x:f>IF($C72&gt;'Deal Pricing'!$D$9,"",MAX(AB71-MIN(MAX(AB$9-AB71*AB$8/12,0),AB71),0))</x:f>
      </x:c>
      <x:c r="AC72" s="58" t="str">
        <x:f>IF($C72&gt;'Deal Pricing'!$D$9,"",MAX(AC71-MIN(MAX(AC$9-AC71*AC$8/12,0),AC71),0))</x:f>
      </x:c>
      <x:c r="AD72" s="58" t="str">
        <x:f>IF($C72&gt;'Deal Pricing'!$D$9,"",MAX(AD71-MIN(MAX(AD$9-AD71*AD$8/12,0),AD71),0))</x:f>
      </x:c>
      <x:c r="AE72" s="58" t="str">
        <x:f>IF($C72&gt;'Deal Pricing'!$D$9,"",MAX(AE71-MIN(MAX(AE$9-AE71*AE$8/12,0),AE71),0))</x:f>
      </x:c>
      <x:c r="AF72" s="58" t="str">
        <x:f>IF($C72&gt;'Deal Pricing'!$D$9,"",MAX(AF71-MIN(MAX(AF$9-AF71*AF$8/12,0),AF71),0))</x:f>
      </x:c>
      <x:c r="AG72" s="58" t="str">
        <x:f>IF($C72&gt;'Deal Pricing'!$D$9,"",MAX(AG71-MIN(MAX(AG$9-AG71*AG$8/12,0),AG71),0))</x:f>
      </x:c>
      <x:c r="AH72" s="58" t="str">
        <x:f>IF($C72&gt;'Deal Pricing'!$D$9,"",MAX(AH71-MIN(MAX(AH$9-AH71*AH$8/12,0),AH71),0))</x:f>
      </x:c>
      <x:c r="AI72" s="58" t="str">
        <x:f>IF($C72&gt;'Deal Pricing'!$D$9,"",MAX(AI71-MIN(MAX(AI$9-AI71*AI$8/12,0),AI71),0))</x:f>
      </x:c>
      <x:c r="AJ72" s="58" t="str">
        <x:f>IF($C72&gt;'Deal Pricing'!$D$9,"",MAX(AJ71-MIN(MAX(AJ$9-AJ71*AJ$8/12,0),AJ71),0))</x:f>
      </x:c>
      <x:c r="AK72" s="58" t="str">
        <x:f>IF($C72&gt;'Deal Pricing'!$D$9,"",MAX(AK71-MIN(MAX(AK$9-AK71*AK$8/12,0),AK71),0))</x:f>
      </x:c>
      <x:c r="AL72" s="58" t="str">
        <x:f>IF($C72&gt;'Deal Pricing'!$D$9,"",MAX(AL71-MIN(MAX(AL$9-AL71*AL$8/12,0),AL71),0))</x:f>
      </x:c>
      <x:c r="AM72" s="58" t="str">
        <x:f>IF($C72&gt;'Deal Pricing'!$D$9,"",MAX(AM71-MIN(MAX(AM$9-AM71*AM$8/12,0),AM71),0))</x:f>
      </x:c>
      <x:c r="AN72" s="58" t="str">
        <x:f>IF($C72&gt;'Deal Pricing'!$D$9,"",MAX(AN71-MIN(MAX(AN$9-AN71*AN$8/12,0),AN71),0))</x:f>
      </x:c>
      <x:c r="AO72" s="58" t="str">
        <x:f>IF($C72&gt;'Deal Pricing'!$D$9,"",MAX(AO71-MIN(MAX(AO$9-AO71*AO$8/12,0),AO71),0))</x:f>
      </x:c>
      <x:c r="AP72" s="58" t="str">
        <x:f>IF($C72&gt;'Deal Pricing'!$D$9,"",MAX(AP71-MIN(MAX(AP$9-AP71*AP$8/12,0),AP71),0))</x:f>
      </x:c>
      <x:c r="AQ72" s="58" t="str">
        <x:f>IF($C72&gt;'Deal Pricing'!$D$9,"",MAX(AQ71-MIN(MAX(AQ$9-AQ71*AQ$8/12,0),AQ71),0))</x:f>
      </x:c>
      <x:c r="AR72" s="58" t="str">
        <x:f>IF($C72&gt;'Deal Pricing'!$D$9,"",MAX(AR71-MIN(MAX(AR$9-AR71*AR$8/12,0),AR71),0))</x:f>
      </x:c>
      <x:c r="AS72" s="58" t="str">
        <x:f>IF($C72&gt;'Deal Pricing'!$D$9,"",MAX(AS71-MIN(MAX(AS$9-AS71*AS$8/12,0),AS71),0))</x:f>
      </x:c>
      <x:c r="AT72" s="58" t="str">
        <x:f>IF($C72&gt;'Deal Pricing'!$D$9,"",MAX(AT71-MIN(MAX(AT$9-AT71*AT$8/12,0),AT71),0))</x:f>
      </x:c>
      <x:c r="AU72" s="58" t="str">
        <x:f>IF($C72&gt;'Deal Pricing'!$D$9,"",MAX(AU71-MIN(MAX(AU$9-AU71*AU$8/12,0),AU71),0))</x:f>
      </x:c>
      <x:c r="AV72" s="58" t="str">
        <x:f>IF($C72&gt;'Deal Pricing'!$D$9,"",MAX(AV71-MIN(MAX(AV$9-AV71*AV$8/12,0),AV71),0))</x:f>
      </x:c>
      <x:c r="AW72" s="58" t="str">
        <x:f>IF($C72&gt;'Deal Pricing'!$D$9,"",MAX(AW71-MIN(MAX(AW$9-AW71*AW$8/12,0),AW71),0))</x:f>
      </x:c>
      <x:c r="AX72" s="58" t="str">
        <x:f>IF($C72&gt;'Deal Pricing'!$D$9,"",MAX(AX71-MIN(MAX(AX$9-AX71*AX$8/12,0),AX71),0))</x:f>
      </x:c>
      <x:c r="AY72" s="58" t="str">
        <x:f>IF($C72&gt;'Deal Pricing'!$D$9,"",MAX(AY71-MIN(MAX(AY$9-AY71*AY$8/12,0),AY71),0))</x:f>
      </x:c>
      <x:c r="AZ72" s="58" t="str">
        <x:f>IF($C72&gt;'Deal Pricing'!$D$9,"",MAX(AZ71-MIN(MAX(AZ$9-AZ71*AZ$8/12,0),AZ71),0))</x:f>
      </x:c>
      <x:c r="BA72" s="58" t="str">
        <x:f>IF($C72&gt;'Deal Pricing'!$D$9,"",MAX(BA71-MIN(MAX(BA$9-BA71*BA$8/12,0),BA71),0))</x:f>
      </x:c>
      <x:c r="BB72" s="58" t="str">
        <x:f>IF($C72&gt;'Deal Pricing'!$D$9,"",MAX(BB71-MIN(MAX(BB$9-BB71*BB$8/12,0),BB71),0))</x:f>
      </x:c>
      <x:c r="BC72" s="58" t="str">
        <x:f>IF($C72&gt;'Deal Pricing'!$D$9,"",MAX(BC71-MIN(MAX(BC$9-BC71*BC$8/12,0),BC71),0))</x:f>
      </x:c>
      <x:c r="BD72" s="58" t="str">
        <x:f>IF($C72&gt;'Deal Pricing'!$D$9,"",MAX(BD71-MIN(MAX(BD$9-BD71*BD$8/12,0),BD71),0))</x:f>
      </x:c>
      <x:c r="BE72" s="58" t="str">
        <x:f>IF($C72&gt;'Deal Pricing'!$D$9,"",MAX(BE71-MIN(MAX(BE$9-BE71*BE$8/12,0),BE71),0))</x:f>
      </x:c>
      <x:c r="BF72" s="58" t="str">
        <x:f>IF($C72&gt;'Deal Pricing'!$D$9,"",MAX(BF71-MIN(MAX(BF$9-BF71*BF$8/12,0),BF71),0))</x:f>
      </x:c>
      <x:c r="BG72" s="58" t="str">
        <x:f>IF($C72&gt;'Deal Pricing'!$D$9,"",MAX(BG71-MIN(MAX(BG$9-BG71*BG$8/12,0),BG71),0))</x:f>
      </x:c>
      <x:c r="BH72" s="58" t="str">
        <x:f>IF($C72&gt;'Deal Pricing'!$D$9,"",MAX(BH71-MIN(MAX(BH$9-BH71*BH$8/12,0),BH71),0))</x:f>
      </x:c>
      <x:c r="BI72" s="58" t="str">
        <x:f>IF($C72&gt;'Deal Pricing'!$D$9,"",MAX(BI71-MIN(MAX(BI$9-BI71*BI$8/12,0),BI71),0))</x:f>
      </x:c>
      <x:c r="BJ72" s="58" t="str">
        <x:f>IF($C72&gt;'Deal Pricing'!$D$9,"",MAX(BJ71-MIN(MAX(BJ$9-BJ71*BJ$8/12,0),BJ71),0))</x:f>
      </x:c>
      <x:c r="BK72" s="58" t="str">
        <x:f>IF($C72&gt;'Deal Pricing'!$D$9,"",MAX(BK71-MIN(MAX(BK$9-BK71*BK$8/12,0),BK71),0))</x:f>
      </x:c>
      <x:c r="BL72" s="58" t="str">
        <x:f>IF($C72&gt;'Deal Pricing'!$D$9,"",MAX(BL71-MIN(MAX(BL$9-BL71*BL$8/12,0),BL71),0))</x:f>
      </x:c>
      <x:c r="BM72" s="58" t="str">
        <x:f>IF($C72&gt;'Deal Pricing'!$D$9,"",MAX(BM71-MIN(MAX(BM$9-BM71*BM$8/12,0),BM71),0))</x:f>
      </x:c>
      <x:c r="BN72" s="58" t="str">
        <x:f>IF($C72&gt;'Deal Pricing'!$D$9,"",MAX(BN71-MIN(MAX(BN$9-BN71*BN$8/12,0),BN71),0))</x:f>
      </x:c>
      <x:c r="BO72" s="58" t="str">
        <x:f>IF($C72&gt;'Deal Pricing'!$D$9,"",MAX(BO71-MIN(MAX(BO$9-BO71*BO$8/12,0),BO71),0))</x:f>
      </x:c>
      <x:c r="BP72" s="58" t="str">
        <x:f>IF($C72&gt;'Deal Pricing'!$D$9,"",MAX(BP71-MIN(MAX(BP$9-BP71*BP$8/12,0),BP71),0))</x:f>
      </x:c>
      <x:c r="BQ72" s="58" t="str">
        <x:f>IF($C72&gt;'Deal Pricing'!$D$9,"",MAX(BQ71-MIN(MAX(BQ$9-BQ71*BQ$8/12,0),BQ71),0))</x:f>
      </x:c>
      <x:c r="BR72" s="58" t="str">
        <x:f>IF($C72&gt;'Deal Pricing'!$D$9,"",MAX(BR71-MIN(MAX(BR$9-BR71*BR$8/12,0),BR71),0))</x:f>
      </x:c>
      <x:c r="BS72" s="58" t="str">
        <x:f>IF($C72&gt;'Deal Pricing'!$D$9,"",MAX(BS71-MIN(MAX(BS$9-BS71*BS$8/12,0),BS71),0))</x:f>
      </x:c>
      <x:c r="BT72" s="58" t="str">
        <x:f>IF($C72&gt;'Deal Pricing'!$D$9,"",MAX(BT71-MIN(MAX(BT$9-BT71*BT$8/12,0),BT71),0))</x:f>
      </x:c>
      <x:c r="BU72" s="58" t="str">
        <x:f>IF($C72&gt;'Deal Pricing'!$D$9,"",MAX(BU71-MIN(MAX(BU$9-BU71*BU$8/12,0),BU71),0))</x:f>
      </x:c>
      <x:c r="BV72" s="58" t="str">
        <x:f>IF($C72&gt;'Deal Pricing'!$D$9,"",MAX(BV71-MIN(MAX(BV$9-BV71*BV$8/12,0),BV71),0))</x:f>
      </x:c>
      <x:c r="BW72" s="58" t="str">
        <x:f>IF($C72&gt;'Deal Pricing'!$D$9,"",MAX(BW71-MIN(MAX(BW$9-BW71*BW$8/12,0),BW71),0))</x:f>
      </x:c>
      <x:c r="BX72" s="58" t="str">
        <x:f>IF($C72&gt;'Deal Pricing'!$D$9,"",MAX(BX71-MIN(MAX(BX$9-BX71*BX$8/12,0),BX71),0))</x:f>
      </x:c>
      <x:c r="BY72" s="58" t="str">
        <x:f>IF($C72&gt;'Deal Pricing'!$D$9,"",MAX(BY71-MIN(MAX(BY$9-BY71*BY$8/12,0),BY71),0))</x:f>
      </x:c>
      <x:c r="BZ72" s="58" t="str">
        <x:f>IF($C72&gt;'Deal Pricing'!$D$9,"",MAX(BZ71-MIN(MAX(BZ$9-BZ71*BZ$8/12,0),BZ71),0))</x:f>
      </x:c>
      <x:c r="CA72" s="58" t="str">
        <x:f>IF($C72&gt;'Deal Pricing'!$D$9,"",MAX(CA71-MIN(MAX(CA$9-CA71*CA$8/12,0),CA71),0))</x:f>
      </x:c>
      <x:c r="CB72" s="58" t="str">
        <x:f>IF($C72&gt;'Deal Pricing'!$D$9,"",MAX(CB71-MIN(MAX(CB$9-CB71*CB$8/12,0),CB71),0))</x:f>
      </x:c>
      <x:c r="CC72" s="58" t="str">
        <x:f>IF($C72&gt;'Deal Pricing'!$D$9,"",MAX(CC71-MIN(MAX(CC$9-CC71*CC$8/12,0),CC71),0))</x:f>
      </x:c>
      <x:c r="CD72" s="58" t="str">
        <x:f>IF($C72&gt;'Deal Pricing'!$D$9,"",MAX(CD71-MIN(MAX(CD$9-CD71*CD$8/12,0),CD71),0))</x:f>
      </x:c>
      <x:c r="CE72" s="58" t="str">
        <x:f>IF($C72&gt;'Deal Pricing'!$D$9,"",MAX(CE71-MIN(MAX(CE$9-CE71*CE$8/12,0),CE71),0))</x:f>
      </x:c>
      <x:c r="CF72" s="58" t="str">
        <x:f>IF($C72&gt;'Deal Pricing'!$D$9,"",MAX(CF71-MIN(MAX(CF$9-CF71*CF$8/12,0),CF71),0))</x:f>
      </x:c>
      <x:c r="CG72" s="58" t="str">
        <x:f>IF($C72&gt;'Deal Pricing'!$D$9,"",MAX(CG71-MIN(MAX(CG$9-CG71*CG$8/12,0),CG71),0))</x:f>
      </x:c>
      <x:c r="CH72" s="58" t="str">
        <x:f>IF($C72&gt;'Deal Pricing'!$D$9,"",MAX(CH71-MIN(MAX(CH$9-CH71*CH$8/12,0),CH71),0))</x:f>
      </x:c>
      <x:c r="CI72" s="58" t="str">
        <x:f>IF($C72&gt;'Deal Pricing'!$D$9,"",MAX(CI71-MIN(MAX(CI$9-CI71*CI$8/12,0),CI71),0))</x:f>
      </x:c>
      <x:c r="CJ72" s="58" t="str">
        <x:f>IF($C72&gt;'Deal Pricing'!$D$9,"",MAX(CJ71-MIN(MAX(CJ$9-CJ71*CJ$8/12,0),CJ71),0))</x:f>
      </x:c>
      <x:c r="CK72" s="58" t="str">
        <x:f>IF($C72&gt;'Deal Pricing'!$D$9,"",MAX(CK71-MIN(MAX(CK$9-CK71*CK$8/12,0),CK71),0))</x:f>
      </x:c>
      <x:c r="CL72" s="58" t="str">
        <x:f>IF($C72&gt;'Deal Pricing'!$D$9,"",MAX(CL71-MIN(MAX(CL$9-CL71*CL$8/12,0),CL71),0))</x:f>
      </x:c>
      <x:c r="CM72" s="58" t="str">
        <x:f>IF($C72&gt;'Deal Pricing'!$D$9,"",MAX(CM71-MIN(MAX(CM$9-CM71*CM$8/12,0),CM71),0))</x:f>
      </x:c>
      <x:c r="CN72" s="58" t="str">
        <x:f>IF($C72&gt;'Deal Pricing'!$D$9,"",MAX(CN71-MIN(MAX(CN$9-CN71*CN$8/12,0),CN71),0))</x:f>
      </x:c>
      <x:c r="CO72" s="58" t="str">
        <x:f>IF($C72&gt;'Deal Pricing'!$D$9,"",MAX(CO71-MIN(MAX(CO$9-CO71*CO$8/12,0),CO71),0))</x:f>
      </x:c>
      <x:c r="CP72" s="58" t="str">
        <x:f>IF($C72&gt;'Deal Pricing'!$D$9,"",MAX(CP71-MIN(MAX(CP$9-CP71*CP$8/12,0),CP71),0))</x:f>
      </x:c>
      <x:c r="CQ72" s="58" t="str">
        <x:f>IF($C72&gt;'Deal Pricing'!$D$9,"",MAX(CQ71-MIN(MAX(CQ$9-CQ71*CQ$8/12,0),CQ71),0))</x:f>
      </x:c>
      <x:c r="CR72" s="58" t="str">
        <x:f>IF($C72&gt;'Deal Pricing'!$D$9,"",MAX(CR71-MIN(MAX(CR$9-CR71*CR$8/12,0),CR71),0))</x:f>
      </x:c>
      <x:c r="CS72" s="58" t="str">
        <x:f>IF($C72&gt;'Deal Pricing'!$D$9,"",MAX(CS71-MIN(MAX(CS$9-CS71*CS$8/12,0),CS71),0))</x:f>
      </x:c>
      <x:c r="CT72" s="58" t="str">
        <x:f>IF($C72&gt;'Deal Pricing'!$D$9,"",MAX(CT71-MIN(MAX(CT$9-CT71*CT$8/12,0),CT71),0))</x:f>
      </x:c>
      <x:c r="CU72" s="58" t="str">
        <x:f>IF($C72&gt;'Deal Pricing'!$D$9,"",MAX(CU71-MIN(MAX(CU$9-CU71*CU$8/12,0),CU71),0))</x:f>
      </x:c>
      <x:c r="CV72" s="58" t="str">
        <x:f>IF($C72&gt;'Deal Pricing'!$D$9,"",MAX(CV71-MIN(MAX(CV$9-CV71*CV$8/12,0),CV71),0))</x:f>
      </x:c>
      <x:c r="CW72" s="58" t="str">
        <x:f>IF($C72&gt;'Deal Pricing'!$D$9,"",MAX(CW71-MIN(MAX(CW$9-CW71*CW$8/12,0),CW71),0))</x:f>
      </x:c>
      <x:c r="CX72" s="58" t="str">
        <x:f>IF($C72&gt;'Deal Pricing'!$D$9,"",MAX(CX71-MIN(MAX(CX$9-CX71*CX$8/12,0),CX71),0))</x:f>
      </x:c>
      <x:c r="CY72" s="58" t="str">
        <x:f>IF($C72&gt;'Deal Pricing'!$D$9,"",MAX(CY71-MIN(MAX(CY$9-CY71*CY$8/12,0),CY71),0))</x:f>
      </x:c>
      <x:c r="CZ72" s="58" t="str">
        <x:f>IF($C72&gt;'Deal Pricing'!$D$9,"",MAX(CZ71-MIN(MAX(CZ$9-CZ71*CZ$8/12,0),CZ71),0))</x:f>
      </x:c>
      <x:c r="DA72" s="58" t="str">
        <x:f>IF($C72&gt;'Deal Pricing'!$D$9,"",MAX(DA71-MIN(MAX(DA$9-DA71*DA$8/12,0),DA71),0))</x:f>
      </x:c>
      <x:c r="DB72" s="58" t="str">
        <x:f>IF($C72&gt;'Deal Pricing'!$D$9,"",MAX(DB71-MIN(MAX(DB$9-DB71*DB$8/12,0),DB71),0))</x:f>
      </x:c>
      <x:c r="DC72" s="58" t="str">
        <x:f>IF($C72&gt;'Deal Pricing'!$D$9,"",MAX(DC71-MIN(MAX(DC$9-DC71*DC$8/12,0),DC71),0))</x:f>
      </x:c>
      <x:c r="DD72" s="58" t="str">
        <x:f>IF($C72&gt;'Deal Pricing'!$D$9,"",MAX(DD71-MIN(MAX(DD$9-DD71*DD$8/12,0),DD71),0))</x:f>
      </x:c>
      <x:c r="DE72" s="58" t="str">
        <x:f>IF($C72&gt;'Deal Pricing'!$D$9,"",MAX(DE71-MIN(MAX(DE$9-DE71*DE$8/12,0),DE71),0))</x:f>
      </x:c>
      <x:c r="DF72" s="58" t="str">
        <x:f>IF($C72&gt;'Deal Pricing'!$D$9,"",MAX(DF71-MIN(MAX(DF$9-DF71*DF$8/12,0),DF71),0))</x:f>
      </x:c>
      <x:c r="DG72" s="58" t="str">
        <x:f>IF($C72&gt;'Deal Pricing'!$D$9,"",MAX(DG71-MIN(MAX(DG$9-DG71*DG$8/12,0),DG71),0))</x:f>
      </x:c>
      <x:c r="DH72" s="58" t="str">
        <x:f>IF($C72&gt;'Deal Pricing'!$D$9,"",MAX(DH71-MIN(MAX(DH$9-DH71*DH$8/12,0),DH71),0))</x:f>
      </x:c>
      <x:c r="DI72" s="58" t="str">
        <x:f>IF($C72&gt;'Deal Pricing'!$D$9,"",MAX(DI71-MIN(MAX(DI$9-DI71*DI$8/12,0),DI71),0))</x:f>
      </x:c>
      <x:c r="DJ72" s="58" t="str">
        <x:f>IF($C72&gt;'Deal Pricing'!$D$9,"",MAX(DJ71-MIN(MAX(DJ$9-DJ71*DJ$8/12,0),DJ71),0))</x:f>
      </x:c>
      <x:c r="DK72" s="58" t="str">
        <x:f>IF($C72&gt;'Deal Pricing'!$D$9,"",MAX(DK71-MIN(MAX(DK$9-DK71*DK$8/12,0),DK71),0))</x:f>
      </x:c>
      <x:c r="DL72" s="58" t="str">
        <x:f>IF($C72&gt;'Deal Pricing'!$D$9,"",MAX(DL71-MIN(MAX(DL$9-DL71*DL$8/12,0),DL71),0))</x:f>
      </x:c>
      <x:c r="DM72" s="58" t="str">
        <x:f>IF($C72&gt;'Deal Pricing'!$D$9,"",MAX(DM71-MIN(MAX(DM$9-DM71*DM$8/12,0),DM71),0))</x:f>
      </x:c>
      <x:c r="DN72" s="58" t="str">
        <x:f>IF($C72&gt;'Deal Pricing'!$D$9,"",MAX(DN71-MIN(MAX(DN$9-DN71*DN$8/12,0),DN71),0))</x:f>
      </x:c>
      <x:c r="DO72" s="58" t="str">
        <x:f>IF($C72&gt;'Deal Pricing'!$D$9,"",MAX(DO71-MIN(MAX(DO$9-DO71*DO$8/12,0),DO71),0))</x:f>
      </x:c>
      <x:c r="DP72" s="58" t="str">
        <x:f>IF($C72&gt;'Deal Pricing'!$D$9,"",MAX(DP71-MIN(MAX(DP$9-DP71*DP$8/12,0),DP71),0))</x:f>
      </x:c>
      <x:c r="DQ72" s="58" t="str">
        <x:f>IF($C72&gt;'Deal Pricing'!$D$9,"",MAX(DQ71-MIN(MAX(DQ$9-DQ71*DQ$8/12,0),DQ71),0))</x:f>
      </x:c>
      <x:c r="DR72" s="58" t="str">
        <x:f>IF($C72&gt;'Deal Pricing'!$D$9,"",MAX(DR71-MIN(MAX(DR$9-DR71*DR$8/12,0),DR71),0))</x:f>
      </x:c>
      <x:c r="DS72" s="58" t="str">
        <x:f>IF($C72&gt;'Deal Pricing'!$D$9,"",MAX(DS71-MIN(MAX(DS$9-DS71*DS$8/12,0),DS71),0))</x:f>
      </x:c>
      <x:c r="DT72" s="58" t="str">
        <x:f>IF($C72&gt;'Deal Pricing'!$D$9,"",MAX(DT71-MIN(MAX(DT$9-DT71*DT$8/12,0),DT71),0))</x:f>
      </x:c>
      <x:c r="DU72" s="58" t="str">
        <x:f>IF($C72&gt;'Deal Pricing'!$D$9,"",MAX(DU71-MIN(MAX(DU$9-DU71*DU$8/12,0),DU71),0))</x:f>
      </x:c>
      <x:c r="DV72" s="58" t="str">
        <x:f>IF($C72&gt;'Deal Pricing'!$D$9,"",MAX(DV71-MIN(MAX(DV$9-DV71*DV$8/12,0),DV71),0))</x:f>
      </x:c>
      <x:c r="DW72" s="58" t="str">
        <x:f>IF($C72&gt;'Deal Pricing'!$D$9,"",MAX(DW71-MIN(MAX(DW$9-DW71*DW$8/12,0),DW71),0))</x:f>
      </x:c>
      <x:c r="DX72" s="58" t="str">
        <x:f>IF($C72&gt;'Deal Pricing'!$D$9,"",MAX(DX71-MIN(MAX(DX$9-DX71*DX$8/12,0),DX71),0))</x:f>
      </x:c>
      <x:c r="DY72" s="58" t="str">
        <x:f>IF($C72&gt;'Deal Pricing'!$D$9,"",MAX(DY71-MIN(MAX(DY$9-DY71*DY$8/12,0),DY71),0))</x:f>
      </x:c>
      <x:c r="DZ72" s="58" t="str">
        <x:f>IF($C72&gt;'Deal Pricing'!$D$9,"",MAX(DZ71-MIN(MAX(DZ$9-DZ71*DZ$8/12,0),DZ71),0))</x:f>
      </x:c>
      <x:c r="EA72" s="58" t="str">
        <x:f>IF($C72&gt;'Deal Pricing'!$D$9,"",MAX(EA71-MIN(MAX(EA$9-EA71*EA$8/12,0),EA71),0))</x:f>
      </x:c>
      <x:c r="EB72" s="58" t="str">
        <x:f>IF($C72&gt;'Deal Pricing'!$D$9,"",MAX(EB71-MIN(MAX(EB$9-EB71*EB$8/12,0),EB71),0))</x:f>
      </x:c>
      <x:c r="EC72" s="58" t="str">
        <x:f>IF($C72&gt;'Deal Pricing'!$D$9,"",MAX(EC71-MIN(MAX(EC$9-EC71*EC$8/12,0),EC71),0))</x:f>
      </x:c>
      <x:c r="ED72" s="58" t="str">
        <x:f>IF($C72&gt;'Deal Pricing'!$D$9,"",MAX(ED71-MIN(MAX(ED$9-ED71*ED$8/12,0),ED71),0))</x:f>
      </x:c>
      <x:c r="EE72" s="58" t="str">
        <x:f>IF($C72&gt;'Deal Pricing'!$D$9,"",MAX(EE71-MIN(MAX(EE$9-EE71*EE$8/12,0),EE71),0))</x:f>
      </x:c>
      <x:c r="EF72" s="58" t="str">
        <x:f>IF($C72&gt;'Deal Pricing'!$D$9,"",MAX(EF71-MIN(MAX(EF$9-EF71*EF$8/12,0),EF71),0))</x:f>
      </x:c>
      <x:c r="EG72" s="58" t="str">
        <x:f>IF($C72&gt;'Deal Pricing'!$D$9,"",MAX(EG71-MIN(MAX(EG$9-EG71*EG$8/12,0),EG71),0))</x:f>
      </x:c>
      <x:c r="EH72" s="58" t="str">
        <x:f>IF($C72&gt;'Deal Pricing'!$D$9,"",MAX(EH71-MIN(MAX(EH$9-EH71*EH$8/12,0),EH71),0))</x:f>
      </x:c>
      <x:c r="EI72" s="58" t="str">
        <x:f>IF($C72&gt;'Deal Pricing'!$D$9,"",MAX(EI71-MIN(MAX(EI$9-EI71*EI$8/12,0),EI71),0))</x:f>
      </x:c>
      <x:c r="EJ72" s="58" t="str">
        <x:f>IF($C72&gt;'Deal Pricing'!$D$9,"",MAX(EJ71-MIN(MAX(EJ$9-EJ71*EJ$8/12,0),EJ71),0))</x:f>
      </x:c>
      <x:c r="EK72" s="58" t="str">
        <x:f>IF($C72&gt;'Deal Pricing'!$D$9,"",MAX(EK71-MIN(MAX(EK$9-EK71*EK$8/12,0),EK71),0))</x:f>
      </x:c>
      <x:c r="EL72" s="58" t="str">
        <x:f>IF($C72&gt;'Deal Pricing'!$D$9,"",MAX(EL71-MIN(MAX(EL$9-EL71*EL$8/12,0),EL71),0))</x:f>
      </x:c>
      <x:c r="EM72" s="58" t="str">
        <x:f>IF($C72&gt;'Deal Pricing'!$D$9,"",MAX(EM71-MIN(MAX(EM$9-EM71*EM$8/12,0),EM71),0))</x:f>
      </x:c>
      <x:c r="EN72" s="58" t="str">
        <x:f>IF($C72&gt;'Deal Pricing'!$D$9,"",MAX(EN71-MIN(MAX(EN$9-EN71*EN$8/12,0),EN71),0))</x:f>
      </x:c>
      <x:c r="EO72" s="58" t="str">
        <x:f>IF($C72&gt;'Deal Pricing'!$D$9,"",MAX(EO71-MIN(MAX(EO$9-EO71*EO$8/12,0),EO71),0))</x:f>
      </x:c>
      <x:c r="EP72" s="58" t="str">
        <x:f>IF($C72&gt;'Deal Pricing'!$D$9,"",MAX(EP71-MIN(MAX(EP$9-EP71*EP$8/12,0),EP71),0))</x:f>
      </x:c>
      <x:c r="EQ72" s="58" t="str">
        <x:f>IF($C72&gt;'Deal Pricing'!$D$9,"",MAX(EQ71-MIN(MAX(EQ$9-EQ71*EQ$8/12,0),EQ71),0))</x:f>
      </x:c>
      <x:c r="ER72" s="58" t="str">
        <x:f>IF($C72&gt;'Deal Pricing'!$D$9,"",MAX(ER71-MIN(MAX(ER$9-ER71*ER$8/12,0),ER71),0))</x:f>
      </x:c>
      <x:c r="ES72" s="58" t="str">
        <x:f>IF($C72&gt;'Deal Pricing'!$D$9,"",MAX(ES71-MIN(MAX(ES$9-ES71*ES$8/12,0),ES71),0))</x:f>
      </x:c>
      <x:c r="ET72" s="58" t="str">
        <x:f>IF($C72&gt;'Deal Pricing'!$D$9,"",MAX(ET71-MIN(MAX(ET$9-ET71*ET$8/12,0),ET71),0))</x:f>
      </x:c>
      <x:c r="EU72" s="58" t="str">
        <x:f>IF($C72&gt;'Deal Pricing'!$D$9,"",MAX(EU71-MIN(MAX(EU$9-EU71*EU$8/12,0),EU71),0))</x:f>
      </x:c>
      <x:c r="EV72" s="58" t="str">
        <x:f>IF($C72&gt;'Deal Pricing'!$D$9,"",MAX(EV71-MIN(MAX(EV$9-EV71*EV$8/12,0),EV71),0))</x:f>
      </x:c>
      <x:c r="EW72" s="58" t="str">
        <x:f>IF($C72&gt;'Deal Pricing'!$D$9,"",MAX(EW71-MIN(MAX(EW$9-EW71*EW$8/12,0),EW71),0))</x:f>
      </x:c>
      <x:c r="EX72" s="58" t="str">
        <x:f>IF($C72&gt;'Deal Pricing'!$D$9,"",MAX(EX71-MIN(MAX(EX$9-EX71*EX$8/12,0),EX71),0))</x:f>
      </x:c>
      <x:c r="EY72" s="58" t="str">
        <x:f>IF($C72&gt;'Deal Pricing'!$D$9,"",MAX(EY71-MIN(MAX(EY$9-EY71*EY$8/12,0),EY71),0))</x:f>
      </x:c>
      <x:c r="EZ72" s="58" t="str">
        <x:f>IF($C72&gt;'Deal Pricing'!$D$9,"",MAX(EZ71-MIN(MAX(EZ$9-EZ71*EZ$8/12,0),EZ71),0))</x:f>
      </x:c>
      <x:c r="FA72" s="58" t="str">
        <x:f>IF($C72&gt;'Deal Pricing'!$D$9,"",MAX(FA71-MIN(MAX(FA$9-FA71*FA$8/12,0),FA71),0))</x:f>
      </x:c>
      <x:c r="FB72" s="58" t="str">
        <x:f>IF($C72&gt;'Deal Pricing'!$D$9,"",MAX(FB71-MIN(MAX(FB$9-FB71*FB$8/12,0),FB71),0))</x:f>
      </x:c>
      <x:c r="FC72" s="58" t="str">
        <x:f>IF($C72&gt;'Deal Pricing'!$D$9,"",MAX(FC71-MIN(MAX(FC$9-FC71*FC$8/12,0),FC71),0))</x:f>
      </x:c>
      <x:c r="FD72" s="58" t="str">
        <x:f>IF($C72&gt;'Deal Pricing'!$D$9,"",MAX(FD71-MIN(MAX(FD$9-FD71*FD$8/12,0),FD71),0))</x:f>
      </x:c>
      <x:c r="FE72" s="58" t="str">
        <x:f>IF($C72&gt;'Deal Pricing'!$D$9,"",MAX(FE71-MIN(MAX(FE$9-FE71*FE$8/12,0),FE71),0))</x:f>
      </x:c>
      <x:c r="FF72" s="58" t="str">
        <x:f>IF($C72&gt;'Deal Pricing'!$D$9,"",MAX(FF71-MIN(MAX(FF$9-FF71*FF$8/12,0),FF71),0))</x:f>
      </x:c>
      <x:c r="FG72" s="58" t="str">
        <x:f>IF($C72&gt;'Deal Pricing'!$D$9,"",MAX(FG71-MIN(MAX(FG$9-FG71*FG$8/12,0),FG71),0))</x:f>
      </x:c>
      <x:c r="FH72" s="58" t="str">
        <x:f>IF($C72&gt;'Deal Pricing'!$D$9,"",MAX(FH71-MIN(MAX(FH$9-FH71*FH$8/12,0),FH71),0))</x:f>
      </x:c>
      <x:c r="FI72" s="58" t="str">
        <x:f>IF($C72&gt;'Deal Pricing'!$D$9,"",MAX(FI71-MIN(MAX(FI$9-FI71*FI$8/12,0),FI71),0))</x:f>
      </x:c>
      <x:c r="FJ72" s="58" t="str">
        <x:f>IF($C72&gt;'Deal Pricing'!$D$9,"",MAX(FJ71-MIN(MAX(FJ$9-FJ71*FJ$8/12,0),FJ71),0))</x:f>
      </x:c>
      <x:c r="FK72" s="58" t="str">
        <x:f>IF($C72&gt;'Deal Pricing'!$D$9,"",MAX(FK71-MIN(MAX(FK$9-FK71*FK$8/12,0),FK71),0))</x:f>
      </x:c>
      <x:c r="FL72" s="58" t="str">
        <x:f>IF($C72&gt;'Deal Pricing'!$D$9,"",MAX(FL71-MIN(MAX(FL$9-FL71*FL$8/12,0),FL71),0))</x:f>
      </x:c>
      <x:c r="FM72" s="58" t="str">
        <x:f>IF($C72&gt;'Deal Pricing'!$D$9,"",MAX(FM71-MIN(MAX(FM$9-FM71*FM$8/12,0),FM71),0))</x:f>
      </x:c>
      <x:c r="FN72" s="58" t="str">
        <x:f>IF($C72&gt;'Deal Pricing'!$D$9,"",MAX(FN71-MIN(MAX(FN$9-FN71*FN$8/12,0),FN71),0))</x:f>
      </x:c>
      <x:c r="FO72" s="58" t="str">
        <x:f>IF($C72&gt;'Deal Pricing'!$D$9,"",MAX(FO71-MIN(MAX(FO$9-FO71*FO$8/12,0),FO71),0))</x:f>
      </x:c>
      <x:c r="FP72" s="58" t="str">
        <x:f>IF($C72&gt;'Deal Pricing'!$D$9,"",MAX(FP71-MIN(MAX(FP$9-FP71*FP$8/12,0),FP71),0))</x:f>
      </x:c>
      <x:c r="FQ72" s="58" t="str">
        <x:f>IF($C72&gt;'Deal Pricing'!$D$9,"",MAX(FQ71-MIN(MAX(FQ$9-FQ71*FQ$8/12,0),FQ71),0))</x:f>
      </x:c>
      <x:c r="FR72" s="58" t="str">
        <x:f>IF($C72&gt;'Deal Pricing'!$D$9,"",MAX(FR71-MIN(MAX(FR$9-FR71*FR$8/12,0),FR71),0))</x:f>
      </x:c>
      <x:c r="FS72" s="58" t="str">
        <x:f>IF($C72&gt;'Deal Pricing'!$D$9,"",MAX(FS71-MIN(MAX(FS$9-FS71*FS$8/12,0),FS71),0))</x:f>
      </x:c>
      <x:c r="FT72" s="58" t="str">
        <x:f>IF($C72&gt;'Deal Pricing'!$D$9,"",MAX(FT71-MIN(MAX(FT$9-FT71*FT$8/12,0),FT71),0))</x:f>
      </x:c>
      <x:c r="FU72" s="58" t="str">
        <x:f>IF($C72&gt;'Deal Pricing'!$D$9,"",MAX(FU71-MIN(MAX(FU$9-FU71*FU$8/12,0),FU71),0))</x:f>
      </x:c>
      <x:c r="FV72" s="58" t="str">
        <x:f>IF($C72&gt;'Deal Pricing'!$D$9,"",MAX(FV71-MIN(MAX(FV$9-FV71*FV$8/12,0),FV71),0))</x:f>
      </x:c>
      <x:c r="FW72" s="58" t="str">
        <x:f>IF($C72&gt;'Deal Pricing'!$D$9,"",MAX(FW71-MIN(MAX(FW$9-FW71*FW$8/12,0),FW71),0))</x:f>
      </x:c>
      <x:c r="FX72" s="58" t="str">
        <x:f>IF($C72&gt;'Deal Pricing'!$D$9,"",MAX(FX71-MIN(MAX(FX$9-FX71*FX$8/12,0),FX71),0))</x:f>
      </x:c>
      <x:c r="FY72" s="58" t="str">
        <x:f>IF($C72&gt;'Deal Pricing'!$D$9,"",MAX(FY71-MIN(MAX(FY$9-FY71*FY$8/12,0),FY71),0))</x:f>
      </x:c>
      <x:c r="FZ72" s="58" t="str">
        <x:f>IF($C72&gt;'Deal Pricing'!$D$9,"",MAX(FZ71-MIN(MAX(FZ$9-FZ71*FZ$8/12,0),FZ71),0))</x:f>
      </x:c>
      <x:c r="GA72" s="58" t="str">
        <x:f>IF($C72&gt;'Deal Pricing'!$D$9,"",MAX(GA71-MIN(MAX(GA$9-GA71*GA$8/12,0),GA71),0))</x:f>
      </x:c>
      <x:c r="GB72" s="58" t="str">
        <x:f>IF($C72&gt;'Deal Pricing'!$D$9,"",MAX(GB71-MIN(MAX(GB$9-GB71*GB$8/12,0),GB71),0))</x:f>
      </x:c>
      <x:c r="GC72" s="58" t="str">
        <x:f>IF($C72&gt;'Deal Pricing'!$D$9,"",MAX(GC71-MIN(MAX(GC$9-GC71*GC$8/12,0),GC71),0))</x:f>
      </x:c>
      <x:c r="GD72" s="58" t="str">
        <x:f>IF($C72&gt;'Deal Pricing'!$D$9,"",MAX(GD71-MIN(MAX(GD$9-GD71*GD$8/12,0),GD71),0))</x:f>
      </x:c>
      <x:c r="GE72" s="58" t="str">
        <x:f>IF($C72&gt;'Deal Pricing'!$D$9,"",MAX(GE71-MIN(MAX(GE$9-GE71*GE$8/12,0),GE71),0))</x:f>
      </x:c>
      <x:c r="GF72" s="58" t="str">
        <x:f>IF($C72&gt;'Deal Pricing'!$D$9,"",MAX(GF71-MIN(MAX(GF$9-GF71*GF$8/12,0),GF71),0))</x:f>
      </x:c>
      <x:c r="GG72" s="58" t="str">
        <x:f>IF($C72&gt;'Deal Pricing'!$D$9,"",MAX(GG71-MIN(MAX(GG$9-GG71*GG$8/12,0),GG71),0))</x:f>
      </x:c>
      <x:c r="GH72" s="58" t="str">
        <x:f>IF($C72&gt;'Deal Pricing'!$D$9,"",MAX(GH71-MIN(MAX(GH$9-GH71*GH$8/12,0),GH71),0))</x:f>
      </x:c>
      <x:c r="GI72" s="58" t="str">
        <x:f>IF($C72&gt;'Deal Pricing'!$D$9,"",MAX(GI71-MIN(MAX(GI$9-GI71*GI$8/12,0),GI71),0))</x:f>
      </x:c>
      <x:c r="GJ72" s="58" t="str">
        <x:f>IF($C72&gt;'Deal Pricing'!$D$9,"",MAX(GJ71-MIN(MAX(GJ$9-GJ71*GJ$8/12,0),GJ71),0))</x:f>
      </x:c>
      <x:c r="GK72" s="58" t="str">
        <x:f>IF($C72&gt;'Deal Pricing'!$D$9,"",MAX(GK71-MIN(MAX(GK$9-GK71*GK$8/12,0),GK71),0))</x:f>
      </x:c>
      <x:c r="GL72" s="58" t="str">
        <x:f>IF($C72&gt;'Deal Pricing'!$D$9,"",MAX(GL71-MIN(MAX(GL$9-GL71*GL$8/12,0),GL71),0))</x:f>
      </x:c>
      <x:c r="GM72" s="58" t="str">
        <x:f>IF($C72&gt;'Deal Pricing'!$D$9,"",MAX(GM71-MIN(MAX(GM$9-GM71*GM$8/12,0),GM71),0))</x:f>
      </x:c>
      <x:c r="GN72" s="58" t="str">
        <x:f>IF($C72&gt;'Deal Pricing'!$D$9,"",MAX(GN71-MIN(MAX(GN$9-GN71*GN$8/12,0),GN71),0))</x:f>
      </x:c>
      <x:c r="GO72" s="58" t="str">
        <x:f>IF($C72&gt;'Deal Pricing'!$D$9,"",MAX(GO71-MIN(MAX(GO$9-GO71*GO$8/12,0),GO71),0))</x:f>
      </x:c>
      <x:c r="GP72" s="58" t="str">
        <x:f>IF($C72&gt;'Deal Pricing'!$D$9,"",MAX(GP71-MIN(MAX(GP$9-GP71*GP$8/12,0),GP71),0))</x:f>
      </x:c>
      <x:c r="GQ72" s="58" t="str">
        <x:f>IF($C72&gt;'Deal Pricing'!$D$9,"",MAX(GQ71-MIN(MAX(GQ$9-GQ71*GQ$8/12,0),GQ71),0))</x:f>
      </x:c>
      <x:c r="GR72" s="58" t="str">
        <x:f>IF($C72&gt;'Deal Pricing'!$D$9,"",MAX(GR71-MIN(MAX(GR$9-GR71*GR$8/12,0),GR71),0))</x:f>
      </x:c>
      <x:c r="GS72" s="58" t="str">
        <x:f>IF($C72&gt;'Deal Pricing'!$D$9,"",MAX(GS71-MIN(MAX(GS$9-GS71*GS$8/12,0),GS71),0))</x:f>
      </x:c>
      <x:c r="GT72" s="58" t="str">
        <x:f>IF($C72&gt;'Deal Pricing'!$D$9,"",MAX(GT71-MIN(MAX(GT$9-GT71*GT$8/12,0),GT71),0))</x:f>
      </x:c>
      <x:c r="GU72" s="58" t="str">
        <x:f>IF($C72&gt;'Deal Pricing'!$D$9,"",MAX(GU71-MIN(MAX(GU$9-GU71*GU$8/12,0),GU71),0))</x:f>
      </x:c>
      <x:c r="GV72" s="58" t="str">
        <x:f>IF($C72&gt;'Deal Pricing'!$D$9,"",MAX(GV71-MIN(MAX(GV$9-GV71*GV$8/12,0),GV71),0))</x:f>
      </x:c>
      <x:c r="GW72" s="58" t="str">
        <x:f>IF($C72&gt;'Deal Pricing'!$D$9,"",MAX(GW71-MIN(MAX(GW$9-GW71*GW$8/12,0),GW71),0))</x:f>
      </x:c>
      <x:c r="GX72" s="58" t="str">
        <x:f>IF($C72&gt;'Deal Pricing'!$D$9,"",MAX(GX71-MIN(MAX(GX$9-GX71*GX$8/12,0),GX71),0))</x:f>
      </x:c>
      <x:c r="GY72" s="58" t="str">
        <x:f>IF($C72&gt;'Deal Pricing'!$D$9,"",MAX(GY71-MIN(MAX(GY$9-GY71*GY$8/12,0),GY71),0))</x:f>
      </x:c>
      <x:c r="GZ72" s="58" t="str">
        <x:f>IF($C72&gt;'Deal Pricing'!$D$9,"",MAX(GZ71-MIN(MAX(GZ$9-GZ71*GZ$8/12,0),GZ71),0))</x:f>
      </x:c>
      <x:c r="HA72" s="58" t="str">
        <x:f>IF($C72&gt;'Deal Pricing'!$D$9,"",MAX(HA71-MIN(MAX(HA$9-HA71*HA$8/12,0),HA71),0))</x:f>
      </x:c>
      <x:c r="HB72" s="58" t="str">
        <x:f>IF($C72&gt;'Deal Pricing'!$D$9,"",MAX(HB71-MIN(MAX(HB$9-HB71*HB$8/12,0),HB71),0))</x:f>
      </x:c>
      <x:c r="HC72" s="58" t="str">
        <x:f>IF($C72&gt;'Deal Pricing'!$D$9,"",MAX(HC71-MIN(MAX(HC$9-HC71*HC$8/12,0),HC71),0))</x:f>
      </x:c>
      <x:c r="HD72" s="58" t="str">
        <x:f>IF($C72&gt;'Deal Pricing'!$D$9,"",MAX(HD71-MIN(MAX(HD$9-HD71*HD$8/12,0),HD71),0))</x:f>
      </x:c>
      <x:c r="HE72" s="58" t="str">
        <x:f>IF($C72&gt;'Deal Pricing'!$D$9,"",MAX(HE71-MIN(MAX(HE$9-HE71*HE$8/12,0),HE71),0))</x:f>
      </x:c>
      <x:c r="HF72" s="58" t="str">
        <x:f>IF($C72&gt;'Deal Pricing'!$D$9,"",MAX(HF71-MIN(MAX(HF$9-HF71*HF$8/12,0),HF71),0))</x:f>
      </x:c>
      <x:c r="HG72" s="58" t="str">
        <x:f>IF($C72&gt;'Deal Pricing'!$D$9,"",MAX(HG71-MIN(MAX(HG$9-HG71*HG$8/12,0),HG71),0))</x:f>
      </x:c>
      <x:c r="HH72" s="58" t="str">
        <x:f>IF($C72&gt;'Deal Pricing'!$D$9,"",MAX(HH71-MIN(MAX(HH$9-HH71*HH$8/12,0),HH71),0))</x:f>
      </x:c>
      <x:c r="HI72" s="58" t="str">
        <x:f>IF($C72&gt;'Deal Pricing'!$D$9,"",MAX(HI71-MIN(MAX(HI$9-HI71*HI$8/12,0),HI71),0))</x:f>
      </x:c>
      <x:c r="HJ72" s="58" t="str">
        <x:f>IF($C72&gt;'Deal Pricing'!$D$9,"",MAX(HJ71-MIN(MAX(HJ$9-HJ71*HJ$8/12,0),HJ71),0))</x:f>
      </x:c>
      <x:c r="HK72" s="58" t="str">
        <x:f>IF($C72&gt;'Deal Pricing'!$D$9,"",MAX(HK71-MIN(MAX(HK$9-HK71*HK$8/12,0),HK71),0))</x:f>
      </x:c>
      <x:c r="HL72" s="58" t="str">
        <x:f>IF($C72&gt;'Deal Pricing'!$D$9,"",MAX(HL71-MIN(MAX(HL$9-HL71*HL$8/12,0),HL71),0))</x:f>
      </x:c>
      <x:c r="HM72" s="58" t="str">
        <x:f>IF($C72&gt;'Deal Pricing'!$D$9,"",MAX(HM71-MIN(MAX(HM$9-HM71*HM$8/12,0),HM71),0))</x:f>
      </x:c>
      <x:c r="HN72" s="58" t="str">
        <x:f>IF($C72&gt;'Deal Pricing'!$D$9,"",MAX(HN71-MIN(MAX(HN$9-HN71*HN$8/12,0),HN71),0))</x:f>
      </x:c>
      <x:c r="HO72" s="58" t="str">
        <x:f>IF($C72&gt;'Deal Pricing'!$D$9,"",MAX(HO71-MIN(MAX(HO$9-HO71*HO$8/12,0),HO71),0))</x:f>
      </x:c>
      <x:c r="HP72" s="58" t="str">
        <x:f>IF($C72&gt;'Deal Pricing'!$D$9,"",MAX(HP71-MIN(MAX(HP$9-HP71*HP$8/12,0),HP71),0))</x:f>
      </x:c>
      <x:c r="HQ72" s="58" t="str">
        <x:f>IF($C72&gt;'Deal Pricing'!$D$9,"",MAX(HQ71-MIN(MAX(HQ$9-HQ71*HQ$8/12,0),HQ71),0))</x:f>
      </x:c>
      <x:c r="HR72" s="58" t="str">
        <x:f>IF($C72&gt;'Deal Pricing'!$D$9,"",MAX(HR71-MIN(MAX(HR$9-HR71*HR$8/12,0),HR71),0))</x:f>
      </x:c>
      <x:c r="HS72" s="58" t="str">
        <x:f>IF($C72&gt;'Deal Pricing'!$D$9,"",MAX(HS71-MIN(MAX(HS$9-HS71*HS$8/12,0),HS71),0))</x:f>
      </x:c>
      <x:c r="HT72" s="58" t="str">
        <x:f>IF($C72&gt;'Deal Pricing'!$D$9,"",MAX(HT71-MIN(MAX(HT$9-HT71*HT$8/12,0),HT71),0))</x:f>
      </x:c>
      <x:c r="HU72" s="58" t="str">
        <x:f>IF($C72&gt;'Deal Pricing'!$D$9,"",MAX(HU71-MIN(MAX(HU$9-HU71*HU$8/12,0),HU71),0))</x:f>
      </x:c>
      <x:c r="HV72" s="58" t="str">
        <x:f>IF($C72&gt;'Deal Pricing'!$D$9,"",MAX(HV71-MIN(MAX(HV$9-HV71*HV$8/12,0),HV71),0))</x:f>
      </x:c>
      <x:c r="HW72" s="58" t="str">
        <x:f>IF($C72&gt;'Deal Pricing'!$D$9,"",MAX(HW71-MIN(MAX(HW$9-HW71*HW$8/12,0),HW71),0))</x:f>
      </x:c>
      <x:c r="HX72" s="58" t="str">
        <x:f>IF($C72&gt;'Deal Pricing'!$D$9,"",MAX(HX71-MIN(MAX(HX$9-HX71*HX$8/12,0),HX71),0))</x:f>
      </x:c>
      <x:c r="HY72" s="58" t="str">
        <x:f>IF($C72&gt;'Deal Pricing'!$D$9,"",MAX(HY71-MIN(MAX(HY$9-HY71*HY$8/12,0),HY71),0))</x:f>
      </x:c>
      <x:c r="HZ72" s="58" t="str">
        <x:f>IF($C72&gt;'Deal Pricing'!$D$9,"",MAX(HZ71-MIN(MAX(HZ$9-HZ71*HZ$8/12,0),HZ71),0))</x:f>
      </x:c>
      <x:c r="IA72" s="58" t="str">
        <x:f>IF($C72&gt;'Deal Pricing'!$D$9,"",MAX(IA71-MIN(MAX(IA$9-IA71*IA$8/12,0),IA71),0))</x:f>
      </x:c>
      <x:c r="IB72" s="58" t="str">
        <x:f>IF($C72&gt;'Deal Pricing'!$D$9,"",MAX(IB71-MIN(MAX(IB$9-IB71*IB$8/12,0),IB71),0))</x:f>
      </x:c>
      <x:c r="IC72" s="2"/>
      <x:c r="ID72" s="2"/>
      <x:c r="IE72" s="2"/>
      <x:c r="IF72" s="2"/>
    </x:row>
    <x:row r="73">
      <x:c r="A73" s="2"/>
      <x:c r="B73" s="2"/>
      <x:c r="C73" s="2" t="n">
        <x:v>49</x:v>
      </x:c>
      <x:c r="D73" s="67" t="str">
        <x:f>IF(C73&lt;='Deal Pricing'!$D$9,(1-(1-(1-'Deal Pricing'!$H$10)^(1/12)))^(C73-1),"")</x:f>
      </x:c>
      <x:c r="E73" s="67" t="str">
        <x:f>IF(D73="","",D73*(1-(1-'Deal Pricing'!$H$10)^(1/12)))</x:f>
      </x:c>
      <x:c r="F73" s="58" t="str">
        <x:f>IF($C73&gt;'Deal Pricing'!$D$9,"",MAX(F72-MIN(MAX(F$9-F72*F$8/12,0),F72),0))</x:f>
      </x:c>
      <x:c r="G73" s="58" t="str">
        <x:f>IF($C73&gt;'Deal Pricing'!$D$9,"",MAX(G72-MIN(MAX(G$9-G72*G$8/12,0),G72),0))</x:f>
      </x:c>
      <x:c r="H73" s="58" t="str">
        <x:f>IF($C73&gt;'Deal Pricing'!$D$9,"",MAX(H72-MIN(MAX(H$9-H72*H$8/12,0),H72),0))</x:f>
      </x:c>
      <x:c r="I73" s="58" t="str">
        <x:f>IF($C73&gt;'Deal Pricing'!$D$9,"",MAX(I72-MIN(MAX(I$9-I72*I$8/12,0),I72),0))</x:f>
      </x:c>
      <x:c r="J73" s="58" t="str">
        <x:f>IF($C73&gt;'Deal Pricing'!$D$9,"",MAX(J72-MIN(MAX(J$9-J72*J$8/12,0),J72),0))</x:f>
      </x:c>
      <x:c r="K73" s="58" t="str">
        <x:f>IF($C73&gt;'Deal Pricing'!$D$9,"",MAX(K72-MIN(MAX(K$9-K72*K$8/12,0),K72),0))</x:f>
      </x:c>
      <x:c r="L73" s="58" t="str">
        <x:f>IF($C73&gt;'Deal Pricing'!$D$9,"",MAX(L72-MIN(MAX(L$9-L72*L$8/12,0),L72),0))</x:f>
      </x:c>
      <x:c r="M73" s="58" t="str">
        <x:f>IF($C73&gt;'Deal Pricing'!$D$9,"",MAX(M72-MIN(MAX(M$9-M72*M$8/12,0),M72),0))</x:f>
      </x:c>
      <x:c r="N73" s="58" t="str">
        <x:f>IF($C73&gt;'Deal Pricing'!$D$9,"",MAX(N72-MIN(MAX(N$9-N72*N$8/12,0),N72),0))</x:f>
      </x:c>
      <x:c r="O73" s="58" t="str">
        <x:f>IF($C73&gt;'Deal Pricing'!$D$9,"",MAX(O72-MIN(MAX(O$9-O72*O$8/12,0),O72),0))</x:f>
      </x:c>
      <x:c r="P73" s="58" t="str">
        <x:f>IF($C73&gt;'Deal Pricing'!$D$9,"",MAX(P72-MIN(MAX(P$9-P72*P$8/12,0),P72),0))</x:f>
      </x:c>
      <x:c r="Q73" s="58" t="str">
        <x:f>IF($C73&gt;'Deal Pricing'!$D$9,"",MAX(Q72-MIN(MAX(Q$9-Q72*Q$8/12,0),Q72),0))</x:f>
      </x:c>
      <x:c r="R73" s="58" t="str">
        <x:f>IF($C73&gt;'Deal Pricing'!$D$9,"",MAX(R72-MIN(MAX(R$9-R72*R$8/12,0),R72),0))</x:f>
      </x:c>
      <x:c r="S73" s="58" t="str">
        <x:f>IF($C73&gt;'Deal Pricing'!$D$9,"",MAX(S72-MIN(MAX(S$9-S72*S$8/12,0),S72),0))</x:f>
      </x:c>
      <x:c r="T73" s="58" t="str">
        <x:f>IF($C73&gt;'Deal Pricing'!$D$9,"",MAX(T72-MIN(MAX(T$9-T72*T$8/12,0),T72),0))</x:f>
      </x:c>
      <x:c r="U73" s="58" t="str">
        <x:f>IF($C73&gt;'Deal Pricing'!$D$9,"",MAX(U72-MIN(MAX(U$9-U72*U$8/12,0),U72),0))</x:f>
      </x:c>
      <x:c r="V73" s="58" t="str">
        <x:f>IF($C73&gt;'Deal Pricing'!$D$9,"",MAX(V72-MIN(MAX(V$9-V72*V$8/12,0),V72),0))</x:f>
      </x:c>
      <x:c r="W73" s="58" t="str">
        <x:f>IF($C73&gt;'Deal Pricing'!$D$9,"",MAX(W72-MIN(MAX(W$9-W72*W$8/12,0),W72),0))</x:f>
      </x:c>
      <x:c r="X73" s="58" t="str">
        <x:f>IF($C73&gt;'Deal Pricing'!$D$9,"",MAX(X72-MIN(MAX(X$9-X72*X$8/12,0),X72),0))</x:f>
      </x:c>
      <x:c r="Y73" s="58" t="str">
        <x:f>IF($C73&gt;'Deal Pricing'!$D$9,"",MAX(Y72-MIN(MAX(Y$9-Y72*Y$8/12,0),Y72),0))</x:f>
      </x:c>
      <x:c r="Z73" s="58" t="str">
        <x:f>IF($C73&gt;'Deal Pricing'!$D$9,"",MAX(Z72-MIN(MAX(Z$9-Z72*Z$8/12,0),Z72),0))</x:f>
      </x:c>
      <x:c r="AA73" s="58" t="str">
        <x:f>IF($C73&gt;'Deal Pricing'!$D$9,"",MAX(AA72-MIN(MAX(AA$9-AA72*AA$8/12,0),AA72),0))</x:f>
      </x:c>
      <x:c r="AB73" s="58" t="str">
        <x:f>IF($C73&gt;'Deal Pricing'!$D$9,"",MAX(AB72-MIN(MAX(AB$9-AB72*AB$8/12,0),AB72),0))</x:f>
      </x:c>
      <x:c r="AC73" s="58" t="str">
        <x:f>IF($C73&gt;'Deal Pricing'!$D$9,"",MAX(AC72-MIN(MAX(AC$9-AC72*AC$8/12,0),AC72),0))</x:f>
      </x:c>
      <x:c r="AD73" s="58" t="str">
        <x:f>IF($C73&gt;'Deal Pricing'!$D$9,"",MAX(AD72-MIN(MAX(AD$9-AD72*AD$8/12,0),AD72),0))</x:f>
      </x:c>
      <x:c r="AE73" s="58" t="str">
        <x:f>IF($C73&gt;'Deal Pricing'!$D$9,"",MAX(AE72-MIN(MAX(AE$9-AE72*AE$8/12,0),AE72),0))</x:f>
      </x:c>
      <x:c r="AF73" s="58" t="str">
        <x:f>IF($C73&gt;'Deal Pricing'!$D$9,"",MAX(AF72-MIN(MAX(AF$9-AF72*AF$8/12,0),AF72),0))</x:f>
      </x:c>
      <x:c r="AG73" s="58" t="str">
        <x:f>IF($C73&gt;'Deal Pricing'!$D$9,"",MAX(AG72-MIN(MAX(AG$9-AG72*AG$8/12,0),AG72),0))</x:f>
      </x:c>
      <x:c r="AH73" s="58" t="str">
        <x:f>IF($C73&gt;'Deal Pricing'!$D$9,"",MAX(AH72-MIN(MAX(AH$9-AH72*AH$8/12,0),AH72),0))</x:f>
      </x:c>
      <x:c r="AI73" s="58" t="str">
        <x:f>IF($C73&gt;'Deal Pricing'!$D$9,"",MAX(AI72-MIN(MAX(AI$9-AI72*AI$8/12,0),AI72),0))</x:f>
      </x:c>
      <x:c r="AJ73" s="58" t="str">
        <x:f>IF($C73&gt;'Deal Pricing'!$D$9,"",MAX(AJ72-MIN(MAX(AJ$9-AJ72*AJ$8/12,0),AJ72),0))</x:f>
      </x:c>
      <x:c r="AK73" s="58" t="str">
        <x:f>IF($C73&gt;'Deal Pricing'!$D$9,"",MAX(AK72-MIN(MAX(AK$9-AK72*AK$8/12,0),AK72),0))</x:f>
      </x:c>
      <x:c r="AL73" s="58" t="str">
        <x:f>IF($C73&gt;'Deal Pricing'!$D$9,"",MAX(AL72-MIN(MAX(AL$9-AL72*AL$8/12,0),AL72),0))</x:f>
      </x:c>
      <x:c r="AM73" s="58" t="str">
        <x:f>IF($C73&gt;'Deal Pricing'!$D$9,"",MAX(AM72-MIN(MAX(AM$9-AM72*AM$8/12,0),AM72),0))</x:f>
      </x:c>
      <x:c r="AN73" s="58" t="str">
        <x:f>IF($C73&gt;'Deal Pricing'!$D$9,"",MAX(AN72-MIN(MAX(AN$9-AN72*AN$8/12,0),AN72),0))</x:f>
      </x:c>
      <x:c r="AO73" s="58" t="str">
        <x:f>IF($C73&gt;'Deal Pricing'!$D$9,"",MAX(AO72-MIN(MAX(AO$9-AO72*AO$8/12,0),AO72),0))</x:f>
      </x:c>
      <x:c r="AP73" s="58" t="str">
        <x:f>IF($C73&gt;'Deal Pricing'!$D$9,"",MAX(AP72-MIN(MAX(AP$9-AP72*AP$8/12,0),AP72),0))</x:f>
      </x:c>
      <x:c r="AQ73" s="58" t="str">
        <x:f>IF($C73&gt;'Deal Pricing'!$D$9,"",MAX(AQ72-MIN(MAX(AQ$9-AQ72*AQ$8/12,0),AQ72),0))</x:f>
      </x:c>
      <x:c r="AR73" s="58" t="str">
        <x:f>IF($C73&gt;'Deal Pricing'!$D$9,"",MAX(AR72-MIN(MAX(AR$9-AR72*AR$8/12,0),AR72),0))</x:f>
      </x:c>
      <x:c r="AS73" s="58" t="str">
        <x:f>IF($C73&gt;'Deal Pricing'!$D$9,"",MAX(AS72-MIN(MAX(AS$9-AS72*AS$8/12,0),AS72),0))</x:f>
      </x:c>
      <x:c r="AT73" s="58" t="str">
        <x:f>IF($C73&gt;'Deal Pricing'!$D$9,"",MAX(AT72-MIN(MAX(AT$9-AT72*AT$8/12,0),AT72),0))</x:f>
      </x:c>
      <x:c r="AU73" s="58" t="str">
        <x:f>IF($C73&gt;'Deal Pricing'!$D$9,"",MAX(AU72-MIN(MAX(AU$9-AU72*AU$8/12,0),AU72),0))</x:f>
      </x:c>
      <x:c r="AV73" s="58" t="str">
        <x:f>IF($C73&gt;'Deal Pricing'!$D$9,"",MAX(AV72-MIN(MAX(AV$9-AV72*AV$8/12,0),AV72),0))</x:f>
      </x:c>
      <x:c r="AW73" s="58" t="str">
        <x:f>IF($C73&gt;'Deal Pricing'!$D$9,"",MAX(AW72-MIN(MAX(AW$9-AW72*AW$8/12,0),AW72),0))</x:f>
      </x:c>
      <x:c r="AX73" s="58" t="str">
        <x:f>IF($C73&gt;'Deal Pricing'!$D$9,"",MAX(AX72-MIN(MAX(AX$9-AX72*AX$8/12,0),AX72),0))</x:f>
      </x:c>
      <x:c r="AY73" s="58" t="str">
        <x:f>IF($C73&gt;'Deal Pricing'!$D$9,"",MAX(AY72-MIN(MAX(AY$9-AY72*AY$8/12,0),AY72),0))</x:f>
      </x:c>
      <x:c r="AZ73" s="58" t="str">
        <x:f>IF($C73&gt;'Deal Pricing'!$D$9,"",MAX(AZ72-MIN(MAX(AZ$9-AZ72*AZ$8/12,0),AZ72),0))</x:f>
      </x:c>
      <x:c r="BA73" s="58" t="str">
        <x:f>IF($C73&gt;'Deal Pricing'!$D$9,"",MAX(BA72-MIN(MAX(BA$9-BA72*BA$8/12,0),BA72),0))</x:f>
      </x:c>
      <x:c r="BB73" s="58" t="str">
        <x:f>IF($C73&gt;'Deal Pricing'!$D$9,"",MAX(BB72-MIN(MAX(BB$9-BB72*BB$8/12,0),BB72),0))</x:f>
      </x:c>
      <x:c r="BC73" s="58" t="str">
        <x:f>IF($C73&gt;'Deal Pricing'!$D$9,"",MAX(BC72-MIN(MAX(BC$9-BC72*BC$8/12,0),BC72),0))</x:f>
      </x:c>
      <x:c r="BD73" s="58" t="str">
        <x:f>IF($C73&gt;'Deal Pricing'!$D$9,"",MAX(BD72-MIN(MAX(BD$9-BD72*BD$8/12,0),BD72),0))</x:f>
      </x:c>
      <x:c r="BE73" s="58" t="str">
        <x:f>IF($C73&gt;'Deal Pricing'!$D$9,"",MAX(BE72-MIN(MAX(BE$9-BE72*BE$8/12,0),BE72),0))</x:f>
      </x:c>
      <x:c r="BF73" s="58" t="str">
        <x:f>IF($C73&gt;'Deal Pricing'!$D$9,"",MAX(BF72-MIN(MAX(BF$9-BF72*BF$8/12,0),BF72),0))</x:f>
      </x:c>
      <x:c r="BG73" s="58" t="str">
        <x:f>IF($C73&gt;'Deal Pricing'!$D$9,"",MAX(BG72-MIN(MAX(BG$9-BG72*BG$8/12,0),BG72),0))</x:f>
      </x:c>
      <x:c r="BH73" s="58" t="str">
        <x:f>IF($C73&gt;'Deal Pricing'!$D$9,"",MAX(BH72-MIN(MAX(BH$9-BH72*BH$8/12,0),BH72),0))</x:f>
      </x:c>
      <x:c r="BI73" s="58" t="str">
        <x:f>IF($C73&gt;'Deal Pricing'!$D$9,"",MAX(BI72-MIN(MAX(BI$9-BI72*BI$8/12,0),BI72),0))</x:f>
      </x:c>
      <x:c r="BJ73" s="58" t="str">
        <x:f>IF($C73&gt;'Deal Pricing'!$D$9,"",MAX(BJ72-MIN(MAX(BJ$9-BJ72*BJ$8/12,0),BJ72),0))</x:f>
      </x:c>
      <x:c r="BK73" s="58" t="str">
        <x:f>IF($C73&gt;'Deal Pricing'!$D$9,"",MAX(BK72-MIN(MAX(BK$9-BK72*BK$8/12,0),BK72),0))</x:f>
      </x:c>
      <x:c r="BL73" s="58" t="str">
        <x:f>IF($C73&gt;'Deal Pricing'!$D$9,"",MAX(BL72-MIN(MAX(BL$9-BL72*BL$8/12,0),BL72),0))</x:f>
      </x:c>
      <x:c r="BM73" s="58" t="str">
        <x:f>IF($C73&gt;'Deal Pricing'!$D$9,"",MAX(BM72-MIN(MAX(BM$9-BM72*BM$8/12,0),BM72),0))</x:f>
      </x:c>
      <x:c r="BN73" s="58" t="str">
        <x:f>IF($C73&gt;'Deal Pricing'!$D$9,"",MAX(BN72-MIN(MAX(BN$9-BN72*BN$8/12,0),BN72),0))</x:f>
      </x:c>
      <x:c r="BO73" s="58" t="str">
        <x:f>IF($C73&gt;'Deal Pricing'!$D$9,"",MAX(BO72-MIN(MAX(BO$9-BO72*BO$8/12,0),BO72),0))</x:f>
      </x:c>
      <x:c r="BP73" s="58" t="str">
        <x:f>IF($C73&gt;'Deal Pricing'!$D$9,"",MAX(BP72-MIN(MAX(BP$9-BP72*BP$8/12,0),BP72),0))</x:f>
      </x:c>
      <x:c r="BQ73" s="58" t="str">
        <x:f>IF($C73&gt;'Deal Pricing'!$D$9,"",MAX(BQ72-MIN(MAX(BQ$9-BQ72*BQ$8/12,0),BQ72),0))</x:f>
      </x:c>
      <x:c r="BR73" s="58" t="str">
        <x:f>IF($C73&gt;'Deal Pricing'!$D$9,"",MAX(BR72-MIN(MAX(BR$9-BR72*BR$8/12,0),BR72),0))</x:f>
      </x:c>
      <x:c r="BS73" s="58" t="str">
        <x:f>IF($C73&gt;'Deal Pricing'!$D$9,"",MAX(BS72-MIN(MAX(BS$9-BS72*BS$8/12,0),BS72),0))</x:f>
      </x:c>
      <x:c r="BT73" s="58" t="str">
        <x:f>IF($C73&gt;'Deal Pricing'!$D$9,"",MAX(BT72-MIN(MAX(BT$9-BT72*BT$8/12,0),BT72),0))</x:f>
      </x:c>
      <x:c r="BU73" s="58" t="str">
        <x:f>IF($C73&gt;'Deal Pricing'!$D$9,"",MAX(BU72-MIN(MAX(BU$9-BU72*BU$8/12,0),BU72),0))</x:f>
      </x:c>
      <x:c r="BV73" s="58" t="str">
        <x:f>IF($C73&gt;'Deal Pricing'!$D$9,"",MAX(BV72-MIN(MAX(BV$9-BV72*BV$8/12,0),BV72),0))</x:f>
      </x:c>
      <x:c r="BW73" s="58" t="str">
        <x:f>IF($C73&gt;'Deal Pricing'!$D$9,"",MAX(BW72-MIN(MAX(BW$9-BW72*BW$8/12,0),BW72),0))</x:f>
      </x:c>
      <x:c r="BX73" s="58" t="str">
        <x:f>IF($C73&gt;'Deal Pricing'!$D$9,"",MAX(BX72-MIN(MAX(BX$9-BX72*BX$8/12,0),BX72),0))</x:f>
      </x:c>
      <x:c r="BY73" s="58" t="str">
        <x:f>IF($C73&gt;'Deal Pricing'!$D$9,"",MAX(BY72-MIN(MAX(BY$9-BY72*BY$8/12,0),BY72),0))</x:f>
      </x:c>
      <x:c r="BZ73" s="58" t="str">
        <x:f>IF($C73&gt;'Deal Pricing'!$D$9,"",MAX(BZ72-MIN(MAX(BZ$9-BZ72*BZ$8/12,0),BZ72),0))</x:f>
      </x:c>
      <x:c r="CA73" s="58" t="str">
        <x:f>IF($C73&gt;'Deal Pricing'!$D$9,"",MAX(CA72-MIN(MAX(CA$9-CA72*CA$8/12,0),CA72),0))</x:f>
      </x:c>
      <x:c r="CB73" s="58" t="str">
        <x:f>IF($C73&gt;'Deal Pricing'!$D$9,"",MAX(CB72-MIN(MAX(CB$9-CB72*CB$8/12,0),CB72),0))</x:f>
      </x:c>
      <x:c r="CC73" s="58" t="str">
        <x:f>IF($C73&gt;'Deal Pricing'!$D$9,"",MAX(CC72-MIN(MAX(CC$9-CC72*CC$8/12,0),CC72),0))</x:f>
      </x:c>
      <x:c r="CD73" s="58" t="str">
        <x:f>IF($C73&gt;'Deal Pricing'!$D$9,"",MAX(CD72-MIN(MAX(CD$9-CD72*CD$8/12,0),CD72),0))</x:f>
      </x:c>
      <x:c r="CE73" s="58" t="str">
        <x:f>IF($C73&gt;'Deal Pricing'!$D$9,"",MAX(CE72-MIN(MAX(CE$9-CE72*CE$8/12,0),CE72),0))</x:f>
      </x:c>
      <x:c r="CF73" s="58" t="str">
        <x:f>IF($C73&gt;'Deal Pricing'!$D$9,"",MAX(CF72-MIN(MAX(CF$9-CF72*CF$8/12,0),CF72),0))</x:f>
      </x:c>
      <x:c r="CG73" s="58" t="str">
        <x:f>IF($C73&gt;'Deal Pricing'!$D$9,"",MAX(CG72-MIN(MAX(CG$9-CG72*CG$8/12,0),CG72),0))</x:f>
      </x:c>
      <x:c r="CH73" s="58" t="str">
        <x:f>IF($C73&gt;'Deal Pricing'!$D$9,"",MAX(CH72-MIN(MAX(CH$9-CH72*CH$8/12,0),CH72),0))</x:f>
      </x:c>
      <x:c r="CI73" s="58" t="str">
        <x:f>IF($C73&gt;'Deal Pricing'!$D$9,"",MAX(CI72-MIN(MAX(CI$9-CI72*CI$8/12,0),CI72),0))</x:f>
      </x:c>
      <x:c r="CJ73" s="58" t="str">
        <x:f>IF($C73&gt;'Deal Pricing'!$D$9,"",MAX(CJ72-MIN(MAX(CJ$9-CJ72*CJ$8/12,0),CJ72),0))</x:f>
      </x:c>
      <x:c r="CK73" s="58" t="str">
        <x:f>IF($C73&gt;'Deal Pricing'!$D$9,"",MAX(CK72-MIN(MAX(CK$9-CK72*CK$8/12,0),CK72),0))</x:f>
      </x:c>
      <x:c r="CL73" s="58" t="str">
        <x:f>IF($C73&gt;'Deal Pricing'!$D$9,"",MAX(CL72-MIN(MAX(CL$9-CL72*CL$8/12,0),CL72),0))</x:f>
      </x:c>
      <x:c r="CM73" s="58" t="str">
        <x:f>IF($C73&gt;'Deal Pricing'!$D$9,"",MAX(CM72-MIN(MAX(CM$9-CM72*CM$8/12,0),CM72),0))</x:f>
      </x:c>
      <x:c r="CN73" s="58" t="str">
        <x:f>IF($C73&gt;'Deal Pricing'!$D$9,"",MAX(CN72-MIN(MAX(CN$9-CN72*CN$8/12,0),CN72),0))</x:f>
      </x:c>
      <x:c r="CO73" s="58" t="str">
        <x:f>IF($C73&gt;'Deal Pricing'!$D$9,"",MAX(CO72-MIN(MAX(CO$9-CO72*CO$8/12,0),CO72),0))</x:f>
      </x:c>
      <x:c r="CP73" s="58" t="str">
        <x:f>IF($C73&gt;'Deal Pricing'!$D$9,"",MAX(CP72-MIN(MAX(CP$9-CP72*CP$8/12,0),CP72),0))</x:f>
      </x:c>
      <x:c r="CQ73" s="58" t="str">
        <x:f>IF($C73&gt;'Deal Pricing'!$D$9,"",MAX(CQ72-MIN(MAX(CQ$9-CQ72*CQ$8/12,0),CQ72),0))</x:f>
      </x:c>
      <x:c r="CR73" s="58" t="str">
        <x:f>IF($C73&gt;'Deal Pricing'!$D$9,"",MAX(CR72-MIN(MAX(CR$9-CR72*CR$8/12,0),CR72),0))</x:f>
      </x:c>
      <x:c r="CS73" s="58" t="str">
        <x:f>IF($C73&gt;'Deal Pricing'!$D$9,"",MAX(CS72-MIN(MAX(CS$9-CS72*CS$8/12,0),CS72),0))</x:f>
      </x:c>
      <x:c r="CT73" s="58" t="str">
        <x:f>IF($C73&gt;'Deal Pricing'!$D$9,"",MAX(CT72-MIN(MAX(CT$9-CT72*CT$8/12,0),CT72),0))</x:f>
      </x:c>
      <x:c r="CU73" s="58" t="str">
        <x:f>IF($C73&gt;'Deal Pricing'!$D$9,"",MAX(CU72-MIN(MAX(CU$9-CU72*CU$8/12,0),CU72),0))</x:f>
      </x:c>
      <x:c r="CV73" s="58" t="str">
        <x:f>IF($C73&gt;'Deal Pricing'!$D$9,"",MAX(CV72-MIN(MAX(CV$9-CV72*CV$8/12,0),CV72),0))</x:f>
      </x:c>
      <x:c r="CW73" s="58" t="str">
        <x:f>IF($C73&gt;'Deal Pricing'!$D$9,"",MAX(CW72-MIN(MAX(CW$9-CW72*CW$8/12,0),CW72),0))</x:f>
      </x:c>
      <x:c r="CX73" s="58" t="str">
        <x:f>IF($C73&gt;'Deal Pricing'!$D$9,"",MAX(CX72-MIN(MAX(CX$9-CX72*CX$8/12,0),CX72),0))</x:f>
      </x:c>
      <x:c r="CY73" s="58" t="str">
        <x:f>IF($C73&gt;'Deal Pricing'!$D$9,"",MAX(CY72-MIN(MAX(CY$9-CY72*CY$8/12,0),CY72),0))</x:f>
      </x:c>
      <x:c r="CZ73" s="58" t="str">
        <x:f>IF($C73&gt;'Deal Pricing'!$D$9,"",MAX(CZ72-MIN(MAX(CZ$9-CZ72*CZ$8/12,0),CZ72),0))</x:f>
      </x:c>
      <x:c r="DA73" s="58" t="str">
        <x:f>IF($C73&gt;'Deal Pricing'!$D$9,"",MAX(DA72-MIN(MAX(DA$9-DA72*DA$8/12,0),DA72),0))</x:f>
      </x:c>
      <x:c r="DB73" s="58" t="str">
        <x:f>IF($C73&gt;'Deal Pricing'!$D$9,"",MAX(DB72-MIN(MAX(DB$9-DB72*DB$8/12,0),DB72),0))</x:f>
      </x:c>
      <x:c r="DC73" s="58" t="str">
        <x:f>IF($C73&gt;'Deal Pricing'!$D$9,"",MAX(DC72-MIN(MAX(DC$9-DC72*DC$8/12,0),DC72),0))</x:f>
      </x:c>
      <x:c r="DD73" s="58" t="str">
        <x:f>IF($C73&gt;'Deal Pricing'!$D$9,"",MAX(DD72-MIN(MAX(DD$9-DD72*DD$8/12,0),DD72),0))</x:f>
      </x:c>
      <x:c r="DE73" s="58" t="str">
        <x:f>IF($C73&gt;'Deal Pricing'!$D$9,"",MAX(DE72-MIN(MAX(DE$9-DE72*DE$8/12,0),DE72),0))</x:f>
      </x:c>
      <x:c r="DF73" s="58" t="str">
        <x:f>IF($C73&gt;'Deal Pricing'!$D$9,"",MAX(DF72-MIN(MAX(DF$9-DF72*DF$8/12,0),DF72),0))</x:f>
      </x:c>
      <x:c r="DG73" s="58" t="str">
        <x:f>IF($C73&gt;'Deal Pricing'!$D$9,"",MAX(DG72-MIN(MAX(DG$9-DG72*DG$8/12,0),DG72),0))</x:f>
      </x:c>
      <x:c r="DH73" s="58" t="str">
        <x:f>IF($C73&gt;'Deal Pricing'!$D$9,"",MAX(DH72-MIN(MAX(DH$9-DH72*DH$8/12,0),DH72),0))</x:f>
      </x:c>
      <x:c r="DI73" s="58" t="str">
        <x:f>IF($C73&gt;'Deal Pricing'!$D$9,"",MAX(DI72-MIN(MAX(DI$9-DI72*DI$8/12,0),DI72),0))</x:f>
      </x:c>
      <x:c r="DJ73" s="58" t="str">
        <x:f>IF($C73&gt;'Deal Pricing'!$D$9,"",MAX(DJ72-MIN(MAX(DJ$9-DJ72*DJ$8/12,0),DJ72),0))</x:f>
      </x:c>
      <x:c r="DK73" s="58" t="str">
        <x:f>IF($C73&gt;'Deal Pricing'!$D$9,"",MAX(DK72-MIN(MAX(DK$9-DK72*DK$8/12,0),DK72),0))</x:f>
      </x:c>
      <x:c r="DL73" s="58" t="str">
        <x:f>IF($C73&gt;'Deal Pricing'!$D$9,"",MAX(DL72-MIN(MAX(DL$9-DL72*DL$8/12,0),DL72),0))</x:f>
      </x:c>
      <x:c r="DM73" s="58" t="str">
        <x:f>IF($C73&gt;'Deal Pricing'!$D$9,"",MAX(DM72-MIN(MAX(DM$9-DM72*DM$8/12,0),DM72),0))</x:f>
      </x:c>
      <x:c r="DN73" s="58" t="str">
        <x:f>IF($C73&gt;'Deal Pricing'!$D$9,"",MAX(DN72-MIN(MAX(DN$9-DN72*DN$8/12,0),DN72),0))</x:f>
      </x:c>
      <x:c r="DO73" s="58" t="str">
        <x:f>IF($C73&gt;'Deal Pricing'!$D$9,"",MAX(DO72-MIN(MAX(DO$9-DO72*DO$8/12,0),DO72),0))</x:f>
      </x:c>
      <x:c r="DP73" s="58" t="str">
        <x:f>IF($C73&gt;'Deal Pricing'!$D$9,"",MAX(DP72-MIN(MAX(DP$9-DP72*DP$8/12,0),DP72),0))</x:f>
      </x:c>
      <x:c r="DQ73" s="58" t="str">
        <x:f>IF($C73&gt;'Deal Pricing'!$D$9,"",MAX(DQ72-MIN(MAX(DQ$9-DQ72*DQ$8/12,0),DQ72),0))</x:f>
      </x:c>
      <x:c r="DR73" s="58" t="str">
        <x:f>IF($C73&gt;'Deal Pricing'!$D$9,"",MAX(DR72-MIN(MAX(DR$9-DR72*DR$8/12,0),DR72),0))</x:f>
      </x:c>
      <x:c r="DS73" s="58" t="str">
        <x:f>IF($C73&gt;'Deal Pricing'!$D$9,"",MAX(DS72-MIN(MAX(DS$9-DS72*DS$8/12,0),DS72),0))</x:f>
      </x:c>
      <x:c r="DT73" s="58" t="str">
        <x:f>IF($C73&gt;'Deal Pricing'!$D$9,"",MAX(DT72-MIN(MAX(DT$9-DT72*DT$8/12,0),DT72),0))</x:f>
      </x:c>
      <x:c r="DU73" s="58" t="str">
        <x:f>IF($C73&gt;'Deal Pricing'!$D$9,"",MAX(DU72-MIN(MAX(DU$9-DU72*DU$8/12,0),DU72),0))</x:f>
      </x:c>
      <x:c r="DV73" s="58" t="str">
        <x:f>IF($C73&gt;'Deal Pricing'!$D$9,"",MAX(DV72-MIN(MAX(DV$9-DV72*DV$8/12,0),DV72),0))</x:f>
      </x:c>
      <x:c r="DW73" s="58" t="str">
        <x:f>IF($C73&gt;'Deal Pricing'!$D$9,"",MAX(DW72-MIN(MAX(DW$9-DW72*DW$8/12,0),DW72),0))</x:f>
      </x:c>
      <x:c r="DX73" s="58" t="str">
        <x:f>IF($C73&gt;'Deal Pricing'!$D$9,"",MAX(DX72-MIN(MAX(DX$9-DX72*DX$8/12,0),DX72),0))</x:f>
      </x:c>
      <x:c r="DY73" s="58" t="str">
        <x:f>IF($C73&gt;'Deal Pricing'!$D$9,"",MAX(DY72-MIN(MAX(DY$9-DY72*DY$8/12,0),DY72),0))</x:f>
      </x:c>
      <x:c r="DZ73" s="58" t="str">
        <x:f>IF($C73&gt;'Deal Pricing'!$D$9,"",MAX(DZ72-MIN(MAX(DZ$9-DZ72*DZ$8/12,0),DZ72),0))</x:f>
      </x:c>
      <x:c r="EA73" s="58" t="str">
        <x:f>IF($C73&gt;'Deal Pricing'!$D$9,"",MAX(EA72-MIN(MAX(EA$9-EA72*EA$8/12,0),EA72),0))</x:f>
      </x:c>
      <x:c r="EB73" s="58" t="str">
        <x:f>IF($C73&gt;'Deal Pricing'!$D$9,"",MAX(EB72-MIN(MAX(EB$9-EB72*EB$8/12,0),EB72),0))</x:f>
      </x:c>
      <x:c r="EC73" s="58" t="str">
        <x:f>IF($C73&gt;'Deal Pricing'!$D$9,"",MAX(EC72-MIN(MAX(EC$9-EC72*EC$8/12,0),EC72),0))</x:f>
      </x:c>
      <x:c r="ED73" s="58" t="str">
        <x:f>IF($C73&gt;'Deal Pricing'!$D$9,"",MAX(ED72-MIN(MAX(ED$9-ED72*ED$8/12,0),ED72),0))</x:f>
      </x:c>
      <x:c r="EE73" s="58" t="str">
        <x:f>IF($C73&gt;'Deal Pricing'!$D$9,"",MAX(EE72-MIN(MAX(EE$9-EE72*EE$8/12,0),EE72),0))</x:f>
      </x:c>
      <x:c r="EF73" s="58" t="str">
        <x:f>IF($C73&gt;'Deal Pricing'!$D$9,"",MAX(EF72-MIN(MAX(EF$9-EF72*EF$8/12,0),EF72),0))</x:f>
      </x:c>
      <x:c r="EG73" s="58" t="str">
        <x:f>IF($C73&gt;'Deal Pricing'!$D$9,"",MAX(EG72-MIN(MAX(EG$9-EG72*EG$8/12,0),EG72),0))</x:f>
      </x:c>
      <x:c r="EH73" s="58" t="str">
        <x:f>IF($C73&gt;'Deal Pricing'!$D$9,"",MAX(EH72-MIN(MAX(EH$9-EH72*EH$8/12,0),EH72),0))</x:f>
      </x:c>
      <x:c r="EI73" s="58" t="str">
        <x:f>IF($C73&gt;'Deal Pricing'!$D$9,"",MAX(EI72-MIN(MAX(EI$9-EI72*EI$8/12,0),EI72),0))</x:f>
      </x:c>
      <x:c r="EJ73" s="58" t="str">
        <x:f>IF($C73&gt;'Deal Pricing'!$D$9,"",MAX(EJ72-MIN(MAX(EJ$9-EJ72*EJ$8/12,0),EJ72),0))</x:f>
      </x:c>
      <x:c r="EK73" s="58" t="str">
        <x:f>IF($C73&gt;'Deal Pricing'!$D$9,"",MAX(EK72-MIN(MAX(EK$9-EK72*EK$8/12,0),EK72),0))</x:f>
      </x:c>
      <x:c r="EL73" s="58" t="str">
        <x:f>IF($C73&gt;'Deal Pricing'!$D$9,"",MAX(EL72-MIN(MAX(EL$9-EL72*EL$8/12,0),EL72),0))</x:f>
      </x:c>
      <x:c r="EM73" s="58" t="str">
        <x:f>IF($C73&gt;'Deal Pricing'!$D$9,"",MAX(EM72-MIN(MAX(EM$9-EM72*EM$8/12,0),EM72),0))</x:f>
      </x:c>
      <x:c r="EN73" s="58" t="str">
        <x:f>IF($C73&gt;'Deal Pricing'!$D$9,"",MAX(EN72-MIN(MAX(EN$9-EN72*EN$8/12,0),EN72),0))</x:f>
      </x:c>
      <x:c r="EO73" s="58" t="str">
        <x:f>IF($C73&gt;'Deal Pricing'!$D$9,"",MAX(EO72-MIN(MAX(EO$9-EO72*EO$8/12,0),EO72),0))</x:f>
      </x:c>
      <x:c r="EP73" s="58" t="str">
        <x:f>IF($C73&gt;'Deal Pricing'!$D$9,"",MAX(EP72-MIN(MAX(EP$9-EP72*EP$8/12,0),EP72),0))</x:f>
      </x:c>
      <x:c r="EQ73" s="58" t="str">
        <x:f>IF($C73&gt;'Deal Pricing'!$D$9,"",MAX(EQ72-MIN(MAX(EQ$9-EQ72*EQ$8/12,0),EQ72),0))</x:f>
      </x:c>
      <x:c r="ER73" s="58" t="str">
        <x:f>IF($C73&gt;'Deal Pricing'!$D$9,"",MAX(ER72-MIN(MAX(ER$9-ER72*ER$8/12,0),ER72),0))</x:f>
      </x:c>
      <x:c r="ES73" s="58" t="str">
        <x:f>IF($C73&gt;'Deal Pricing'!$D$9,"",MAX(ES72-MIN(MAX(ES$9-ES72*ES$8/12,0),ES72),0))</x:f>
      </x:c>
      <x:c r="ET73" s="58" t="str">
        <x:f>IF($C73&gt;'Deal Pricing'!$D$9,"",MAX(ET72-MIN(MAX(ET$9-ET72*ET$8/12,0),ET72),0))</x:f>
      </x:c>
      <x:c r="EU73" s="58" t="str">
        <x:f>IF($C73&gt;'Deal Pricing'!$D$9,"",MAX(EU72-MIN(MAX(EU$9-EU72*EU$8/12,0),EU72),0))</x:f>
      </x:c>
      <x:c r="EV73" s="58" t="str">
        <x:f>IF($C73&gt;'Deal Pricing'!$D$9,"",MAX(EV72-MIN(MAX(EV$9-EV72*EV$8/12,0),EV72),0))</x:f>
      </x:c>
      <x:c r="EW73" s="58" t="str">
        <x:f>IF($C73&gt;'Deal Pricing'!$D$9,"",MAX(EW72-MIN(MAX(EW$9-EW72*EW$8/12,0),EW72),0))</x:f>
      </x:c>
      <x:c r="EX73" s="58" t="str">
        <x:f>IF($C73&gt;'Deal Pricing'!$D$9,"",MAX(EX72-MIN(MAX(EX$9-EX72*EX$8/12,0),EX72),0))</x:f>
      </x:c>
      <x:c r="EY73" s="58" t="str">
        <x:f>IF($C73&gt;'Deal Pricing'!$D$9,"",MAX(EY72-MIN(MAX(EY$9-EY72*EY$8/12,0),EY72),0))</x:f>
      </x:c>
      <x:c r="EZ73" s="58" t="str">
        <x:f>IF($C73&gt;'Deal Pricing'!$D$9,"",MAX(EZ72-MIN(MAX(EZ$9-EZ72*EZ$8/12,0),EZ72),0))</x:f>
      </x:c>
      <x:c r="FA73" s="58" t="str">
        <x:f>IF($C73&gt;'Deal Pricing'!$D$9,"",MAX(FA72-MIN(MAX(FA$9-FA72*FA$8/12,0),FA72),0))</x:f>
      </x:c>
      <x:c r="FB73" s="58" t="str">
        <x:f>IF($C73&gt;'Deal Pricing'!$D$9,"",MAX(FB72-MIN(MAX(FB$9-FB72*FB$8/12,0),FB72),0))</x:f>
      </x:c>
      <x:c r="FC73" s="58" t="str">
        <x:f>IF($C73&gt;'Deal Pricing'!$D$9,"",MAX(FC72-MIN(MAX(FC$9-FC72*FC$8/12,0),FC72),0))</x:f>
      </x:c>
      <x:c r="FD73" s="58" t="str">
        <x:f>IF($C73&gt;'Deal Pricing'!$D$9,"",MAX(FD72-MIN(MAX(FD$9-FD72*FD$8/12,0),FD72),0))</x:f>
      </x:c>
      <x:c r="FE73" s="58" t="str">
        <x:f>IF($C73&gt;'Deal Pricing'!$D$9,"",MAX(FE72-MIN(MAX(FE$9-FE72*FE$8/12,0),FE72),0))</x:f>
      </x:c>
      <x:c r="FF73" s="58" t="str">
        <x:f>IF($C73&gt;'Deal Pricing'!$D$9,"",MAX(FF72-MIN(MAX(FF$9-FF72*FF$8/12,0),FF72),0))</x:f>
      </x:c>
      <x:c r="FG73" s="58" t="str">
        <x:f>IF($C73&gt;'Deal Pricing'!$D$9,"",MAX(FG72-MIN(MAX(FG$9-FG72*FG$8/12,0),FG72),0))</x:f>
      </x:c>
      <x:c r="FH73" s="58" t="str">
        <x:f>IF($C73&gt;'Deal Pricing'!$D$9,"",MAX(FH72-MIN(MAX(FH$9-FH72*FH$8/12,0),FH72),0))</x:f>
      </x:c>
      <x:c r="FI73" s="58" t="str">
        <x:f>IF($C73&gt;'Deal Pricing'!$D$9,"",MAX(FI72-MIN(MAX(FI$9-FI72*FI$8/12,0),FI72),0))</x:f>
      </x:c>
      <x:c r="FJ73" s="58" t="str">
        <x:f>IF($C73&gt;'Deal Pricing'!$D$9,"",MAX(FJ72-MIN(MAX(FJ$9-FJ72*FJ$8/12,0),FJ72),0))</x:f>
      </x:c>
      <x:c r="FK73" s="58" t="str">
        <x:f>IF($C73&gt;'Deal Pricing'!$D$9,"",MAX(FK72-MIN(MAX(FK$9-FK72*FK$8/12,0),FK72),0))</x:f>
      </x:c>
      <x:c r="FL73" s="58" t="str">
        <x:f>IF($C73&gt;'Deal Pricing'!$D$9,"",MAX(FL72-MIN(MAX(FL$9-FL72*FL$8/12,0),FL72),0))</x:f>
      </x:c>
      <x:c r="FM73" s="58" t="str">
        <x:f>IF($C73&gt;'Deal Pricing'!$D$9,"",MAX(FM72-MIN(MAX(FM$9-FM72*FM$8/12,0),FM72),0))</x:f>
      </x:c>
      <x:c r="FN73" s="58" t="str">
        <x:f>IF($C73&gt;'Deal Pricing'!$D$9,"",MAX(FN72-MIN(MAX(FN$9-FN72*FN$8/12,0),FN72),0))</x:f>
      </x:c>
      <x:c r="FO73" s="58" t="str">
        <x:f>IF($C73&gt;'Deal Pricing'!$D$9,"",MAX(FO72-MIN(MAX(FO$9-FO72*FO$8/12,0),FO72),0))</x:f>
      </x:c>
      <x:c r="FP73" s="58" t="str">
        <x:f>IF($C73&gt;'Deal Pricing'!$D$9,"",MAX(FP72-MIN(MAX(FP$9-FP72*FP$8/12,0),FP72),0))</x:f>
      </x:c>
      <x:c r="FQ73" s="58" t="str">
        <x:f>IF($C73&gt;'Deal Pricing'!$D$9,"",MAX(FQ72-MIN(MAX(FQ$9-FQ72*FQ$8/12,0),FQ72),0))</x:f>
      </x:c>
      <x:c r="FR73" s="58" t="str">
        <x:f>IF($C73&gt;'Deal Pricing'!$D$9,"",MAX(FR72-MIN(MAX(FR$9-FR72*FR$8/12,0),FR72),0))</x:f>
      </x:c>
      <x:c r="FS73" s="58" t="str">
        <x:f>IF($C73&gt;'Deal Pricing'!$D$9,"",MAX(FS72-MIN(MAX(FS$9-FS72*FS$8/12,0),FS72),0))</x:f>
      </x:c>
      <x:c r="FT73" s="58" t="str">
        <x:f>IF($C73&gt;'Deal Pricing'!$D$9,"",MAX(FT72-MIN(MAX(FT$9-FT72*FT$8/12,0),FT72),0))</x:f>
      </x:c>
      <x:c r="FU73" s="58" t="str">
        <x:f>IF($C73&gt;'Deal Pricing'!$D$9,"",MAX(FU72-MIN(MAX(FU$9-FU72*FU$8/12,0),FU72),0))</x:f>
      </x:c>
      <x:c r="FV73" s="58" t="str">
        <x:f>IF($C73&gt;'Deal Pricing'!$D$9,"",MAX(FV72-MIN(MAX(FV$9-FV72*FV$8/12,0),FV72),0))</x:f>
      </x:c>
      <x:c r="FW73" s="58" t="str">
        <x:f>IF($C73&gt;'Deal Pricing'!$D$9,"",MAX(FW72-MIN(MAX(FW$9-FW72*FW$8/12,0),FW72),0))</x:f>
      </x:c>
      <x:c r="FX73" s="58" t="str">
        <x:f>IF($C73&gt;'Deal Pricing'!$D$9,"",MAX(FX72-MIN(MAX(FX$9-FX72*FX$8/12,0),FX72),0))</x:f>
      </x:c>
      <x:c r="FY73" s="58" t="str">
        <x:f>IF($C73&gt;'Deal Pricing'!$D$9,"",MAX(FY72-MIN(MAX(FY$9-FY72*FY$8/12,0),FY72),0))</x:f>
      </x:c>
      <x:c r="FZ73" s="58" t="str">
        <x:f>IF($C73&gt;'Deal Pricing'!$D$9,"",MAX(FZ72-MIN(MAX(FZ$9-FZ72*FZ$8/12,0),FZ72),0))</x:f>
      </x:c>
      <x:c r="GA73" s="58" t="str">
        <x:f>IF($C73&gt;'Deal Pricing'!$D$9,"",MAX(GA72-MIN(MAX(GA$9-GA72*GA$8/12,0),GA72),0))</x:f>
      </x:c>
      <x:c r="GB73" s="58" t="str">
        <x:f>IF($C73&gt;'Deal Pricing'!$D$9,"",MAX(GB72-MIN(MAX(GB$9-GB72*GB$8/12,0),GB72),0))</x:f>
      </x:c>
      <x:c r="GC73" s="58" t="str">
        <x:f>IF($C73&gt;'Deal Pricing'!$D$9,"",MAX(GC72-MIN(MAX(GC$9-GC72*GC$8/12,0),GC72),0))</x:f>
      </x:c>
      <x:c r="GD73" s="58" t="str">
        <x:f>IF($C73&gt;'Deal Pricing'!$D$9,"",MAX(GD72-MIN(MAX(GD$9-GD72*GD$8/12,0),GD72),0))</x:f>
      </x:c>
      <x:c r="GE73" s="58" t="str">
        <x:f>IF($C73&gt;'Deal Pricing'!$D$9,"",MAX(GE72-MIN(MAX(GE$9-GE72*GE$8/12,0),GE72),0))</x:f>
      </x:c>
      <x:c r="GF73" s="58" t="str">
        <x:f>IF($C73&gt;'Deal Pricing'!$D$9,"",MAX(GF72-MIN(MAX(GF$9-GF72*GF$8/12,0),GF72),0))</x:f>
      </x:c>
      <x:c r="GG73" s="58" t="str">
        <x:f>IF($C73&gt;'Deal Pricing'!$D$9,"",MAX(GG72-MIN(MAX(GG$9-GG72*GG$8/12,0),GG72),0))</x:f>
      </x:c>
      <x:c r="GH73" s="58" t="str">
        <x:f>IF($C73&gt;'Deal Pricing'!$D$9,"",MAX(GH72-MIN(MAX(GH$9-GH72*GH$8/12,0),GH72),0))</x:f>
      </x:c>
      <x:c r="GI73" s="58" t="str">
        <x:f>IF($C73&gt;'Deal Pricing'!$D$9,"",MAX(GI72-MIN(MAX(GI$9-GI72*GI$8/12,0),GI72),0))</x:f>
      </x:c>
      <x:c r="GJ73" s="58" t="str">
        <x:f>IF($C73&gt;'Deal Pricing'!$D$9,"",MAX(GJ72-MIN(MAX(GJ$9-GJ72*GJ$8/12,0),GJ72),0))</x:f>
      </x:c>
      <x:c r="GK73" s="58" t="str">
        <x:f>IF($C73&gt;'Deal Pricing'!$D$9,"",MAX(GK72-MIN(MAX(GK$9-GK72*GK$8/12,0),GK72),0))</x:f>
      </x:c>
      <x:c r="GL73" s="58" t="str">
        <x:f>IF($C73&gt;'Deal Pricing'!$D$9,"",MAX(GL72-MIN(MAX(GL$9-GL72*GL$8/12,0),GL72),0))</x:f>
      </x:c>
      <x:c r="GM73" s="58" t="str">
        <x:f>IF($C73&gt;'Deal Pricing'!$D$9,"",MAX(GM72-MIN(MAX(GM$9-GM72*GM$8/12,0),GM72),0))</x:f>
      </x:c>
      <x:c r="GN73" s="58" t="str">
        <x:f>IF($C73&gt;'Deal Pricing'!$D$9,"",MAX(GN72-MIN(MAX(GN$9-GN72*GN$8/12,0),GN72),0))</x:f>
      </x:c>
      <x:c r="GO73" s="58" t="str">
        <x:f>IF($C73&gt;'Deal Pricing'!$D$9,"",MAX(GO72-MIN(MAX(GO$9-GO72*GO$8/12,0),GO72),0))</x:f>
      </x:c>
      <x:c r="GP73" s="58" t="str">
        <x:f>IF($C73&gt;'Deal Pricing'!$D$9,"",MAX(GP72-MIN(MAX(GP$9-GP72*GP$8/12,0),GP72),0))</x:f>
      </x:c>
      <x:c r="GQ73" s="58" t="str">
        <x:f>IF($C73&gt;'Deal Pricing'!$D$9,"",MAX(GQ72-MIN(MAX(GQ$9-GQ72*GQ$8/12,0),GQ72),0))</x:f>
      </x:c>
      <x:c r="GR73" s="58" t="str">
        <x:f>IF($C73&gt;'Deal Pricing'!$D$9,"",MAX(GR72-MIN(MAX(GR$9-GR72*GR$8/12,0),GR72),0))</x:f>
      </x:c>
      <x:c r="GS73" s="58" t="str">
        <x:f>IF($C73&gt;'Deal Pricing'!$D$9,"",MAX(GS72-MIN(MAX(GS$9-GS72*GS$8/12,0),GS72),0))</x:f>
      </x:c>
      <x:c r="GT73" s="58" t="str">
        <x:f>IF($C73&gt;'Deal Pricing'!$D$9,"",MAX(GT72-MIN(MAX(GT$9-GT72*GT$8/12,0),GT72),0))</x:f>
      </x:c>
      <x:c r="GU73" s="58" t="str">
        <x:f>IF($C73&gt;'Deal Pricing'!$D$9,"",MAX(GU72-MIN(MAX(GU$9-GU72*GU$8/12,0),GU72),0))</x:f>
      </x:c>
      <x:c r="GV73" s="58" t="str">
        <x:f>IF($C73&gt;'Deal Pricing'!$D$9,"",MAX(GV72-MIN(MAX(GV$9-GV72*GV$8/12,0),GV72),0))</x:f>
      </x:c>
      <x:c r="GW73" s="58" t="str">
        <x:f>IF($C73&gt;'Deal Pricing'!$D$9,"",MAX(GW72-MIN(MAX(GW$9-GW72*GW$8/12,0),GW72),0))</x:f>
      </x:c>
      <x:c r="GX73" s="58" t="str">
        <x:f>IF($C73&gt;'Deal Pricing'!$D$9,"",MAX(GX72-MIN(MAX(GX$9-GX72*GX$8/12,0),GX72),0))</x:f>
      </x:c>
      <x:c r="GY73" s="58" t="str">
        <x:f>IF($C73&gt;'Deal Pricing'!$D$9,"",MAX(GY72-MIN(MAX(GY$9-GY72*GY$8/12,0),GY72),0))</x:f>
      </x:c>
      <x:c r="GZ73" s="58" t="str">
        <x:f>IF($C73&gt;'Deal Pricing'!$D$9,"",MAX(GZ72-MIN(MAX(GZ$9-GZ72*GZ$8/12,0),GZ72),0))</x:f>
      </x:c>
      <x:c r="HA73" s="58" t="str">
        <x:f>IF($C73&gt;'Deal Pricing'!$D$9,"",MAX(HA72-MIN(MAX(HA$9-HA72*HA$8/12,0),HA72),0))</x:f>
      </x:c>
      <x:c r="HB73" s="58" t="str">
        <x:f>IF($C73&gt;'Deal Pricing'!$D$9,"",MAX(HB72-MIN(MAX(HB$9-HB72*HB$8/12,0),HB72),0))</x:f>
      </x:c>
      <x:c r="HC73" s="58" t="str">
        <x:f>IF($C73&gt;'Deal Pricing'!$D$9,"",MAX(HC72-MIN(MAX(HC$9-HC72*HC$8/12,0),HC72),0))</x:f>
      </x:c>
      <x:c r="HD73" s="58" t="str">
        <x:f>IF($C73&gt;'Deal Pricing'!$D$9,"",MAX(HD72-MIN(MAX(HD$9-HD72*HD$8/12,0),HD72),0))</x:f>
      </x:c>
      <x:c r="HE73" s="58" t="str">
        <x:f>IF($C73&gt;'Deal Pricing'!$D$9,"",MAX(HE72-MIN(MAX(HE$9-HE72*HE$8/12,0),HE72),0))</x:f>
      </x:c>
      <x:c r="HF73" s="58" t="str">
        <x:f>IF($C73&gt;'Deal Pricing'!$D$9,"",MAX(HF72-MIN(MAX(HF$9-HF72*HF$8/12,0),HF72),0))</x:f>
      </x:c>
      <x:c r="HG73" s="58" t="str">
        <x:f>IF($C73&gt;'Deal Pricing'!$D$9,"",MAX(HG72-MIN(MAX(HG$9-HG72*HG$8/12,0),HG72),0))</x:f>
      </x:c>
      <x:c r="HH73" s="58" t="str">
        <x:f>IF($C73&gt;'Deal Pricing'!$D$9,"",MAX(HH72-MIN(MAX(HH$9-HH72*HH$8/12,0),HH72),0))</x:f>
      </x:c>
      <x:c r="HI73" s="58" t="str">
        <x:f>IF($C73&gt;'Deal Pricing'!$D$9,"",MAX(HI72-MIN(MAX(HI$9-HI72*HI$8/12,0),HI72),0))</x:f>
      </x:c>
      <x:c r="HJ73" s="58" t="str">
        <x:f>IF($C73&gt;'Deal Pricing'!$D$9,"",MAX(HJ72-MIN(MAX(HJ$9-HJ72*HJ$8/12,0),HJ72),0))</x:f>
      </x:c>
      <x:c r="HK73" s="58" t="str">
        <x:f>IF($C73&gt;'Deal Pricing'!$D$9,"",MAX(HK72-MIN(MAX(HK$9-HK72*HK$8/12,0),HK72),0))</x:f>
      </x:c>
      <x:c r="HL73" s="58" t="str">
        <x:f>IF($C73&gt;'Deal Pricing'!$D$9,"",MAX(HL72-MIN(MAX(HL$9-HL72*HL$8/12,0),HL72),0))</x:f>
      </x:c>
      <x:c r="HM73" s="58" t="str">
        <x:f>IF($C73&gt;'Deal Pricing'!$D$9,"",MAX(HM72-MIN(MAX(HM$9-HM72*HM$8/12,0),HM72),0))</x:f>
      </x:c>
      <x:c r="HN73" s="58" t="str">
        <x:f>IF($C73&gt;'Deal Pricing'!$D$9,"",MAX(HN72-MIN(MAX(HN$9-HN72*HN$8/12,0),HN72),0))</x:f>
      </x:c>
      <x:c r="HO73" s="58" t="str">
        <x:f>IF($C73&gt;'Deal Pricing'!$D$9,"",MAX(HO72-MIN(MAX(HO$9-HO72*HO$8/12,0),HO72),0))</x:f>
      </x:c>
      <x:c r="HP73" s="58" t="str">
        <x:f>IF($C73&gt;'Deal Pricing'!$D$9,"",MAX(HP72-MIN(MAX(HP$9-HP72*HP$8/12,0),HP72),0))</x:f>
      </x:c>
      <x:c r="HQ73" s="58" t="str">
        <x:f>IF($C73&gt;'Deal Pricing'!$D$9,"",MAX(HQ72-MIN(MAX(HQ$9-HQ72*HQ$8/12,0),HQ72),0))</x:f>
      </x:c>
      <x:c r="HR73" s="58" t="str">
        <x:f>IF($C73&gt;'Deal Pricing'!$D$9,"",MAX(HR72-MIN(MAX(HR$9-HR72*HR$8/12,0),HR72),0))</x:f>
      </x:c>
      <x:c r="HS73" s="58" t="str">
        <x:f>IF($C73&gt;'Deal Pricing'!$D$9,"",MAX(HS72-MIN(MAX(HS$9-HS72*HS$8/12,0),HS72),0))</x:f>
      </x:c>
      <x:c r="HT73" s="58" t="str">
        <x:f>IF($C73&gt;'Deal Pricing'!$D$9,"",MAX(HT72-MIN(MAX(HT$9-HT72*HT$8/12,0),HT72),0))</x:f>
      </x:c>
      <x:c r="HU73" s="58" t="str">
        <x:f>IF($C73&gt;'Deal Pricing'!$D$9,"",MAX(HU72-MIN(MAX(HU$9-HU72*HU$8/12,0),HU72),0))</x:f>
      </x:c>
      <x:c r="HV73" s="58" t="str">
        <x:f>IF($C73&gt;'Deal Pricing'!$D$9,"",MAX(HV72-MIN(MAX(HV$9-HV72*HV$8/12,0),HV72),0))</x:f>
      </x:c>
      <x:c r="HW73" s="58" t="str">
        <x:f>IF($C73&gt;'Deal Pricing'!$D$9,"",MAX(HW72-MIN(MAX(HW$9-HW72*HW$8/12,0),HW72),0))</x:f>
      </x:c>
      <x:c r="HX73" s="58" t="str">
        <x:f>IF($C73&gt;'Deal Pricing'!$D$9,"",MAX(HX72-MIN(MAX(HX$9-HX72*HX$8/12,0),HX72),0))</x:f>
      </x:c>
      <x:c r="HY73" s="58" t="str">
        <x:f>IF($C73&gt;'Deal Pricing'!$D$9,"",MAX(HY72-MIN(MAX(HY$9-HY72*HY$8/12,0),HY72),0))</x:f>
      </x:c>
      <x:c r="HZ73" s="58" t="str">
        <x:f>IF($C73&gt;'Deal Pricing'!$D$9,"",MAX(HZ72-MIN(MAX(HZ$9-HZ72*HZ$8/12,0),HZ72),0))</x:f>
      </x:c>
      <x:c r="IA73" s="58" t="str">
        <x:f>IF($C73&gt;'Deal Pricing'!$D$9,"",MAX(IA72-MIN(MAX(IA$9-IA72*IA$8/12,0),IA72),0))</x:f>
      </x:c>
      <x:c r="IB73" s="58" t="str">
        <x:f>IF($C73&gt;'Deal Pricing'!$D$9,"",MAX(IB72-MIN(MAX(IB$9-IB72*IB$8/12,0),IB72),0))</x:f>
      </x:c>
      <x:c r="IC73" s="2"/>
      <x:c r="ID73" s="2"/>
      <x:c r="IE73" s="2"/>
      <x:c r="IF73" s="2"/>
    </x:row>
    <x:row r="74">
      <x:c r="A74" s="2"/>
      <x:c r="B74" s="2"/>
      <x:c r="C74" s="2" t="n">
        <x:v>50</x:v>
      </x:c>
      <x:c r="D74" s="67" t="str">
        <x:f>IF(C74&lt;='Deal Pricing'!$D$9,(1-(1-(1-'Deal Pricing'!$H$10)^(1/12)))^(C74-1),"")</x:f>
      </x:c>
      <x:c r="E74" s="67" t="str">
        <x:f>IF(D74="","",D74*(1-(1-'Deal Pricing'!$H$10)^(1/12)))</x:f>
      </x:c>
      <x:c r="F74" s="58" t="str">
        <x:f>IF($C74&gt;'Deal Pricing'!$D$9,"",MAX(F73-MIN(MAX(F$9-F73*F$8/12,0),F73),0))</x:f>
      </x:c>
      <x:c r="G74" s="58" t="str">
        <x:f>IF($C74&gt;'Deal Pricing'!$D$9,"",MAX(G73-MIN(MAX(G$9-G73*G$8/12,0),G73),0))</x:f>
      </x:c>
      <x:c r="H74" s="58" t="str">
        <x:f>IF($C74&gt;'Deal Pricing'!$D$9,"",MAX(H73-MIN(MAX(H$9-H73*H$8/12,0),H73),0))</x:f>
      </x:c>
      <x:c r="I74" s="58" t="str">
        <x:f>IF($C74&gt;'Deal Pricing'!$D$9,"",MAX(I73-MIN(MAX(I$9-I73*I$8/12,0),I73),0))</x:f>
      </x:c>
      <x:c r="J74" s="58" t="str">
        <x:f>IF($C74&gt;'Deal Pricing'!$D$9,"",MAX(J73-MIN(MAX(J$9-J73*J$8/12,0),J73),0))</x:f>
      </x:c>
      <x:c r="K74" s="58" t="str">
        <x:f>IF($C74&gt;'Deal Pricing'!$D$9,"",MAX(K73-MIN(MAX(K$9-K73*K$8/12,0),K73),0))</x:f>
      </x:c>
      <x:c r="L74" s="58" t="str">
        <x:f>IF($C74&gt;'Deal Pricing'!$D$9,"",MAX(L73-MIN(MAX(L$9-L73*L$8/12,0),L73),0))</x:f>
      </x:c>
      <x:c r="M74" s="58" t="str">
        <x:f>IF($C74&gt;'Deal Pricing'!$D$9,"",MAX(M73-MIN(MAX(M$9-M73*M$8/12,0),M73),0))</x:f>
      </x:c>
      <x:c r="N74" s="58" t="str">
        <x:f>IF($C74&gt;'Deal Pricing'!$D$9,"",MAX(N73-MIN(MAX(N$9-N73*N$8/12,0),N73),0))</x:f>
      </x:c>
      <x:c r="O74" s="58" t="str">
        <x:f>IF($C74&gt;'Deal Pricing'!$D$9,"",MAX(O73-MIN(MAX(O$9-O73*O$8/12,0),O73),0))</x:f>
      </x:c>
      <x:c r="P74" s="58" t="str">
        <x:f>IF($C74&gt;'Deal Pricing'!$D$9,"",MAX(P73-MIN(MAX(P$9-P73*P$8/12,0),P73),0))</x:f>
      </x:c>
      <x:c r="Q74" s="58" t="str">
        <x:f>IF($C74&gt;'Deal Pricing'!$D$9,"",MAX(Q73-MIN(MAX(Q$9-Q73*Q$8/12,0),Q73),0))</x:f>
      </x:c>
      <x:c r="R74" s="58" t="str">
        <x:f>IF($C74&gt;'Deal Pricing'!$D$9,"",MAX(R73-MIN(MAX(R$9-R73*R$8/12,0),R73),0))</x:f>
      </x:c>
      <x:c r="S74" s="58" t="str">
        <x:f>IF($C74&gt;'Deal Pricing'!$D$9,"",MAX(S73-MIN(MAX(S$9-S73*S$8/12,0),S73),0))</x:f>
      </x:c>
      <x:c r="T74" s="58" t="str">
        <x:f>IF($C74&gt;'Deal Pricing'!$D$9,"",MAX(T73-MIN(MAX(T$9-T73*T$8/12,0),T73),0))</x:f>
      </x:c>
      <x:c r="U74" s="58" t="str">
        <x:f>IF($C74&gt;'Deal Pricing'!$D$9,"",MAX(U73-MIN(MAX(U$9-U73*U$8/12,0),U73),0))</x:f>
      </x:c>
      <x:c r="V74" s="58" t="str">
        <x:f>IF($C74&gt;'Deal Pricing'!$D$9,"",MAX(V73-MIN(MAX(V$9-V73*V$8/12,0),V73),0))</x:f>
      </x:c>
      <x:c r="W74" s="58" t="str">
        <x:f>IF($C74&gt;'Deal Pricing'!$D$9,"",MAX(W73-MIN(MAX(W$9-W73*W$8/12,0),W73),0))</x:f>
      </x:c>
      <x:c r="X74" s="58" t="str">
        <x:f>IF($C74&gt;'Deal Pricing'!$D$9,"",MAX(X73-MIN(MAX(X$9-X73*X$8/12,0),X73),0))</x:f>
      </x:c>
      <x:c r="Y74" s="58" t="str">
        <x:f>IF($C74&gt;'Deal Pricing'!$D$9,"",MAX(Y73-MIN(MAX(Y$9-Y73*Y$8/12,0),Y73),0))</x:f>
      </x:c>
      <x:c r="Z74" s="58" t="str">
        <x:f>IF($C74&gt;'Deal Pricing'!$D$9,"",MAX(Z73-MIN(MAX(Z$9-Z73*Z$8/12,0),Z73),0))</x:f>
      </x:c>
      <x:c r="AA74" s="58" t="str">
        <x:f>IF($C74&gt;'Deal Pricing'!$D$9,"",MAX(AA73-MIN(MAX(AA$9-AA73*AA$8/12,0),AA73),0))</x:f>
      </x:c>
      <x:c r="AB74" s="58" t="str">
        <x:f>IF($C74&gt;'Deal Pricing'!$D$9,"",MAX(AB73-MIN(MAX(AB$9-AB73*AB$8/12,0),AB73),0))</x:f>
      </x:c>
      <x:c r="AC74" s="58" t="str">
        <x:f>IF($C74&gt;'Deal Pricing'!$D$9,"",MAX(AC73-MIN(MAX(AC$9-AC73*AC$8/12,0),AC73),0))</x:f>
      </x:c>
      <x:c r="AD74" s="58" t="str">
        <x:f>IF($C74&gt;'Deal Pricing'!$D$9,"",MAX(AD73-MIN(MAX(AD$9-AD73*AD$8/12,0),AD73),0))</x:f>
      </x:c>
      <x:c r="AE74" s="58" t="str">
        <x:f>IF($C74&gt;'Deal Pricing'!$D$9,"",MAX(AE73-MIN(MAX(AE$9-AE73*AE$8/12,0),AE73),0))</x:f>
      </x:c>
      <x:c r="AF74" s="58" t="str">
        <x:f>IF($C74&gt;'Deal Pricing'!$D$9,"",MAX(AF73-MIN(MAX(AF$9-AF73*AF$8/12,0),AF73),0))</x:f>
      </x:c>
      <x:c r="AG74" s="58" t="str">
        <x:f>IF($C74&gt;'Deal Pricing'!$D$9,"",MAX(AG73-MIN(MAX(AG$9-AG73*AG$8/12,0),AG73),0))</x:f>
      </x:c>
      <x:c r="AH74" s="58" t="str">
        <x:f>IF($C74&gt;'Deal Pricing'!$D$9,"",MAX(AH73-MIN(MAX(AH$9-AH73*AH$8/12,0),AH73),0))</x:f>
      </x:c>
      <x:c r="AI74" s="58" t="str">
        <x:f>IF($C74&gt;'Deal Pricing'!$D$9,"",MAX(AI73-MIN(MAX(AI$9-AI73*AI$8/12,0),AI73),0))</x:f>
      </x:c>
      <x:c r="AJ74" s="58" t="str">
        <x:f>IF($C74&gt;'Deal Pricing'!$D$9,"",MAX(AJ73-MIN(MAX(AJ$9-AJ73*AJ$8/12,0),AJ73),0))</x:f>
      </x:c>
      <x:c r="AK74" s="58" t="str">
        <x:f>IF($C74&gt;'Deal Pricing'!$D$9,"",MAX(AK73-MIN(MAX(AK$9-AK73*AK$8/12,0),AK73),0))</x:f>
      </x:c>
      <x:c r="AL74" s="58" t="str">
        <x:f>IF($C74&gt;'Deal Pricing'!$D$9,"",MAX(AL73-MIN(MAX(AL$9-AL73*AL$8/12,0),AL73),0))</x:f>
      </x:c>
      <x:c r="AM74" s="58" t="str">
        <x:f>IF($C74&gt;'Deal Pricing'!$D$9,"",MAX(AM73-MIN(MAX(AM$9-AM73*AM$8/12,0),AM73),0))</x:f>
      </x:c>
      <x:c r="AN74" s="58" t="str">
        <x:f>IF($C74&gt;'Deal Pricing'!$D$9,"",MAX(AN73-MIN(MAX(AN$9-AN73*AN$8/12,0),AN73),0))</x:f>
      </x:c>
      <x:c r="AO74" s="58" t="str">
        <x:f>IF($C74&gt;'Deal Pricing'!$D$9,"",MAX(AO73-MIN(MAX(AO$9-AO73*AO$8/12,0),AO73),0))</x:f>
      </x:c>
      <x:c r="AP74" s="58" t="str">
        <x:f>IF($C74&gt;'Deal Pricing'!$D$9,"",MAX(AP73-MIN(MAX(AP$9-AP73*AP$8/12,0),AP73),0))</x:f>
      </x:c>
      <x:c r="AQ74" s="58" t="str">
        <x:f>IF($C74&gt;'Deal Pricing'!$D$9,"",MAX(AQ73-MIN(MAX(AQ$9-AQ73*AQ$8/12,0),AQ73),0))</x:f>
      </x:c>
      <x:c r="AR74" s="58" t="str">
        <x:f>IF($C74&gt;'Deal Pricing'!$D$9,"",MAX(AR73-MIN(MAX(AR$9-AR73*AR$8/12,0),AR73),0))</x:f>
      </x:c>
      <x:c r="AS74" s="58" t="str">
        <x:f>IF($C74&gt;'Deal Pricing'!$D$9,"",MAX(AS73-MIN(MAX(AS$9-AS73*AS$8/12,0),AS73),0))</x:f>
      </x:c>
      <x:c r="AT74" s="58" t="str">
        <x:f>IF($C74&gt;'Deal Pricing'!$D$9,"",MAX(AT73-MIN(MAX(AT$9-AT73*AT$8/12,0),AT73),0))</x:f>
      </x:c>
      <x:c r="AU74" s="58" t="str">
        <x:f>IF($C74&gt;'Deal Pricing'!$D$9,"",MAX(AU73-MIN(MAX(AU$9-AU73*AU$8/12,0),AU73),0))</x:f>
      </x:c>
      <x:c r="AV74" s="58" t="str">
        <x:f>IF($C74&gt;'Deal Pricing'!$D$9,"",MAX(AV73-MIN(MAX(AV$9-AV73*AV$8/12,0),AV73),0))</x:f>
      </x:c>
      <x:c r="AW74" s="58" t="str">
        <x:f>IF($C74&gt;'Deal Pricing'!$D$9,"",MAX(AW73-MIN(MAX(AW$9-AW73*AW$8/12,0),AW73),0))</x:f>
      </x:c>
      <x:c r="AX74" s="58" t="str">
        <x:f>IF($C74&gt;'Deal Pricing'!$D$9,"",MAX(AX73-MIN(MAX(AX$9-AX73*AX$8/12,0),AX73),0))</x:f>
      </x:c>
      <x:c r="AY74" s="58" t="str">
        <x:f>IF($C74&gt;'Deal Pricing'!$D$9,"",MAX(AY73-MIN(MAX(AY$9-AY73*AY$8/12,0),AY73),0))</x:f>
      </x:c>
      <x:c r="AZ74" s="58" t="str">
        <x:f>IF($C74&gt;'Deal Pricing'!$D$9,"",MAX(AZ73-MIN(MAX(AZ$9-AZ73*AZ$8/12,0),AZ73),0))</x:f>
      </x:c>
      <x:c r="BA74" s="58" t="str">
        <x:f>IF($C74&gt;'Deal Pricing'!$D$9,"",MAX(BA73-MIN(MAX(BA$9-BA73*BA$8/12,0),BA73),0))</x:f>
      </x:c>
      <x:c r="BB74" s="58" t="str">
        <x:f>IF($C74&gt;'Deal Pricing'!$D$9,"",MAX(BB73-MIN(MAX(BB$9-BB73*BB$8/12,0),BB73),0))</x:f>
      </x:c>
      <x:c r="BC74" s="58" t="str">
        <x:f>IF($C74&gt;'Deal Pricing'!$D$9,"",MAX(BC73-MIN(MAX(BC$9-BC73*BC$8/12,0),BC73),0))</x:f>
      </x:c>
      <x:c r="BD74" s="58" t="str">
        <x:f>IF($C74&gt;'Deal Pricing'!$D$9,"",MAX(BD73-MIN(MAX(BD$9-BD73*BD$8/12,0),BD73),0))</x:f>
      </x:c>
      <x:c r="BE74" s="58" t="str">
        <x:f>IF($C74&gt;'Deal Pricing'!$D$9,"",MAX(BE73-MIN(MAX(BE$9-BE73*BE$8/12,0),BE73),0))</x:f>
      </x:c>
      <x:c r="BF74" s="58" t="str">
        <x:f>IF($C74&gt;'Deal Pricing'!$D$9,"",MAX(BF73-MIN(MAX(BF$9-BF73*BF$8/12,0),BF73),0))</x:f>
      </x:c>
      <x:c r="BG74" s="58" t="str">
        <x:f>IF($C74&gt;'Deal Pricing'!$D$9,"",MAX(BG73-MIN(MAX(BG$9-BG73*BG$8/12,0),BG73),0))</x:f>
      </x:c>
      <x:c r="BH74" s="58" t="str">
        <x:f>IF($C74&gt;'Deal Pricing'!$D$9,"",MAX(BH73-MIN(MAX(BH$9-BH73*BH$8/12,0),BH73),0))</x:f>
      </x:c>
      <x:c r="BI74" s="58" t="str">
        <x:f>IF($C74&gt;'Deal Pricing'!$D$9,"",MAX(BI73-MIN(MAX(BI$9-BI73*BI$8/12,0),BI73),0))</x:f>
      </x:c>
      <x:c r="BJ74" s="58" t="str">
        <x:f>IF($C74&gt;'Deal Pricing'!$D$9,"",MAX(BJ73-MIN(MAX(BJ$9-BJ73*BJ$8/12,0),BJ73),0))</x:f>
      </x:c>
      <x:c r="BK74" s="58" t="str">
        <x:f>IF($C74&gt;'Deal Pricing'!$D$9,"",MAX(BK73-MIN(MAX(BK$9-BK73*BK$8/12,0),BK73),0))</x:f>
      </x:c>
      <x:c r="BL74" s="58" t="str">
        <x:f>IF($C74&gt;'Deal Pricing'!$D$9,"",MAX(BL73-MIN(MAX(BL$9-BL73*BL$8/12,0),BL73),0))</x:f>
      </x:c>
      <x:c r="BM74" s="58" t="str">
        <x:f>IF($C74&gt;'Deal Pricing'!$D$9,"",MAX(BM73-MIN(MAX(BM$9-BM73*BM$8/12,0),BM73),0))</x:f>
      </x:c>
      <x:c r="BN74" s="58" t="str">
        <x:f>IF($C74&gt;'Deal Pricing'!$D$9,"",MAX(BN73-MIN(MAX(BN$9-BN73*BN$8/12,0),BN73),0))</x:f>
      </x:c>
      <x:c r="BO74" s="58" t="str">
        <x:f>IF($C74&gt;'Deal Pricing'!$D$9,"",MAX(BO73-MIN(MAX(BO$9-BO73*BO$8/12,0),BO73),0))</x:f>
      </x:c>
      <x:c r="BP74" s="58" t="str">
        <x:f>IF($C74&gt;'Deal Pricing'!$D$9,"",MAX(BP73-MIN(MAX(BP$9-BP73*BP$8/12,0),BP73),0))</x:f>
      </x:c>
      <x:c r="BQ74" s="58" t="str">
        <x:f>IF($C74&gt;'Deal Pricing'!$D$9,"",MAX(BQ73-MIN(MAX(BQ$9-BQ73*BQ$8/12,0),BQ73),0))</x:f>
      </x:c>
      <x:c r="BR74" s="58" t="str">
        <x:f>IF($C74&gt;'Deal Pricing'!$D$9,"",MAX(BR73-MIN(MAX(BR$9-BR73*BR$8/12,0),BR73),0))</x:f>
      </x:c>
      <x:c r="BS74" s="58" t="str">
        <x:f>IF($C74&gt;'Deal Pricing'!$D$9,"",MAX(BS73-MIN(MAX(BS$9-BS73*BS$8/12,0),BS73),0))</x:f>
      </x:c>
      <x:c r="BT74" s="58" t="str">
        <x:f>IF($C74&gt;'Deal Pricing'!$D$9,"",MAX(BT73-MIN(MAX(BT$9-BT73*BT$8/12,0),BT73),0))</x:f>
      </x:c>
      <x:c r="BU74" s="58" t="str">
        <x:f>IF($C74&gt;'Deal Pricing'!$D$9,"",MAX(BU73-MIN(MAX(BU$9-BU73*BU$8/12,0),BU73),0))</x:f>
      </x:c>
      <x:c r="BV74" s="58" t="str">
        <x:f>IF($C74&gt;'Deal Pricing'!$D$9,"",MAX(BV73-MIN(MAX(BV$9-BV73*BV$8/12,0),BV73),0))</x:f>
      </x:c>
      <x:c r="BW74" s="58" t="str">
        <x:f>IF($C74&gt;'Deal Pricing'!$D$9,"",MAX(BW73-MIN(MAX(BW$9-BW73*BW$8/12,0),BW73),0))</x:f>
      </x:c>
      <x:c r="BX74" s="58" t="str">
        <x:f>IF($C74&gt;'Deal Pricing'!$D$9,"",MAX(BX73-MIN(MAX(BX$9-BX73*BX$8/12,0),BX73),0))</x:f>
      </x:c>
      <x:c r="BY74" s="58" t="str">
        <x:f>IF($C74&gt;'Deal Pricing'!$D$9,"",MAX(BY73-MIN(MAX(BY$9-BY73*BY$8/12,0),BY73),0))</x:f>
      </x:c>
      <x:c r="BZ74" s="58" t="str">
        <x:f>IF($C74&gt;'Deal Pricing'!$D$9,"",MAX(BZ73-MIN(MAX(BZ$9-BZ73*BZ$8/12,0),BZ73),0))</x:f>
      </x:c>
      <x:c r="CA74" s="58" t="str">
        <x:f>IF($C74&gt;'Deal Pricing'!$D$9,"",MAX(CA73-MIN(MAX(CA$9-CA73*CA$8/12,0),CA73),0))</x:f>
      </x:c>
      <x:c r="CB74" s="58" t="str">
        <x:f>IF($C74&gt;'Deal Pricing'!$D$9,"",MAX(CB73-MIN(MAX(CB$9-CB73*CB$8/12,0),CB73),0))</x:f>
      </x:c>
      <x:c r="CC74" s="58" t="str">
        <x:f>IF($C74&gt;'Deal Pricing'!$D$9,"",MAX(CC73-MIN(MAX(CC$9-CC73*CC$8/12,0),CC73),0))</x:f>
      </x:c>
      <x:c r="CD74" s="58" t="str">
        <x:f>IF($C74&gt;'Deal Pricing'!$D$9,"",MAX(CD73-MIN(MAX(CD$9-CD73*CD$8/12,0),CD73),0))</x:f>
      </x:c>
      <x:c r="CE74" s="58" t="str">
        <x:f>IF($C74&gt;'Deal Pricing'!$D$9,"",MAX(CE73-MIN(MAX(CE$9-CE73*CE$8/12,0),CE73),0))</x:f>
      </x:c>
      <x:c r="CF74" s="58" t="str">
        <x:f>IF($C74&gt;'Deal Pricing'!$D$9,"",MAX(CF73-MIN(MAX(CF$9-CF73*CF$8/12,0),CF73),0))</x:f>
      </x:c>
      <x:c r="CG74" s="58" t="str">
        <x:f>IF($C74&gt;'Deal Pricing'!$D$9,"",MAX(CG73-MIN(MAX(CG$9-CG73*CG$8/12,0),CG73),0))</x:f>
      </x:c>
      <x:c r="CH74" s="58" t="str">
        <x:f>IF($C74&gt;'Deal Pricing'!$D$9,"",MAX(CH73-MIN(MAX(CH$9-CH73*CH$8/12,0),CH73),0))</x:f>
      </x:c>
      <x:c r="CI74" s="58" t="str">
        <x:f>IF($C74&gt;'Deal Pricing'!$D$9,"",MAX(CI73-MIN(MAX(CI$9-CI73*CI$8/12,0),CI73),0))</x:f>
      </x:c>
      <x:c r="CJ74" s="58" t="str">
        <x:f>IF($C74&gt;'Deal Pricing'!$D$9,"",MAX(CJ73-MIN(MAX(CJ$9-CJ73*CJ$8/12,0),CJ73),0))</x:f>
      </x:c>
      <x:c r="CK74" s="58" t="str">
        <x:f>IF($C74&gt;'Deal Pricing'!$D$9,"",MAX(CK73-MIN(MAX(CK$9-CK73*CK$8/12,0),CK73),0))</x:f>
      </x:c>
      <x:c r="CL74" s="58" t="str">
        <x:f>IF($C74&gt;'Deal Pricing'!$D$9,"",MAX(CL73-MIN(MAX(CL$9-CL73*CL$8/12,0),CL73),0))</x:f>
      </x:c>
      <x:c r="CM74" s="58" t="str">
        <x:f>IF($C74&gt;'Deal Pricing'!$D$9,"",MAX(CM73-MIN(MAX(CM$9-CM73*CM$8/12,0),CM73),0))</x:f>
      </x:c>
      <x:c r="CN74" s="58" t="str">
        <x:f>IF($C74&gt;'Deal Pricing'!$D$9,"",MAX(CN73-MIN(MAX(CN$9-CN73*CN$8/12,0),CN73),0))</x:f>
      </x:c>
      <x:c r="CO74" s="58" t="str">
        <x:f>IF($C74&gt;'Deal Pricing'!$D$9,"",MAX(CO73-MIN(MAX(CO$9-CO73*CO$8/12,0),CO73),0))</x:f>
      </x:c>
      <x:c r="CP74" s="58" t="str">
        <x:f>IF($C74&gt;'Deal Pricing'!$D$9,"",MAX(CP73-MIN(MAX(CP$9-CP73*CP$8/12,0),CP73),0))</x:f>
      </x:c>
      <x:c r="CQ74" s="58" t="str">
        <x:f>IF($C74&gt;'Deal Pricing'!$D$9,"",MAX(CQ73-MIN(MAX(CQ$9-CQ73*CQ$8/12,0),CQ73),0))</x:f>
      </x:c>
      <x:c r="CR74" s="58" t="str">
        <x:f>IF($C74&gt;'Deal Pricing'!$D$9,"",MAX(CR73-MIN(MAX(CR$9-CR73*CR$8/12,0),CR73),0))</x:f>
      </x:c>
      <x:c r="CS74" s="58" t="str">
        <x:f>IF($C74&gt;'Deal Pricing'!$D$9,"",MAX(CS73-MIN(MAX(CS$9-CS73*CS$8/12,0),CS73),0))</x:f>
      </x:c>
      <x:c r="CT74" s="58" t="str">
        <x:f>IF($C74&gt;'Deal Pricing'!$D$9,"",MAX(CT73-MIN(MAX(CT$9-CT73*CT$8/12,0),CT73),0))</x:f>
      </x:c>
      <x:c r="CU74" s="58" t="str">
        <x:f>IF($C74&gt;'Deal Pricing'!$D$9,"",MAX(CU73-MIN(MAX(CU$9-CU73*CU$8/12,0),CU73),0))</x:f>
      </x:c>
      <x:c r="CV74" s="58" t="str">
        <x:f>IF($C74&gt;'Deal Pricing'!$D$9,"",MAX(CV73-MIN(MAX(CV$9-CV73*CV$8/12,0),CV73),0))</x:f>
      </x:c>
      <x:c r="CW74" s="58" t="str">
        <x:f>IF($C74&gt;'Deal Pricing'!$D$9,"",MAX(CW73-MIN(MAX(CW$9-CW73*CW$8/12,0),CW73),0))</x:f>
      </x:c>
      <x:c r="CX74" s="58" t="str">
        <x:f>IF($C74&gt;'Deal Pricing'!$D$9,"",MAX(CX73-MIN(MAX(CX$9-CX73*CX$8/12,0),CX73),0))</x:f>
      </x:c>
      <x:c r="CY74" s="58" t="str">
        <x:f>IF($C74&gt;'Deal Pricing'!$D$9,"",MAX(CY73-MIN(MAX(CY$9-CY73*CY$8/12,0),CY73),0))</x:f>
      </x:c>
      <x:c r="CZ74" s="58" t="str">
        <x:f>IF($C74&gt;'Deal Pricing'!$D$9,"",MAX(CZ73-MIN(MAX(CZ$9-CZ73*CZ$8/12,0),CZ73),0))</x:f>
      </x:c>
      <x:c r="DA74" s="58" t="str">
        <x:f>IF($C74&gt;'Deal Pricing'!$D$9,"",MAX(DA73-MIN(MAX(DA$9-DA73*DA$8/12,0),DA73),0))</x:f>
      </x:c>
      <x:c r="DB74" s="58" t="str">
        <x:f>IF($C74&gt;'Deal Pricing'!$D$9,"",MAX(DB73-MIN(MAX(DB$9-DB73*DB$8/12,0),DB73),0))</x:f>
      </x:c>
      <x:c r="DC74" s="58" t="str">
        <x:f>IF($C74&gt;'Deal Pricing'!$D$9,"",MAX(DC73-MIN(MAX(DC$9-DC73*DC$8/12,0),DC73),0))</x:f>
      </x:c>
      <x:c r="DD74" s="58" t="str">
        <x:f>IF($C74&gt;'Deal Pricing'!$D$9,"",MAX(DD73-MIN(MAX(DD$9-DD73*DD$8/12,0),DD73),0))</x:f>
      </x:c>
      <x:c r="DE74" s="58" t="str">
        <x:f>IF($C74&gt;'Deal Pricing'!$D$9,"",MAX(DE73-MIN(MAX(DE$9-DE73*DE$8/12,0),DE73),0))</x:f>
      </x:c>
      <x:c r="DF74" s="58" t="str">
        <x:f>IF($C74&gt;'Deal Pricing'!$D$9,"",MAX(DF73-MIN(MAX(DF$9-DF73*DF$8/12,0),DF73),0))</x:f>
      </x:c>
      <x:c r="DG74" s="58" t="str">
        <x:f>IF($C74&gt;'Deal Pricing'!$D$9,"",MAX(DG73-MIN(MAX(DG$9-DG73*DG$8/12,0),DG73),0))</x:f>
      </x:c>
      <x:c r="DH74" s="58" t="str">
        <x:f>IF($C74&gt;'Deal Pricing'!$D$9,"",MAX(DH73-MIN(MAX(DH$9-DH73*DH$8/12,0),DH73),0))</x:f>
      </x:c>
      <x:c r="DI74" s="58" t="str">
        <x:f>IF($C74&gt;'Deal Pricing'!$D$9,"",MAX(DI73-MIN(MAX(DI$9-DI73*DI$8/12,0),DI73),0))</x:f>
      </x:c>
      <x:c r="DJ74" s="58" t="str">
        <x:f>IF($C74&gt;'Deal Pricing'!$D$9,"",MAX(DJ73-MIN(MAX(DJ$9-DJ73*DJ$8/12,0),DJ73),0))</x:f>
      </x:c>
      <x:c r="DK74" s="58" t="str">
        <x:f>IF($C74&gt;'Deal Pricing'!$D$9,"",MAX(DK73-MIN(MAX(DK$9-DK73*DK$8/12,0),DK73),0))</x:f>
      </x:c>
      <x:c r="DL74" s="58" t="str">
        <x:f>IF($C74&gt;'Deal Pricing'!$D$9,"",MAX(DL73-MIN(MAX(DL$9-DL73*DL$8/12,0),DL73),0))</x:f>
      </x:c>
      <x:c r="DM74" s="58" t="str">
        <x:f>IF($C74&gt;'Deal Pricing'!$D$9,"",MAX(DM73-MIN(MAX(DM$9-DM73*DM$8/12,0),DM73),0))</x:f>
      </x:c>
      <x:c r="DN74" s="58" t="str">
        <x:f>IF($C74&gt;'Deal Pricing'!$D$9,"",MAX(DN73-MIN(MAX(DN$9-DN73*DN$8/12,0),DN73),0))</x:f>
      </x:c>
      <x:c r="DO74" s="58" t="str">
        <x:f>IF($C74&gt;'Deal Pricing'!$D$9,"",MAX(DO73-MIN(MAX(DO$9-DO73*DO$8/12,0),DO73),0))</x:f>
      </x:c>
      <x:c r="DP74" s="58" t="str">
        <x:f>IF($C74&gt;'Deal Pricing'!$D$9,"",MAX(DP73-MIN(MAX(DP$9-DP73*DP$8/12,0),DP73),0))</x:f>
      </x:c>
      <x:c r="DQ74" s="58" t="str">
        <x:f>IF($C74&gt;'Deal Pricing'!$D$9,"",MAX(DQ73-MIN(MAX(DQ$9-DQ73*DQ$8/12,0),DQ73),0))</x:f>
      </x:c>
      <x:c r="DR74" s="58" t="str">
        <x:f>IF($C74&gt;'Deal Pricing'!$D$9,"",MAX(DR73-MIN(MAX(DR$9-DR73*DR$8/12,0),DR73),0))</x:f>
      </x:c>
      <x:c r="DS74" s="58" t="str">
        <x:f>IF($C74&gt;'Deal Pricing'!$D$9,"",MAX(DS73-MIN(MAX(DS$9-DS73*DS$8/12,0),DS73),0))</x:f>
      </x:c>
      <x:c r="DT74" s="58" t="str">
        <x:f>IF($C74&gt;'Deal Pricing'!$D$9,"",MAX(DT73-MIN(MAX(DT$9-DT73*DT$8/12,0),DT73),0))</x:f>
      </x:c>
      <x:c r="DU74" s="58" t="str">
        <x:f>IF($C74&gt;'Deal Pricing'!$D$9,"",MAX(DU73-MIN(MAX(DU$9-DU73*DU$8/12,0),DU73),0))</x:f>
      </x:c>
      <x:c r="DV74" s="58" t="str">
        <x:f>IF($C74&gt;'Deal Pricing'!$D$9,"",MAX(DV73-MIN(MAX(DV$9-DV73*DV$8/12,0),DV73),0))</x:f>
      </x:c>
      <x:c r="DW74" s="58" t="str">
        <x:f>IF($C74&gt;'Deal Pricing'!$D$9,"",MAX(DW73-MIN(MAX(DW$9-DW73*DW$8/12,0),DW73),0))</x:f>
      </x:c>
      <x:c r="DX74" s="58" t="str">
        <x:f>IF($C74&gt;'Deal Pricing'!$D$9,"",MAX(DX73-MIN(MAX(DX$9-DX73*DX$8/12,0),DX73),0))</x:f>
      </x:c>
      <x:c r="DY74" s="58" t="str">
        <x:f>IF($C74&gt;'Deal Pricing'!$D$9,"",MAX(DY73-MIN(MAX(DY$9-DY73*DY$8/12,0),DY73),0))</x:f>
      </x:c>
      <x:c r="DZ74" s="58" t="str">
        <x:f>IF($C74&gt;'Deal Pricing'!$D$9,"",MAX(DZ73-MIN(MAX(DZ$9-DZ73*DZ$8/12,0),DZ73),0))</x:f>
      </x:c>
      <x:c r="EA74" s="58" t="str">
        <x:f>IF($C74&gt;'Deal Pricing'!$D$9,"",MAX(EA73-MIN(MAX(EA$9-EA73*EA$8/12,0),EA73),0))</x:f>
      </x:c>
      <x:c r="EB74" s="58" t="str">
        <x:f>IF($C74&gt;'Deal Pricing'!$D$9,"",MAX(EB73-MIN(MAX(EB$9-EB73*EB$8/12,0),EB73),0))</x:f>
      </x:c>
      <x:c r="EC74" s="58" t="str">
        <x:f>IF($C74&gt;'Deal Pricing'!$D$9,"",MAX(EC73-MIN(MAX(EC$9-EC73*EC$8/12,0),EC73),0))</x:f>
      </x:c>
      <x:c r="ED74" s="58" t="str">
        <x:f>IF($C74&gt;'Deal Pricing'!$D$9,"",MAX(ED73-MIN(MAX(ED$9-ED73*ED$8/12,0),ED73),0))</x:f>
      </x:c>
      <x:c r="EE74" s="58" t="str">
        <x:f>IF($C74&gt;'Deal Pricing'!$D$9,"",MAX(EE73-MIN(MAX(EE$9-EE73*EE$8/12,0),EE73),0))</x:f>
      </x:c>
      <x:c r="EF74" s="58" t="str">
        <x:f>IF($C74&gt;'Deal Pricing'!$D$9,"",MAX(EF73-MIN(MAX(EF$9-EF73*EF$8/12,0),EF73),0))</x:f>
      </x:c>
      <x:c r="EG74" s="58" t="str">
        <x:f>IF($C74&gt;'Deal Pricing'!$D$9,"",MAX(EG73-MIN(MAX(EG$9-EG73*EG$8/12,0),EG73),0))</x:f>
      </x:c>
      <x:c r="EH74" s="58" t="str">
        <x:f>IF($C74&gt;'Deal Pricing'!$D$9,"",MAX(EH73-MIN(MAX(EH$9-EH73*EH$8/12,0),EH73),0))</x:f>
      </x:c>
      <x:c r="EI74" s="58" t="str">
        <x:f>IF($C74&gt;'Deal Pricing'!$D$9,"",MAX(EI73-MIN(MAX(EI$9-EI73*EI$8/12,0),EI73),0))</x:f>
      </x:c>
      <x:c r="EJ74" s="58" t="str">
        <x:f>IF($C74&gt;'Deal Pricing'!$D$9,"",MAX(EJ73-MIN(MAX(EJ$9-EJ73*EJ$8/12,0),EJ73),0))</x:f>
      </x:c>
      <x:c r="EK74" s="58" t="str">
        <x:f>IF($C74&gt;'Deal Pricing'!$D$9,"",MAX(EK73-MIN(MAX(EK$9-EK73*EK$8/12,0),EK73),0))</x:f>
      </x:c>
      <x:c r="EL74" s="58" t="str">
        <x:f>IF($C74&gt;'Deal Pricing'!$D$9,"",MAX(EL73-MIN(MAX(EL$9-EL73*EL$8/12,0),EL73),0))</x:f>
      </x:c>
      <x:c r="EM74" s="58" t="str">
        <x:f>IF($C74&gt;'Deal Pricing'!$D$9,"",MAX(EM73-MIN(MAX(EM$9-EM73*EM$8/12,0),EM73),0))</x:f>
      </x:c>
      <x:c r="EN74" s="58" t="str">
        <x:f>IF($C74&gt;'Deal Pricing'!$D$9,"",MAX(EN73-MIN(MAX(EN$9-EN73*EN$8/12,0),EN73),0))</x:f>
      </x:c>
      <x:c r="EO74" s="58" t="str">
        <x:f>IF($C74&gt;'Deal Pricing'!$D$9,"",MAX(EO73-MIN(MAX(EO$9-EO73*EO$8/12,0),EO73),0))</x:f>
      </x:c>
      <x:c r="EP74" s="58" t="str">
        <x:f>IF($C74&gt;'Deal Pricing'!$D$9,"",MAX(EP73-MIN(MAX(EP$9-EP73*EP$8/12,0),EP73),0))</x:f>
      </x:c>
      <x:c r="EQ74" s="58" t="str">
        <x:f>IF($C74&gt;'Deal Pricing'!$D$9,"",MAX(EQ73-MIN(MAX(EQ$9-EQ73*EQ$8/12,0),EQ73),0))</x:f>
      </x:c>
      <x:c r="ER74" s="58" t="str">
        <x:f>IF($C74&gt;'Deal Pricing'!$D$9,"",MAX(ER73-MIN(MAX(ER$9-ER73*ER$8/12,0),ER73),0))</x:f>
      </x:c>
      <x:c r="ES74" s="58" t="str">
        <x:f>IF($C74&gt;'Deal Pricing'!$D$9,"",MAX(ES73-MIN(MAX(ES$9-ES73*ES$8/12,0),ES73),0))</x:f>
      </x:c>
      <x:c r="ET74" s="58" t="str">
        <x:f>IF($C74&gt;'Deal Pricing'!$D$9,"",MAX(ET73-MIN(MAX(ET$9-ET73*ET$8/12,0),ET73),0))</x:f>
      </x:c>
      <x:c r="EU74" s="58" t="str">
        <x:f>IF($C74&gt;'Deal Pricing'!$D$9,"",MAX(EU73-MIN(MAX(EU$9-EU73*EU$8/12,0),EU73),0))</x:f>
      </x:c>
      <x:c r="EV74" s="58" t="str">
        <x:f>IF($C74&gt;'Deal Pricing'!$D$9,"",MAX(EV73-MIN(MAX(EV$9-EV73*EV$8/12,0),EV73),0))</x:f>
      </x:c>
      <x:c r="EW74" s="58" t="str">
        <x:f>IF($C74&gt;'Deal Pricing'!$D$9,"",MAX(EW73-MIN(MAX(EW$9-EW73*EW$8/12,0),EW73),0))</x:f>
      </x:c>
      <x:c r="EX74" s="58" t="str">
        <x:f>IF($C74&gt;'Deal Pricing'!$D$9,"",MAX(EX73-MIN(MAX(EX$9-EX73*EX$8/12,0),EX73),0))</x:f>
      </x:c>
      <x:c r="EY74" s="58" t="str">
        <x:f>IF($C74&gt;'Deal Pricing'!$D$9,"",MAX(EY73-MIN(MAX(EY$9-EY73*EY$8/12,0),EY73),0))</x:f>
      </x:c>
      <x:c r="EZ74" s="58" t="str">
        <x:f>IF($C74&gt;'Deal Pricing'!$D$9,"",MAX(EZ73-MIN(MAX(EZ$9-EZ73*EZ$8/12,0),EZ73),0))</x:f>
      </x:c>
      <x:c r="FA74" s="58" t="str">
        <x:f>IF($C74&gt;'Deal Pricing'!$D$9,"",MAX(FA73-MIN(MAX(FA$9-FA73*FA$8/12,0),FA73),0))</x:f>
      </x:c>
      <x:c r="FB74" s="58" t="str">
        <x:f>IF($C74&gt;'Deal Pricing'!$D$9,"",MAX(FB73-MIN(MAX(FB$9-FB73*FB$8/12,0),FB73),0))</x:f>
      </x:c>
      <x:c r="FC74" s="58" t="str">
        <x:f>IF($C74&gt;'Deal Pricing'!$D$9,"",MAX(FC73-MIN(MAX(FC$9-FC73*FC$8/12,0),FC73),0))</x:f>
      </x:c>
      <x:c r="FD74" s="58" t="str">
        <x:f>IF($C74&gt;'Deal Pricing'!$D$9,"",MAX(FD73-MIN(MAX(FD$9-FD73*FD$8/12,0),FD73),0))</x:f>
      </x:c>
      <x:c r="FE74" s="58" t="str">
        <x:f>IF($C74&gt;'Deal Pricing'!$D$9,"",MAX(FE73-MIN(MAX(FE$9-FE73*FE$8/12,0),FE73),0))</x:f>
      </x:c>
      <x:c r="FF74" s="58" t="str">
        <x:f>IF($C74&gt;'Deal Pricing'!$D$9,"",MAX(FF73-MIN(MAX(FF$9-FF73*FF$8/12,0),FF73),0))</x:f>
      </x:c>
      <x:c r="FG74" s="58" t="str">
        <x:f>IF($C74&gt;'Deal Pricing'!$D$9,"",MAX(FG73-MIN(MAX(FG$9-FG73*FG$8/12,0),FG73),0))</x:f>
      </x:c>
      <x:c r="FH74" s="58" t="str">
        <x:f>IF($C74&gt;'Deal Pricing'!$D$9,"",MAX(FH73-MIN(MAX(FH$9-FH73*FH$8/12,0),FH73),0))</x:f>
      </x:c>
      <x:c r="FI74" s="58" t="str">
        <x:f>IF($C74&gt;'Deal Pricing'!$D$9,"",MAX(FI73-MIN(MAX(FI$9-FI73*FI$8/12,0),FI73),0))</x:f>
      </x:c>
      <x:c r="FJ74" s="58" t="str">
        <x:f>IF($C74&gt;'Deal Pricing'!$D$9,"",MAX(FJ73-MIN(MAX(FJ$9-FJ73*FJ$8/12,0),FJ73),0))</x:f>
      </x:c>
      <x:c r="FK74" s="58" t="str">
        <x:f>IF($C74&gt;'Deal Pricing'!$D$9,"",MAX(FK73-MIN(MAX(FK$9-FK73*FK$8/12,0),FK73),0))</x:f>
      </x:c>
      <x:c r="FL74" s="58" t="str">
        <x:f>IF($C74&gt;'Deal Pricing'!$D$9,"",MAX(FL73-MIN(MAX(FL$9-FL73*FL$8/12,0),FL73),0))</x:f>
      </x:c>
      <x:c r="FM74" s="58" t="str">
        <x:f>IF($C74&gt;'Deal Pricing'!$D$9,"",MAX(FM73-MIN(MAX(FM$9-FM73*FM$8/12,0),FM73),0))</x:f>
      </x:c>
      <x:c r="FN74" s="58" t="str">
        <x:f>IF($C74&gt;'Deal Pricing'!$D$9,"",MAX(FN73-MIN(MAX(FN$9-FN73*FN$8/12,0),FN73),0))</x:f>
      </x:c>
      <x:c r="FO74" s="58" t="str">
        <x:f>IF($C74&gt;'Deal Pricing'!$D$9,"",MAX(FO73-MIN(MAX(FO$9-FO73*FO$8/12,0),FO73),0))</x:f>
      </x:c>
      <x:c r="FP74" s="58" t="str">
        <x:f>IF($C74&gt;'Deal Pricing'!$D$9,"",MAX(FP73-MIN(MAX(FP$9-FP73*FP$8/12,0),FP73),0))</x:f>
      </x:c>
      <x:c r="FQ74" s="58" t="str">
        <x:f>IF($C74&gt;'Deal Pricing'!$D$9,"",MAX(FQ73-MIN(MAX(FQ$9-FQ73*FQ$8/12,0),FQ73),0))</x:f>
      </x:c>
      <x:c r="FR74" s="58" t="str">
        <x:f>IF($C74&gt;'Deal Pricing'!$D$9,"",MAX(FR73-MIN(MAX(FR$9-FR73*FR$8/12,0),FR73),0))</x:f>
      </x:c>
      <x:c r="FS74" s="58" t="str">
        <x:f>IF($C74&gt;'Deal Pricing'!$D$9,"",MAX(FS73-MIN(MAX(FS$9-FS73*FS$8/12,0),FS73),0))</x:f>
      </x:c>
      <x:c r="FT74" s="58" t="str">
        <x:f>IF($C74&gt;'Deal Pricing'!$D$9,"",MAX(FT73-MIN(MAX(FT$9-FT73*FT$8/12,0),FT73),0))</x:f>
      </x:c>
      <x:c r="FU74" s="58" t="str">
        <x:f>IF($C74&gt;'Deal Pricing'!$D$9,"",MAX(FU73-MIN(MAX(FU$9-FU73*FU$8/12,0),FU73),0))</x:f>
      </x:c>
      <x:c r="FV74" s="58" t="str">
        <x:f>IF($C74&gt;'Deal Pricing'!$D$9,"",MAX(FV73-MIN(MAX(FV$9-FV73*FV$8/12,0),FV73),0))</x:f>
      </x:c>
      <x:c r="FW74" s="58" t="str">
        <x:f>IF($C74&gt;'Deal Pricing'!$D$9,"",MAX(FW73-MIN(MAX(FW$9-FW73*FW$8/12,0),FW73),0))</x:f>
      </x:c>
      <x:c r="FX74" s="58" t="str">
        <x:f>IF($C74&gt;'Deal Pricing'!$D$9,"",MAX(FX73-MIN(MAX(FX$9-FX73*FX$8/12,0),FX73),0))</x:f>
      </x:c>
      <x:c r="FY74" s="58" t="str">
        <x:f>IF($C74&gt;'Deal Pricing'!$D$9,"",MAX(FY73-MIN(MAX(FY$9-FY73*FY$8/12,0),FY73),0))</x:f>
      </x:c>
      <x:c r="FZ74" s="58" t="str">
        <x:f>IF($C74&gt;'Deal Pricing'!$D$9,"",MAX(FZ73-MIN(MAX(FZ$9-FZ73*FZ$8/12,0),FZ73),0))</x:f>
      </x:c>
      <x:c r="GA74" s="58" t="str">
        <x:f>IF($C74&gt;'Deal Pricing'!$D$9,"",MAX(GA73-MIN(MAX(GA$9-GA73*GA$8/12,0),GA73),0))</x:f>
      </x:c>
      <x:c r="GB74" s="58" t="str">
        <x:f>IF($C74&gt;'Deal Pricing'!$D$9,"",MAX(GB73-MIN(MAX(GB$9-GB73*GB$8/12,0),GB73),0))</x:f>
      </x:c>
      <x:c r="GC74" s="58" t="str">
        <x:f>IF($C74&gt;'Deal Pricing'!$D$9,"",MAX(GC73-MIN(MAX(GC$9-GC73*GC$8/12,0),GC73),0))</x:f>
      </x:c>
      <x:c r="GD74" s="58" t="str">
        <x:f>IF($C74&gt;'Deal Pricing'!$D$9,"",MAX(GD73-MIN(MAX(GD$9-GD73*GD$8/12,0),GD73),0))</x:f>
      </x:c>
      <x:c r="GE74" s="58" t="str">
        <x:f>IF($C74&gt;'Deal Pricing'!$D$9,"",MAX(GE73-MIN(MAX(GE$9-GE73*GE$8/12,0),GE73),0))</x:f>
      </x:c>
      <x:c r="GF74" s="58" t="str">
        <x:f>IF($C74&gt;'Deal Pricing'!$D$9,"",MAX(GF73-MIN(MAX(GF$9-GF73*GF$8/12,0),GF73),0))</x:f>
      </x:c>
      <x:c r="GG74" s="58" t="str">
        <x:f>IF($C74&gt;'Deal Pricing'!$D$9,"",MAX(GG73-MIN(MAX(GG$9-GG73*GG$8/12,0),GG73),0))</x:f>
      </x:c>
      <x:c r="GH74" s="58" t="str">
        <x:f>IF($C74&gt;'Deal Pricing'!$D$9,"",MAX(GH73-MIN(MAX(GH$9-GH73*GH$8/12,0),GH73),0))</x:f>
      </x:c>
      <x:c r="GI74" s="58" t="str">
        <x:f>IF($C74&gt;'Deal Pricing'!$D$9,"",MAX(GI73-MIN(MAX(GI$9-GI73*GI$8/12,0),GI73),0))</x:f>
      </x:c>
      <x:c r="GJ74" s="58" t="str">
        <x:f>IF($C74&gt;'Deal Pricing'!$D$9,"",MAX(GJ73-MIN(MAX(GJ$9-GJ73*GJ$8/12,0),GJ73),0))</x:f>
      </x:c>
      <x:c r="GK74" s="58" t="str">
        <x:f>IF($C74&gt;'Deal Pricing'!$D$9,"",MAX(GK73-MIN(MAX(GK$9-GK73*GK$8/12,0),GK73),0))</x:f>
      </x:c>
      <x:c r="GL74" s="58" t="str">
        <x:f>IF($C74&gt;'Deal Pricing'!$D$9,"",MAX(GL73-MIN(MAX(GL$9-GL73*GL$8/12,0),GL73),0))</x:f>
      </x:c>
      <x:c r="GM74" s="58" t="str">
        <x:f>IF($C74&gt;'Deal Pricing'!$D$9,"",MAX(GM73-MIN(MAX(GM$9-GM73*GM$8/12,0),GM73),0))</x:f>
      </x:c>
      <x:c r="GN74" s="58" t="str">
        <x:f>IF($C74&gt;'Deal Pricing'!$D$9,"",MAX(GN73-MIN(MAX(GN$9-GN73*GN$8/12,0),GN73),0))</x:f>
      </x:c>
      <x:c r="GO74" s="58" t="str">
        <x:f>IF($C74&gt;'Deal Pricing'!$D$9,"",MAX(GO73-MIN(MAX(GO$9-GO73*GO$8/12,0),GO73),0))</x:f>
      </x:c>
      <x:c r="GP74" s="58" t="str">
        <x:f>IF($C74&gt;'Deal Pricing'!$D$9,"",MAX(GP73-MIN(MAX(GP$9-GP73*GP$8/12,0),GP73),0))</x:f>
      </x:c>
      <x:c r="GQ74" s="58" t="str">
        <x:f>IF($C74&gt;'Deal Pricing'!$D$9,"",MAX(GQ73-MIN(MAX(GQ$9-GQ73*GQ$8/12,0),GQ73),0))</x:f>
      </x:c>
      <x:c r="GR74" s="58" t="str">
        <x:f>IF($C74&gt;'Deal Pricing'!$D$9,"",MAX(GR73-MIN(MAX(GR$9-GR73*GR$8/12,0),GR73),0))</x:f>
      </x:c>
      <x:c r="GS74" s="58" t="str">
        <x:f>IF($C74&gt;'Deal Pricing'!$D$9,"",MAX(GS73-MIN(MAX(GS$9-GS73*GS$8/12,0),GS73),0))</x:f>
      </x:c>
      <x:c r="GT74" s="58" t="str">
        <x:f>IF($C74&gt;'Deal Pricing'!$D$9,"",MAX(GT73-MIN(MAX(GT$9-GT73*GT$8/12,0),GT73),0))</x:f>
      </x:c>
      <x:c r="GU74" s="58" t="str">
        <x:f>IF($C74&gt;'Deal Pricing'!$D$9,"",MAX(GU73-MIN(MAX(GU$9-GU73*GU$8/12,0),GU73),0))</x:f>
      </x:c>
      <x:c r="GV74" s="58" t="str">
        <x:f>IF($C74&gt;'Deal Pricing'!$D$9,"",MAX(GV73-MIN(MAX(GV$9-GV73*GV$8/12,0),GV73),0))</x:f>
      </x:c>
      <x:c r="GW74" s="58" t="str">
        <x:f>IF($C74&gt;'Deal Pricing'!$D$9,"",MAX(GW73-MIN(MAX(GW$9-GW73*GW$8/12,0),GW73),0))</x:f>
      </x:c>
      <x:c r="GX74" s="58" t="str">
        <x:f>IF($C74&gt;'Deal Pricing'!$D$9,"",MAX(GX73-MIN(MAX(GX$9-GX73*GX$8/12,0),GX73),0))</x:f>
      </x:c>
      <x:c r="GY74" s="58" t="str">
        <x:f>IF($C74&gt;'Deal Pricing'!$D$9,"",MAX(GY73-MIN(MAX(GY$9-GY73*GY$8/12,0),GY73),0))</x:f>
      </x:c>
      <x:c r="GZ74" s="58" t="str">
        <x:f>IF($C74&gt;'Deal Pricing'!$D$9,"",MAX(GZ73-MIN(MAX(GZ$9-GZ73*GZ$8/12,0),GZ73),0))</x:f>
      </x:c>
      <x:c r="HA74" s="58" t="str">
        <x:f>IF($C74&gt;'Deal Pricing'!$D$9,"",MAX(HA73-MIN(MAX(HA$9-HA73*HA$8/12,0),HA73),0))</x:f>
      </x:c>
      <x:c r="HB74" s="58" t="str">
        <x:f>IF($C74&gt;'Deal Pricing'!$D$9,"",MAX(HB73-MIN(MAX(HB$9-HB73*HB$8/12,0),HB73),0))</x:f>
      </x:c>
      <x:c r="HC74" s="58" t="str">
        <x:f>IF($C74&gt;'Deal Pricing'!$D$9,"",MAX(HC73-MIN(MAX(HC$9-HC73*HC$8/12,0),HC73),0))</x:f>
      </x:c>
      <x:c r="HD74" s="58" t="str">
        <x:f>IF($C74&gt;'Deal Pricing'!$D$9,"",MAX(HD73-MIN(MAX(HD$9-HD73*HD$8/12,0),HD73),0))</x:f>
      </x:c>
      <x:c r="HE74" s="58" t="str">
        <x:f>IF($C74&gt;'Deal Pricing'!$D$9,"",MAX(HE73-MIN(MAX(HE$9-HE73*HE$8/12,0),HE73),0))</x:f>
      </x:c>
      <x:c r="HF74" s="58" t="str">
        <x:f>IF($C74&gt;'Deal Pricing'!$D$9,"",MAX(HF73-MIN(MAX(HF$9-HF73*HF$8/12,0),HF73),0))</x:f>
      </x:c>
      <x:c r="HG74" s="58" t="str">
        <x:f>IF($C74&gt;'Deal Pricing'!$D$9,"",MAX(HG73-MIN(MAX(HG$9-HG73*HG$8/12,0),HG73),0))</x:f>
      </x:c>
      <x:c r="HH74" s="58" t="str">
        <x:f>IF($C74&gt;'Deal Pricing'!$D$9,"",MAX(HH73-MIN(MAX(HH$9-HH73*HH$8/12,0),HH73),0))</x:f>
      </x:c>
      <x:c r="HI74" s="58" t="str">
        <x:f>IF($C74&gt;'Deal Pricing'!$D$9,"",MAX(HI73-MIN(MAX(HI$9-HI73*HI$8/12,0),HI73),0))</x:f>
      </x:c>
      <x:c r="HJ74" s="58" t="str">
        <x:f>IF($C74&gt;'Deal Pricing'!$D$9,"",MAX(HJ73-MIN(MAX(HJ$9-HJ73*HJ$8/12,0),HJ73),0))</x:f>
      </x:c>
      <x:c r="HK74" s="58" t="str">
        <x:f>IF($C74&gt;'Deal Pricing'!$D$9,"",MAX(HK73-MIN(MAX(HK$9-HK73*HK$8/12,0),HK73),0))</x:f>
      </x:c>
      <x:c r="HL74" s="58" t="str">
        <x:f>IF($C74&gt;'Deal Pricing'!$D$9,"",MAX(HL73-MIN(MAX(HL$9-HL73*HL$8/12,0),HL73),0))</x:f>
      </x:c>
      <x:c r="HM74" s="58" t="str">
        <x:f>IF($C74&gt;'Deal Pricing'!$D$9,"",MAX(HM73-MIN(MAX(HM$9-HM73*HM$8/12,0),HM73),0))</x:f>
      </x:c>
      <x:c r="HN74" s="58" t="str">
        <x:f>IF($C74&gt;'Deal Pricing'!$D$9,"",MAX(HN73-MIN(MAX(HN$9-HN73*HN$8/12,0),HN73),0))</x:f>
      </x:c>
      <x:c r="HO74" s="58" t="str">
        <x:f>IF($C74&gt;'Deal Pricing'!$D$9,"",MAX(HO73-MIN(MAX(HO$9-HO73*HO$8/12,0),HO73),0))</x:f>
      </x:c>
      <x:c r="HP74" s="58" t="str">
        <x:f>IF($C74&gt;'Deal Pricing'!$D$9,"",MAX(HP73-MIN(MAX(HP$9-HP73*HP$8/12,0),HP73),0))</x:f>
      </x:c>
      <x:c r="HQ74" s="58" t="str">
        <x:f>IF($C74&gt;'Deal Pricing'!$D$9,"",MAX(HQ73-MIN(MAX(HQ$9-HQ73*HQ$8/12,0),HQ73),0))</x:f>
      </x:c>
      <x:c r="HR74" s="58" t="str">
        <x:f>IF($C74&gt;'Deal Pricing'!$D$9,"",MAX(HR73-MIN(MAX(HR$9-HR73*HR$8/12,0),HR73),0))</x:f>
      </x:c>
      <x:c r="HS74" s="58" t="str">
        <x:f>IF($C74&gt;'Deal Pricing'!$D$9,"",MAX(HS73-MIN(MAX(HS$9-HS73*HS$8/12,0),HS73),0))</x:f>
      </x:c>
      <x:c r="HT74" s="58" t="str">
        <x:f>IF($C74&gt;'Deal Pricing'!$D$9,"",MAX(HT73-MIN(MAX(HT$9-HT73*HT$8/12,0),HT73),0))</x:f>
      </x:c>
      <x:c r="HU74" s="58" t="str">
        <x:f>IF($C74&gt;'Deal Pricing'!$D$9,"",MAX(HU73-MIN(MAX(HU$9-HU73*HU$8/12,0),HU73),0))</x:f>
      </x:c>
      <x:c r="HV74" s="58" t="str">
        <x:f>IF($C74&gt;'Deal Pricing'!$D$9,"",MAX(HV73-MIN(MAX(HV$9-HV73*HV$8/12,0),HV73),0))</x:f>
      </x:c>
      <x:c r="HW74" s="58" t="str">
        <x:f>IF($C74&gt;'Deal Pricing'!$D$9,"",MAX(HW73-MIN(MAX(HW$9-HW73*HW$8/12,0),HW73),0))</x:f>
      </x:c>
      <x:c r="HX74" s="58" t="str">
        <x:f>IF($C74&gt;'Deal Pricing'!$D$9,"",MAX(HX73-MIN(MAX(HX$9-HX73*HX$8/12,0),HX73),0))</x:f>
      </x:c>
      <x:c r="HY74" s="58" t="str">
        <x:f>IF($C74&gt;'Deal Pricing'!$D$9,"",MAX(HY73-MIN(MAX(HY$9-HY73*HY$8/12,0),HY73),0))</x:f>
      </x:c>
      <x:c r="HZ74" s="58" t="str">
        <x:f>IF($C74&gt;'Deal Pricing'!$D$9,"",MAX(HZ73-MIN(MAX(HZ$9-HZ73*HZ$8/12,0),HZ73),0))</x:f>
      </x:c>
      <x:c r="IA74" s="58" t="str">
        <x:f>IF($C74&gt;'Deal Pricing'!$D$9,"",MAX(IA73-MIN(MAX(IA$9-IA73*IA$8/12,0),IA73),0))</x:f>
      </x:c>
      <x:c r="IB74" s="58" t="str">
        <x:f>IF($C74&gt;'Deal Pricing'!$D$9,"",MAX(IB73-MIN(MAX(IB$9-IB73*IB$8/12,0),IB73),0))</x:f>
      </x:c>
      <x:c r="IC74" s="2"/>
      <x:c r="ID74" s="2"/>
      <x:c r="IE74" s="2"/>
      <x:c r="IF74" s="2"/>
    </x:row>
    <x:row r="75">
      <x:c r="A75" s="2"/>
      <x:c r="B75" s="2"/>
      <x:c r="C75" s="2" t="n">
        <x:v>51</x:v>
      </x:c>
      <x:c r="D75" s="67" t="str">
        <x:f>IF(C75&lt;='Deal Pricing'!$D$9,(1-(1-(1-'Deal Pricing'!$H$10)^(1/12)))^(C75-1),"")</x:f>
      </x:c>
      <x:c r="E75" s="67" t="str">
        <x:f>IF(D75="","",D75*(1-(1-'Deal Pricing'!$H$10)^(1/12)))</x:f>
      </x:c>
      <x:c r="F75" s="58" t="str">
        <x:f>IF($C75&gt;'Deal Pricing'!$D$9,"",MAX(F74-MIN(MAX(F$9-F74*F$8/12,0),F74),0))</x:f>
      </x:c>
      <x:c r="G75" s="58" t="str">
        <x:f>IF($C75&gt;'Deal Pricing'!$D$9,"",MAX(G74-MIN(MAX(G$9-G74*G$8/12,0),G74),0))</x:f>
      </x:c>
      <x:c r="H75" s="58" t="str">
        <x:f>IF($C75&gt;'Deal Pricing'!$D$9,"",MAX(H74-MIN(MAX(H$9-H74*H$8/12,0),H74),0))</x:f>
      </x:c>
      <x:c r="I75" s="58" t="str">
        <x:f>IF($C75&gt;'Deal Pricing'!$D$9,"",MAX(I74-MIN(MAX(I$9-I74*I$8/12,0),I74),0))</x:f>
      </x:c>
      <x:c r="J75" s="58" t="str">
        <x:f>IF($C75&gt;'Deal Pricing'!$D$9,"",MAX(J74-MIN(MAX(J$9-J74*J$8/12,0),J74),0))</x:f>
      </x:c>
      <x:c r="K75" s="58" t="str">
        <x:f>IF($C75&gt;'Deal Pricing'!$D$9,"",MAX(K74-MIN(MAX(K$9-K74*K$8/12,0),K74),0))</x:f>
      </x:c>
      <x:c r="L75" s="58" t="str">
        <x:f>IF($C75&gt;'Deal Pricing'!$D$9,"",MAX(L74-MIN(MAX(L$9-L74*L$8/12,0),L74),0))</x:f>
      </x:c>
      <x:c r="M75" s="58" t="str">
        <x:f>IF($C75&gt;'Deal Pricing'!$D$9,"",MAX(M74-MIN(MAX(M$9-M74*M$8/12,0),M74),0))</x:f>
      </x:c>
      <x:c r="N75" s="58" t="str">
        <x:f>IF($C75&gt;'Deal Pricing'!$D$9,"",MAX(N74-MIN(MAX(N$9-N74*N$8/12,0),N74),0))</x:f>
      </x:c>
      <x:c r="O75" s="58" t="str">
        <x:f>IF($C75&gt;'Deal Pricing'!$D$9,"",MAX(O74-MIN(MAX(O$9-O74*O$8/12,0),O74),0))</x:f>
      </x:c>
      <x:c r="P75" s="58" t="str">
        <x:f>IF($C75&gt;'Deal Pricing'!$D$9,"",MAX(P74-MIN(MAX(P$9-P74*P$8/12,0),P74),0))</x:f>
      </x:c>
      <x:c r="Q75" s="58" t="str">
        <x:f>IF($C75&gt;'Deal Pricing'!$D$9,"",MAX(Q74-MIN(MAX(Q$9-Q74*Q$8/12,0),Q74),0))</x:f>
      </x:c>
      <x:c r="R75" s="58" t="str">
        <x:f>IF($C75&gt;'Deal Pricing'!$D$9,"",MAX(R74-MIN(MAX(R$9-R74*R$8/12,0),R74),0))</x:f>
      </x:c>
      <x:c r="S75" s="58" t="str">
        <x:f>IF($C75&gt;'Deal Pricing'!$D$9,"",MAX(S74-MIN(MAX(S$9-S74*S$8/12,0),S74),0))</x:f>
      </x:c>
      <x:c r="T75" s="58" t="str">
        <x:f>IF($C75&gt;'Deal Pricing'!$D$9,"",MAX(T74-MIN(MAX(T$9-T74*T$8/12,0),T74),0))</x:f>
      </x:c>
      <x:c r="U75" s="58" t="str">
        <x:f>IF($C75&gt;'Deal Pricing'!$D$9,"",MAX(U74-MIN(MAX(U$9-U74*U$8/12,0),U74),0))</x:f>
      </x:c>
      <x:c r="V75" s="58" t="str">
        <x:f>IF($C75&gt;'Deal Pricing'!$D$9,"",MAX(V74-MIN(MAX(V$9-V74*V$8/12,0),V74),0))</x:f>
      </x:c>
      <x:c r="W75" s="58" t="str">
        <x:f>IF($C75&gt;'Deal Pricing'!$D$9,"",MAX(W74-MIN(MAX(W$9-W74*W$8/12,0),W74),0))</x:f>
      </x:c>
      <x:c r="X75" s="58" t="str">
        <x:f>IF($C75&gt;'Deal Pricing'!$D$9,"",MAX(X74-MIN(MAX(X$9-X74*X$8/12,0),X74),0))</x:f>
      </x:c>
      <x:c r="Y75" s="58" t="str">
        <x:f>IF($C75&gt;'Deal Pricing'!$D$9,"",MAX(Y74-MIN(MAX(Y$9-Y74*Y$8/12,0),Y74),0))</x:f>
      </x:c>
      <x:c r="Z75" s="58" t="str">
        <x:f>IF($C75&gt;'Deal Pricing'!$D$9,"",MAX(Z74-MIN(MAX(Z$9-Z74*Z$8/12,0),Z74),0))</x:f>
      </x:c>
      <x:c r="AA75" s="58" t="str">
        <x:f>IF($C75&gt;'Deal Pricing'!$D$9,"",MAX(AA74-MIN(MAX(AA$9-AA74*AA$8/12,0),AA74),0))</x:f>
      </x:c>
      <x:c r="AB75" s="58" t="str">
        <x:f>IF($C75&gt;'Deal Pricing'!$D$9,"",MAX(AB74-MIN(MAX(AB$9-AB74*AB$8/12,0),AB74),0))</x:f>
      </x:c>
      <x:c r="AC75" s="58" t="str">
        <x:f>IF($C75&gt;'Deal Pricing'!$D$9,"",MAX(AC74-MIN(MAX(AC$9-AC74*AC$8/12,0),AC74),0))</x:f>
      </x:c>
      <x:c r="AD75" s="58" t="str">
        <x:f>IF($C75&gt;'Deal Pricing'!$D$9,"",MAX(AD74-MIN(MAX(AD$9-AD74*AD$8/12,0),AD74),0))</x:f>
      </x:c>
      <x:c r="AE75" s="58" t="str">
        <x:f>IF($C75&gt;'Deal Pricing'!$D$9,"",MAX(AE74-MIN(MAX(AE$9-AE74*AE$8/12,0),AE74),0))</x:f>
      </x:c>
      <x:c r="AF75" s="58" t="str">
        <x:f>IF($C75&gt;'Deal Pricing'!$D$9,"",MAX(AF74-MIN(MAX(AF$9-AF74*AF$8/12,0),AF74),0))</x:f>
      </x:c>
      <x:c r="AG75" s="58" t="str">
        <x:f>IF($C75&gt;'Deal Pricing'!$D$9,"",MAX(AG74-MIN(MAX(AG$9-AG74*AG$8/12,0),AG74),0))</x:f>
      </x:c>
      <x:c r="AH75" s="58" t="str">
        <x:f>IF($C75&gt;'Deal Pricing'!$D$9,"",MAX(AH74-MIN(MAX(AH$9-AH74*AH$8/12,0),AH74),0))</x:f>
      </x:c>
      <x:c r="AI75" s="58" t="str">
        <x:f>IF($C75&gt;'Deal Pricing'!$D$9,"",MAX(AI74-MIN(MAX(AI$9-AI74*AI$8/12,0),AI74),0))</x:f>
      </x:c>
      <x:c r="AJ75" s="58" t="str">
        <x:f>IF($C75&gt;'Deal Pricing'!$D$9,"",MAX(AJ74-MIN(MAX(AJ$9-AJ74*AJ$8/12,0),AJ74),0))</x:f>
      </x:c>
      <x:c r="AK75" s="58" t="str">
        <x:f>IF($C75&gt;'Deal Pricing'!$D$9,"",MAX(AK74-MIN(MAX(AK$9-AK74*AK$8/12,0),AK74),0))</x:f>
      </x:c>
      <x:c r="AL75" s="58" t="str">
        <x:f>IF($C75&gt;'Deal Pricing'!$D$9,"",MAX(AL74-MIN(MAX(AL$9-AL74*AL$8/12,0),AL74),0))</x:f>
      </x:c>
      <x:c r="AM75" s="58" t="str">
        <x:f>IF($C75&gt;'Deal Pricing'!$D$9,"",MAX(AM74-MIN(MAX(AM$9-AM74*AM$8/12,0),AM74),0))</x:f>
      </x:c>
      <x:c r="AN75" s="58" t="str">
        <x:f>IF($C75&gt;'Deal Pricing'!$D$9,"",MAX(AN74-MIN(MAX(AN$9-AN74*AN$8/12,0),AN74),0))</x:f>
      </x:c>
      <x:c r="AO75" s="58" t="str">
        <x:f>IF($C75&gt;'Deal Pricing'!$D$9,"",MAX(AO74-MIN(MAX(AO$9-AO74*AO$8/12,0),AO74),0))</x:f>
      </x:c>
      <x:c r="AP75" s="58" t="str">
        <x:f>IF($C75&gt;'Deal Pricing'!$D$9,"",MAX(AP74-MIN(MAX(AP$9-AP74*AP$8/12,0),AP74),0))</x:f>
      </x:c>
      <x:c r="AQ75" s="58" t="str">
        <x:f>IF($C75&gt;'Deal Pricing'!$D$9,"",MAX(AQ74-MIN(MAX(AQ$9-AQ74*AQ$8/12,0),AQ74),0))</x:f>
      </x:c>
      <x:c r="AR75" s="58" t="str">
        <x:f>IF($C75&gt;'Deal Pricing'!$D$9,"",MAX(AR74-MIN(MAX(AR$9-AR74*AR$8/12,0),AR74),0))</x:f>
      </x:c>
      <x:c r="AS75" s="58" t="str">
        <x:f>IF($C75&gt;'Deal Pricing'!$D$9,"",MAX(AS74-MIN(MAX(AS$9-AS74*AS$8/12,0),AS74),0))</x:f>
      </x:c>
      <x:c r="AT75" s="58" t="str">
        <x:f>IF($C75&gt;'Deal Pricing'!$D$9,"",MAX(AT74-MIN(MAX(AT$9-AT74*AT$8/12,0),AT74),0))</x:f>
      </x:c>
      <x:c r="AU75" s="58" t="str">
        <x:f>IF($C75&gt;'Deal Pricing'!$D$9,"",MAX(AU74-MIN(MAX(AU$9-AU74*AU$8/12,0),AU74),0))</x:f>
      </x:c>
      <x:c r="AV75" s="58" t="str">
        <x:f>IF($C75&gt;'Deal Pricing'!$D$9,"",MAX(AV74-MIN(MAX(AV$9-AV74*AV$8/12,0),AV74),0))</x:f>
      </x:c>
      <x:c r="AW75" s="58" t="str">
        <x:f>IF($C75&gt;'Deal Pricing'!$D$9,"",MAX(AW74-MIN(MAX(AW$9-AW74*AW$8/12,0),AW74),0))</x:f>
      </x:c>
      <x:c r="AX75" s="58" t="str">
        <x:f>IF($C75&gt;'Deal Pricing'!$D$9,"",MAX(AX74-MIN(MAX(AX$9-AX74*AX$8/12,0),AX74),0))</x:f>
      </x:c>
      <x:c r="AY75" s="58" t="str">
        <x:f>IF($C75&gt;'Deal Pricing'!$D$9,"",MAX(AY74-MIN(MAX(AY$9-AY74*AY$8/12,0),AY74),0))</x:f>
      </x:c>
      <x:c r="AZ75" s="58" t="str">
        <x:f>IF($C75&gt;'Deal Pricing'!$D$9,"",MAX(AZ74-MIN(MAX(AZ$9-AZ74*AZ$8/12,0),AZ74),0))</x:f>
      </x:c>
      <x:c r="BA75" s="58" t="str">
        <x:f>IF($C75&gt;'Deal Pricing'!$D$9,"",MAX(BA74-MIN(MAX(BA$9-BA74*BA$8/12,0),BA74),0))</x:f>
      </x:c>
      <x:c r="BB75" s="58" t="str">
        <x:f>IF($C75&gt;'Deal Pricing'!$D$9,"",MAX(BB74-MIN(MAX(BB$9-BB74*BB$8/12,0),BB74),0))</x:f>
      </x:c>
      <x:c r="BC75" s="58" t="str">
        <x:f>IF($C75&gt;'Deal Pricing'!$D$9,"",MAX(BC74-MIN(MAX(BC$9-BC74*BC$8/12,0),BC74),0))</x:f>
      </x:c>
      <x:c r="BD75" s="58" t="str">
        <x:f>IF($C75&gt;'Deal Pricing'!$D$9,"",MAX(BD74-MIN(MAX(BD$9-BD74*BD$8/12,0),BD74),0))</x:f>
      </x:c>
      <x:c r="BE75" s="58" t="str">
        <x:f>IF($C75&gt;'Deal Pricing'!$D$9,"",MAX(BE74-MIN(MAX(BE$9-BE74*BE$8/12,0),BE74),0))</x:f>
      </x:c>
      <x:c r="BF75" s="58" t="str">
        <x:f>IF($C75&gt;'Deal Pricing'!$D$9,"",MAX(BF74-MIN(MAX(BF$9-BF74*BF$8/12,0),BF74),0))</x:f>
      </x:c>
      <x:c r="BG75" s="58" t="str">
        <x:f>IF($C75&gt;'Deal Pricing'!$D$9,"",MAX(BG74-MIN(MAX(BG$9-BG74*BG$8/12,0),BG74),0))</x:f>
      </x:c>
      <x:c r="BH75" s="58" t="str">
        <x:f>IF($C75&gt;'Deal Pricing'!$D$9,"",MAX(BH74-MIN(MAX(BH$9-BH74*BH$8/12,0),BH74),0))</x:f>
      </x:c>
      <x:c r="BI75" s="58" t="str">
        <x:f>IF($C75&gt;'Deal Pricing'!$D$9,"",MAX(BI74-MIN(MAX(BI$9-BI74*BI$8/12,0),BI74),0))</x:f>
      </x:c>
      <x:c r="BJ75" s="58" t="str">
        <x:f>IF($C75&gt;'Deal Pricing'!$D$9,"",MAX(BJ74-MIN(MAX(BJ$9-BJ74*BJ$8/12,0),BJ74),0))</x:f>
      </x:c>
      <x:c r="BK75" s="58" t="str">
        <x:f>IF($C75&gt;'Deal Pricing'!$D$9,"",MAX(BK74-MIN(MAX(BK$9-BK74*BK$8/12,0),BK74),0))</x:f>
      </x:c>
      <x:c r="BL75" s="58" t="str">
        <x:f>IF($C75&gt;'Deal Pricing'!$D$9,"",MAX(BL74-MIN(MAX(BL$9-BL74*BL$8/12,0),BL74),0))</x:f>
      </x:c>
      <x:c r="BM75" s="58" t="str">
        <x:f>IF($C75&gt;'Deal Pricing'!$D$9,"",MAX(BM74-MIN(MAX(BM$9-BM74*BM$8/12,0),BM74),0))</x:f>
      </x:c>
      <x:c r="BN75" s="58" t="str">
        <x:f>IF($C75&gt;'Deal Pricing'!$D$9,"",MAX(BN74-MIN(MAX(BN$9-BN74*BN$8/12,0),BN74),0))</x:f>
      </x:c>
      <x:c r="BO75" s="58" t="str">
        <x:f>IF($C75&gt;'Deal Pricing'!$D$9,"",MAX(BO74-MIN(MAX(BO$9-BO74*BO$8/12,0),BO74),0))</x:f>
      </x:c>
      <x:c r="BP75" s="58" t="str">
        <x:f>IF($C75&gt;'Deal Pricing'!$D$9,"",MAX(BP74-MIN(MAX(BP$9-BP74*BP$8/12,0),BP74),0))</x:f>
      </x:c>
      <x:c r="BQ75" s="58" t="str">
        <x:f>IF($C75&gt;'Deal Pricing'!$D$9,"",MAX(BQ74-MIN(MAX(BQ$9-BQ74*BQ$8/12,0),BQ74),0))</x:f>
      </x:c>
      <x:c r="BR75" s="58" t="str">
        <x:f>IF($C75&gt;'Deal Pricing'!$D$9,"",MAX(BR74-MIN(MAX(BR$9-BR74*BR$8/12,0),BR74),0))</x:f>
      </x:c>
      <x:c r="BS75" s="58" t="str">
        <x:f>IF($C75&gt;'Deal Pricing'!$D$9,"",MAX(BS74-MIN(MAX(BS$9-BS74*BS$8/12,0),BS74),0))</x:f>
      </x:c>
      <x:c r="BT75" s="58" t="str">
        <x:f>IF($C75&gt;'Deal Pricing'!$D$9,"",MAX(BT74-MIN(MAX(BT$9-BT74*BT$8/12,0),BT74),0))</x:f>
      </x:c>
      <x:c r="BU75" s="58" t="str">
        <x:f>IF($C75&gt;'Deal Pricing'!$D$9,"",MAX(BU74-MIN(MAX(BU$9-BU74*BU$8/12,0),BU74),0))</x:f>
      </x:c>
      <x:c r="BV75" s="58" t="str">
        <x:f>IF($C75&gt;'Deal Pricing'!$D$9,"",MAX(BV74-MIN(MAX(BV$9-BV74*BV$8/12,0),BV74),0))</x:f>
      </x:c>
      <x:c r="BW75" s="58" t="str">
        <x:f>IF($C75&gt;'Deal Pricing'!$D$9,"",MAX(BW74-MIN(MAX(BW$9-BW74*BW$8/12,0),BW74),0))</x:f>
      </x:c>
      <x:c r="BX75" s="58" t="str">
        <x:f>IF($C75&gt;'Deal Pricing'!$D$9,"",MAX(BX74-MIN(MAX(BX$9-BX74*BX$8/12,0),BX74),0))</x:f>
      </x:c>
      <x:c r="BY75" s="58" t="str">
        <x:f>IF($C75&gt;'Deal Pricing'!$D$9,"",MAX(BY74-MIN(MAX(BY$9-BY74*BY$8/12,0),BY74),0))</x:f>
      </x:c>
      <x:c r="BZ75" s="58" t="str">
        <x:f>IF($C75&gt;'Deal Pricing'!$D$9,"",MAX(BZ74-MIN(MAX(BZ$9-BZ74*BZ$8/12,0),BZ74),0))</x:f>
      </x:c>
      <x:c r="CA75" s="58" t="str">
        <x:f>IF($C75&gt;'Deal Pricing'!$D$9,"",MAX(CA74-MIN(MAX(CA$9-CA74*CA$8/12,0),CA74),0))</x:f>
      </x:c>
      <x:c r="CB75" s="58" t="str">
        <x:f>IF($C75&gt;'Deal Pricing'!$D$9,"",MAX(CB74-MIN(MAX(CB$9-CB74*CB$8/12,0),CB74),0))</x:f>
      </x:c>
      <x:c r="CC75" s="58" t="str">
        <x:f>IF($C75&gt;'Deal Pricing'!$D$9,"",MAX(CC74-MIN(MAX(CC$9-CC74*CC$8/12,0),CC74),0))</x:f>
      </x:c>
      <x:c r="CD75" s="58" t="str">
        <x:f>IF($C75&gt;'Deal Pricing'!$D$9,"",MAX(CD74-MIN(MAX(CD$9-CD74*CD$8/12,0),CD74),0))</x:f>
      </x:c>
      <x:c r="CE75" s="58" t="str">
        <x:f>IF($C75&gt;'Deal Pricing'!$D$9,"",MAX(CE74-MIN(MAX(CE$9-CE74*CE$8/12,0),CE74),0))</x:f>
      </x:c>
      <x:c r="CF75" s="58" t="str">
        <x:f>IF($C75&gt;'Deal Pricing'!$D$9,"",MAX(CF74-MIN(MAX(CF$9-CF74*CF$8/12,0),CF74),0))</x:f>
      </x:c>
      <x:c r="CG75" s="58" t="str">
        <x:f>IF($C75&gt;'Deal Pricing'!$D$9,"",MAX(CG74-MIN(MAX(CG$9-CG74*CG$8/12,0),CG74),0))</x:f>
      </x:c>
      <x:c r="CH75" s="58" t="str">
        <x:f>IF($C75&gt;'Deal Pricing'!$D$9,"",MAX(CH74-MIN(MAX(CH$9-CH74*CH$8/12,0),CH74),0))</x:f>
      </x:c>
      <x:c r="CI75" s="58" t="str">
        <x:f>IF($C75&gt;'Deal Pricing'!$D$9,"",MAX(CI74-MIN(MAX(CI$9-CI74*CI$8/12,0),CI74),0))</x:f>
      </x:c>
      <x:c r="CJ75" s="58" t="str">
        <x:f>IF($C75&gt;'Deal Pricing'!$D$9,"",MAX(CJ74-MIN(MAX(CJ$9-CJ74*CJ$8/12,0),CJ74),0))</x:f>
      </x:c>
      <x:c r="CK75" s="58" t="str">
        <x:f>IF($C75&gt;'Deal Pricing'!$D$9,"",MAX(CK74-MIN(MAX(CK$9-CK74*CK$8/12,0),CK74),0))</x:f>
      </x:c>
      <x:c r="CL75" s="58" t="str">
        <x:f>IF($C75&gt;'Deal Pricing'!$D$9,"",MAX(CL74-MIN(MAX(CL$9-CL74*CL$8/12,0),CL74),0))</x:f>
      </x:c>
      <x:c r="CM75" s="58" t="str">
        <x:f>IF($C75&gt;'Deal Pricing'!$D$9,"",MAX(CM74-MIN(MAX(CM$9-CM74*CM$8/12,0),CM74),0))</x:f>
      </x:c>
      <x:c r="CN75" s="58" t="str">
        <x:f>IF($C75&gt;'Deal Pricing'!$D$9,"",MAX(CN74-MIN(MAX(CN$9-CN74*CN$8/12,0),CN74),0))</x:f>
      </x:c>
      <x:c r="CO75" s="58" t="str">
        <x:f>IF($C75&gt;'Deal Pricing'!$D$9,"",MAX(CO74-MIN(MAX(CO$9-CO74*CO$8/12,0),CO74),0))</x:f>
      </x:c>
      <x:c r="CP75" s="58" t="str">
        <x:f>IF($C75&gt;'Deal Pricing'!$D$9,"",MAX(CP74-MIN(MAX(CP$9-CP74*CP$8/12,0),CP74),0))</x:f>
      </x:c>
      <x:c r="CQ75" s="58" t="str">
        <x:f>IF($C75&gt;'Deal Pricing'!$D$9,"",MAX(CQ74-MIN(MAX(CQ$9-CQ74*CQ$8/12,0),CQ74),0))</x:f>
      </x:c>
      <x:c r="CR75" s="58" t="str">
        <x:f>IF($C75&gt;'Deal Pricing'!$D$9,"",MAX(CR74-MIN(MAX(CR$9-CR74*CR$8/12,0),CR74),0))</x:f>
      </x:c>
      <x:c r="CS75" s="58" t="str">
        <x:f>IF($C75&gt;'Deal Pricing'!$D$9,"",MAX(CS74-MIN(MAX(CS$9-CS74*CS$8/12,0),CS74),0))</x:f>
      </x:c>
      <x:c r="CT75" s="58" t="str">
        <x:f>IF($C75&gt;'Deal Pricing'!$D$9,"",MAX(CT74-MIN(MAX(CT$9-CT74*CT$8/12,0),CT74),0))</x:f>
      </x:c>
      <x:c r="CU75" s="58" t="str">
        <x:f>IF($C75&gt;'Deal Pricing'!$D$9,"",MAX(CU74-MIN(MAX(CU$9-CU74*CU$8/12,0),CU74),0))</x:f>
      </x:c>
      <x:c r="CV75" s="58" t="str">
        <x:f>IF($C75&gt;'Deal Pricing'!$D$9,"",MAX(CV74-MIN(MAX(CV$9-CV74*CV$8/12,0),CV74),0))</x:f>
      </x:c>
      <x:c r="CW75" s="58" t="str">
        <x:f>IF($C75&gt;'Deal Pricing'!$D$9,"",MAX(CW74-MIN(MAX(CW$9-CW74*CW$8/12,0),CW74),0))</x:f>
      </x:c>
      <x:c r="CX75" s="58" t="str">
        <x:f>IF($C75&gt;'Deal Pricing'!$D$9,"",MAX(CX74-MIN(MAX(CX$9-CX74*CX$8/12,0),CX74),0))</x:f>
      </x:c>
      <x:c r="CY75" s="58" t="str">
        <x:f>IF($C75&gt;'Deal Pricing'!$D$9,"",MAX(CY74-MIN(MAX(CY$9-CY74*CY$8/12,0),CY74),0))</x:f>
      </x:c>
      <x:c r="CZ75" s="58" t="str">
        <x:f>IF($C75&gt;'Deal Pricing'!$D$9,"",MAX(CZ74-MIN(MAX(CZ$9-CZ74*CZ$8/12,0),CZ74),0))</x:f>
      </x:c>
      <x:c r="DA75" s="58" t="str">
        <x:f>IF($C75&gt;'Deal Pricing'!$D$9,"",MAX(DA74-MIN(MAX(DA$9-DA74*DA$8/12,0),DA74),0))</x:f>
      </x:c>
      <x:c r="DB75" s="58" t="str">
        <x:f>IF($C75&gt;'Deal Pricing'!$D$9,"",MAX(DB74-MIN(MAX(DB$9-DB74*DB$8/12,0),DB74),0))</x:f>
      </x:c>
      <x:c r="DC75" s="58" t="str">
        <x:f>IF($C75&gt;'Deal Pricing'!$D$9,"",MAX(DC74-MIN(MAX(DC$9-DC74*DC$8/12,0),DC74),0))</x:f>
      </x:c>
      <x:c r="DD75" s="58" t="str">
        <x:f>IF($C75&gt;'Deal Pricing'!$D$9,"",MAX(DD74-MIN(MAX(DD$9-DD74*DD$8/12,0),DD74),0))</x:f>
      </x:c>
      <x:c r="DE75" s="58" t="str">
        <x:f>IF($C75&gt;'Deal Pricing'!$D$9,"",MAX(DE74-MIN(MAX(DE$9-DE74*DE$8/12,0),DE74),0))</x:f>
      </x:c>
      <x:c r="DF75" s="58" t="str">
        <x:f>IF($C75&gt;'Deal Pricing'!$D$9,"",MAX(DF74-MIN(MAX(DF$9-DF74*DF$8/12,0),DF74),0))</x:f>
      </x:c>
      <x:c r="DG75" s="58" t="str">
        <x:f>IF($C75&gt;'Deal Pricing'!$D$9,"",MAX(DG74-MIN(MAX(DG$9-DG74*DG$8/12,0),DG74),0))</x:f>
      </x:c>
      <x:c r="DH75" s="58" t="str">
        <x:f>IF($C75&gt;'Deal Pricing'!$D$9,"",MAX(DH74-MIN(MAX(DH$9-DH74*DH$8/12,0),DH74),0))</x:f>
      </x:c>
      <x:c r="DI75" s="58" t="str">
        <x:f>IF($C75&gt;'Deal Pricing'!$D$9,"",MAX(DI74-MIN(MAX(DI$9-DI74*DI$8/12,0),DI74),0))</x:f>
      </x:c>
      <x:c r="DJ75" s="58" t="str">
        <x:f>IF($C75&gt;'Deal Pricing'!$D$9,"",MAX(DJ74-MIN(MAX(DJ$9-DJ74*DJ$8/12,0),DJ74),0))</x:f>
      </x:c>
      <x:c r="DK75" s="58" t="str">
        <x:f>IF($C75&gt;'Deal Pricing'!$D$9,"",MAX(DK74-MIN(MAX(DK$9-DK74*DK$8/12,0),DK74),0))</x:f>
      </x:c>
      <x:c r="DL75" s="58" t="str">
        <x:f>IF($C75&gt;'Deal Pricing'!$D$9,"",MAX(DL74-MIN(MAX(DL$9-DL74*DL$8/12,0),DL74),0))</x:f>
      </x:c>
      <x:c r="DM75" s="58" t="str">
        <x:f>IF($C75&gt;'Deal Pricing'!$D$9,"",MAX(DM74-MIN(MAX(DM$9-DM74*DM$8/12,0),DM74),0))</x:f>
      </x:c>
      <x:c r="DN75" s="58" t="str">
        <x:f>IF($C75&gt;'Deal Pricing'!$D$9,"",MAX(DN74-MIN(MAX(DN$9-DN74*DN$8/12,0),DN74),0))</x:f>
      </x:c>
      <x:c r="DO75" s="58" t="str">
        <x:f>IF($C75&gt;'Deal Pricing'!$D$9,"",MAX(DO74-MIN(MAX(DO$9-DO74*DO$8/12,0),DO74),0))</x:f>
      </x:c>
      <x:c r="DP75" s="58" t="str">
        <x:f>IF($C75&gt;'Deal Pricing'!$D$9,"",MAX(DP74-MIN(MAX(DP$9-DP74*DP$8/12,0),DP74),0))</x:f>
      </x:c>
      <x:c r="DQ75" s="58" t="str">
        <x:f>IF($C75&gt;'Deal Pricing'!$D$9,"",MAX(DQ74-MIN(MAX(DQ$9-DQ74*DQ$8/12,0),DQ74),0))</x:f>
      </x:c>
      <x:c r="DR75" s="58" t="str">
        <x:f>IF($C75&gt;'Deal Pricing'!$D$9,"",MAX(DR74-MIN(MAX(DR$9-DR74*DR$8/12,0),DR74),0))</x:f>
      </x:c>
      <x:c r="DS75" s="58" t="str">
        <x:f>IF($C75&gt;'Deal Pricing'!$D$9,"",MAX(DS74-MIN(MAX(DS$9-DS74*DS$8/12,0),DS74),0))</x:f>
      </x:c>
      <x:c r="DT75" s="58" t="str">
        <x:f>IF($C75&gt;'Deal Pricing'!$D$9,"",MAX(DT74-MIN(MAX(DT$9-DT74*DT$8/12,0),DT74),0))</x:f>
      </x:c>
      <x:c r="DU75" s="58" t="str">
        <x:f>IF($C75&gt;'Deal Pricing'!$D$9,"",MAX(DU74-MIN(MAX(DU$9-DU74*DU$8/12,0),DU74),0))</x:f>
      </x:c>
      <x:c r="DV75" s="58" t="str">
        <x:f>IF($C75&gt;'Deal Pricing'!$D$9,"",MAX(DV74-MIN(MAX(DV$9-DV74*DV$8/12,0),DV74),0))</x:f>
      </x:c>
      <x:c r="DW75" s="58" t="str">
        <x:f>IF($C75&gt;'Deal Pricing'!$D$9,"",MAX(DW74-MIN(MAX(DW$9-DW74*DW$8/12,0),DW74),0))</x:f>
      </x:c>
      <x:c r="DX75" s="58" t="str">
        <x:f>IF($C75&gt;'Deal Pricing'!$D$9,"",MAX(DX74-MIN(MAX(DX$9-DX74*DX$8/12,0),DX74),0))</x:f>
      </x:c>
      <x:c r="DY75" s="58" t="str">
        <x:f>IF($C75&gt;'Deal Pricing'!$D$9,"",MAX(DY74-MIN(MAX(DY$9-DY74*DY$8/12,0),DY74),0))</x:f>
      </x:c>
      <x:c r="DZ75" s="58" t="str">
        <x:f>IF($C75&gt;'Deal Pricing'!$D$9,"",MAX(DZ74-MIN(MAX(DZ$9-DZ74*DZ$8/12,0),DZ74),0))</x:f>
      </x:c>
      <x:c r="EA75" s="58" t="str">
        <x:f>IF($C75&gt;'Deal Pricing'!$D$9,"",MAX(EA74-MIN(MAX(EA$9-EA74*EA$8/12,0),EA74),0))</x:f>
      </x:c>
      <x:c r="EB75" s="58" t="str">
        <x:f>IF($C75&gt;'Deal Pricing'!$D$9,"",MAX(EB74-MIN(MAX(EB$9-EB74*EB$8/12,0),EB74),0))</x:f>
      </x:c>
      <x:c r="EC75" s="58" t="str">
        <x:f>IF($C75&gt;'Deal Pricing'!$D$9,"",MAX(EC74-MIN(MAX(EC$9-EC74*EC$8/12,0),EC74),0))</x:f>
      </x:c>
      <x:c r="ED75" s="58" t="str">
        <x:f>IF($C75&gt;'Deal Pricing'!$D$9,"",MAX(ED74-MIN(MAX(ED$9-ED74*ED$8/12,0),ED74),0))</x:f>
      </x:c>
      <x:c r="EE75" s="58" t="str">
        <x:f>IF($C75&gt;'Deal Pricing'!$D$9,"",MAX(EE74-MIN(MAX(EE$9-EE74*EE$8/12,0),EE74),0))</x:f>
      </x:c>
      <x:c r="EF75" s="58" t="str">
        <x:f>IF($C75&gt;'Deal Pricing'!$D$9,"",MAX(EF74-MIN(MAX(EF$9-EF74*EF$8/12,0),EF74),0))</x:f>
      </x:c>
      <x:c r="EG75" s="58" t="str">
        <x:f>IF($C75&gt;'Deal Pricing'!$D$9,"",MAX(EG74-MIN(MAX(EG$9-EG74*EG$8/12,0),EG74),0))</x:f>
      </x:c>
      <x:c r="EH75" s="58" t="str">
        <x:f>IF($C75&gt;'Deal Pricing'!$D$9,"",MAX(EH74-MIN(MAX(EH$9-EH74*EH$8/12,0),EH74),0))</x:f>
      </x:c>
      <x:c r="EI75" s="58" t="str">
        <x:f>IF($C75&gt;'Deal Pricing'!$D$9,"",MAX(EI74-MIN(MAX(EI$9-EI74*EI$8/12,0),EI74),0))</x:f>
      </x:c>
      <x:c r="EJ75" s="58" t="str">
        <x:f>IF($C75&gt;'Deal Pricing'!$D$9,"",MAX(EJ74-MIN(MAX(EJ$9-EJ74*EJ$8/12,0),EJ74),0))</x:f>
      </x:c>
      <x:c r="EK75" s="58" t="str">
        <x:f>IF($C75&gt;'Deal Pricing'!$D$9,"",MAX(EK74-MIN(MAX(EK$9-EK74*EK$8/12,0),EK74),0))</x:f>
      </x:c>
      <x:c r="EL75" s="58" t="str">
        <x:f>IF($C75&gt;'Deal Pricing'!$D$9,"",MAX(EL74-MIN(MAX(EL$9-EL74*EL$8/12,0),EL74),0))</x:f>
      </x:c>
      <x:c r="EM75" s="58" t="str">
        <x:f>IF($C75&gt;'Deal Pricing'!$D$9,"",MAX(EM74-MIN(MAX(EM$9-EM74*EM$8/12,0),EM74),0))</x:f>
      </x:c>
      <x:c r="EN75" s="58" t="str">
        <x:f>IF($C75&gt;'Deal Pricing'!$D$9,"",MAX(EN74-MIN(MAX(EN$9-EN74*EN$8/12,0),EN74),0))</x:f>
      </x:c>
      <x:c r="EO75" s="58" t="str">
        <x:f>IF($C75&gt;'Deal Pricing'!$D$9,"",MAX(EO74-MIN(MAX(EO$9-EO74*EO$8/12,0),EO74),0))</x:f>
      </x:c>
      <x:c r="EP75" s="58" t="str">
        <x:f>IF($C75&gt;'Deal Pricing'!$D$9,"",MAX(EP74-MIN(MAX(EP$9-EP74*EP$8/12,0),EP74),0))</x:f>
      </x:c>
      <x:c r="EQ75" s="58" t="str">
        <x:f>IF($C75&gt;'Deal Pricing'!$D$9,"",MAX(EQ74-MIN(MAX(EQ$9-EQ74*EQ$8/12,0),EQ74),0))</x:f>
      </x:c>
      <x:c r="ER75" s="58" t="str">
        <x:f>IF($C75&gt;'Deal Pricing'!$D$9,"",MAX(ER74-MIN(MAX(ER$9-ER74*ER$8/12,0),ER74),0))</x:f>
      </x:c>
      <x:c r="ES75" s="58" t="str">
        <x:f>IF($C75&gt;'Deal Pricing'!$D$9,"",MAX(ES74-MIN(MAX(ES$9-ES74*ES$8/12,0),ES74),0))</x:f>
      </x:c>
      <x:c r="ET75" s="58" t="str">
        <x:f>IF($C75&gt;'Deal Pricing'!$D$9,"",MAX(ET74-MIN(MAX(ET$9-ET74*ET$8/12,0),ET74),0))</x:f>
      </x:c>
      <x:c r="EU75" s="58" t="str">
        <x:f>IF($C75&gt;'Deal Pricing'!$D$9,"",MAX(EU74-MIN(MAX(EU$9-EU74*EU$8/12,0),EU74),0))</x:f>
      </x:c>
      <x:c r="EV75" s="58" t="str">
        <x:f>IF($C75&gt;'Deal Pricing'!$D$9,"",MAX(EV74-MIN(MAX(EV$9-EV74*EV$8/12,0),EV74),0))</x:f>
      </x:c>
      <x:c r="EW75" s="58" t="str">
        <x:f>IF($C75&gt;'Deal Pricing'!$D$9,"",MAX(EW74-MIN(MAX(EW$9-EW74*EW$8/12,0),EW74),0))</x:f>
      </x:c>
      <x:c r="EX75" s="58" t="str">
        <x:f>IF($C75&gt;'Deal Pricing'!$D$9,"",MAX(EX74-MIN(MAX(EX$9-EX74*EX$8/12,0),EX74),0))</x:f>
      </x:c>
      <x:c r="EY75" s="58" t="str">
        <x:f>IF($C75&gt;'Deal Pricing'!$D$9,"",MAX(EY74-MIN(MAX(EY$9-EY74*EY$8/12,0),EY74),0))</x:f>
      </x:c>
      <x:c r="EZ75" s="58" t="str">
        <x:f>IF($C75&gt;'Deal Pricing'!$D$9,"",MAX(EZ74-MIN(MAX(EZ$9-EZ74*EZ$8/12,0),EZ74),0))</x:f>
      </x:c>
      <x:c r="FA75" s="58" t="str">
        <x:f>IF($C75&gt;'Deal Pricing'!$D$9,"",MAX(FA74-MIN(MAX(FA$9-FA74*FA$8/12,0),FA74),0))</x:f>
      </x:c>
      <x:c r="FB75" s="58" t="str">
        <x:f>IF($C75&gt;'Deal Pricing'!$D$9,"",MAX(FB74-MIN(MAX(FB$9-FB74*FB$8/12,0),FB74),0))</x:f>
      </x:c>
      <x:c r="FC75" s="58" t="str">
        <x:f>IF($C75&gt;'Deal Pricing'!$D$9,"",MAX(FC74-MIN(MAX(FC$9-FC74*FC$8/12,0),FC74),0))</x:f>
      </x:c>
      <x:c r="FD75" s="58" t="str">
        <x:f>IF($C75&gt;'Deal Pricing'!$D$9,"",MAX(FD74-MIN(MAX(FD$9-FD74*FD$8/12,0),FD74),0))</x:f>
      </x:c>
      <x:c r="FE75" s="58" t="str">
        <x:f>IF($C75&gt;'Deal Pricing'!$D$9,"",MAX(FE74-MIN(MAX(FE$9-FE74*FE$8/12,0),FE74),0))</x:f>
      </x:c>
      <x:c r="FF75" s="58" t="str">
        <x:f>IF($C75&gt;'Deal Pricing'!$D$9,"",MAX(FF74-MIN(MAX(FF$9-FF74*FF$8/12,0),FF74),0))</x:f>
      </x:c>
      <x:c r="FG75" s="58" t="str">
        <x:f>IF($C75&gt;'Deal Pricing'!$D$9,"",MAX(FG74-MIN(MAX(FG$9-FG74*FG$8/12,0),FG74),0))</x:f>
      </x:c>
      <x:c r="FH75" s="58" t="str">
        <x:f>IF($C75&gt;'Deal Pricing'!$D$9,"",MAX(FH74-MIN(MAX(FH$9-FH74*FH$8/12,0),FH74),0))</x:f>
      </x:c>
      <x:c r="FI75" s="58" t="str">
        <x:f>IF($C75&gt;'Deal Pricing'!$D$9,"",MAX(FI74-MIN(MAX(FI$9-FI74*FI$8/12,0),FI74),0))</x:f>
      </x:c>
      <x:c r="FJ75" s="58" t="str">
        <x:f>IF($C75&gt;'Deal Pricing'!$D$9,"",MAX(FJ74-MIN(MAX(FJ$9-FJ74*FJ$8/12,0),FJ74),0))</x:f>
      </x:c>
      <x:c r="FK75" s="58" t="str">
        <x:f>IF($C75&gt;'Deal Pricing'!$D$9,"",MAX(FK74-MIN(MAX(FK$9-FK74*FK$8/12,0),FK74),0))</x:f>
      </x:c>
      <x:c r="FL75" s="58" t="str">
        <x:f>IF($C75&gt;'Deal Pricing'!$D$9,"",MAX(FL74-MIN(MAX(FL$9-FL74*FL$8/12,0),FL74),0))</x:f>
      </x:c>
      <x:c r="FM75" s="58" t="str">
        <x:f>IF($C75&gt;'Deal Pricing'!$D$9,"",MAX(FM74-MIN(MAX(FM$9-FM74*FM$8/12,0),FM74),0))</x:f>
      </x:c>
      <x:c r="FN75" s="58" t="str">
        <x:f>IF($C75&gt;'Deal Pricing'!$D$9,"",MAX(FN74-MIN(MAX(FN$9-FN74*FN$8/12,0),FN74),0))</x:f>
      </x:c>
      <x:c r="FO75" s="58" t="str">
        <x:f>IF($C75&gt;'Deal Pricing'!$D$9,"",MAX(FO74-MIN(MAX(FO$9-FO74*FO$8/12,0),FO74),0))</x:f>
      </x:c>
      <x:c r="FP75" s="58" t="str">
        <x:f>IF($C75&gt;'Deal Pricing'!$D$9,"",MAX(FP74-MIN(MAX(FP$9-FP74*FP$8/12,0),FP74),0))</x:f>
      </x:c>
      <x:c r="FQ75" s="58" t="str">
        <x:f>IF($C75&gt;'Deal Pricing'!$D$9,"",MAX(FQ74-MIN(MAX(FQ$9-FQ74*FQ$8/12,0),FQ74),0))</x:f>
      </x:c>
      <x:c r="FR75" s="58" t="str">
        <x:f>IF($C75&gt;'Deal Pricing'!$D$9,"",MAX(FR74-MIN(MAX(FR$9-FR74*FR$8/12,0),FR74),0))</x:f>
      </x:c>
      <x:c r="FS75" s="58" t="str">
        <x:f>IF($C75&gt;'Deal Pricing'!$D$9,"",MAX(FS74-MIN(MAX(FS$9-FS74*FS$8/12,0),FS74),0))</x:f>
      </x:c>
      <x:c r="FT75" s="58" t="str">
        <x:f>IF($C75&gt;'Deal Pricing'!$D$9,"",MAX(FT74-MIN(MAX(FT$9-FT74*FT$8/12,0),FT74),0))</x:f>
      </x:c>
      <x:c r="FU75" s="58" t="str">
        <x:f>IF($C75&gt;'Deal Pricing'!$D$9,"",MAX(FU74-MIN(MAX(FU$9-FU74*FU$8/12,0),FU74),0))</x:f>
      </x:c>
      <x:c r="FV75" s="58" t="str">
        <x:f>IF($C75&gt;'Deal Pricing'!$D$9,"",MAX(FV74-MIN(MAX(FV$9-FV74*FV$8/12,0),FV74),0))</x:f>
      </x:c>
      <x:c r="FW75" s="58" t="str">
        <x:f>IF($C75&gt;'Deal Pricing'!$D$9,"",MAX(FW74-MIN(MAX(FW$9-FW74*FW$8/12,0),FW74),0))</x:f>
      </x:c>
      <x:c r="FX75" s="58" t="str">
        <x:f>IF($C75&gt;'Deal Pricing'!$D$9,"",MAX(FX74-MIN(MAX(FX$9-FX74*FX$8/12,0),FX74),0))</x:f>
      </x:c>
      <x:c r="FY75" s="58" t="str">
        <x:f>IF($C75&gt;'Deal Pricing'!$D$9,"",MAX(FY74-MIN(MAX(FY$9-FY74*FY$8/12,0),FY74),0))</x:f>
      </x:c>
      <x:c r="FZ75" s="58" t="str">
        <x:f>IF($C75&gt;'Deal Pricing'!$D$9,"",MAX(FZ74-MIN(MAX(FZ$9-FZ74*FZ$8/12,0),FZ74),0))</x:f>
      </x:c>
      <x:c r="GA75" s="58" t="str">
        <x:f>IF($C75&gt;'Deal Pricing'!$D$9,"",MAX(GA74-MIN(MAX(GA$9-GA74*GA$8/12,0),GA74),0))</x:f>
      </x:c>
      <x:c r="GB75" s="58" t="str">
        <x:f>IF($C75&gt;'Deal Pricing'!$D$9,"",MAX(GB74-MIN(MAX(GB$9-GB74*GB$8/12,0),GB74),0))</x:f>
      </x:c>
      <x:c r="GC75" s="58" t="str">
        <x:f>IF($C75&gt;'Deal Pricing'!$D$9,"",MAX(GC74-MIN(MAX(GC$9-GC74*GC$8/12,0),GC74),0))</x:f>
      </x:c>
      <x:c r="GD75" s="58" t="str">
        <x:f>IF($C75&gt;'Deal Pricing'!$D$9,"",MAX(GD74-MIN(MAX(GD$9-GD74*GD$8/12,0),GD74),0))</x:f>
      </x:c>
      <x:c r="GE75" s="58" t="str">
        <x:f>IF($C75&gt;'Deal Pricing'!$D$9,"",MAX(GE74-MIN(MAX(GE$9-GE74*GE$8/12,0),GE74),0))</x:f>
      </x:c>
      <x:c r="GF75" s="58" t="str">
        <x:f>IF($C75&gt;'Deal Pricing'!$D$9,"",MAX(GF74-MIN(MAX(GF$9-GF74*GF$8/12,0),GF74),0))</x:f>
      </x:c>
      <x:c r="GG75" s="58" t="str">
        <x:f>IF($C75&gt;'Deal Pricing'!$D$9,"",MAX(GG74-MIN(MAX(GG$9-GG74*GG$8/12,0),GG74),0))</x:f>
      </x:c>
      <x:c r="GH75" s="58" t="str">
        <x:f>IF($C75&gt;'Deal Pricing'!$D$9,"",MAX(GH74-MIN(MAX(GH$9-GH74*GH$8/12,0),GH74),0))</x:f>
      </x:c>
      <x:c r="GI75" s="58" t="str">
        <x:f>IF($C75&gt;'Deal Pricing'!$D$9,"",MAX(GI74-MIN(MAX(GI$9-GI74*GI$8/12,0),GI74),0))</x:f>
      </x:c>
      <x:c r="GJ75" s="58" t="str">
        <x:f>IF($C75&gt;'Deal Pricing'!$D$9,"",MAX(GJ74-MIN(MAX(GJ$9-GJ74*GJ$8/12,0),GJ74),0))</x:f>
      </x:c>
      <x:c r="GK75" s="58" t="str">
        <x:f>IF($C75&gt;'Deal Pricing'!$D$9,"",MAX(GK74-MIN(MAX(GK$9-GK74*GK$8/12,0),GK74),0))</x:f>
      </x:c>
      <x:c r="GL75" s="58" t="str">
        <x:f>IF($C75&gt;'Deal Pricing'!$D$9,"",MAX(GL74-MIN(MAX(GL$9-GL74*GL$8/12,0),GL74),0))</x:f>
      </x:c>
      <x:c r="GM75" s="58" t="str">
        <x:f>IF($C75&gt;'Deal Pricing'!$D$9,"",MAX(GM74-MIN(MAX(GM$9-GM74*GM$8/12,0),GM74),0))</x:f>
      </x:c>
      <x:c r="GN75" s="58" t="str">
        <x:f>IF($C75&gt;'Deal Pricing'!$D$9,"",MAX(GN74-MIN(MAX(GN$9-GN74*GN$8/12,0),GN74),0))</x:f>
      </x:c>
      <x:c r="GO75" s="58" t="str">
        <x:f>IF($C75&gt;'Deal Pricing'!$D$9,"",MAX(GO74-MIN(MAX(GO$9-GO74*GO$8/12,0),GO74),0))</x:f>
      </x:c>
      <x:c r="GP75" s="58" t="str">
        <x:f>IF($C75&gt;'Deal Pricing'!$D$9,"",MAX(GP74-MIN(MAX(GP$9-GP74*GP$8/12,0),GP74),0))</x:f>
      </x:c>
      <x:c r="GQ75" s="58" t="str">
        <x:f>IF($C75&gt;'Deal Pricing'!$D$9,"",MAX(GQ74-MIN(MAX(GQ$9-GQ74*GQ$8/12,0),GQ74),0))</x:f>
      </x:c>
      <x:c r="GR75" s="58" t="str">
        <x:f>IF($C75&gt;'Deal Pricing'!$D$9,"",MAX(GR74-MIN(MAX(GR$9-GR74*GR$8/12,0),GR74),0))</x:f>
      </x:c>
      <x:c r="GS75" s="58" t="str">
        <x:f>IF($C75&gt;'Deal Pricing'!$D$9,"",MAX(GS74-MIN(MAX(GS$9-GS74*GS$8/12,0),GS74),0))</x:f>
      </x:c>
      <x:c r="GT75" s="58" t="str">
        <x:f>IF($C75&gt;'Deal Pricing'!$D$9,"",MAX(GT74-MIN(MAX(GT$9-GT74*GT$8/12,0),GT74),0))</x:f>
      </x:c>
      <x:c r="GU75" s="58" t="str">
        <x:f>IF($C75&gt;'Deal Pricing'!$D$9,"",MAX(GU74-MIN(MAX(GU$9-GU74*GU$8/12,0),GU74),0))</x:f>
      </x:c>
      <x:c r="GV75" s="58" t="str">
        <x:f>IF($C75&gt;'Deal Pricing'!$D$9,"",MAX(GV74-MIN(MAX(GV$9-GV74*GV$8/12,0),GV74),0))</x:f>
      </x:c>
      <x:c r="GW75" s="58" t="str">
        <x:f>IF($C75&gt;'Deal Pricing'!$D$9,"",MAX(GW74-MIN(MAX(GW$9-GW74*GW$8/12,0),GW74),0))</x:f>
      </x:c>
      <x:c r="GX75" s="58" t="str">
        <x:f>IF($C75&gt;'Deal Pricing'!$D$9,"",MAX(GX74-MIN(MAX(GX$9-GX74*GX$8/12,0),GX74),0))</x:f>
      </x:c>
      <x:c r="GY75" s="58" t="str">
        <x:f>IF($C75&gt;'Deal Pricing'!$D$9,"",MAX(GY74-MIN(MAX(GY$9-GY74*GY$8/12,0),GY74),0))</x:f>
      </x:c>
      <x:c r="GZ75" s="58" t="str">
        <x:f>IF($C75&gt;'Deal Pricing'!$D$9,"",MAX(GZ74-MIN(MAX(GZ$9-GZ74*GZ$8/12,0),GZ74),0))</x:f>
      </x:c>
      <x:c r="HA75" s="58" t="str">
        <x:f>IF($C75&gt;'Deal Pricing'!$D$9,"",MAX(HA74-MIN(MAX(HA$9-HA74*HA$8/12,0),HA74),0))</x:f>
      </x:c>
      <x:c r="HB75" s="58" t="str">
        <x:f>IF($C75&gt;'Deal Pricing'!$D$9,"",MAX(HB74-MIN(MAX(HB$9-HB74*HB$8/12,0),HB74),0))</x:f>
      </x:c>
      <x:c r="HC75" s="58" t="str">
        <x:f>IF($C75&gt;'Deal Pricing'!$D$9,"",MAX(HC74-MIN(MAX(HC$9-HC74*HC$8/12,0),HC74),0))</x:f>
      </x:c>
      <x:c r="HD75" s="58" t="str">
        <x:f>IF($C75&gt;'Deal Pricing'!$D$9,"",MAX(HD74-MIN(MAX(HD$9-HD74*HD$8/12,0),HD74),0))</x:f>
      </x:c>
      <x:c r="HE75" s="58" t="str">
        <x:f>IF($C75&gt;'Deal Pricing'!$D$9,"",MAX(HE74-MIN(MAX(HE$9-HE74*HE$8/12,0),HE74),0))</x:f>
      </x:c>
      <x:c r="HF75" s="58" t="str">
        <x:f>IF($C75&gt;'Deal Pricing'!$D$9,"",MAX(HF74-MIN(MAX(HF$9-HF74*HF$8/12,0),HF74),0))</x:f>
      </x:c>
      <x:c r="HG75" s="58" t="str">
        <x:f>IF($C75&gt;'Deal Pricing'!$D$9,"",MAX(HG74-MIN(MAX(HG$9-HG74*HG$8/12,0),HG74),0))</x:f>
      </x:c>
      <x:c r="HH75" s="58" t="str">
        <x:f>IF($C75&gt;'Deal Pricing'!$D$9,"",MAX(HH74-MIN(MAX(HH$9-HH74*HH$8/12,0),HH74),0))</x:f>
      </x:c>
      <x:c r="HI75" s="58" t="str">
        <x:f>IF($C75&gt;'Deal Pricing'!$D$9,"",MAX(HI74-MIN(MAX(HI$9-HI74*HI$8/12,0),HI74),0))</x:f>
      </x:c>
      <x:c r="HJ75" s="58" t="str">
        <x:f>IF($C75&gt;'Deal Pricing'!$D$9,"",MAX(HJ74-MIN(MAX(HJ$9-HJ74*HJ$8/12,0),HJ74),0))</x:f>
      </x:c>
      <x:c r="HK75" s="58" t="str">
        <x:f>IF($C75&gt;'Deal Pricing'!$D$9,"",MAX(HK74-MIN(MAX(HK$9-HK74*HK$8/12,0),HK74),0))</x:f>
      </x:c>
      <x:c r="HL75" s="58" t="str">
        <x:f>IF($C75&gt;'Deal Pricing'!$D$9,"",MAX(HL74-MIN(MAX(HL$9-HL74*HL$8/12,0),HL74),0))</x:f>
      </x:c>
      <x:c r="HM75" s="58" t="str">
        <x:f>IF($C75&gt;'Deal Pricing'!$D$9,"",MAX(HM74-MIN(MAX(HM$9-HM74*HM$8/12,0),HM74),0))</x:f>
      </x:c>
      <x:c r="HN75" s="58" t="str">
        <x:f>IF($C75&gt;'Deal Pricing'!$D$9,"",MAX(HN74-MIN(MAX(HN$9-HN74*HN$8/12,0),HN74),0))</x:f>
      </x:c>
      <x:c r="HO75" s="58" t="str">
        <x:f>IF($C75&gt;'Deal Pricing'!$D$9,"",MAX(HO74-MIN(MAX(HO$9-HO74*HO$8/12,0),HO74),0))</x:f>
      </x:c>
      <x:c r="HP75" s="58" t="str">
        <x:f>IF($C75&gt;'Deal Pricing'!$D$9,"",MAX(HP74-MIN(MAX(HP$9-HP74*HP$8/12,0),HP74),0))</x:f>
      </x:c>
      <x:c r="HQ75" s="58" t="str">
        <x:f>IF($C75&gt;'Deal Pricing'!$D$9,"",MAX(HQ74-MIN(MAX(HQ$9-HQ74*HQ$8/12,0),HQ74),0))</x:f>
      </x:c>
      <x:c r="HR75" s="58" t="str">
        <x:f>IF($C75&gt;'Deal Pricing'!$D$9,"",MAX(HR74-MIN(MAX(HR$9-HR74*HR$8/12,0),HR74),0))</x:f>
      </x:c>
      <x:c r="HS75" s="58" t="str">
        <x:f>IF($C75&gt;'Deal Pricing'!$D$9,"",MAX(HS74-MIN(MAX(HS$9-HS74*HS$8/12,0),HS74),0))</x:f>
      </x:c>
      <x:c r="HT75" s="58" t="str">
        <x:f>IF($C75&gt;'Deal Pricing'!$D$9,"",MAX(HT74-MIN(MAX(HT$9-HT74*HT$8/12,0),HT74),0))</x:f>
      </x:c>
      <x:c r="HU75" s="58" t="str">
        <x:f>IF($C75&gt;'Deal Pricing'!$D$9,"",MAX(HU74-MIN(MAX(HU$9-HU74*HU$8/12,0),HU74),0))</x:f>
      </x:c>
      <x:c r="HV75" s="58" t="str">
        <x:f>IF($C75&gt;'Deal Pricing'!$D$9,"",MAX(HV74-MIN(MAX(HV$9-HV74*HV$8/12,0),HV74),0))</x:f>
      </x:c>
      <x:c r="HW75" s="58" t="str">
        <x:f>IF($C75&gt;'Deal Pricing'!$D$9,"",MAX(HW74-MIN(MAX(HW$9-HW74*HW$8/12,0),HW74),0))</x:f>
      </x:c>
      <x:c r="HX75" s="58" t="str">
        <x:f>IF($C75&gt;'Deal Pricing'!$D$9,"",MAX(HX74-MIN(MAX(HX$9-HX74*HX$8/12,0),HX74),0))</x:f>
      </x:c>
      <x:c r="HY75" s="58" t="str">
        <x:f>IF($C75&gt;'Deal Pricing'!$D$9,"",MAX(HY74-MIN(MAX(HY$9-HY74*HY$8/12,0),HY74),0))</x:f>
      </x:c>
      <x:c r="HZ75" s="58" t="str">
        <x:f>IF($C75&gt;'Deal Pricing'!$D$9,"",MAX(HZ74-MIN(MAX(HZ$9-HZ74*HZ$8/12,0),HZ74),0))</x:f>
      </x:c>
      <x:c r="IA75" s="58" t="str">
        <x:f>IF($C75&gt;'Deal Pricing'!$D$9,"",MAX(IA74-MIN(MAX(IA$9-IA74*IA$8/12,0),IA74),0))</x:f>
      </x:c>
      <x:c r="IB75" s="58" t="str">
        <x:f>IF($C75&gt;'Deal Pricing'!$D$9,"",MAX(IB74-MIN(MAX(IB$9-IB74*IB$8/12,0),IB74),0))</x:f>
      </x:c>
      <x:c r="IC75" s="2"/>
      <x:c r="ID75" s="2"/>
      <x:c r="IE75" s="2"/>
      <x:c r="IF75" s="2"/>
    </x:row>
    <x:row r="76">
      <x:c r="A76" s="2"/>
      <x:c r="B76" s="2"/>
      <x:c r="C76" s="2" t="n">
        <x:v>52</x:v>
      </x:c>
      <x:c r="D76" s="67" t="str">
        <x:f>IF(C76&lt;='Deal Pricing'!$D$9,(1-(1-(1-'Deal Pricing'!$H$10)^(1/12)))^(C76-1),"")</x:f>
      </x:c>
      <x:c r="E76" s="67" t="str">
        <x:f>IF(D76="","",D76*(1-(1-'Deal Pricing'!$H$10)^(1/12)))</x:f>
      </x:c>
      <x:c r="F76" s="58" t="str">
        <x:f>IF($C76&gt;'Deal Pricing'!$D$9,"",MAX(F75-MIN(MAX(F$9-F75*F$8/12,0),F75),0))</x:f>
      </x:c>
      <x:c r="G76" s="58" t="str">
        <x:f>IF($C76&gt;'Deal Pricing'!$D$9,"",MAX(G75-MIN(MAX(G$9-G75*G$8/12,0),G75),0))</x:f>
      </x:c>
      <x:c r="H76" s="58" t="str">
        <x:f>IF($C76&gt;'Deal Pricing'!$D$9,"",MAX(H75-MIN(MAX(H$9-H75*H$8/12,0),H75),0))</x:f>
      </x:c>
      <x:c r="I76" s="58" t="str">
        <x:f>IF($C76&gt;'Deal Pricing'!$D$9,"",MAX(I75-MIN(MAX(I$9-I75*I$8/12,0),I75),0))</x:f>
      </x:c>
      <x:c r="J76" s="58" t="str">
        <x:f>IF($C76&gt;'Deal Pricing'!$D$9,"",MAX(J75-MIN(MAX(J$9-J75*J$8/12,0),J75),0))</x:f>
      </x:c>
      <x:c r="K76" s="58" t="str">
        <x:f>IF($C76&gt;'Deal Pricing'!$D$9,"",MAX(K75-MIN(MAX(K$9-K75*K$8/12,0),K75),0))</x:f>
      </x:c>
      <x:c r="L76" s="58" t="str">
        <x:f>IF($C76&gt;'Deal Pricing'!$D$9,"",MAX(L75-MIN(MAX(L$9-L75*L$8/12,0),L75),0))</x:f>
      </x:c>
      <x:c r="M76" s="58" t="str">
        <x:f>IF($C76&gt;'Deal Pricing'!$D$9,"",MAX(M75-MIN(MAX(M$9-M75*M$8/12,0),M75),0))</x:f>
      </x:c>
      <x:c r="N76" s="58" t="str">
        <x:f>IF($C76&gt;'Deal Pricing'!$D$9,"",MAX(N75-MIN(MAX(N$9-N75*N$8/12,0),N75),0))</x:f>
      </x:c>
      <x:c r="O76" s="58" t="str">
        <x:f>IF($C76&gt;'Deal Pricing'!$D$9,"",MAX(O75-MIN(MAX(O$9-O75*O$8/12,0),O75),0))</x:f>
      </x:c>
      <x:c r="P76" s="58" t="str">
        <x:f>IF($C76&gt;'Deal Pricing'!$D$9,"",MAX(P75-MIN(MAX(P$9-P75*P$8/12,0),P75),0))</x:f>
      </x:c>
      <x:c r="Q76" s="58" t="str">
        <x:f>IF($C76&gt;'Deal Pricing'!$D$9,"",MAX(Q75-MIN(MAX(Q$9-Q75*Q$8/12,0),Q75),0))</x:f>
      </x:c>
      <x:c r="R76" s="58" t="str">
        <x:f>IF($C76&gt;'Deal Pricing'!$D$9,"",MAX(R75-MIN(MAX(R$9-R75*R$8/12,0),R75),0))</x:f>
      </x:c>
      <x:c r="S76" s="58" t="str">
        <x:f>IF($C76&gt;'Deal Pricing'!$D$9,"",MAX(S75-MIN(MAX(S$9-S75*S$8/12,0),S75),0))</x:f>
      </x:c>
      <x:c r="T76" s="58" t="str">
        <x:f>IF($C76&gt;'Deal Pricing'!$D$9,"",MAX(T75-MIN(MAX(T$9-T75*T$8/12,0),T75),0))</x:f>
      </x:c>
      <x:c r="U76" s="58" t="str">
        <x:f>IF($C76&gt;'Deal Pricing'!$D$9,"",MAX(U75-MIN(MAX(U$9-U75*U$8/12,0),U75),0))</x:f>
      </x:c>
      <x:c r="V76" s="58" t="str">
        <x:f>IF($C76&gt;'Deal Pricing'!$D$9,"",MAX(V75-MIN(MAX(V$9-V75*V$8/12,0),V75),0))</x:f>
      </x:c>
      <x:c r="W76" s="58" t="str">
        <x:f>IF($C76&gt;'Deal Pricing'!$D$9,"",MAX(W75-MIN(MAX(W$9-W75*W$8/12,0),W75),0))</x:f>
      </x:c>
      <x:c r="X76" s="58" t="str">
        <x:f>IF($C76&gt;'Deal Pricing'!$D$9,"",MAX(X75-MIN(MAX(X$9-X75*X$8/12,0),X75),0))</x:f>
      </x:c>
      <x:c r="Y76" s="58" t="str">
        <x:f>IF($C76&gt;'Deal Pricing'!$D$9,"",MAX(Y75-MIN(MAX(Y$9-Y75*Y$8/12,0),Y75),0))</x:f>
      </x:c>
      <x:c r="Z76" s="58" t="str">
        <x:f>IF($C76&gt;'Deal Pricing'!$D$9,"",MAX(Z75-MIN(MAX(Z$9-Z75*Z$8/12,0),Z75),0))</x:f>
      </x:c>
      <x:c r="AA76" s="58" t="str">
        <x:f>IF($C76&gt;'Deal Pricing'!$D$9,"",MAX(AA75-MIN(MAX(AA$9-AA75*AA$8/12,0),AA75),0))</x:f>
      </x:c>
      <x:c r="AB76" s="58" t="str">
        <x:f>IF($C76&gt;'Deal Pricing'!$D$9,"",MAX(AB75-MIN(MAX(AB$9-AB75*AB$8/12,0),AB75),0))</x:f>
      </x:c>
      <x:c r="AC76" s="58" t="str">
        <x:f>IF($C76&gt;'Deal Pricing'!$D$9,"",MAX(AC75-MIN(MAX(AC$9-AC75*AC$8/12,0),AC75),0))</x:f>
      </x:c>
      <x:c r="AD76" s="58" t="str">
        <x:f>IF($C76&gt;'Deal Pricing'!$D$9,"",MAX(AD75-MIN(MAX(AD$9-AD75*AD$8/12,0),AD75),0))</x:f>
      </x:c>
      <x:c r="AE76" s="58" t="str">
        <x:f>IF($C76&gt;'Deal Pricing'!$D$9,"",MAX(AE75-MIN(MAX(AE$9-AE75*AE$8/12,0),AE75),0))</x:f>
      </x:c>
      <x:c r="AF76" s="58" t="str">
        <x:f>IF($C76&gt;'Deal Pricing'!$D$9,"",MAX(AF75-MIN(MAX(AF$9-AF75*AF$8/12,0),AF75),0))</x:f>
      </x:c>
      <x:c r="AG76" s="58" t="str">
        <x:f>IF($C76&gt;'Deal Pricing'!$D$9,"",MAX(AG75-MIN(MAX(AG$9-AG75*AG$8/12,0),AG75),0))</x:f>
      </x:c>
      <x:c r="AH76" s="58" t="str">
        <x:f>IF($C76&gt;'Deal Pricing'!$D$9,"",MAX(AH75-MIN(MAX(AH$9-AH75*AH$8/12,0),AH75),0))</x:f>
      </x:c>
      <x:c r="AI76" s="58" t="str">
        <x:f>IF($C76&gt;'Deal Pricing'!$D$9,"",MAX(AI75-MIN(MAX(AI$9-AI75*AI$8/12,0),AI75),0))</x:f>
      </x:c>
      <x:c r="AJ76" s="58" t="str">
        <x:f>IF($C76&gt;'Deal Pricing'!$D$9,"",MAX(AJ75-MIN(MAX(AJ$9-AJ75*AJ$8/12,0),AJ75),0))</x:f>
      </x:c>
      <x:c r="AK76" s="58" t="str">
        <x:f>IF($C76&gt;'Deal Pricing'!$D$9,"",MAX(AK75-MIN(MAX(AK$9-AK75*AK$8/12,0),AK75),0))</x:f>
      </x:c>
      <x:c r="AL76" s="58" t="str">
        <x:f>IF($C76&gt;'Deal Pricing'!$D$9,"",MAX(AL75-MIN(MAX(AL$9-AL75*AL$8/12,0),AL75),0))</x:f>
      </x:c>
      <x:c r="AM76" s="58" t="str">
        <x:f>IF($C76&gt;'Deal Pricing'!$D$9,"",MAX(AM75-MIN(MAX(AM$9-AM75*AM$8/12,0),AM75),0))</x:f>
      </x:c>
      <x:c r="AN76" s="58" t="str">
        <x:f>IF($C76&gt;'Deal Pricing'!$D$9,"",MAX(AN75-MIN(MAX(AN$9-AN75*AN$8/12,0),AN75),0))</x:f>
      </x:c>
      <x:c r="AO76" s="58" t="str">
        <x:f>IF($C76&gt;'Deal Pricing'!$D$9,"",MAX(AO75-MIN(MAX(AO$9-AO75*AO$8/12,0),AO75),0))</x:f>
      </x:c>
      <x:c r="AP76" s="58" t="str">
        <x:f>IF($C76&gt;'Deal Pricing'!$D$9,"",MAX(AP75-MIN(MAX(AP$9-AP75*AP$8/12,0),AP75),0))</x:f>
      </x:c>
      <x:c r="AQ76" s="58" t="str">
        <x:f>IF($C76&gt;'Deal Pricing'!$D$9,"",MAX(AQ75-MIN(MAX(AQ$9-AQ75*AQ$8/12,0),AQ75),0))</x:f>
      </x:c>
      <x:c r="AR76" s="58" t="str">
        <x:f>IF($C76&gt;'Deal Pricing'!$D$9,"",MAX(AR75-MIN(MAX(AR$9-AR75*AR$8/12,0),AR75),0))</x:f>
      </x:c>
      <x:c r="AS76" s="58" t="str">
        <x:f>IF($C76&gt;'Deal Pricing'!$D$9,"",MAX(AS75-MIN(MAX(AS$9-AS75*AS$8/12,0),AS75),0))</x:f>
      </x:c>
      <x:c r="AT76" s="58" t="str">
        <x:f>IF($C76&gt;'Deal Pricing'!$D$9,"",MAX(AT75-MIN(MAX(AT$9-AT75*AT$8/12,0),AT75),0))</x:f>
      </x:c>
      <x:c r="AU76" s="58" t="str">
        <x:f>IF($C76&gt;'Deal Pricing'!$D$9,"",MAX(AU75-MIN(MAX(AU$9-AU75*AU$8/12,0),AU75),0))</x:f>
      </x:c>
      <x:c r="AV76" s="58" t="str">
        <x:f>IF($C76&gt;'Deal Pricing'!$D$9,"",MAX(AV75-MIN(MAX(AV$9-AV75*AV$8/12,0),AV75),0))</x:f>
      </x:c>
      <x:c r="AW76" s="58" t="str">
        <x:f>IF($C76&gt;'Deal Pricing'!$D$9,"",MAX(AW75-MIN(MAX(AW$9-AW75*AW$8/12,0),AW75),0))</x:f>
      </x:c>
      <x:c r="AX76" s="58" t="str">
        <x:f>IF($C76&gt;'Deal Pricing'!$D$9,"",MAX(AX75-MIN(MAX(AX$9-AX75*AX$8/12,0),AX75),0))</x:f>
      </x:c>
      <x:c r="AY76" s="58" t="str">
        <x:f>IF($C76&gt;'Deal Pricing'!$D$9,"",MAX(AY75-MIN(MAX(AY$9-AY75*AY$8/12,0),AY75),0))</x:f>
      </x:c>
      <x:c r="AZ76" s="58" t="str">
        <x:f>IF($C76&gt;'Deal Pricing'!$D$9,"",MAX(AZ75-MIN(MAX(AZ$9-AZ75*AZ$8/12,0),AZ75),0))</x:f>
      </x:c>
      <x:c r="BA76" s="58" t="str">
        <x:f>IF($C76&gt;'Deal Pricing'!$D$9,"",MAX(BA75-MIN(MAX(BA$9-BA75*BA$8/12,0),BA75),0))</x:f>
      </x:c>
      <x:c r="BB76" s="58" t="str">
        <x:f>IF($C76&gt;'Deal Pricing'!$D$9,"",MAX(BB75-MIN(MAX(BB$9-BB75*BB$8/12,0),BB75),0))</x:f>
      </x:c>
      <x:c r="BC76" s="58" t="str">
        <x:f>IF($C76&gt;'Deal Pricing'!$D$9,"",MAX(BC75-MIN(MAX(BC$9-BC75*BC$8/12,0),BC75),0))</x:f>
      </x:c>
      <x:c r="BD76" s="58" t="str">
        <x:f>IF($C76&gt;'Deal Pricing'!$D$9,"",MAX(BD75-MIN(MAX(BD$9-BD75*BD$8/12,0),BD75),0))</x:f>
      </x:c>
      <x:c r="BE76" s="58" t="str">
        <x:f>IF($C76&gt;'Deal Pricing'!$D$9,"",MAX(BE75-MIN(MAX(BE$9-BE75*BE$8/12,0),BE75),0))</x:f>
      </x:c>
      <x:c r="BF76" s="58" t="str">
        <x:f>IF($C76&gt;'Deal Pricing'!$D$9,"",MAX(BF75-MIN(MAX(BF$9-BF75*BF$8/12,0),BF75),0))</x:f>
      </x:c>
      <x:c r="BG76" s="58" t="str">
        <x:f>IF($C76&gt;'Deal Pricing'!$D$9,"",MAX(BG75-MIN(MAX(BG$9-BG75*BG$8/12,0),BG75),0))</x:f>
      </x:c>
      <x:c r="BH76" s="58" t="str">
        <x:f>IF($C76&gt;'Deal Pricing'!$D$9,"",MAX(BH75-MIN(MAX(BH$9-BH75*BH$8/12,0),BH75),0))</x:f>
      </x:c>
      <x:c r="BI76" s="58" t="str">
        <x:f>IF($C76&gt;'Deal Pricing'!$D$9,"",MAX(BI75-MIN(MAX(BI$9-BI75*BI$8/12,0),BI75),0))</x:f>
      </x:c>
      <x:c r="BJ76" s="58" t="str">
        <x:f>IF($C76&gt;'Deal Pricing'!$D$9,"",MAX(BJ75-MIN(MAX(BJ$9-BJ75*BJ$8/12,0),BJ75),0))</x:f>
      </x:c>
      <x:c r="BK76" s="58" t="str">
        <x:f>IF($C76&gt;'Deal Pricing'!$D$9,"",MAX(BK75-MIN(MAX(BK$9-BK75*BK$8/12,0),BK75),0))</x:f>
      </x:c>
      <x:c r="BL76" s="58" t="str">
        <x:f>IF($C76&gt;'Deal Pricing'!$D$9,"",MAX(BL75-MIN(MAX(BL$9-BL75*BL$8/12,0),BL75),0))</x:f>
      </x:c>
      <x:c r="BM76" s="58" t="str">
        <x:f>IF($C76&gt;'Deal Pricing'!$D$9,"",MAX(BM75-MIN(MAX(BM$9-BM75*BM$8/12,0),BM75),0))</x:f>
      </x:c>
      <x:c r="BN76" s="58" t="str">
        <x:f>IF($C76&gt;'Deal Pricing'!$D$9,"",MAX(BN75-MIN(MAX(BN$9-BN75*BN$8/12,0),BN75),0))</x:f>
      </x:c>
      <x:c r="BO76" s="58" t="str">
        <x:f>IF($C76&gt;'Deal Pricing'!$D$9,"",MAX(BO75-MIN(MAX(BO$9-BO75*BO$8/12,0),BO75),0))</x:f>
      </x:c>
      <x:c r="BP76" s="58" t="str">
        <x:f>IF($C76&gt;'Deal Pricing'!$D$9,"",MAX(BP75-MIN(MAX(BP$9-BP75*BP$8/12,0),BP75),0))</x:f>
      </x:c>
      <x:c r="BQ76" s="58" t="str">
        <x:f>IF($C76&gt;'Deal Pricing'!$D$9,"",MAX(BQ75-MIN(MAX(BQ$9-BQ75*BQ$8/12,0),BQ75),0))</x:f>
      </x:c>
      <x:c r="BR76" s="58" t="str">
        <x:f>IF($C76&gt;'Deal Pricing'!$D$9,"",MAX(BR75-MIN(MAX(BR$9-BR75*BR$8/12,0),BR75),0))</x:f>
      </x:c>
      <x:c r="BS76" s="58" t="str">
        <x:f>IF($C76&gt;'Deal Pricing'!$D$9,"",MAX(BS75-MIN(MAX(BS$9-BS75*BS$8/12,0),BS75),0))</x:f>
      </x:c>
      <x:c r="BT76" s="58" t="str">
        <x:f>IF($C76&gt;'Deal Pricing'!$D$9,"",MAX(BT75-MIN(MAX(BT$9-BT75*BT$8/12,0),BT75),0))</x:f>
      </x:c>
      <x:c r="BU76" s="58" t="str">
        <x:f>IF($C76&gt;'Deal Pricing'!$D$9,"",MAX(BU75-MIN(MAX(BU$9-BU75*BU$8/12,0),BU75),0))</x:f>
      </x:c>
      <x:c r="BV76" s="58" t="str">
        <x:f>IF($C76&gt;'Deal Pricing'!$D$9,"",MAX(BV75-MIN(MAX(BV$9-BV75*BV$8/12,0),BV75),0))</x:f>
      </x:c>
      <x:c r="BW76" s="58" t="str">
        <x:f>IF($C76&gt;'Deal Pricing'!$D$9,"",MAX(BW75-MIN(MAX(BW$9-BW75*BW$8/12,0),BW75),0))</x:f>
      </x:c>
      <x:c r="BX76" s="58" t="str">
        <x:f>IF($C76&gt;'Deal Pricing'!$D$9,"",MAX(BX75-MIN(MAX(BX$9-BX75*BX$8/12,0),BX75),0))</x:f>
      </x:c>
      <x:c r="BY76" s="58" t="str">
        <x:f>IF($C76&gt;'Deal Pricing'!$D$9,"",MAX(BY75-MIN(MAX(BY$9-BY75*BY$8/12,0),BY75),0))</x:f>
      </x:c>
      <x:c r="BZ76" s="58" t="str">
        <x:f>IF($C76&gt;'Deal Pricing'!$D$9,"",MAX(BZ75-MIN(MAX(BZ$9-BZ75*BZ$8/12,0),BZ75),0))</x:f>
      </x:c>
      <x:c r="CA76" s="58" t="str">
        <x:f>IF($C76&gt;'Deal Pricing'!$D$9,"",MAX(CA75-MIN(MAX(CA$9-CA75*CA$8/12,0),CA75),0))</x:f>
      </x:c>
      <x:c r="CB76" s="58" t="str">
        <x:f>IF($C76&gt;'Deal Pricing'!$D$9,"",MAX(CB75-MIN(MAX(CB$9-CB75*CB$8/12,0),CB75),0))</x:f>
      </x:c>
      <x:c r="CC76" s="58" t="str">
        <x:f>IF($C76&gt;'Deal Pricing'!$D$9,"",MAX(CC75-MIN(MAX(CC$9-CC75*CC$8/12,0),CC75),0))</x:f>
      </x:c>
      <x:c r="CD76" s="58" t="str">
        <x:f>IF($C76&gt;'Deal Pricing'!$D$9,"",MAX(CD75-MIN(MAX(CD$9-CD75*CD$8/12,0),CD75),0))</x:f>
      </x:c>
      <x:c r="CE76" s="58" t="str">
        <x:f>IF($C76&gt;'Deal Pricing'!$D$9,"",MAX(CE75-MIN(MAX(CE$9-CE75*CE$8/12,0),CE75),0))</x:f>
      </x:c>
      <x:c r="CF76" s="58" t="str">
        <x:f>IF($C76&gt;'Deal Pricing'!$D$9,"",MAX(CF75-MIN(MAX(CF$9-CF75*CF$8/12,0),CF75),0))</x:f>
      </x:c>
      <x:c r="CG76" s="58" t="str">
        <x:f>IF($C76&gt;'Deal Pricing'!$D$9,"",MAX(CG75-MIN(MAX(CG$9-CG75*CG$8/12,0),CG75),0))</x:f>
      </x:c>
      <x:c r="CH76" s="58" t="str">
        <x:f>IF($C76&gt;'Deal Pricing'!$D$9,"",MAX(CH75-MIN(MAX(CH$9-CH75*CH$8/12,0),CH75),0))</x:f>
      </x:c>
      <x:c r="CI76" s="58" t="str">
        <x:f>IF($C76&gt;'Deal Pricing'!$D$9,"",MAX(CI75-MIN(MAX(CI$9-CI75*CI$8/12,0),CI75),0))</x:f>
      </x:c>
      <x:c r="CJ76" s="58" t="str">
        <x:f>IF($C76&gt;'Deal Pricing'!$D$9,"",MAX(CJ75-MIN(MAX(CJ$9-CJ75*CJ$8/12,0),CJ75),0))</x:f>
      </x:c>
      <x:c r="CK76" s="58" t="str">
        <x:f>IF($C76&gt;'Deal Pricing'!$D$9,"",MAX(CK75-MIN(MAX(CK$9-CK75*CK$8/12,0),CK75),0))</x:f>
      </x:c>
      <x:c r="CL76" s="58" t="str">
        <x:f>IF($C76&gt;'Deal Pricing'!$D$9,"",MAX(CL75-MIN(MAX(CL$9-CL75*CL$8/12,0),CL75),0))</x:f>
      </x:c>
      <x:c r="CM76" s="58" t="str">
        <x:f>IF($C76&gt;'Deal Pricing'!$D$9,"",MAX(CM75-MIN(MAX(CM$9-CM75*CM$8/12,0),CM75),0))</x:f>
      </x:c>
      <x:c r="CN76" s="58" t="str">
        <x:f>IF($C76&gt;'Deal Pricing'!$D$9,"",MAX(CN75-MIN(MAX(CN$9-CN75*CN$8/12,0),CN75),0))</x:f>
      </x:c>
      <x:c r="CO76" s="58" t="str">
        <x:f>IF($C76&gt;'Deal Pricing'!$D$9,"",MAX(CO75-MIN(MAX(CO$9-CO75*CO$8/12,0),CO75),0))</x:f>
      </x:c>
      <x:c r="CP76" s="58" t="str">
        <x:f>IF($C76&gt;'Deal Pricing'!$D$9,"",MAX(CP75-MIN(MAX(CP$9-CP75*CP$8/12,0),CP75),0))</x:f>
      </x:c>
      <x:c r="CQ76" s="58" t="str">
        <x:f>IF($C76&gt;'Deal Pricing'!$D$9,"",MAX(CQ75-MIN(MAX(CQ$9-CQ75*CQ$8/12,0),CQ75),0))</x:f>
      </x:c>
      <x:c r="CR76" s="58" t="str">
        <x:f>IF($C76&gt;'Deal Pricing'!$D$9,"",MAX(CR75-MIN(MAX(CR$9-CR75*CR$8/12,0),CR75),0))</x:f>
      </x:c>
      <x:c r="CS76" s="58" t="str">
        <x:f>IF($C76&gt;'Deal Pricing'!$D$9,"",MAX(CS75-MIN(MAX(CS$9-CS75*CS$8/12,0),CS75),0))</x:f>
      </x:c>
      <x:c r="CT76" s="58" t="str">
        <x:f>IF($C76&gt;'Deal Pricing'!$D$9,"",MAX(CT75-MIN(MAX(CT$9-CT75*CT$8/12,0),CT75),0))</x:f>
      </x:c>
      <x:c r="CU76" s="58" t="str">
        <x:f>IF($C76&gt;'Deal Pricing'!$D$9,"",MAX(CU75-MIN(MAX(CU$9-CU75*CU$8/12,0),CU75),0))</x:f>
      </x:c>
      <x:c r="CV76" s="58" t="str">
        <x:f>IF($C76&gt;'Deal Pricing'!$D$9,"",MAX(CV75-MIN(MAX(CV$9-CV75*CV$8/12,0),CV75),0))</x:f>
      </x:c>
      <x:c r="CW76" s="58" t="str">
        <x:f>IF($C76&gt;'Deal Pricing'!$D$9,"",MAX(CW75-MIN(MAX(CW$9-CW75*CW$8/12,0),CW75),0))</x:f>
      </x:c>
      <x:c r="CX76" s="58" t="str">
        <x:f>IF($C76&gt;'Deal Pricing'!$D$9,"",MAX(CX75-MIN(MAX(CX$9-CX75*CX$8/12,0),CX75),0))</x:f>
      </x:c>
      <x:c r="CY76" s="58" t="str">
        <x:f>IF($C76&gt;'Deal Pricing'!$D$9,"",MAX(CY75-MIN(MAX(CY$9-CY75*CY$8/12,0),CY75),0))</x:f>
      </x:c>
      <x:c r="CZ76" s="58" t="str">
        <x:f>IF($C76&gt;'Deal Pricing'!$D$9,"",MAX(CZ75-MIN(MAX(CZ$9-CZ75*CZ$8/12,0),CZ75),0))</x:f>
      </x:c>
      <x:c r="DA76" s="58" t="str">
        <x:f>IF($C76&gt;'Deal Pricing'!$D$9,"",MAX(DA75-MIN(MAX(DA$9-DA75*DA$8/12,0),DA75),0))</x:f>
      </x:c>
      <x:c r="DB76" s="58" t="str">
        <x:f>IF($C76&gt;'Deal Pricing'!$D$9,"",MAX(DB75-MIN(MAX(DB$9-DB75*DB$8/12,0),DB75),0))</x:f>
      </x:c>
      <x:c r="DC76" s="58" t="str">
        <x:f>IF($C76&gt;'Deal Pricing'!$D$9,"",MAX(DC75-MIN(MAX(DC$9-DC75*DC$8/12,0),DC75),0))</x:f>
      </x:c>
      <x:c r="DD76" s="58" t="str">
        <x:f>IF($C76&gt;'Deal Pricing'!$D$9,"",MAX(DD75-MIN(MAX(DD$9-DD75*DD$8/12,0),DD75),0))</x:f>
      </x:c>
      <x:c r="DE76" s="58" t="str">
        <x:f>IF($C76&gt;'Deal Pricing'!$D$9,"",MAX(DE75-MIN(MAX(DE$9-DE75*DE$8/12,0),DE75),0))</x:f>
      </x:c>
      <x:c r="DF76" s="58" t="str">
        <x:f>IF($C76&gt;'Deal Pricing'!$D$9,"",MAX(DF75-MIN(MAX(DF$9-DF75*DF$8/12,0),DF75),0))</x:f>
      </x:c>
      <x:c r="DG76" s="58" t="str">
        <x:f>IF($C76&gt;'Deal Pricing'!$D$9,"",MAX(DG75-MIN(MAX(DG$9-DG75*DG$8/12,0),DG75),0))</x:f>
      </x:c>
      <x:c r="DH76" s="58" t="str">
        <x:f>IF($C76&gt;'Deal Pricing'!$D$9,"",MAX(DH75-MIN(MAX(DH$9-DH75*DH$8/12,0),DH75),0))</x:f>
      </x:c>
      <x:c r="DI76" s="58" t="str">
        <x:f>IF($C76&gt;'Deal Pricing'!$D$9,"",MAX(DI75-MIN(MAX(DI$9-DI75*DI$8/12,0),DI75),0))</x:f>
      </x:c>
      <x:c r="DJ76" s="58" t="str">
        <x:f>IF($C76&gt;'Deal Pricing'!$D$9,"",MAX(DJ75-MIN(MAX(DJ$9-DJ75*DJ$8/12,0),DJ75),0))</x:f>
      </x:c>
      <x:c r="DK76" s="58" t="str">
        <x:f>IF($C76&gt;'Deal Pricing'!$D$9,"",MAX(DK75-MIN(MAX(DK$9-DK75*DK$8/12,0),DK75),0))</x:f>
      </x:c>
      <x:c r="DL76" s="58" t="str">
        <x:f>IF($C76&gt;'Deal Pricing'!$D$9,"",MAX(DL75-MIN(MAX(DL$9-DL75*DL$8/12,0),DL75),0))</x:f>
      </x:c>
      <x:c r="DM76" s="58" t="str">
        <x:f>IF($C76&gt;'Deal Pricing'!$D$9,"",MAX(DM75-MIN(MAX(DM$9-DM75*DM$8/12,0),DM75),0))</x:f>
      </x:c>
      <x:c r="DN76" s="58" t="str">
        <x:f>IF($C76&gt;'Deal Pricing'!$D$9,"",MAX(DN75-MIN(MAX(DN$9-DN75*DN$8/12,0),DN75),0))</x:f>
      </x:c>
      <x:c r="DO76" s="58" t="str">
        <x:f>IF($C76&gt;'Deal Pricing'!$D$9,"",MAX(DO75-MIN(MAX(DO$9-DO75*DO$8/12,0),DO75),0))</x:f>
      </x:c>
      <x:c r="DP76" s="58" t="str">
        <x:f>IF($C76&gt;'Deal Pricing'!$D$9,"",MAX(DP75-MIN(MAX(DP$9-DP75*DP$8/12,0),DP75),0))</x:f>
      </x:c>
      <x:c r="DQ76" s="58" t="str">
        <x:f>IF($C76&gt;'Deal Pricing'!$D$9,"",MAX(DQ75-MIN(MAX(DQ$9-DQ75*DQ$8/12,0),DQ75),0))</x:f>
      </x:c>
      <x:c r="DR76" s="58" t="str">
        <x:f>IF($C76&gt;'Deal Pricing'!$D$9,"",MAX(DR75-MIN(MAX(DR$9-DR75*DR$8/12,0),DR75),0))</x:f>
      </x:c>
      <x:c r="DS76" s="58" t="str">
        <x:f>IF($C76&gt;'Deal Pricing'!$D$9,"",MAX(DS75-MIN(MAX(DS$9-DS75*DS$8/12,0),DS75),0))</x:f>
      </x:c>
      <x:c r="DT76" s="58" t="str">
        <x:f>IF($C76&gt;'Deal Pricing'!$D$9,"",MAX(DT75-MIN(MAX(DT$9-DT75*DT$8/12,0),DT75),0))</x:f>
      </x:c>
      <x:c r="DU76" s="58" t="str">
        <x:f>IF($C76&gt;'Deal Pricing'!$D$9,"",MAX(DU75-MIN(MAX(DU$9-DU75*DU$8/12,0),DU75),0))</x:f>
      </x:c>
      <x:c r="DV76" s="58" t="str">
        <x:f>IF($C76&gt;'Deal Pricing'!$D$9,"",MAX(DV75-MIN(MAX(DV$9-DV75*DV$8/12,0),DV75),0))</x:f>
      </x:c>
      <x:c r="DW76" s="58" t="str">
        <x:f>IF($C76&gt;'Deal Pricing'!$D$9,"",MAX(DW75-MIN(MAX(DW$9-DW75*DW$8/12,0),DW75),0))</x:f>
      </x:c>
      <x:c r="DX76" s="58" t="str">
        <x:f>IF($C76&gt;'Deal Pricing'!$D$9,"",MAX(DX75-MIN(MAX(DX$9-DX75*DX$8/12,0),DX75),0))</x:f>
      </x:c>
      <x:c r="DY76" s="58" t="str">
        <x:f>IF($C76&gt;'Deal Pricing'!$D$9,"",MAX(DY75-MIN(MAX(DY$9-DY75*DY$8/12,0),DY75),0))</x:f>
      </x:c>
      <x:c r="DZ76" s="58" t="str">
        <x:f>IF($C76&gt;'Deal Pricing'!$D$9,"",MAX(DZ75-MIN(MAX(DZ$9-DZ75*DZ$8/12,0),DZ75),0))</x:f>
      </x:c>
      <x:c r="EA76" s="58" t="str">
        <x:f>IF($C76&gt;'Deal Pricing'!$D$9,"",MAX(EA75-MIN(MAX(EA$9-EA75*EA$8/12,0),EA75),0))</x:f>
      </x:c>
      <x:c r="EB76" s="58" t="str">
        <x:f>IF($C76&gt;'Deal Pricing'!$D$9,"",MAX(EB75-MIN(MAX(EB$9-EB75*EB$8/12,0),EB75),0))</x:f>
      </x:c>
      <x:c r="EC76" s="58" t="str">
        <x:f>IF($C76&gt;'Deal Pricing'!$D$9,"",MAX(EC75-MIN(MAX(EC$9-EC75*EC$8/12,0),EC75),0))</x:f>
      </x:c>
      <x:c r="ED76" s="58" t="str">
        <x:f>IF($C76&gt;'Deal Pricing'!$D$9,"",MAX(ED75-MIN(MAX(ED$9-ED75*ED$8/12,0),ED75),0))</x:f>
      </x:c>
      <x:c r="EE76" s="58" t="str">
        <x:f>IF($C76&gt;'Deal Pricing'!$D$9,"",MAX(EE75-MIN(MAX(EE$9-EE75*EE$8/12,0),EE75),0))</x:f>
      </x:c>
      <x:c r="EF76" s="58" t="str">
        <x:f>IF($C76&gt;'Deal Pricing'!$D$9,"",MAX(EF75-MIN(MAX(EF$9-EF75*EF$8/12,0),EF75),0))</x:f>
      </x:c>
      <x:c r="EG76" s="58" t="str">
        <x:f>IF($C76&gt;'Deal Pricing'!$D$9,"",MAX(EG75-MIN(MAX(EG$9-EG75*EG$8/12,0),EG75),0))</x:f>
      </x:c>
      <x:c r="EH76" s="58" t="str">
        <x:f>IF($C76&gt;'Deal Pricing'!$D$9,"",MAX(EH75-MIN(MAX(EH$9-EH75*EH$8/12,0),EH75),0))</x:f>
      </x:c>
      <x:c r="EI76" s="58" t="str">
        <x:f>IF($C76&gt;'Deal Pricing'!$D$9,"",MAX(EI75-MIN(MAX(EI$9-EI75*EI$8/12,0),EI75),0))</x:f>
      </x:c>
      <x:c r="EJ76" s="58" t="str">
        <x:f>IF($C76&gt;'Deal Pricing'!$D$9,"",MAX(EJ75-MIN(MAX(EJ$9-EJ75*EJ$8/12,0),EJ75),0))</x:f>
      </x:c>
      <x:c r="EK76" s="58" t="str">
        <x:f>IF($C76&gt;'Deal Pricing'!$D$9,"",MAX(EK75-MIN(MAX(EK$9-EK75*EK$8/12,0),EK75),0))</x:f>
      </x:c>
      <x:c r="EL76" s="58" t="str">
        <x:f>IF($C76&gt;'Deal Pricing'!$D$9,"",MAX(EL75-MIN(MAX(EL$9-EL75*EL$8/12,0),EL75),0))</x:f>
      </x:c>
      <x:c r="EM76" s="58" t="str">
        <x:f>IF($C76&gt;'Deal Pricing'!$D$9,"",MAX(EM75-MIN(MAX(EM$9-EM75*EM$8/12,0),EM75),0))</x:f>
      </x:c>
      <x:c r="EN76" s="58" t="str">
        <x:f>IF($C76&gt;'Deal Pricing'!$D$9,"",MAX(EN75-MIN(MAX(EN$9-EN75*EN$8/12,0),EN75),0))</x:f>
      </x:c>
      <x:c r="EO76" s="58" t="str">
        <x:f>IF($C76&gt;'Deal Pricing'!$D$9,"",MAX(EO75-MIN(MAX(EO$9-EO75*EO$8/12,0),EO75),0))</x:f>
      </x:c>
      <x:c r="EP76" s="58" t="str">
        <x:f>IF($C76&gt;'Deal Pricing'!$D$9,"",MAX(EP75-MIN(MAX(EP$9-EP75*EP$8/12,0),EP75),0))</x:f>
      </x:c>
      <x:c r="EQ76" s="58" t="str">
        <x:f>IF($C76&gt;'Deal Pricing'!$D$9,"",MAX(EQ75-MIN(MAX(EQ$9-EQ75*EQ$8/12,0),EQ75),0))</x:f>
      </x:c>
      <x:c r="ER76" s="58" t="str">
        <x:f>IF($C76&gt;'Deal Pricing'!$D$9,"",MAX(ER75-MIN(MAX(ER$9-ER75*ER$8/12,0),ER75),0))</x:f>
      </x:c>
      <x:c r="ES76" s="58" t="str">
        <x:f>IF($C76&gt;'Deal Pricing'!$D$9,"",MAX(ES75-MIN(MAX(ES$9-ES75*ES$8/12,0),ES75),0))</x:f>
      </x:c>
      <x:c r="ET76" s="58" t="str">
        <x:f>IF($C76&gt;'Deal Pricing'!$D$9,"",MAX(ET75-MIN(MAX(ET$9-ET75*ET$8/12,0),ET75),0))</x:f>
      </x:c>
      <x:c r="EU76" s="58" t="str">
        <x:f>IF($C76&gt;'Deal Pricing'!$D$9,"",MAX(EU75-MIN(MAX(EU$9-EU75*EU$8/12,0),EU75),0))</x:f>
      </x:c>
      <x:c r="EV76" s="58" t="str">
        <x:f>IF($C76&gt;'Deal Pricing'!$D$9,"",MAX(EV75-MIN(MAX(EV$9-EV75*EV$8/12,0),EV75),0))</x:f>
      </x:c>
      <x:c r="EW76" s="58" t="str">
        <x:f>IF($C76&gt;'Deal Pricing'!$D$9,"",MAX(EW75-MIN(MAX(EW$9-EW75*EW$8/12,0),EW75),0))</x:f>
      </x:c>
      <x:c r="EX76" s="58" t="str">
        <x:f>IF($C76&gt;'Deal Pricing'!$D$9,"",MAX(EX75-MIN(MAX(EX$9-EX75*EX$8/12,0),EX75),0))</x:f>
      </x:c>
      <x:c r="EY76" s="58" t="str">
        <x:f>IF($C76&gt;'Deal Pricing'!$D$9,"",MAX(EY75-MIN(MAX(EY$9-EY75*EY$8/12,0),EY75),0))</x:f>
      </x:c>
      <x:c r="EZ76" s="58" t="str">
        <x:f>IF($C76&gt;'Deal Pricing'!$D$9,"",MAX(EZ75-MIN(MAX(EZ$9-EZ75*EZ$8/12,0),EZ75),0))</x:f>
      </x:c>
      <x:c r="FA76" s="58" t="str">
        <x:f>IF($C76&gt;'Deal Pricing'!$D$9,"",MAX(FA75-MIN(MAX(FA$9-FA75*FA$8/12,0),FA75),0))</x:f>
      </x:c>
      <x:c r="FB76" s="58" t="str">
        <x:f>IF($C76&gt;'Deal Pricing'!$D$9,"",MAX(FB75-MIN(MAX(FB$9-FB75*FB$8/12,0),FB75),0))</x:f>
      </x:c>
      <x:c r="FC76" s="58" t="str">
        <x:f>IF($C76&gt;'Deal Pricing'!$D$9,"",MAX(FC75-MIN(MAX(FC$9-FC75*FC$8/12,0),FC75),0))</x:f>
      </x:c>
      <x:c r="FD76" s="58" t="str">
        <x:f>IF($C76&gt;'Deal Pricing'!$D$9,"",MAX(FD75-MIN(MAX(FD$9-FD75*FD$8/12,0),FD75),0))</x:f>
      </x:c>
      <x:c r="FE76" s="58" t="str">
        <x:f>IF($C76&gt;'Deal Pricing'!$D$9,"",MAX(FE75-MIN(MAX(FE$9-FE75*FE$8/12,0),FE75),0))</x:f>
      </x:c>
      <x:c r="FF76" s="58" t="str">
        <x:f>IF($C76&gt;'Deal Pricing'!$D$9,"",MAX(FF75-MIN(MAX(FF$9-FF75*FF$8/12,0),FF75),0))</x:f>
      </x:c>
      <x:c r="FG76" s="58" t="str">
        <x:f>IF($C76&gt;'Deal Pricing'!$D$9,"",MAX(FG75-MIN(MAX(FG$9-FG75*FG$8/12,0),FG75),0))</x:f>
      </x:c>
      <x:c r="FH76" s="58" t="str">
        <x:f>IF($C76&gt;'Deal Pricing'!$D$9,"",MAX(FH75-MIN(MAX(FH$9-FH75*FH$8/12,0),FH75),0))</x:f>
      </x:c>
      <x:c r="FI76" s="58" t="str">
        <x:f>IF($C76&gt;'Deal Pricing'!$D$9,"",MAX(FI75-MIN(MAX(FI$9-FI75*FI$8/12,0),FI75),0))</x:f>
      </x:c>
      <x:c r="FJ76" s="58" t="str">
        <x:f>IF($C76&gt;'Deal Pricing'!$D$9,"",MAX(FJ75-MIN(MAX(FJ$9-FJ75*FJ$8/12,0),FJ75),0))</x:f>
      </x:c>
      <x:c r="FK76" s="58" t="str">
        <x:f>IF($C76&gt;'Deal Pricing'!$D$9,"",MAX(FK75-MIN(MAX(FK$9-FK75*FK$8/12,0),FK75),0))</x:f>
      </x:c>
      <x:c r="FL76" s="58" t="str">
        <x:f>IF($C76&gt;'Deal Pricing'!$D$9,"",MAX(FL75-MIN(MAX(FL$9-FL75*FL$8/12,0),FL75),0))</x:f>
      </x:c>
      <x:c r="FM76" s="58" t="str">
        <x:f>IF($C76&gt;'Deal Pricing'!$D$9,"",MAX(FM75-MIN(MAX(FM$9-FM75*FM$8/12,0),FM75),0))</x:f>
      </x:c>
      <x:c r="FN76" s="58" t="str">
        <x:f>IF($C76&gt;'Deal Pricing'!$D$9,"",MAX(FN75-MIN(MAX(FN$9-FN75*FN$8/12,0),FN75),0))</x:f>
      </x:c>
      <x:c r="FO76" s="58" t="str">
        <x:f>IF($C76&gt;'Deal Pricing'!$D$9,"",MAX(FO75-MIN(MAX(FO$9-FO75*FO$8/12,0),FO75),0))</x:f>
      </x:c>
      <x:c r="FP76" s="58" t="str">
        <x:f>IF($C76&gt;'Deal Pricing'!$D$9,"",MAX(FP75-MIN(MAX(FP$9-FP75*FP$8/12,0),FP75),0))</x:f>
      </x:c>
      <x:c r="FQ76" s="58" t="str">
        <x:f>IF($C76&gt;'Deal Pricing'!$D$9,"",MAX(FQ75-MIN(MAX(FQ$9-FQ75*FQ$8/12,0),FQ75),0))</x:f>
      </x:c>
      <x:c r="FR76" s="58" t="str">
        <x:f>IF($C76&gt;'Deal Pricing'!$D$9,"",MAX(FR75-MIN(MAX(FR$9-FR75*FR$8/12,0),FR75),0))</x:f>
      </x:c>
      <x:c r="FS76" s="58" t="str">
        <x:f>IF($C76&gt;'Deal Pricing'!$D$9,"",MAX(FS75-MIN(MAX(FS$9-FS75*FS$8/12,0),FS75),0))</x:f>
      </x:c>
      <x:c r="FT76" s="58" t="str">
        <x:f>IF($C76&gt;'Deal Pricing'!$D$9,"",MAX(FT75-MIN(MAX(FT$9-FT75*FT$8/12,0),FT75),0))</x:f>
      </x:c>
      <x:c r="FU76" s="58" t="str">
        <x:f>IF($C76&gt;'Deal Pricing'!$D$9,"",MAX(FU75-MIN(MAX(FU$9-FU75*FU$8/12,0),FU75),0))</x:f>
      </x:c>
      <x:c r="FV76" s="58" t="str">
        <x:f>IF($C76&gt;'Deal Pricing'!$D$9,"",MAX(FV75-MIN(MAX(FV$9-FV75*FV$8/12,0),FV75),0))</x:f>
      </x:c>
      <x:c r="FW76" s="58" t="str">
        <x:f>IF($C76&gt;'Deal Pricing'!$D$9,"",MAX(FW75-MIN(MAX(FW$9-FW75*FW$8/12,0),FW75),0))</x:f>
      </x:c>
      <x:c r="FX76" s="58" t="str">
        <x:f>IF($C76&gt;'Deal Pricing'!$D$9,"",MAX(FX75-MIN(MAX(FX$9-FX75*FX$8/12,0),FX75),0))</x:f>
      </x:c>
      <x:c r="FY76" s="58" t="str">
        <x:f>IF($C76&gt;'Deal Pricing'!$D$9,"",MAX(FY75-MIN(MAX(FY$9-FY75*FY$8/12,0),FY75),0))</x:f>
      </x:c>
      <x:c r="FZ76" s="58" t="str">
        <x:f>IF($C76&gt;'Deal Pricing'!$D$9,"",MAX(FZ75-MIN(MAX(FZ$9-FZ75*FZ$8/12,0),FZ75),0))</x:f>
      </x:c>
      <x:c r="GA76" s="58" t="str">
        <x:f>IF($C76&gt;'Deal Pricing'!$D$9,"",MAX(GA75-MIN(MAX(GA$9-GA75*GA$8/12,0),GA75),0))</x:f>
      </x:c>
      <x:c r="GB76" s="58" t="str">
        <x:f>IF($C76&gt;'Deal Pricing'!$D$9,"",MAX(GB75-MIN(MAX(GB$9-GB75*GB$8/12,0),GB75),0))</x:f>
      </x:c>
      <x:c r="GC76" s="58" t="str">
        <x:f>IF($C76&gt;'Deal Pricing'!$D$9,"",MAX(GC75-MIN(MAX(GC$9-GC75*GC$8/12,0),GC75),0))</x:f>
      </x:c>
      <x:c r="GD76" s="58" t="str">
        <x:f>IF($C76&gt;'Deal Pricing'!$D$9,"",MAX(GD75-MIN(MAX(GD$9-GD75*GD$8/12,0),GD75),0))</x:f>
      </x:c>
      <x:c r="GE76" s="58" t="str">
        <x:f>IF($C76&gt;'Deal Pricing'!$D$9,"",MAX(GE75-MIN(MAX(GE$9-GE75*GE$8/12,0),GE75),0))</x:f>
      </x:c>
      <x:c r="GF76" s="58" t="str">
        <x:f>IF($C76&gt;'Deal Pricing'!$D$9,"",MAX(GF75-MIN(MAX(GF$9-GF75*GF$8/12,0),GF75),0))</x:f>
      </x:c>
      <x:c r="GG76" s="58" t="str">
        <x:f>IF($C76&gt;'Deal Pricing'!$D$9,"",MAX(GG75-MIN(MAX(GG$9-GG75*GG$8/12,0),GG75),0))</x:f>
      </x:c>
      <x:c r="GH76" s="58" t="str">
        <x:f>IF($C76&gt;'Deal Pricing'!$D$9,"",MAX(GH75-MIN(MAX(GH$9-GH75*GH$8/12,0),GH75),0))</x:f>
      </x:c>
      <x:c r="GI76" s="58" t="str">
        <x:f>IF($C76&gt;'Deal Pricing'!$D$9,"",MAX(GI75-MIN(MAX(GI$9-GI75*GI$8/12,0),GI75),0))</x:f>
      </x:c>
      <x:c r="GJ76" s="58" t="str">
        <x:f>IF($C76&gt;'Deal Pricing'!$D$9,"",MAX(GJ75-MIN(MAX(GJ$9-GJ75*GJ$8/12,0),GJ75),0))</x:f>
      </x:c>
      <x:c r="GK76" s="58" t="str">
        <x:f>IF($C76&gt;'Deal Pricing'!$D$9,"",MAX(GK75-MIN(MAX(GK$9-GK75*GK$8/12,0),GK75),0))</x:f>
      </x:c>
      <x:c r="GL76" s="58" t="str">
        <x:f>IF($C76&gt;'Deal Pricing'!$D$9,"",MAX(GL75-MIN(MAX(GL$9-GL75*GL$8/12,0),GL75),0))</x:f>
      </x:c>
      <x:c r="GM76" s="58" t="str">
        <x:f>IF($C76&gt;'Deal Pricing'!$D$9,"",MAX(GM75-MIN(MAX(GM$9-GM75*GM$8/12,0),GM75),0))</x:f>
      </x:c>
      <x:c r="GN76" s="58" t="str">
        <x:f>IF($C76&gt;'Deal Pricing'!$D$9,"",MAX(GN75-MIN(MAX(GN$9-GN75*GN$8/12,0),GN75),0))</x:f>
      </x:c>
      <x:c r="GO76" s="58" t="str">
        <x:f>IF($C76&gt;'Deal Pricing'!$D$9,"",MAX(GO75-MIN(MAX(GO$9-GO75*GO$8/12,0),GO75),0))</x:f>
      </x:c>
      <x:c r="GP76" s="58" t="str">
        <x:f>IF($C76&gt;'Deal Pricing'!$D$9,"",MAX(GP75-MIN(MAX(GP$9-GP75*GP$8/12,0),GP75),0))</x:f>
      </x:c>
      <x:c r="GQ76" s="58" t="str">
        <x:f>IF($C76&gt;'Deal Pricing'!$D$9,"",MAX(GQ75-MIN(MAX(GQ$9-GQ75*GQ$8/12,0),GQ75),0))</x:f>
      </x:c>
      <x:c r="GR76" s="58" t="str">
        <x:f>IF($C76&gt;'Deal Pricing'!$D$9,"",MAX(GR75-MIN(MAX(GR$9-GR75*GR$8/12,0),GR75),0))</x:f>
      </x:c>
      <x:c r="GS76" s="58" t="str">
        <x:f>IF($C76&gt;'Deal Pricing'!$D$9,"",MAX(GS75-MIN(MAX(GS$9-GS75*GS$8/12,0),GS75),0))</x:f>
      </x:c>
      <x:c r="GT76" s="58" t="str">
        <x:f>IF($C76&gt;'Deal Pricing'!$D$9,"",MAX(GT75-MIN(MAX(GT$9-GT75*GT$8/12,0),GT75),0))</x:f>
      </x:c>
      <x:c r="GU76" s="58" t="str">
        <x:f>IF($C76&gt;'Deal Pricing'!$D$9,"",MAX(GU75-MIN(MAX(GU$9-GU75*GU$8/12,0),GU75),0))</x:f>
      </x:c>
      <x:c r="GV76" s="58" t="str">
        <x:f>IF($C76&gt;'Deal Pricing'!$D$9,"",MAX(GV75-MIN(MAX(GV$9-GV75*GV$8/12,0),GV75),0))</x:f>
      </x:c>
      <x:c r="GW76" s="58" t="str">
        <x:f>IF($C76&gt;'Deal Pricing'!$D$9,"",MAX(GW75-MIN(MAX(GW$9-GW75*GW$8/12,0),GW75),0))</x:f>
      </x:c>
      <x:c r="GX76" s="58" t="str">
        <x:f>IF($C76&gt;'Deal Pricing'!$D$9,"",MAX(GX75-MIN(MAX(GX$9-GX75*GX$8/12,0),GX75),0))</x:f>
      </x:c>
      <x:c r="GY76" s="58" t="str">
        <x:f>IF($C76&gt;'Deal Pricing'!$D$9,"",MAX(GY75-MIN(MAX(GY$9-GY75*GY$8/12,0),GY75),0))</x:f>
      </x:c>
      <x:c r="GZ76" s="58" t="str">
        <x:f>IF($C76&gt;'Deal Pricing'!$D$9,"",MAX(GZ75-MIN(MAX(GZ$9-GZ75*GZ$8/12,0),GZ75),0))</x:f>
      </x:c>
      <x:c r="HA76" s="58" t="str">
        <x:f>IF($C76&gt;'Deal Pricing'!$D$9,"",MAX(HA75-MIN(MAX(HA$9-HA75*HA$8/12,0),HA75),0))</x:f>
      </x:c>
      <x:c r="HB76" s="58" t="str">
        <x:f>IF($C76&gt;'Deal Pricing'!$D$9,"",MAX(HB75-MIN(MAX(HB$9-HB75*HB$8/12,0),HB75),0))</x:f>
      </x:c>
      <x:c r="HC76" s="58" t="str">
        <x:f>IF($C76&gt;'Deal Pricing'!$D$9,"",MAX(HC75-MIN(MAX(HC$9-HC75*HC$8/12,0),HC75),0))</x:f>
      </x:c>
      <x:c r="HD76" s="58" t="str">
        <x:f>IF($C76&gt;'Deal Pricing'!$D$9,"",MAX(HD75-MIN(MAX(HD$9-HD75*HD$8/12,0),HD75),0))</x:f>
      </x:c>
      <x:c r="HE76" s="58" t="str">
        <x:f>IF($C76&gt;'Deal Pricing'!$D$9,"",MAX(HE75-MIN(MAX(HE$9-HE75*HE$8/12,0),HE75),0))</x:f>
      </x:c>
      <x:c r="HF76" s="58" t="str">
        <x:f>IF($C76&gt;'Deal Pricing'!$D$9,"",MAX(HF75-MIN(MAX(HF$9-HF75*HF$8/12,0),HF75),0))</x:f>
      </x:c>
      <x:c r="HG76" s="58" t="str">
        <x:f>IF($C76&gt;'Deal Pricing'!$D$9,"",MAX(HG75-MIN(MAX(HG$9-HG75*HG$8/12,0),HG75),0))</x:f>
      </x:c>
      <x:c r="HH76" s="58" t="str">
        <x:f>IF($C76&gt;'Deal Pricing'!$D$9,"",MAX(HH75-MIN(MAX(HH$9-HH75*HH$8/12,0),HH75),0))</x:f>
      </x:c>
      <x:c r="HI76" s="58" t="str">
        <x:f>IF($C76&gt;'Deal Pricing'!$D$9,"",MAX(HI75-MIN(MAX(HI$9-HI75*HI$8/12,0),HI75),0))</x:f>
      </x:c>
      <x:c r="HJ76" s="58" t="str">
        <x:f>IF($C76&gt;'Deal Pricing'!$D$9,"",MAX(HJ75-MIN(MAX(HJ$9-HJ75*HJ$8/12,0),HJ75),0))</x:f>
      </x:c>
      <x:c r="HK76" s="58" t="str">
        <x:f>IF($C76&gt;'Deal Pricing'!$D$9,"",MAX(HK75-MIN(MAX(HK$9-HK75*HK$8/12,0),HK75),0))</x:f>
      </x:c>
      <x:c r="HL76" s="58" t="str">
        <x:f>IF($C76&gt;'Deal Pricing'!$D$9,"",MAX(HL75-MIN(MAX(HL$9-HL75*HL$8/12,0),HL75),0))</x:f>
      </x:c>
      <x:c r="HM76" s="58" t="str">
        <x:f>IF($C76&gt;'Deal Pricing'!$D$9,"",MAX(HM75-MIN(MAX(HM$9-HM75*HM$8/12,0),HM75),0))</x:f>
      </x:c>
      <x:c r="HN76" s="58" t="str">
        <x:f>IF($C76&gt;'Deal Pricing'!$D$9,"",MAX(HN75-MIN(MAX(HN$9-HN75*HN$8/12,0),HN75),0))</x:f>
      </x:c>
      <x:c r="HO76" s="58" t="str">
        <x:f>IF($C76&gt;'Deal Pricing'!$D$9,"",MAX(HO75-MIN(MAX(HO$9-HO75*HO$8/12,0),HO75),0))</x:f>
      </x:c>
      <x:c r="HP76" s="58" t="str">
        <x:f>IF($C76&gt;'Deal Pricing'!$D$9,"",MAX(HP75-MIN(MAX(HP$9-HP75*HP$8/12,0),HP75),0))</x:f>
      </x:c>
      <x:c r="HQ76" s="58" t="str">
        <x:f>IF($C76&gt;'Deal Pricing'!$D$9,"",MAX(HQ75-MIN(MAX(HQ$9-HQ75*HQ$8/12,0),HQ75),0))</x:f>
      </x:c>
      <x:c r="HR76" s="58" t="str">
        <x:f>IF($C76&gt;'Deal Pricing'!$D$9,"",MAX(HR75-MIN(MAX(HR$9-HR75*HR$8/12,0),HR75),0))</x:f>
      </x:c>
      <x:c r="HS76" s="58" t="str">
        <x:f>IF($C76&gt;'Deal Pricing'!$D$9,"",MAX(HS75-MIN(MAX(HS$9-HS75*HS$8/12,0),HS75),0))</x:f>
      </x:c>
      <x:c r="HT76" s="58" t="str">
        <x:f>IF($C76&gt;'Deal Pricing'!$D$9,"",MAX(HT75-MIN(MAX(HT$9-HT75*HT$8/12,0),HT75),0))</x:f>
      </x:c>
      <x:c r="HU76" s="58" t="str">
        <x:f>IF($C76&gt;'Deal Pricing'!$D$9,"",MAX(HU75-MIN(MAX(HU$9-HU75*HU$8/12,0),HU75),0))</x:f>
      </x:c>
      <x:c r="HV76" s="58" t="str">
        <x:f>IF($C76&gt;'Deal Pricing'!$D$9,"",MAX(HV75-MIN(MAX(HV$9-HV75*HV$8/12,0),HV75),0))</x:f>
      </x:c>
      <x:c r="HW76" s="58" t="str">
        <x:f>IF($C76&gt;'Deal Pricing'!$D$9,"",MAX(HW75-MIN(MAX(HW$9-HW75*HW$8/12,0),HW75),0))</x:f>
      </x:c>
      <x:c r="HX76" s="58" t="str">
        <x:f>IF($C76&gt;'Deal Pricing'!$D$9,"",MAX(HX75-MIN(MAX(HX$9-HX75*HX$8/12,0),HX75),0))</x:f>
      </x:c>
      <x:c r="HY76" s="58" t="str">
        <x:f>IF($C76&gt;'Deal Pricing'!$D$9,"",MAX(HY75-MIN(MAX(HY$9-HY75*HY$8/12,0),HY75),0))</x:f>
      </x:c>
      <x:c r="HZ76" s="58" t="str">
        <x:f>IF($C76&gt;'Deal Pricing'!$D$9,"",MAX(HZ75-MIN(MAX(HZ$9-HZ75*HZ$8/12,0),HZ75),0))</x:f>
      </x:c>
      <x:c r="IA76" s="58" t="str">
        <x:f>IF($C76&gt;'Deal Pricing'!$D$9,"",MAX(IA75-MIN(MAX(IA$9-IA75*IA$8/12,0),IA75),0))</x:f>
      </x:c>
      <x:c r="IB76" s="58" t="str">
        <x:f>IF($C76&gt;'Deal Pricing'!$D$9,"",MAX(IB75-MIN(MAX(IB$9-IB75*IB$8/12,0),IB75),0))</x:f>
      </x:c>
      <x:c r="IC76" s="2"/>
      <x:c r="ID76" s="2"/>
      <x:c r="IE76" s="2"/>
      <x:c r="IF76" s="2"/>
    </x:row>
    <x:row r="77">
      <x:c r="A77" s="2"/>
      <x:c r="B77" s="2"/>
      <x:c r="C77" s="2" t="n">
        <x:v>53</x:v>
      </x:c>
      <x:c r="D77" s="67" t="str">
        <x:f>IF(C77&lt;='Deal Pricing'!$D$9,(1-(1-(1-'Deal Pricing'!$H$10)^(1/12)))^(C77-1),"")</x:f>
      </x:c>
      <x:c r="E77" s="67" t="str">
        <x:f>IF(D77="","",D77*(1-(1-'Deal Pricing'!$H$10)^(1/12)))</x:f>
      </x:c>
      <x:c r="F77" s="58" t="str">
        <x:f>IF($C77&gt;'Deal Pricing'!$D$9,"",MAX(F76-MIN(MAX(F$9-F76*F$8/12,0),F76),0))</x:f>
      </x:c>
      <x:c r="G77" s="58" t="str">
        <x:f>IF($C77&gt;'Deal Pricing'!$D$9,"",MAX(G76-MIN(MAX(G$9-G76*G$8/12,0),G76),0))</x:f>
      </x:c>
      <x:c r="H77" s="58" t="str">
        <x:f>IF($C77&gt;'Deal Pricing'!$D$9,"",MAX(H76-MIN(MAX(H$9-H76*H$8/12,0),H76),0))</x:f>
      </x:c>
      <x:c r="I77" s="58" t="str">
        <x:f>IF($C77&gt;'Deal Pricing'!$D$9,"",MAX(I76-MIN(MAX(I$9-I76*I$8/12,0),I76),0))</x:f>
      </x:c>
      <x:c r="J77" s="58" t="str">
        <x:f>IF($C77&gt;'Deal Pricing'!$D$9,"",MAX(J76-MIN(MAX(J$9-J76*J$8/12,0),J76),0))</x:f>
      </x:c>
      <x:c r="K77" s="58" t="str">
        <x:f>IF($C77&gt;'Deal Pricing'!$D$9,"",MAX(K76-MIN(MAX(K$9-K76*K$8/12,0),K76),0))</x:f>
      </x:c>
      <x:c r="L77" s="58" t="str">
        <x:f>IF($C77&gt;'Deal Pricing'!$D$9,"",MAX(L76-MIN(MAX(L$9-L76*L$8/12,0),L76),0))</x:f>
      </x:c>
      <x:c r="M77" s="58" t="str">
        <x:f>IF($C77&gt;'Deal Pricing'!$D$9,"",MAX(M76-MIN(MAX(M$9-M76*M$8/12,0),M76),0))</x:f>
      </x:c>
      <x:c r="N77" s="58" t="str">
        <x:f>IF($C77&gt;'Deal Pricing'!$D$9,"",MAX(N76-MIN(MAX(N$9-N76*N$8/12,0),N76),0))</x:f>
      </x:c>
      <x:c r="O77" s="58" t="str">
        <x:f>IF($C77&gt;'Deal Pricing'!$D$9,"",MAX(O76-MIN(MAX(O$9-O76*O$8/12,0),O76),0))</x:f>
      </x:c>
      <x:c r="P77" s="58" t="str">
        <x:f>IF($C77&gt;'Deal Pricing'!$D$9,"",MAX(P76-MIN(MAX(P$9-P76*P$8/12,0),P76),0))</x:f>
      </x:c>
      <x:c r="Q77" s="58" t="str">
        <x:f>IF($C77&gt;'Deal Pricing'!$D$9,"",MAX(Q76-MIN(MAX(Q$9-Q76*Q$8/12,0),Q76),0))</x:f>
      </x:c>
      <x:c r="R77" s="58" t="str">
        <x:f>IF($C77&gt;'Deal Pricing'!$D$9,"",MAX(R76-MIN(MAX(R$9-R76*R$8/12,0),R76),0))</x:f>
      </x:c>
      <x:c r="S77" s="58" t="str">
        <x:f>IF($C77&gt;'Deal Pricing'!$D$9,"",MAX(S76-MIN(MAX(S$9-S76*S$8/12,0),S76),0))</x:f>
      </x:c>
      <x:c r="T77" s="58" t="str">
        <x:f>IF($C77&gt;'Deal Pricing'!$D$9,"",MAX(T76-MIN(MAX(T$9-T76*T$8/12,0),T76),0))</x:f>
      </x:c>
      <x:c r="U77" s="58" t="str">
        <x:f>IF($C77&gt;'Deal Pricing'!$D$9,"",MAX(U76-MIN(MAX(U$9-U76*U$8/12,0),U76),0))</x:f>
      </x:c>
      <x:c r="V77" s="58" t="str">
        <x:f>IF($C77&gt;'Deal Pricing'!$D$9,"",MAX(V76-MIN(MAX(V$9-V76*V$8/12,0),V76),0))</x:f>
      </x:c>
      <x:c r="W77" s="58" t="str">
        <x:f>IF($C77&gt;'Deal Pricing'!$D$9,"",MAX(W76-MIN(MAX(W$9-W76*W$8/12,0),W76),0))</x:f>
      </x:c>
      <x:c r="X77" s="58" t="str">
        <x:f>IF($C77&gt;'Deal Pricing'!$D$9,"",MAX(X76-MIN(MAX(X$9-X76*X$8/12,0),X76),0))</x:f>
      </x:c>
      <x:c r="Y77" s="58" t="str">
        <x:f>IF($C77&gt;'Deal Pricing'!$D$9,"",MAX(Y76-MIN(MAX(Y$9-Y76*Y$8/12,0),Y76),0))</x:f>
      </x:c>
      <x:c r="Z77" s="58" t="str">
        <x:f>IF($C77&gt;'Deal Pricing'!$D$9,"",MAX(Z76-MIN(MAX(Z$9-Z76*Z$8/12,0),Z76),0))</x:f>
      </x:c>
      <x:c r="AA77" s="58" t="str">
        <x:f>IF($C77&gt;'Deal Pricing'!$D$9,"",MAX(AA76-MIN(MAX(AA$9-AA76*AA$8/12,0),AA76),0))</x:f>
      </x:c>
      <x:c r="AB77" s="58" t="str">
        <x:f>IF($C77&gt;'Deal Pricing'!$D$9,"",MAX(AB76-MIN(MAX(AB$9-AB76*AB$8/12,0),AB76),0))</x:f>
      </x:c>
      <x:c r="AC77" s="58" t="str">
        <x:f>IF($C77&gt;'Deal Pricing'!$D$9,"",MAX(AC76-MIN(MAX(AC$9-AC76*AC$8/12,0),AC76),0))</x:f>
      </x:c>
      <x:c r="AD77" s="58" t="str">
        <x:f>IF($C77&gt;'Deal Pricing'!$D$9,"",MAX(AD76-MIN(MAX(AD$9-AD76*AD$8/12,0),AD76),0))</x:f>
      </x:c>
      <x:c r="AE77" s="58" t="str">
        <x:f>IF($C77&gt;'Deal Pricing'!$D$9,"",MAX(AE76-MIN(MAX(AE$9-AE76*AE$8/12,0),AE76),0))</x:f>
      </x:c>
      <x:c r="AF77" s="58" t="str">
        <x:f>IF($C77&gt;'Deal Pricing'!$D$9,"",MAX(AF76-MIN(MAX(AF$9-AF76*AF$8/12,0),AF76),0))</x:f>
      </x:c>
      <x:c r="AG77" s="58" t="str">
        <x:f>IF($C77&gt;'Deal Pricing'!$D$9,"",MAX(AG76-MIN(MAX(AG$9-AG76*AG$8/12,0),AG76),0))</x:f>
      </x:c>
      <x:c r="AH77" s="58" t="str">
        <x:f>IF($C77&gt;'Deal Pricing'!$D$9,"",MAX(AH76-MIN(MAX(AH$9-AH76*AH$8/12,0),AH76),0))</x:f>
      </x:c>
      <x:c r="AI77" s="58" t="str">
        <x:f>IF($C77&gt;'Deal Pricing'!$D$9,"",MAX(AI76-MIN(MAX(AI$9-AI76*AI$8/12,0),AI76),0))</x:f>
      </x:c>
      <x:c r="AJ77" s="58" t="str">
        <x:f>IF($C77&gt;'Deal Pricing'!$D$9,"",MAX(AJ76-MIN(MAX(AJ$9-AJ76*AJ$8/12,0),AJ76),0))</x:f>
      </x:c>
      <x:c r="AK77" s="58" t="str">
        <x:f>IF($C77&gt;'Deal Pricing'!$D$9,"",MAX(AK76-MIN(MAX(AK$9-AK76*AK$8/12,0),AK76),0))</x:f>
      </x:c>
      <x:c r="AL77" s="58" t="str">
        <x:f>IF($C77&gt;'Deal Pricing'!$D$9,"",MAX(AL76-MIN(MAX(AL$9-AL76*AL$8/12,0),AL76),0))</x:f>
      </x:c>
      <x:c r="AM77" s="58" t="str">
        <x:f>IF($C77&gt;'Deal Pricing'!$D$9,"",MAX(AM76-MIN(MAX(AM$9-AM76*AM$8/12,0),AM76),0))</x:f>
      </x:c>
      <x:c r="AN77" s="58" t="str">
        <x:f>IF($C77&gt;'Deal Pricing'!$D$9,"",MAX(AN76-MIN(MAX(AN$9-AN76*AN$8/12,0),AN76),0))</x:f>
      </x:c>
      <x:c r="AO77" s="58" t="str">
        <x:f>IF($C77&gt;'Deal Pricing'!$D$9,"",MAX(AO76-MIN(MAX(AO$9-AO76*AO$8/12,0),AO76),0))</x:f>
      </x:c>
      <x:c r="AP77" s="58" t="str">
        <x:f>IF($C77&gt;'Deal Pricing'!$D$9,"",MAX(AP76-MIN(MAX(AP$9-AP76*AP$8/12,0),AP76),0))</x:f>
      </x:c>
      <x:c r="AQ77" s="58" t="str">
        <x:f>IF($C77&gt;'Deal Pricing'!$D$9,"",MAX(AQ76-MIN(MAX(AQ$9-AQ76*AQ$8/12,0),AQ76),0))</x:f>
      </x:c>
      <x:c r="AR77" s="58" t="str">
        <x:f>IF($C77&gt;'Deal Pricing'!$D$9,"",MAX(AR76-MIN(MAX(AR$9-AR76*AR$8/12,0),AR76),0))</x:f>
      </x:c>
      <x:c r="AS77" s="58" t="str">
        <x:f>IF($C77&gt;'Deal Pricing'!$D$9,"",MAX(AS76-MIN(MAX(AS$9-AS76*AS$8/12,0),AS76),0))</x:f>
      </x:c>
      <x:c r="AT77" s="58" t="str">
        <x:f>IF($C77&gt;'Deal Pricing'!$D$9,"",MAX(AT76-MIN(MAX(AT$9-AT76*AT$8/12,0),AT76),0))</x:f>
      </x:c>
      <x:c r="AU77" s="58" t="str">
        <x:f>IF($C77&gt;'Deal Pricing'!$D$9,"",MAX(AU76-MIN(MAX(AU$9-AU76*AU$8/12,0),AU76),0))</x:f>
      </x:c>
      <x:c r="AV77" s="58" t="str">
        <x:f>IF($C77&gt;'Deal Pricing'!$D$9,"",MAX(AV76-MIN(MAX(AV$9-AV76*AV$8/12,0),AV76),0))</x:f>
      </x:c>
      <x:c r="AW77" s="58" t="str">
        <x:f>IF($C77&gt;'Deal Pricing'!$D$9,"",MAX(AW76-MIN(MAX(AW$9-AW76*AW$8/12,0),AW76),0))</x:f>
      </x:c>
      <x:c r="AX77" s="58" t="str">
        <x:f>IF($C77&gt;'Deal Pricing'!$D$9,"",MAX(AX76-MIN(MAX(AX$9-AX76*AX$8/12,0),AX76),0))</x:f>
      </x:c>
      <x:c r="AY77" s="58" t="str">
        <x:f>IF($C77&gt;'Deal Pricing'!$D$9,"",MAX(AY76-MIN(MAX(AY$9-AY76*AY$8/12,0),AY76),0))</x:f>
      </x:c>
      <x:c r="AZ77" s="58" t="str">
        <x:f>IF($C77&gt;'Deal Pricing'!$D$9,"",MAX(AZ76-MIN(MAX(AZ$9-AZ76*AZ$8/12,0),AZ76),0))</x:f>
      </x:c>
      <x:c r="BA77" s="58" t="str">
        <x:f>IF($C77&gt;'Deal Pricing'!$D$9,"",MAX(BA76-MIN(MAX(BA$9-BA76*BA$8/12,0),BA76),0))</x:f>
      </x:c>
      <x:c r="BB77" s="58" t="str">
        <x:f>IF($C77&gt;'Deal Pricing'!$D$9,"",MAX(BB76-MIN(MAX(BB$9-BB76*BB$8/12,0),BB76),0))</x:f>
      </x:c>
      <x:c r="BC77" s="58" t="str">
        <x:f>IF($C77&gt;'Deal Pricing'!$D$9,"",MAX(BC76-MIN(MAX(BC$9-BC76*BC$8/12,0),BC76),0))</x:f>
      </x:c>
      <x:c r="BD77" s="58" t="str">
        <x:f>IF($C77&gt;'Deal Pricing'!$D$9,"",MAX(BD76-MIN(MAX(BD$9-BD76*BD$8/12,0),BD76),0))</x:f>
      </x:c>
      <x:c r="BE77" s="58" t="str">
        <x:f>IF($C77&gt;'Deal Pricing'!$D$9,"",MAX(BE76-MIN(MAX(BE$9-BE76*BE$8/12,0),BE76),0))</x:f>
      </x:c>
      <x:c r="BF77" s="58" t="str">
        <x:f>IF($C77&gt;'Deal Pricing'!$D$9,"",MAX(BF76-MIN(MAX(BF$9-BF76*BF$8/12,0),BF76),0))</x:f>
      </x:c>
      <x:c r="BG77" s="58" t="str">
        <x:f>IF($C77&gt;'Deal Pricing'!$D$9,"",MAX(BG76-MIN(MAX(BG$9-BG76*BG$8/12,0),BG76),0))</x:f>
      </x:c>
      <x:c r="BH77" s="58" t="str">
        <x:f>IF($C77&gt;'Deal Pricing'!$D$9,"",MAX(BH76-MIN(MAX(BH$9-BH76*BH$8/12,0),BH76),0))</x:f>
      </x:c>
      <x:c r="BI77" s="58" t="str">
        <x:f>IF($C77&gt;'Deal Pricing'!$D$9,"",MAX(BI76-MIN(MAX(BI$9-BI76*BI$8/12,0),BI76),0))</x:f>
      </x:c>
      <x:c r="BJ77" s="58" t="str">
        <x:f>IF($C77&gt;'Deal Pricing'!$D$9,"",MAX(BJ76-MIN(MAX(BJ$9-BJ76*BJ$8/12,0),BJ76),0))</x:f>
      </x:c>
      <x:c r="BK77" s="58" t="str">
        <x:f>IF($C77&gt;'Deal Pricing'!$D$9,"",MAX(BK76-MIN(MAX(BK$9-BK76*BK$8/12,0),BK76),0))</x:f>
      </x:c>
      <x:c r="BL77" s="58" t="str">
        <x:f>IF($C77&gt;'Deal Pricing'!$D$9,"",MAX(BL76-MIN(MAX(BL$9-BL76*BL$8/12,0),BL76),0))</x:f>
      </x:c>
      <x:c r="BM77" s="58" t="str">
        <x:f>IF($C77&gt;'Deal Pricing'!$D$9,"",MAX(BM76-MIN(MAX(BM$9-BM76*BM$8/12,0),BM76),0))</x:f>
      </x:c>
      <x:c r="BN77" s="58" t="str">
        <x:f>IF($C77&gt;'Deal Pricing'!$D$9,"",MAX(BN76-MIN(MAX(BN$9-BN76*BN$8/12,0),BN76),0))</x:f>
      </x:c>
      <x:c r="BO77" s="58" t="str">
        <x:f>IF($C77&gt;'Deal Pricing'!$D$9,"",MAX(BO76-MIN(MAX(BO$9-BO76*BO$8/12,0),BO76),0))</x:f>
      </x:c>
      <x:c r="BP77" s="58" t="str">
        <x:f>IF($C77&gt;'Deal Pricing'!$D$9,"",MAX(BP76-MIN(MAX(BP$9-BP76*BP$8/12,0),BP76),0))</x:f>
      </x:c>
      <x:c r="BQ77" s="58" t="str">
        <x:f>IF($C77&gt;'Deal Pricing'!$D$9,"",MAX(BQ76-MIN(MAX(BQ$9-BQ76*BQ$8/12,0),BQ76),0))</x:f>
      </x:c>
      <x:c r="BR77" s="58" t="str">
        <x:f>IF($C77&gt;'Deal Pricing'!$D$9,"",MAX(BR76-MIN(MAX(BR$9-BR76*BR$8/12,0),BR76),0))</x:f>
      </x:c>
      <x:c r="BS77" s="58" t="str">
        <x:f>IF($C77&gt;'Deal Pricing'!$D$9,"",MAX(BS76-MIN(MAX(BS$9-BS76*BS$8/12,0),BS76),0))</x:f>
      </x:c>
      <x:c r="BT77" s="58" t="str">
        <x:f>IF($C77&gt;'Deal Pricing'!$D$9,"",MAX(BT76-MIN(MAX(BT$9-BT76*BT$8/12,0),BT76),0))</x:f>
      </x:c>
      <x:c r="BU77" s="58" t="str">
        <x:f>IF($C77&gt;'Deal Pricing'!$D$9,"",MAX(BU76-MIN(MAX(BU$9-BU76*BU$8/12,0),BU76),0))</x:f>
      </x:c>
      <x:c r="BV77" s="58" t="str">
        <x:f>IF($C77&gt;'Deal Pricing'!$D$9,"",MAX(BV76-MIN(MAX(BV$9-BV76*BV$8/12,0),BV76),0))</x:f>
      </x:c>
      <x:c r="BW77" s="58" t="str">
        <x:f>IF($C77&gt;'Deal Pricing'!$D$9,"",MAX(BW76-MIN(MAX(BW$9-BW76*BW$8/12,0),BW76),0))</x:f>
      </x:c>
      <x:c r="BX77" s="58" t="str">
        <x:f>IF($C77&gt;'Deal Pricing'!$D$9,"",MAX(BX76-MIN(MAX(BX$9-BX76*BX$8/12,0),BX76),0))</x:f>
      </x:c>
      <x:c r="BY77" s="58" t="str">
        <x:f>IF($C77&gt;'Deal Pricing'!$D$9,"",MAX(BY76-MIN(MAX(BY$9-BY76*BY$8/12,0),BY76),0))</x:f>
      </x:c>
      <x:c r="BZ77" s="58" t="str">
        <x:f>IF($C77&gt;'Deal Pricing'!$D$9,"",MAX(BZ76-MIN(MAX(BZ$9-BZ76*BZ$8/12,0),BZ76),0))</x:f>
      </x:c>
      <x:c r="CA77" s="58" t="str">
        <x:f>IF($C77&gt;'Deal Pricing'!$D$9,"",MAX(CA76-MIN(MAX(CA$9-CA76*CA$8/12,0),CA76),0))</x:f>
      </x:c>
      <x:c r="CB77" s="58" t="str">
        <x:f>IF($C77&gt;'Deal Pricing'!$D$9,"",MAX(CB76-MIN(MAX(CB$9-CB76*CB$8/12,0),CB76),0))</x:f>
      </x:c>
      <x:c r="CC77" s="58" t="str">
        <x:f>IF($C77&gt;'Deal Pricing'!$D$9,"",MAX(CC76-MIN(MAX(CC$9-CC76*CC$8/12,0),CC76),0))</x:f>
      </x:c>
      <x:c r="CD77" s="58" t="str">
        <x:f>IF($C77&gt;'Deal Pricing'!$D$9,"",MAX(CD76-MIN(MAX(CD$9-CD76*CD$8/12,0),CD76),0))</x:f>
      </x:c>
      <x:c r="CE77" s="58" t="str">
        <x:f>IF($C77&gt;'Deal Pricing'!$D$9,"",MAX(CE76-MIN(MAX(CE$9-CE76*CE$8/12,0),CE76),0))</x:f>
      </x:c>
      <x:c r="CF77" s="58" t="str">
        <x:f>IF($C77&gt;'Deal Pricing'!$D$9,"",MAX(CF76-MIN(MAX(CF$9-CF76*CF$8/12,0),CF76),0))</x:f>
      </x:c>
      <x:c r="CG77" s="58" t="str">
        <x:f>IF($C77&gt;'Deal Pricing'!$D$9,"",MAX(CG76-MIN(MAX(CG$9-CG76*CG$8/12,0),CG76),0))</x:f>
      </x:c>
      <x:c r="CH77" s="58" t="str">
        <x:f>IF($C77&gt;'Deal Pricing'!$D$9,"",MAX(CH76-MIN(MAX(CH$9-CH76*CH$8/12,0),CH76),0))</x:f>
      </x:c>
      <x:c r="CI77" s="58" t="str">
        <x:f>IF($C77&gt;'Deal Pricing'!$D$9,"",MAX(CI76-MIN(MAX(CI$9-CI76*CI$8/12,0),CI76),0))</x:f>
      </x:c>
      <x:c r="CJ77" s="58" t="str">
        <x:f>IF($C77&gt;'Deal Pricing'!$D$9,"",MAX(CJ76-MIN(MAX(CJ$9-CJ76*CJ$8/12,0),CJ76),0))</x:f>
      </x:c>
      <x:c r="CK77" s="58" t="str">
        <x:f>IF($C77&gt;'Deal Pricing'!$D$9,"",MAX(CK76-MIN(MAX(CK$9-CK76*CK$8/12,0),CK76),0))</x:f>
      </x:c>
      <x:c r="CL77" s="58" t="str">
        <x:f>IF($C77&gt;'Deal Pricing'!$D$9,"",MAX(CL76-MIN(MAX(CL$9-CL76*CL$8/12,0),CL76),0))</x:f>
      </x:c>
      <x:c r="CM77" s="58" t="str">
        <x:f>IF($C77&gt;'Deal Pricing'!$D$9,"",MAX(CM76-MIN(MAX(CM$9-CM76*CM$8/12,0),CM76),0))</x:f>
      </x:c>
      <x:c r="CN77" s="58" t="str">
        <x:f>IF($C77&gt;'Deal Pricing'!$D$9,"",MAX(CN76-MIN(MAX(CN$9-CN76*CN$8/12,0),CN76),0))</x:f>
      </x:c>
      <x:c r="CO77" s="58" t="str">
        <x:f>IF($C77&gt;'Deal Pricing'!$D$9,"",MAX(CO76-MIN(MAX(CO$9-CO76*CO$8/12,0),CO76),0))</x:f>
      </x:c>
      <x:c r="CP77" s="58" t="str">
        <x:f>IF($C77&gt;'Deal Pricing'!$D$9,"",MAX(CP76-MIN(MAX(CP$9-CP76*CP$8/12,0),CP76),0))</x:f>
      </x:c>
      <x:c r="CQ77" s="58" t="str">
        <x:f>IF($C77&gt;'Deal Pricing'!$D$9,"",MAX(CQ76-MIN(MAX(CQ$9-CQ76*CQ$8/12,0),CQ76),0))</x:f>
      </x:c>
      <x:c r="CR77" s="58" t="str">
        <x:f>IF($C77&gt;'Deal Pricing'!$D$9,"",MAX(CR76-MIN(MAX(CR$9-CR76*CR$8/12,0),CR76),0))</x:f>
      </x:c>
      <x:c r="CS77" s="58" t="str">
        <x:f>IF($C77&gt;'Deal Pricing'!$D$9,"",MAX(CS76-MIN(MAX(CS$9-CS76*CS$8/12,0),CS76),0))</x:f>
      </x:c>
      <x:c r="CT77" s="58" t="str">
        <x:f>IF($C77&gt;'Deal Pricing'!$D$9,"",MAX(CT76-MIN(MAX(CT$9-CT76*CT$8/12,0),CT76),0))</x:f>
      </x:c>
      <x:c r="CU77" s="58" t="str">
        <x:f>IF($C77&gt;'Deal Pricing'!$D$9,"",MAX(CU76-MIN(MAX(CU$9-CU76*CU$8/12,0),CU76),0))</x:f>
      </x:c>
      <x:c r="CV77" s="58" t="str">
        <x:f>IF($C77&gt;'Deal Pricing'!$D$9,"",MAX(CV76-MIN(MAX(CV$9-CV76*CV$8/12,0),CV76),0))</x:f>
      </x:c>
      <x:c r="CW77" s="58" t="str">
        <x:f>IF($C77&gt;'Deal Pricing'!$D$9,"",MAX(CW76-MIN(MAX(CW$9-CW76*CW$8/12,0),CW76),0))</x:f>
      </x:c>
      <x:c r="CX77" s="58" t="str">
        <x:f>IF($C77&gt;'Deal Pricing'!$D$9,"",MAX(CX76-MIN(MAX(CX$9-CX76*CX$8/12,0),CX76),0))</x:f>
      </x:c>
      <x:c r="CY77" s="58" t="str">
        <x:f>IF($C77&gt;'Deal Pricing'!$D$9,"",MAX(CY76-MIN(MAX(CY$9-CY76*CY$8/12,0),CY76),0))</x:f>
      </x:c>
      <x:c r="CZ77" s="58" t="str">
        <x:f>IF($C77&gt;'Deal Pricing'!$D$9,"",MAX(CZ76-MIN(MAX(CZ$9-CZ76*CZ$8/12,0),CZ76),0))</x:f>
      </x:c>
      <x:c r="DA77" s="58" t="str">
        <x:f>IF($C77&gt;'Deal Pricing'!$D$9,"",MAX(DA76-MIN(MAX(DA$9-DA76*DA$8/12,0),DA76),0))</x:f>
      </x:c>
      <x:c r="DB77" s="58" t="str">
        <x:f>IF($C77&gt;'Deal Pricing'!$D$9,"",MAX(DB76-MIN(MAX(DB$9-DB76*DB$8/12,0),DB76),0))</x:f>
      </x:c>
      <x:c r="DC77" s="58" t="str">
        <x:f>IF($C77&gt;'Deal Pricing'!$D$9,"",MAX(DC76-MIN(MAX(DC$9-DC76*DC$8/12,0),DC76),0))</x:f>
      </x:c>
      <x:c r="DD77" s="58" t="str">
        <x:f>IF($C77&gt;'Deal Pricing'!$D$9,"",MAX(DD76-MIN(MAX(DD$9-DD76*DD$8/12,0),DD76),0))</x:f>
      </x:c>
      <x:c r="DE77" s="58" t="str">
        <x:f>IF($C77&gt;'Deal Pricing'!$D$9,"",MAX(DE76-MIN(MAX(DE$9-DE76*DE$8/12,0),DE76),0))</x:f>
      </x:c>
      <x:c r="DF77" s="58" t="str">
        <x:f>IF($C77&gt;'Deal Pricing'!$D$9,"",MAX(DF76-MIN(MAX(DF$9-DF76*DF$8/12,0),DF76),0))</x:f>
      </x:c>
      <x:c r="DG77" s="58" t="str">
        <x:f>IF($C77&gt;'Deal Pricing'!$D$9,"",MAX(DG76-MIN(MAX(DG$9-DG76*DG$8/12,0),DG76),0))</x:f>
      </x:c>
      <x:c r="DH77" s="58" t="str">
        <x:f>IF($C77&gt;'Deal Pricing'!$D$9,"",MAX(DH76-MIN(MAX(DH$9-DH76*DH$8/12,0),DH76),0))</x:f>
      </x:c>
      <x:c r="DI77" s="58" t="str">
        <x:f>IF($C77&gt;'Deal Pricing'!$D$9,"",MAX(DI76-MIN(MAX(DI$9-DI76*DI$8/12,0),DI76),0))</x:f>
      </x:c>
      <x:c r="DJ77" s="58" t="str">
        <x:f>IF($C77&gt;'Deal Pricing'!$D$9,"",MAX(DJ76-MIN(MAX(DJ$9-DJ76*DJ$8/12,0),DJ76),0))</x:f>
      </x:c>
      <x:c r="DK77" s="58" t="str">
        <x:f>IF($C77&gt;'Deal Pricing'!$D$9,"",MAX(DK76-MIN(MAX(DK$9-DK76*DK$8/12,0),DK76),0))</x:f>
      </x:c>
      <x:c r="DL77" s="58" t="str">
        <x:f>IF($C77&gt;'Deal Pricing'!$D$9,"",MAX(DL76-MIN(MAX(DL$9-DL76*DL$8/12,0),DL76),0))</x:f>
      </x:c>
      <x:c r="DM77" s="58" t="str">
        <x:f>IF($C77&gt;'Deal Pricing'!$D$9,"",MAX(DM76-MIN(MAX(DM$9-DM76*DM$8/12,0),DM76),0))</x:f>
      </x:c>
      <x:c r="DN77" s="58" t="str">
        <x:f>IF($C77&gt;'Deal Pricing'!$D$9,"",MAX(DN76-MIN(MAX(DN$9-DN76*DN$8/12,0),DN76),0))</x:f>
      </x:c>
      <x:c r="DO77" s="58" t="str">
        <x:f>IF($C77&gt;'Deal Pricing'!$D$9,"",MAX(DO76-MIN(MAX(DO$9-DO76*DO$8/12,0),DO76),0))</x:f>
      </x:c>
      <x:c r="DP77" s="58" t="str">
        <x:f>IF($C77&gt;'Deal Pricing'!$D$9,"",MAX(DP76-MIN(MAX(DP$9-DP76*DP$8/12,0),DP76),0))</x:f>
      </x:c>
      <x:c r="DQ77" s="58" t="str">
        <x:f>IF($C77&gt;'Deal Pricing'!$D$9,"",MAX(DQ76-MIN(MAX(DQ$9-DQ76*DQ$8/12,0),DQ76),0))</x:f>
      </x:c>
      <x:c r="DR77" s="58" t="str">
        <x:f>IF($C77&gt;'Deal Pricing'!$D$9,"",MAX(DR76-MIN(MAX(DR$9-DR76*DR$8/12,0),DR76),0))</x:f>
      </x:c>
      <x:c r="DS77" s="58" t="str">
        <x:f>IF($C77&gt;'Deal Pricing'!$D$9,"",MAX(DS76-MIN(MAX(DS$9-DS76*DS$8/12,0),DS76),0))</x:f>
      </x:c>
      <x:c r="DT77" s="58" t="str">
        <x:f>IF($C77&gt;'Deal Pricing'!$D$9,"",MAX(DT76-MIN(MAX(DT$9-DT76*DT$8/12,0),DT76),0))</x:f>
      </x:c>
      <x:c r="DU77" s="58" t="str">
        <x:f>IF($C77&gt;'Deal Pricing'!$D$9,"",MAX(DU76-MIN(MAX(DU$9-DU76*DU$8/12,0),DU76),0))</x:f>
      </x:c>
      <x:c r="DV77" s="58" t="str">
        <x:f>IF($C77&gt;'Deal Pricing'!$D$9,"",MAX(DV76-MIN(MAX(DV$9-DV76*DV$8/12,0),DV76),0))</x:f>
      </x:c>
      <x:c r="DW77" s="58" t="str">
        <x:f>IF($C77&gt;'Deal Pricing'!$D$9,"",MAX(DW76-MIN(MAX(DW$9-DW76*DW$8/12,0),DW76),0))</x:f>
      </x:c>
      <x:c r="DX77" s="58" t="str">
        <x:f>IF($C77&gt;'Deal Pricing'!$D$9,"",MAX(DX76-MIN(MAX(DX$9-DX76*DX$8/12,0),DX76),0))</x:f>
      </x:c>
      <x:c r="DY77" s="58" t="str">
        <x:f>IF($C77&gt;'Deal Pricing'!$D$9,"",MAX(DY76-MIN(MAX(DY$9-DY76*DY$8/12,0),DY76),0))</x:f>
      </x:c>
      <x:c r="DZ77" s="58" t="str">
        <x:f>IF($C77&gt;'Deal Pricing'!$D$9,"",MAX(DZ76-MIN(MAX(DZ$9-DZ76*DZ$8/12,0),DZ76),0))</x:f>
      </x:c>
      <x:c r="EA77" s="58" t="str">
        <x:f>IF($C77&gt;'Deal Pricing'!$D$9,"",MAX(EA76-MIN(MAX(EA$9-EA76*EA$8/12,0),EA76),0))</x:f>
      </x:c>
      <x:c r="EB77" s="58" t="str">
        <x:f>IF($C77&gt;'Deal Pricing'!$D$9,"",MAX(EB76-MIN(MAX(EB$9-EB76*EB$8/12,0),EB76),0))</x:f>
      </x:c>
      <x:c r="EC77" s="58" t="str">
        <x:f>IF($C77&gt;'Deal Pricing'!$D$9,"",MAX(EC76-MIN(MAX(EC$9-EC76*EC$8/12,0),EC76),0))</x:f>
      </x:c>
      <x:c r="ED77" s="58" t="str">
        <x:f>IF($C77&gt;'Deal Pricing'!$D$9,"",MAX(ED76-MIN(MAX(ED$9-ED76*ED$8/12,0),ED76),0))</x:f>
      </x:c>
      <x:c r="EE77" s="58" t="str">
        <x:f>IF($C77&gt;'Deal Pricing'!$D$9,"",MAX(EE76-MIN(MAX(EE$9-EE76*EE$8/12,0),EE76),0))</x:f>
      </x:c>
      <x:c r="EF77" s="58" t="str">
        <x:f>IF($C77&gt;'Deal Pricing'!$D$9,"",MAX(EF76-MIN(MAX(EF$9-EF76*EF$8/12,0),EF76),0))</x:f>
      </x:c>
      <x:c r="EG77" s="58" t="str">
        <x:f>IF($C77&gt;'Deal Pricing'!$D$9,"",MAX(EG76-MIN(MAX(EG$9-EG76*EG$8/12,0),EG76),0))</x:f>
      </x:c>
      <x:c r="EH77" s="58" t="str">
        <x:f>IF($C77&gt;'Deal Pricing'!$D$9,"",MAX(EH76-MIN(MAX(EH$9-EH76*EH$8/12,0),EH76),0))</x:f>
      </x:c>
      <x:c r="EI77" s="58" t="str">
        <x:f>IF($C77&gt;'Deal Pricing'!$D$9,"",MAX(EI76-MIN(MAX(EI$9-EI76*EI$8/12,0),EI76),0))</x:f>
      </x:c>
      <x:c r="EJ77" s="58" t="str">
        <x:f>IF($C77&gt;'Deal Pricing'!$D$9,"",MAX(EJ76-MIN(MAX(EJ$9-EJ76*EJ$8/12,0),EJ76),0))</x:f>
      </x:c>
      <x:c r="EK77" s="58" t="str">
        <x:f>IF($C77&gt;'Deal Pricing'!$D$9,"",MAX(EK76-MIN(MAX(EK$9-EK76*EK$8/12,0),EK76),0))</x:f>
      </x:c>
      <x:c r="EL77" s="58" t="str">
        <x:f>IF($C77&gt;'Deal Pricing'!$D$9,"",MAX(EL76-MIN(MAX(EL$9-EL76*EL$8/12,0),EL76),0))</x:f>
      </x:c>
      <x:c r="EM77" s="58" t="str">
        <x:f>IF($C77&gt;'Deal Pricing'!$D$9,"",MAX(EM76-MIN(MAX(EM$9-EM76*EM$8/12,0),EM76),0))</x:f>
      </x:c>
      <x:c r="EN77" s="58" t="str">
        <x:f>IF($C77&gt;'Deal Pricing'!$D$9,"",MAX(EN76-MIN(MAX(EN$9-EN76*EN$8/12,0),EN76),0))</x:f>
      </x:c>
      <x:c r="EO77" s="58" t="str">
        <x:f>IF($C77&gt;'Deal Pricing'!$D$9,"",MAX(EO76-MIN(MAX(EO$9-EO76*EO$8/12,0),EO76),0))</x:f>
      </x:c>
      <x:c r="EP77" s="58" t="str">
        <x:f>IF($C77&gt;'Deal Pricing'!$D$9,"",MAX(EP76-MIN(MAX(EP$9-EP76*EP$8/12,0),EP76),0))</x:f>
      </x:c>
      <x:c r="EQ77" s="58" t="str">
        <x:f>IF($C77&gt;'Deal Pricing'!$D$9,"",MAX(EQ76-MIN(MAX(EQ$9-EQ76*EQ$8/12,0),EQ76),0))</x:f>
      </x:c>
      <x:c r="ER77" s="58" t="str">
        <x:f>IF($C77&gt;'Deal Pricing'!$D$9,"",MAX(ER76-MIN(MAX(ER$9-ER76*ER$8/12,0),ER76),0))</x:f>
      </x:c>
      <x:c r="ES77" s="58" t="str">
        <x:f>IF($C77&gt;'Deal Pricing'!$D$9,"",MAX(ES76-MIN(MAX(ES$9-ES76*ES$8/12,0),ES76),0))</x:f>
      </x:c>
      <x:c r="ET77" s="58" t="str">
        <x:f>IF($C77&gt;'Deal Pricing'!$D$9,"",MAX(ET76-MIN(MAX(ET$9-ET76*ET$8/12,0),ET76),0))</x:f>
      </x:c>
      <x:c r="EU77" s="58" t="str">
        <x:f>IF($C77&gt;'Deal Pricing'!$D$9,"",MAX(EU76-MIN(MAX(EU$9-EU76*EU$8/12,0),EU76),0))</x:f>
      </x:c>
      <x:c r="EV77" s="58" t="str">
        <x:f>IF($C77&gt;'Deal Pricing'!$D$9,"",MAX(EV76-MIN(MAX(EV$9-EV76*EV$8/12,0),EV76),0))</x:f>
      </x:c>
      <x:c r="EW77" s="58" t="str">
        <x:f>IF($C77&gt;'Deal Pricing'!$D$9,"",MAX(EW76-MIN(MAX(EW$9-EW76*EW$8/12,0),EW76),0))</x:f>
      </x:c>
      <x:c r="EX77" s="58" t="str">
        <x:f>IF($C77&gt;'Deal Pricing'!$D$9,"",MAX(EX76-MIN(MAX(EX$9-EX76*EX$8/12,0),EX76),0))</x:f>
      </x:c>
      <x:c r="EY77" s="58" t="str">
        <x:f>IF($C77&gt;'Deal Pricing'!$D$9,"",MAX(EY76-MIN(MAX(EY$9-EY76*EY$8/12,0),EY76),0))</x:f>
      </x:c>
      <x:c r="EZ77" s="58" t="str">
        <x:f>IF($C77&gt;'Deal Pricing'!$D$9,"",MAX(EZ76-MIN(MAX(EZ$9-EZ76*EZ$8/12,0),EZ76),0))</x:f>
      </x:c>
      <x:c r="FA77" s="58" t="str">
        <x:f>IF($C77&gt;'Deal Pricing'!$D$9,"",MAX(FA76-MIN(MAX(FA$9-FA76*FA$8/12,0),FA76),0))</x:f>
      </x:c>
      <x:c r="FB77" s="58" t="str">
        <x:f>IF($C77&gt;'Deal Pricing'!$D$9,"",MAX(FB76-MIN(MAX(FB$9-FB76*FB$8/12,0),FB76),0))</x:f>
      </x:c>
      <x:c r="FC77" s="58" t="str">
        <x:f>IF($C77&gt;'Deal Pricing'!$D$9,"",MAX(FC76-MIN(MAX(FC$9-FC76*FC$8/12,0),FC76),0))</x:f>
      </x:c>
      <x:c r="FD77" s="58" t="str">
        <x:f>IF($C77&gt;'Deal Pricing'!$D$9,"",MAX(FD76-MIN(MAX(FD$9-FD76*FD$8/12,0),FD76),0))</x:f>
      </x:c>
      <x:c r="FE77" s="58" t="str">
        <x:f>IF($C77&gt;'Deal Pricing'!$D$9,"",MAX(FE76-MIN(MAX(FE$9-FE76*FE$8/12,0),FE76),0))</x:f>
      </x:c>
      <x:c r="FF77" s="58" t="str">
        <x:f>IF($C77&gt;'Deal Pricing'!$D$9,"",MAX(FF76-MIN(MAX(FF$9-FF76*FF$8/12,0),FF76),0))</x:f>
      </x:c>
      <x:c r="FG77" s="58" t="str">
        <x:f>IF($C77&gt;'Deal Pricing'!$D$9,"",MAX(FG76-MIN(MAX(FG$9-FG76*FG$8/12,0),FG76),0))</x:f>
      </x:c>
      <x:c r="FH77" s="58" t="str">
        <x:f>IF($C77&gt;'Deal Pricing'!$D$9,"",MAX(FH76-MIN(MAX(FH$9-FH76*FH$8/12,0),FH76),0))</x:f>
      </x:c>
      <x:c r="FI77" s="58" t="str">
        <x:f>IF($C77&gt;'Deal Pricing'!$D$9,"",MAX(FI76-MIN(MAX(FI$9-FI76*FI$8/12,0),FI76),0))</x:f>
      </x:c>
      <x:c r="FJ77" s="58" t="str">
        <x:f>IF($C77&gt;'Deal Pricing'!$D$9,"",MAX(FJ76-MIN(MAX(FJ$9-FJ76*FJ$8/12,0),FJ76),0))</x:f>
      </x:c>
      <x:c r="FK77" s="58" t="str">
        <x:f>IF($C77&gt;'Deal Pricing'!$D$9,"",MAX(FK76-MIN(MAX(FK$9-FK76*FK$8/12,0),FK76),0))</x:f>
      </x:c>
      <x:c r="FL77" s="58" t="str">
        <x:f>IF($C77&gt;'Deal Pricing'!$D$9,"",MAX(FL76-MIN(MAX(FL$9-FL76*FL$8/12,0),FL76),0))</x:f>
      </x:c>
      <x:c r="FM77" s="58" t="str">
        <x:f>IF($C77&gt;'Deal Pricing'!$D$9,"",MAX(FM76-MIN(MAX(FM$9-FM76*FM$8/12,0),FM76),0))</x:f>
      </x:c>
      <x:c r="FN77" s="58" t="str">
        <x:f>IF($C77&gt;'Deal Pricing'!$D$9,"",MAX(FN76-MIN(MAX(FN$9-FN76*FN$8/12,0),FN76),0))</x:f>
      </x:c>
      <x:c r="FO77" s="58" t="str">
        <x:f>IF($C77&gt;'Deal Pricing'!$D$9,"",MAX(FO76-MIN(MAX(FO$9-FO76*FO$8/12,0),FO76),0))</x:f>
      </x:c>
      <x:c r="FP77" s="58" t="str">
        <x:f>IF($C77&gt;'Deal Pricing'!$D$9,"",MAX(FP76-MIN(MAX(FP$9-FP76*FP$8/12,0),FP76),0))</x:f>
      </x:c>
      <x:c r="FQ77" s="58" t="str">
        <x:f>IF($C77&gt;'Deal Pricing'!$D$9,"",MAX(FQ76-MIN(MAX(FQ$9-FQ76*FQ$8/12,0),FQ76),0))</x:f>
      </x:c>
      <x:c r="FR77" s="58" t="str">
        <x:f>IF($C77&gt;'Deal Pricing'!$D$9,"",MAX(FR76-MIN(MAX(FR$9-FR76*FR$8/12,0),FR76),0))</x:f>
      </x:c>
      <x:c r="FS77" s="58" t="str">
        <x:f>IF($C77&gt;'Deal Pricing'!$D$9,"",MAX(FS76-MIN(MAX(FS$9-FS76*FS$8/12,0),FS76),0))</x:f>
      </x:c>
      <x:c r="FT77" s="58" t="str">
        <x:f>IF($C77&gt;'Deal Pricing'!$D$9,"",MAX(FT76-MIN(MAX(FT$9-FT76*FT$8/12,0),FT76),0))</x:f>
      </x:c>
      <x:c r="FU77" s="58" t="str">
        <x:f>IF($C77&gt;'Deal Pricing'!$D$9,"",MAX(FU76-MIN(MAX(FU$9-FU76*FU$8/12,0),FU76),0))</x:f>
      </x:c>
      <x:c r="FV77" s="58" t="str">
        <x:f>IF($C77&gt;'Deal Pricing'!$D$9,"",MAX(FV76-MIN(MAX(FV$9-FV76*FV$8/12,0),FV76),0))</x:f>
      </x:c>
      <x:c r="FW77" s="58" t="str">
        <x:f>IF($C77&gt;'Deal Pricing'!$D$9,"",MAX(FW76-MIN(MAX(FW$9-FW76*FW$8/12,0),FW76),0))</x:f>
      </x:c>
      <x:c r="FX77" s="58" t="str">
        <x:f>IF($C77&gt;'Deal Pricing'!$D$9,"",MAX(FX76-MIN(MAX(FX$9-FX76*FX$8/12,0),FX76),0))</x:f>
      </x:c>
      <x:c r="FY77" s="58" t="str">
        <x:f>IF($C77&gt;'Deal Pricing'!$D$9,"",MAX(FY76-MIN(MAX(FY$9-FY76*FY$8/12,0),FY76),0))</x:f>
      </x:c>
      <x:c r="FZ77" s="58" t="str">
        <x:f>IF($C77&gt;'Deal Pricing'!$D$9,"",MAX(FZ76-MIN(MAX(FZ$9-FZ76*FZ$8/12,0),FZ76),0))</x:f>
      </x:c>
      <x:c r="GA77" s="58" t="str">
        <x:f>IF($C77&gt;'Deal Pricing'!$D$9,"",MAX(GA76-MIN(MAX(GA$9-GA76*GA$8/12,0),GA76),0))</x:f>
      </x:c>
      <x:c r="GB77" s="58" t="str">
        <x:f>IF($C77&gt;'Deal Pricing'!$D$9,"",MAX(GB76-MIN(MAX(GB$9-GB76*GB$8/12,0),GB76),0))</x:f>
      </x:c>
      <x:c r="GC77" s="58" t="str">
        <x:f>IF($C77&gt;'Deal Pricing'!$D$9,"",MAX(GC76-MIN(MAX(GC$9-GC76*GC$8/12,0),GC76),0))</x:f>
      </x:c>
      <x:c r="GD77" s="58" t="str">
        <x:f>IF($C77&gt;'Deal Pricing'!$D$9,"",MAX(GD76-MIN(MAX(GD$9-GD76*GD$8/12,0),GD76),0))</x:f>
      </x:c>
      <x:c r="GE77" s="58" t="str">
        <x:f>IF($C77&gt;'Deal Pricing'!$D$9,"",MAX(GE76-MIN(MAX(GE$9-GE76*GE$8/12,0),GE76),0))</x:f>
      </x:c>
      <x:c r="GF77" s="58" t="str">
        <x:f>IF($C77&gt;'Deal Pricing'!$D$9,"",MAX(GF76-MIN(MAX(GF$9-GF76*GF$8/12,0),GF76),0))</x:f>
      </x:c>
      <x:c r="GG77" s="58" t="str">
        <x:f>IF($C77&gt;'Deal Pricing'!$D$9,"",MAX(GG76-MIN(MAX(GG$9-GG76*GG$8/12,0),GG76),0))</x:f>
      </x:c>
      <x:c r="GH77" s="58" t="str">
        <x:f>IF($C77&gt;'Deal Pricing'!$D$9,"",MAX(GH76-MIN(MAX(GH$9-GH76*GH$8/12,0),GH76),0))</x:f>
      </x:c>
      <x:c r="GI77" s="58" t="str">
        <x:f>IF($C77&gt;'Deal Pricing'!$D$9,"",MAX(GI76-MIN(MAX(GI$9-GI76*GI$8/12,0),GI76),0))</x:f>
      </x:c>
      <x:c r="GJ77" s="58" t="str">
        <x:f>IF($C77&gt;'Deal Pricing'!$D$9,"",MAX(GJ76-MIN(MAX(GJ$9-GJ76*GJ$8/12,0),GJ76),0))</x:f>
      </x:c>
      <x:c r="GK77" s="58" t="str">
        <x:f>IF($C77&gt;'Deal Pricing'!$D$9,"",MAX(GK76-MIN(MAX(GK$9-GK76*GK$8/12,0),GK76),0))</x:f>
      </x:c>
      <x:c r="GL77" s="58" t="str">
        <x:f>IF($C77&gt;'Deal Pricing'!$D$9,"",MAX(GL76-MIN(MAX(GL$9-GL76*GL$8/12,0),GL76),0))</x:f>
      </x:c>
      <x:c r="GM77" s="58" t="str">
        <x:f>IF($C77&gt;'Deal Pricing'!$D$9,"",MAX(GM76-MIN(MAX(GM$9-GM76*GM$8/12,0),GM76),0))</x:f>
      </x:c>
      <x:c r="GN77" s="58" t="str">
        <x:f>IF($C77&gt;'Deal Pricing'!$D$9,"",MAX(GN76-MIN(MAX(GN$9-GN76*GN$8/12,0),GN76),0))</x:f>
      </x:c>
      <x:c r="GO77" s="58" t="str">
        <x:f>IF($C77&gt;'Deal Pricing'!$D$9,"",MAX(GO76-MIN(MAX(GO$9-GO76*GO$8/12,0),GO76),0))</x:f>
      </x:c>
      <x:c r="GP77" s="58" t="str">
        <x:f>IF($C77&gt;'Deal Pricing'!$D$9,"",MAX(GP76-MIN(MAX(GP$9-GP76*GP$8/12,0),GP76),0))</x:f>
      </x:c>
      <x:c r="GQ77" s="58" t="str">
        <x:f>IF($C77&gt;'Deal Pricing'!$D$9,"",MAX(GQ76-MIN(MAX(GQ$9-GQ76*GQ$8/12,0),GQ76),0))</x:f>
      </x:c>
      <x:c r="GR77" s="58" t="str">
        <x:f>IF($C77&gt;'Deal Pricing'!$D$9,"",MAX(GR76-MIN(MAX(GR$9-GR76*GR$8/12,0),GR76),0))</x:f>
      </x:c>
      <x:c r="GS77" s="58" t="str">
        <x:f>IF($C77&gt;'Deal Pricing'!$D$9,"",MAX(GS76-MIN(MAX(GS$9-GS76*GS$8/12,0),GS76),0))</x:f>
      </x:c>
      <x:c r="GT77" s="58" t="str">
        <x:f>IF($C77&gt;'Deal Pricing'!$D$9,"",MAX(GT76-MIN(MAX(GT$9-GT76*GT$8/12,0),GT76),0))</x:f>
      </x:c>
      <x:c r="GU77" s="58" t="str">
        <x:f>IF($C77&gt;'Deal Pricing'!$D$9,"",MAX(GU76-MIN(MAX(GU$9-GU76*GU$8/12,0),GU76),0))</x:f>
      </x:c>
      <x:c r="GV77" s="58" t="str">
        <x:f>IF($C77&gt;'Deal Pricing'!$D$9,"",MAX(GV76-MIN(MAX(GV$9-GV76*GV$8/12,0),GV76),0))</x:f>
      </x:c>
      <x:c r="GW77" s="58" t="str">
        <x:f>IF($C77&gt;'Deal Pricing'!$D$9,"",MAX(GW76-MIN(MAX(GW$9-GW76*GW$8/12,0),GW76),0))</x:f>
      </x:c>
      <x:c r="GX77" s="58" t="str">
        <x:f>IF($C77&gt;'Deal Pricing'!$D$9,"",MAX(GX76-MIN(MAX(GX$9-GX76*GX$8/12,0),GX76),0))</x:f>
      </x:c>
      <x:c r="GY77" s="58" t="str">
        <x:f>IF($C77&gt;'Deal Pricing'!$D$9,"",MAX(GY76-MIN(MAX(GY$9-GY76*GY$8/12,0),GY76),0))</x:f>
      </x:c>
      <x:c r="GZ77" s="58" t="str">
        <x:f>IF($C77&gt;'Deal Pricing'!$D$9,"",MAX(GZ76-MIN(MAX(GZ$9-GZ76*GZ$8/12,0),GZ76),0))</x:f>
      </x:c>
      <x:c r="HA77" s="58" t="str">
        <x:f>IF($C77&gt;'Deal Pricing'!$D$9,"",MAX(HA76-MIN(MAX(HA$9-HA76*HA$8/12,0),HA76),0))</x:f>
      </x:c>
      <x:c r="HB77" s="58" t="str">
        <x:f>IF($C77&gt;'Deal Pricing'!$D$9,"",MAX(HB76-MIN(MAX(HB$9-HB76*HB$8/12,0),HB76),0))</x:f>
      </x:c>
      <x:c r="HC77" s="58" t="str">
        <x:f>IF($C77&gt;'Deal Pricing'!$D$9,"",MAX(HC76-MIN(MAX(HC$9-HC76*HC$8/12,0),HC76),0))</x:f>
      </x:c>
      <x:c r="HD77" s="58" t="str">
        <x:f>IF($C77&gt;'Deal Pricing'!$D$9,"",MAX(HD76-MIN(MAX(HD$9-HD76*HD$8/12,0),HD76),0))</x:f>
      </x:c>
      <x:c r="HE77" s="58" t="str">
        <x:f>IF($C77&gt;'Deal Pricing'!$D$9,"",MAX(HE76-MIN(MAX(HE$9-HE76*HE$8/12,0),HE76),0))</x:f>
      </x:c>
      <x:c r="HF77" s="58" t="str">
        <x:f>IF($C77&gt;'Deal Pricing'!$D$9,"",MAX(HF76-MIN(MAX(HF$9-HF76*HF$8/12,0),HF76),0))</x:f>
      </x:c>
      <x:c r="HG77" s="58" t="str">
        <x:f>IF($C77&gt;'Deal Pricing'!$D$9,"",MAX(HG76-MIN(MAX(HG$9-HG76*HG$8/12,0),HG76),0))</x:f>
      </x:c>
      <x:c r="HH77" s="58" t="str">
        <x:f>IF($C77&gt;'Deal Pricing'!$D$9,"",MAX(HH76-MIN(MAX(HH$9-HH76*HH$8/12,0),HH76),0))</x:f>
      </x:c>
      <x:c r="HI77" s="58" t="str">
        <x:f>IF($C77&gt;'Deal Pricing'!$D$9,"",MAX(HI76-MIN(MAX(HI$9-HI76*HI$8/12,0),HI76),0))</x:f>
      </x:c>
      <x:c r="HJ77" s="58" t="str">
        <x:f>IF($C77&gt;'Deal Pricing'!$D$9,"",MAX(HJ76-MIN(MAX(HJ$9-HJ76*HJ$8/12,0),HJ76),0))</x:f>
      </x:c>
      <x:c r="HK77" s="58" t="str">
        <x:f>IF($C77&gt;'Deal Pricing'!$D$9,"",MAX(HK76-MIN(MAX(HK$9-HK76*HK$8/12,0),HK76),0))</x:f>
      </x:c>
      <x:c r="HL77" s="58" t="str">
        <x:f>IF($C77&gt;'Deal Pricing'!$D$9,"",MAX(HL76-MIN(MAX(HL$9-HL76*HL$8/12,0),HL76),0))</x:f>
      </x:c>
      <x:c r="HM77" s="58" t="str">
        <x:f>IF($C77&gt;'Deal Pricing'!$D$9,"",MAX(HM76-MIN(MAX(HM$9-HM76*HM$8/12,0),HM76),0))</x:f>
      </x:c>
      <x:c r="HN77" s="58" t="str">
        <x:f>IF($C77&gt;'Deal Pricing'!$D$9,"",MAX(HN76-MIN(MAX(HN$9-HN76*HN$8/12,0),HN76),0))</x:f>
      </x:c>
      <x:c r="HO77" s="58" t="str">
        <x:f>IF($C77&gt;'Deal Pricing'!$D$9,"",MAX(HO76-MIN(MAX(HO$9-HO76*HO$8/12,0),HO76),0))</x:f>
      </x:c>
      <x:c r="HP77" s="58" t="str">
        <x:f>IF($C77&gt;'Deal Pricing'!$D$9,"",MAX(HP76-MIN(MAX(HP$9-HP76*HP$8/12,0),HP76),0))</x:f>
      </x:c>
      <x:c r="HQ77" s="58" t="str">
        <x:f>IF($C77&gt;'Deal Pricing'!$D$9,"",MAX(HQ76-MIN(MAX(HQ$9-HQ76*HQ$8/12,0),HQ76),0))</x:f>
      </x:c>
      <x:c r="HR77" s="58" t="str">
        <x:f>IF($C77&gt;'Deal Pricing'!$D$9,"",MAX(HR76-MIN(MAX(HR$9-HR76*HR$8/12,0),HR76),0))</x:f>
      </x:c>
      <x:c r="HS77" s="58" t="str">
        <x:f>IF($C77&gt;'Deal Pricing'!$D$9,"",MAX(HS76-MIN(MAX(HS$9-HS76*HS$8/12,0),HS76),0))</x:f>
      </x:c>
      <x:c r="HT77" s="58" t="str">
        <x:f>IF($C77&gt;'Deal Pricing'!$D$9,"",MAX(HT76-MIN(MAX(HT$9-HT76*HT$8/12,0),HT76),0))</x:f>
      </x:c>
      <x:c r="HU77" s="58" t="str">
        <x:f>IF($C77&gt;'Deal Pricing'!$D$9,"",MAX(HU76-MIN(MAX(HU$9-HU76*HU$8/12,0),HU76),0))</x:f>
      </x:c>
      <x:c r="HV77" s="58" t="str">
        <x:f>IF($C77&gt;'Deal Pricing'!$D$9,"",MAX(HV76-MIN(MAX(HV$9-HV76*HV$8/12,0),HV76),0))</x:f>
      </x:c>
      <x:c r="HW77" s="58" t="str">
        <x:f>IF($C77&gt;'Deal Pricing'!$D$9,"",MAX(HW76-MIN(MAX(HW$9-HW76*HW$8/12,0),HW76),0))</x:f>
      </x:c>
      <x:c r="HX77" s="58" t="str">
        <x:f>IF($C77&gt;'Deal Pricing'!$D$9,"",MAX(HX76-MIN(MAX(HX$9-HX76*HX$8/12,0),HX76),0))</x:f>
      </x:c>
      <x:c r="HY77" s="58" t="str">
        <x:f>IF($C77&gt;'Deal Pricing'!$D$9,"",MAX(HY76-MIN(MAX(HY$9-HY76*HY$8/12,0),HY76),0))</x:f>
      </x:c>
      <x:c r="HZ77" s="58" t="str">
        <x:f>IF($C77&gt;'Deal Pricing'!$D$9,"",MAX(HZ76-MIN(MAX(HZ$9-HZ76*HZ$8/12,0),HZ76),0))</x:f>
      </x:c>
      <x:c r="IA77" s="58" t="str">
        <x:f>IF($C77&gt;'Deal Pricing'!$D$9,"",MAX(IA76-MIN(MAX(IA$9-IA76*IA$8/12,0),IA76),0))</x:f>
      </x:c>
      <x:c r="IB77" s="58" t="str">
        <x:f>IF($C77&gt;'Deal Pricing'!$D$9,"",MAX(IB76-MIN(MAX(IB$9-IB76*IB$8/12,0),IB76),0))</x:f>
      </x:c>
      <x:c r="IC77" s="2"/>
      <x:c r="ID77" s="2"/>
      <x:c r="IE77" s="2"/>
      <x:c r="IF77" s="2"/>
    </x:row>
    <x:row r="78">
      <x:c r="A78" s="2"/>
      <x:c r="B78" s="2"/>
      <x:c r="C78" s="2" t="n">
        <x:v>54</x:v>
      </x:c>
      <x:c r="D78" s="67" t="str">
        <x:f>IF(C78&lt;='Deal Pricing'!$D$9,(1-(1-(1-'Deal Pricing'!$H$10)^(1/12)))^(C78-1),"")</x:f>
      </x:c>
      <x:c r="E78" s="67" t="str">
        <x:f>IF(D78="","",D78*(1-(1-'Deal Pricing'!$H$10)^(1/12)))</x:f>
      </x:c>
      <x:c r="F78" s="58" t="str">
        <x:f>IF($C78&gt;'Deal Pricing'!$D$9,"",MAX(F77-MIN(MAX(F$9-F77*F$8/12,0),F77),0))</x:f>
      </x:c>
      <x:c r="G78" s="58" t="str">
        <x:f>IF($C78&gt;'Deal Pricing'!$D$9,"",MAX(G77-MIN(MAX(G$9-G77*G$8/12,0),G77),0))</x:f>
      </x:c>
      <x:c r="H78" s="58" t="str">
        <x:f>IF($C78&gt;'Deal Pricing'!$D$9,"",MAX(H77-MIN(MAX(H$9-H77*H$8/12,0),H77),0))</x:f>
      </x:c>
      <x:c r="I78" s="58" t="str">
        <x:f>IF($C78&gt;'Deal Pricing'!$D$9,"",MAX(I77-MIN(MAX(I$9-I77*I$8/12,0),I77),0))</x:f>
      </x:c>
      <x:c r="J78" s="58" t="str">
        <x:f>IF($C78&gt;'Deal Pricing'!$D$9,"",MAX(J77-MIN(MAX(J$9-J77*J$8/12,0),J77),0))</x:f>
      </x:c>
      <x:c r="K78" s="58" t="str">
        <x:f>IF($C78&gt;'Deal Pricing'!$D$9,"",MAX(K77-MIN(MAX(K$9-K77*K$8/12,0),K77),0))</x:f>
      </x:c>
      <x:c r="L78" s="58" t="str">
        <x:f>IF($C78&gt;'Deal Pricing'!$D$9,"",MAX(L77-MIN(MAX(L$9-L77*L$8/12,0),L77),0))</x:f>
      </x:c>
      <x:c r="M78" s="58" t="str">
        <x:f>IF($C78&gt;'Deal Pricing'!$D$9,"",MAX(M77-MIN(MAX(M$9-M77*M$8/12,0),M77),0))</x:f>
      </x:c>
      <x:c r="N78" s="58" t="str">
        <x:f>IF($C78&gt;'Deal Pricing'!$D$9,"",MAX(N77-MIN(MAX(N$9-N77*N$8/12,0),N77),0))</x:f>
      </x:c>
      <x:c r="O78" s="58" t="str">
        <x:f>IF($C78&gt;'Deal Pricing'!$D$9,"",MAX(O77-MIN(MAX(O$9-O77*O$8/12,0),O77),0))</x:f>
      </x:c>
      <x:c r="P78" s="58" t="str">
        <x:f>IF($C78&gt;'Deal Pricing'!$D$9,"",MAX(P77-MIN(MAX(P$9-P77*P$8/12,0),P77),0))</x:f>
      </x:c>
      <x:c r="Q78" s="58" t="str">
        <x:f>IF($C78&gt;'Deal Pricing'!$D$9,"",MAX(Q77-MIN(MAX(Q$9-Q77*Q$8/12,0),Q77),0))</x:f>
      </x:c>
      <x:c r="R78" s="58" t="str">
        <x:f>IF($C78&gt;'Deal Pricing'!$D$9,"",MAX(R77-MIN(MAX(R$9-R77*R$8/12,0),R77),0))</x:f>
      </x:c>
      <x:c r="S78" s="58" t="str">
        <x:f>IF($C78&gt;'Deal Pricing'!$D$9,"",MAX(S77-MIN(MAX(S$9-S77*S$8/12,0),S77),0))</x:f>
      </x:c>
      <x:c r="T78" s="58" t="str">
        <x:f>IF($C78&gt;'Deal Pricing'!$D$9,"",MAX(T77-MIN(MAX(T$9-T77*T$8/12,0),T77),0))</x:f>
      </x:c>
      <x:c r="U78" s="58" t="str">
        <x:f>IF($C78&gt;'Deal Pricing'!$D$9,"",MAX(U77-MIN(MAX(U$9-U77*U$8/12,0),U77),0))</x:f>
      </x:c>
      <x:c r="V78" s="58" t="str">
        <x:f>IF($C78&gt;'Deal Pricing'!$D$9,"",MAX(V77-MIN(MAX(V$9-V77*V$8/12,0),V77),0))</x:f>
      </x:c>
      <x:c r="W78" s="58" t="str">
        <x:f>IF($C78&gt;'Deal Pricing'!$D$9,"",MAX(W77-MIN(MAX(W$9-W77*W$8/12,0),W77),0))</x:f>
      </x:c>
      <x:c r="X78" s="58" t="str">
        <x:f>IF($C78&gt;'Deal Pricing'!$D$9,"",MAX(X77-MIN(MAX(X$9-X77*X$8/12,0),X77),0))</x:f>
      </x:c>
      <x:c r="Y78" s="58" t="str">
        <x:f>IF($C78&gt;'Deal Pricing'!$D$9,"",MAX(Y77-MIN(MAX(Y$9-Y77*Y$8/12,0),Y77),0))</x:f>
      </x:c>
      <x:c r="Z78" s="58" t="str">
        <x:f>IF($C78&gt;'Deal Pricing'!$D$9,"",MAX(Z77-MIN(MAX(Z$9-Z77*Z$8/12,0),Z77),0))</x:f>
      </x:c>
      <x:c r="AA78" s="58" t="str">
        <x:f>IF($C78&gt;'Deal Pricing'!$D$9,"",MAX(AA77-MIN(MAX(AA$9-AA77*AA$8/12,0),AA77),0))</x:f>
      </x:c>
      <x:c r="AB78" s="58" t="str">
        <x:f>IF($C78&gt;'Deal Pricing'!$D$9,"",MAX(AB77-MIN(MAX(AB$9-AB77*AB$8/12,0),AB77),0))</x:f>
      </x:c>
      <x:c r="AC78" s="58" t="str">
        <x:f>IF($C78&gt;'Deal Pricing'!$D$9,"",MAX(AC77-MIN(MAX(AC$9-AC77*AC$8/12,0),AC77),0))</x:f>
      </x:c>
      <x:c r="AD78" s="58" t="str">
        <x:f>IF($C78&gt;'Deal Pricing'!$D$9,"",MAX(AD77-MIN(MAX(AD$9-AD77*AD$8/12,0),AD77),0))</x:f>
      </x:c>
      <x:c r="AE78" s="58" t="str">
        <x:f>IF($C78&gt;'Deal Pricing'!$D$9,"",MAX(AE77-MIN(MAX(AE$9-AE77*AE$8/12,0),AE77),0))</x:f>
      </x:c>
      <x:c r="AF78" s="58" t="str">
        <x:f>IF($C78&gt;'Deal Pricing'!$D$9,"",MAX(AF77-MIN(MAX(AF$9-AF77*AF$8/12,0),AF77),0))</x:f>
      </x:c>
      <x:c r="AG78" s="58" t="str">
        <x:f>IF($C78&gt;'Deal Pricing'!$D$9,"",MAX(AG77-MIN(MAX(AG$9-AG77*AG$8/12,0),AG77),0))</x:f>
      </x:c>
      <x:c r="AH78" s="58" t="str">
        <x:f>IF($C78&gt;'Deal Pricing'!$D$9,"",MAX(AH77-MIN(MAX(AH$9-AH77*AH$8/12,0),AH77),0))</x:f>
      </x:c>
      <x:c r="AI78" s="58" t="str">
        <x:f>IF($C78&gt;'Deal Pricing'!$D$9,"",MAX(AI77-MIN(MAX(AI$9-AI77*AI$8/12,0),AI77),0))</x:f>
      </x:c>
      <x:c r="AJ78" s="58" t="str">
        <x:f>IF($C78&gt;'Deal Pricing'!$D$9,"",MAX(AJ77-MIN(MAX(AJ$9-AJ77*AJ$8/12,0),AJ77),0))</x:f>
      </x:c>
      <x:c r="AK78" s="58" t="str">
        <x:f>IF($C78&gt;'Deal Pricing'!$D$9,"",MAX(AK77-MIN(MAX(AK$9-AK77*AK$8/12,0),AK77),0))</x:f>
      </x:c>
      <x:c r="AL78" s="58" t="str">
        <x:f>IF($C78&gt;'Deal Pricing'!$D$9,"",MAX(AL77-MIN(MAX(AL$9-AL77*AL$8/12,0),AL77),0))</x:f>
      </x:c>
      <x:c r="AM78" s="58" t="str">
        <x:f>IF($C78&gt;'Deal Pricing'!$D$9,"",MAX(AM77-MIN(MAX(AM$9-AM77*AM$8/12,0),AM77),0))</x:f>
      </x:c>
      <x:c r="AN78" s="58" t="str">
        <x:f>IF($C78&gt;'Deal Pricing'!$D$9,"",MAX(AN77-MIN(MAX(AN$9-AN77*AN$8/12,0),AN77),0))</x:f>
      </x:c>
      <x:c r="AO78" s="58" t="str">
        <x:f>IF($C78&gt;'Deal Pricing'!$D$9,"",MAX(AO77-MIN(MAX(AO$9-AO77*AO$8/12,0),AO77),0))</x:f>
      </x:c>
      <x:c r="AP78" s="58" t="str">
        <x:f>IF($C78&gt;'Deal Pricing'!$D$9,"",MAX(AP77-MIN(MAX(AP$9-AP77*AP$8/12,0),AP77),0))</x:f>
      </x:c>
      <x:c r="AQ78" s="58" t="str">
        <x:f>IF($C78&gt;'Deal Pricing'!$D$9,"",MAX(AQ77-MIN(MAX(AQ$9-AQ77*AQ$8/12,0),AQ77),0))</x:f>
      </x:c>
      <x:c r="AR78" s="58" t="str">
        <x:f>IF($C78&gt;'Deal Pricing'!$D$9,"",MAX(AR77-MIN(MAX(AR$9-AR77*AR$8/12,0),AR77),0))</x:f>
      </x:c>
      <x:c r="AS78" s="58" t="str">
        <x:f>IF($C78&gt;'Deal Pricing'!$D$9,"",MAX(AS77-MIN(MAX(AS$9-AS77*AS$8/12,0),AS77),0))</x:f>
      </x:c>
      <x:c r="AT78" s="58" t="str">
        <x:f>IF($C78&gt;'Deal Pricing'!$D$9,"",MAX(AT77-MIN(MAX(AT$9-AT77*AT$8/12,0),AT77),0))</x:f>
      </x:c>
      <x:c r="AU78" s="58" t="str">
        <x:f>IF($C78&gt;'Deal Pricing'!$D$9,"",MAX(AU77-MIN(MAX(AU$9-AU77*AU$8/12,0),AU77),0))</x:f>
      </x:c>
      <x:c r="AV78" s="58" t="str">
        <x:f>IF($C78&gt;'Deal Pricing'!$D$9,"",MAX(AV77-MIN(MAX(AV$9-AV77*AV$8/12,0),AV77),0))</x:f>
      </x:c>
      <x:c r="AW78" s="58" t="str">
        <x:f>IF($C78&gt;'Deal Pricing'!$D$9,"",MAX(AW77-MIN(MAX(AW$9-AW77*AW$8/12,0),AW77),0))</x:f>
      </x:c>
      <x:c r="AX78" s="58" t="str">
        <x:f>IF($C78&gt;'Deal Pricing'!$D$9,"",MAX(AX77-MIN(MAX(AX$9-AX77*AX$8/12,0),AX77),0))</x:f>
      </x:c>
      <x:c r="AY78" s="58" t="str">
        <x:f>IF($C78&gt;'Deal Pricing'!$D$9,"",MAX(AY77-MIN(MAX(AY$9-AY77*AY$8/12,0),AY77),0))</x:f>
      </x:c>
      <x:c r="AZ78" s="58" t="str">
        <x:f>IF($C78&gt;'Deal Pricing'!$D$9,"",MAX(AZ77-MIN(MAX(AZ$9-AZ77*AZ$8/12,0),AZ77),0))</x:f>
      </x:c>
      <x:c r="BA78" s="58" t="str">
        <x:f>IF($C78&gt;'Deal Pricing'!$D$9,"",MAX(BA77-MIN(MAX(BA$9-BA77*BA$8/12,0),BA77),0))</x:f>
      </x:c>
      <x:c r="BB78" s="58" t="str">
        <x:f>IF($C78&gt;'Deal Pricing'!$D$9,"",MAX(BB77-MIN(MAX(BB$9-BB77*BB$8/12,0),BB77),0))</x:f>
      </x:c>
      <x:c r="BC78" s="58" t="str">
        <x:f>IF($C78&gt;'Deal Pricing'!$D$9,"",MAX(BC77-MIN(MAX(BC$9-BC77*BC$8/12,0),BC77),0))</x:f>
      </x:c>
      <x:c r="BD78" s="58" t="str">
        <x:f>IF($C78&gt;'Deal Pricing'!$D$9,"",MAX(BD77-MIN(MAX(BD$9-BD77*BD$8/12,0),BD77),0))</x:f>
      </x:c>
      <x:c r="BE78" s="58" t="str">
        <x:f>IF($C78&gt;'Deal Pricing'!$D$9,"",MAX(BE77-MIN(MAX(BE$9-BE77*BE$8/12,0),BE77),0))</x:f>
      </x:c>
      <x:c r="BF78" s="58" t="str">
        <x:f>IF($C78&gt;'Deal Pricing'!$D$9,"",MAX(BF77-MIN(MAX(BF$9-BF77*BF$8/12,0),BF77),0))</x:f>
      </x:c>
      <x:c r="BG78" s="58" t="str">
        <x:f>IF($C78&gt;'Deal Pricing'!$D$9,"",MAX(BG77-MIN(MAX(BG$9-BG77*BG$8/12,0),BG77),0))</x:f>
      </x:c>
      <x:c r="BH78" s="58" t="str">
        <x:f>IF($C78&gt;'Deal Pricing'!$D$9,"",MAX(BH77-MIN(MAX(BH$9-BH77*BH$8/12,0),BH77),0))</x:f>
      </x:c>
      <x:c r="BI78" s="58" t="str">
        <x:f>IF($C78&gt;'Deal Pricing'!$D$9,"",MAX(BI77-MIN(MAX(BI$9-BI77*BI$8/12,0),BI77),0))</x:f>
      </x:c>
      <x:c r="BJ78" s="58" t="str">
        <x:f>IF($C78&gt;'Deal Pricing'!$D$9,"",MAX(BJ77-MIN(MAX(BJ$9-BJ77*BJ$8/12,0),BJ77),0))</x:f>
      </x:c>
      <x:c r="BK78" s="58" t="str">
        <x:f>IF($C78&gt;'Deal Pricing'!$D$9,"",MAX(BK77-MIN(MAX(BK$9-BK77*BK$8/12,0),BK77),0))</x:f>
      </x:c>
      <x:c r="BL78" s="58" t="str">
        <x:f>IF($C78&gt;'Deal Pricing'!$D$9,"",MAX(BL77-MIN(MAX(BL$9-BL77*BL$8/12,0),BL77),0))</x:f>
      </x:c>
      <x:c r="BM78" s="58" t="str">
        <x:f>IF($C78&gt;'Deal Pricing'!$D$9,"",MAX(BM77-MIN(MAX(BM$9-BM77*BM$8/12,0),BM77),0))</x:f>
      </x:c>
      <x:c r="BN78" s="58" t="str">
        <x:f>IF($C78&gt;'Deal Pricing'!$D$9,"",MAX(BN77-MIN(MAX(BN$9-BN77*BN$8/12,0),BN77),0))</x:f>
      </x:c>
      <x:c r="BO78" s="58" t="str">
        <x:f>IF($C78&gt;'Deal Pricing'!$D$9,"",MAX(BO77-MIN(MAX(BO$9-BO77*BO$8/12,0),BO77),0))</x:f>
      </x:c>
      <x:c r="BP78" s="58" t="str">
        <x:f>IF($C78&gt;'Deal Pricing'!$D$9,"",MAX(BP77-MIN(MAX(BP$9-BP77*BP$8/12,0),BP77),0))</x:f>
      </x:c>
      <x:c r="BQ78" s="58" t="str">
        <x:f>IF($C78&gt;'Deal Pricing'!$D$9,"",MAX(BQ77-MIN(MAX(BQ$9-BQ77*BQ$8/12,0),BQ77),0))</x:f>
      </x:c>
      <x:c r="BR78" s="58" t="str">
        <x:f>IF($C78&gt;'Deal Pricing'!$D$9,"",MAX(BR77-MIN(MAX(BR$9-BR77*BR$8/12,0),BR77),0))</x:f>
      </x:c>
      <x:c r="BS78" s="58" t="str">
        <x:f>IF($C78&gt;'Deal Pricing'!$D$9,"",MAX(BS77-MIN(MAX(BS$9-BS77*BS$8/12,0),BS77),0))</x:f>
      </x:c>
      <x:c r="BT78" s="58" t="str">
        <x:f>IF($C78&gt;'Deal Pricing'!$D$9,"",MAX(BT77-MIN(MAX(BT$9-BT77*BT$8/12,0),BT77),0))</x:f>
      </x:c>
      <x:c r="BU78" s="58" t="str">
        <x:f>IF($C78&gt;'Deal Pricing'!$D$9,"",MAX(BU77-MIN(MAX(BU$9-BU77*BU$8/12,0),BU77),0))</x:f>
      </x:c>
      <x:c r="BV78" s="58" t="str">
        <x:f>IF($C78&gt;'Deal Pricing'!$D$9,"",MAX(BV77-MIN(MAX(BV$9-BV77*BV$8/12,0),BV77),0))</x:f>
      </x:c>
      <x:c r="BW78" s="58" t="str">
        <x:f>IF($C78&gt;'Deal Pricing'!$D$9,"",MAX(BW77-MIN(MAX(BW$9-BW77*BW$8/12,0),BW77),0))</x:f>
      </x:c>
      <x:c r="BX78" s="58" t="str">
        <x:f>IF($C78&gt;'Deal Pricing'!$D$9,"",MAX(BX77-MIN(MAX(BX$9-BX77*BX$8/12,0),BX77),0))</x:f>
      </x:c>
      <x:c r="BY78" s="58" t="str">
        <x:f>IF($C78&gt;'Deal Pricing'!$D$9,"",MAX(BY77-MIN(MAX(BY$9-BY77*BY$8/12,0),BY77),0))</x:f>
      </x:c>
      <x:c r="BZ78" s="58" t="str">
        <x:f>IF($C78&gt;'Deal Pricing'!$D$9,"",MAX(BZ77-MIN(MAX(BZ$9-BZ77*BZ$8/12,0),BZ77),0))</x:f>
      </x:c>
      <x:c r="CA78" s="58" t="str">
        <x:f>IF($C78&gt;'Deal Pricing'!$D$9,"",MAX(CA77-MIN(MAX(CA$9-CA77*CA$8/12,0),CA77),0))</x:f>
      </x:c>
      <x:c r="CB78" s="58" t="str">
        <x:f>IF($C78&gt;'Deal Pricing'!$D$9,"",MAX(CB77-MIN(MAX(CB$9-CB77*CB$8/12,0),CB77),0))</x:f>
      </x:c>
      <x:c r="CC78" s="58" t="str">
        <x:f>IF($C78&gt;'Deal Pricing'!$D$9,"",MAX(CC77-MIN(MAX(CC$9-CC77*CC$8/12,0),CC77),0))</x:f>
      </x:c>
      <x:c r="CD78" s="58" t="str">
        <x:f>IF($C78&gt;'Deal Pricing'!$D$9,"",MAX(CD77-MIN(MAX(CD$9-CD77*CD$8/12,0),CD77),0))</x:f>
      </x:c>
      <x:c r="CE78" s="58" t="str">
        <x:f>IF($C78&gt;'Deal Pricing'!$D$9,"",MAX(CE77-MIN(MAX(CE$9-CE77*CE$8/12,0),CE77),0))</x:f>
      </x:c>
      <x:c r="CF78" s="58" t="str">
        <x:f>IF($C78&gt;'Deal Pricing'!$D$9,"",MAX(CF77-MIN(MAX(CF$9-CF77*CF$8/12,0),CF77),0))</x:f>
      </x:c>
      <x:c r="CG78" s="58" t="str">
        <x:f>IF($C78&gt;'Deal Pricing'!$D$9,"",MAX(CG77-MIN(MAX(CG$9-CG77*CG$8/12,0),CG77),0))</x:f>
      </x:c>
      <x:c r="CH78" s="58" t="str">
        <x:f>IF($C78&gt;'Deal Pricing'!$D$9,"",MAX(CH77-MIN(MAX(CH$9-CH77*CH$8/12,0),CH77),0))</x:f>
      </x:c>
      <x:c r="CI78" s="58" t="str">
        <x:f>IF($C78&gt;'Deal Pricing'!$D$9,"",MAX(CI77-MIN(MAX(CI$9-CI77*CI$8/12,0),CI77),0))</x:f>
      </x:c>
      <x:c r="CJ78" s="58" t="str">
        <x:f>IF($C78&gt;'Deal Pricing'!$D$9,"",MAX(CJ77-MIN(MAX(CJ$9-CJ77*CJ$8/12,0),CJ77),0))</x:f>
      </x:c>
      <x:c r="CK78" s="58" t="str">
        <x:f>IF($C78&gt;'Deal Pricing'!$D$9,"",MAX(CK77-MIN(MAX(CK$9-CK77*CK$8/12,0),CK77),0))</x:f>
      </x:c>
      <x:c r="CL78" s="58" t="str">
        <x:f>IF($C78&gt;'Deal Pricing'!$D$9,"",MAX(CL77-MIN(MAX(CL$9-CL77*CL$8/12,0),CL77),0))</x:f>
      </x:c>
      <x:c r="CM78" s="58" t="str">
        <x:f>IF($C78&gt;'Deal Pricing'!$D$9,"",MAX(CM77-MIN(MAX(CM$9-CM77*CM$8/12,0),CM77),0))</x:f>
      </x:c>
      <x:c r="CN78" s="58" t="str">
        <x:f>IF($C78&gt;'Deal Pricing'!$D$9,"",MAX(CN77-MIN(MAX(CN$9-CN77*CN$8/12,0),CN77),0))</x:f>
      </x:c>
      <x:c r="CO78" s="58" t="str">
        <x:f>IF($C78&gt;'Deal Pricing'!$D$9,"",MAX(CO77-MIN(MAX(CO$9-CO77*CO$8/12,0),CO77),0))</x:f>
      </x:c>
      <x:c r="CP78" s="58" t="str">
        <x:f>IF($C78&gt;'Deal Pricing'!$D$9,"",MAX(CP77-MIN(MAX(CP$9-CP77*CP$8/12,0),CP77),0))</x:f>
      </x:c>
      <x:c r="CQ78" s="58" t="str">
        <x:f>IF($C78&gt;'Deal Pricing'!$D$9,"",MAX(CQ77-MIN(MAX(CQ$9-CQ77*CQ$8/12,0),CQ77),0))</x:f>
      </x:c>
      <x:c r="CR78" s="58" t="str">
        <x:f>IF($C78&gt;'Deal Pricing'!$D$9,"",MAX(CR77-MIN(MAX(CR$9-CR77*CR$8/12,0),CR77),0))</x:f>
      </x:c>
      <x:c r="CS78" s="58" t="str">
        <x:f>IF($C78&gt;'Deal Pricing'!$D$9,"",MAX(CS77-MIN(MAX(CS$9-CS77*CS$8/12,0),CS77),0))</x:f>
      </x:c>
      <x:c r="CT78" s="58" t="str">
        <x:f>IF($C78&gt;'Deal Pricing'!$D$9,"",MAX(CT77-MIN(MAX(CT$9-CT77*CT$8/12,0),CT77),0))</x:f>
      </x:c>
      <x:c r="CU78" s="58" t="str">
        <x:f>IF($C78&gt;'Deal Pricing'!$D$9,"",MAX(CU77-MIN(MAX(CU$9-CU77*CU$8/12,0),CU77),0))</x:f>
      </x:c>
      <x:c r="CV78" s="58" t="str">
        <x:f>IF($C78&gt;'Deal Pricing'!$D$9,"",MAX(CV77-MIN(MAX(CV$9-CV77*CV$8/12,0),CV77),0))</x:f>
      </x:c>
      <x:c r="CW78" s="58" t="str">
        <x:f>IF($C78&gt;'Deal Pricing'!$D$9,"",MAX(CW77-MIN(MAX(CW$9-CW77*CW$8/12,0),CW77),0))</x:f>
      </x:c>
      <x:c r="CX78" s="58" t="str">
        <x:f>IF($C78&gt;'Deal Pricing'!$D$9,"",MAX(CX77-MIN(MAX(CX$9-CX77*CX$8/12,0),CX77),0))</x:f>
      </x:c>
      <x:c r="CY78" s="58" t="str">
        <x:f>IF($C78&gt;'Deal Pricing'!$D$9,"",MAX(CY77-MIN(MAX(CY$9-CY77*CY$8/12,0),CY77),0))</x:f>
      </x:c>
      <x:c r="CZ78" s="58" t="str">
        <x:f>IF($C78&gt;'Deal Pricing'!$D$9,"",MAX(CZ77-MIN(MAX(CZ$9-CZ77*CZ$8/12,0),CZ77),0))</x:f>
      </x:c>
      <x:c r="DA78" s="58" t="str">
        <x:f>IF($C78&gt;'Deal Pricing'!$D$9,"",MAX(DA77-MIN(MAX(DA$9-DA77*DA$8/12,0),DA77),0))</x:f>
      </x:c>
      <x:c r="DB78" s="58" t="str">
        <x:f>IF($C78&gt;'Deal Pricing'!$D$9,"",MAX(DB77-MIN(MAX(DB$9-DB77*DB$8/12,0),DB77),0))</x:f>
      </x:c>
      <x:c r="DC78" s="58" t="str">
        <x:f>IF($C78&gt;'Deal Pricing'!$D$9,"",MAX(DC77-MIN(MAX(DC$9-DC77*DC$8/12,0),DC77),0))</x:f>
      </x:c>
      <x:c r="DD78" s="58" t="str">
        <x:f>IF($C78&gt;'Deal Pricing'!$D$9,"",MAX(DD77-MIN(MAX(DD$9-DD77*DD$8/12,0),DD77),0))</x:f>
      </x:c>
      <x:c r="DE78" s="58" t="str">
        <x:f>IF($C78&gt;'Deal Pricing'!$D$9,"",MAX(DE77-MIN(MAX(DE$9-DE77*DE$8/12,0),DE77),0))</x:f>
      </x:c>
      <x:c r="DF78" s="58" t="str">
        <x:f>IF($C78&gt;'Deal Pricing'!$D$9,"",MAX(DF77-MIN(MAX(DF$9-DF77*DF$8/12,0),DF77),0))</x:f>
      </x:c>
      <x:c r="DG78" s="58" t="str">
        <x:f>IF($C78&gt;'Deal Pricing'!$D$9,"",MAX(DG77-MIN(MAX(DG$9-DG77*DG$8/12,0),DG77),0))</x:f>
      </x:c>
      <x:c r="DH78" s="58" t="str">
        <x:f>IF($C78&gt;'Deal Pricing'!$D$9,"",MAX(DH77-MIN(MAX(DH$9-DH77*DH$8/12,0),DH77),0))</x:f>
      </x:c>
      <x:c r="DI78" s="58" t="str">
        <x:f>IF($C78&gt;'Deal Pricing'!$D$9,"",MAX(DI77-MIN(MAX(DI$9-DI77*DI$8/12,0),DI77),0))</x:f>
      </x:c>
      <x:c r="DJ78" s="58" t="str">
        <x:f>IF($C78&gt;'Deal Pricing'!$D$9,"",MAX(DJ77-MIN(MAX(DJ$9-DJ77*DJ$8/12,0),DJ77),0))</x:f>
      </x:c>
      <x:c r="DK78" s="58" t="str">
        <x:f>IF($C78&gt;'Deal Pricing'!$D$9,"",MAX(DK77-MIN(MAX(DK$9-DK77*DK$8/12,0),DK77),0))</x:f>
      </x:c>
      <x:c r="DL78" s="58" t="str">
        <x:f>IF($C78&gt;'Deal Pricing'!$D$9,"",MAX(DL77-MIN(MAX(DL$9-DL77*DL$8/12,0),DL77),0))</x:f>
      </x:c>
      <x:c r="DM78" s="58" t="str">
        <x:f>IF($C78&gt;'Deal Pricing'!$D$9,"",MAX(DM77-MIN(MAX(DM$9-DM77*DM$8/12,0),DM77),0))</x:f>
      </x:c>
      <x:c r="DN78" s="58" t="str">
        <x:f>IF($C78&gt;'Deal Pricing'!$D$9,"",MAX(DN77-MIN(MAX(DN$9-DN77*DN$8/12,0),DN77),0))</x:f>
      </x:c>
      <x:c r="DO78" s="58" t="str">
        <x:f>IF($C78&gt;'Deal Pricing'!$D$9,"",MAX(DO77-MIN(MAX(DO$9-DO77*DO$8/12,0),DO77),0))</x:f>
      </x:c>
      <x:c r="DP78" s="58" t="str">
        <x:f>IF($C78&gt;'Deal Pricing'!$D$9,"",MAX(DP77-MIN(MAX(DP$9-DP77*DP$8/12,0),DP77),0))</x:f>
      </x:c>
      <x:c r="DQ78" s="58" t="str">
        <x:f>IF($C78&gt;'Deal Pricing'!$D$9,"",MAX(DQ77-MIN(MAX(DQ$9-DQ77*DQ$8/12,0),DQ77),0))</x:f>
      </x:c>
      <x:c r="DR78" s="58" t="str">
        <x:f>IF($C78&gt;'Deal Pricing'!$D$9,"",MAX(DR77-MIN(MAX(DR$9-DR77*DR$8/12,0),DR77),0))</x:f>
      </x:c>
      <x:c r="DS78" s="58" t="str">
        <x:f>IF($C78&gt;'Deal Pricing'!$D$9,"",MAX(DS77-MIN(MAX(DS$9-DS77*DS$8/12,0),DS77),0))</x:f>
      </x:c>
      <x:c r="DT78" s="58" t="str">
        <x:f>IF($C78&gt;'Deal Pricing'!$D$9,"",MAX(DT77-MIN(MAX(DT$9-DT77*DT$8/12,0),DT77),0))</x:f>
      </x:c>
      <x:c r="DU78" s="58" t="str">
        <x:f>IF($C78&gt;'Deal Pricing'!$D$9,"",MAX(DU77-MIN(MAX(DU$9-DU77*DU$8/12,0),DU77),0))</x:f>
      </x:c>
      <x:c r="DV78" s="58" t="str">
        <x:f>IF($C78&gt;'Deal Pricing'!$D$9,"",MAX(DV77-MIN(MAX(DV$9-DV77*DV$8/12,0),DV77),0))</x:f>
      </x:c>
      <x:c r="DW78" s="58" t="str">
        <x:f>IF($C78&gt;'Deal Pricing'!$D$9,"",MAX(DW77-MIN(MAX(DW$9-DW77*DW$8/12,0),DW77),0))</x:f>
      </x:c>
      <x:c r="DX78" s="58" t="str">
        <x:f>IF($C78&gt;'Deal Pricing'!$D$9,"",MAX(DX77-MIN(MAX(DX$9-DX77*DX$8/12,0),DX77),0))</x:f>
      </x:c>
      <x:c r="DY78" s="58" t="str">
        <x:f>IF($C78&gt;'Deal Pricing'!$D$9,"",MAX(DY77-MIN(MAX(DY$9-DY77*DY$8/12,0),DY77),0))</x:f>
      </x:c>
      <x:c r="DZ78" s="58" t="str">
        <x:f>IF($C78&gt;'Deal Pricing'!$D$9,"",MAX(DZ77-MIN(MAX(DZ$9-DZ77*DZ$8/12,0),DZ77),0))</x:f>
      </x:c>
      <x:c r="EA78" s="58" t="str">
        <x:f>IF($C78&gt;'Deal Pricing'!$D$9,"",MAX(EA77-MIN(MAX(EA$9-EA77*EA$8/12,0),EA77),0))</x:f>
      </x:c>
      <x:c r="EB78" s="58" t="str">
        <x:f>IF($C78&gt;'Deal Pricing'!$D$9,"",MAX(EB77-MIN(MAX(EB$9-EB77*EB$8/12,0),EB77),0))</x:f>
      </x:c>
      <x:c r="EC78" s="58" t="str">
        <x:f>IF($C78&gt;'Deal Pricing'!$D$9,"",MAX(EC77-MIN(MAX(EC$9-EC77*EC$8/12,0),EC77),0))</x:f>
      </x:c>
      <x:c r="ED78" s="58" t="str">
        <x:f>IF($C78&gt;'Deal Pricing'!$D$9,"",MAX(ED77-MIN(MAX(ED$9-ED77*ED$8/12,0),ED77),0))</x:f>
      </x:c>
      <x:c r="EE78" s="58" t="str">
        <x:f>IF($C78&gt;'Deal Pricing'!$D$9,"",MAX(EE77-MIN(MAX(EE$9-EE77*EE$8/12,0),EE77),0))</x:f>
      </x:c>
      <x:c r="EF78" s="58" t="str">
        <x:f>IF($C78&gt;'Deal Pricing'!$D$9,"",MAX(EF77-MIN(MAX(EF$9-EF77*EF$8/12,0),EF77),0))</x:f>
      </x:c>
      <x:c r="EG78" s="58" t="str">
        <x:f>IF($C78&gt;'Deal Pricing'!$D$9,"",MAX(EG77-MIN(MAX(EG$9-EG77*EG$8/12,0),EG77),0))</x:f>
      </x:c>
      <x:c r="EH78" s="58" t="str">
        <x:f>IF($C78&gt;'Deal Pricing'!$D$9,"",MAX(EH77-MIN(MAX(EH$9-EH77*EH$8/12,0),EH77),0))</x:f>
      </x:c>
      <x:c r="EI78" s="58" t="str">
        <x:f>IF($C78&gt;'Deal Pricing'!$D$9,"",MAX(EI77-MIN(MAX(EI$9-EI77*EI$8/12,0),EI77),0))</x:f>
      </x:c>
      <x:c r="EJ78" s="58" t="str">
        <x:f>IF($C78&gt;'Deal Pricing'!$D$9,"",MAX(EJ77-MIN(MAX(EJ$9-EJ77*EJ$8/12,0),EJ77),0))</x:f>
      </x:c>
      <x:c r="EK78" s="58" t="str">
        <x:f>IF($C78&gt;'Deal Pricing'!$D$9,"",MAX(EK77-MIN(MAX(EK$9-EK77*EK$8/12,0),EK77),0))</x:f>
      </x:c>
      <x:c r="EL78" s="58" t="str">
        <x:f>IF($C78&gt;'Deal Pricing'!$D$9,"",MAX(EL77-MIN(MAX(EL$9-EL77*EL$8/12,0),EL77),0))</x:f>
      </x:c>
      <x:c r="EM78" s="58" t="str">
        <x:f>IF($C78&gt;'Deal Pricing'!$D$9,"",MAX(EM77-MIN(MAX(EM$9-EM77*EM$8/12,0),EM77),0))</x:f>
      </x:c>
      <x:c r="EN78" s="58" t="str">
        <x:f>IF($C78&gt;'Deal Pricing'!$D$9,"",MAX(EN77-MIN(MAX(EN$9-EN77*EN$8/12,0),EN77),0))</x:f>
      </x:c>
      <x:c r="EO78" s="58" t="str">
        <x:f>IF($C78&gt;'Deal Pricing'!$D$9,"",MAX(EO77-MIN(MAX(EO$9-EO77*EO$8/12,0),EO77),0))</x:f>
      </x:c>
      <x:c r="EP78" s="58" t="str">
        <x:f>IF($C78&gt;'Deal Pricing'!$D$9,"",MAX(EP77-MIN(MAX(EP$9-EP77*EP$8/12,0),EP77),0))</x:f>
      </x:c>
      <x:c r="EQ78" s="58" t="str">
        <x:f>IF($C78&gt;'Deal Pricing'!$D$9,"",MAX(EQ77-MIN(MAX(EQ$9-EQ77*EQ$8/12,0),EQ77),0))</x:f>
      </x:c>
      <x:c r="ER78" s="58" t="str">
        <x:f>IF($C78&gt;'Deal Pricing'!$D$9,"",MAX(ER77-MIN(MAX(ER$9-ER77*ER$8/12,0),ER77),0))</x:f>
      </x:c>
      <x:c r="ES78" s="58" t="str">
        <x:f>IF($C78&gt;'Deal Pricing'!$D$9,"",MAX(ES77-MIN(MAX(ES$9-ES77*ES$8/12,0),ES77),0))</x:f>
      </x:c>
      <x:c r="ET78" s="58" t="str">
        <x:f>IF($C78&gt;'Deal Pricing'!$D$9,"",MAX(ET77-MIN(MAX(ET$9-ET77*ET$8/12,0),ET77),0))</x:f>
      </x:c>
      <x:c r="EU78" s="58" t="str">
        <x:f>IF($C78&gt;'Deal Pricing'!$D$9,"",MAX(EU77-MIN(MAX(EU$9-EU77*EU$8/12,0),EU77),0))</x:f>
      </x:c>
      <x:c r="EV78" s="58" t="str">
        <x:f>IF($C78&gt;'Deal Pricing'!$D$9,"",MAX(EV77-MIN(MAX(EV$9-EV77*EV$8/12,0),EV77),0))</x:f>
      </x:c>
      <x:c r="EW78" s="58" t="str">
        <x:f>IF($C78&gt;'Deal Pricing'!$D$9,"",MAX(EW77-MIN(MAX(EW$9-EW77*EW$8/12,0),EW77),0))</x:f>
      </x:c>
      <x:c r="EX78" s="58" t="str">
        <x:f>IF($C78&gt;'Deal Pricing'!$D$9,"",MAX(EX77-MIN(MAX(EX$9-EX77*EX$8/12,0),EX77),0))</x:f>
      </x:c>
      <x:c r="EY78" s="58" t="str">
        <x:f>IF($C78&gt;'Deal Pricing'!$D$9,"",MAX(EY77-MIN(MAX(EY$9-EY77*EY$8/12,0),EY77),0))</x:f>
      </x:c>
      <x:c r="EZ78" s="58" t="str">
        <x:f>IF($C78&gt;'Deal Pricing'!$D$9,"",MAX(EZ77-MIN(MAX(EZ$9-EZ77*EZ$8/12,0),EZ77),0))</x:f>
      </x:c>
      <x:c r="FA78" s="58" t="str">
        <x:f>IF($C78&gt;'Deal Pricing'!$D$9,"",MAX(FA77-MIN(MAX(FA$9-FA77*FA$8/12,0),FA77),0))</x:f>
      </x:c>
      <x:c r="FB78" s="58" t="str">
        <x:f>IF($C78&gt;'Deal Pricing'!$D$9,"",MAX(FB77-MIN(MAX(FB$9-FB77*FB$8/12,0),FB77),0))</x:f>
      </x:c>
      <x:c r="FC78" s="58" t="str">
        <x:f>IF($C78&gt;'Deal Pricing'!$D$9,"",MAX(FC77-MIN(MAX(FC$9-FC77*FC$8/12,0),FC77),0))</x:f>
      </x:c>
      <x:c r="FD78" s="58" t="str">
        <x:f>IF($C78&gt;'Deal Pricing'!$D$9,"",MAX(FD77-MIN(MAX(FD$9-FD77*FD$8/12,0),FD77),0))</x:f>
      </x:c>
      <x:c r="FE78" s="58" t="str">
        <x:f>IF($C78&gt;'Deal Pricing'!$D$9,"",MAX(FE77-MIN(MAX(FE$9-FE77*FE$8/12,0),FE77),0))</x:f>
      </x:c>
      <x:c r="FF78" s="58" t="str">
        <x:f>IF($C78&gt;'Deal Pricing'!$D$9,"",MAX(FF77-MIN(MAX(FF$9-FF77*FF$8/12,0),FF77),0))</x:f>
      </x:c>
      <x:c r="FG78" s="58" t="str">
        <x:f>IF($C78&gt;'Deal Pricing'!$D$9,"",MAX(FG77-MIN(MAX(FG$9-FG77*FG$8/12,0),FG77),0))</x:f>
      </x:c>
      <x:c r="FH78" s="58" t="str">
        <x:f>IF($C78&gt;'Deal Pricing'!$D$9,"",MAX(FH77-MIN(MAX(FH$9-FH77*FH$8/12,0),FH77),0))</x:f>
      </x:c>
      <x:c r="FI78" s="58" t="str">
        <x:f>IF($C78&gt;'Deal Pricing'!$D$9,"",MAX(FI77-MIN(MAX(FI$9-FI77*FI$8/12,0),FI77),0))</x:f>
      </x:c>
      <x:c r="FJ78" s="58" t="str">
        <x:f>IF($C78&gt;'Deal Pricing'!$D$9,"",MAX(FJ77-MIN(MAX(FJ$9-FJ77*FJ$8/12,0),FJ77),0))</x:f>
      </x:c>
      <x:c r="FK78" s="58" t="str">
        <x:f>IF($C78&gt;'Deal Pricing'!$D$9,"",MAX(FK77-MIN(MAX(FK$9-FK77*FK$8/12,0),FK77),0))</x:f>
      </x:c>
      <x:c r="FL78" s="58" t="str">
        <x:f>IF($C78&gt;'Deal Pricing'!$D$9,"",MAX(FL77-MIN(MAX(FL$9-FL77*FL$8/12,0),FL77),0))</x:f>
      </x:c>
      <x:c r="FM78" s="58" t="str">
        <x:f>IF($C78&gt;'Deal Pricing'!$D$9,"",MAX(FM77-MIN(MAX(FM$9-FM77*FM$8/12,0),FM77),0))</x:f>
      </x:c>
      <x:c r="FN78" s="58" t="str">
        <x:f>IF($C78&gt;'Deal Pricing'!$D$9,"",MAX(FN77-MIN(MAX(FN$9-FN77*FN$8/12,0),FN77),0))</x:f>
      </x:c>
      <x:c r="FO78" s="58" t="str">
        <x:f>IF($C78&gt;'Deal Pricing'!$D$9,"",MAX(FO77-MIN(MAX(FO$9-FO77*FO$8/12,0),FO77),0))</x:f>
      </x:c>
      <x:c r="FP78" s="58" t="str">
        <x:f>IF($C78&gt;'Deal Pricing'!$D$9,"",MAX(FP77-MIN(MAX(FP$9-FP77*FP$8/12,0),FP77),0))</x:f>
      </x:c>
      <x:c r="FQ78" s="58" t="str">
        <x:f>IF($C78&gt;'Deal Pricing'!$D$9,"",MAX(FQ77-MIN(MAX(FQ$9-FQ77*FQ$8/12,0),FQ77),0))</x:f>
      </x:c>
      <x:c r="FR78" s="58" t="str">
        <x:f>IF($C78&gt;'Deal Pricing'!$D$9,"",MAX(FR77-MIN(MAX(FR$9-FR77*FR$8/12,0),FR77),0))</x:f>
      </x:c>
      <x:c r="FS78" s="58" t="str">
        <x:f>IF($C78&gt;'Deal Pricing'!$D$9,"",MAX(FS77-MIN(MAX(FS$9-FS77*FS$8/12,0),FS77),0))</x:f>
      </x:c>
      <x:c r="FT78" s="58" t="str">
        <x:f>IF($C78&gt;'Deal Pricing'!$D$9,"",MAX(FT77-MIN(MAX(FT$9-FT77*FT$8/12,0),FT77),0))</x:f>
      </x:c>
      <x:c r="FU78" s="58" t="str">
        <x:f>IF($C78&gt;'Deal Pricing'!$D$9,"",MAX(FU77-MIN(MAX(FU$9-FU77*FU$8/12,0),FU77),0))</x:f>
      </x:c>
      <x:c r="FV78" s="58" t="str">
        <x:f>IF($C78&gt;'Deal Pricing'!$D$9,"",MAX(FV77-MIN(MAX(FV$9-FV77*FV$8/12,0),FV77),0))</x:f>
      </x:c>
      <x:c r="FW78" s="58" t="str">
        <x:f>IF($C78&gt;'Deal Pricing'!$D$9,"",MAX(FW77-MIN(MAX(FW$9-FW77*FW$8/12,0),FW77),0))</x:f>
      </x:c>
      <x:c r="FX78" s="58" t="str">
        <x:f>IF($C78&gt;'Deal Pricing'!$D$9,"",MAX(FX77-MIN(MAX(FX$9-FX77*FX$8/12,0),FX77),0))</x:f>
      </x:c>
      <x:c r="FY78" s="58" t="str">
        <x:f>IF($C78&gt;'Deal Pricing'!$D$9,"",MAX(FY77-MIN(MAX(FY$9-FY77*FY$8/12,0),FY77),0))</x:f>
      </x:c>
      <x:c r="FZ78" s="58" t="str">
        <x:f>IF($C78&gt;'Deal Pricing'!$D$9,"",MAX(FZ77-MIN(MAX(FZ$9-FZ77*FZ$8/12,0),FZ77),0))</x:f>
      </x:c>
      <x:c r="GA78" s="58" t="str">
        <x:f>IF($C78&gt;'Deal Pricing'!$D$9,"",MAX(GA77-MIN(MAX(GA$9-GA77*GA$8/12,0),GA77),0))</x:f>
      </x:c>
      <x:c r="GB78" s="58" t="str">
        <x:f>IF($C78&gt;'Deal Pricing'!$D$9,"",MAX(GB77-MIN(MAX(GB$9-GB77*GB$8/12,0),GB77),0))</x:f>
      </x:c>
      <x:c r="GC78" s="58" t="str">
        <x:f>IF($C78&gt;'Deal Pricing'!$D$9,"",MAX(GC77-MIN(MAX(GC$9-GC77*GC$8/12,0),GC77),0))</x:f>
      </x:c>
      <x:c r="GD78" s="58" t="str">
        <x:f>IF($C78&gt;'Deal Pricing'!$D$9,"",MAX(GD77-MIN(MAX(GD$9-GD77*GD$8/12,0),GD77),0))</x:f>
      </x:c>
      <x:c r="GE78" s="58" t="str">
        <x:f>IF($C78&gt;'Deal Pricing'!$D$9,"",MAX(GE77-MIN(MAX(GE$9-GE77*GE$8/12,0),GE77),0))</x:f>
      </x:c>
      <x:c r="GF78" s="58" t="str">
        <x:f>IF($C78&gt;'Deal Pricing'!$D$9,"",MAX(GF77-MIN(MAX(GF$9-GF77*GF$8/12,0),GF77),0))</x:f>
      </x:c>
      <x:c r="GG78" s="58" t="str">
        <x:f>IF($C78&gt;'Deal Pricing'!$D$9,"",MAX(GG77-MIN(MAX(GG$9-GG77*GG$8/12,0),GG77),0))</x:f>
      </x:c>
      <x:c r="GH78" s="58" t="str">
        <x:f>IF($C78&gt;'Deal Pricing'!$D$9,"",MAX(GH77-MIN(MAX(GH$9-GH77*GH$8/12,0),GH77),0))</x:f>
      </x:c>
      <x:c r="GI78" s="58" t="str">
        <x:f>IF($C78&gt;'Deal Pricing'!$D$9,"",MAX(GI77-MIN(MAX(GI$9-GI77*GI$8/12,0),GI77),0))</x:f>
      </x:c>
      <x:c r="GJ78" s="58" t="str">
        <x:f>IF($C78&gt;'Deal Pricing'!$D$9,"",MAX(GJ77-MIN(MAX(GJ$9-GJ77*GJ$8/12,0),GJ77),0))</x:f>
      </x:c>
      <x:c r="GK78" s="58" t="str">
        <x:f>IF($C78&gt;'Deal Pricing'!$D$9,"",MAX(GK77-MIN(MAX(GK$9-GK77*GK$8/12,0),GK77),0))</x:f>
      </x:c>
      <x:c r="GL78" s="58" t="str">
        <x:f>IF($C78&gt;'Deal Pricing'!$D$9,"",MAX(GL77-MIN(MAX(GL$9-GL77*GL$8/12,0),GL77),0))</x:f>
      </x:c>
      <x:c r="GM78" s="58" t="str">
        <x:f>IF($C78&gt;'Deal Pricing'!$D$9,"",MAX(GM77-MIN(MAX(GM$9-GM77*GM$8/12,0),GM77),0))</x:f>
      </x:c>
      <x:c r="GN78" s="58" t="str">
        <x:f>IF($C78&gt;'Deal Pricing'!$D$9,"",MAX(GN77-MIN(MAX(GN$9-GN77*GN$8/12,0),GN77),0))</x:f>
      </x:c>
      <x:c r="GO78" s="58" t="str">
        <x:f>IF($C78&gt;'Deal Pricing'!$D$9,"",MAX(GO77-MIN(MAX(GO$9-GO77*GO$8/12,0),GO77),0))</x:f>
      </x:c>
      <x:c r="GP78" s="58" t="str">
        <x:f>IF($C78&gt;'Deal Pricing'!$D$9,"",MAX(GP77-MIN(MAX(GP$9-GP77*GP$8/12,0),GP77),0))</x:f>
      </x:c>
      <x:c r="GQ78" s="58" t="str">
        <x:f>IF($C78&gt;'Deal Pricing'!$D$9,"",MAX(GQ77-MIN(MAX(GQ$9-GQ77*GQ$8/12,0),GQ77),0))</x:f>
      </x:c>
      <x:c r="GR78" s="58" t="str">
        <x:f>IF($C78&gt;'Deal Pricing'!$D$9,"",MAX(GR77-MIN(MAX(GR$9-GR77*GR$8/12,0),GR77),0))</x:f>
      </x:c>
      <x:c r="GS78" s="58" t="str">
        <x:f>IF($C78&gt;'Deal Pricing'!$D$9,"",MAX(GS77-MIN(MAX(GS$9-GS77*GS$8/12,0),GS77),0))</x:f>
      </x:c>
      <x:c r="GT78" s="58" t="str">
        <x:f>IF($C78&gt;'Deal Pricing'!$D$9,"",MAX(GT77-MIN(MAX(GT$9-GT77*GT$8/12,0),GT77),0))</x:f>
      </x:c>
      <x:c r="GU78" s="58" t="str">
        <x:f>IF($C78&gt;'Deal Pricing'!$D$9,"",MAX(GU77-MIN(MAX(GU$9-GU77*GU$8/12,0),GU77),0))</x:f>
      </x:c>
      <x:c r="GV78" s="58" t="str">
        <x:f>IF($C78&gt;'Deal Pricing'!$D$9,"",MAX(GV77-MIN(MAX(GV$9-GV77*GV$8/12,0),GV77),0))</x:f>
      </x:c>
      <x:c r="GW78" s="58" t="str">
        <x:f>IF($C78&gt;'Deal Pricing'!$D$9,"",MAX(GW77-MIN(MAX(GW$9-GW77*GW$8/12,0),GW77),0))</x:f>
      </x:c>
      <x:c r="GX78" s="58" t="str">
        <x:f>IF($C78&gt;'Deal Pricing'!$D$9,"",MAX(GX77-MIN(MAX(GX$9-GX77*GX$8/12,0),GX77),0))</x:f>
      </x:c>
      <x:c r="GY78" s="58" t="str">
        <x:f>IF($C78&gt;'Deal Pricing'!$D$9,"",MAX(GY77-MIN(MAX(GY$9-GY77*GY$8/12,0),GY77),0))</x:f>
      </x:c>
      <x:c r="GZ78" s="58" t="str">
        <x:f>IF($C78&gt;'Deal Pricing'!$D$9,"",MAX(GZ77-MIN(MAX(GZ$9-GZ77*GZ$8/12,0),GZ77),0))</x:f>
      </x:c>
      <x:c r="HA78" s="58" t="str">
        <x:f>IF($C78&gt;'Deal Pricing'!$D$9,"",MAX(HA77-MIN(MAX(HA$9-HA77*HA$8/12,0),HA77),0))</x:f>
      </x:c>
      <x:c r="HB78" s="58" t="str">
        <x:f>IF($C78&gt;'Deal Pricing'!$D$9,"",MAX(HB77-MIN(MAX(HB$9-HB77*HB$8/12,0),HB77),0))</x:f>
      </x:c>
      <x:c r="HC78" s="58" t="str">
        <x:f>IF($C78&gt;'Deal Pricing'!$D$9,"",MAX(HC77-MIN(MAX(HC$9-HC77*HC$8/12,0),HC77),0))</x:f>
      </x:c>
      <x:c r="HD78" s="58" t="str">
        <x:f>IF($C78&gt;'Deal Pricing'!$D$9,"",MAX(HD77-MIN(MAX(HD$9-HD77*HD$8/12,0),HD77),0))</x:f>
      </x:c>
      <x:c r="HE78" s="58" t="str">
        <x:f>IF($C78&gt;'Deal Pricing'!$D$9,"",MAX(HE77-MIN(MAX(HE$9-HE77*HE$8/12,0),HE77),0))</x:f>
      </x:c>
      <x:c r="HF78" s="58" t="str">
        <x:f>IF($C78&gt;'Deal Pricing'!$D$9,"",MAX(HF77-MIN(MAX(HF$9-HF77*HF$8/12,0),HF77),0))</x:f>
      </x:c>
      <x:c r="HG78" s="58" t="str">
        <x:f>IF($C78&gt;'Deal Pricing'!$D$9,"",MAX(HG77-MIN(MAX(HG$9-HG77*HG$8/12,0),HG77),0))</x:f>
      </x:c>
      <x:c r="HH78" s="58" t="str">
        <x:f>IF($C78&gt;'Deal Pricing'!$D$9,"",MAX(HH77-MIN(MAX(HH$9-HH77*HH$8/12,0),HH77),0))</x:f>
      </x:c>
      <x:c r="HI78" s="58" t="str">
        <x:f>IF($C78&gt;'Deal Pricing'!$D$9,"",MAX(HI77-MIN(MAX(HI$9-HI77*HI$8/12,0),HI77),0))</x:f>
      </x:c>
      <x:c r="HJ78" s="58" t="str">
        <x:f>IF($C78&gt;'Deal Pricing'!$D$9,"",MAX(HJ77-MIN(MAX(HJ$9-HJ77*HJ$8/12,0),HJ77),0))</x:f>
      </x:c>
      <x:c r="HK78" s="58" t="str">
        <x:f>IF($C78&gt;'Deal Pricing'!$D$9,"",MAX(HK77-MIN(MAX(HK$9-HK77*HK$8/12,0),HK77),0))</x:f>
      </x:c>
      <x:c r="HL78" s="58" t="str">
        <x:f>IF($C78&gt;'Deal Pricing'!$D$9,"",MAX(HL77-MIN(MAX(HL$9-HL77*HL$8/12,0),HL77),0))</x:f>
      </x:c>
      <x:c r="HM78" s="58" t="str">
        <x:f>IF($C78&gt;'Deal Pricing'!$D$9,"",MAX(HM77-MIN(MAX(HM$9-HM77*HM$8/12,0),HM77),0))</x:f>
      </x:c>
      <x:c r="HN78" s="58" t="str">
        <x:f>IF($C78&gt;'Deal Pricing'!$D$9,"",MAX(HN77-MIN(MAX(HN$9-HN77*HN$8/12,0),HN77),0))</x:f>
      </x:c>
      <x:c r="HO78" s="58" t="str">
        <x:f>IF($C78&gt;'Deal Pricing'!$D$9,"",MAX(HO77-MIN(MAX(HO$9-HO77*HO$8/12,0),HO77),0))</x:f>
      </x:c>
      <x:c r="HP78" s="58" t="str">
        <x:f>IF($C78&gt;'Deal Pricing'!$D$9,"",MAX(HP77-MIN(MAX(HP$9-HP77*HP$8/12,0),HP77),0))</x:f>
      </x:c>
      <x:c r="HQ78" s="58" t="str">
        <x:f>IF($C78&gt;'Deal Pricing'!$D$9,"",MAX(HQ77-MIN(MAX(HQ$9-HQ77*HQ$8/12,0),HQ77),0))</x:f>
      </x:c>
      <x:c r="HR78" s="58" t="str">
        <x:f>IF($C78&gt;'Deal Pricing'!$D$9,"",MAX(HR77-MIN(MAX(HR$9-HR77*HR$8/12,0),HR77),0))</x:f>
      </x:c>
      <x:c r="HS78" s="58" t="str">
        <x:f>IF($C78&gt;'Deal Pricing'!$D$9,"",MAX(HS77-MIN(MAX(HS$9-HS77*HS$8/12,0),HS77),0))</x:f>
      </x:c>
      <x:c r="HT78" s="58" t="str">
        <x:f>IF($C78&gt;'Deal Pricing'!$D$9,"",MAX(HT77-MIN(MAX(HT$9-HT77*HT$8/12,0),HT77),0))</x:f>
      </x:c>
      <x:c r="HU78" s="58" t="str">
        <x:f>IF($C78&gt;'Deal Pricing'!$D$9,"",MAX(HU77-MIN(MAX(HU$9-HU77*HU$8/12,0),HU77),0))</x:f>
      </x:c>
      <x:c r="HV78" s="58" t="str">
        <x:f>IF($C78&gt;'Deal Pricing'!$D$9,"",MAX(HV77-MIN(MAX(HV$9-HV77*HV$8/12,0),HV77),0))</x:f>
      </x:c>
      <x:c r="HW78" s="58" t="str">
        <x:f>IF($C78&gt;'Deal Pricing'!$D$9,"",MAX(HW77-MIN(MAX(HW$9-HW77*HW$8/12,0),HW77),0))</x:f>
      </x:c>
      <x:c r="HX78" s="58" t="str">
        <x:f>IF($C78&gt;'Deal Pricing'!$D$9,"",MAX(HX77-MIN(MAX(HX$9-HX77*HX$8/12,0),HX77),0))</x:f>
      </x:c>
      <x:c r="HY78" s="58" t="str">
        <x:f>IF($C78&gt;'Deal Pricing'!$D$9,"",MAX(HY77-MIN(MAX(HY$9-HY77*HY$8/12,0),HY77),0))</x:f>
      </x:c>
      <x:c r="HZ78" s="58" t="str">
        <x:f>IF($C78&gt;'Deal Pricing'!$D$9,"",MAX(HZ77-MIN(MAX(HZ$9-HZ77*HZ$8/12,0),HZ77),0))</x:f>
      </x:c>
      <x:c r="IA78" s="58" t="str">
        <x:f>IF($C78&gt;'Deal Pricing'!$D$9,"",MAX(IA77-MIN(MAX(IA$9-IA77*IA$8/12,0),IA77),0))</x:f>
      </x:c>
      <x:c r="IB78" s="58" t="str">
        <x:f>IF($C78&gt;'Deal Pricing'!$D$9,"",MAX(IB77-MIN(MAX(IB$9-IB77*IB$8/12,0),IB77),0))</x:f>
      </x:c>
      <x:c r="IC78" s="2"/>
      <x:c r="ID78" s="2"/>
      <x:c r="IE78" s="2"/>
      <x:c r="IF78" s="2"/>
    </x:row>
    <x:row r="79">
      <x:c r="A79" s="2"/>
      <x:c r="B79" s="2"/>
      <x:c r="C79" s="2" t="n">
        <x:v>55</x:v>
      </x:c>
      <x:c r="D79" s="67" t="str">
        <x:f>IF(C79&lt;='Deal Pricing'!$D$9,(1-(1-(1-'Deal Pricing'!$H$10)^(1/12)))^(C79-1),"")</x:f>
      </x:c>
      <x:c r="E79" s="67" t="str">
        <x:f>IF(D79="","",D79*(1-(1-'Deal Pricing'!$H$10)^(1/12)))</x:f>
      </x:c>
      <x:c r="F79" s="58" t="str">
        <x:f>IF($C79&gt;'Deal Pricing'!$D$9,"",MAX(F78-MIN(MAX(F$9-F78*F$8/12,0),F78),0))</x:f>
      </x:c>
      <x:c r="G79" s="58" t="str">
        <x:f>IF($C79&gt;'Deal Pricing'!$D$9,"",MAX(G78-MIN(MAX(G$9-G78*G$8/12,0),G78),0))</x:f>
      </x:c>
      <x:c r="H79" s="58" t="str">
        <x:f>IF($C79&gt;'Deal Pricing'!$D$9,"",MAX(H78-MIN(MAX(H$9-H78*H$8/12,0),H78),0))</x:f>
      </x:c>
      <x:c r="I79" s="58" t="str">
        <x:f>IF($C79&gt;'Deal Pricing'!$D$9,"",MAX(I78-MIN(MAX(I$9-I78*I$8/12,0),I78),0))</x:f>
      </x:c>
      <x:c r="J79" s="58" t="str">
        <x:f>IF($C79&gt;'Deal Pricing'!$D$9,"",MAX(J78-MIN(MAX(J$9-J78*J$8/12,0),J78),0))</x:f>
      </x:c>
      <x:c r="K79" s="58" t="str">
        <x:f>IF($C79&gt;'Deal Pricing'!$D$9,"",MAX(K78-MIN(MAX(K$9-K78*K$8/12,0),K78),0))</x:f>
      </x:c>
      <x:c r="L79" s="58" t="str">
        <x:f>IF($C79&gt;'Deal Pricing'!$D$9,"",MAX(L78-MIN(MAX(L$9-L78*L$8/12,0),L78),0))</x:f>
      </x:c>
      <x:c r="M79" s="58" t="str">
        <x:f>IF($C79&gt;'Deal Pricing'!$D$9,"",MAX(M78-MIN(MAX(M$9-M78*M$8/12,0),M78),0))</x:f>
      </x:c>
      <x:c r="N79" s="58" t="str">
        <x:f>IF($C79&gt;'Deal Pricing'!$D$9,"",MAX(N78-MIN(MAX(N$9-N78*N$8/12,0),N78),0))</x:f>
      </x:c>
      <x:c r="O79" s="58" t="str">
        <x:f>IF($C79&gt;'Deal Pricing'!$D$9,"",MAX(O78-MIN(MAX(O$9-O78*O$8/12,0),O78),0))</x:f>
      </x:c>
      <x:c r="P79" s="58" t="str">
        <x:f>IF($C79&gt;'Deal Pricing'!$D$9,"",MAX(P78-MIN(MAX(P$9-P78*P$8/12,0),P78),0))</x:f>
      </x:c>
      <x:c r="Q79" s="58" t="str">
        <x:f>IF($C79&gt;'Deal Pricing'!$D$9,"",MAX(Q78-MIN(MAX(Q$9-Q78*Q$8/12,0),Q78),0))</x:f>
      </x:c>
      <x:c r="R79" s="58" t="str">
        <x:f>IF($C79&gt;'Deal Pricing'!$D$9,"",MAX(R78-MIN(MAX(R$9-R78*R$8/12,0),R78),0))</x:f>
      </x:c>
      <x:c r="S79" s="58" t="str">
        <x:f>IF($C79&gt;'Deal Pricing'!$D$9,"",MAX(S78-MIN(MAX(S$9-S78*S$8/12,0),S78),0))</x:f>
      </x:c>
      <x:c r="T79" s="58" t="str">
        <x:f>IF($C79&gt;'Deal Pricing'!$D$9,"",MAX(T78-MIN(MAX(T$9-T78*T$8/12,0),T78),0))</x:f>
      </x:c>
      <x:c r="U79" s="58" t="str">
        <x:f>IF($C79&gt;'Deal Pricing'!$D$9,"",MAX(U78-MIN(MAX(U$9-U78*U$8/12,0),U78),0))</x:f>
      </x:c>
      <x:c r="V79" s="58" t="str">
        <x:f>IF($C79&gt;'Deal Pricing'!$D$9,"",MAX(V78-MIN(MAX(V$9-V78*V$8/12,0),V78),0))</x:f>
      </x:c>
      <x:c r="W79" s="58" t="str">
        <x:f>IF($C79&gt;'Deal Pricing'!$D$9,"",MAX(W78-MIN(MAX(W$9-W78*W$8/12,0),W78),0))</x:f>
      </x:c>
      <x:c r="X79" s="58" t="str">
        <x:f>IF($C79&gt;'Deal Pricing'!$D$9,"",MAX(X78-MIN(MAX(X$9-X78*X$8/12,0),X78),0))</x:f>
      </x:c>
      <x:c r="Y79" s="58" t="str">
        <x:f>IF($C79&gt;'Deal Pricing'!$D$9,"",MAX(Y78-MIN(MAX(Y$9-Y78*Y$8/12,0),Y78),0))</x:f>
      </x:c>
      <x:c r="Z79" s="58" t="str">
        <x:f>IF($C79&gt;'Deal Pricing'!$D$9,"",MAX(Z78-MIN(MAX(Z$9-Z78*Z$8/12,0),Z78),0))</x:f>
      </x:c>
      <x:c r="AA79" s="58" t="str">
        <x:f>IF($C79&gt;'Deal Pricing'!$D$9,"",MAX(AA78-MIN(MAX(AA$9-AA78*AA$8/12,0),AA78),0))</x:f>
      </x:c>
      <x:c r="AB79" s="58" t="str">
        <x:f>IF($C79&gt;'Deal Pricing'!$D$9,"",MAX(AB78-MIN(MAX(AB$9-AB78*AB$8/12,0),AB78),0))</x:f>
      </x:c>
      <x:c r="AC79" s="58" t="str">
        <x:f>IF($C79&gt;'Deal Pricing'!$D$9,"",MAX(AC78-MIN(MAX(AC$9-AC78*AC$8/12,0),AC78),0))</x:f>
      </x:c>
      <x:c r="AD79" s="58" t="str">
        <x:f>IF($C79&gt;'Deal Pricing'!$D$9,"",MAX(AD78-MIN(MAX(AD$9-AD78*AD$8/12,0),AD78),0))</x:f>
      </x:c>
      <x:c r="AE79" s="58" t="str">
        <x:f>IF($C79&gt;'Deal Pricing'!$D$9,"",MAX(AE78-MIN(MAX(AE$9-AE78*AE$8/12,0),AE78),0))</x:f>
      </x:c>
      <x:c r="AF79" s="58" t="str">
        <x:f>IF($C79&gt;'Deal Pricing'!$D$9,"",MAX(AF78-MIN(MAX(AF$9-AF78*AF$8/12,0),AF78),0))</x:f>
      </x:c>
      <x:c r="AG79" s="58" t="str">
        <x:f>IF($C79&gt;'Deal Pricing'!$D$9,"",MAX(AG78-MIN(MAX(AG$9-AG78*AG$8/12,0),AG78),0))</x:f>
      </x:c>
      <x:c r="AH79" s="58" t="str">
        <x:f>IF($C79&gt;'Deal Pricing'!$D$9,"",MAX(AH78-MIN(MAX(AH$9-AH78*AH$8/12,0),AH78),0))</x:f>
      </x:c>
      <x:c r="AI79" s="58" t="str">
        <x:f>IF($C79&gt;'Deal Pricing'!$D$9,"",MAX(AI78-MIN(MAX(AI$9-AI78*AI$8/12,0),AI78),0))</x:f>
      </x:c>
      <x:c r="AJ79" s="58" t="str">
        <x:f>IF($C79&gt;'Deal Pricing'!$D$9,"",MAX(AJ78-MIN(MAX(AJ$9-AJ78*AJ$8/12,0),AJ78),0))</x:f>
      </x:c>
      <x:c r="AK79" s="58" t="str">
        <x:f>IF($C79&gt;'Deal Pricing'!$D$9,"",MAX(AK78-MIN(MAX(AK$9-AK78*AK$8/12,0),AK78),0))</x:f>
      </x:c>
      <x:c r="AL79" s="58" t="str">
        <x:f>IF($C79&gt;'Deal Pricing'!$D$9,"",MAX(AL78-MIN(MAX(AL$9-AL78*AL$8/12,0),AL78),0))</x:f>
      </x:c>
      <x:c r="AM79" s="58" t="str">
        <x:f>IF($C79&gt;'Deal Pricing'!$D$9,"",MAX(AM78-MIN(MAX(AM$9-AM78*AM$8/12,0),AM78),0))</x:f>
      </x:c>
      <x:c r="AN79" s="58" t="str">
        <x:f>IF($C79&gt;'Deal Pricing'!$D$9,"",MAX(AN78-MIN(MAX(AN$9-AN78*AN$8/12,0),AN78),0))</x:f>
      </x:c>
      <x:c r="AO79" s="58" t="str">
        <x:f>IF($C79&gt;'Deal Pricing'!$D$9,"",MAX(AO78-MIN(MAX(AO$9-AO78*AO$8/12,0),AO78),0))</x:f>
      </x:c>
      <x:c r="AP79" s="58" t="str">
        <x:f>IF($C79&gt;'Deal Pricing'!$D$9,"",MAX(AP78-MIN(MAX(AP$9-AP78*AP$8/12,0),AP78),0))</x:f>
      </x:c>
      <x:c r="AQ79" s="58" t="str">
        <x:f>IF($C79&gt;'Deal Pricing'!$D$9,"",MAX(AQ78-MIN(MAX(AQ$9-AQ78*AQ$8/12,0),AQ78),0))</x:f>
      </x:c>
      <x:c r="AR79" s="58" t="str">
        <x:f>IF($C79&gt;'Deal Pricing'!$D$9,"",MAX(AR78-MIN(MAX(AR$9-AR78*AR$8/12,0),AR78),0))</x:f>
      </x:c>
      <x:c r="AS79" s="58" t="str">
        <x:f>IF($C79&gt;'Deal Pricing'!$D$9,"",MAX(AS78-MIN(MAX(AS$9-AS78*AS$8/12,0),AS78),0))</x:f>
      </x:c>
      <x:c r="AT79" s="58" t="str">
        <x:f>IF($C79&gt;'Deal Pricing'!$D$9,"",MAX(AT78-MIN(MAX(AT$9-AT78*AT$8/12,0),AT78),0))</x:f>
      </x:c>
      <x:c r="AU79" s="58" t="str">
        <x:f>IF($C79&gt;'Deal Pricing'!$D$9,"",MAX(AU78-MIN(MAX(AU$9-AU78*AU$8/12,0),AU78),0))</x:f>
      </x:c>
      <x:c r="AV79" s="58" t="str">
        <x:f>IF($C79&gt;'Deal Pricing'!$D$9,"",MAX(AV78-MIN(MAX(AV$9-AV78*AV$8/12,0),AV78),0))</x:f>
      </x:c>
      <x:c r="AW79" s="58" t="str">
        <x:f>IF($C79&gt;'Deal Pricing'!$D$9,"",MAX(AW78-MIN(MAX(AW$9-AW78*AW$8/12,0),AW78),0))</x:f>
      </x:c>
      <x:c r="AX79" s="58" t="str">
        <x:f>IF($C79&gt;'Deal Pricing'!$D$9,"",MAX(AX78-MIN(MAX(AX$9-AX78*AX$8/12,0),AX78),0))</x:f>
      </x:c>
      <x:c r="AY79" s="58" t="str">
        <x:f>IF($C79&gt;'Deal Pricing'!$D$9,"",MAX(AY78-MIN(MAX(AY$9-AY78*AY$8/12,0),AY78),0))</x:f>
      </x:c>
      <x:c r="AZ79" s="58" t="str">
        <x:f>IF($C79&gt;'Deal Pricing'!$D$9,"",MAX(AZ78-MIN(MAX(AZ$9-AZ78*AZ$8/12,0),AZ78),0))</x:f>
      </x:c>
      <x:c r="BA79" s="58" t="str">
        <x:f>IF($C79&gt;'Deal Pricing'!$D$9,"",MAX(BA78-MIN(MAX(BA$9-BA78*BA$8/12,0),BA78),0))</x:f>
      </x:c>
      <x:c r="BB79" s="58" t="str">
        <x:f>IF($C79&gt;'Deal Pricing'!$D$9,"",MAX(BB78-MIN(MAX(BB$9-BB78*BB$8/12,0),BB78),0))</x:f>
      </x:c>
      <x:c r="BC79" s="58" t="str">
        <x:f>IF($C79&gt;'Deal Pricing'!$D$9,"",MAX(BC78-MIN(MAX(BC$9-BC78*BC$8/12,0),BC78),0))</x:f>
      </x:c>
      <x:c r="BD79" s="58" t="str">
        <x:f>IF($C79&gt;'Deal Pricing'!$D$9,"",MAX(BD78-MIN(MAX(BD$9-BD78*BD$8/12,0),BD78),0))</x:f>
      </x:c>
      <x:c r="BE79" s="58" t="str">
        <x:f>IF($C79&gt;'Deal Pricing'!$D$9,"",MAX(BE78-MIN(MAX(BE$9-BE78*BE$8/12,0),BE78),0))</x:f>
      </x:c>
      <x:c r="BF79" s="58" t="str">
        <x:f>IF($C79&gt;'Deal Pricing'!$D$9,"",MAX(BF78-MIN(MAX(BF$9-BF78*BF$8/12,0),BF78),0))</x:f>
      </x:c>
      <x:c r="BG79" s="58" t="str">
        <x:f>IF($C79&gt;'Deal Pricing'!$D$9,"",MAX(BG78-MIN(MAX(BG$9-BG78*BG$8/12,0),BG78),0))</x:f>
      </x:c>
      <x:c r="BH79" s="58" t="str">
        <x:f>IF($C79&gt;'Deal Pricing'!$D$9,"",MAX(BH78-MIN(MAX(BH$9-BH78*BH$8/12,0),BH78),0))</x:f>
      </x:c>
      <x:c r="BI79" s="58" t="str">
        <x:f>IF($C79&gt;'Deal Pricing'!$D$9,"",MAX(BI78-MIN(MAX(BI$9-BI78*BI$8/12,0),BI78),0))</x:f>
      </x:c>
      <x:c r="BJ79" s="58" t="str">
        <x:f>IF($C79&gt;'Deal Pricing'!$D$9,"",MAX(BJ78-MIN(MAX(BJ$9-BJ78*BJ$8/12,0),BJ78),0))</x:f>
      </x:c>
      <x:c r="BK79" s="58" t="str">
        <x:f>IF($C79&gt;'Deal Pricing'!$D$9,"",MAX(BK78-MIN(MAX(BK$9-BK78*BK$8/12,0),BK78),0))</x:f>
      </x:c>
      <x:c r="BL79" s="58" t="str">
        <x:f>IF($C79&gt;'Deal Pricing'!$D$9,"",MAX(BL78-MIN(MAX(BL$9-BL78*BL$8/12,0),BL78),0))</x:f>
      </x:c>
      <x:c r="BM79" s="58" t="str">
        <x:f>IF($C79&gt;'Deal Pricing'!$D$9,"",MAX(BM78-MIN(MAX(BM$9-BM78*BM$8/12,0),BM78),0))</x:f>
      </x:c>
      <x:c r="BN79" s="58" t="str">
        <x:f>IF($C79&gt;'Deal Pricing'!$D$9,"",MAX(BN78-MIN(MAX(BN$9-BN78*BN$8/12,0),BN78),0))</x:f>
      </x:c>
      <x:c r="BO79" s="58" t="str">
        <x:f>IF($C79&gt;'Deal Pricing'!$D$9,"",MAX(BO78-MIN(MAX(BO$9-BO78*BO$8/12,0),BO78),0))</x:f>
      </x:c>
      <x:c r="BP79" s="58" t="str">
        <x:f>IF($C79&gt;'Deal Pricing'!$D$9,"",MAX(BP78-MIN(MAX(BP$9-BP78*BP$8/12,0),BP78),0))</x:f>
      </x:c>
      <x:c r="BQ79" s="58" t="str">
        <x:f>IF($C79&gt;'Deal Pricing'!$D$9,"",MAX(BQ78-MIN(MAX(BQ$9-BQ78*BQ$8/12,0),BQ78),0))</x:f>
      </x:c>
      <x:c r="BR79" s="58" t="str">
        <x:f>IF($C79&gt;'Deal Pricing'!$D$9,"",MAX(BR78-MIN(MAX(BR$9-BR78*BR$8/12,0),BR78),0))</x:f>
      </x:c>
      <x:c r="BS79" s="58" t="str">
        <x:f>IF($C79&gt;'Deal Pricing'!$D$9,"",MAX(BS78-MIN(MAX(BS$9-BS78*BS$8/12,0),BS78),0))</x:f>
      </x:c>
      <x:c r="BT79" s="58" t="str">
        <x:f>IF($C79&gt;'Deal Pricing'!$D$9,"",MAX(BT78-MIN(MAX(BT$9-BT78*BT$8/12,0),BT78),0))</x:f>
      </x:c>
      <x:c r="BU79" s="58" t="str">
        <x:f>IF($C79&gt;'Deal Pricing'!$D$9,"",MAX(BU78-MIN(MAX(BU$9-BU78*BU$8/12,0),BU78),0))</x:f>
      </x:c>
      <x:c r="BV79" s="58" t="str">
        <x:f>IF($C79&gt;'Deal Pricing'!$D$9,"",MAX(BV78-MIN(MAX(BV$9-BV78*BV$8/12,0),BV78),0))</x:f>
      </x:c>
      <x:c r="BW79" s="58" t="str">
        <x:f>IF($C79&gt;'Deal Pricing'!$D$9,"",MAX(BW78-MIN(MAX(BW$9-BW78*BW$8/12,0),BW78),0))</x:f>
      </x:c>
      <x:c r="BX79" s="58" t="str">
        <x:f>IF($C79&gt;'Deal Pricing'!$D$9,"",MAX(BX78-MIN(MAX(BX$9-BX78*BX$8/12,0),BX78),0))</x:f>
      </x:c>
      <x:c r="BY79" s="58" t="str">
        <x:f>IF($C79&gt;'Deal Pricing'!$D$9,"",MAX(BY78-MIN(MAX(BY$9-BY78*BY$8/12,0),BY78),0))</x:f>
      </x:c>
      <x:c r="BZ79" s="58" t="str">
        <x:f>IF($C79&gt;'Deal Pricing'!$D$9,"",MAX(BZ78-MIN(MAX(BZ$9-BZ78*BZ$8/12,0),BZ78),0))</x:f>
      </x:c>
      <x:c r="CA79" s="58" t="str">
        <x:f>IF($C79&gt;'Deal Pricing'!$D$9,"",MAX(CA78-MIN(MAX(CA$9-CA78*CA$8/12,0),CA78),0))</x:f>
      </x:c>
      <x:c r="CB79" s="58" t="str">
        <x:f>IF($C79&gt;'Deal Pricing'!$D$9,"",MAX(CB78-MIN(MAX(CB$9-CB78*CB$8/12,0),CB78),0))</x:f>
      </x:c>
      <x:c r="CC79" s="58" t="str">
        <x:f>IF($C79&gt;'Deal Pricing'!$D$9,"",MAX(CC78-MIN(MAX(CC$9-CC78*CC$8/12,0),CC78),0))</x:f>
      </x:c>
      <x:c r="CD79" s="58" t="str">
        <x:f>IF($C79&gt;'Deal Pricing'!$D$9,"",MAX(CD78-MIN(MAX(CD$9-CD78*CD$8/12,0),CD78),0))</x:f>
      </x:c>
      <x:c r="CE79" s="58" t="str">
        <x:f>IF($C79&gt;'Deal Pricing'!$D$9,"",MAX(CE78-MIN(MAX(CE$9-CE78*CE$8/12,0),CE78),0))</x:f>
      </x:c>
      <x:c r="CF79" s="58" t="str">
        <x:f>IF($C79&gt;'Deal Pricing'!$D$9,"",MAX(CF78-MIN(MAX(CF$9-CF78*CF$8/12,0),CF78),0))</x:f>
      </x:c>
      <x:c r="CG79" s="58" t="str">
        <x:f>IF($C79&gt;'Deal Pricing'!$D$9,"",MAX(CG78-MIN(MAX(CG$9-CG78*CG$8/12,0),CG78),0))</x:f>
      </x:c>
      <x:c r="CH79" s="58" t="str">
        <x:f>IF($C79&gt;'Deal Pricing'!$D$9,"",MAX(CH78-MIN(MAX(CH$9-CH78*CH$8/12,0),CH78),0))</x:f>
      </x:c>
      <x:c r="CI79" s="58" t="str">
        <x:f>IF($C79&gt;'Deal Pricing'!$D$9,"",MAX(CI78-MIN(MAX(CI$9-CI78*CI$8/12,0),CI78),0))</x:f>
      </x:c>
      <x:c r="CJ79" s="58" t="str">
        <x:f>IF($C79&gt;'Deal Pricing'!$D$9,"",MAX(CJ78-MIN(MAX(CJ$9-CJ78*CJ$8/12,0),CJ78),0))</x:f>
      </x:c>
      <x:c r="CK79" s="58" t="str">
        <x:f>IF($C79&gt;'Deal Pricing'!$D$9,"",MAX(CK78-MIN(MAX(CK$9-CK78*CK$8/12,0),CK78),0))</x:f>
      </x:c>
      <x:c r="CL79" s="58" t="str">
        <x:f>IF($C79&gt;'Deal Pricing'!$D$9,"",MAX(CL78-MIN(MAX(CL$9-CL78*CL$8/12,0),CL78),0))</x:f>
      </x:c>
      <x:c r="CM79" s="58" t="str">
        <x:f>IF($C79&gt;'Deal Pricing'!$D$9,"",MAX(CM78-MIN(MAX(CM$9-CM78*CM$8/12,0),CM78),0))</x:f>
      </x:c>
      <x:c r="CN79" s="58" t="str">
        <x:f>IF($C79&gt;'Deal Pricing'!$D$9,"",MAX(CN78-MIN(MAX(CN$9-CN78*CN$8/12,0),CN78),0))</x:f>
      </x:c>
      <x:c r="CO79" s="58" t="str">
        <x:f>IF($C79&gt;'Deal Pricing'!$D$9,"",MAX(CO78-MIN(MAX(CO$9-CO78*CO$8/12,0),CO78),0))</x:f>
      </x:c>
      <x:c r="CP79" s="58" t="str">
        <x:f>IF($C79&gt;'Deal Pricing'!$D$9,"",MAX(CP78-MIN(MAX(CP$9-CP78*CP$8/12,0),CP78),0))</x:f>
      </x:c>
      <x:c r="CQ79" s="58" t="str">
        <x:f>IF($C79&gt;'Deal Pricing'!$D$9,"",MAX(CQ78-MIN(MAX(CQ$9-CQ78*CQ$8/12,0),CQ78),0))</x:f>
      </x:c>
      <x:c r="CR79" s="58" t="str">
        <x:f>IF($C79&gt;'Deal Pricing'!$D$9,"",MAX(CR78-MIN(MAX(CR$9-CR78*CR$8/12,0),CR78),0))</x:f>
      </x:c>
      <x:c r="CS79" s="58" t="str">
        <x:f>IF($C79&gt;'Deal Pricing'!$D$9,"",MAX(CS78-MIN(MAX(CS$9-CS78*CS$8/12,0),CS78),0))</x:f>
      </x:c>
      <x:c r="CT79" s="58" t="str">
        <x:f>IF($C79&gt;'Deal Pricing'!$D$9,"",MAX(CT78-MIN(MAX(CT$9-CT78*CT$8/12,0),CT78),0))</x:f>
      </x:c>
      <x:c r="CU79" s="58" t="str">
        <x:f>IF($C79&gt;'Deal Pricing'!$D$9,"",MAX(CU78-MIN(MAX(CU$9-CU78*CU$8/12,0),CU78),0))</x:f>
      </x:c>
      <x:c r="CV79" s="58" t="str">
        <x:f>IF($C79&gt;'Deal Pricing'!$D$9,"",MAX(CV78-MIN(MAX(CV$9-CV78*CV$8/12,0),CV78),0))</x:f>
      </x:c>
      <x:c r="CW79" s="58" t="str">
        <x:f>IF($C79&gt;'Deal Pricing'!$D$9,"",MAX(CW78-MIN(MAX(CW$9-CW78*CW$8/12,0),CW78),0))</x:f>
      </x:c>
      <x:c r="CX79" s="58" t="str">
        <x:f>IF($C79&gt;'Deal Pricing'!$D$9,"",MAX(CX78-MIN(MAX(CX$9-CX78*CX$8/12,0),CX78),0))</x:f>
      </x:c>
      <x:c r="CY79" s="58" t="str">
        <x:f>IF($C79&gt;'Deal Pricing'!$D$9,"",MAX(CY78-MIN(MAX(CY$9-CY78*CY$8/12,0),CY78),0))</x:f>
      </x:c>
      <x:c r="CZ79" s="58" t="str">
        <x:f>IF($C79&gt;'Deal Pricing'!$D$9,"",MAX(CZ78-MIN(MAX(CZ$9-CZ78*CZ$8/12,0),CZ78),0))</x:f>
      </x:c>
      <x:c r="DA79" s="58" t="str">
        <x:f>IF($C79&gt;'Deal Pricing'!$D$9,"",MAX(DA78-MIN(MAX(DA$9-DA78*DA$8/12,0),DA78),0))</x:f>
      </x:c>
      <x:c r="DB79" s="58" t="str">
        <x:f>IF($C79&gt;'Deal Pricing'!$D$9,"",MAX(DB78-MIN(MAX(DB$9-DB78*DB$8/12,0),DB78),0))</x:f>
      </x:c>
      <x:c r="DC79" s="58" t="str">
        <x:f>IF($C79&gt;'Deal Pricing'!$D$9,"",MAX(DC78-MIN(MAX(DC$9-DC78*DC$8/12,0),DC78),0))</x:f>
      </x:c>
      <x:c r="DD79" s="58" t="str">
        <x:f>IF($C79&gt;'Deal Pricing'!$D$9,"",MAX(DD78-MIN(MAX(DD$9-DD78*DD$8/12,0),DD78),0))</x:f>
      </x:c>
      <x:c r="DE79" s="58" t="str">
        <x:f>IF($C79&gt;'Deal Pricing'!$D$9,"",MAX(DE78-MIN(MAX(DE$9-DE78*DE$8/12,0),DE78),0))</x:f>
      </x:c>
      <x:c r="DF79" s="58" t="str">
        <x:f>IF($C79&gt;'Deal Pricing'!$D$9,"",MAX(DF78-MIN(MAX(DF$9-DF78*DF$8/12,0),DF78),0))</x:f>
      </x:c>
      <x:c r="DG79" s="58" t="str">
        <x:f>IF($C79&gt;'Deal Pricing'!$D$9,"",MAX(DG78-MIN(MAX(DG$9-DG78*DG$8/12,0),DG78),0))</x:f>
      </x:c>
      <x:c r="DH79" s="58" t="str">
        <x:f>IF($C79&gt;'Deal Pricing'!$D$9,"",MAX(DH78-MIN(MAX(DH$9-DH78*DH$8/12,0),DH78),0))</x:f>
      </x:c>
      <x:c r="DI79" s="58" t="str">
        <x:f>IF($C79&gt;'Deal Pricing'!$D$9,"",MAX(DI78-MIN(MAX(DI$9-DI78*DI$8/12,0),DI78),0))</x:f>
      </x:c>
      <x:c r="DJ79" s="58" t="str">
        <x:f>IF($C79&gt;'Deal Pricing'!$D$9,"",MAX(DJ78-MIN(MAX(DJ$9-DJ78*DJ$8/12,0),DJ78),0))</x:f>
      </x:c>
      <x:c r="DK79" s="58" t="str">
        <x:f>IF($C79&gt;'Deal Pricing'!$D$9,"",MAX(DK78-MIN(MAX(DK$9-DK78*DK$8/12,0),DK78),0))</x:f>
      </x:c>
      <x:c r="DL79" s="58" t="str">
        <x:f>IF($C79&gt;'Deal Pricing'!$D$9,"",MAX(DL78-MIN(MAX(DL$9-DL78*DL$8/12,0),DL78),0))</x:f>
      </x:c>
      <x:c r="DM79" s="58" t="str">
        <x:f>IF($C79&gt;'Deal Pricing'!$D$9,"",MAX(DM78-MIN(MAX(DM$9-DM78*DM$8/12,0),DM78),0))</x:f>
      </x:c>
      <x:c r="DN79" s="58" t="str">
        <x:f>IF($C79&gt;'Deal Pricing'!$D$9,"",MAX(DN78-MIN(MAX(DN$9-DN78*DN$8/12,0),DN78),0))</x:f>
      </x:c>
      <x:c r="DO79" s="58" t="str">
        <x:f>IF($C79&gt;'Deal Pricing'!$D$9,"",MAX(DO78-MIN(MAX(DO$9-DO78*DO$8/12,0),DO78),0))</x:f>
      </x:c>
      <x:c r="DP79" s="58" t="str">
        <x:f>IF($C79&gt;'Deal Pricing'!$D$9,"",MAX(DP78-MIN(MAX(DP$9-DP78*DP$8/12,0),DP78),0))</x:f>
      </x:c>
      <x:c r="DQ79" s="58" t="str">
        <x:f>IF($C79&gt;'Deal Pricing'!$D$9,"",MAX(DQ78-MIN(MAX(DQ$9-DQ78*DQ$8/12,0),DQ78),0))</x:f>
      </x:c>
      <x:c r="DR79" s="58" t="str">
        <x:f>IF($C79&gt;'Deal Pricing'!$D$9,"",MAX(DR78-MIN(MAX(DR$9-DR78*DR$8/12,0),DR78),0))</x:f>
      </x:c>
      <x:c r="DS79" s="58" t="str">
        <x:f>IF($C79&gt;'Deal Pricing'!$D$9,"",MAX(DS78-MIN(MAX(DS$9-DS78*DS$8/12,0),DS78),0))</x:f>
      </x:c>
      <x:c r="DT79" s="58" t="str">
        <x:f>IF($C79&gt;'Deal Pricing'!$D$9,"",MAX(DT78-MIN(MAX(DT$9-DT78*DT$8/12,0),DT78),0))</x:f>
      </x:c>
      <x:c r="DU79" s="58" t="str">
        <x:f>IF($C79&gt;'Deal Pricing'!$D$9,"",MAX(DU78-MIN(MAX(DU$9-DU78*DU$8/12,0),DU78),0))</x:f>
      </x:c>
      <x:c r="DV79" s="58" t="str">
        <x:f>IF($C79&gt;'Deal Pricing'!$D$9,"",MAX(DV78-MIN(MAX(DV$9-DV78*DV$8/12,0),DV78),0))</x:f>
      </x:c>
      <x:c r="DW79" s="58" t="str">
        <x:f>IF($C79&gt;'Deal Pricing'!$D$9,"",MAX(DW78-MIN(MAX(DW$9-DW78*DW$8/12,0),DW78),0))</x:f>
      </x:c>
      <x:c r="DX79" s="58" t="str">
        <x:f>IF($C79&gt;'Deal Pricing'!$D$9,"",MAX(DX78-MIN(MAX(DX$9-DX78*DX$8/12,0),DX78),0))</x:f>
      </x:c>
      <x:c r="DY79" s="58" t="str">
        <x:f>IF($C79&gt;'Deal Pricing'!$D$9,"",MAX(DY78-MIN(MAX(DY$9-DY78*DY$8/12,0),DY78),0))</x:f>
      </x:c>
      <x:c r="DZ79" s="58" t="str">
        <x:f>IF($C79&gt;'Deal Pricing'!$D$9,"",MAX(DZ78-MIN(MAX(DZ$9-DZ78*DZ$8/12,0),DZ78),0))</x:f>
      </x:c>
      <x:c r="EA79" s="58" t="str">
        <x:f>IF($C79&gt;'Deal Pricing'!$D$9,"",MAX(EA78-MIN(MAX(EA$9-EA78*EA$8/12,0),EA78),0))</x:f>
      </x:c>
      <x:c r="EB79" s="58" t="str">
        <x:f>IF($C79&gt;'Deal Pricing'!$D$9,"",MAX(EB78-MIN(MAX(EB$9-EB78*EB$8/12,0),EB78),0))</x:f>
      </x:c>
      <x:c r="EC79" s="58" t="str">
        <x:f>IF($C79&gt;'Deal Pricing'!$D$9,"",MAX(EC78-MIN(MAX(EC$9-EC78*EC$8/12,0),EC78),0))</x:f>
      </x:c>
      <x:c r="ED79" s="58" t="str">
        <x:f>IF($C79&gt;'Deal Pricing'!$D$9,"",MAX(ED78-MIN(MAX(ED$9-ED78*ED$8/12,0),ED78),0))</x:f>
      </x:c>
      <x:c r="EE79" s="58" t="str">
        <x:f>IF($C79&gt;'Deal Pricing'!$D$9,"",MAX(EE78-MIN(MAX(EE$9-EE78*EE$8/12,0),EE78),0))</x:f>
      </x:c>
      <x:c r="EF79" s="58" t="str">
        <x:f>IF($C79&gt;'Deal Pricing'!$D$9,"",MAX(EF78-MIN(MAX(EF$9-EF78*EF$8/12,0),EF78),0))</x:f>
      </x:c>
      <x:c r="EG79" s="58" t="str">
        <x:f>IF($C79&gt;'Deal Pricing'!$D$9,"",MAX(EG78-MIN(MAX(EG$9-EG78*EG$8/12,0),EG78),0))</x:f>
      </x:c>
      <x:c r="EH79" s="58" t="str">
        <x:f>IF($C79&gt;'Deal Pricing'!$D$9,"",MAX(EH78-MIN(MAX(EH$9-EH78*EH$8/12,0),EH78),0))</x:f>
      </x:c>
      <x:c r="EI79" s="58" t="str">
        <x:f>IF($C79&gt;'Deal Pricing'!$D$9,"",MAX(EI78-MIN(MAX(EI$9-EI78*EI$8/12,0),EI78),0))</x:f>
      </x:c>
      <x:c r="EJ79" s="58" t="str">
        <x:f>IF($C79&gt;'Deal Pricing'!$D$9,"",MAX(EJ78-MIN(MAX(EJ$9-EJ78*EJ$8/12,0),EJ78),0))</x:f>
      </x:c>
      <x:c r="EK79" s="58" t="str">
        <x:f>IF($C79&gt;'Deal Pricing'!$D$9,"",MAX(EK78-MIN(MAX(EK$9-EK78*EK$8/12,0),EK78),0))</x:f>
      </x:c>
      <x:c r="EL79" s="58" t="str">
        <x:f>IF($C79&gt;'Deal Pricing'!$D$9,"",MAX(EL78-MIN(MAX(EL$9-EL78*EL$8/12,0),EL78),0))</x:f>
      </x:c>
      <x:c r="EM79" s="58" t="str">
        <x:f>IF($C79&gt;'Deal Pricing'!$D$9,"",MAX(EM78-MIN(MAX(EM$9-EM78*EM$8/12,0),EM78),0))</x:f>
      </x:c>
      <x:c r="EN79" s="58" t="str">
        <x:f>IF($C79&gt;'Deal Pricing'!$D$9,"",MAX(EN78-MIN(MAX(EN$9-EN78*EN$8/12,0),EN78),0))</x:f>
      </x:c>
      <x:c r="EO79" s="58" t="str">
        <x:f>IF($C79&gt;'Deal Pricing'!$D$9,"",MAX(EO78-MIN(MAX(EO$9-EO78*EO$8/12,0),EO78),0))</x:f>
      </x:c>
      <x:c r="EP79" s="58" t="str">
        <x:f>IF($C79&gt;'Deal Pricing'!$D$9,"",MAX(EP78-MIN(MAX(EP$9-EP78*EP$8/12,0),EP78),0))</x:f>
      </x:c>
      <x:c r="EQ79" s="58" t="str">
        <x:f>IF($C79&gt;'Deal Pricing'!$D$9,"",MAX(EQ78-MIN(MAX(EQ$9-EQ78*EQ$8/12,0),EQ78),0))</x:f>
      </x:c>
      <x:c r="ER79" s="58" t="str">
        <x:f>IF($C79&gt;'Deal Pricing'!$D$9,"",MAX(ER78-MIN(MAX(ER$9-ER78*ER$8/12,0),ER78),0))</x:f>
      </x:c>
      <x:c r="ES79" s="58" t="str">
        <x:f>IF($C79&gt;'Deal Pricing'!$D$9,"",MAX(ES78-MIN(MAX(ES$9-ES78*ES$8/12,0),ES78),0))</x:f>
      </x:c>
      <x:c r="ET79" s="58" t="str">
        <x:f>IF($C79&gt;'Deal Pricing'!$D$9,"",MAX(ET78-MIN(MAX(ET$9-ET78*ET$8/12,0),ET78),0))</x:f>
      </x:c>
      <x:c r="EU79" s="58" t="str">
        <x:f>IF($C79&gt;'Deal Pricing'!$D$9,"",MAX(EU78-MIN(MAX(EU$9-EU78*EU$8/12,0),EU78),0))</x:f>
      </x:c>
      <x:c r="EV79" s="58" t="str">
        <x:f>IF($C79&gt;'Deal Pricing'!$D$9,"",MAX(EV78-MIN(MAX(EV$9-EV78*EV$8/12,0),EV78),0))</x:f>
      </x:c>
      <x:c r="EW79" s="58" t="str">
        <x:f>IF($C79&gt;'Deal Pricing'!$D$9,"",MAX(EW78-MIN(MAX(EW$9-EW78*EW$8/12,0),EW78),0))</x:f>
      </x:c>
      <x:c r="EX79" s="58" t="str">
        <x:f>IF($C79&gt;'Deal Pricing'!$D$9,"",MAX(EX78-MIN(MAX(EX$9-EX78*EX$8/12,0),EX78),0))</x:f>
      </x:c>
      <x:c r="EY79" s="58" t="str">
        <x:f>IF($C79&gt;'Deal Pricing'!$D$9,"",MAX(EY78-MIN(MAX(EY$9-EY78*EY$8/12,0),EY78),0))</x:f>
      </x:c>
      <x:c r="EZ79" s="58" t="str">
        <x:f>IF($C79&gt;'Deal Pricing'!$D$9,"",MAX(EZ78-MIN(MAX(EZ$9-EZ78*EZ$8/12,0),EZ78),0))</x:f>
      </x:c>
      <x:c r="FA79" s="58" t="str">
        <x:f>IF($C79&gt;'Deal Pricing'!$D$9,"",MAX(FA78-MIN(MAX(FA$9-FA78*FA$8/12,0),FA78),0))</x:f>
      </x:c>
      <x:c r="FB79" s="58" t="str">
        <x:f>IF($C79&gt;'Deal Pricing'!$D$9,"",MAX(FB78-MIN(MAX(FB$9-FB78*FB$8/12,0),FB78),0))</x:f>
      </x:c>
      <x:c r="FC79" s="58" t="str">
        <x:f>IF($C79&gt;'Deal Pricing'!$D$9,"",MAX(FC78-MIN(MAX(FC$9-FC78*FC$8/12,0),FC78),0))</x:f>
      </x:c>
      <x:c r="FD79" s="58" t="str">
        <x:f>IF($C79&gt;'Deal Pricing'!$D$9,"",MAX(FD78-MIN(MAX(FD$9-FD78*FD$8/12,0),FD78),0))</x:f>
      </x:c>
      <x:c r="FE79" s="58" t="str">
        <x:f>IF($C79&gt;'Deal Pricing'!$D$9,"",MAX(FE78-MIN(MAX(FE$9-FE78*FE$8/12,0),FE78),0))</x:f>
      </x:c>
      <x:c r="FF79" s="58" t="str">
        <x:f>IF($C79&gt;'Deal Pricing'!$D$9,"",MAX(FF78-MIN(MAX(FF$9-FF78*FF$8/12,0),FF78),0))</x:f>
      </x:c>
      <x:c r="FG79" s="58" t="str">
        <x:f>IF($C79&gt;'Deal Pricing'!$D$9,"",MAX(FG78-MIN(MAX(FG$9-FG78*FG$8/12,0),FG78),0))</x:f>
      </x:c>
      <x:c r="FH79" s="58" t="str">
        <x:f>IF($C79&gt;'Deal Pricing'!$D$9,"",MAX(FH78-MIN(MAX(FH$9-FH78*FH$8/12,0),FH78),0))</x:f>
      </x:c>
      <x:c r="FI79" s="58" t="str">
        <x:f>IF($C79&gt;'Deal Pricing'!$D$9,"",MAX(FI78-MIN(MAX(FI$9-FI78*FI$8/12,0),FI78),0))</x:f>
      </x:c>
      <x:c r="FJ79" s="58" t="str">
        <x:f>IF($C79&gt;'Deal Pricing'!$D$9,"",MAX(FJ78-MIN(MAX(FJ$9-FJ78*FJ$8/12,0),FJ78),0))</x:f>
      </x:c>
      <x:c r="FK79" s="58" t="str">
        <x:f>IF($C79&gt;'Deal Pricing'!$D$9,"",MAX(FK78-MIN(MAX(FK$9-FK78*FK$8/12,0),FK78),0))</x:f>
      </x:c>
      <x:c r="FL79" s="58" t="str">
        <x:f>IF($C79&gt;'Deal Pricing'!$D$9,"",MAX(FL78-MIN(MAX(FL$9-FL78*FL$8/12,0),FL78),0))</x:f>
      </x:c>
      <x:c r="FM79" s="58" t="str">
        <x:f>IF($C79&gt;'Deal Pricing'!$D$9,"",MAX(FM78-MIN(MAX(FM$9-FM78*FM$8/12,0),FM78),0))</x:f>
      </x:c>
      <x:c r="FN79" s="58" t="str">
        <x:f>IF($C79&gt;'Deal Pricing'!$D$9,"",MAX(FN78-MIN(MAX(FN$9-FN78*FN$8/12,0),FN78),0))</x:f>
      </x:c>
      <x:c r="FO79" s="58" t="str">
        <x:f>IF($C79&gt;'Deal Pricing'!$D$9,"",MAX(FO78-MIN(MAX(FO$9-FO78*FO$8/12,0),FO78),0))</x:f>
      </x:c>
      <x:c r="FP79" s="58" t="str">
        <x:f>IF($C79&gt;'Deal Pricing'!$D$9,"",MAX(FP78-MIN(MAX(FP$9-FP78*FP$8/12,0),FP78),0))</x:f>
      </x:c>
      <x:c r="FQ79" s="58" t="str">
        <x:f>IF($C79&gt;'Deal Pricing'!$D$9,"",MAX(FQ78-MIN(MAX(FQ$9-FQ78*FQ$8/12,0),FQ78),0))</x:f>
      </x:c>
      <x:c r="FR79" s="58" t="str">
        <x:f>IF($C79&gt;'Deal Pricing'!$D$9,"",MAX(FR78-MIN(MAX(FR$9-FR78*FR$8/12,0),FR78),0))</x:f>
      </x:c>
      <x:c r="FS79" s="58" t="str">
        <x:f>IF($C79&gt;'Deal Pricing'!$D$9,"",MAX(FS78-MIN(MAX(FS$9-FS78*FS$8/12,0),FS78),0))</x:f>
      </x:c>
      <x:c r="FT79" s="58" t="str">
        <x:f>IF($C79&gt;'Deal Pricing'!$D$9,"",MAX(FT78-MIN(MAX(FT$9-FT78*FT$8/12,0),FT78),0))</x:f>
      </x:c>
      <x:c r="FU79" s="58" t="str">
        <x:f>IF($C79&gt;'Deal Pricing'!$D$9,"",MAX(FU78-MIN(MAX(FU$9-FU78*FU$8/12,0),FU78),0))</x:f>
      </x:c>
      <x:c r="FV79" s="58" t="str">
        <x:f>IF($C79&gt;'Deal Pricing'!$D$9,"",MAX(FV78-MIN(MAX(FV$9-FV78*FV$8/12,0),FV78),0))</x:f>
      </x:c>
      <x:c r="FW79" s="58" t="str">
        <x:f>IF($C79&gt;'Deal Pricing'!$D$9,"",MAX(FW78-MIN(MAX(FW$9-FW78*FW$8/12,0),FW78),0))</x:f>
      </x:c>
      <x:c r="FX79" s="58" t="str">
        <x:f>IF($C79&gt;'Deal Pricing'!$D$9,"",MAX(FX78-MIN(MAX(FX$9-FX78*FX$8/12,0),FX78),0))</x:f>
      </x:c>
      <x:c r="FY79" s="58" t="str">
        <x:f>IF($C79&gt;'Deal Pricing'!$D$9,"",MAX(FY78-MIN(MAX(FY$9-FY78*FY$8/12,0),FY78),0))</x:f>
      </x:c>
      <x:c r="FZ79" s="58" t="str">
        <x:f>IF($C79&gt;'Deal Pricing'!$D$9,"",MAX(FZ78-MIN(MAX(FZ$9-FZ78*FZ$8/12,0),FZ78),0))</x:f>
      </x:c>
      <x:c r="GA79" s="58" t="str">
        <x:f>IF($C79&gt;'Deal Pricing'!$D$9,"",MAX(GA78-MIN(MAX(GA$9-GA78*GA$8/12,0),GA78),0))</x:f>
      </x:c>
      <x:c r="GB79" s="58" t="str">
        <x:f>IF($C79&gt;'Deal Pricing'!$D$9,"",MAX(GB78-MIN(MAX(GB$9-GB78*GB$8/12,0),GB78),0))</x:f>
      </x:c>
      <x:c r="GC79" s="58" t="str">
        <x:f>IF($C79&gt;'Deal Pricing'!$D$9,"",MAX(GC78-MIN(MAX(GC$9-GC78*GC$8/12,0),GC78),0))</x:f>
      </x:c>
      <x:c r="GD79" s="58" t="str">
        <x:f>IF($C79&gt;'Deal Pricing'!$D$9,"",MAX(GD78-MIN(MAX(GD$9-GD78*GD$8/12,0),GD78),0))</x:f>
      </x:c>
      <x:c r="GE79" s="58" t="str">
        <x:f>IF($C79&gt;'Deal Pricing'!$D$9,"",MAX(GE78-MIN(MAX(GE$9-GE78*GE$8/12,0),GE78),0))</x:f>
      </x:c>
      <x:c r="GF79" s="58" t="str">
        <x:f>IF($C79&gt;'Deal Pricing'!$D$9,"",MAX(GF78-MIN(MAX(GF$9-GF78*GF$8/12,0),GF78),0))</x:f>
      </x:c>
      <x:c r="GG79" s="58" t="str">
        <x:f>IF($C79&gt;'Deal Pricing'!$D$9,"",MAX(GG78-MIN(MAX(GG$9-GG78*GG$8/12,0),GG78),0))</x:f>
      </x:c>
      <x:c r="GH79" s="58" t="str">
        <x:f>IF($C79&gt;'Deal Pricing'!$D$9,"",MAX(GH78-MIN(MAX(GH$9-GH78*GH$8/12,0),GH78),0))</x:f>
      </x:c>
      <x:c r="GI79" s="58" t="str">
        <x:f>IF($C79&gt;'Deal Pricing'!$D$9,"",MAX(GI78-MIN(MAX(GI$9-GI78*GI$8/12,0),GI78),0))</x:f>
      </x:c>
      <x:c r="GJ79" s="58" t="str">
        <x:f>IF($C79&gt;'Deal Pricing'!$D$9,"",MAX(GJ78-MIN(MAX(GJ$9-GJ78*GJ$8/12,0),GJ78),0))</x:f>
      </x:c>
      <x:c r="GK79" s="58" t="str">
        <x:f>IF($C79&gt;'Deal Pricing'!$D$9,"",MAX(GK78-MIN(MAX(GK$9-GK78*GK$8/12,0),GK78),0))</x:f>
      </x:c>
      <x:c r="GL79" s="58" t="str">
        <x:f>IF($C79&gt;'Deal Pricing'!$D$9,"",MAX(GL78-MIN(MAX(GL$9-GL78*GL$8/12,0),GL78),0))</x:f>
      </x:c>
      <x:c r="GM79" s="58" t="str">
        <x:f>IF($C79&gt;'Deal Pricing'!$D$9,"",MAX(GM78-MIN(MAX(GM$9-GM78*GM$8/12,0),GM78),0))</x:f>
      </x:c>
      <x:c r="GN79" s="58" t="str">
        <x:f>IF($C79&gt;'Deal Pricing'!$D$9,"",MAX(GN78-MIN(MAX(GN$9-GN78*GN$8/12,0),GN78),0))</x:f>
      </x:c>
      <x:c r="GO79" s="58" t="str">
        <x:f>IF($C79&gt;'Deal Pricing'!$D$9,"",MAX(GO78-MIN(MAX(GO$9-GO78*GO$8/12,0),GO78),0))</x:f>
      </x:c>
      <x:c r="GP79" s="58" t="str">
        <x:f>IF($C79&gt;'Deal Pricing'!$D$9,"",MAX(GP78-MIN(MAX(GP$9-GP78*GP$8/12,0),GP78),0))</x:f>
      </x:c>
      <x:c r="GQ79" s="58" t="str">
        <x:f>IF($C79&gt;'Deal Pricing'!$D$9,"",MAX(GQ78-MIN(MAX(GQ$9-GQ78*GQ$8/12,0),GQ78),0))</x:f>
      </x:c>
      <x:c r="GR79" s="58" t="str">
        <x:f>IF($C79&gt;'Deal Pricing'!$D$9,"",MAX(GR78-MIN(MAX(GR$9-GR78*GR$8/12,0),GR78),0))</x:f>
      </x:c>
      <x:c r="GS79" s="58" t="str">
        <x:f>IF($C79&gt;'Deal Pricing'!$D$9,"",MAX(GS78-MIN(MAX(GS$9-GS78*GS$8/12,0),GS78),0))</x:f>
      </x:c>
      <x:c r="GT79" s="58" t="str">
        <x:f>IF($C79&gt;'Deal Pricing'!$D$9,"",MAX(GT78-MIN(MAX(GT$9-GT78*GT$8/12,0),GT78),0))</x:f>
      </x:c>
      <x:c r="GU79" s="58" t="str">
        <x:f>IF($C79&gt;'Deal Pricing'!$D$9,"",MAX(GU78-MIN(MAX(GU$9-GU78*GU$8/12,0),GU78),0))</x:f>
      </x:c>
      <x:c r="GV79" s="58" t="str">
        <x:f>IF($C79&gt;'Deal Pricing'!$D$9,"",MAX(GV78-MIN(MAX(GV$9-GV78*GV$8/12,0),GV78),0))</x:f>
      </x:c>
      <x:c r="GW79" s="58" t="str">
        <x:f>IF($C79&gt;'Deal Pricing'!$D$9,"",MAX(GW78-MIN(MAX(GW$9-GW78*GW$8/12,0),GW78),0))</x:f>
      </x:c>
      <x:c r="GX79" s="58" t="str">
        <x:f>IF($C79&gt;'Deal Pricing'!$D$9,"",MAX(GX78-MIN(MAX(GX$9-GX78*GX$8/12,0),GX78),0))</x:f>
      </x:c>
      <x:c r="GY79" s="58" t="str">
        <x:f>IF($C79&gt;'Deal Pricing'!$D$9,"",MAX(GY78-MIN(MAX(GY$9-GY78*GY$8/12,0),GY78),0))</x:f>
      </x:c>
      <x:c r="GZ79" s="58" t="str">
        <x:f>IF($C79&gt;'Deal Pricing'!$D$9,"",MAX(GZ78-MIN(MAX(GZ$9-GZ78*GZ$8/12,0),GZ78),0))</x:f>
      </x:c>
      <x:c r="HA79" s="58" t="str">
        <x:f>IF($C79&gt;'Deal Pricing'!$D$9,"",MAX(HA78-MIN(MAX(HA$9-HA78*HA$8/12,0),HA78),0))</x:f>
      </x:c>
      <x:c r="HB79" s="58" t="str">
        <x:f>IF($C79&gt;'Deal Pricing'!$D$9,"",MAX(HB78-MIN(MAX(HB$9-HB78*HB$8/12,0),HB78),0))</x:f>
      </x:c>
      <x:c r="HC79" s="58" t="str">
        <x:f>IF($C79&gt;'Deal Pricing'!$D$9,"",MAX(HC78-MIN(MAX(HC$9-HC78*HC$8/12,0),HC78),0))</x:f>
      </x:c>
      <x:c r="HD79" s="58" t="str">
        <x:f>IF($C79&gt;'Deal Pricing'!$D$9,"",MAX(HD78-MIN(MAX(HD$9-HD78*HD$8/12,0),HD78),0))</x:f>
      </x:c>
      <x:c r="HE79" s="58" t="str">
        <x:f>IF($C79&gt;'Deal Pricing'!$D$9,"",MAX(HE78-MIN(MAX(HE$9-HE78*HE$8/12,0),HE78),0))</x:f>
      </x:c>
      <x:c r="HF79" s="58" t="str">
        <x:f>IF($C79&gt;'Deal Pricing'!$D$9,"",MAX(HF78-MIN(MAX(HF$9-HF78*HF$8/12,0),HF78),0))</x:f>
      </x:c>
      <x:c r="HG79" s="58" t="str">
        <x:f>IF($C79&gt;'Deal Pricing'!$D$9,"",MAX(HG78-MIN(MAX(HG$9-HG78*HG$8/12,0),HG78),0))</x:f>
      </x:c>
      <x:c r="HH79" s="58" t="str">
        <x:f>IF($C79&gt;'Deal Pricing'!$D$9,"",MAX(HH78-MIN(MAX(HH$9-HH78*HH$8/12,0),HH78),0))</x:f>
      </x:c>
      <x:c r="HI79" s="58" t="str">
        <x:f>IF($C79&gt;'Deal Pricing'!$D$9,"",MAX(HI78-MIN(MAX(HI$9-HI78*HI$8/12,0),HI78),0))</x:f>
      </x:c>
      <x:c r="HJ79" s="58" t="str">
        <x:f>IF($C79&gt;'Deal Pricing'!$D$9,"",MAX(HJ78-MIN(MAX(HJ$9-HJ78*HJ$8/12,0),HJ78),0))</x:f>
      </x:c>
      <x:c r="HK79" s="58" t="str">
        <x:f>IF($C79&gt;'Deal Pricing'!$D$9,"",MAX(HK78-MIN(MAX(HK$9-HK78*HK$8/12,0),HK78),0))</x:f>
      </x:c>
      <x:c r="HL79" s="58" t="str">
        <x:f>IF($C79&gt;'Deal Pricing'!$D$9,"",MAX(HL78-MIN(MAX(HL$9-HL78*HL$8/12,0),HL78),0))</x:f>
      </x:c>
      <x:c r="HM79" s="58" t="str">
        <x:f>IF($C79&gt;'Deal Pricing'!$D$9,"",MAX(HM78-MIN(MAX(HM$9-HM78*HM$8/12,0),HM78),0))</x:f>
      </x:c>
      <x:c r="HN79" s="58" t="str">
        <x:f>IF($C79&gt;'Deal Pricing'!$D$9,"",MAX(HN78-MIN(MAX(HN$9-HN78*HN$8/12,0),HN78),0))</x:f>
      </x:c>
      <x:c r="HO79" s="58" t="str">
        <x:f>IF($C79&gt;'Deal Pricing'!$D$9,"",MAX(HO78-MIN(MAX(HO$9-HO78*HO$8/12,0),HO78),0))</x:f>
      </x:c>
      <x:c r="HP79" s="58" t="str">
        <x:f>IF($C79&gt;'Deal Pricing'!$D$9,"",MAX(HP78-MIN(MAX(HP$9-HP78*HP$8/12,0),HP78),0))</x:f>
      </x:c>
      <x:c r="HQ79" s="58" t="str">
        <x:f>IF($C79&gt;'Deal Pricing'!$D$9,"",MAX(HQ78-MIN(MAX(HQ$9-HQ78*HQ$8/12,0),HQ78),0))</x:f>
      </x:c>
      <x:c r="HR79" s="58" t="str">
        <x:f>IF($C79&gt;'Deal Pricing'!$D$9,"",MAX(HR78-MIN(MAX(HR$9-HR78*HR$8/12,0),HR78),0))</x:f>
      </x:c>
      <x:c r="HS79" s="58" t="str">
        <x:f>IF($C79&gt;'Deal Pricing'!$D$9,"",MAX(HS78-MIN(MAX(HS$9-HS78*HS$8/12,0),HS78),0))</x:f>
      </x:c>
      <x:c r="HT79" s="58" t="str">
        <x:f>IF($C79&gt;'Deal Pricing'!$D$9,"",MAX(HT78-MIN(MAX(HT$9-HT78*HT$8/12,0),HT78),0))</x:f>
      </x:c>
      <x:c r="HU79" s="58" t="str">
        <x:f>IF($C79&gt;'Deal Pricing'!$D$9,"",MAX(HU78-MIN(MAX(HU$9-HU78*HU$8/12,0),HU78),0))</x:f>
      </x:c>
      <x:c r="HV79" s="58" t="str">
        <x:f>IF($C79&gt;'Deal Pricing'!$D$9,"",MAX(HV78-MIN(MAX(HV$9-HV78*HV$8/12,0),HV78),0))</x:f>
      </x:c>
      <x:c r="HW79" s="58" t="str">
        <x:f>IF($C79&gt;'Deal Pricing'!$D$9,"",MAX(HW78-MIN(MAX(HW$9-HW78*HW$8/12,0),HW78),0))</x:f>
      </x:c>
      <x:c r="HX79" s="58" t="str">
        <x:f>IF($C79&gt;'Deal Pricing'!$D$9,"",MAX(HX78-MIN(MAX(HX$9-HX78*HX$8/12,0),HX78),0))</x:f>
      </x:c>
      <x:c r="HY79" s="58" t="str">
        <x:f>IF($C79&gt;'Deal Pricing'!$D$9,"",MAX(HY78-MIN(MAX(HY$9-HY78*HY$8/12,0),HY78),0))</x:f>
      </x:c>
      <x:c r="HZ79" s="58" t="str">
        <x:f>IF($C79&gt;'Deal Pricing'!$D$9,"",MAX(HZ78-MIN(MAX(HZ$9-HZ78*HZ$8/12,0),HZ78),0))</x:f>
      </x:c>
      <x:c r="IA79" s="58" t="str">
        <x:f>IF($C79&gt;'Deal Pricing'!$D$9,"",MAX(IA78-MIN(MAX(IA$9-IA78*IA$8/12,0),IA78),0))</x:f>
      </x:c>
      <x:c r="IB79" s="58" t="str">
        <x:f>IF($C79&gt;'Deal Pricing'!$D$9,"",MAX(IB78-MIN(MAX(IB$9-IB78*IB$8/12,0),IB78),0))</x:f>
      </x:c>
      <x:c r="IC79" s="2"/>
      <x:c r="ID79" s="2"/>
      <x:c r="IE79" s="2"/>
      <x:c r="IF79" s="2"/>
    </x:row>
    <x:row r="80">
      <x:c r="A80" s="2"/>
      <x:c r="B80" s="2"/>
      <x:c r="C80" s="2" t="n">
        <x:v>56</x:v>
      </x:c>
      <x:c r="D80" s="67" t="str">
        <x:f>IF(C80&lt;='Deal Pricing'!$D$9,(1-(1-(1-'Deal Pricing'!$H$10)^(1/12)))^(C80-1),"")</x:f>
      </x:c>
      <x:c r="E80" s="67" t="str">
        <x:f>IF(D80="","",D80*(1-(1-'Deal Pricing'!$H$10)^(1/12)))</x:f>
      </x:c>
      <x:c r="F80" s="58" t="str">
        <x:f>IF($C80&gt;'Deal Pricing'!$D$9,"",MAX(F79-MIN(MAX(F$9-F79*F$8/12,0),F79),0))</x:f>
      </x:c>
      <x:c r="G80" s="58" t="str">
        <x:f>IF($C80&gt;'Deal Pricing'!$D$9,"",MAX(G79-MIN(MAX(G$9-G79*G$8/12,0),G79),0))</x:f>
      </x:c>
      <x:c r="H80" s="58" t="str">
        <x:f>IF($C80&gt;'Deal Pricing'!$D$9,"",MAX(H79-MIN(MAX(H$9-H79*H$8/12,0),H79),0))</x:f>
      </x:c>
      <x:c r="I80" s="58" t="str">
        <x:f>IF($C80&gt;'Deal Pricing'!$D$9,"",MAX(I79-MIN(MAX(I$9-I79*I$8/12,0),I79),0))</x:f>
      </x:c>
      <x:c r="J80" s="58" t="str">
        <x:f>IF($C80&gt;'Deal Pricing'!$D$9,"",MAX(J79-MIN(MAX(J$9-J79*J$8/12,0),J79),0))</x:f>
      </x:c>
      <x:c r="K80" s="58" t="str">
        <x:f>IF($C80&gt;'Deal Pricing'!$D$9,"",MAX(K79-MIN(MAX(K$9-K79*K$8/12,0),K79),0))</x:f>
      </x:c>
      <x:c r="L80" s="58" t="str">
        <x:f>IF($C80&gt;'Deal Pricing'!$D$9,"",MAX(L79-MIN(MAX(L$9-L79*L$8/12,0),L79),0))</x:f>
      </x:c>
      <x:c r="M80" s="58" t="str">
        <x:f>IF($C80&gt;'Deal Pricing'!$D$9,"",MAX(M79-MIN(MAX(M$9-M79*M$8/12,0),M79),0))</x:f>
      </x:c>
      <x:c r="N80" s="58" t="str">
        <x:f>IF($C80&gt;'Deal Pricing'!$D$9,"",MAX(N79-MIN(MAX(N$9-N79*N$8/12,0),N79),0))</x:f>
      </x:c>
      <x:c r="O80" s="58" t="str">
        <x:f>IF($C80&gt;'Deal Pricing'!$D$9,"",MAX(O79-MIN(MAX(O$9-O79*O$8/12,0),O79),0))</x:f>
      </x:c>
      <x:c r="P80" s="58" t="str">
        <x:f>IF($C80&gt;'Deal Pricing'!$D$9,"",MAX(P79-MIN(MAX(P$9-P79*P$8/12,0),P79),0))</x:f>
      </x:c>
      <x:c r="Q80" s="58" t="str">
        <x:f>IF($C80&gt;'Deal Pricing'!$D$9,"",MAX(Q79-MIN(MAX(Q$9-Q79*Q$8/12,0),Q79),0))</x:f>
      </x:c>
      <x:c r="R80" s="58" t="str">
        <x:f>IF($C80&gt;'Deal Pricing'!$D$9,"",MAX(R79-MIN(MAX(R$9-R79*R$8/12,0),R79),0))</x:f>
      </x:c>
      <x:c r="S80" s="58" t="str">
        <x:f>IF($C80&gt;'Deal Pricing'!$D$9,"",MAX(S79-MIN(MAX(S$9-S79*S$8/12,0),S79),0))</x:f>
      </x:c>
      <x:c r="T80" s="58" t="str">
        <x:f>IF($C80&gt;'Deal Pricing'!$D$9,"",MAX(T79-MIN(MAX(T$9-T79*T$8/12,0),T79),0))</x:f>
      </x:c>
      <x:c r="U80" s="58" t="str">
        <x:f>IF($C80&gt;'Deal Pricing'!$D$9,"",MAX(U79-MIN(MAX(U$9-U79*U$8/12,0),U79),0))</x:f>
      </x:c>
      <x:c r="V80" s="58" t="str">
        <x:f>IF($C80&gt;'Deal Pricing'!$D$9,"",MAX(V79-MIN(MAX(V$9-V79*V$8/12,0),V79),0))</x:f>
      </x:c>
      <x:c r="W80" s="58" t="str">
        <x:f>IF($C80&gt;'Deal Pricing'!$D$9,"",MAX(W79-MIN(MAX(W$9-W79*W$8/12,0),W79),0))</x:f>
      </x:c>
      <x:c r="X80" s="58" t="str">
        <x:f>IF($C80&gt;'Deal Pricing'!$D$9,"",MAX(X79-MIN(MAX(X$9-X79*X$8/12,0),X79),0))</x:f>
      </x:c>
      <x:c r="Y80" s="58" t="str">
        <x:f>IF($C80&gt;'Deal Pricing'!$D$9,"",MAX(Y79-MIN(MAX(Y$9-Y79*Y$8/12,0),Y79),0))</x:f>
      </x:c>
      <x:c r="Z80" s="58" t="str">
        <x:f>IF($C80&gt;'Deal Pricing'!$D$9,"",MAX(Z79-MIN(MAX(Z$9-Z79*Z$8/12,0),Z79),0))</x:f>
      </x:c>
      <x:c r="AA80" s="58" t="str">
        <x:f>IF($C80&gt;'Deal Pricing'!$D$9,"",MAX(AA79-MIN(MAX(AA$9-AA79*AA$8/12,0),AA79),0))</x:f>
      </x:c>
      <x:c r="AB80" s="58" t="str">
        <x:f>IF($C80&gt;'Deal Pricing'!$D$9,"",MAX(AB79-MIN(MAX(AB$9-AB79*AB$8/12,0),AB79),0))</x:f>
      </x:c>
      <x:c r="AC80" s="58" t="str">
        <x:f>IF($C80&gt;'Deal Pricing'!$D$9,"",MAX(AC79-MIN(MAX(AC$9-AC79*AC$8/12,0),AC79),0))</x:f>
      </x:c>
      <x:c r="AD80" s="58" t="str">
        <x:f>IF($C80&gt;'Deal Pricing'!$D$9,"",MAX(AD79-MIN(MAX(AD$9-AD79*AD$8/12,0),AD79),0))</x:f>
      </x:c>
      <x:c r="AE80" s="58" t="str">
        <x:f>IF($C80&gt;'Deal Pricing'!$D$9,"",MAX(AE79-MIN(MAX(AE$9-AE79*AE$8/12,0),AE79),0))</x:f>
      </x:c>
      <x:c r="AF80" s="58" t="str">
        <x:f>IF($C80&gt;'Deal Pricing'!$D$9,"",MAX(AF79-MIN(MAX(AF$9-AF79*AF$8/12,0),AF79),0))</x:f>
      </x:c>
      <x:c r="AG80" s="58" t="str">
        <x:f>IF($C80&gt;'Deal Pricing'!$D$9,"",MAX(AG79-MIN(MAX(AG$9-AG79*AG$8/12,0),AG79),0))</x:f>
      </x:c>
      <x:c r="AH80" s="58" t="str">
        <x:f>IF($C80&gt;'Deal Pricing'!$D$9,"",MAX(AH79-MIN(MAX(AH$9-AH79*AH$8/12,0),AH79),0))</x:f>
      </x:c>
      <x:c r="AI80" s="58" t="str">
        <x:f>IF($C80&gt;'Deal Pricing'!$D$9,"",MAX(AI79-MIN(MAX(AI$9-AI79*AI$8/12,0),AI79),0))</x:f>
      </x:c>
      <x:c r="AJ80" s="58" t="str">
        <x:f>IF($C80&gt;'Deal Pricing'!$D$9,"",MAX(AJ79-MIN(MAX(AJ$9-AJ79*AJ$8/12,0),AJ79),0))</x:f>
      </x:c>
      <x:c r="AK80" s="58" t="str">
        <x:f>IF($C80&gt;'Deal Pricing'!$D$9,"",MAX(AK79-MIN(MAX(AK$9-AK79*AK$8/12,0),AK79),0))</x:f>
      </x:c>
      <x:c r="AL80" s="58" t="str">
        <x:f>IF($C80&gt;'Deal Pricing'!$D$9,"",MAX(AL79-MIN(MAX(AL$9-AL79*AL$8/12,0),AL79),0))</x:f>
      </x:c>
      <x:c r="AM80" s="58" t="str">
        <x:f>IF($C80&gt;'Deal Pricing'!$D$9,"",MAX(AM79-MIN(MAX(AM$9-AM79*AM$8/12,0),AM79),0))</x:f>
      </x:c>
      <x:c r="AN80" s="58" t="str">
        <x:f>IF($C80&gt;'Deal Pricing'!$D$9,"",MAX(AN79-MIN(MAX(AN$9-AN79*AN$8/12,0),AN79),0))</x:f>
      </x:c>
      <x:c r="AO80" s="58" t="str">
        <x:f>IF($C80&gt;'Deal Pricing'!$D$9,"",MAX(AO79-MIN(MAX(AO$9-AO79*AO$8/12,0),AO79),0))</x:f>
      </x:c>
      <x:c r="AP80" s="58" t="str">
        <x:f>IF($C80&gt;'Deal Pricing'!$D$9,"",MAX(AP79-MIN(MAX(AP$9-AP79*AP$8/12,0),AP79),0))</x:f>
      </x:c>
      <x:c r="AQ80" s="58" t="str">
        <x:f>IF($C80&gt;'Deal Pricing'!$D$9,"",MAX(AQ79-MIN(MAX(AQ$9-AQ79*AQ$8/12,0),AQ79),0))</x:f>
      </x:c>
      <x:c r="AR80" s="58" t="str">
        <x:f>IF($C80&gt;'Deal Pricing'!$D$9,"",MAX(AR79-MIN(MAX(AR$9-AR79*AR$8/12,0),AR79),0))</x:f>
      </x:c>
      <x:c r="AS80" s="58" t="str">
        <x:f>IF($C80&gt;'Deal Pricing'!$D$9,"",MAX(AS79-MIN(MAX(AS$9-AS79*AS$8/12,0),AS79),0))</x:f>
      </x:c>
      <x:c r="AT80" s="58" t="str">
        <x:f>IF($C80&gt;'Deal Pricing'!$D$9,"",MAX(AT79-MIN(MAX(AT$9-AT79*AT$8/12,0),AT79),0))</x:f>
      </x:c>
      <x:c r="AU80" s="58" t="str">
        <x:f>IF($C80&gt;'Deal Pricing'!$D$9,"",MAX(AU79-MIN(MAX(AU$9-AU79*AU$8/12,0),AU79),0))</x:f>
      </x:c>
      <x:c r="AV80" s="58" t="str">
        <x:f>IF($C80&gt;'Deal Pricing'!$D$9,"",MAX(AV79-MIN(MAX(AV$9-AV79*AV$8/12,0),AV79),0))</x:f>
      </x:c>
      <x:c r="AW80" s="58" t="str">
        <x:f>IF($C80&gt;'Deal Pricing'!$D$9,"",MAX(AW79-MIN(MAX(AW$9-AW79*AW$8/12,0),AW79),0))</x:f>
      </x:c>
      <x:c r="AX80" s="58" t="str">
        <x:f>IF($C80&gt;'Deal Pricing'!$D$9,"",MAX(AX79-MIN(MAX(AX$9-AX79*AX$8/12,0),AX79),0))</x:f>
      </x:c>
      <x:c r="AY80" s="58" t="str">
        <x:f>IF($C80&gt;'Deal Pricing'!$D$9,"",MAX(AY79-MIN(MAX(AY$9-AY79*AY$8/12,0),AY79),0))</x:f>
      </x:c>
      <x:c r="AZ80" s="58" t="str">
        <x:f>IF($C80&gt;'Deal Pricing'!$D$9,"",MAX(AZ79-MIN(MAX(AZ$9-AZ79*AZ$8/12,0),AZ79),0))</x:f>
      </x:c>
      <x:c r="BA80" s="58" t="str">
        <x:f>IF($C80&gt;'Deal Pricing'!$D$9,"",MAX(BA79-MIN(MAX(BA$9-BA79*BA$8/12,0),BA79),0))</x:f>
      </x:c>
      <x:c r="BB80" s="58" t="str">
        <x:f>IF($C80&gt;'Deal Pricing'!$D$9,"",MAX(BB79-MIN(MAX(BB$9-BB79*BB$8/12,0),BB79),0))</x:f>
      </x:c>
      <x:c r="BC80" s="58" t="str">
        <x:f>IF($C80&gt;'Deal Pricing'!$D$9,"",MAX(BC79-MIN(MAX(BC$9-BC79*BC$8/12,0),BC79),0))</x:f>
      </x:c>
      <x:c r="BD80" s="58" t="str">
        <x:f>IF($C80&gt;'Deal Pricing'!$D$9,"",MAX(BD79-MIN(MAX(BD$9-BD79*BD$8/12,0),BD79),0))</x:f>
      </x:c>
      <x:c r="BE80" s="58" t="str">
        <x:f>IF($C80&gt;'Deal Pricing'!$D$9,"",MAX(BE79-MIN(MAX(BE$9-BE79*BE$8/12,0),BE79),0))</x:f>
      </x:c>
      <x:c r="BF80" s="58" t="str">
        <x:f>IF($C80&gt;'Deal Pricing'!$D$9,"",MAX(BF79-MIN(MAX(BF$9-BF79*BF$8/12,0),BF79),0))</x:f>
      </x:c>
      <x:c r="BG80" s="58" t="str">
        <x:f>IF($C80&gt;'Deal Pricing'!$D$9,"",MAX(BG79-MIN(MAX(BG$9-BG79*BG$8/12,0),BG79),0))</x:f>
      </x:c>
      <x:c r="BH80" s="58" t="str">
        <x:f>IF($C80&gt;'Deal Pricing'!$D$9,"",MAX(BH79-MIN(MAX(BH$9-BH79*BH$8/12,0),BH79),0))</x:f>
      </x:c>
      <x:c r="BI80" s="58" t="str">
        <x:f>IF($C80&gt;'Deal Pricing'!$D$9,"",MAX(BI79-MIN(MAX(BI$9-BI79*BI$8/12,0),BI79),0))</x:f>
      </x:c>
      <x:c r="BJ80" s="58" t="str">
        <x:f>IF($C80&gt;'Deal Pricing'!$D$9,"",MAX(BJ79-MIN(MAX(BJ$9-BJ79*BJ$8/12,0),BJ79),0))</x:f>
      </x:c>
      <x:c r="BK80" s="58" t="str">
        <x:f>IF($C80&gt;'Deal Pricing'!$D$9,"",MAX(BK79-MIN(MAX(BK$9-BK79*BK$8/12,0),BK79),0))</x:f>
      </x:c>
      <x:c r="BL80" s="58" t="str">
        <x:f>IF($C80&gt;'Deal Pricing'!$D$9,"",MAX(BL79-MIN(MAX(BL$9-BL79*BL$8/12,0),BL79),0))</x:f>
      </x:c>
      <x:c r="BM80" s="58" t="str">
        <x:f>IF($C80&gt;'Deal Pricing'!$D$9,"",MAX(BM79-MIN(MAX(BM$9-BM79*BM$8/12,0),BM79),0))</x:f>
      </x:c>
      <x:c r="BN80" s="58" t="str">
        <x:f>IF($C80&gt;'Deal Pricing'!$D$9,"",MAX(BN79-MIN(MAX(BN$9-BN79*BN$8/12,0),BN79),0))</x:f>
      </x:c>
      <x:c r="BO80" s="58" t="str">
        <x:f>IF($C80&gt;'Deal Pricing'!$D$9,"",MAX(BO79-MIN(MAX(BO$9-BO79*BO$8/12,0),BO79),0))</x:f>
      </x:c>
      <x:c r="BP80" s="58" t="str">
        <x:f>IF($C80&gt;'Deal Pricing'!$D$9,"",MAX(BP79-MIN(MAX(BP$9-BP79*BP$8/12,0),BP79),0))</x:f>
      </x:c>
      <x:c r="BQ80" s="58" t="str">
        <x:f>IF($C80&gt;'Deal Pricing'!$D$9,"",MAX(BQ79-MIN(MAX(BQ$9-BQ79*BQ$8/12,0),BQ79),0))</x:f>
      </x:c>
      <x:c r="BR80" s="58" t="str">
        <x:f>IF($C80&gt;'Deal Pricing'!$D$9,"",MAX(BR79-MIN(MAX(BR$9-BR79*BR$8/12,0),BR79),0))</x:f>
      </x:c>
      <x:c r="BS80" s="58" t="str">
        <x:f>IF($C80&gt;'Deal Pricing'!$D$9,"",MAX(BS79-MIN(MAX(BS$9-BS79*BS$8/12,0),BS79),0))</x:f>
      </x:c>
      <x:c r="BT80" s="58" t="str">
        <x:f>IF($C80&gt;'Deal Pricing'!$D$9,"",MAX(BT79-MIN(MAX(BT$9-BT79*BT$8/12,0),BT79),0))</x:f>
      </x:c>
      <x:c r="BU80" s="58" t="str">
        <x:f>IF($C80&gt;'Deal Pricing'!$D$9,"",MAX(BU79-MIN(MAX(BU$9-BU79*BU$8/12,0),BU79),0))</x:f>
      </x:c>
      <x:c r="BV80" s="58" t="str">
        <x:f>IF($C80&gt;'Deal Pricing'!$D$9,"",MAX(BV79-MIN(MAX(BV$9-BV79*BV$8/12,0),BV79),0))</x:f>
      </x:c>
      <x:c r="BW80" s="58" t="str">
        <x:f>IF($C80&gt;'Deal Pricing'!$D$9,"",MAX(BW79-MIN(MAX(BW$9-BW79*BW$8/12,0),BW79),0))</x:f>
      </x:c>
      <x:c r="BX80" s="58" t="str">
        <x:f>IF($C80&gt;'Deal Pricing'!$D$9,"",MAX(BX79-MIN(MAX(BX$9-BX79*BX$8/12,0),BX79),0))</x:f>
      </x:c>
      <x:c r="BY80" s="58" t="str">
        <x:f>IF($C80&gt;'Deal Pricing'!$D$9,"",MAX(BY79-MIN(MAX(BY$9-BY79*BY$8/12,0),BY79),0))</x:f>
      </x:c>
      <x:c r="BZ80" s="58" t="str">
        <x:f>IF($C80&gt;'Deal Pricing'!$D$9,"",MAX(BZ79-MIN(MAX(BZ$9-BZ79*BZ$8/12,0),BZ79),0))</x:f>
      </x:c>
      <x:c r="CA80" s="58" t="str">
        <x:f>IF($C80&gt;'Deal Pricing'!$D$9,"",MAX(CA79-MIN(MAX(CA$9-CA79*CA$8/12,0),CA79),0))</x:f>
      </x:c>
      <x:c r="CB80" s="58" t="str">
        <x:f>IF($C80&gt;'Deal Pricing'!$D$9,"",MAX(CB79-MIN(MAX(CB$9-CB79*CB$8/12,0),CB79),0))</x:f>
      </x:c>
      <x:c r="CC80" s="58" t="str">
        <x:f>IF($C80&gt;'Deal Pricing'!$D$9,"",MAX(CC79-MIN(MAX(CC$9-CC79*CC$8/12,0),CC79),0))</x:f>
      </x:c>
      <x:c r="CD80" s="58" t="str">
        <x:f>IF($C80&gt;'Deal Pricing'!$D$9,"",MAX(CD79-MIN(MAX(CD$9-CD79*CD$8/12,0),CD79),0))</x:f>
      </x:c>
      <x:c r="CE80" s="58" t="str">
        <x:f>IF($C80&gt;'Deal Pricing'!$D$9,"",MAX(CE79-MIN(MAX(CE$9-CE79*CE$8/12,0),CE79),0))</x:f>
      </x:c>
      <x:c r="CF80" s="58" t="str">
        <x:f>IF($C80&gt;'Deal Pricing'!$D$9,"",MAX(CF79-MIN(MAX(CF$9-CF79*CF$8/12,0),CF79),0))</x:f>
      </x:c>
      <x:c r="CG80" s="58" t="str">
        <x:f>IF($C80&gt;'Deal Pricing'!$D$9,"",MAX(CG79-MIN(MAX(CG$9-CG79*CG$8/12,0),CG79),0))</x:f>
      </x:c>
      <x:c r="CH80" s="58" t="str">
        <x:f>IF($C80&gt;'Deal Pricing'!$D$9,"",MAX(CH79-MIN(MAX(CH$9-CH79*CH$8/12,0),CH79),0))</x:f>
      </x:c>
      <x:c r="CI80" s="58" t="str">
        <x:f>IF($C80&gt;'Deal Pricing'!$D$9,"",MAX(CI79-MIN(MAX(CI$9-CI79*CI$8/12,0),CI79),0))</x:f>
      </x:c>
      <x:c r="CJ80" s="58" t="str">
        <x:f>IF($C80&gt;'Deal Pricing'!$D$9,"",MAX(CJ79-MIN(MAX(CJ$9-CJ79*CJ$8/12,0),CJ79),0))</x:f>
      </x:c>
      <x:c r="CK80" s="58" t="str">
        <x:f>IF($C80&gt;'Deal Pricing'!$D$9,"",MAX(CK79-MIN(MAX(CK$9-CK79*CK$8/12,0),CK79),0))</x:f>
      </x:c>
      <x:c r="CL80" s="58" t="str">
        <x:f>IF($C80&gt;'Deal Pricing'!$D$9,"",MAX(CL79-MIN(MAX(CL$9-CL79*CL$8/12,0),CL79),0))</x:f>
      </x:c>
      <x:c r="CM80" s="58" t="str">
        <x:f>IF($C80&gt;'Deal Pricing'!$D$9,"",MAX(CM79-MIN(MAX(CM$9-CM79*CM$8/12,0),CM79),0))</x:f>
      </x:c>
      <x:c r="CN80" s="58" t="str">
        <x:f>IF($C80&gt;'Deal Pricing'!$D$9,"",MAX(CN79-MIN(MAX(CN$9-CN79*CN$8/12,0),CN79),0))</x:f>
      </x:c>
      <x:c r="CO80" s="58" t="str">
        <x:f>IF($C80&gt;'Deal Pricing'!$D$9,"",MAX(CO79-MIN(MAX(CO$9-CO79*CO$8/12,0),CO79),0))</x:f>
      </x:c>
      <x:c r="CP80" s="58" t="str">
        <x:f>IF($C80&gt;'Deal Pricing'!$D$9,"",MAX(CP79-MIN(MAX(CP$9-CP79*CP$8/12,0),CP79),0))</x:f>
      </x:c>
      <x:c r="CQ80" s="58" t="str">
        <x:f>IF($C80&gt;'Deal Pricing'!$D$9,"",MAX(CQ79-MIN(MAX(CQ$9-CQ79*CQ$8/12,0),CQ79),0))</x:f>
      </x:c>
      <x:c r="CR80" s="58" t="str">
        <x:f>IF($C80&gt;'Deal Pricing'!$D$9,"",MAX(CR79-MIN(MAX(CR$9-CR79*CR$8/12,0),CR79),0))</x:f>
      </x:c>
      <x:c r="CS80" s="58" t="str">
        <x:f>IF($C80&gt;'Deal Pricing'!$D$9,"",MAX(CS79-MIN(MAX(CS$9-CS79*CS$8/12,0),CS79),0))</x:f>
      </x:c>
      <x:c r="CT80" s="58" t="str">
        <x:f>IF($C80&gt;'Deal Pricing'!$D$9,"",MAX(CT79-MIN(MAX(CT$9-CT79*CT$8/12,0),CT79),0))</x:f>
      </x:c>
      <x:c r="CU80" s="58" t="str">
        <x:f>IF($C80&gt;'Deal Pricing'!$D$9,"",MAX(CU79-MIN(MAX(CU$9-CU79*CU$8/12,0),CU79),0))</x:f>
      </x:c>
      <x:c r="CV80" s="58" t="str">
        <x:f>IF($C80&gt;'Deal Pricing'!$D$9,"",MAX(CV79-MIN(MAX(CV$9-CV79*CV$8/12,0),CV79),0))</x:f>
      </x:c>
      <x:c r="CW80" s="58" t="str">
        <x:f>IF($C80&gt;'Deal Pricing'!$D$9,"",MAX(CW79-MIN(MAX(CW$9-CW79*CW$8/12,0),CW79),0))</x:f>
      </x:c>
      <x:c r="CX80" s="58" t="str">
        <x:f>IF($C80&gt;'Deal Pricing'!$D$9,"",MAX(CX79-MIN(MAX(CX$9-CX79*CX$8/12,0),CX79),0))</x:f>
      </x:c>
      <x:c r="CY80" s="58" t="str">
        <x:f>IF($C80&gt;'Deal Pricing'!$D$9,"",MAX(CY79-MIN(MAX(CY$9-CY79*CY$8/12,0),CY79),0))</x:f>
      </x:c>
      <x:c r="CZ80" s="58" t="str">
        <x:f>IF($C80&gt;'Deal Pricing'!$D$9,"",MAX(CZ79-MIN(MAX(CZ$9-CZ79*CZ$8/12,0),CZ79),0))</x:f>
      </x:c>
      <x:c r="DA80" s="58" t="str">
        <x:f>IF($C80&gt;'Deal Pricing'!$D$9,"",MAX(DA79-MIN(MAX(DA$9-DA79*DA$8/12,0),DA79),0))</x:f>
      </x:c>
      <x:c r="DB80" s="58" t="str">
        <x:f>IF($C80&gt;'Deal Pricing'!$D$9,"",MAX(DB79-MIN(MAX(DB$9-DB79*DB$8/12,0),DB79),0))</x:f>
      </x:c>
      <x:c r="DC80" s="58" t="str">
        <x:f>IF($C80&gt;'Deal Pricing'!$D$9,"",MAX(DC79-MIN(MAX(DC$9-DC79*DC$8/12,0),DC79),0))</x:f>
      </x:c>
      <x:c r="DD80" s="58" t="str">
        <x:f>IF($C80&gt;'Deal Pricing'!$D$9,"",MAX(DD79-MIN(MAX(DD$9-DD79*DD$8/12,0),DD79),0))</x:f>
      </x:c>
      <x:c r="DE80" s="58" t="str">
        <x:f>IF($C80&gt;'Deal Pricing'!$D$9,"",MAX(DE79-MIN(MAX(DE$9-DE79*DE$8/12,0),DE79),0))</x:f>
      </x:c>
      <x:c r="DF80" s="58" t="str">
        <x:f>IF($C80&gt;'Deal Pricing'!$D$9,"",MAX(DF79-MIN(MAX(DF$9-DF79*DF$8/12,0),DF79),0))</x:f>
      </x:c>
      <x:c r="DG80" s="58" t="str">
        <x:f>IF($C80&gt;'Deal Pricing'!$D$9,"",MAX(DG79-MIN(MAX(DG$9-DG79*DG$8/12,0),DG79),0))</x:f>
      </x:c>
      <x:c r="DH80" s="58" t="str">
        <x:f>IF($C80&gt;'Deal Pricing'!$D$9,"",MAX(DH79-MIN(MAX(DH$9-DH79*DH$8/12,0),DH79),0))</x:f>
      </x:c>
      <x:c r="DI80" s="58" t="str">
        <x:f>IF($C80&gt;'Deal Pricing'!$D$9,"",MAX(DI79-MIN(MAX(DI$9-DI79*DI$8/12,0),DI79),0))</x:f>
      </x:c>
      <x:c r="DJ80" s="58" t="str">
        <x:f>IF($C80&gt;'Deal Pricing'!$D$9,"",MAX(DJ79-MIN(MAX(DJ$9-DJ79*DJ$8/12,0),DJ79),0))</x:f>
      </x:c>
      <x:c r="DK80" s="58" t="str">
        <x:f>IF($C80&gt;'Deal Pricing'!$D$9,"",MAX(DK79-MIN(MAX(DK$9-DK79*DK$8/12,0),DK79),0))</x:f>
      </x:c>
      <x:c r="DL80" s="58" t="str">
        <x:f>IF($C80&gt;'Deal Pricing'!$D$9,"",MAX(DL79-MIN(MAX(DL$9-DL79*DL$8/12,0),DL79),0))</x:f>
      </x:c>
      <x:c r="DM80" s="58" t="str">
        <x:f>IF($C80&gt;'Deal Pricing'!$D$9,"",MAX(DM79-MIN(MAX(DM$9-DM79*DM$8/12,0),DM79),0))</x:f>
      </x:c>
      <x:c r="DN80" s="58" t="str">
        <x:f>IF($C80&gt;'Deal Pricing'!$D$9,"",MAX(DN79-MIN(MAX(DN$9-DN79*DN$8/12,0),DN79),0))</x:f>
      </x:c>
      <x:c r="DO80" s="58" t="str">
        <x:f>IF($C80&gt;'Deal Pricing'!$D$9,"",MAX(DO79-MIN(MAX(DO$9-DO79*DO$8/12,0),DO79),0))</x:f>
      </x:c>
      <x:c r="DP80" s="58" t="str">
        <x:f>IF($C80&gt;'Deal Pricing'!$D$9,"",MAX(DP79-MIN(MAX(DP$9-DP79*DP$8/12,0),DP79),0))</x:f>
      </x:c>
      <x:c r="DQ80" s="58" t="str">
        <x:f>IF($C80&gt;'Deal Pricing'!$D$9,"",MAX(DQ79-MIN(MAX(DQ$9-DQ79*DQ$8/12,0),DQ79),0))</x:f>
      </x:c>
      <x:c r="DR80" s="58" t="str">
        <x:f>IF($C80&gt;'Deal Pricing'!$D$9,"",MAX(DR79-MIN(MAX(DR$9-DR79*DR$8/12,0),DR79),0))</x:f>
      </x:c>
      <x:c r="DS80" s="58" t="str">
        <x:f>IF($C80&gt;'Deal Pricing'!$D$9,"",MAX(DS79-MIN(MAX(DS$9-DS79*DS$8/12,0),DS79),0))</x:f>
      </x:c>
      <x:c r="DT80" s="58" t="str">
        <x:f>IF($C80&gt;'Deal Pricing'!$D$9,"",MAX(DT79-MIN(MAX(DT$9-DT79*DT$8/12,0),DT79),0))</x:f>
      </x:c>
      <x:c r="DU80" s="58" t="str">
        <x:f>IF($C80&gt;'Deal Pricing'!$D$9,"",MAX(DU79-MIN(MAX(DU$9-DU79*DU$8/12,0),DU79),0))</x:f>
      </x:c>
      <x:c r="DV80" s="58" t="str">
        <x:f>IF($C80&gt;'Deal Pricing'!$D$9,"",MAX(DV79-MIN(MAX(DV$9-DV79*DV$8/12,0),DV79),0))</x:f>
      </x:c>
      <x:c r="DW80" s="58" t="str">
        <x:f>IF($C80&gt;'Deal Pricing'!$D$9,"",MAX(DW79-MIN(MAX(DW$9-DW79*DW$8/12,0),DW79),0))</x:f>
      </x:c>
      <x:c r="DX80" s="58" t="str">
        <x:f>IF($C80&gt;'Deal Pricing'!$D$9,"",MAX(DX79-MIN(MAX(DX$9-DX79*DX$8/12,0),DX79),0))</x:f>
      </x:c>
      <x:c r="DY80" s="58" t="str">
        <x:f>IF($C80&gt;'Deal Pricing'!$D$9,"",MAX(DY79-MIN(MAX(DY$9-DY79*DY$8/12,0),DY79),0))</x:f>
      </x:c>
      <x:c r="DZ80" s="58" t="str">
        <x:f>IF($C80&gt;'Deal Pricing'!$D$9,"",MAX(DZ79-MIN(MAX(DZ$9-DZ79*DZ$8/12,0),DZ79),0))</x:f>
      </x:c>
      <x:c r="EA80" s="58" t="str">
        <x:f>IF($C80&gt;'Deal Pricing'!$D$9,"",MAX(EA79-MIN(MAX(EA$9-EA79*EA$8/12,0),EA79),0))</x:f>
      </x:c>
      <x:c r="EB80" s="58" t="str">
        <x:f>IF($C80&gt;'Deal Pricing'!$D$9,"",MAX(EB79-MIN(MAX(EB$9-EB79*EB$8/12,0),EB79),0))</x:f>
      </x:c>
      <x:c r="EC80" s="58" t="str">
        <x:f>IF($C80&gt;'Deal Pricing'!$D$9,"",MAX(EC79-MIN(MAX(EC$9-EC79*EC$8/12,0),EC79),0))</x:f>
      </x:c>
      <x:c r="ED80" s="58" t="str">
        <x:f>IF($C80&gt;'Deal Pricing'!$D$9,"",MAX(ED79-MIN(MAX(ED$9-ED79*ED$8/12,0),ED79),0))</x:f>
      </x:c>
      <x:c r="EE80" s="58" t="str">
        <x:f>IF($C80&gt;'Deal Pricing'!$D$9,"",MAX(EE79-MIN(MAX(EE$9-EE79*EE$8/12,0),EE79),0))</x:f>
      </x:c>
      <x:c r="EF80" s="58" t="str">
        <x:f>IF($C80&gt;'Deal Pricing'!$D$9,"",MAX(EF79-MIN(MAX(EF$9-EF79*EF$8/12,0),EF79),0))</x:f>
      </x:c>
      <x:c r="EG80" s="58" t="str">
        <x:f>IF($C80&gt;'Deal Pricing'!$D$9,"",MAX(EG79-MIN(MAX(EG$9-EG79*EG$8/12,0),EG79),0))</x:f>
      </x:c>
      <x:c r="EH80" s="58" t="str">
        <x:f>IF($C80&gt;'Deal Pricing'!$D$9,"",MAX(EH79-MIN(MAX(EH$9-EH79*EH$8/12,0),EH79),0))</x:f>
      </x:c>
      <x:c r="EI80" s="58" t="str">
        <x:f>IF($C80&gt;'Deal Pricing'!$D$9,"",MAX(EI79-MIN(MAX(EI$9-EI79*EI$8/12,0),EI79),0))</x:f>
      </x:c>
      <x:c r="EJ80" s="58" t="str">
        <x:f>IF($C80&gt;'Deal Pricing'!$D$9,"",MAX(EJ79-MIN(MAX(EJ$9-EJ79*EJ$8/12,0),EJ79),0))</x:f>
      </x:c>
      <x:c r="EK80" s="58" t="str">
        <x:f>IF($C80&gt;'Deal Pricing'!$D$9,"",MAX(EK79-MIN(MAX(EK$9-EK79*EK$8/12,0),EK79),0))</x:f>
      </x:c>
      <x:c r="EL80" s="58" t="str">
        <x:f>IF($C80&gt;'Deal Pricing'!$D$9,"",MAX(EL79-MIN(MAX(EL$9-EL79*EL$8/12,0),EL79),0))</x:f>
      </x:c>
      <x:c r="EM80" s="58" t="str">
        <x:f>IF($C80&gt;'Deal Pricing'!$D$9,"",MAX(EM79-MIN(MAX(EM$9-EM79*EM$8/12,0),EM79),0))</x:f>
      </x:c>
      <x:c r="EN80" s="58" t="str">
        <x:f>IF($C80&gt;'Deal Pricing'!$D$9,"",MAX(EN79-MIN(MAX(EN$9-EN79*EN$8/12,0),EN79),0))</x:f>
      </x:c>
      <x:c r="EO80" s="58" t="str">
        <x:f>IF($C80&gt;'Deal Pricing'!$D$9,"",MAX(EO79-MIN(MAX(EO$9-EO79*EO$8/12,0),EO79),0))</x:f>
      </x:c>
      <x:c r="EP80" s="58" t="str">
        <x:f>IF($C80&gt;'Deal Pricing'!$D$9,"",MAX(EP79-MIN(MAX(EP$9-EP79*EP$8/12,0),EP79),0))</x:f>
      </x:c>
      <x:c r="EQ80" s="58" t="str">
        <x:f>IF($C80&gt;'Deal Pricing'!$D$9,"",MAX(EQ79-MIN(MAX(EQ$9-EQ79*EQ$8/12,0),EQ79),0))</x:f>
      </x:c>
      <x:c r="ER80" s="58" t="str">
        <x:f>IF($C80&gt;'Deal Pricing'!$D$9,"",MAX(ER79-MIN(MAX(ER$9-ER79*ER$8/12,0),ER79),0))</x:f>
      </x:c>
      <x:c r="ES80" s="58" t="str">
        <x:f>IF($C80&gt;'Deal Pricing'!$D$9,"",MAX(ES79-MIN(MAX(ES$9-ES79*ES$8/12,0),ES79),0))</x:f>
      </x:c>
      <x:c r="ET80" s="58" t="str">
        <x:f>IF($C80&gt;'Deal Pricing'!$D$9,"",MAX(ET79-MIN(MAX(ET$9-ET79*ET$8/12,0),ET79),0))</x:f>
      </x:c>
      <x:c r="EU80" s="58" t="str">
        <x:f>IF($C80&gt;'Deal Pricing'!$D$9,"",MAX(EU79-MIN(MAX(EU$9-EU79*EU$8/12,0),EU79),0))</x:f>
      </x:c>
      <x:c r="EV80" s="58" t="str">
        <x:f>IF($C80&gt;'Deal Pricing'!$D$9,"",MAX(EV79-MIN(MAX(EV$9-EV79*EV$8/12,0),EV79),0))</x:f>
      </x:c>
      <x:c r="EW80" s="58" t="str">
        <x:f>IF($C80&gt;'Deal Pricing'!$D$9,"",MAX(EW79-MIN(MAX(EW$9-EW79*EW$8/12,0),EW79),0))</x:f>
      </x:c>
      <x:c r="EX80" s="58" t="str">
        <x:f>IF($C80&gt;'Deal Pricing'!$D$9,"",MAX(EX79-MIN(MAX(EX$9-EX79*EX$8/12,0),EX79),0))</x:f>
      </x:c>
      <x:c r="EY80" s="58" t="str">
        <x:f>IF($C80&gt;'Deal Pricing'!$D$9,"",MAX(EY79-MIN(MAX(EY$9-EY79*EY$8/12,0),EY79),0))</x:f>
      </x:c>
      <x:c r="EZ80" s="58" t="str">
        <x:f>IF($C80&gt;'Deal Pricing'!$D$9,"",MAX(EZ79-MIN(MAX(EZ$9-EZ79*EZ$8/12,0),EZ79),0))</x:f>
      </x:c>
      <x:c r="FA80" s="58" t="str">
        <x:f>IF($C80&gt;'Deal Pricing'!$D$9,"",MAX(FA79-MIN(MAX(FA$9-FA79*FA$8/12,0),FA79),0))</x:f>
      </x:c>
      <x:c r="FB80" s="58" t="str">
        <x:f>IF($C80&gt;'Deal Pricing'!$D$9,"",MAX(FB79-MIN(MAX(FB$9-FB79*FB$8/12,0),FB79),0))</x:f>
      </x:c>
      <x:c r="FC80" s="58" t="str">
        <x:f>IF($C80&gt;'Deal Pricing'!$D$9,"",MAX(FC79-MIN(MAX(FC$9-FC79*FC$8/12,0),FC79),0))</x:f>
      </x:c>
      <x:c r="FD80" s="58" t="str">
        <x:f>IF($C80&gt;'Deal Pricing'!$D$9,"",MAX(FD79-MIN(MAX(FD$9-FD79*FD$8/12,0),FD79),0))</x:f>
      </x:c>
      <x:c r="FE80" s="58" t="str">
        <x:f>IF($C80&gt;'Deal Pricing'!$D$9,"",MAX(FE79-MIN(MAX(FE$9-FE79*FE$8/12,0),FE79),0))</x:f>
      </x:c>
      <x:c r="FF80" s="58" t="str">
        <x:f>IF($C80&gt;'Deal Pricing'!$D$9,"",MAX(FF79-MIN(MAX(FF$9-FF79*FF$8/12,0),FF79),0))</x:f>
      </x:c>
      <x:c r="FG80" s="58" t="str">
        <x:f>IF($C80&gt;'Deal Pricing'!$D$9,"",MAX(FG79-MIN(MAX(FG$9-FG79*FG$8/12,0),FG79),0))</x:f>
      </x:c>
      <x:c r="FH80" s="58" t="str">
        <x:f>IF($C80&gt;'Deal Pricing'!$D$9,"",MAX(FH79-MIN(MAX(FH$9-FH79*FH$8/12,0),FH79),0))</x:f>
      </x:c>
      <x:c r="FI80" s="58" t="str">
        <x:f>IF($C80&gt;'Deal Pricing'!$D$9,"",MAX(FI79-MIN(MAX(FI$9-FI79*FI$8/12,0),FI79),0))</x:f>
      </x:c>
      <x:c r="FJ80" s="58" t="str">
        <x:f>IF($C80&gt;'Deal Pricing'!$D$9,"",MAX(FJ79-MIN(MAX(FJ$9-FJ79*FJ$8/12,0),FJ79),0))</x:f>
      </x:c>
      <x:c r="FK80" s="58" t="str">
        <x:f>IF($C80&gt;'Deal Pricing'!$D$9,"",MAX(FK79-MIN(MAX(FK$9-FK79*FK$8/12,0),FK79),0))</x:f>
      </x:c>
      <x:c r="FL80" s="58" t="str">
        <x:f>IF($C80&gt;'Deal Pricing'!$D$9,"",MAX(FL79-MIN(MAX(FL$9-FL79*FL$8/12,0),FL79),0))</x:f>
      </x:c>
      <x:c r="FM80" s="58" t="str">
        <x:f>IF($C80&gt;'Deal Pricing'!$D$9,"",MAX(FM79-MIN(MAX(FM$9-FM79*FM$8/12,0),FM79),0))</x:f>
      </x:c>
      <x:c r="FN80" s="58" t="str">
        <x:f>IF($C80&gt;'Deal Pricing'!$D$9,"",MAX(FN79-MIN(MAX(FN$9-FN79*FN$8/12,0),FN79),0))</x:f>
      </x:c>
      <x:c r="FO80" s="58" t="str">
        <x:f>IF($C80&gt;'Deal Pricing'!$D$9,"",MAX(FO79-MIN(MAX(FO$9-FO79*FO$8/12,0),FO79),0))</x:f>
      </x:c>
      <x:c r="FP80" s="58" t="str">
        <x:f>IF($C80&gt;'Deal Pricing'!$D$9,"",MAX(FP79-MIN(MAX(FP$9-FP79*FP$8/12,0),FP79),0))</x:f>
      </x:c>
      <x:c r="FQ80" s="58" t="str">
        <x:f>IF($C80&gt;'Deal Pricing'!$D$9,"",MAX(FQ79-MIN(MAX(FQ$9-FQ79*FQ$8/12,0),FQ79),0))</x:f>
      </x:c>
      <x:c r="FR80" s="58" t="str">
        <x:f>IF($C80&gt;'Deal Pricing'!$D$9,"",MAX(FR79-MIN(MAX(FR$9-FR79*FR$8/12,0),FR79),0))</x:f>
      </x:c>
      <x:c r="FS80" s="58" t="str">
        <x:f>IF($C80&gt;'Deal Pricing'!$D$9,"",MAX(FS79-MIN(MAX(FS$9-FS79*FS$8/12,0),FS79),0))</x:f>
      </x:c>
      <x:c r="FT80" s="58" t="str">
        <x:f>IF($C80&gt;'Deal Pricing'!$D$9,"",MAX(FT79-MIN(MAX(FT$9-FT79*FT$8/12,0),FT79),0))</x:f>
      </x:c>
      <x:c r="FU80" s="58" t="str">
        <x:f>IF($C80&gt;'Deal Pricing'!$D$9,"",MAX(FU79-MIN(MAX(FU$9-FU79*FU$8/12,0),FU79),0))</x:f>
      </x:c>
      <x:c r="FV80" s="58" t="str">
        <x:f>IF($C80&gt;'Deal Pricing'!$D$9,"",MAX(FV79-MIN(MAX(FV$9-FV79*FV$8/12,0),FV79),0))</x:f>
      </x:c>
      <x:c r="FW80" s="58" t="str">
        <x:f>IF($C80&gt;'Deal Pricing'!$D$9,"",MAX(FW79-MIN(MAX(FW$9-FW79*FW$8/12,0),FW79),0))</x:f>
      </x:c>
      <x:c r="FX80" s="58" t="str">
        <x:f>IF($C80&gt;'Deal Pricing'!$D$9,"",MAX(FX79-MIN(MAX(FX$9-FX79*FX$8/12,0),FX79),0))</x:f>
      </x:c>
      <x:c r="FY80" s="58" t="str">
        <x:f>IF($C80&gt;'Deal Pricing'!$D$9,"",MAX(FY79-MIN(MAX(FY$9-FY79*FY$8/12,0),FY79),0))</x:f>
      </x:c>
      <x:c r="FZ80" s="58" t="str">
        <x:f>IF($C80&gt;'Deal Pricing'!$D$9,"",MAX(FZ79-MIN(MAX(FZ$9-FZ79*FZ$8/12,0),FZ79),0))</x:f>
      </x:c>
      <x:c r="GA80" s="58" t="str">
        <x:f>IF($C80&gt;'Deal Pricing'!$D$9,"",MAX(GA79-MIN(MAX(GA$9-GA79*GA$8/12,0),GA79),0))</x:f>
      </x:c>
      <x:c r="GB80" s="58" t="str">
        <x:f>IF($C80&gt;'Deal Pricing'!$D$9,"",MAX(GB79-MIN(MAX(GB$9-GB79*GB$8/12,0),GB79),0))</x:f>
      </x:c>
      <x:c r="GC80" s="58" t="str">
        <x:f>IF($C80&gt;'Deal Pricing'!$D$9,"",MAX(GC79-MIN(MAX(GC$9-GC79*GC$8/12,0),GC79),0))</x:f>
      </x:c>
      <x:c r="GD80" s="58" t="str">
        <x:f>IF($C80&gt;'Deal Pricing'!$D$9,"",MAX(GD79-MIN(MAX(GD$9-GD79*GD$8/12,0),GD79),0))</x:f>
      </x:c>
      <x:c r="GE80" s="58" t="str">
        <x:f>IF($C80&gt;'Deal Pricing'!$D$9,"",MAX(GE79-MIN(MAX(GE$9-GE79*GE$8/12,0),GE79),0))</x:f>
      </x:c>
      <x:c r="GF80" s="58" t="str">
        <x:f>IF($C80&gt;'Deal Pricing'!$D$9,"",MAX(GF79-MIN(MAX(GF$9-GF79*GF$8/12,0),GF79),0))</x:f>
      </x:c>
      <x:c r="GG80" s="58" t="str">
        <x:f>IF($C80&gt;'Deal Pricing'!$D$9,"",MAX(GG79-MIN(MAX(GG$9-GG79*GG$8/12,0),GG79),0))</x:f>
      </x:c>
      <x:c r="GH80" s="58" t="str">
        <x:f>IF($C80&gt;'Deal Pricing'!$D$9,"",MAX(GH79-MIN(MAX(GH$9-GH79*GH$8/12,0),GH79),0))</x:f>
      </x:c>
      <x:c r="GI80" s="58" t="str">
        <x:f>IF($C80&gt;'Deal Pricing'!$D$9,"",MAX(GI79-MIN(MAX(GI$9-GI79*GI$8/12,0),GI79),0))</x:f>
      </x:c>
      <x:c r="GJ80" s="58" t="str">
        <x:f>IF($C80&gt;'Deal Pricing'!$D$9,"",MAX(GJ79-MIN(MAX(GJ$9-GJ79*GJ$8/12,0),GJ79),0))</x:f>
      </x:c>
      <x:c r="GK80" s="58" t="str">
        <x:f>IF($C80&gt;'Deal Pricing'!$D$9,"",MAX(GK79-MIN(MAX(GK$9-GK79*GK$8/12,0),GK79),0))</x:f>
      </x:c>
      <x:c r="GL80" s="58" t="str">
        <x:f>IF($C80&gt;'Deal Pricing'!$D$9,"",MAX(GL79-MIN(MAX(GL$9-GL79*GL$8/12,0),GL79),0))</x:f>
      </x:c>
      <x:c r="GM80" s="58" t="str">
        <x:f>IF($C80&gt;'Deal Pricing'!$D$9,"",MAX(GM79-MIN(MAX(GM$9-GM79*GM$8/12,0),GM79),0))</x:f>
      </x:c>
      <x:c r="GN80" s="58" t="str">
        <x:f>IF($C80&gt;'Deal Pricing'!$D$9,"",MAX(GN79-MIN(MAX(GN$9-GN79*GN$8/12,0),GN79),0))</x:f>
      </x:c>
      <x:c r="GO80" s="58" t="str">
        <x:f>IF($C80&gt;'Deal Pricing'!$D$9,"",MAX(GO79-MIN(MAX(GO$9-GO79*GO$8/12,0),GO79),0))</x:f>
      </x:c>
      <x:c r="GP80" s="58" t="str">
        <x:f>IF($C80&gt;'Deal Pricing'!$D$9,"",MAX(GP79-MIN(MAX(GP$9-GP79*GP$8/12,0),GP79),0))</x:f>
      </x:c>
      <x:c r="GQ80" s="58" t="str">
        <x:f>IF($C80&gt;'Deal Pricing'!$D$9,"",MAX(GQ79-MIN(MAX(GQ$9-GQ79*GQ$8/12,0),GQ79),0))</x:f>
      </x:c>
      <x:c r="GR80" s="58" t="str">
        <x:f>IF($C80&gt;'Deal Pricing'!$D$9,"",MAX(GR79-MIN(MAX(GR$9-GR79*GR$8/12,0),GR79),0))</x:f>
      </x:c>
      <x:c r="GS80" s="58" t="str">
        <x:f>IF($C80&gt;'Deal Pricing'!$D$9,"",MAX(GS79-MIN(MAX(GS$9-GS79*GS$8/12,0),GS79),0))</x:f>
      </x:c>
      <x:c r="GT80" s="58" t="str">
        <x:f>IF($C80&gt;'Deal Pricing'!$D$9,"",MAX(GT79-MIN(MAX(GT$9-GT79*GT$8/12,0),GT79),0))</x:f>
      </x:c>
      <x:c r="GU80" s="58" t="str">
        <x:f>IF($C80&gt;'Deal Pricing'!$D$9,"",MAX(GU79-MIN(MAX(GU$9-GU79*GU$8/12,0),GU79),0))</x:f>
      </x:c>
      <x:c r="GV80" s="58" t="str">
        <x:f>IF($C80&gt;'Deal Pricing'!$D$9,"",MAX(GV79-MIN(MAX(GV$9-GV79*GV$8/12,0),GV79),0))</x:f>
      </x:c>
      <x:c r="GW80" s="58" t="str">
        <x:f>IF($C80&gt;'Deal Pricing'!$D$9,"",MAX(GW79-MIN(MAX(GW$9-GW79*GW$8/12,0),GW79),0))</x:f>
      </x:c>
      <x:c r="GX80" s="58" t="str">
        <x:f>IF($C80&gt;'Deal Pricing'!$D$9,"",MAX(GX79-MIN(MAX(GX$9-GX79*GX$8/12,0),GX79),0))</x:f>
      </x:c>
      <x:c r="GY80" s="58" t="str">
        <x:f>IF($C80&gt;'Deal Pricing'!$D$9,"",MAX(GY79-MIN(MAX(GY$9-GY79*GY$8/12,0),GY79),0))</x:f>
      </x:c>
      <x:c r="GZ80" s="58" t="str">
        <x:f>IF($C80&gt;'Deal Pricing'!$D$9,"",MAX(GZ79-MIN(MAX(GZ$9-GZ79*GZ$8/12,0),GZ79),0))</x:f>
      </x:c>
      <x:c r="HA80" s="58" t="str">
        <x:f>IF($C80&gt;'Deal Pricing'!$D$9,"",MAX(HA79-MIN(MAX(HA$9-HA79*HA$8/12,0),HA79),0))</x:f>
      </x:c>
      <x:c r="HB80" s="58" t="str">
        <x:f>IF($C80&gt;'Deal Pricing'!$D$9,"",MAX(HB79-MIN(MAX(HB$9-HB79*HB$8/12,0),HB79),0))</x:f>
      </x:c>
      <x:c r="HC80" s="58" t="str">
        <x:f>IF($C80&gt;'Deal Pricing'!$D$9,"",MAX(HC79-MIN(MAX(HC$9-HC79*HC$8/12,0),HC79),0))</x:f>
      </x:c>
      <x:c r="HD80" s="58" t="str">
        <x:f>IF($C80&gt;'Deal Pricing'!$D$9,"",MAX(HD79-MIN(MAX(HD$9-HD79*HD$8/12,0),HD79),0))</x:f>
      </x:c>
      <x:c r="HE80" s="58" t="str">
        <x:f>IF($C80&gt;'Deal Pricing'!$D$9,"",MAX(HE79-MIN(MAX(HE$9-HE79*HE$8/12,0),HE79),0))</x:f>
      </x:c>
      <x:c r="HF80" s="58" t="str">
        <x:f>IF($C80&gt;'Deal Pricing'!$D$9,"",MAX(HF79-MIN(MAX(HF$9-HF79*HF$8/12,0),HF79),0))</x:f>
      </x:c>
      <x:c r="HG80" s="58" t="str">
        <x:f>IF($C80&gt;'Deal Pricing'!$D$9,"",MAX(HG79-MIN(MAX(HG$9-HG79*HG$8/12,0),HG79),0))</x:f>
      </x:c>
      <x:c r="HH80" s="58" t="str">
        <x:f>IF($C80&gt;'Deal Pricing'!$D$9,"",MAX(HH79-MIN(MAX(HH$9-HH79*HH$8/12,0),HH79),0))</x:f>
      </x:c>
      <x:c r="HI80" s="58" t="str">
        <x:f>IF($C80&gt;'Deal Pricing'!$D$9,"",MAX(HI79-MIN(MAX(HI$9-HI79*HI$8/12,0),HI79),0))</x:f>
      </x:c>
      <x:c r="HJ80" s="58" t="str">
        <x:f>IF($C80&gt;'Deal Pricing'!$D$9,"",MAX(HJ79-MIN(MAX(HJ$9-HJ79*HJ$8/12,0),HJ79),0))</x:f>
      </x:c>
      <x:c r="HK80" s="58" t="str">
        <x:f>IF($C80&gt;'Deal Pricing'!$D$9,"",MAX(HK79-MIN(MAX(HK$9-HK79*HK$8/12,0),HK79),0))</x:f>
      </x:c>
      <x:c r="HL80" s="58" t="str">
        <x:f>IF($C80&gt;'Deal Pricing'!$D$9,"",MAX(HL79-MIN(MAX(HL$9-HL79*HL$8/12,0),HL79),0))</x:f>
      </x:c>
      <x:c r="HM80" s="58" t="str">
        <x:f>IF($C80&gt;'Deal Pricing'!$D$9,"",MAX(HM79-MIN(MAX(HM$9-HM79*HM$8/12,0),HM79),0))</x:f>
      </x:c>
      <x:c r="HN80" s="58" t="str">
        <x:f>IF($C80&gt;'Deal Pricing'!$D$9,"",MAX(HN79-MIN(MAX(HN$9-HN79*HN$8/12,0),HN79),0))</x:f>
      </x:c>
      <x:c r="HO80" s="58" t="str">
        <x:f>IF($C80&gt;'Deal Pricing'!$D$9,"",MAX(HO79-MIN(MAX(HO$9-HO79*HO$8/12,0),HO79),0))</x:f>
      </x:c>
      <x:c r="HP80" s="58" t="str">
        <x:f>IF($C80&gt;'Deal Pricing'!$D$9,"",MAX(HP79-MIN(MAX(HP$9-HP79*HP$8/12,0),HP79),0))</x:f>
      </x:c>
      <x:c r="HQ80" s="58" t="str">
        <x:f>IF($C80&gt;'Deal Pricing'!$D$9,"",MAX(HQ79-MIN(MAX(HQ$9-HQ79*HQ$8/12,0),HQ79),0))</x:f>
      </x:c>
      <x:c r="HR80" s="58" t="str">
        <x:f>IF($C80&gt;'Deal Pricing'!$D$9,"",MAX(HR79-MIN(MAX(HR$9-HR79*HR$8/12,0),HR79),0))</x:f>
      </x:c>
      <x:c r="HS80" s="58" t="str">
        <x:f>IF($C80&gt;'Deal Pricing'!$D$9,"",MAX(HS79-MIN(MAX(HS$9-HS79*HS$8/12,0),HS79),0))</x:f>
      </x:c>
      <x:c r="HT80" s="58" t="str">
        <x:f>IF($C80&gt;'Deal Pricing'!$D$9,"",MAX(HT79-MIN(MAX(HT$9-HT79*HT$8/12,0),HT79),0))</x:f>
      </x:c>
      <x:c r="HU80" s="58" t="str">
        <x:f>IF($C80&gt;'Deal Pricing'!$D$9,"",MAX(HU79-MIN(MAX(HU$9-HU79*HU$8/12,0),HU79),0))</x:f>
      </x:c>
      <x:c r="HV80" s="58" t="str">
        <x:f>IF($C80&gt;'Deal Pricing'!$D$9,"",MAX(HV79-MIN(MAX(HV$9-HV79*HV$8/12,0),HV79),0))</x:f>
      </x:c>
      <x:c r="HW80" s="58" t="str">
        <x:f>IF($C80&gt;'Deal Pricing'!$D$9,"",MAX(HW79-MIN(MAX(HW$9-HW79*HW$8/12,0),HW79),0))</x:f>
      </x:c>
      <x:c r="HX80" s="58" t="str">
        <x:f>IF($C80&gt;'Deal Pricing'!$D$9,"",MAX(HX79-MIN(MAX(HX$9-HX79*HX$8/12,0),HX79),0))</x:f>
      </x:c>
      <x:c r="HY80" s="58" t="str">
        <x:f>IF($C80&gt;'Deal Pricing'!$D$9,"",MAX(HY79-MIN(MAX(HY$9-HY79*HY$8/12,0),HY79),0))</x:f>
      </x:c>
      <x:c r="HZ80" s="58" t="str">
        <x:f>IF($C80&gt;'Deal Pricing'!$D$9,"",MAX(HZ79-MIN(MAX(HZ$9-HZ79*HZ$8/12,0),HZ79),0))</x:f>
      </x:c>
      <x:c r="IA80" s="58" t="str">
        <x:f>IF($C80&gt;'Deal Pricing'!$D$9,"",MAX(IA79-MIN(MAX(IA$9-IA79*IA$8/12,0),IA79),0))</x:f>
      </x:c>
      <x:c r="IB80" s="58" t="str">
        <x:f>IF($C80&gt;'Deal Pricing'!$D$9,"",MAX(IB79-MIN(MAX(IB$9-IB79*IB$8/12,0),IB79),0))</x:f>
      </x:c>
      <x:c r="IC80" s="2"/>
      <x:c r="ID80" s="2"/>
      <x:c r="IE80" s="2"/>
      <x:c r="IF80" s="2"/>
    </x:row>
    <x:row r="81">
      <x:c r="A81" s="2"/>
      <x:c r="B81" s="2"/>
      <x:c r="C81" s="2" t="n">
        <x:v>57</x:v>
      </x:c>
      <x:c r="D81" s="67" t="str">
        <x:f>IF(C81&lt;='Deal Pricing'!$D$9,(1-(1-(1-'Deal Pricing'!$H$10)^(1/12)))^(C81-1),"")</x:f>
      </x:c>
      <x:c r="E81" s="67" t="str">
        <x:f>IF(D81="","",D81*(1-(1-'Deal Pricing'!$H$10)^(1/12)))</x:f>
      </x:c>
      <x:c r="F81" s="58" t="str">
        <x:f>IF($C81&gt;'Deal Pricing'!$D$9,"",MAX(F80-MIN(MAX(F$9-F80*F$8/12,0),F80),0))</x:f>
      </x:c>
      <x:c r="G81" s="58" t="str">
        <x:f>IF($C81&gt;'Deal Pricing'!$D$9,"",MAX(G80-MIN(MAX(G$9-G80*G$8/12,0),G80),0))</x:f>
      </x:c>
      <x:c r="H81" s="58" t="str">
        <x:f>IF($C81&gt;'Deal Pricing'!$D$9,"",MAX(H80-MIN(MAX(H$9-H80*H$8/12,0),H80),0))</x:f>
      </x:c>
      <x:c r="I81" s="58" t="str">
        <x:f>IF($C81&gt;'Deal Pricing'!$D$9,"",MAX(I80-MIN(MAX(I$9-I80*I$8/12,0),I80),0))</x:f>
      </x:c>
      <x:c r="J81" s="58" t="str">
        <x:f>IF($C81&gt;'Deal Pricing'!$D$9,"",MAX(J80-MIN(MAX(J$9-J80*J$8/12,0),J80),0))</x:f>
      </x:c>
      <x:c r="K81" s="58" t="str">
        <x:f>IF($C81&gt;'Deal Pricing'!$D$9,"",MAX(K80-MIN(MAX(K$9-K80*K$8/12,0),K80),0))</x:f>
      </x:c>
      <x:c r="L81" s="58" t="str">
        <x:f>IF($C81&gt;'Deal Pricing'!$D$9,"",MAX(L80-MIN(MAX(L$9-L80*L$8/12,0),L80),0))</x:f>
      </x:c>
      <x:c r="M81" s="58" t="str">
        <x:f>IF($C81&gt;'Deal Pricing'!$D$9,"",MAX(M80-MIN(MAX(M$9-M80*M$8/12,0),M80),0))</x:f>
      </x:c>
      <x:c r="N81" s="58" t="str">
        <x:f>IF($C81&gt;'Deal Pricing'!$D$9,"",MAX(N80-MIN(MAX(N$9-N80*N$8/12,0),N80),0))</x:f>
      </x:c>
      <x:c r="O81" s="58" t="str">
        <x:f>IF($C81&gt;'Deal Pricing'!$D$9,"",MAX(O80-MIN(MAX(O$9-O80*O$8/12,0),O80),0))</x:f>
      </x:c>
      <x:c r="P81" s="58" t="str">
        <x:f>IF($C81&gt;'Deal Pricing'!$D$9,"",MAX(P80-MIN(MAX(P$9-P80*P$8/12,0),P80),0))</x:f>
      </x:c>
      <x:c r="Q81" s="58" t="str">
        <x:f>IF($C81&gt;'Deal Pricing'!$D$9,"",MAX(Q80-MIN(MAX(Q$9-Q80*Q$8/12,0),Q80),0))</x:f>
      </x:c>
      <x:c r="R81" s="58" t="str">
        <x:f>IF($C81&gt;'Deal Pricing'!$D$9,"",MAX(R80-MIN(MAX(R$9-R80*R$8/12,0),R80),0))</x:f>
      </x:c>
      <x:c r="S81" s="58" t="str">
        <x:f>IF($C81&gt;'Deal Pricing'!$D$9,"",MAX(S80-MIN(MAX(S$9-S80*S$8/12,0),S80),0))</x:f>
      </x:c>
      <x:c r="T81" s="58" t="str">
        <x:f>IF($C81&gt;'Deal Pricing'!$D$9,"",MAX(T80-MIN(MAX(T$9-T80*T$8/12,0),T80),0))</x:f>
      </x:c>
      <x:c r="U81" s="58" t="str">
        <x:f>IF($C81&gt;'Deal Pricing'!$D$9,"",MAX(U80-MIN(MAX(U$9-U80*U$8/12,0),U80),0))</x:f>
      </x:c>
      <x:c r="V81" s="58" t="str">
        <x:f>IF($C81&gt;'Deal Pricing'!$D$9,"",MAX(V80-MIN(MAX(V$9-V80*V$8/12,0),V80),0))</x:f>
      </x:c>
      <x:c r="W81" s="58" t="str">
        <x:f>IF($C81&gt;'Deal Pricing'!$D$9,"",MAX(W80-MIN(MAX(W$9-W80*W$8/12,0),W80),0))</x:f>
      </x:c>
      <x:c r="X81" s="58" t="str">
        <x:f>IF($C81&gt;'Deal Pricing'!$D$9,"",MAX(X80-MIN(MAX(X$9-X80*X$8/12,0),X80),0))</x:f>
      </x:c>
      <x:c r="Y81" s="58" t="str">
        <x:f>IF($C81&gt;'Deal Pricing'!$D$9,"",MAX(Y80-MIN(MAX(Y$9-Y80*Y$8/12,0),Y80),0))</x:f>
      </x:c>
      <x:c r="Z81" s="58" t="str">
        <x:f>IF($C81&gt;'Deal Pricing'!$D$9,"",MAX(Z80-MIN(MAX(Z$9-Z80*Z$8/12,0),Z80),0))</x:f>
      </x:c>
      <x:c r="AA81" s="58" t="str">
        <x:f>IF($C81&gt;'Deal Pricing'!$D$9,"",MAX(AA80-MIN(MAX(AA$9-AA80*AA$8/12,0),AA80),0))</x:f>
      </x:c>
      <x:c r="AB81" s="58" t="str">
        <x:f>IF($C81&gt;'Deal Pricing'!$D$9,"",MAX(AB80-MIN(MAX(AB$9-AB80*AB$8/12,0),AB80),0))</x:f>
      </x:c>
      <x:c r="AC81" s="58" t="str">
        <x:f>IF($C81&gt;'Deal Pricing'!$D$9,"",MAX(AC80-MIN(MAX(AC$9-AC80*AC$8/12,0),AC80),0))</x:f>
      </x:c>
      <x:c r="AD81" s="58" t="str">
        <x:f>IF($C81&gt;'Deal Pricing'!$D$9,"",MAX(AD80-MIN(MAX(AD$9-AD80*AD$8/12,0),AD80),0))</x:f>
      </x:c>
      <x:c r="AE81" s="58" t="str">
        <x:f>IF($C81&gt;'Deal Pricing'!$D$9,"",MAX(AE80-MIN(MAX(AE$9-AE80*AE$8/12,0),AE80),0))</x:f>
      </x:c>
      <x:c r="AF81" s="58" t="str">
        <x:f>IF($C81&gt;'Deal Pricing'!$D$9,"",MAX(AF80-MIN(MAX(AF$9-AF80*AF$8/12,0),AF80),0))</x:f>
      </x:c>
      <x:c r="AG81" s="58" t="str">
        <x:f>IF($C81&gt;'Deal Pricing'!$D$9,"",MAX(AG80-MIN(MAX(AG$9-AG80*AG$8/12,0),AG80),0))</x:f>
      </x:c>
      <x:c r="AH81" s="58" t="str">
        <x:f>IF($C81&gt;'Deal Pricing'!$D$9,"",MAX(AH80-MIN(MAX(AH$9-AH80*AH$8/12,0),AH80),0))</x:f>
      </x:c>
      <x:c r="AI81" s="58" t="str">
        <x:f>IF($C81&gt;'Deal Pricing'!$D$9,"",MAX(AI80-MIN(MAX(AI$9-AI80*AI$8/12,0),AI80),0))</x:f>
      </x:c>
      <x:c r="AJ81" s="58" t="str">
        <x:f>IF($C81&gt;'Deal Pricing'!$D$9,"",MAX(AJ80-MIN(MAX(AJ$9-AJ80*AJ$8/12,0),AJ80),0))</x:f>
      </x:c>
      <x:c r="AK81" s="58" t="str">
        <x:f>IF($C81&gt;'Deal Pricing'!$D$9,"",MAX(AK80-MIN(MAX(AK$9-AK80*AK$8/12,0),AK80),0))</x:f>
      </x:c>
      <x:c r="AL81" s="58" t="str">
        <x:f>IF($C81&gt;'Deal Pricing'!$D$9,"",MAX(AL80-MIN(MAX(AL$9-AL80*AL$8/12,0),AL80),0))</x:f>
      </x:c>
      <x:c r="AM81" s="58" t="str">
        <x:f>IF($C81&gt;'Deal Pricing'!$D$9,"",MAX(AM80-MIN(MAX(AM$9-AM80*AM$8/12,0),AM80),0))</x:f>
      </x:c>
      <x:c r="AN81" s="58" t="str">
        <x:f>IF($C81&gt;'Deal Pricing'!$D$9,"",MAX(AN80-MIN(MAX(AN$9-AN80*AN$8/12,0),AN80),0))</x:f>
      </x:c>
      <x:c r="AO81" s="58" t="str">
        <x:f>IF($C81&gt;'Deal Pricing'!$D$9,"",MAX(AO80-MIN(MAX(AO$9-AO80*AO$8/12,0),AO80),0))</x:f>
      </x:c>
      <x:c r="AP81" s="58" t="str">
        <x:f>IF($C81&gt;'Deal Pricing'!$D$9,"",MAX(AP80-MIN(MAX(AP$9-AP80*AP$8/12,0),AP80),0))</x:f>
      </x:c>
      <x:c r="AQ81" s="58" t="str">
        <x:f>IF($C81&gt;'Deal Pricing'!$D$9,"",MAX(AQ80-MIN(MAX(AQ$9-AQ80*AQ$8/12,0),AQ80),0))</x:f>
      </x:c>
      <x:c r="AR81" s="58" t="str">
        <x:f>IF($C81&gt;'Deal Pricing'!$D$9,"",MAX(AR80-MIN(MAX(AR$9-AR80*AR$8/12,0),AR80),0))</x:f>
      </x:c>
      <x:c r="AS81" s="58" t="str">
        <x:f>IF($C81&gt;'Deal Pricing'!$D$9,"",MAX(AS80-MIN(MAX(AS$9-AS80*AS$8/12,0),AS80),0))</x:f>
      </x:c>
      <x:c r="AT81" s="58" t="str">
        <x:f>IF($C81&gt;'Deal Pricing'!$D$9,"",MAX(AT80-MIN(MAX(AT$9-AT80*AT$8/12,0),AT80),0))</x:f>
      </x:c>
      <x:c r="AU81" s="58" t="str">
        <x:f>IF($C81&gt;'Deal Pricing'!$D$9,"",MAX(AU80-MIN(MAX(AU$9-AU80*AU$8/12,0),AU80),0))</x:f>
      </x:c>
      <x:c r="AV81" s="58" t="str">
        <x:f>IF($C81&gt;'Deal Pricing'!$D$9,"",MAX(AV80-MIN(MAX(AV$9-AV80*AV$8/12,0),AV80),0))</x:f>
      </x:c>
      <x:c r="AW81" s="58" t="str">
        <x:f>IF($C81&gt;'Deal Pricing'!$D$9,"",MAX(AW80-MIN(MAX(AW$9-AW80*AW$8/12,0),AW80),0))</x:f>
      </x:c>
      <x:c r="AX81" s="58" t="str">
        <x:f>IF($C81&gt;'Deal Pricing'!$D$9,"",MAX(AX80-MIN(MAX(AX$9-AX80*AX$8/12,0),AX80),0))</x:f>
      </x:c>
      <x:c r="AY81" s="58" t="str">
        <x:f>IF($C81&gt;'Deal Pricing'!$D$9,"",MAX(AY80-MIN(MAX(AY$9-AY80*AY$8/12,0),AY80),0))</x:f>
      </x:c>
      <x:c r="AZ81" s="58" t="str">
        <x:f>IF($C81&gt;'Deal Pricing'!$D$9,"",MAX(AZ80-MIN(MAX(AZ$9-AZ80*AZ$8/12,0),AZ80),0))</x:f>
      </x:c>
      <x:c r="BA81" s="58" t="str">
        <x:f>IF($C81&gt;'Deal Pricing'!$D$9,"",MAX(BA80-MIN(MAX(BA$9-BA80*BA$8/12,0),BA80),0))</x:f>
      </x:c>
      <x:c r="BB81" s="58" t="str">
        <x:f>IF($C81&gt;'Deal Pricing'!$D$9,"",MAX(BB80-MIN(MAX(BB$9-BB80*BB$8/12,0),BB80),0))</x:f>
      </x:c>
      <x:c r="BC81" s="58" t="str">
        <x:f>IF($C81&gt;'Deal Pricing'!$D$9,"",MAX(BC80-MIN(MAX(BC$9-BC80*BC$8/12,0),BC80),0))</x:f>
      </x:c>
      <x:c r="BD81" s="58" t="str">
        <x:f>IF($C81&gt;'Deal Pricing'!$D$9,"",MAX(BD80-MIN(MAX(BD$9-BD80*BD$8/12,0),BD80),0))</x:f>
      </x:c>
      <x:c r="BE81" s="58" t="str">
        <x:f>IF($C81&gt;'Deal Pricing'!$D$9,"",MAX(BE80-MIN(MAX(BE$9-BE80*BE$8/12,0),BE80),0))</x:f>
      </x:c>
      <x:c r="BF81" s="58" t="str">
        <x:f>IF($C81&gt;'Deal Pricing'!$D$9,"",MAX(BF80-MIN(MAX(BF$9-BF80*BF$8/12,0),BF80),0))</x:f>
      </x:c>
      <x:c r="BG81" s="58" t="str">
        <x:f>IF($C81&gt;'Deal Pricing'!$D$9,"",MAX(BG80-MIN(MAX(BG$9-BG80*BG$8/12,0),BG80),0))</x:f>
      </x:c>
      <x:c r="BH81" s="58" t="str">
        <x:f>IF($C81&gt;'Deal Pricing'!$D$9,"",MAX(BH80-MIN(MAX(BH$9-BH80*BH$8/12,0),BH80),0))</x:f>
      </x:c>
      <x:c r="BI81" s="58" t="str">
        <x:f>IF($C81&gt;'Deal Pricing'!$D$9,"",MAX(BI80-MIN(MAX(BI$9-BI80*BI$8/12,0),BI80),0))</x:f>
      </x:c>
      <x:c r="BJ81" s="58" t="str">
        <x:f>IF($C81&gt;'Deal Pricing'!$D$9,"",MAX(BJ80-MIN(MAX(BJ$9-BJ80*BJ$8/12,0),BJ80),0))</x:f>
      </x:c>
      <x:c r="BK81" s="58" t="str">
        <x:f>IF($C81&gt;'Deal Pricing'!$D$9,"",MAX(BK80-MIN(MAX(BK$9-BK80*BK$8/12,0),BK80),0))</x:f>
      </x:c>
      <x:c r="BL81" s="58" t="str">
        <x:f>IF($C81&gt;'Deal Pricing'!$D$9,"",MAX(BL80-MIN(MAX(BL$9-BL80*BL$8/12,0),BL80),0))</x:f>
      </x:c>
      <x:c r="BM81" s="58" t="str">
        <x:f>IF($C81&gt;'Deal Pricing'!$D$9,"",MAX(BM80-MIN(MAX(BM$9-BM80*BM$8/12,0),BM80),0))</x:f>
      </x:c>
      <x:c r="BN81" s="58" t="str">
        <x:f>IF($C81&gt;'Deal Pricing'!$D$9,"",MAX(BN80-MIN(MAX(BN$9-BN80*BN$8/12,0),BN80),0))</x:f>
      </x:c>
      <x:c r="BO81" s="58" t="str">
        <x:f>IF($C81&gt;'Deal Pricing'!$D$9,"",MAX(BO80-MIN(MAX(BO$9-BO80*BO$8/12,0),BO80),0))</x:f>
      </x:c>
      <x:c r="BP81" s="58" t="str">
        <x:f>IF($C81&gt;'Deal Pricing'!$D$9,"",MAX(BP80-MIN(MAX(BP$9-BP80*BP$8/12,0),BP80),0))</x:f>
      </x:c>
      <x:c r="BQ81" s="58" t="str">
        <x:f>IF($C81&gt;'Deal Pricing'!$D$9,"",MAX(BQ80-MIN(MAX(BQ$9-BQ80*BQ$8/12,0),BQ80),0))</x:f>
      </x:c>
      <x:c r="BR81" s="58" t="str">
        <x:f>IF($C81&gt;'Deal Pricing'!$D$9,"",MAX(BR80-MIN(MAX(BR$9-BR80*BR$8/12,0),BR80),0))</x:f>
      </x:c>
      <x:c r="BS81" s="58" t="str">
        <x:f>IF($C81&gt;'Deal Pricing'!$D$9,"",MAX(BS80-MIN(MAX(BS$9-BS80*BS$8/12,0),BS80),0))</x:f>
      </x:c>
      <x:c r="BT81" s="58" t="str">
        <x:f>IF($C81&gt;'Deal Pricing'!$D$9,"",MAX(BT80-MIN(MAX(BT$9-BT80*BT$8/12,0),BT80),0))</x:f>
      </x:c>
      <x:c r="BU81" s="58" t="str">
        <x:f>IF($C81&gt;'Deal Pricing'!$D$9,"",MAX(BU80-MIN(MAX(BU$9-BU80*BU$8/12,0),BU80),0))</x:f>
      </x:c>
      <x:c r="BV81" s="58" t="str">
        <x:f>IF($C81&gt;'Deal Pricing'!$D$9,"",MAX(BV80-MIN(MAX(BV$9-BV80*BV$8/12,0),BV80),0))</x:f>
      </x:c>
      <x:c r="BW81" s="58" t="str">
        <x:f>IF($C81&gt;'Deal Pricing'!$D$9,"",MAX(BW80-MIN(MAX(BW$9-BW80*BW$8/12,0),BW80),0))</x:f>
      </x:c>
      <x:c r="BX81" s="58" t="str">
        <x:f>IF($C81&gt;'Deal Pricing'!$D$9,"",MAX(BX80-MIN(MAX(BX$9-BX80*BX$8/12,0),BX80),0))</x:f>
      </x:c>
      <x:c r="BY81" s="58" t="str">
        <x:f>IF($C81&gt;'Deal Pricing'!$D$9,"",MAX(BY80-MIN(MAX(BY$9-BY80*BY$8/12,0),BY80),0))</x:f>
      </x:c>
      <x:c r="BZ81" s="58" t="str">
        <x:f>IF($C81&gt;'Deal Pricing'!$D$9,"",MAX(BZ80-MIN(MAX(BZ$9-BZ80*BZ$8/12,0),BZ80),0))</x:f>
      </x:c>
      <x:c r="CA81" s="58" t="str">
        <x:f>IF($C81&gt;'Deal Pricing'!$D$9,"",MAX(CA80-MIN(MAX(CA$9-CA80*CA$8/12,0),CA80),0))</x:f>
      </x:c>
      <x:c r="CB81" s="58" t="str">
        <x:f>IF($C81&gt;'Deal Pricing'!$D$9,"",MAX(CB80-MIN(MAX(CB$9-CB80*CB$8/12,0),CB80),0))</x:f>
      </x:c>
      <x:c r="CC81" s="58" t="str">
        <x:f>IF($C81&gt;'Deal Pricing'!$D$9,"",MAX(CC80-MIN(MAX(CC$9-CC80*CC$8/12,0),CC80),0))</x:f>
      </x:c>
      <x:c r="CD81" s="58" t="str">
        <x:f>IF($C81&gt;'Deal Pricing'!$D$9,"",MAX(CD80-MIN(MAX(CD$9-CD80*CD$8/12,0),CD80),0))</x:f>
      </x:c>
      <x:c r="CE81" s="58" t="str">
        <x:f>IF($C81&gt;'Deal Pricing'!$D$9,"",MAX(CE80-MIN(MAX(CE$9-CE80*CE$8/12,0),CE80),0))</x:f>
      </x:c>
      <x:c r="CF81" s="58" t="str">
        <x:f>IF($C81&gt;'Deal Pricing'!$D$9,"",MAX(CF80-MIN(MAX(CF$9-CF80*CF$8/12,0),CF80),0))</x:f>
      </x:c>
      <x:c r="CG81" s="58" t="str">
        <x:f>IF($C81&gt;'Deal Pricing'!$D$9,"",MAX(CG80-MIN(MAX(CG$9-CG80*CG$8/12,0),CG80),0))</x:f>
      </x:c>
      <x:c r="CH81" s="58" t="str">
        <x:f>IF($C81&gt;'Deal Pricing'!$D$9,"",MAX(CH80-MIN(MAX(CH$9-CH80*CH$8/12,0),CH80),0))</x:f>
      </x:c>
      <x:c r="CI81" s="58" t="str">
        <x:f>IF($C81&gt;'Deal Pricing'!$D$9,"",MAX(CI80-MIN(MAX(CI$9-CI80*CI$8/12,0),CI80),0))</x:f>
      </x:c>
      <x:c r="CJ81" s="58" t="str">
        <x:f>IF($C81&gt;'Deal Pricing'!$D$9,"",MAX(CJ80-MIN(MAX(CJ$9-CJ80*CJ$8/12,0),CJ80),0))</x:f>
      </x:c>
      <x:c r="CK81" s="58" t="str">
        <x:f>IF($C81&gt;'Deal Pricing'!$D$9,"",MAX(CK80-MIN(MAX(CK$9-CK80*CK$8/12,0),CK80),0))</x:f>
      </x:c>
      <x:c r="CL81" s="58" t="str">
        <x:f>IF($C81&gt;'Deal Pricing'!$D$9,"",MAX(CL80-MIN(MAX(CL$9-CL80*CL$8/12,0),CL80),0))</x:f>
      </x:c>
      <x:c r="CM81" s="58" t="str">
        <x:f>IF($C81&gt;'Deal Pricing'!$D$9,"",MAX(CM80-MIN(MAX(CM$9-CM80*CM$8/12,0),CM80),0))</x:f>
      </x:c>
      <x:c r="CN81" s="58" t="str">
        <x:f>IF($C81&gt;'Deal Pricing'!$D$9,"",MAX(CN80-MIN(MAX(CN$9-CN80*CN$8/12,0),CN80),0))</x:f>
      </x:c>
      <x:c r="CO81" s="58" t="str">
        <x:f>IF($C81&gt;'Deal Pricing'!$D$9,"",MAX(CO80-MIN(MAX(CO$9-CO80*CO$8/12,0),CO80),0))</x:f>
      </x:c>
      <x:c r="CP81" s="58" t="str">
        <x:f>IF($C81&gt;'Deal Pricing'!$D$9,"",MAX(CP80-MIN(MAX(CP$9-CP80*CP$8/12,0),CP80),0))</x:f>
      </x:c>
      <x:c r="CQ81" s="58" t="str">
        <x:f>IF($C81&gt;'Deal Pricing'!$D$9,"",MAX(CQ80-MIN(MAX(CQ$9-CQ80*CQ$8/12,0),CQ80),0))</x:f>
      </x:c>
      <x:c r="CR81" s="58" t="str">
        <x:f>IF($C81&gt;'Deal Pricing'!$D$9,"",MAX(CR80-MIN(MAX(CR$9-CR80*CR$8/12,0),CR80),0))</x:f>
      </x:c>
      <x:c r="CS81" s="58" t="str">
        <x:f>IF($C81&gt;'Deal Pricing'!$D$9,"",MAX(CS80-MIN(MAX(CS$9-CS80*CS$8/12,0),CS80),0))</x:f>
      </x:c>
      <x:c r="CT81" s="58" t="str">
        <x:f>IF($C81&gt;'Deal Pricing'!$D$9,"",MAX(CT80-MIN(MAX(CT$9-CT80*CT$8/12,0),CT80),0))</x:f>
      </x:c>
      <x:c r="CU81" s="58" t="str">
        <x:f>IF($C81&gt;'Deal Pricing'!$D$9,"",MAX(CU80-MIN(MAX(CU$9-CU80*CU$8/12,0),CU80),0))</x:f>
      </x:c>
      <x:c r="CV81" s="58" t="str">
        <x:f>IF($C81&gt;'Deal Pricing'!$D$9,"",MAX(CV80-MIN(MAX(CV$9-CV80*CV$8/12,0),CV80),0))</x:f>
      </x:c>
      <x:c r="CW81" s="58" t="str">
        <x:f>IF($C81&gt;'Deal Pricing'!$D$9,"",MAX(CW80-MIN(MAX(CW$9-CW80*CW$8/12,0),CW80),0))</x:f>
      </x:c>
      <x:c r="CX81" s="58" t="str">
        <x:f>IF($C81&gt;'Deal Pricing'!$D$9,"",MAX(CX80-MIN(MAX(CX$9-CX80*CX$8/12,0),CX80),0))</x:f>
      </x:c>
      <x:c r="CY81" s="58" t="str">
        <x:f>IF($C81&gt;'Deal Pricing'!$D$9,"",MAX(CY80-MIN(MAX(CY$9-CY80*CY$8/12,0),CY80),0))</x:f>
      </x:c>
      <x:c r="CZ81" s="58" t="str">
        <x:f>IF($C81&gt;'Deal Pricing'!$D$9,"",MAX(CZ80-MIN(MAX(CZ$9-CZ80*CZ$8/12,0),CZ80),0))</x:f>
      </x:c>
      <x:c r="DA81" s="58" t="str">
        <x:f>IF($C81&gt;'Deal Pricing'!$D$9,"",MAX(DA80-MIN(MAX(DA$9-DA80*DA$8/12,0),DA80),0))</x:f>
      </x:c>
      <x:c r="DB81" s="58" t="str">
        <x:f>IF($C81&gt;'Deal Pricing'!$D$9,"",MAX(DB80-MIN(MAX(DB$9-DB80*DB$8/12,0),DB80),0))</x:f>
      </x:c>
      <x:c r="DC81" s="58" t="str">
        <x:f>IF($C81&gt;'Deal Pricing'!$D$9,"",MAX(DC80-MIN(MAX(DC$9-DC80*DC$8/12,0),DC80),0))</x:f>
      </x:c>
      <x:c r="DD81" s="58" t="str">
        <x:f>IF($C81&gt;'Deal Pricing'!$D$9,"",MAX(DD80-MIN(MAX(DD$9-DD80*DD$8/12,0),DD80),0))</x:f>
      </x:c>
      <x:c r="DE81" s="58" t="str">
        <x:f>IF($C81&gt;'Deal Pricing'!$D$9,"",MAX(DE80-MIN(MAX(DE$9-DE80*DE$8/12,0),DE80),0))</x:f>
      </x:c>
      <x:c r="DF81" s="58" t="str">
        <x:f>IF($C81&gt;'Deal Pricing'!$D$9,"",MAX(DF80-MIN(MAX(DF$9-DF80*DF$8/12,0),DF80),0))</x:f>
      </x:c>
      <x:c r="DG81" s="58" t="str">
        <x:f>IF($C81&gt;'Deal Pricing'!$D$9,"",MAX(DG80-MIN(MAX(DG$9-DG80*DG$8/12,0),DG80),0))</x:f>
      </x:c>
      <x:c r="DH81" s="58" t="str">
        <x:f>IF($C81&gt;'Deal Pricing'!$D$9,"",MAX(DH80-MIN(MAX(DH$9-DH80*DH$8/12,0),DH80),0))</x:f>
      </x:c>
      <x:c r="DI81" s="58" t="str">
        <x:f>IF($C81&gt;'Deal Pricing'!$D$9,"",MAX(DI80-MIN(MAX(DI$9-DI80*DI$8/12,0),DI80),0))</x:f>
      </x:c>
      <x:c r="DJ81" s="58" t="str">
        <x:f>IF($C81&gt;'Deal Pricing'!$D$9,"",MAX(DJ80-MIN(MAX(DJ$9-DJ80*DJ$8/12,0),DJ80),0))</x:f>
      </x:c>
      <x:c r="DK81" s="58" t="str">
        <x:f>IF($C81&gt;'Deal Pricing'!$D$9,"",MAX(DK80-MIN(MAX(DK$9-DK80*DK$8/12,0),DK80),0))</x:f>
      </x:c>
      <x:c r="DL81" s="58" t="str">
        <x:f>IF($C81&gt;'Deal Pricing'!$D$9,"",MAX(DL80-MIN(MAX(DL$9-DL80*DL$8/12,0),DL80),0))</x:f>
      </x:c>
      <x:c r="DM81" s="58" t="str">
        <x:f>IF($C81&gt;'Deal Pricing'!$D$9,"",MAX(DM80-MIN(MAX(DM$9-DM80*DM$8/12,0),DM80),0))</x:f>
      </x:c>
      <x:c r="DN81" s="58" t="str">
        <x:f>IF($C81&gt;'Deal Pricing'!$D$9,"",MAX(DN80-MIN(MAX(DN$9-DN80*DN$8/12,0),DN80),0))</x:f>
      </x:c>
      <x:c r="DO81" s="58" t="str">
        <x:f>IF($C81&gt;'Deal Pricing'!$D$9,"",MAX(DO80-MIN(MAX(DO$9-DO80*DO$8/12,0),DO80),0))</x:f>
      </x:c>
      <x:c r="DP81" s="58" t="str">
        <x:f>IF($C81&gt;'Deal Pricing'!$D$9,"",MAX(DP80-MIN(MAX(DP$9-DP80*DP$8/12,0),DP80),0))</x:f>
      </x:c>
      <x:c r="DQ81" s="58" t="str">
        <x:f>IF($C81&gt;'Deal Pricing'!$D$9,"",MAX(DQ80-MIN(MAX(DQ$9-DQ80*DQ$8/12,0),DQ80),0))</x:f>
      </x:c>
      <x:c r="DR81" s="58" t="str">
        <x:f>IF($C81&gt;'Deal Pricing'!$D$9,"",MAX(DR80-MIN(MAX(DR$9-DR80*DR$8/12,0),DR80),0))</x:f>
      </x:c>
      <x:c r="DS81" s="58" t="str">
        <x:f>IF($C81&gt;'Deal Pricing'!$D$9,"",MAX(DS80-MIN(MAX(DS$9-DS80*DS$8/12,0),DS80),0))</x:f>
      </x:c>
      <x:c r="DT81" s="58" t="str">
        <x:f>IF($C81&gt;'Deal Pricing'!$D$9,"",MAX(DT80-MIN(MAX(DT$9-DT80*DT$8/12,0),DT80),0))</x:f>
      </x:c>
      <x:c r="DU81" s="58" t="str">
        <x:f>IF($C81&gt;'Deal Pricing'!$D$9,"",MAX(DU80-MIN(MAX(DU$9-DU80*DU$8/12,0),DU80),0))</x:f>
      </x:c>
      <x:c r="DV81" s="58" t="str">
        <x:f>IF($C81&gt;'Deal Pricing'!$D$9,"",MAX(DV80-MIN(MAX(DV$9-DV80*DV$8/12,0),DV80),0))</x:f>
      </x:c>
      <x:c r="DW81" s="58" t="str">
        <x:f>IF($C81&gt;'Deal Pricing'!$D$9,"",MAX(DW80-MIN(MAX(DW$9-DW80*DW$8/12,0),DW80),0))</x:f>
      </x:c>
      <x:c r="DX81" s="58" t="str">
        <x:f>IF($C81&gt;'Deal Pricing'!$D$9,"",MAX(DX80-MIN(MAX(DX$9-DX80*DX$8/12,0),DX80),0))</x:f>
      </x:c>
      <x:c r="DY81" s="58" t="str">
        <x:f>IF($C81&gt;'Deal Pricing'!$D$9,"",MAX(DY80-MIN(MAX(DY$9-DY80*DY$8/12,0),DY80),0))</x:f>
      </x:c>
      <x:c r="DZ81" s="58" t="str">
        <x:f>IF($C81&gt;'Deal Pricing'!$D$9,"",MAX(DZ80-MIN(MAX(DZ$9-DZ80*DZ$8/12,0),DZ80),0))</x:f>
      </x:c>
      <x:c r="EA81" s="58" t="str">
        <x:f>IF($C81&gt;'Deal Pricing'!$D$9,"",MAX(EA80-MIN(MAX(EA$9-EA80*EA$8/12,0),EA80),0))</x:f>
      </x:c>
      <x:c r="EB81" s="58" t="str">
        <x:f>IF($C81&gt;'Deal Pricing'!$D$9,"",MAX(EB80-MIN(MAX(EB$9-EB80*EB$8/12,0),EB80),0))</x:f>
      </x:c>
      <x:c r="EC81" s="58" t="str">
        <x:f>IF($C81&gt;'Deal Pricing'!$D$9,"",MAX(EC80-MIN(MAX(EC$9-EC80*EC$8/12,0),EC80),0))</x:f>
      </x:c>
      <x:c r="ED81" s="58" t="str">
        <x:f>IF($C81&gt;'Deal Pricing'!$D$9,"",MAX(ED80-MIN(MAX(ED$9-ED80*ED$8/12,0),ED80),0))</x:f>
      </x:c>
      <x:c r="EE81" s="58" t="str">
        <x:f>IF($C81&gt;'Deal Pricing'!$D$9,"",MAX(EE80-MIN(MAX(EE$9-EE80*EE$8/12,0),EE80),0))</x:f>
      </x:c>
      <x:c r="EF81" s="58" t="str">
        <x:f>IF($C81&gt;'Deal Pricing'!$D$9,"",MAX(EF80-MIN(MAX(EF$9-EF80*EF$8/12,0),EF80),0))</x:f>
      </x:c>
      <x:c r="EG81" s="58" t="str">
        <x:f>IF($C81&gt;'Deal Pricing'!$D$9,"",MAX(EG80-MIN(MAX(EG$9-EG80*EG$8/12,0),EG80),0))</x:f>
      </x:c>
      <x:c r="EH81" s="58" t="str">
        <x:f>IF($C81&gt;'Deal Pricing'!$D$9,"",MAX(EH80-MIN(MAX(EH$9-EH80*EH$8/12,0),EH80),0))</x:f>
      </x:c>
      <x:c r="EI81" s="58" t="str">
        <x:f>IF($C81&gt;'Deal Pricing'!$D$9,"",MAX(EI80-MIN(MAX(EI$9-EI80*EI$8/12,0),EI80),0))</x:f>
      </x:c>
      <x:c r="EJ81" s="58" t="str">
        <x:f>IF($C81&gt;'Deal Pricing'!$D$9,"",MAX(EJ80-MIN(MAX(EJ$9-EJ80*EJ$8/12,0),EJ80),0))</x:f>
      </x:c>
      <x:c r="EK81" s="58" t="str">
        <x:f>IF($C81&gt;'Deal Pricing'!$D$9,"",MAX(EK80-MIN(MAX(EK$9-EK80*EK$8/12,0),EK80),0))</x:f>
      </x:c>
      <x:c r="EL81" s="58" t="str">
        <x:f>IF($C81&gt;'Deal Pricing'!$D$9,"",MAX(EL80-MIN(MAX(EL$9-EL80*EL$8/12,0),EL80),0))</x:f>
      </x:c>
      <x:c r="EM81" s="58" t="str">
        <x:f>IF($C81&gt;'Deal Pricing'!$D$9,"",MAX(EM80-MIN(MAX(EM$9-EM80*EM$8/12,0),EM80),0))</x:f>
      </x:c>
      <x:c r="EN81" s="58" t="str">
        <x:f>IF($C81&gt;'Deal Pricing'!$D$9,"",MAX(EN80-MIN(MAX(EN$9-EN80*EN$8/12,0),EN80),0))</x:f>
      </x:c>
      <x:c r="EO81" s="58" t="str">
        <x:f>IF($C81&gt;'Deal Pricing'!$D$9,"",MAX(EO80-MIN(MAX(EO$9-EO80*EO$8/12,0),EO80),0))</x:f>
      </x:c>
      <x:c r="EP81" s="58" t="str">
        <x:f>IF($C81&gt;'Deal Pricing'!$D$9,"",MAX(EP80-MIN(MAX(EP$9-EP80*EP$8/12,0),EP80),0))</x:f>
      </x:c>
      <x:c r="EQ81" s="58" t="str">
        <x:f>IF($C81&gt;'Deal Pricing'!$D$9,"",MAX(EQ80-MIN(MAX(EQ$9-EQ80*EQ$8/12,0),EQ80),0))</x:f>
      </x:c>
      <x:c r="ER81" s="58" t="str">
        <x:f>IF($C81&gt;'Deal Pricing'!$D$9,"",MAX(ER80-MIN(MAX(ER$9-ER80*ER$8/12,0),ER80),0))</x:f>
      </x:c>
      <x:c r="ES81" s="58" t="str">
        <x:f>IF($C81&gt;'Deal Pricing'!$D$9,"",MAX(ES80-MIN(MAX(ES$9-ES80*ES$8/12,0),ES80),0))</x:f>
      </x:c>
      <x:c r="ET81" s="58" t="str">
        <x:f>IF($C81&gt;'Deal Pricing'!$D$9,"",MAX(ET80-MIN(MAX(ET$9-ET80*ET$8/12,0),ET80),0))</x:f>
      </x:c>
      <x:c r="EU81" s="58" t="str">
        <x:f>IF($C81&gt;'Deal Pricing'!$D$9,"",MAX(EU80-MIN(MAX(EU$9-EU80*EU$8/12,0),EU80),0))</x:f>
      </x:c>
      <x:c r="EV81" s="58" t="str">
        <x:f>IF($C81&gt;'Deal Pricing'!$D$9,"",MAX(EV80-MIN(MAX(EV$9-EV80*EV$8/12,0),EV80),0))</x:f>
      </x:c>
      <x:c r="EW81" s="58" t="str">
        <x:f>IF($C81&gt;'Deal Pricing'!$D$9,"",MAX(EW80-MIN(MAX(EW$9-EW80*EW$8/12,0),EW80),0))</x:f>
      </x:c>
      <x:c r="EX81" s="58" t="str">
        <x:f>IF($C81&gt;'Deal Pricing'!$D$9,"",MAX(EX80-MIN(MAX(EX$9-EX80*EX$8/12,0),EX80),0))</x:f>
      </x:c>
      <x:c r="EY81" s="58" t="str">
        <x:f>IF($C81&gt;'Deal Pricing'!$D$9,"",MAX(EY80-MIN(MAX(EY$9-EY80*EY$8/12,0),EY80),0))</x:f>
      </x:c>
      <x:c r="EZ81" s="58" t="str">
        <x:f>IF($C81&gt;'Deal Pricing'!$D$9,"",MAX(EZ80-MIN(MAX(EZ$9-EZ80*EZ$8/12,0),EZ80),0))</x:f>
      </x:c>
      <x:c r="FA81" s="58" t="str">
        <x:f>IF($C81&gt;'Deal Pricing'!$D$9,"",MAX(FA80-MIN(MAX(FA$9-FA80*FA$8/12,0),FA80),0))</x:f>
      </x:c>
      <x:c r="FB81" s="58" t="str">
        <x:f>IF($C81&gt;'Deal Pricing'!$D$9,"",MAX(FB80-MIN(MAX(FB$9-FB80*FB$8/12,0),FB80),0))</x:f>
      </x:c>
      <x:c r="FC81" s="58" t="str">
        <x:f>IF($C81&gt;'Deal Pricing'!$D$9,"",MAX(FC80-MIN(MAX(FC$9-FC80*FC$8/12,0),FC80),0))</x:f>
      </x:c>
      <x:c r="FD81" s="58" t="str">
        <x:f>IF($C81&gt;'Deal Pricing'!$D$9,"",MAX(FD80-MIN(MAX(FD$9-FD80*FD$8/12,0),FD80),0))</x:f>
      </x:c>
      <x:c r="FE81" s="58" t="str">
        <x:f>IF($C81&gt;'Deal Pricing'!$D$9,"",MAX(FE80-MIN(MAX(FE$9-FE80*FE$8/12,0),FE80),0))</x:f>
      </x:c>
      <x:c r="FF81" s="58" t="str">
        <x:f>IF($C81&gt;'Deal Pricing'!$D$9,"",MAX(FF80-MIN(MAX(FF$9-FF80*FF$8/12,0),FF80),0))</x:f>
      </x:c>
      <x:c r="FG81" s="58" t="str">
        <x:f>IF($C81&gt;'Deal Pricing'!$D$9,"",MAX(FG80-MIN(MAX(FG$9-FG80*FG$8/12,0),FG80),0))</x:f>
      </x:c>
      <x:c r="FH81" s="58" t="str">
        <x:f>IF($C81&gt;'Deal Pricing'!$D$9,"",MAX(FH80-MIN(MAX(FH$9-FH80*FH$8/12,0),FH80),0))</x:f>
      </x:c>
      <x:c r="FI81" s="58" t="str">
        <x:f>IF($C81&gt;'Deal Pricing'!$D$9,"",MAX(FI80-MIN(MAX(FI$9-FI80*FI$8/12,0),FI80),0))</x:f>
      </x:c>
      <x:c r="FJ81" s="58" t="str">
        <x:f>IF($C81&gt;'Deal Pricing'!$D$9,"",MAX(FJ80-MIN(MAX(FJ$9-FJ80*FJ$8/12,0),FJ80),0))</x:f>
      </x:c>
      <x:c r="FK81" s="58" t="str">
        <x:f>IF($C81&gt;'Deal Pricing'!$D$9,"",MAX(FK80-MIN(MAX(FK$9-FK80*FK$8/12,0),FK80),0))</x:f>
      </x:c>
      <x:c r="FL81" s="58" t="str">
        <x:f>IF($C81&gt;'Deal Pricing'!$D$9,"",MAX(FL80-MIN(MAX(FL$9-FL80*FL$8/12,0),FL80),0))</x:f>
      </x:c>
      <x:c r="FM81" s="58" t="str">
        <x:f>IF($C81&gt;'Deal Pricing'!$D$9,"",MAX(FM80-MIN(MAX(FM$9-FM80*FM$8/12,0),FM80),0))</x:f>
      </x:c>
      <x:c r="FN81" s="58" t="str">
        <x:f>IF($C81&gt;'Deal Pricing'!$D$9,"",MAX(FN80-MIN(MAX(FN$9-FN80*FN$8/12,0),FN80),0))</x:f>
      </x:c>
      <x:c r="FO81" s="58" t="str">
        <x:f>IF($C81&gt;'Deal Pricing'!$D$9,"",MAX(FO80-MIN(MAX(FO$9-FO80*FO$8/12,0),FO80),0))</x:f>
      </x:c>
      <x:c r="FP81" s="58" t="str">
        <x:f>IF($C81&gt;'Deal Pricing'!$D$9,"",MAX(FP80-MIN(MAX(FP$9-FP80*FP$8/12,0),FP80),0))</x:f>
      </x:c>
      <x:c r="FQ81" s="58" t="str">
        <x:f>IF($C81&gt;'Deal Pricing'!$D$9,"",MAX(FQ80-MIN(MAX(FQ$9-FQ80*FQ$8/12,0),FQ80),0))</x:f>
      </x:c>
      <x:c r="FR81" s="58" t="str">
        <x:f>IF($C81&gt;'Deal Pricing'!$D$9,"",MAX(FR80-MIN(MAX(FR$9-FR80*FR$8/12,0),FR80),0))</x:f>
      </x:c>
      <x:c r="FS81" s="58" t="str">
        <x:f>IF($C81&gt;'Deal Pricing'!$D$9,"",MAX(FS80-MIN(MAX(FS$9-FS80*FS$8/12,0),FS80),0))</x:f>
      </x:c>
      <x:c r="FT81" s="58" t="str">
        <x:f>IF($C81&gt;'Deal Pricing'!$D$9,"",MAX(FT80-MIN(MAX(FT$9-FT80*FT$8/12,0),FT80),0))</x:f>
      </x:c>
      <x:c r="FU81" s="58" t="str">
        <x:f>IF($C81&gt;'Deal Pricing'!$D$9,"",MAX(FU80-MIN(MAX(FU$9-FU80*FU$8/12,0),FU80),0))</x:f>
      </x:c>
      <x:c r="FV81" s="58" t="str">
        <x:f>IF($C81&gt;'Deal Pricing'!$D$9,"",MAX(FV80-MIN(MAX(FV$9-FV80*FV$8/12,0),FV80),0))</x:f>
      </x:c>
      <x:c r="FW81" s="58" t="str">
        <x:f>IF($C81&gt;'Deal Pricing'!$D$9,"",MAX(FW80-MIN(MAX(FW$9-FW80*FW$8/12,0),FW80),0))</x:f>
      </x:c>
      <x:c r="FX81" s="58" t="str">
        <x:f>IF($C81&gt;'Deal Pricing'!$D$9,"",MAX(FX80-MIN(MAX(FX$9-FX80*FX$8/12,0),FX80),0))</x:f>
      </x:c>
      <x:c r="FY81" s="58" t="str">
        <x:f>IF($C81&gt;'Deal Pricing'!$D$9,"",MAX(FY80-MIN(MAX(FY$9-FY80*FY$8/12,0),FY80),0))</x:f>
      </x:c>
      <x:c r="FZ81" s="58" t="str">
        <x:f>IF($C81&gt;'Deal Pricing'!$D$9,"",MAX(FZ80-MIN(MAX(FZ$9-FZ80*FZ$8/12,0),FZ80),0))</x:f>
      </x:c>
      <x:c r="GA81" s="58" t="str">
        <x:f>IF($C81&gt;'Deal Pricing'!$D$9,"",MAX(GA80-MIN(MAX(GA$9-GA80*GA$8/12,0),GA80),0))</x:f>
      </x:c>
      <x:c r="GB81" s="58" t="str">
        <x:f>IF($C81&gt;'Deal Pricing'!$D$9,"",MAX(GB80-MIN(MAX(GB$9-GB80*GB$8/12,0),GB80),0))</x:f>
      </x:c>
      <x:c r="GC81" s="58" t="str">
        <x:f>IF($C81&gt;'Deal Pricing'!$D$9,"",MAX(GC80-MIN(MAX(GC$9-GC80*GC$8/12,0),GC80),0))</x:f>
      </x:c>
      <x:c r="GD81" s="58" t="str">
        <x:f>IF($C81&gt;'Deal Pricing'!$D$9,"",MAX(GD80-MIN(MAX(GD$9-GD80*GD$8/12,0),GD80),0))</x:f>
      </x:c>
      <x:c r="GE81" s="58" t="str">
        <x:f>IF($C81&gt;'Deal Pricing'!$D$9,"",MAX(GE80-MIN(MAX(GE$9-GE80*GE$8/12,0),GE80),0))</x:f>
      </x:c>
      <x:c r="GF81" s="58" t="str">
        <x:f>IF($C81&gt;'Deal Pricing'!$D$9,"",MAX(GF80-MIN(MAX(GF$9-GF80*GF$8/12,0),GF80),0))</x:f>
      </x:c>
      <x:c r="GG81" s="58" t="str">
        <x:f>IF($C81&gt;'Deal Pricing'!$D$9,"",MAX(GG80-MIN(MAX(GG$9-GG80*GG$8/12,0),GG80),0))</x:f>
      </x:c>
      <x:c r="GH81" s="58" t="str">
        <x:f>IF($C81&gt;'Deal Pricing'!$D$9,"",MAX(GH80-MIN(MAX(GH$9-GH80*GH$8/12,0),GH80),0))</x:f>
      </x:c>
      <x:c r="GI81" s="58" t="str">
        <x:f>IF($C81&gt;'Deal Pricing'!$D$9,"",MAX(GI80-MIN(MAX(GI$9-GI80*GI$8/12,0),GI80),0))</x:f>
      </x:c>
      <x:c r="GJ81" s="58" t="str">
        <x:f>IF($C81&gt;'Deal Pricing'!$D$9,"",MAX(GJ80-MIN(MAX(GJ$9-GJ80*GJ$8/12,0),GJ80),0))</x:f>
      </x:c>
      <x:c r="GK81" s="58" t="str">
        <x:f>IF($C81&gt;'Deal Pricing'!$D$9,"",MAX(GK80-MIN(MAX(GK$9-GK80*GK$8/12,0),GK80),0))</x:f>
      </x:c>
      <x:c r="GL81" s="58" t="str">
        <x:f>IF($C81&gt;'Deal Pricing'!$D$9,"",MAX(GL80-MIN(MAX(GL$9-GL80*GL$8/12,0),GL80),0))</x:f>
      </x:c>
      <x:c r="GM81" s="58" t="str">
        <x:f>IF($C81&gt;'Deal Pricing'!$D$9,"",MAX(GM80-MIN(MAX(GM$9-GM80*GM$8/12,0),GM80),0))</x:f>
      </x:c>
      <x:c r="GN81" s="58" t="str">
        <x:f>IF($C81&gt;'Deal Pricing'!$D$9,"",MAX(GN80-MIN(MAX(GN$9-GN80*GN$8/12,0),GN80),0))</x:f>
      </x:c>
      <x:c r="GO81" s="58" t="str">
        <x:f>IF($C81&gt;'Deal Pricing'!$D$9,"",MAX(GO80-MIN(MAX(GO$9-GO80*GO$8/12,0),GO80),0))</x:f>
      </x:c>
      <x:c r="GP81" s="58" t="str">
        <x:f>IF($C81&gt;'Deal Pricing'!$D$9,"",MAX(GP80-MIN(MAX(GP$9-GP80*GP$8/12,0),GP80),0))</x:f>
      </x:c>
      <x:c r="GQ81" s="58" t="str">
        <x:f>IF($C81&gt;'Deal Pricing'!$D$9,"",MAX(GQ80-MIN(MAX(GQ$9-GQ80*GQ$8/12,0),GQ80),0))</x:f>
      </x:c>
      <x:c r="GR81" s="58" t="str">
        <x:f>IF($C81&gt;'Deal Pricing'!$D$9,"",MAX(GR80-MIN(MAX(GR$9-GR80*GR$8/12,0),GR80),0))</x:f>
      </x:c>
      <x:c r="GS81" s="58" t="str">
        <x:f>IF($C81&gt;'Deal Pricing'!$D$9,"",MAX(GS80-MIN(MAX(GS$9-GS80*GS$8/12,0),GS80),0))</x:f>
      </x:c>
      <x:c r="GT81" s="58" t="str">
        <x:f>IF($C81&gt;'Deal Pricing'!$D$9,"",MAX(GT80-MIN(MAX(GT$9-GT80*GT$8/12,0),GT80),0))</x:f>
      </x:c>
      <x:c r="GU81" s="58" t="str">
        <x:f>IF($C81&gt;'Deal Pricing'!$D$9,"",MAX(GU80-MIN(MAX(GU$9-GU80*GU$8/12,0),GU80),0))</x:f>
      </x:c>
      <x:c r="GV81" s="58" t="str">
        <x:f>IF($C81&gt;'Deal Pricing'!$D$9,"",MAX(GV80-MIN(MAX(GV$9-GV80*GV$8/12,0),GV80),0))</x:f>
      </x:c>
      <x:c r="GW81" s="58" t="str">
        <x:f>IF($C81&gt;'Deal Pricing'!$D$9,"",MAX(GW80-MIN(MAX(GW$9-GW80*GW$8/12,0),GW80),0))</x:f>
      </x:c>
      <x:c r="GX81" s="58" t="str">
        <x:f>IF($C81&gt;'Deal Pricing'!$D$9,"",MAX(GX80-MIN(MAX(GX$9-GX80*GX$8/12,0),GX80),0))</x:f>
      </x:c>
      <x:c r="GY81" s="58" t="str">
        <x:f>IF($C81&gt;'Deal Pricing'!$D$9,"",MAX(GY80-MIN(MAX(GY$9-GY80*GY$8/12,0),GY80),0))</x:f>
      </x:c>
      <x:c r="GZ81" s="58" t="str">
        <x:f>IF($C81&gt;'Deal Pricing'!$D$9,"",MAX(GZ80-MIN(MAX(GZ$9-GZ80*GZ$8/12,0),GZ80),0))</x:f>
      </x:c>
      <x:c r="HA81" s="58" t="str">
        <x:f>IF($C81&gt;'Deal Pricing'!$D$9,"",MAX(HA80-MIN(MAX(HA$9-HA80*HA$8/12,0),HA80),0))</x:f>
      </x:c>
      <x:c r="HB81" s="58" t="str">
        <x:f>IF($C81&gt;'Deal Pricing'!$D$9,"",MAX(HB80-MIN(MAX(HB$9-HB80*HB$8/12,0),HB80),0))</x:f>
      </x:c>
      <x:c r="HC81" s="58" t="str">
        <x:f>IF($C81&gt;'Deal Pricing'!$D$9,"",MAX(HC80-MIN(MAX(HC$9-HC80*HC$8/12,0),HC80),0))</x:f>
      </x:c>
      <x:c r="HD81" s="58" t="str">
        <x:f>IF($C81&gt;'Deal Pricing'!$D$9,"",MAX(HD80-MIN(MAX(HD$9-HD80*HD$8/12,0),HD80),0))</x:f>
      </x:c>
      <x:c r="HE81" s="58" t="str">
        <x:f>IF($C81&gt;'Deal Pricing'!$D$9,"",MAX(HE80-MIN(MAX(HE$9-HE80*HE$8/12,0),HE80),0))</x:f>
      </x:c>
      <x:c r="HF81" s="58" t="str">
        <x:f>IF($C81&gt;'Deal Pricing'!$D$9,"",MAX(HF80-MIN(MAX(HF$9-HF80*HF$8/12,0),HF80),0))</x:f>
      </x:c>
      <x:c r="HG81" s="58" t="str">
        <x:f>IF($C81&gt;'Deal Pricing'!$D$9,"",MAX(HG80-MIN(MAX(HG$9-HG80*HG$8/12,0),HG80),0))</x:f>
      </x:c>
      <x:c r="HH81" s="58" t="str">
        <x:f>IF($C81&gt;'Deal Pricing'!$D$9,"",MAX(HH80-MIN(MAX(HH$9-HH80*HH$8/12,0),HH80),0))</x:f>
      </x:c>
      <x:c r="HI81" s="58" t="str">
        <x:f>IF($C81&gt;'Deal Pricing'!$D$9,"",MAX(HI80-MIN(MAX(HI$9-HI80*HI$8/12,0),HI80),0))</x:f>
      </x:c>
      <x:c r="HJ81" s="58" t="str">
        <x:f>IF($C81&gt;'Deal Pricing'!$D$9,"",MAX(HJ80-MIN(MAX(HJ$9-HJ80*HJ$8/12,0),HJ80),0))</x:f>
      </x:c>
      <x:c r="HK81" s="58" t="str">
        <x:f>IF($C81&gt;'Deal Pricing'!$D$9,"",MAX(HK80-MIN(MAX(HK$9-HK80*HK$8/12,0),HK80),0))</x:f>
      </x:c>
      <x:c r="HL81" s="58" t="str">
        <x:f>IF($C81&gt;'Deal Pricing'!$D$9,"",MAX(HL80-MIN(MAX(HL$9-HL80*HL$8/12,0),HL80),0))</x:f>
      </x:c>
      <x:c r="HM81" s="58" t="str">
        <x:f>IF($C81&gt;'Deal Pricing'!$D$9,"",MAX(HM80-MIN(MAX(HM$9-HM80*HM$8/12,0),HM80),0))</x:f>
      </x:c>
      <x:c r="HN81" s="58" t="str">
        <x:f>IF($C81&gt;'Deal Pricing'!$D$9,"",MAX(HN80-MIN(MAX(HN$9-HN80*HN$8/12,0),HN80),0))</x:f>
      </x:c>
      <x:c r="HO81" s="58" t="str">
        <x:f>IF($C81&gt;'Deal Pricing'!$D$9,"",MAX(HO80-MIN(MAX(HO$9-HO80*HO$8/12,0),HO80),0))</x:f>
      </x:c>
      <x:c r="HP81" s="58" t="str">
        <x:f>IF($C81&gt;'Deal Pricing'!$D$9,"",MAX(HP80-MIN(MAX(HP$9-HP80*HP$8/12,0),HP80),0))</x:f>
      </x:c>
      <x:c r="HQ81" s="58" t="str">
        <x:f>IF($C81&gt;'Deal Pricing'!$D$9,"",MAX(HQ80-MIN(MAX(HQ$9-HQ80*HQ$8/12,0),HQ80),0))</x:f>
      </x:c>
      <x:c r="HR81" s="58" t="str">
        <x:f>IF($C81&gt;'Deal Pricing'!$D$9,"",MAX(HR80-MIN(MAX(HR$9-HR80*HR$8/12,0),HR80),0))</x:f>
      </x:c>
      <x:c r="HS81" s="58" t="str">
        <x:f>IF($C81&gt;'Deal Pricing'!$D$9,"",MAX(HS80-MIN(MAX(HS$9-HS80*HS$8/12,0),HS80),0))</x:f>
      </x:c>
      <x:c r="HT81" s="58" t="str">
        <x:f>IF($C81&gt;'Deal Pricing'!$D$9,"",MAX(HT80-MIN(MAX(HT$9-HT80*HT$8/12,0),HT80),0))</x:f>
      </x:c>
      <x:c r="HU81" s="58" t="str">
        <x:f>IF($C81&gt;'Deal Pricing'!$D$9,"",MAX(HU80-MIN(MAX(HU$9-HU80*HU$8/12,0),HU80),0))</x:f>
      </x:c>
      <x:c r="HV81" s="58" t="str">
        <x:f>IF($C81&gt;'Deal Pricing'!$D$9,"",MAX(HV80-MIN(MAX(HV$9-HV80*HV$8/12,0),HV80),0))</x:f>
      </x:c>
      <x:c r="HW81" s="58" t="str">
        <x:f>IF($C81&gt;'Deal Pricing'!$D$9,"",MAX(HW80-MIN(MAX(HW$9-HW80*HW$8/12,0),HW80),0))</x:f>
      </x:c>
      <x:c r="HX81" s="58" t="str">
        <x:f>IF($C81&gt;'Deal Pricing'!$D$9,"",MAX(HX80-MIN(MAX(HX$9-HX80*HX$8/12,0),HX80),0))</x:f>
      </x:c>
      <x:c r="HY81" s="58" t="str">
        <x:f>IF($C81&gt;'Deal Pricing'!$D$9,"",MAX(HY80-MIN(MAX(HY$9-HY80*HY$8/12,0),HY80),0))</x:f>
      </x:c>
      <x:c r="HZ81" s="58" t="str">
        <x:f>IF($C81&gt;'Deal Pricing'!$D$9,"",MAX(HZ80-MIN(MAX(HZ$9-HZ80*HZ$8/12,0),HZ80),0))</x:f>
      </x:c>
      <x:c r="IA81" s="58" t="str">
        <x:f>IF($C81&gt;'Deal Pricing'!$D$9,"",MAX(IA80-MIN(MAX(IA$9-IA80*IA$8/12,0),IA80),0))</x:f>
      </x:c>
      <x:c r="IB81" s="58" t="str">
        <x:f>IF($C81&gt;'Deal Pricing'!$D$9,"",MAX(IB80-MIN(MAX(IB$9-IB80*IB$8/12,0),IB80),0))</x:f>
      </x:c>
      <x:c r="IC81" s="2"/>
      <x:c r="ID81" s="2"/>
      <x:c r="IE81" s="2"/>
      <x:c r="IF81" s="2"/>
    </x:row>
    <x:row r="82">
      <x:c r="A82" s="2"/>
      <x:c r="B82" s="2"/>
      <x:c r="C82" s="2" t="n">
        <x:v>58</x:v>
      </x:c>
      <x:c r="D82" s="67" t="str">
        <x:f>IF(C82&lt;='Deal Pricing'!$D$9,(1-(1-(1-'Deal Pricing'!$H$10)^(1/12)))^(C82-1),"")</x:f>
      </x:c>
      <x:c r="E82" s="67" t="str">
        <x:f>IF(D82="","",D82*(1-(1-'Deal Pricing'!$H$10)^(1/12)))</x:f>
      </x:c>
      <x:c r="F82" s="58" t="str">
        <x:f>IF($C82&gt;'Deal Pricing'!$D$9,"",MAX(F81-MIN(MAX(F$9-F81*F$8/12,0),F81),0))</x:f>
      </x:c>
      <x:c r="G82" s="58" t="str">
        <x:f>IF($C82&gt;'Deal Pricing'!$D$9,"",MAX(G81-MIN(MAX(G$9-G81*G$8/12,0),G81),0))</x:f>
      </x:c>
      <x:c r="H82" s="58" t="str">
        <x:f>IF($C82&gt;'Deal Pricing'!$D$9,"",MAX(H81-MIN(MAX(H$9-H81*H$8/12,0),H81),0))</x:f>
      </x:c>
      <x:c r="I82" s="58" t="str">
        <x:f>IF($C82&gt;'Deal Pricing'!$D$9,"",MAX(I81-MIN(MAX(I$9-I81*I$8/12,0),I81),0))</x:f>
      </x:c>
      <x:c r="J82" s="58" t="str">
        <x:f>IF($C82&gt;'Deal Pricing'!$D$9,"",MAX(J81-MIN(MAX(J$9-J81*J$8/12,0),J81),0))</x:f>
      </x:c>
      <x:c r="K82" s="58" t="str">
        <x:f>IF($C82&gt;'Deal Pricing'!$D$9,"",MAX(K81-MIN(MAX(K$9-K81*K$8/12,0),K81),0))</x:f>
      </x:c>
      <x:c r="L82" s="58" t="str">
        <x:f>IF($C82&gt;'Deal Pricing'!$D$9,"",MAX(L81-MIN(MAX(L$9-L81*L$8/12,0),L81),0))</x:f>
      </x:c>
      <x:c r="M82" s="58" t="str">
        <x:f>IF($C82&gt;'Deal Pricing'!$D$9,"",MAX(M81-MIN(MAX(M$9-M81*M$8/12,0),M81),0))</x:f>
      </x:c>
      <x:c r="N82" s="58" t="str">
        <x:f>IF($C82&gt;'Deal Pricing'!$D$9,"",MAX(N81-MIN(MAX(N$9-N81*N$8/12,0),N81),0))</x:f>
      </x:c>
      <x:c r="O82" s="58" t="str">
        <x:f>IF($C82&gt;'Deal Pricing'!$D$9,"",MAX(O81-MIN(MAX(O$9-O81*O$8/12,0),O81),0))</x:f>
      </x:c>
      <x:c r="P82" s="58" t="str">
        <x:f>IF($C82&gt;'Deal Pricing'!$D$9,"",MAX(P81-MIN(MAX(P$9-P81*P$8/12,0),P81),0))</x:f>
      </x:c>
      <x:c r="Q82" s="58" t="str">
        <x:f>IF($C82&gt;'Deal Pricing'!$D$9,"",MAX(Q81-MIN(MAX(Q$9-Q81*Q$8/12,0),Q81),0))</x:f>
      </x:c>
      <x:c r="R82" s="58" t="str">
        <x:f>IF($C82&gt;'Deal Pricing'!$D$9,"",MAX(R81-MIN(MAX(R$9-R81*R$8/12,0),R81),0))</x:f>
      </x:c>
      <x:c r="S82" s="58" t="str">
        <x:f>IF($C82&gt;'Deal Pricing'!$D$9,"",MAX(S81-MIN(MAX(S$9-S81*S$8/12,0),S81),0))</x:f>
      </x:c>
      <x:c r="T82" s="58" t="str">
        <x:f>IF($C82&gt;'Deal Pricing'!$D$9,"",MAX(T81-MIN(MAX(T$9-T81*T$8/12,0),T81),0))</x:f>
      </x:c>
      <x:c r="U82" s="58" t="str">
        <x:f>IF($C82&gt;'Deal Pricing'!$D$9,"",MAX(U81-MIN(MAX(U$9-U81*U$8/12,0),U81),0))</x:f>
      </x:c>
      <x:c r="V82" s="58" t="str">
        <x:f>IF($C82&gt;'Deal Pricing'!$D$9,"",MAX(V81-MIN(MAX(V$9-V81*V$8/12,0),V81),0))</x:f>
      </x:c>
      <x:c r="W82" s="58" t="str">
        <x:f>IF($C82&gt;'Deal Pricing'!$D$9,"",MAX(W81-MIN(MAX(W$9-W81*W$8/12,0),W81),0))</x:f>
      </x:c>
      <x:c r="X82" s="58" t="str">
        <x:f>IF($C82&gt;'Deal Pricing'!$D$9,"",MAX(X81-MIN(MAX(X$9-X81*X$8/12,0),X81),0))</x:f>
      </x:c>
      <x:c r="Y82" s="58" t="str">
        <x:f>IF($C82&gt;'Deal Pricing'!$D$9,"",MAX(Y81-MIN(MAX(Y$9-Y81*Y$8/12,0),Y81),0))</x:f>
      </x:c>
      <x:c r="Z82" s="58" t="str">
        <x:f>IF($C82&gt;'Deal Pricing'!$D$9,"",MAX(Z81-MIN(MAX(Z$9-Z81*Z$8/12,0),Z81),0))</x:f>
      </x:c>
      <x:c r="AA82" s="58" t="str">
        <x:f>IF($C82&gt;'Deal Pricing'!$D$9,"",MAX(AA81-MIN(MAX(AA$9-AA81*AA$8/12,0),AA81),0))</x:f>
      </x:c>
      <x:c r="AB82" s="58" t="str">
        <x:f>IF($C82&gt;'Deal Pricing'!$D$9,"",MAX(AB81-MIN(MAX(AB$9-AB81*AB$8/12,0),AB81),0))</x:f>
      </x:c>
      <x:c r="AC82" s="58" t="str">
        <x:f>IF($C82&gt;'Deal Pricing'!$D$9,"",MAX(AC81-MIN(MAX(AC$9-AC81*AC$8/12,0),AC81),0))</x:f>
      </x:c>
      <x:c r="AD82" s="58" t="str">
        <x:f>IF($C82&gt;'Deal Pricing'!$D$9,"",MAX(AD81-MIN(MAX(AD$9-AD81*AD$8/12,0),AD81),0))</x:f>
      </x:c>
      <x:c r="AE82" s="58" t="str">
        <x:f>IF($C82&gt;'Deal Pricing'!$D$9,"",MAX(AE81-MIN(MAX(AE$9-AE81*AE$8/12,0),AE81),0))</x:f>
      </x:c>
      <x:c r="AF82" s="58" t="str">
        <x:f>IF($C82&gt;'Deal Pricing'!$D$9,"",MAX(AF81-MIN(MAX(AF$9-AF81*AF$8/12,0),AF81),0))</x:f>
      </x:c>
      <x:c r="AG82" s="58" t="str">
        <x:f>IF($C82&gt;'Deal Pricing'!$D$9,"",MAX(AG81-MIN(MAX(AG$9-AG81*AG$8/12,0),AG81),0))</x:f>
      </x:c>
      <x:c r="AH82" s="58" t="str">
        <x:f>IF($C82&gt;'Deal Pricing'!$D$9,"",MAX(AH81-MIN(MAX(AH$9-AH81*AH$8/12,0),AH81),0))</x:f>
      </x:c>
      <x:c r="AI82" s="58" t="str">
        <x:f>IF($C82&gt;'Deal Pricing'!$D$9,"",MAX(AI81-MIN(MAX(AI$9-AI81*AI$8/12,0),AI81),0))</x:f>
      </x:c>
      <x:c r="AJ82" s="58" t="str">
        <x:f>IF($C82&gt;'Deal Pricing'!$D$9,"",MAX(AJ81-MIN(MAX(AJ$9-AJ81*AJ$8/12,0),AJ81),0))</x:f>
      </x:c>
      <x:c r="AK82" s="58" t="str">
        <x:f>IF($C82&gt;'Deal Pricing'!$D$9,"",MAX(AK81-MIN(MAX(AK$9-AK81*AK$8/12,0),AK81),0))</x:f>
      </x:c>
      <x:c r="AL82" s="58" t="str">
        <x:f>IF($C82&gt;'Deal Pricing'!$D$9,"",MAX(AL81-MIN(MAX(AL$9-AL81*AL$8/12,0),AL81),0))</x:f>
      </x:c>
      <x:c r="AM82" s="58" t="str">
        <x:f>IF($C82&gt;'Deal Pricing'!$D$9,"",MAX(AM81-MIN(MAX(AM$9-AM81*AM$8/12,0),AM81),0))</x:f>
      </x:c>
      <x:c r="AN82" s="58" t="str">
        <x:f>IF($C82&gt;'Deal Pricing'!$D$9,"",MAX(AN81-MIN(MAX(AN$9-AN81*AN$8/12,0),AN81),0))</x:f>
      </x:c>
      <x:c r="AO82" s="58" t="str">
        <x:f>IF($C82&gt;'Deal Pricing'!$D$9,"",MAX(AO81-MIN(MAX(AO$9-AO81*AO$8/12,0),AO81),0))</x:f>
      </x:c>
      <x:c r="AP82" s="58" t="str">
        <x:f>IF($C82&gt;'Deal Pricing'!$D$9,"",MAX(AP81-MIN(MAX(AP$9-AP81*AP$8/12,0),AP81),0))</x:f>
      </x:c>
      <x:c r="AQ82" s="58" t="str">
        <x:f>IF($C82&gt;'Deal Pricing'!$D$9,"",MAX(AQ81-MIN(MAX(AQ$9-AQ81*AQ$8/12,0),AQ81),0))</x:f>
      </x:c>
      <x:c r="AR82" s="58" t="str">
        <x:f>IF($C82&gt;'Deal Pricing'!$D$9,"",MAX(AR81-MIN(MAX(AR$9-AR81*AR$8/12,0),AR81),0))</x:f>
      </x:c>
      <x:c r="AS82" s="58" t="str">
        <x:f>IF($C82&gt;'Deal Pricing'!$D$9,"",MAX(AS81-MIN(MAX(AS$9-AS81*AS$8/12,0),AS81),0))</x:f>
      </x:c>
      <x:c r="AT82" s="58" t="str">
        <x:f>IF($C82&gt;'Deal Pricing'!$D$9,"",MAX(AT81-MIN(MAX(AT$9-AT81*AT$8/12,0),AT81),0))</x:f>
      </x:c>
      <x:c r="AU82" s="58" t="str">
        <x:f>IF($C82&gt;'Deal Pricing'!$D$9,"",MAX(AU81-MIN(MAX(AU$9-AU81*AU$8/12,0),AU81),0))</x:f>
      </x:c>
      <x:c r="AV82" s="58" t="str">
        <x:f>IF($C82&gt;'Deal Pricing'!$D$9,"",MAX(AV81-MIN(MAX(AV$9-AV81*AV$8/12,0),AV81),0))</x:f>
      </x:c>
      <x:c r="AW82" s="58" t="str">
        <x:f>IF($C82&gt;'Deal Pricing'!$D$9,"",MAX(AW81-MIN(MAX(AW$9-AW81*AW$8/12,0),AW81),0))</x:f>
      </x:c>
      <x:c r="AX82" s="58" t="str">
        <x:f>IF($C82&gt;'Deal Pricing'!$D$9,"",MAX(AX81-MIN(MAX(AX$9-AX81*AX$8/12,0),AX81),0))</x:f>
      </x:c>
      <x:c r="AY82" s="58" t="str">
        <x:f>IF($C82&gt;'Deal Pricing'!$D$9,"",MAX(AY81-MIN(MAX(AY$9-AY81*AY$8/12,0),AY81),0))</x:f>
      </x:c>
      <x:c r="AZ82" s="58" t="str">
        <x:f>IF($C82&gt;'Deal Pricing'!$D$9,"",MAX(AZ81-MIN(MAX(AZ$9-AZ81*AZ$8/12,0),AZ81),0))</x:f>
      </x:c>
      <x:c r="BA82" s="58" t="str">
        <x:f>IF($C82&gt;'Deal Pricing'!$D$9,"",MAX(BA81-MIN(MAX(BA$9-BA81*BA$8/12,0),BA81),0))</x:f>
      </x:c>
      <x:c r="BB82" s="58" t="str">
        <x:f>IF($C82&gt;'Deal Pricing'!$D$9,"",MAX(BB81-MIN(MAX(BB$9-BB81*BB$8/12,0),BB81),0))</x:f>
      </x:c>
      <x:c r="BC82" s="58" t="str">
        <x:f>IF($C82&gt;'Deal Pricing'!$D$9,"",MAX(BC81-MIN(MAX(BC$9-BC81*BC$8/12,0),BC81),0))</x:f>
      </x:c>
      <x:c r="BD82" s="58" t="str">
        <x:f>IF($C82&gt;'Deal Pricing'!$D$9,"",MAX(BD81-MIN(MAX(BD$9-BD81*BD$8/12,0),BD81),0))</x:f>
      </x:c>
      <x:c r="BE82" s="58" t="str">
        <x:f>IF($C82&gt;'Deal Pricing'!$D$9,"",MAX(BE81-MIN(MAX(BE$9-BE81*BE$8/12,0),BE81),0))</x:f>
      </x:c>
      <x:c r="BF82" s="58" t="str">
        <x:f>IF($C82&gt;'Deal Pricing'!$D$9,"",MAX(BF81-MIN(MAX(BF$9-BF81*BF$8/12,0),BF81),0))</x:f>
      </x:c>
      <x:c r="BG82" s="58" t="str">
        <x:f>IF($C82&gt;'Deal Pricing'!$D$9,"",MAX(BG81-MIN(MAX(BG$9-BG81*BG$8/12,0),BG81),0))</x:f>
      </x:c>
      <x:c r="BH82" s="58" t="str">
        <x:f>IF($C82&gt;'Deal Pricing'!$D$9,"",MAX(BH81-MIN(MAX(BH$9-BH81*BH$8/12,0),BH81),0))</x:f>
      </x:c>
      <x:c r="BI82" s="58" t="str">
        <x:f>IF($C82&gt;'Deal Pricing'!$D$9,"",MAX(BI81-MIN(MAX(BI$9-BI81*BI$8/12,0),BI81),0))</x:f>
      </x:c>
      <x:c r="BJ82" s="58" t="str">
        <x:f>IF($C82&gt;'Deal Pricing'!$D$9,"",MAX(BJ81-MIN(MAX(BJ$9-BJ81*BJ$8/12,0),BJ81),0))</x:f>
      </x:c>
      <x:c r="BK82" s="58" t="str">
        <x:f>IF($C82&gt;'Deal Pricing'!$D$9,"",MAX(BK81-MIN(MAX(BK$9-BK81*BK$8/12,0),BK81),0))</x:f>
      </x:c>
      <x:c r="BL82" s="58" t="str">
        <x:f>IF($C82&gt;'Deal Pricing'!$D$9,"",MAX(BL81-MIN(MAX(BL$9-BL81*BL$8/12,0),BL81),0))</x:f>
      </x:c>
      <x:c r="BM82" s="58" t="str">
        <x:f>IF($C82&gt;'Deal Pricing'!$D$9,"",MAX(BM81-MIN(MAX(BM$9-BM81*BM$8/12,0),BM81),0))</x:f>
      </x:c>
      <x:c r="BN82" s="58" t="str">
        <x:f>IF($C82&gt;'Deal Pricing'!$D$9,"",MAX(BN81-MIN(MAX(BN$9-BN81*BN$8/12,0),BN81),0))</x:f>
      </x:c>
      <x:c r="BO82" s="58" t="str">
        <x:f>IF($C82&gt;'Deal Pricing'!$D$9,"",MAX(BO81-MIN(MAX(BO$9-BO81*BO$8/12,0),BO81),0))</x:f>
      </x:c>
      <x:c r="BP82" s="58" t="str">
        <x:f>IF($C82&gt;'Deal Pricing'!$D$9,"",MAX(BP81-MIN(MAX(BP$9-BP81*BP$8/12,0),BP81),0))</x:f>
      </x:c>
      <x:c r="BQ82" s="58" t="str">
        <x:f>IF($C82&gt;'Deal Pricing'!$D$9,"",MAX(BQ81-MIN(MAX(BQ$9-BQ81*BQ$8/12,0),BQ81),0))</x:f>
      </x:c>
      <x:c r="BR82" s="58" t="str">
        <x:f>IF($C82&gt;'Deal Pricing'!$D$9,"",MAX(BR81-MIN(MAX(BR$9-BR81*BR$8/12,0),BR81),0))</x:f>
      </x:c>
      <x:c r="BS82" s="58" t="str">
        <x:f>IF($C82&gt;'Deal Pricing'!$D$9,"",MAX(BS81-MIN(MAX(BS$9-BS81*BS$8/12,0),BS81),0))</x:f>
      </x:c>
      <x:c r="BT82" s="58" t="str">
        <x:f>IF($C82&gt;'Deal Pricing'!$D$9,"",MAX(BT81-MIN(MAX(BT$9-BT81*BT$8/12,0),BT81),0))</x:f>
      </x:c>
      <x:c r="BU82" s="58" t="str">
        <x:f>IF($C82&gt;'Deal Pricing'!$D$9,"",MAX(BU81-MIN(MAX(BU$9-BU81*BU$8/12,0),BU81),0))</x:f>
      </x:c>
      <x:c r="BV82" s="58" t="str">
        <x:f>IF($C82&gt;'Deal Pricing'!$D$9,"",MAX(BV81-MIN(MAX(BV$9-BV81*BV$8/12,0),BV81),0))</x:f>
      </x:c>
      <x:c r="BW82" s="58" t="str">
        <x:f>IF($C82&gt;'Deal Pricing'!$D$9,"",MAX(BW81-MIN(MAX(BW$9-BW81*BW$8/12,0),BW81),0))</x:f>
      </x:c>
      <x:c r="BX82" s="58" t="str">
        <x:f>IF($C82&gt;'Deal Pricing'!$D$9,"",MAX(BX81-MIN(MAX(BX$9-BX81*BX$8/12,0),BX81),0))</x:f>
      </x:c>
      <x:c r="BY82" s="58" t="str">
        <x:f>IF($C82&gt;'Deal Pricing'!$D$9,"",MAX(BY81-MIN(MAX(BY$9-BY81*BY$8/12,0),BY81),0))</x:f>
      </x:c>
      <x:c r="BZ82" s="58" t="str">
        <x:f>IF($C82&gt;'Deal Pricing'!$D$9,"",MAX(BZ81-MIN(MAX(BZ$9-BZ81*BZ$8/12,0),BZ81),0))</x:f>
      </x:c>
      <x:c r="CA82" s="58" t="str">
        <x:f>IF($C82&gt;'Deal Pricing'!$D$9,"",MAX(CA81-MIN(MAX(CA$9-CA81*CA$8/12,0),CA81),0))</x:f>
      </x:c>
      <x:c r="CB82" s="58" t="str">
        <x:f>IF($C82&gt;'Deal Pricing'!$D$9,"",MAX(CB81-MIN(MAX(CB$9-CB81*CB$8/12,0),CB81),0))</x:f>
      </x:c>
      <x:c r="CC82" s="58" t="str">
        <x:f>IF($C82&gt;'Deal Pricing'!$D$9,"",MAX(CC81-MIN(MAX(CC$9-CC81*CC$8/12,0),CC81),0))</x:f>
      </x:c>
      <x:c r="CD82" s="58" t="str">
        <x:f>IF($C82&gt;'Deal Pricing'!$D$9,"",MAX(CD81-MIN(MAX(CD$9-CD81*CD$8/12,0),CD81),0))</x:f>
      </x:c>
      <x:c r="CE82" s="58" t="str">
        <x:f>IF($C82&gt;'Deal Pricing'!$D$9,"",MAX(CE81-MIN(MAX(CE$9-CE81*CE$8/12,0),CE81),0))</x:f>
      </x:c>
      <x:c r="CF82" s="58" t="str">
        <x:f>IF($C82&gt;'Deal Pricing'!$D$9,"",MAX(CF81-MIN(MAX(CF$9-CF81*CF$8/12,0),CF81),0))</x:f>
      </x:c>
      <x:c r="CG82" s="58" t="str">
        <x:f>IF($C82&gt;'Deal Pricing'!$D$9,"",MAX(CG81-MIN(MAX(CG$9-CG81*CG$8/12,0),CG81),0))</x:f>
      </x:c>
      <x:c r="CH82" s="58" t="str">
        <x:f>IF($C82&gt;'Deal Pricing'!$D$9,"",MAX(CH81-MIN(MAX(CH$9-CH81*CH$8/12,0),CH81),0))</x:f>
      </x:c>
      <x:c r="CI82" s="58" t="str">
        <x:f>IF($C82&gt;'Deal Pricing'!$D$9,"",MAX(CI81-MIN(MAX(CI$9-CI81*CI$8/12,0),CI81),0))</x:f>
      </x:c>
      <x:c r="CJ82" s="58" t="str">
        <x:f>IF($C82&gt;'Deal Pricing'!$D$9,"",MAX(CJ81-MIN(MAX(CJ$9-CJ81*CJ$8/12,0),CJ81),0))</x:f>
      </x:c>
      <x:c r="CK82" s="58" t="str">
        <x:f>IF($C82&gt;'Deal Pricing'!$D$9,"",MAX(CK81-MIN(MAX(CK$9-CK81*CK$8/12,0),CK81),0))</x:f>
      </x:c>
      <x:c r="CL82" s="58" t="str">
        <x:f>IF($C82&gt;'Deal Pricing'!$D$9,"",MAX(CL81-MIN(MAX(CL$9-CL81*CL$8/12,0),CL81),0))</x:f>
      </x:c>
      <x:c r="CM82" s="58" t="str">
        <x:f>IF($C82&gt;'Deal Pricing'!$D$9,"",MAX(CM81-MIN(MAX(CM$9-CM81*CM$8/12,0),CM81),0))</x:f>
      </x:c>
      <x:c r="CN82" s="58" t="str">
        <x:f>IF($C82&gt;'Deal Pricing'!$D$9,"",MAX(CN81-MIN(MAX(CN$9-CN81*CN$8/12,0),CN81),0))</x:f>
      </x:c>
      <x:c r="CO82" s="58" t="str">
        <x:f>IF($C82&gt;'Deal Pricing'!$D$9,"",MAX(CO81-MIN(MAX(CO$9-CO81*CO$8/12,0),CO81),0))</x:f>
      </x:c>
      <x:c r="CP82" s="58" t="str">
        <x:f>IF($C82&gt;'Deal Pricing'!$D$9,"",MAX(CP81-MIN(MAX(CP$9-CP81*CP$8/12,0),CP81),0))</x:f>
      </x:c>
      <x:c r="CQ82" s="58" t="str">
        <x:f>IF($C82&gt;'Deal Pricing'!$D$9,"",MAX(CQ81-MIN(MAX(CQ$9-CQ81*CQ$8/12,0),CQ81),0))</x:f>
      </x:c>
      <x:c r="CR82" s="58" t="str">
        <x:f>IF($C82&gt;'Deal Pricing'!$D$9,"",MAX(CR81-MIN(MAX(CR$9-CR81*CR$8/12,0),CR81),0))</x:f>
      </x:c>
      <x:c r="CS82" s="58" t="str">
        <x:f>IF($C82&gt;'Deal Pricing'!$D$9,"",MAX(CS81-MIN(MAX(CS$9-CS81*CS$8/12,0),CS81),0))</x:f>
      </x:c>
      <x:c r="CT82" s="58" t="str">
        <x:f>IF($C82&gt;'Deal Pricing'!$D$9,"",MAX(CT81-MIN(MAX(CT$9-CT81*CT$8/12,0),CT81),0))</x:f>
      </x:c>
      <x:c r="CU82" s="58" t="str">
        <x:f>IF($C82&gt;'Deal Pricing'!$D$9,"",MAX(CU81-MIN(MAX(CU$9-CU81*CU$8/12,0),CU81),0))</x:f>
      </x:c>
      <x:c r="CV82" s="58" t="str">
        <x:f>IF($C82&gt;'Deal Pricing'!$D$9,"",MAX(CV81-MIN(MAX(CV$9-CV81*CV$8/12,0),CV81),0))</x:f>
      </x:c>
      <x:c r="CW82" s="58" t="str">
        <x:f>IF($C82&gt;'Deal Pricing'!$D$9,"",MAX(CW81-MIN(MAX(CW$9-CW81*CW$8/12,0),CW81),0))</x:f>
      </x:c>
      <x:c r="CX82" s="58" t="str">
        <x:f>IF($C82&gt;'Deal Pricing'!$D$9,"",MAX(CX81-MIN(MAX(CX$9-CX81*CX$8/12,0),CX81),0))</x:f>
      </x:c>
      <x:c r="CY82" s="58" t="str">
        <x:f>IF($C82&gt;'Deal Pricing'!$D$9,"",MAX(CY81-MIN(MAX(CY$9-CY81*CY$8/12,0),CY81),0))</x:f>
      </x:c>
      <x:c r="CZ82" s="58" t="str">
        <x:f>IF($C82&gt;'Deal Pricing'!$D$9,"",MAX(CZ81-MIN(MAX(CZ$9-CZ81*CZ$8/12,0),CZ81),0))</x:f>
      </x:c>
      <x:c r="DA82" s="58" t="str">
        <x:f>IF($C82&gt;'Deal Pricing'!$D$9,"",MAX(DA81-MIN(MAX(DA$9-DA81*DA$8/12,0),DA81),0))</x:f>
      </x:c>
      <x:c r="DB82" s="58" t="str">
        <x:f>IF($C82&gt;'Deal Pricing'!$D$9,"",MAX(DB81-MIN(MAX(DB$9-DB81*DB$8/12,0),DB81),0))</x:f>
      </x:c>
      <x:c r="DC82" s="58" t="str">
        <x:f>IF($C82&gt;'Deal Pricing'!$D$9,"",MAX(DC81-MIN(MAX(DC$9-DC81*DC$8/12,0),DC81),0))</x:f>
      </x:c>
      <x:c r="DD82" s="58" t="str">
        <x:f>IF($C82&gt;'Deal Pricing'!$D$9,"",MAX(DD81-MIN(MAX(DD$9-DD81*DD$8/12,0),DD81),0))</x:f>
      </x:c>
      <x:c r="DE82" s="58" t="str">
        <x:f>IF($C82&gt;'Deal Pricing'!$D$9,"",MAX(DE81-MIN(MAX(DE$9-DE81*DE$8/12,0),DE81),0))</x:f>
      </x:c>
      <x:c r="DF82" s="58" t="str">
        <x:f>IF($C82&gt;'Deal Pricing'!$D$9,"",MAX(DF81-MIN(MAX(DF$9-DF81*DF$8/12,0),DF81),0))</x:f>
      </x:c>
      <x:c r="DG82" s="58" t="str">
        <x:f>IF($C82&gt;'Deal Pricing'!$D$9,"",MAX(DG81-MIN(MAX(DG$9-DG81*DG$8/12,0),DG81),0))</x:f>
      </x:c>
      <x:c r="DH82" s="58" t="str">
        <x:f>IF($C82&gt;'Deal Pricing'!$D$9,"",MAX(DH81-MIN(MAX(DH$9-DH81*DH$8/12,0),DH81),0))</x:f>
      </x:c>
      <x:c r="DI82" s="58" t="str">
        <x:f>IF($C82&gt;'Deal Pricing'!$D$9,"",MAX(DI81-MIN(MAX(DI$9-DI81*DI$8/12,0),DI81),0))</x:f>
      </x:c>
      <x:c r="DJ82" s="58" t="str">
        <x:f>IF($C82&gt;'Deal Pricing'!$D$9,"",MAX(DJ81-MIN(MAX(DJ$9-DJ81*DJ$8/12,0),DJ81),0))</x:f>
      </x:c>
      <x:c r="DK82" s="58" t="str">
        <x:f>IF($C82&gt;'Deal Pricing'!$D$9,"",MAX(DK81-MIN(MAX(DK$9-DK81*DK$8/12,0),DK81),0))</x:f>
      </x:c>
      <x:c r="DL82" s="58" t="str">
        <x:f>IF($C82&gt;'Deal Pricing'!$D$9,"",MAX(DL81-MIN(MAX(DL$9-DL81*DL$8/12,0),DL81),0))</x:f>
      </x:c>
      <x:c r="DM82" s="58" t="str">
        <x:f>IF($C82&gt;'Deal Pricing'!$D$9,"",MAX(DM81-MIN(MAX(DM$9-DM81*DM$8/12,0),DM81),0))</x:f>
      </x:c>
      <x:c r="DN82" s="58" t="str">
        <x:f>IF($C82&gt;'Deal Pricing'!$D$9,"",MAX(DN81-MIN(MAX(DN$9-DN81*DN$8/12,0),DN81),0))</x:f>
      </x:c>
      <x:c r="DO82" s="58" t="str">
        <x:f>IF($C82&gt;'Deal Pricing'!$D$9,"",MAX(DO81-MIN(MAX(DO$9-DO81*DO$8/12,0),DO81),0))</x:f>
      </x:c>
      <x:c r="DP82" s="58" t="str">
        <x:f>IF($C82&gt;'Deal Pricing'!$D$9,"",MAX(DP81-MIN(MAX(DP$9-DP81*DP$8/12,0),DP81),0))</x:f>
      </x:c>
      <x:c r="DQ82" s="58" t="str">
        <x:f>IF($C82&gt;'Deal Pricing'!$D$9,"",MAX(DQ81-MIN(MAX(DQ$9-DQ81*DQ$8/12,0),DQ81),0))</x:f>
      </x:c>
      <x:c r="DR82" s="58" t="str">
        <x:f>IF($C82&gt;'Deal Pricing'!$D$9,"",MAX(DR81-MIN(MAX(DR$9-DR81*DR$8/12,0),DR81),0))</x:f>
      </x:c>
      <x:c r="DS82" s="58" t="str">
        <x:f>IF($C82&gt;'Deal Pricing'!$D$9,"",MAX(DS81-MIN(MAX(DS$9-DS81*DS$8/12,0),DS81),0))</x:f>
      </x:c>
      <x:c r="DT82" s="58" t="str">
        <x:f>IF($C82&gt;'Deal Pricing'!$D$9,"",MAX(DT81-MIN(MAX(DT$9-DT81*DT$8/12,0),DT81),0))</x:f>
      </x:c>
      <x:c r="DU82" s="58" t="str">
        <x:f>IF($C82&gt;'Deal Pricing'!$D$9,"",MAX(DU81-MIN(MAX(DU$9-DU81*DU$8/12,0),DU81),0))</x:f>
      </x:c>
      <x:c r="DV82" s="58" t="str">
        <x:f>IF($C82&gt;'Deal Pricing'!$D$9,"",MAX(DV81-MIN(MAX(DV$9-DV81*DV$8/12,0),DV81),0))</x:f>
      </x:c>
      <x:c r="DW82" s="58" t="str">
        <x:f>IF($C82&gt;'Deal Pricing'!$D$9,"",MAX(DW81-MIN(MAX(DW$9-DW81*DW$8/12,0),DW81),0))</x:f>
      </x:c>
      <x:c r="DX82" s="58" t="str">
        <x:f>IF($C82&gt;'Deal Pricing'!$D$9,"",MAX(DX81-MIN(MAX(DX$9-DX81*DX$8/12,0),DX81),0))</x:f>
      </x:c>
      <x:c r="DY82" s="58" t="str">
        <x:f>IF($C82&gt;'Deal Pricing'!$D$9,"",MAX(DY81-MIN(MAX(DY$9-DY81*DY$8/12,0),DY81),0))</x:f>
      </x:c>
      <x:c r="DZ82" s="58" t="str">
        <x:f>IF($C82&gt;'Deal Pricing'!$D$9,"",MAX(DZ81-MIN(MAX(DZ$9-DZ81*DZ$8/12,0),DZ81),0))</x:f>
      </x:c>
      <x:c r="EA82" s="58" t="str">
        <x:f>IF($C82&gt;'Deal Pricing'!$D$9,"",MAX(EA81-MIN(MAX(EA$9-EA81*EA$8/12,0),EA81),0))</x:f>
      </x:c>
      <x:c r="EB82" s="58" t="str">
        <x:f>IF($C82&gt;'Deal Pricing'!$D$9,"",MAX(EB81-MIN(MAX(EB$9-EB81*EB$8/12,0),EB81),0))</x:f>
      </x:c>
      <x:c r="EC82" s="58" t="str">
        <x:f>IF($C82&gt;'Deal Pricing'!$D$9,"",MAX(EC81-MIN(MAX(EC$9-EC81*EC$8/12,0),EC81),0))</x:f>
      </x:c>
      <x:c r="ED82" s="58" t="str">
        <x:f>IF($C82&gt;'Deal Pricing'!$D$9,"",MAX(ED81-MIN(MAX(ED$9-ED81*ED$8/12,0),ED81),0))</x:f>
      </x:c>
      <x:c r="EE82" s="58" t="str">
        <x:f>IF($C82&gt;'Deal Pricing'!$D$9,"",MAX(EE81-MIN(MAX(EE$9-EE81*EE$8/12,0),EE81),0))</x:f>
      </x:c>
      <x:c r="EF82" s="58" t="str">
        <x:f>IF($C82&gt;'Deal Pricing'!$D$9,"",MAX(EF81-MIN(MAX(EF$9-EF81*EF$8/12,0),EF81),0))</x:f>
      </x:c>
      <x:c r="EG82" s="58" t="str">
        <x:f>IF($C82&gt;'Deal Pricing'!$D$9,"",MAX(EG81-MIN(MAX(EG$9-EG81*EG$8/12,0),EG81),0))</x:f>
      </x:c>
      <x:c r="EH82" s="58" t="str">
        <x:f>IF($C82&gt;'Deal Pricing'!$D$9,"",MAX(EH81-MIN(MAX(EH$9-EH81*EH$8/12,0),EH81),0))</x:f>
      </x:c>
      <x:c r="EI82" s="58" t="str">
        <x:f>IF($C82&gt;'Deal Pricing'!$D$9,"",MAX(EI81-MIN(MAX(EI$9-EI81*EI$8/12,0),EI81),0))</x:f>
      </x:c>
      <x:c r="EJ82" s="58" t="str">
        <x:f>IF($C82&gt;'Deal Pricing'!$D$9,"",MAX(EJ81-MIN(MAX(EJ$9-EJ81*EJ$8/12,0),EJ81),0))</x:f>
      </x:c>
      <x:c r="EK82" s="58" t="str">
        <x:f>IF($C82&gt;'Deal Pricing'!$D$9,"",MAX(EK81-MIN(MAX(EK$9-EK81*EK$8/12,0),EK81),0))</x:f>
      </x:c>
      <x:c r="EL82" s="58" t="str">
        <x:f>IF($C82&gt;'Deal Pricing'!$D$9,"",MAX(EL81-MIN(MAX(EL$9-EL81*EL$8/12,0),EL81),0))</x:f>
      </x:c>
      <x:c r="EM82" s="58" t="str">
        <x:f>IF($C82&gt;'Deal Pricing'!$D$9,"",MAX(EM81-MIN(MAX(EM$9-EM81*EM$8/12,0),EM81),0))</x:f>
      </x:c>
      <x:c r="EN82" s="58" t="str">
        <x:f>IF($C82&gt;'Deal Pricing'!$D$9,"",MAX(EN81-MIN(MAX(EN$9-EN81*EN$8/12,0),EN81),0))</x:f>
      </x:c>
      <x:c r="EO82" s="58" t="str">
        <x:f>IF($C82&gt;'Deal Pricing'!$D$9,"",MAX(EO81-MIN(MAX(EO$9-EO81*EO$8/12,0),EO81),0))</x:f>
      </x:c>
      <x:c r="EP82" s="58" t="str">
        <x:f>IF($C82&gt;'Deal Pricing'!$D$9,"",MAX(EP81-MIN(MAX(EP$9-EP81*EP$8/12,0),EP81),0))</x:f>
      </x:c>
      <x:c r="EQ82" s="58" t="str">
        <x:f>IF($C82&gt;'Deal Pricing'!$D$9,"",MAX(EQ81-MIN(MAX(EQ$9-EQ81*EQ$8/12,0),EQ81),0))</x:f>
      </x:c>
      <x:c r="ER82" s="58" t="str">
        <x:f>IF($C82&gt;'Deal Pricing'!$D$9,"",MAX(ER81-MIN(MAX(ER$9-ER81*ER$8/12,0),ER81),0))</x:f>
      </x:c>
      <x:c r="ES82" s="58" t="str">
        <x:f>IF($C82&gt;'Deal Pricing'!$D$9,"",MAX(ES81-MIN(MAX(ES$9-ES81*ES$8/12,0),ES81),0))</x:f>
      </x:c>
      <x:c r="ET82" s="58" t="str">
        <x:f>IF($C82&gt;'Deal Pricing'!$D$9,"",MAX(ET81-MIN(MAX(ET$9-ET81*ET$8/12,0),ET81),0))</x:f>
      </x:c>
      <x:c r="EU82" s="58" t="str">
        <x:f>IF($C82&gt;'Deal Pricing'!$D$9,"",MAX(EU81-MIN(MAX(EU$9-EU81*EU$8/12,0),EU81),0))</x:f>
      </x:c>
      <x:c r="EV82" s="58" t="str">
        <x:f>IF($C82&gt;'Deal Pricing'!$D$9,"",MAX(EV81-MIN(MAX(EV$9-EV81*EV$8/12,0),EV81),0))</x:f>
      </x:c>
      <x:c r="EW82" s="58" t="str">
        <x:f>IF($C82&gt;'Deal Pricing'!$D$9,"",MAX(EW81-MIN(MAX(EW$9-EW81*EW$8/12,0),EW81),0))</x:f>
      </x:c>
      <x:c r="EX82" s="58" t="str">
        <x:f>IF($C82&gt;'Deal Pricing'!$D$9,"",MAX(EX81-MIN(MAX(EX$9-EX81*EX$8/12,0),EX81),0))</x:f>
      </x:c>
      <x:c r="EY82" s="58" t="str">
        <x:f>IF($C82&gt;'Deal Pricing'!$D$9,"",MAX(EY81-MIN(MAX(EY$9-EY81*EY$8/12,0),EY81),0))</x:f>
      </x:c>
      <x:c r="EZ82" s="58" t="str">
        <x:f>IF($C82&gt;'Deal Pricing'!$D$9,"",MAX(EZ81-MIN(MAX(EZ$9-EZ81*EZ$8/12,0),EZ81),0))</x:f>
      </x:c>
      <x:c r="FA82" s="58" t="str">
        <x:f>IF($C82&gt;'Deal Pricing'!$D$9,"",MAX(FA81-MIN(MAX(FA$9-FA81*FA$8/12,0),FA81),0))</x:f>
      </x:c>
      <x:c r="FB82" s="58" t="str">
        <x:f>IF($C82&gt;'Deal Pricing'!$D$9,"",MAX(FB81-MIN(MAX(FB$9-FB81*FB$8/12,0),FB81),0))</x:f>
      </x:c>
      <x:c r="FC82" s="58" t="str">
        <x:f>IF($C82&gt;'Deal Pricing'!$D$9,"",MAX(FC81-MIN(MAX(FC$9-FC81*FC$8/12,0),FC81),0))</x:f>
      </x:c>
      <x:c r="FD82" s="58" t="str">
        <x:f>IF($C82&gt;'Deal Pricing'!$D$9,"",MAX(FD81-MIN(MAX(FD$9-FD81*FD$8/12,0),FD81),0))</x:f>
      </x:c>
      <x:c r="FE82" s="58" t="str">
        <x:f>IF($C82&gt;'Deal Pricing'!$D$9,"",MAX(FE81-MIN(MAX(FE$9-FE81*FE$8/12,0),FE81),0))</x:f>
      </x:c>
      <x:c r="FF82" s="58" t="str">
        <x:f>IF($C82&gt;'Deal Pricing'!$D$9,"",MAX(FF81-MIN(MAX(FF$9-FF81*FF$8/12,0),FF81),0))</x:f>
      </x:c>
      <x:c r="FG82" s="58" t="str">
        <x:f>IF($C82&gt;'Deal Pricing'!$D$9,"",MAX(FG81-MIN(MAX(FG$9-FG81*FG$8/12,0),FG81),0))</x:f>
      </x:c>
      <x:c r="FH82" s="58" t="str">
        <x:f>IF($C82&gt;'Deal Pricing'!$D$9,"",MAX(FH81-MIN(MAX(FH$9-FH81*FH$8/12,0),FH81),0))</x:f>
      </x:c>
      <x:c r="FI82" s="58" t="str">
        <x:f>IF($C82&gt;'Deal Pricing'!$D$9,"",MAX(FI81-MIN(MAX(FI$9-FI81*FI$8/12,0),FI81),0))</x:f>
      </x:c>
      <x:c r="FJ82" s="58" t="str">
        <x:f>IF($C82&gt;'Deal Pricing'!$D$9,"",MAX(FJ81-MIN(MAX(FJ$9-FJ81*FJ$8/12,0),FJ81),0))</x:f>
      </x:c>
      <x:c r="FK82" s="58" t="str">
        <x:f>IF($C82&gt;'Deal Pricing'!$D$9,"",MAX(FK81-MIN(MAX(FK$9-FK81*FK$8/12,0),FK81),0))</x:f>
      </x:c>
      <x:c r="FL82" s="58" t="str">
        <x:f>IF($C82&gt;'Deal Pricing'!$D$9,"",MAX(FL81-MIN(MAX(FL$9-FL81*FL$8/12,0),FL81),0))</x:f>
      </x:c>
      <x:c r="FM82" s="58" t="str">
        <x:f>IF($C82&gt;'Deal Pricing'!$D$9,"",MAX(FM81-MIN(MAX(FM$9-FM81*FM$8/12,0),FM81),0))</x:f>
      </x:c>
      <x:c r="FN82" s="58" t="str">
        <x:f>IF($C82&gt;'Deal Pricing'!$D$9,"",MAX(FN81-MIN(MAX(FN$9-FN81*FN$8/12,0),FN81),0))</x:f>
      </x:c>
      <x:c r="FO82" s="58" t="str">
        <x:f>IF($C82&gt;'Deal Pricing'!$D$9,"",MAX(FO81-MIN(MAX(FO$9-FO81*FO$8/12,0),FO81),0))</x:f>
      </x:c>
      <x:c r="FP82" s="58" t="str">
        <x:f>IF($C82&gt;'Deal Pricing'!$D$9,"",MAX(FP81-MIN(MAX(FP$9-FP81*FP$8/12,0),FP81),0))</x:f>
      </x:c>
      <x:c r="FQ82" s="58" t="str">
        <x:f>IF($C82&gt;'Deal Pricing'!$D$9,"",MAX(FQ81-MIN(MAX(FQ$9-FQ81*FQ$8/12,0),FQ81),0))</x:f>
      </x:c>
      <x:c r="FR82" s="58" t="str">
        <x:f>IF($C82&gt;'Deal Pricing'!$D$9,"",MAX(FR81-MIN(MAX(FR$9-FR81*FR$8/12,0),FR81),0))</x:f>
      </x:c>
      <x:c r="FS82" s="58" t="str">
        <x:f>IF($C82&gt;'Deal Pricing'!$D$9,"",MAX(FS81-MIN(MAX(FS$9-FS81*FS$8/12,0),FS81),0))</x:f>
      </x:c>
      <x:c r="FT82" s="58" t="str">
        <x:f>IF($C82&gt;'Deal Pricing'!$D$9,"",MAX(FT81-MIN(MAX(FT$9-FT81*FT$8/12,0),FT81),0))</x:f>
      </x:c>
      <x:c r="FU82" s="58" t="str">
        <x:f>IF($C82&gt;'Deal Pricing'!$D$9,"",MAX(FU81-MIN(MAX(FU$9-FU81*FU$8/12,0),FU81),0))</x:f>
      </x:c>
      <x:c r="FV82" s="58" t="str">
        <x:f>IF($C82&gt;'Deal Pricing'!$D$9,"",MAX(FV81-MIN(MAX(FV$9-FV81*FV$8/12,0),FV81),0))</x:f>
      </x:c>
      <x:c r="FW82" s="58" t="str">
        <x:f>IF($C82&gt;'Deal Pricing'!$D$9,"",MAX(FW81-MIN(MAX(FW$9-FW81*FW$8/12,0),FW81),0))</x:f>
      </x:c>
      <x:c r="FX82" s="58" t="str">
        <x:f>IF($C82&gt;'Deal Pricing'!$D$9,"",MAX(FX81-MIN(MAX(FX$9-FX81*FX$8/12,0),FX81),0))</x:f>
      </x:c>
      <x:c r="FY82" s="58" t="str">
        <x:f>IF($C82&gt;'Deal Pricing'!$D$9,"",MAX(FY81-MIN(MAX(FY$9-FY81*FY$8/12,0),FY81),0))</x:f>
      </x:c>
      <x:c r="FZ82" s="58" t="str">
        <x:f>IF($C82&gt;'Deal Pricing'!$D$9,"",MAX(FZ81-MIN(MAX(FZ$9-FZ81*FZ$8/12,0),FZ81),0))</x:f>
      </x:c>
      <x:c r="GA82" s="58" t="str">
        <x:f>IF($C82&gt;'Deal Pricing'!$D$9,"",MAX(GA81-MIN(MAX(GA$9-GA81*GA$8/12,0),GA81),0))</x:f>
      </x:c>
      <x:c r="GB82" s="58" t="str">
        <x:f>IF($C82&gt;'Deal Pricing'!$D$9,"",MAX(GB81-MIN(MAX(GB$9-GB81*GB$8/12,0),GB81),0))</x:f>
      </x:c>
      <x:c r="GC82" s="58" t="str">
        <x:f>IF($C82&gt;'Deal Pricing'!$D$9,"",MAX(GC81-MIN(MAX(GC$9-GC81*GC$8/12,0),GC81),0))</x:f>
      </x:c>
      <x:c r="GD82" s="58" t="str">
        <x:f>IF($C82&gt;'Deal Pricing'!$D$9,"",MAX(GD81-MIN(MAX(GD$9-GD81*GD$8/12,0),GD81),0))</x:f>
      </x:c>
      <x:c r="GE82" s="58" t="str">
        <x:f>IF($C82&gt;'Deal Pricing'!$D$9,"",MAX(GE81-MIN(MAX(GE$9-GE81*GE$8/12,0),GE81),0))</x:f>
      </x:c>
      <x:c r="GF82" s="58" t="str">
        <x:f>IF($C82&gt;'Deal Pricing'!$D$9,"",MAX(GF81-MIN(MAX(GF$9-GF81*GF$8/12,0),GF81),0))</x:f>
      </x:c>
      <x:c r="GG82" s="58" t="str">
        <x:f>IF($C82&gt;'Deal Pricing'!$D$9,"",MAX(GG81-MIN(MAX(GG$9-GG81*GG$8/12,0),GG81),0))</x:f>
      </x:c>
      <x:c r="GH82" s="58" t="str">
        <x:f>IF($C82&gt;'Deal Pricing'!$D$9,"",MAX(GH81-MIN(MAX(GH$9-GH81*GH$8/12,0),GH81),0))</x:f>
      </x:c>
      <x:c r="GI82" s="58" t="str">
        <x:f>IF($C82&gt;'Deal Pricing'!$D$9,"",MAX(GI81-MIN(MAX(GI$9-GI81*GI$8/12,0),GI81),0))</x:f>
      </x:c>
      <x:c r="GJ82" s="58" t="str">
        <x:f>IF($C82&gt;'Deal Pricing'!$D$9,"",MAX(GJ81-MIN(MAX(GJ$9-GJ81*GJ$8/12,0),GJ81),0))</x:f>
      </x:c>
      <x:c r="GK82" s="58" t="str">
        <x:f>IF($C82&gt;'Deal Pricing'!$D$9,"",MAX(GK81-MIN(MAX(GK$9-GK81*GK$8/12,0),GK81),0))</x:f>
      </x:c>
      <x:c r="GL82" s="58" t="str">
        <x:f>IF($C82&gt;'Deal Pricing'!$D$9,"",MAX(GL81-MIN(MAX(GL$9-GL81*GL$8/12,0),GL81),0))</x:f>
      </x:c>
      <x:c r="GM82" s="58" t="str">
        <x:f>IF($C82&gt;'Deal Pricing'!$D$9,"",MAX(GM81-MIN(MAX(GM$9-GM81*GM$8/12,0),GM81),0))</x:f>
      </x:c>
      <x:c r="GN82" s="58" t="str">
        <x:f>IF($C82&gt;'Deal Pricing'!$D$9,"",MAX(GN81-MIN(MAX(GN$9-GN81*GN$8/12,0),GN81),0))</x:f>
      </x:c>
      <x:c r="GO82" s="58" t="str">
        <x:f>IF($C82&gt;'Deal Pricing'!$D$9,"",MAX(GO81-MIN(MAX(GO$9-GO81*GO$8/12,0),GO81),0))</x:f>
      </x:c>
      <x:c r="GP82" s="58" t="str">
        <x:f>IF($C82&gt;'Deal Pricing'!$D$9,"",MAX(GP81-MIN(MAX(GP$9-GP81*GP$8/12,0),GP81),0))</x:f>
      </x:c>
      <x:c r="GQ82" s="58" t="str">
        <x:f>IF($C82&gt;'Deal Pricing'!$D$9,"",MAX(GQ81-MIN(MAX(GQ$9-GQ81*GQ$8/12,0),GQ81),0))</x:f>
      </x:c>
      <x:c r="GR82" s="58" t="str">
        <x:f>IF($C82&gt;'Deal Pricing'!$D$9,"",MAX(GR81-MIN(MAX(GR$9-GR81*GR$8/12,0),GR81),0))</x:f>
      </x:c>
      <x:c r="GS82" s="58" t="str">
        <x:f>IF($C82&gt;'Deal Pricing'!$D$9,"",MAX(GS81-MIN(MAX(GS$9-GS81*GS$8/12,0),GS81),0))</x:f>
      </x:c>
      <x:c r="GT82" s="58" t="str">
        <x:f>IF($C82&gt;'Deal Pricing'!$D$9,"",MAX(GT81-MIN(MAX(GT$9-GT81*GT$8/12,0),GT81),0))</x:f>
      </x:c>
      <x:c r="GU82" s="58" t="str">
        <x:f>IF($C82&gt;'Deal Pricing'!$D$9,"",MAX(GU81-MIN(MAX(GU$9-GU81*GU$8/12,0),GU81),0))</x:f>
      </x:c>
      <x:c r="GV82" s="58" t="str">
        <x:f>IF($C82&gt;'Deal Pricing'!$D$9,"",MAX(GV81-MIN(MAX(GV$9-GV81*GV$8/12,0),GV81),0))</x:f>
      </x:c>
      <x:c r="GW82" s="58" t="str">
        <x:f>IF($C82&gt;'Deal Pricing'!$D$9,"",MAX(GW81-MIN(MAX(GW$9-GW81*GW$8/12,0),GW81),0))</x:f>
      </x:c>
      <x:c r="GX82" s="58" t="str">
        <x:f>IF($C82&gt;'Deal Pricing'!$D$9,"",MAX(GX81-MIN(MAX(GX$9-GX81*GX$8/12,0),GX81),0))</x:f>
      </x:c>
      <x:c r="GY82" s="58" t="str">
        <x:f>IF($C82&gt;'Deal Pricing'!$D$9,"",MAX(GY81-MIN(MAX(GY$9-GY81*GY$8/12,0),GY81),0))</x:f>
      </x:c>
      <x:c r="GZ82" s="58" t="str">
        <x:f>IF($C82&gt;'Deal Pricing'!$D$9,"",MAX(GZ81-MIN(MAX(GZ$9-GZ81*GZ$8/12,0),GZ81),0))</x:f>
      </x:c>
      <x:c r="HA82" s="58" t="str">
        <x:f>IF($C82&gt;'Deal Pricing'!$D$9,"",MAX(HA81-MIN(MAX(HA$9-HA81*HA$8/12,0),HA81),0))</x:f>
      </x:c>
      <x:c r="HB82" s="58" t="str">
        <x:f>IF($C82&gt;'Deal Pricing'!$D$9,"",MAX(HB81-MIN(MAX(HB$9-HB81*HB$8/12,0),HB81),0))</x:f>
      </x:c>
      <x:c r="HC82" s="58" t="str">
        <x:f>IF($C82&gt;'Deal Pricing'!$D$9,"",MAX(HC81-MIN(MAX(HC$9-HC81*HC$8/12,0),HC81),0))</x:f>
      </x:c>
      <x:c r="HD82" s="58" t="str">
        <x:f>IF($C82&gt;'Deal Pricing'!$D$9,"",MAX(HD81-MIN(MAX(HD$9-HD81*HD$8/12,0),HD81),0))</x:f>
      </x:c>
      <x:c r="HE82" s="58" t="str">
        <x:f>IF($C82&gt;'Deal Pricing'!$D$9,"",MAX(HE81-MIN(MAX(HE$9-HE81*HE$8/12,0),HE81),0))</x:f>
      </x:c>
      <x:c r="HF82" s="58" t="str">
        <x:f>IF($C82&gt;'Deal Pricing'!$D$9,"",MAX(HF81-MIN(MAX(HF$9-HF81*HF$8/12,0),HF81),0))</x:f>
      </x:c>
      <x:c r="HG82" s="58" t="str">
        <x:f>IF($C82&gt;'Deal Pricing'!$D$9,"",MAX(HG81-MIN(MAX(HG$9-HG81*HG$8/12,0),HG81),0))</x:f>
      </x:c>
      <x:c r="HH82" s="58" t="str">
        <x:f>IF($C82&gt;'Deal Pricing'!$D$9,"",MAX(HH81-MIN(MAX(HH$9-HH81*HH$8/12,0),HH81),0))</x:f>
      </x:c>
      <x:c r="HI82" s="58" t="str">
        <x:f>IF($C82&gt;'Deal Pricing'!$D$9,"",MAX(HI81-MIN(MAX(HI$9-HI81*HI$8/12,0),HI81),0))</x:f>
      </x:c>
      <x:c r="HJ82" s="58" t="str">
        <x:f>IF($C82&gt;'Deal Pricing'!$D$9,"",MAX(HJ81-MIN(MAX(HJ$9-HJ81*HJ$8/12,0),HJ81),0))</x:f>
      </x:c>
      <x:c r="HK82" s="58" t="str">
        <x:f>IF($C82&gt;'Deal Pricing'!$D$9,"",MAX(HK81-MIN(MAX(HK$9-HK81*HK$8/12,0),HK81),0))</x:f>
      </x:c>
      <x:c r="HL82" s="58" t="str">
        <x:f>IF($C82&gt;'Deal Pricing'!$D$9,"",MAX(HL81-MIN(MAX(HL$9-HL81*HL$8/12,0),HL81),0))</x:f>
      </x:c>
      <x:c r="HM82" s="58" t="str">
        <x:f>IF($C82&gt;'Deal Pricing'!$D$9,"",MAX(HM81-MIN(MAX(HM$9-HM81*HM$8/12,0),HM81),0))</x:f>
      </x:c>
      <x:c r="HN82" s="58" t="str">
        <x:f>IF($C82&gt;'Deal Pricing'!$D$9,"",MAX(HN81-MIN(MAX(HN$9-HN81*HN$8/12,0),HN81),0))</x:f>
      </x:c>
      <x:c r="HO82" s="58" t="str">
        <x:f>IF($C82&gt;'Deal Pricing'!$D$9,"",MAX(HO81-MIN(MAX(HO$9-HO81*HO$8/12,0),HO81),0))</x:f>
      </x:c>
      <x:c r="HP82" s="58" t="str">
        <x:f>IF($C82&gt;'Deal Pricing'!$D$9,"",MAX(HP81-MIN(MAX(HP$9-HP81*HP$8/12,0),HP81),0))</x:f>
      </x:c>
      <x:c r="HQ82" s="58" t="str">
        <x:f>IF($C82&gt;'Deal Pricing'!$D$9,"",MAX(HQ81-MIN(MAX(HQ$9-HQ81*HQ$8/12,0),HQ81),0))</x:f>
      </x:c>
      <x:c r="HR82" s="58" t="str">
        <x:f>IF($C82&gt;'Deal Pricing'!$D$9,"",MAX(HR81-MIN(MAX(HR$9-HR81*HR$8/12,0),HR81),0))</x:f>
      </x:c>
      <x:c r="HS82" s="58" t="str">
        <x:f>IF($C82&gt;'Deal Pricing'!$D$9,"",MAX(HS81-MIN(MAX(HS$9-HS81*HS$8/12,0),HS81),0))</x:f>
      </x:c>
      <x:c r="HT82" s="58" t="str">
        <x:f>IF($C82&gt;'Deal Pricing'!$D$9,"",MAX(HT81-MIN(MAX(HT$9-HT81*HT$8/12,0),HT81),0))</x:f>
      </x:c>
      <x:c r="HU82" s="58" t="str">
        <x:f>IF($C82&gt;'Deal Pricing'!$D$9,"",MAX(HU81-MIN(MAX(HU$9-HU81*HU$8/12,0),HU81),0))</x:f>
      </x:c>
      <x:c r="HV82" s="58" t="str">
        <x:f>IF($C82&gt;'Deal Pricing'!$D$9,"",MAX(HV81-MIN(MAX(HV$9-HV81*HV$8/12,0),HV81),0))</x:f>
      </x:c>
      <x:c r="HW82" s="58" t="str">
        <x:f>IF($C82&gt;'Deal Pricing'!$D$9,"",MAX(HW81-MIN(MAX(HW$9-HW81*HW$8/12,0),HW81),0))</x:f>
      </x:c>
      <x:c r="HX82" s="58" t="str">
        <x:f>IF($C82&gt;'Deal Pricing'!$D$9,"",MAX(HX81-MIN(MAX(HX$9-HX81*HX$8/12,0),HX81),0))</x:f>
      </x:c>
      <x:c r="HY82" s="58" t="str">
        <x:f>IF($C82&gt;'Deal Pricing'!$D$9,"",MAX(HY81-MIN(MAX(HY$9-HY81*HY$8/12,0),HY81),0))</x:f>
      </x:c>
      <x:c r="HZ82" s="58" t="str">
        <x:f>IF($C82&gt;'Deal Pricing'!$D$9,"",MAX(HZ81-MIN(MAX(HZ$9-HZ81*HZ$8/12,0),HZ81),0))</x:f>
      </x:c>
      <x:c r="IA82" s="58" t="str">
        <x:f>IF($C82&gt;'Deal Pricing'!$D$9,"",MAX(IA81-MIN(MAX(IA$9-IA81*IA$8/12,0),IA81),0))</x:f>
      </x:c>
      <x:c r="IB82" s="58" t="str">
        <x:f>IF($C82&gt;'Deal Pricing'!$D$9,"",MAX(IB81-MIN(MAX(IB$9-IB81*IB$8/12,0),IB81),0))</x:f>
      </x:c>
      <x:c r="IC82" s="2"/>
      <x:c r="ID82" s="2"/>
      <x:c r="IE82" s="2"/>
      <x:c r="IF82" s="2"/>
    </x:row>
    <x:row r="83">
      <x:c r="A83" s="2"/>
      <x:c r="B83" s="2"/>
      <x:c r="C83" s="2" t="n">
        <x:v>59</x:v>
      </x:c>
      <x:c r="D83" s="67" t="str">
        <x:f>IF(C83&lt;='Deal Pricing'!$D$9,(1-(1-(1-'Deal Pricing'!$H$10)^(1/12)))^(C83-1),"")</x:f>
      </x:c>
      <x:c r="E83" s="67" t="str">
        <x:f>IF(D83="","",D83*(1-(1-'Deal Pricing'!$H$10)^(1/12)))</x:f>
      </x:c>
      <x:c r="F83" s="58" t="str">
        <x:f>IF($C83&gt;'Deal Pricing'!$D$9,"",MAX(F82-MIN(MAX(F$9-F82*F$8/12,0),F82),0))</x:f>
      </x:c>
      <x:c r="G83" s="58" t="str">
        <x:f>IF($C83&gt;'Deal Pricing'!$D$9,"",MAX(G82-MIN(MAX(G$9-G82*G$8/12,0),G82),0))</x:f>
      </x:c>
      <x:c r="H83" s="58" t="str">
        <x:f>IF($C83&gt;'Deal Pricing'!$D$9,"",MAX(H82-MIN(MAX(H$9-H82*H$8/12,0),H82),0))</x:f>
      </x:c>
      <x:c r="I83" s="58" t="str">
        <x:f>IF($C83&gt;'Deal Pricing'!$D$9,"",MAX(I82-MIN(MAX(I$9-I82*I$8/12,0),I82),0))</x:f>
      </x:c>
      <x:c r="J83" s="58" t="str">
        <x:f>IF($C83&gt;'Deal Pricing'!$D$9,"",MAX(J82-MIN(MAX(J$9-J82*J$8/12,0),J82),0))</x:f>
      </x:c>
      <x:c r="K83" s="58" t="str">
        <x:f>IF($C83&gt;'Deal Pricing'!$D$9,"",MAX(K82-MIN(MAX(K$9-K82*K$8/12,0),K82),0))</x:f>
      </x:c>
      <x:c r="L83" s="58" t="str">
        <x:f>IF($C83&gt;'Deal Pricing'!$D$9,"",MAX(L82-MIN(MAX(L$9-L82*L$8/12,0),L82),0))</x:f>
      </x:c>
      <x:c r="M83" s="58" t="str">
        <x:f>IF($C83&gt;'Deal Pricing'!$D$9,"",MAX(M82-MIN(MAX(M$9-M82*M$8/12,0),M82),0))</x:f>
      </x:c>
      <x:c r="N83" s="58" t="str">
        <x:f>IF($C83&gt;'Deal Pricing'!$D$9,"",MAX(N82-MIN(MAX(N$9-N82*N$8/12,0),N82),0))</x:f>
      </x:c>
      <x:c r="O83" s="58" t="str">
        <x:f>IF($C83&gt;'Deal Pricing'!$D$9,"",MAX(O82-MIN(MAX(O$9-O82*O$8/12,0),O82),0))</x:f>
      </x:c>
      <x:c r="P83" s="58" t="str">
        <x:f>IF($C83&gt;'Deal Pricing'!$D$9,"",MAX(P82-MIN(MAX(P$9-P82*P$8/12,0),P82),0))</x:f>
      </x:c>
      <x:c r="Q83" s="58" t="str">
        <x:f>IF($C83&gt;'Deal Pricing'!$D$9,"",MAX(Q82-MIN(MAX(Q$9-Q82*Q$8/12,0),Q82),0))</x:f>
      </x:c>
      <x:c r="R83" s="58" t="str">
        <x:f>IF($C83&gt;'Deal Pricing'!$D$9,"",MAX(R82-MIN(MAX(R$9-R82*R$8/12,0),R82),0))</x:f>
      </x:c>
      <x:c r="S83" s="58" t="str">
        <x:f>IF($C83&gt;'Deal Pricing'!$D$9,"",MAX(S82-MIN(MAX(S$9-S82*S$8/12,0),S82),0))</x:f>
      </x:c>
      <x:c r="T83" s="58" t="str">
        <x:f>IF($C83&gt;'Deal Pricing'!$D$9,"",MAX(T82-MIN(MAX(T$9-T82*T$8/12,0),T82),0))</x:f>
      </x:c>
      <x:c r="U83" s="58" t="str">
        <x:f>IF($C83&gt;'Deal Pricing'!$D$9,"",MAX(U82-MIN(MAX(U$9-U82*U$8/12,0),U82),0))</x:f>
      </x:c>
      <x:c r="V83" s="58" t="str">
        <x:f>IF($C83&gt;'Deal Pricing'!$D$9,"",MAX(V82-MIN(MAX(V$9-V82*V$8/12,0),V82),0))</x:f>
      </x:c>
      <x:c r="W83" s="58" t="str">
        <x:f>IF($C83&gt;'Deal Pricing'!$D$9,"",MAX(W82-MIN(MAX(W$9-W82*W$8/12,0),W82),0))</x:f>
      </x:c>
      <x:c r="X83" s="58" t="str">
        <x:f>IF($C83&gt;'Deal Pricing'!$D$9,"",MAX(X82-MIN(MAX(X$9-X82*X$8/12,0),X82),0))</x:f>
      </x:c>
      <x:c r="Y83" s="58" t="str">
        <x:f>IF($C83&gt;'Deal Pricing'!$D$9,"",MAX(Y82-MIN(MAX(Y$9-Y82*Y$8/12,0),Y82),0))</x:f>
      </x:c>
      <x:c r="Z83" s="58" t="str">
        <x:f>IF($C83&gt;'Deal Pricing'!$D$9,"",MAX(Z82-MIN(MAX(Z$9-Z82*Z$8/12,0),Z82),0))</x:f>
      </x:c>
      <x:c r="AA83" s="58" t="str">
        <x:f>IF($C83&gt;'Deal Pricing'!$D$9,"",MAX(AA82-MIN(MAX(AA$9-AA82*AA$8/12,0),AA82),0))</x:f>
      </x:c>
      <x:c r="AB83" s="58" t="str">
        <x:f>IF($C83&gt;'Deal Pricing'!$D$9,"",MAX(AB82-MIN(MAX(AB$9-AB82*AB$8/12,0),AB82),0))</x:f>
      </x:c>
      <x:c r="AC83" s="58" t="str">
        <x:f>IF($C83&gt;'Deal Pricing'!$D$9,"",MAX(AC82-MIN(MAX(AC$9-AC82*AC$8/12,0),AC82),0))</x:f>
      </x:c>
      <x:c r="AD83" s="58" t="str">
        <x:f>IF($C83&gt;'Deal Pricing'!$D$9,"",MAX(AD82-MIN(MAX(AD$9-AD82*AD$8/12,0),AD82),0))</x:f>
      </x:c>
      <x:c r="AE83" s="58" t="str">
        <x:f>IF($C83&gt;'Deal Pricing'!$D$9,"",MAX(AE82-MIN(MAX(AE$9-AE82*AE$8/12,0),AE82),0))</x:f>
      </x:c>
      <x:c r="AF83" s="58" t="str">
        <x:f>IF($C83&gt;'Deal Pricing'!$D$9,"",MAX(AF82-MIN(MAX(AF$9-AF82*AF$8/12,0),AF82),0))</x:f>
      </x:c>
      <x:c r="AG83" s="58" t="str">
        <x:f>IF($C83&gt;'Deal Pricing'!$D$9,"",MAX(AG82-MIN(MAX(AG$9-AG82*AG$8/12,0),AG82),0))</x:f>
      </x:c>
      <x:c r="AH83" s="58" t="str">
        <x:f>IF($C83&gt;'Deal Pricing'!$D$9,"",MAX(AH82-MIN(MAX(AH$9-AH82*AH$8/12,0),AH82),0))</x:f>
      </x:c>
      <x:c r="AI83" s="58" t="str">
        <x:f>IF($C83&gt;'Deal Pricing'!$D$9,"",MAX(AI82-MIN(MAX(AI$9-AI82*AI$8/12,0),AI82),0))</x:f>
      </x:c>
      <x:c r="AJ83" s="58" t="str">
        <x:f>IF($C83&gt;'Deal Pricing'!$D$9,"",MAX(AJ82-MIN(MAX(AJ$9-AJ82*AJ$8/12,0),AJ82),0))</x:f>
      </x:c>
      <x:c r="AK83" s="58" t="str">
        <x:f>IF($C83&gt;'Deal Pricing'!$D$9,"",MAX(AK82-MIN(MAX(AK$9-AK82*AK$8/12,0),AK82),0))</x:f>
      </x:c>
      <x:c r="AL83" s="58" t="str">
        <x:f>IF($C83&gt;'Deal Pricing'!$D$9,"",MAX(AL82-MIN(MAX(AL$9-AL82*AL$8/12,0),AL82),0))</x:f>
      </x:c>
      <x:c r="AM83" s="58" t="str">
        <x:f>IF($C83&gt;'Deal Pricing'!$D$9,"",MAX(AM82-MIN(MAX(AM$9-AM82*AM$8/12,0),AM82),0))</x:f>
      </x:c>
      <x:c r="AN83" s="58" t="str">
        <x:f>IF($C83&gt;'Deal Pricing'!$D$9,"",MAX(AN82-MIN(MAX(AN$9-AN82*AN$8/12,0),AN82),0))</x:f>
      </x:c>
      <x:c r="AO83" s="58" t="str">
        <x:f>IF($C83&gt;'Deal Pricing'!$D$9,"",MAX(AO82-MIN(MAX(AO$9-AO82*AO$8/12,0),AO82),0))</x:f>
      </x:c>
      <x:c r="AP83" s="58" t="str">
        <x:f>IF($C83&gt;'Deal Pricing'!$D$9,"",MAX(AP82-MIN(MAX(AP$9-AP82*AP$8/12,0),AP82),0))</x:f>
      </x:c>
      <x:c r="AQ83" s="58" t="str">
        <x:f>IF($C83&gt;'Deal Pricing'!$D$9,"",MAX(AQ82-MIN(MAX(AQ$9-AQ82*AQ$8/12,0),AQ82),0))</x:f>
      </x:c>
      <x:c r="AR83" s="58" t="str">
        <x:f>IF($C83&gt;'Deal Pricing'!$D$9,"",MAX(AR82-MIN(MAX(AR$9-AR82*AR$8/12,0),AR82),0))</x:f>
      </x:c>
      <x:c r="AS83" s="58" t="str">
        <x:f>IF($C83&gt;'Deal Pricing'!$D$9,"",MAX(AS82-MIN(MAX(AS$9-AS82*AS$8/12,0),AS82),0))</x:f>
      </x:c>
      <x:c r="AT83" s="58" t="str">
        <x:f>IF($C83&gt;'Deal Pricing'!$D$9,"",MAX(AT82-MIN(MAX(AT$9-AT82*AT$8/12,0),AT82),0))</x:f>
      </x:c>
      <x:c r="AU83" s="58" t="str">
        <x:f>IF($C83&gt;'Deal Pricing'!$D$9,"",MAX(AU82-MIN(MAX(AU$9-AU82*AU$8/12,0),AU82),0))</x:f>
      </x:c>
      <x:c r="AV83" s="58" t="str">
        <x:f>IF($C83&gt;'Deal Pricing'!$D$9,"",MAX(AV82-MIN(MAX(AV$9-AV82*AV$8/12,0),AV82),0))</x:f>
      </x:c>
      <x:c r="AW83" s="58" t="str">
        <x:f>IF($C83&gt;'Deal Pricing'!$D$9,"",MAX(AW82-MIN(MAX(AW$9-AW82*AW$8/12,0),AW82),0))</x:f>
      </x:c>
      <x:c r="AX83" s="58" t="str">
        <x:f>IF($C83&gt;'Deal Pricing'!$D$9,"",MAX(AX82-MIN(MAX(AX$9-AX82*AX$8/12,0),AX82),0))</x:f>
      </x:c>
      <x:c r="AY83" s="58" t="str">
        <x:f>IF($C83&gt;'Deal Pricing'!$D$9,"",MAX(AY82-MIN(MAX(AY$9-AY82*AY$8/12,0),AY82),0))</x:f>
      </x:c>
      <x:c r="AZ83" s="58" t="str">
        <x:f>IF($C83&gt;'Deal Pricing'!$D$9,"",MAX(AZ82-MIN(MAX(AZ$9-AZ82*AZ$8/12,0),AZ82),0))</x:f>
      </x:c>
      <x:c r="BA83" s="58" t="str">
        <x:f>IF($C83&gt;'Deal Pricing'!$D$9,"",MAX(BA82-MIN(MAX(BA$9-BA82*BA$8/12,0),BA82),0))</x:f>
      </x:c>
      <x:c r="BB83" s="58" t="str">
        <x:f>IF($C83&gt;'Deal Pricing'!$D$9,"",MAX(BB82-MIN(MAX(BB$9-BB82*BB$8/12,0),BB82),0))</x:f>
      </x:c>
      <x:c r="BC83" s="58" t="str">
        <x:f>IF($C83&gt;'Deal Pricing'!$D$9,"",MAX(BC82-MIN(MAX(BC$9-BC82*BC$8/12,0),BC82),0))</x:f>
      </x:c>
      <x:c r="BD83" s="58" t="str">
        <x:f>IF($C83&gt;'Deal Pricing'!$D$9,"",MAX(BD82-MIN(MAX(BD$9-BD82*BD$8/12,0),BD82),0))</x:f>
      </x:c>
      <x:c r="BE83" s="58" t="str">
        <x:f>IF($C83&gt;'Deal Pricing'!$D$9,"",MAX(BE82-MIN(MAX(BE$9-BE82*BE$8/12,0),BE82),0))</x:f>
      </x:c>
      <x:c r="BF83" s="58" t="str">
        <x:f>IF($C83&gt;'Deal Pricing'!$D$9,"",MAX(BF82-MIN(MAX(BF$9-BF82*BF$8/12,0),BF82),0))</x:f>
      </x:c>
      <x:c r="BG83" s="58" t="str">
        <x:f>IF($C83&gt;'Deal Pricing'!$D$9,"",MAX(BG82-MIN(MAX(BG$9-BG82*BG$8/12,0),BG82),0))</x:f>
      </x:c>
      <x:c r="BH83" s="58" t="str">
        <x:f>IF($C83&gt;'Deal Pricing'!$D$9,"",MAX(BH82-MIN(MAX(BH$9-BH82*BH$8/12,0),BH82),0))</x:f>
      </x:c>
      <x:c r="BI83" s="58" t="str">
        <x:f>IF($C83&gt;'Deal Pricing'!$D$9,"",MAX(BI82-MIN(MAX(BI$9-BI82*BI$8/12,0),BI82),0))</x:f>
      </x:c>
      <x:c r="BJ83" s="58" t="str">
        <x:f>IF($C83&gt;'Deal Pricing'!$D$9,"",MAX(BJ82-MIN(MAX(BJ$9-BJ82*BJ$8/12,0),BJ82),0))</x:f>
      </x:c>
      <x:c r="BK83" s="58" t="str">
        <x:f>IF($C83&gt;'Deal Pricing'!$D$9,"",MAX(BK82-MIN(MAX(BK$9-BK82*BK$8/12,0),BK82),0))</x:f>
      </x:c>
      <x:c r="BL83" s="58" t="str">
        <x:f>IF($C83&gt;'Deal Pricing'!$D$9,"",MAX(BL82-MIN(MAX(BL$9-BL82*BL$8/12,0),BL82),0))</x:f>
      </x:c>
      <x:c r="BM83" s="58" t="str">
        <x:f>IF($C83&gt;'Deal Pricing'!$D$9,"",MAX(BM82-MIN(MAX(BM$9-BM82*BM$8/12,0),BM82),0))</x:f>
      </x:c>
      <x:c r="BN83" s="58" t="str">
        <x:f>IF($C83&gt;'Deal Pricing'!$D$9,"",MAX(BN82-MIN(MAX(BN$9-BN82*BN$8/12,0),BN82),0))</x:f>
      </x:c>
      <x:c r="BO83" s="58" t="str">
        <x:f>IF($C83&gt;'Deal Pricing'!$D$9,"",MAX(BO82-MIN(MAX(BO$9-BO82*BO$8/12,0),BO82),0))</x:f>
      </x:c>
      <x:c r="BP83" s="58" t="str">
        <x:f>IF($C83&gt;'Deal Pricing'!$D$9,"",MAX(BP82-MIN(MAX(BP$9-BP82*BP$8/12,0),BP82),0))</x:f>
      </x:c>
      <x:c r="BQ83" s="58" t="str">
        <x:f>IF($C83&gt;'Deal Pricing'!$D$9,"",MAX(BQ82-MIN(MAX(BQ$9-BQ82*BQ$8/12,0),BQ82),0))</x:f>
      </x:c>
      <x:c r="BR83" s="58" t="str">
        <x:f>IF($C83&gt;'Deal Pricing'!$D$9,"",MAX(BR82-MIN(MAX(BR$9-BR82*BR$8/12,0),BR82),0))</x:f>
      </x:c>
      <x:c r="BS83" s="58" t="str">
        <x:f>IF($C83&gt;'Deal Pricing'!$D$9,"",MAX(BS82-MIN(MAX(BS$9-BS82*BS$8/12,0),BS82),0))</x:f>
      </x:c>
      <x:c r="BT83" s="58" t="str">
        <x:f>IF($C83&gt;'Deal Pricing'!$D$9,"",MAX(BT82-MIN(MAX(BT$9-BT82*BT$8/12,0),BT82),0))</x:f>
      </x:c>
      <x:c r="BU83" s="58" t="str">
        <x:f>IF($C83&gt;'Deal Pricing'!$D$9,"",MAX(BU82-MIN(MAX(BU$9-BU82*BU$8/12,0),BU82),0))</x:f>
      </x:c>
      <x:c r="BV83" s="58" t="str">
        <x:f>IF($C83&gt;'Deal Pricing'!$D$9,"",MAX(BV82-MIN(MAX(BV$9-BV82*BV$8/12,0),BV82),0))</x:f>
      </x:c>
      <x:c r="BW83" s="58" t="str">
        <x:f>IF($C83&gt;'Deal Pricing'!$D$9,"",MAX(BW82-MIN(MAX(BW$9-BW82*BW$8/12,0),BW82),0))</x:f>
      </x:c>
      <x:c r="BX83" s="58" t="str">
        <x:f>IF($C83&gt;'Deal Pricing'!$D$9,"",MAX(BX82-MIN(MAX(BX$9-BX82*BX$8/12,0),BX82),0))</x:f>
      </x:c>
      <x:c r="BY83" s="58" t="str">
        <x:f>IF($C83&gt;'Deal Pricing'!$D$9,"",MAX(BY82-MIN(MAX(BY$9-BY82*BY$8/12,0),BY82),0))</x:f>
      </x:c>
      <x:c r="BZ83" s="58" t="str">
        <x:f>IF($C83&gt;'Deal Pricing'!$D$9,"",MAX(BZ82-MIN(MAX(BZ$9-BZ82*BZ$8/12,0),BZ82),0))</x:f>
      </x:c>
      <x:c r="CA83" s="58" t="str">
        <x:f>IF($C83&gt;'Deal Pricing'!$D$9,"",MAX(CA82-MIN(MAX(CA$9-CA82*CA$8/12,0),CA82),0))</x:f>
      </x:c>
      <x:c r="CB83" s="58" t="str">
        <x:f>IF($C83&gt;'Deal Pricing'!$D$9,"",MAX(CB82-MIN(MAX(CB$9-CB82*CB$8/12,0),CB82),0))</x:f>
      </x:c>
      <x:c r="CC83" s="58" t="str">
        <x:f>IF($C83&gt;'Deal Pricing'!$D$9,"",MAX(CC82-MIN(MAX(CC$9-CC82*CC$8/12,0),CC82),0))</x:f>
      </x:c>
      <x:c r="CD83" s="58" t="str">
        <x:f>IF($C83&gt;'Deal Pricing'!$D$9,"",MAX(CD82-MIN(MAX(CD$9-CD82*CD$8/12,0),CD82),0))</x:f>
      </x:c>
      <x:c r="CE83" s="58" t="str">
        <x:f>IF($C83&gt;'Deal Pricing'!$D$9,"",MAX(CE82-MIN(MAX(CE$9-CE82*CE$8/12,0),CE82),0))</x:f>
      </x:c>
      <x:c r="CF83" s="58" t="str">
        <x:f>IF($C83&gt;'Deal Pricing'!$D$9,"",MAX(CF82-MIN(MAX(CF$9-CF82*CF$8/12,0),CF82),0))</x:f>
      </x:c>
      <x:c r="CG83" s="58" t="str">
        <x:f>IF($C83&gt;'Deal Pricing'!$D$9,"",MAX(CG82-MIN(MAX(CG$9-CG82*CG$8/12,0),CG82),0))</x:f>
      </x:c>
      <x:c r="CH83" s="58" t="str">
        <x:f>IF($C83&gt;'Deal Pricing'!$D$9,"",MAX(CH82-MIN(MAX(CH$9-CH82*CH$8/12,0),CH82),0))</x:f>
      </x:c>
      <x:c r="CI83" s="58" t="str">
        <x:f>IF($C83&gt;'Deal Pricing'!$D$9,"",MAX(CI82-MIN(MAX(CI$9-CI82*CI$8/12,0),CI82),0))</x:f>
      </x:c>
      <x:c r="CJ83" s="58" t="str">
        <x:f>IF($C83&gt;'Deal Pricing'!$D$9,"",MAX(CJ82-MIN(MAX(CJ$9-CJ82*CJ$8/12,0),CJ82),0))</x:f>
      </x:c>
      <x:c r="CK83" s="58" t="str">
        <x:f>IF($C83&gt;'Deal Pricing'!$D$9,"",MAX(CK82-MIN(MAX(CK$9-CK82*CK$8/12,0),CK82),0))</x:f>
      </x:c>
      <x:c r="CL83" s="58" t="str">
        <x:f>IF($C83&gt;'Deal Pricing'!$D$9,"",MAX(CL82-MIN(MAX(CL$9-CL82*CL$8/12,0),CL82),0))</x:f>
      </x:c>
      <x:c r="CM83" s="58" t="str">
        <x:f>IF($C83&gt;'Deal Pricing'!$D$9,"",MAX(CM82-MIN(MAX(CM$9-CM82*CM$8/12,0),CM82),0))</x:f>
      </x:c>
      <x:c r="CN83" s="58" t="str">
        <x:f>IF($C83&gt;'Deal Pricing'!$D$9,"",MAX(CN82-MIN(MAX(CN$9-CN82*CN$8/12,0),CN82),0))</x:f>
      </x:c>
      <x:c r="CO83" s="58" t="str">
        <x:f>IF($C83&gt;'Deal Pricing'!$D$9,"",MAX(CO82-MIN(MAX(CO$9-CO82*CO$8/12,0),CO82),0))</x:f>
      </x:c>
      <x:c r="CP83" s="58" t="str">
        <x:f>IF($C83&gt;'Deal Pricing'!$D$9,"",MAX(CP82-MIN(MAX(CP$9-CP82*CP$8/12,0),CP82),0))</x:f>
      </x:c>
      <x:c r="CQ83" s="58" t="str">
        <x:f>IF($C83&gt;'Deal Pricing'!$D$9,"",MAX(CQ82-MIN(MAX(CQ$9-CQ82*CQ$8/12,0),CQ82),0))</x:f>
      </x:c>
      <x:c r="CR83" s="58" t="str">
        <x:f>IF($C83&gt;'Deal Pricing'!$D$9,"",MAX(CR82-MIN(MAX(CR$9-CR82*CR$8/12,0),CR82),0))</x:f>
      </x:c>
      <x:c r="CS83" s="58" t="str">
        <x:f>IF($C83&gt;'Deal Pricing'!$D$9,"",MAX(CS82-MIN(MAX(CS$9-CS82*CS$8/12,0),CS82),0))</x:f>
      </x:c>
      <x:c r="CT83" s="58" t="str">
        <x:f>IF($C83&gt;'Deal Pricing'!$D$9,"",MAX(CT82-MIN(MAX(CT$9-CT82*CT$8/12,0),CT82),0))</x:f>
      </x:c>
      <x:c r="CU83" s="58" t="str">
        <x:f>IF($C83&gt;'Deal Pricing'!$D$9,"",MAX(CU82-MIN(MAX(CU$9-CU82*CU$8/12,0),CU82),0))</x:f>
      </x:c>
      <x:c r="CV83" s="58" t="str">
        <x:f>IF($C83&gt;'Deal Pricing'!$D$9,"",MAX(CV82-MIN(MAX(CV$9-CV82*CV$8/12,0),CV82),0))</x:f>
      </x:c>
      <x:c r="CW83" s="58" t="str">
        <x:f>IF($C83&gt;'Deal Pricing'!$D$9,"",MAX(CW82-MIN(MAX(CW$9-CW82*CW$8/12,0),CW82),0))</x:f>
      </x:c>
      <x:c r="CX83" s="58" t="str">
        <x:f>IF($C83&gt;'Deal Pricing'!$D$9,"",MAX(CX82-MIN(MAX(CX$9-CX82*CX$8/12,0),CX82),0))</x:f>
      </x:c>
      <x:c r="CY83" s="58" t="str">
        <x:f>IF($C83&gt;'Deal Pricing'!$D$9,"",MAX(CY82-MIN(MAX(CY$9-CY82*CY$8/12,0),CY82),0))</x:f>
      </x:c>
      <x:c r="CZ83" s="58" t="str">
        <x:f>IF($C83&gt;'Deal Pricing'!$D$9,"",MAX(CZ82-MIN(MAX(CZ$9-CZ82*CZ$8/12,0),CZ82),0))</x:f>
      </x:c>
      <x:c r="DA83" s="58" t="str">
        <x:f>IF($C83&gt;'Deal Pricing'!$D$9,"",MAX(DA82-MIN(MAX(DA$9-DA82*DA$8/12,0),DA82),0))</x:f>
      </x:c>
      <x:c r="DB83" s="58" t="str">
        <x:f>IF($C83&gt;'Deal Pricing'!$D$9,"",MAX(DB82-MIN(MAX(DB$9-DB82*DB$8/12,0),DB82),0))</x:f>
      </x:c>
      <x:c r="DC83" s="58" t="str">
        <x:f>IF($C83&gt;'Deal Pricing'!$D$9,"",MAX(DC82-MIN(MAX(DC$9-DC82*DC$8/12,0),DC82),0))</x:f>
      </x:c>
      <x:c r="DD83" s="58" t="str">
        <x:f>IF($C83&gt;'Deal Pricing'!$D$9,"",MAX(DD82-MIN(MAX(DD$9-DD82*DD$8/12,0),DD82),0))</x:f>
      </x:c>
      <x:c r="DE83" s="58" t="str">
        <x:f>IF($C83&gt;'Deal Pricing'!$D$9,"",MAX(DE82-MIN(MAX(DE$9-DE82*DE$8/12,0),DE82),0))</x:f>
      </x:c>
      <x:c r="DF83" s="58" t="str">
        <x:f>IF($C83&gt;'Deal Pricing'!$D$9,"",MAX(DF82-MIN(MAX(DF$9-DF82*DF$8/12,0),DF82),0))</x:f>
      </x:c>
      <x:c r="DG83" s="58" t="str">
        <x:f>IF($C83&gt;'Deal Pricing'!$D$9,"",MAX(DG82-MIN(MAX(DG$9-DG82*DG$8/12,0),DG82),0))</x:f>
      </x:c>
      <x:c r="DH83" s="58" t="str">
        <x:f>IF($C83&gt;'Deal Pricing'!$D$9,"",MAX(DH82-MIN(MAX(DH$9-DH82*DH$8/12,0),DH82),0))</x:f>
      </x:c>
      <x:c r="DI83" s="58" t="str">
        <x:f>IF($C83&gt;'Deal Pricing'!$D$9,"",MAX(DI82-MIN(MAX(DI$9-DI82*DI$8/12,0),DI82),0))</x:f>
      </x:c>
      <x:c r="DJ83" s="58" t="str">
        <x:f>IF($C83&gt;'Deal Pricing'!$D$9,"",MAX(DJ82-MIN(MAX(DJ$9-DJ82*DJ$8/12,0),DJ82),0))</x:f>
      </x:c>
      <x:c r="DK83" s="58" t="str">
        <x:f>IF($C83&gt;'Deal Pricing'!$D$9,"",MAX(DK82-MIN(MAX(DK$9-DK82*DK$8/12,0),DK82),0))</x:f>
      </x:c>
      <x:c r="DL83" s="58" t="str">
        <x:f>IF($C83&gt;'Deal Pricing'!$D$9,"",MAX(DL82-MIN(MAX(DL$9-DL82*DL$8/12,0),DL82),0))</x:f>
      </x:c>
      <x:c r="DM83" s="58" t="str">
        <x:f>IF($C83&gt;'Deal Pricing'!$D$9,"",MAX(DM82-MIN(MAX(DM$9-DM82*DM$8/12,0),DM82),0))</x:f>
      </x:c>
      <x:c r="DN83" s="58" t="str">
        <x:f>IF($C83&gt;'Deal Pricing'!$D$9,"",MAX(DN82-MIN(MAX(DN$9-DN82*DN$8/12,0),DN82),0))</x:f>
      </x:c>
      <x:c r="DO83" s="58" t="str">
        <x:f>IF($C83&gt;'Deal Pricing'!$D$9,"",MAX(DO82-MIN(MAX(DO$9-DO82*DO$8/12,0),DO82),0))</x:f>
      </x:c>
      <x:c r="DP83" s="58" t="str">
        <x:f>IF($C83&gt;'Deal Pricing'!$D$9,"",MAX(DP82-MIN(MAX(DP$9-DP82*DP$8/12,0),DP82),0))</x:f>
      </x:c>
      <x:c r="DQ83" s="58" t="str">
        <x:f>IF($C83&gt;'Deal Pricing'!$D$9,"",MAX(DQ82-MIN(MAX(DQ$9-DQ82*DQ$8/12,0),DQ82),0))</x:f>
      </x:c>
      <x:c r="DR83" s="58" t="str">
        <x:f>IF($C83&gt;'Deal Pricing'!$D$9,"",MAX(DR82-MIN(MAX(DR$9-DR82*DR$8/12,0),DR82),0))</x:f>
      </x:c>
      <x:c r="DS83" s="58" t="str">
        <x:f>IF($C83&gt;'Deal Pricing'!$D$9,"",MAX(DS82-MIN(MAX(DS$9-DS82*DS$8/12,0),DS82),0))</x:f>
      </x:c>
      <x:c r="DT83" s="58" t="str">
        <x:f>IF($C83&gt;'Deal Pricing'!$D$9,"",MAX(DT82-MIN(MAX(DT$9-DT82*DT$8/12,0),DT82),0))</x:f>
      </x:c>
      <x:c r="DU83" s="58" t="str">
        <x:f>IF($C83&gt;'Deal Pricing'!$D$9,"",MAX(DU82-MIN(MAX(DU$9-DU82*DU$8/12,0),DU82),0))</x:f>
      </x:c>
      <x:c r="DV83" s="58" t="str">
        <x:f>IF($C83&gt;'Deal Pricing'!$D$9,"",MAX(DV82-MIN(MAX(DV$9-DV82*DV$8/12,0),DV82),0))</x:f>
      </x:c>
      <x:c r="DW83" s="58" t="str">
        <x:f>IF($C83&gt;'Deal Pricing'!$D$9,"",MAX(DW82-MIN(MAX(DW$9-DW82*DW$8/12,0),DW82),0))</x:f>
      </x:c>
      <x:c r="DX83" s="58" t="str">
        <x:f>IF($C83&gt;'Deal Pricing'!$D$9,"",MAX(DX82-MIN(MAX(DX$9-DX82*DX$8/12,0),DX82),0))</x:f>
      </x:c>
      <x:c r="DY83" s="58" t="str">
        <x:f>IF($C83&gt;'Deal Pricing'!$D$9,"",MAX(DY82-MIN(MAX(DY$9-DY82*DY$8/12,0),DY82),0))</x:f>
      </x:c>
      <x:c r="DZ83" s="58" t="str">
        <x:f>IF($C83&gt;'Deal Pricing'!$D$9,"",MAX(DZ82-MIN(MAX(DZ$9-DZ82*DZ$8/12,0),DZ82),0))</x:f>
      </x:c>
      <x:c r="EA83" s="58" t="str">
        <x:f>IF($C83&gt;'Deal Pricing'!$D$9,"",MAX(EA82-MIN(MAX(EA$9-EA82*EA$8/12,0),EA82),0))</x:f>
      </x:c>
      <x:c r="EB83" s="58" t="str">
        <x:f>IF($C83&gt;'Deal Pricing'!$D$9,"",MAX(EB82-MIN(MAX(EB$9-EB82*EB$8/12,0),EB82),0))</x:f>
      </x:c>
      <x:c r="EC83" s="58" t="str">
        <x:f>IF($C83&gt;'Deal Pricing'!$D$9,"",MAX(EC82-MIN(MAX(EC$9-EC82*EC$8/12,0),EC82),0))</x:f>
      </x:c>
      <x:c r="ED83" s="58" t="str">
        <x:f>IF($C83&gt;'Deal Pricing'!$D$9,"",MAX(ED82-MIN(MAX(ED$9-ED82*ED$8/12,0),ED82),0))</x:f>
      </x:c>
      <x:c r="EE83" s="58" t="str">
        <x:f>IF($C83&gt;'Deal Pricing'!$D$9,"",MAX(EE82-MIN(MAX(EE$9-EE82*EE$8/12,0),EE82),0))</x:f>
      </x:c>
      <x:c r="EF83" s="58" t="str">
        <x:f>IF($C83&gt;'Deal Pricing'!$D$9,"",MAX(EF82-MIN(MAX(EF$9-EF82*EF$8/12,0),EF82),0))</x:f>
      </x:c>
      <x:c r="EG83" s="58" t="str">
        <x:f>IF($C83&gt;'Deal Pricing'!$D$9,"",MAX(EG82-MIN(MAX(EG$9-EG82*EG$8/12,0),EG82),0))</x:f>
      </x:c>
      <x:c r="EH83" s="58" t="str">
        <x:f>IF($C83&gt;'Deal Pricing'!$D$9,"",MAX(EH82-MIN(MAX(EH$9-EH82*EH$8/12,0),EH82),0))</x:f>
      </x:c>
      <x:c r="EI83" s="58" t="str">
        <x:f>IF($C83&gt;'Deal Pricing'!$D$9,"",MAX(EI82-MIN(MAX(EI$9-EI82*EI$8/12,0),EI82),0))</x:f>
      </x:c>
      <x:c r="EJ83" s="58" t="str">
        <x:f>IF($C83&gt;'Deal Pricing'!$D$9,"",MAX(EJ82-MIN(MAX(EJ$9-EJ82*EJ$8/12,0),EJ82),0))</x:f>
      </x:c>
      <x:c r="EK83" s="58" t="str">
        <x:f>IF($C83&gt;'Deal Pricing'!$D$9,"",MAX(EK82-MIN(MAX(EK$9-EK82*EK$8/12,0),EK82),0))</x:f>
      </x:c>
      <x:c r="EL83" s="58" t="str">
        <x:f>IF($C83&gt;'Deal Pricing'!$D$9,"",MAX(EL82-MIN(MAX(EL$9-EL82*EL$8/12,0),EL82),0))</x:f>
      </x:c>
      <x:c r="EM83" s="58" t="str">
        <x:f>IF($C83&gt;'Deal Pricing'!$D$9,"",MAX(EM82-MIN(MAX(EM$9-EM82*EM$8/12,0),EM82),0))</x:f>
      </x:c>
      <x:c r="EN83" s="58" t="str">
        <x:f>IF($C83&gt;'Deal Pricing'!$D$9,"",MAX(EN82-MIN(MAX(EN$9-EN82*EN$8/12,0),EN82),0))</x:f>
      </x:c>
      <x:c r="EO83" s="58" t="str">
        <x:f>IF($C83&gt;'Deal Pricing'!$D$9,"",MAX(EO82-MIN(MAX(EO$9-EO82*EO$8/12,0),EO82),0))</x:f>
      </x:c>
      <x:c r="EP83" s="58" t="str">
        <x:f>IF($C83&gt;'Deal Pricing'!$D$9,"",MAX(EP82-MIN(MAX(EP$9-EP82*EP$8/12,0),EP82),0))</x:f>
      </x:c>
      <x:c r="EQ83" s="58" t="str">
        <x:f>IF($C83&gt;'Deal Pricing'!$D$9,"",MAX(EQ82-MIN(MAX(EQ$9-EQ82*EQ$8/12,0),EQ82),0))</x:f>
      </x:c>
      <x:c r="ER83" s="58" t="str">
        <x:f>IF($C83&gt;'Deal Pricing'!$D$9,"",MAX(ER82-MIN(MAX(ER$9-ER82*ER$8/12,0),ER82),0))</x:f>
      </x:c>
      <x:c r="ES83" s="58" t="str">
        <x:f>IF($C83&gt;'Deal Pricing'!$D$9,"",MAX(ES82-MIN(MAX(ES$9-ES82*ES$8/12,0),ES82),0))</x:f>
      </x:c>
      <x:c r="ET83" s="58" t="str">
        <x:f>IF($C83&gt;'Deal Pricing'!$D$9,"",MAX(ET82-MIN(MAX(ET$9-ET82*ET$8/12,0),ET82),0))</x:f>
      </x:c>
      <x:c r="EU83" s="58" t="str">
        <x:f>IF($C83&gt;'Deal Pricing'!$D$9,"",MAX(EU82-MIN(MAX(EU$9-EU82*EU$8/12,0),EU82),0))</x:f>
      </x:c>
      <x:c r="EV83" s="58" t="str">
        <x:f>IF($C83&gt;'Deal Pricing'!$D$9,"",MAX(EV82-MIN(MAX(EV$9-EV82*EV$8/12,0),EV82),0))</x:f>
      </x:c>
      <x:c r="EW83" s="58" t="str">
        <x:f>IF($C83&gt;'Deal Pricing'!$D$9,"",MAX(EW82-MIN(MAX(EW$9-EW82*EW$8/12,0),EW82),0))</x:f>
      </x:c>
      <x:c r="EX83" s="58" t="str">
        <x:f>IF($C83&gt;'Deal Pricing'!$D$9,"",MAX(EX82-MIN(MAX(EX$9-EX82*EX$8/12,0),EX82),0))</x:f>
      </x:c>
      <x:c r="EY83" s="58" t="str">
        <x:f>IF($C83&gt;'Deal Pricing'!$D$9,"",MAX(EY82-MIN(MAX(EY$9-EY82*EY$8/12,0),EY82),0))</x:f>
      </x:c>
      <x:c r="EZ83" s="58" t="str">
        <x:f>IF($C83&gt;'Deal Pricing'!$D$9,"",MAX(EZ82-MIN(MAX(EZ$9-EZ82*EZ$8/12,0),EZ82),0))</x:f>
      </x:c>
      <x:c r="FA83" s="58" t="str">
        <x:f>IF($C83&gt;'Deal Pricing'!$D$9,"",MAX(FA82-MIN(MAX(FA$9-FA82*FA$8/12,0),FA82),0))</x:f>
      </x:c>
      <x:c r="FB83" s="58" t="str">
        <x:f>IF($C83&gt;'Deal Pricing'!$D$9,"",MAX(FB82-MIN(MAX(FB$9-FB82*FB$8/12,0),FB82),0))</x:f>
      </x:c>
      <x:c r="FC83" s="58" t="str">
        <x:f>IF($C83&gt;'Deal Pricing'!$D$9,"",MAX(FC82-MIN(MAX(FC$9-FC82*FC$8/12,0),FC82),0))</x:f>
      </x:c>
      <x:c r="FD83" s="58" t="str">
        <x:f>IF($C83&gt;'Deal Pricing'!$D$9,"",MAX(FD82-MIN(MAX(FD$9-FD82*FD$8/12,0),FD82),0))</x:f>
      </x:c>
      <x:c r="FE83" s="58" t="str">
        <x:f>IF($C83&gt;'Deal Pricing'!$D$9,"",MAX(FE82-MIN(MAX(FE$9-FE82*FE$8/12,0),FE82),0))</x:f>
      </x:c>
      <x:c r="FF83" s="58" t="str">
        <x:f>IF($C83&gt;'Deal Pricing'!$D$9,"",MAX(FF82-MIN(MAX(FF$9-FF82*FF$8/12,0),FF82),0))</x:f>
      </x:c>
      <x:c r="FG83" s="58" t="str">
        <x:f>IF($C83&gt;'Deal Pricing'!$D$9,"",MAX(FG82-MIN(MAX(FG$9-FG82*FG$8/12,0),FG82),0))</x:f>
      </x:c>
      <x:c r="FH83" s="58" t="str">
        <x:f>IF($C83&gt;'Deal Pricing'!$D$9,"",MAX(FH82-MIN(MAX(FH$9-FH82*FH$8/12,0),FH82),0))</x:f>
      </x:c>
      <x:c r="FI83" s="58" t="str">
        <x:f>IF($C83&gt;'Deal Pricing'!$D$9,"",MAX(FI82-MIN(MAX(FI$9-FI82*FI$8/12,0),FI82),0))</x:f>
      </x:c>
      <x:c r="FJ83" s="58" t="str">
        <x:f>IF($C83&gt;'Deal Pricing'!$D$9,"",MAX(FJ82-MIN(MAX(FJ$9-FJ82*FJ$8/12,0),FJ82),0))</x:f>
      </x:c>
      <x:c r="FK83" s="58" t="str">
        <x:f>IF($C83&gt;'Deal Pricing'!$D$9,"",MAX(FK82-MIN(MAX(FK$9-FK82*FK$8/12,0),FK82),0))</x:f>
      </x:c>
      <x:c r="FL83" s="58" t="str">
        <x:f>IF($C83&gt;'Deal Pricing'!$D$9,"",MAX(FL82-MIN(MAX(FL$9-FL82*FL$8/12,0),FL82),0))</x:f>
      </x:c>
      <x:c r="FM83" s="58" t="str">
        <x:f>IF($C83&gt;'Deal Pricing'!$D$9,"",MAX(FM82-MIN(MAX(FM$9-FM82*FM$8/12,0),FM82),0))</x:f>
      </x:c>
      <x:c r="FN83" s="58" t="str">
        <x:f>IF($C83&gt;'Deal Pricing'!$D$9,"",MAX(FN82-MIN(MAX(FN$9-FN82*FN$8/12,0),FN82),0))</x:f>
      </x:c>
      <x:c r="FO83" s="58" t="str">
        <x:f>IF($C83&gt;'Deal Pricing'!$D$9,"",MAX(FO82-MIN(MAX(FO$9-FO82*FO$8/12,0),FO82),0))</x:f>
      </x:c>
      <x:c r="FP83" s="58" t="str">
        <x:f>IF($C83&gt;'Deal Pricing'!$D$9,"",MAX(FP82-MIN(MAX(FP$9-FP82*FP$8/12,0),FP82),0))</x:f>
      </x:c>
      <x:c r="FQ83" s="58" t="str">
        <x:f>IF($C83&gt;'Deal Pricing'!$D$9,"",MAX(FQ82-MIN(MAX(FQ$9-FQ82*FQ$8/12,0),FQ82),0))</x:f>
      </x:c>
      <x:c r="FR83" s="58" t="str">
        <x:f>IF($C83&gt;'Deal Pricing'!$D$9,"",MAX(FR82-MIN(MAX(FR$9-FR82*FR$8/12,0),FR82),0))</x:f>
      </x:c>
      <x:c r="FS83" s="58" t="str">
        <x:f>IF($C83&gt;'Deal Pricing'!$D$9,"",MAX(FS82-MIN(MAX(FS$9-FS82*FS$8/12,0),FS82),0))</x:f>
      </x:c>
      <x:c r="FT83" s="58" t="str">
        <x:f>IF($C83&gt;'Deal Pricing'!$D$9,"",MAX(FT82-MIN(MAX(FT$9-FT82*FT$8/12,0),FT82),0))</x:f>
      </x:c>
      <x:c r="FU83" s="58" t="str">
        <x:f>IF($C83&gt;'Deal Pricing'!$D$9,"",MAX(FU82-MIN(MAX(FU$9-FU82*FU$8/12,0),FU82),0))</x:f>
      </x:c>
      <x:c r="FV83" s="58" t="str">
        <x:f>IF($C83&gt;'Deal Pricing'!$D$9,"",MAX(FV82-MIN(MAX(FV$9-FV82*FV$8/12,0),FV82),0))</x:f>
      </x:c>
      <x:c r="FW83" s="58" t="str">
        <x:f>IF($C83&gt;'Deal Pricing'!$D$9,"",MAX(FW82-MIN(MAX(FW$9-FW82*FW$8/12,0),FW82),0))</x:f>
      </x:c>
      <x:c r="FX83" s="58" t="str">
        <x:f>IF($C83&gt;'Deal Pricing'!$D$9,"",MAX(FX82-MIN(MAX(FX$9-FX82*FX$8/12,0),FX82),0))</x:f>
      </x:c>
      <x:c r="FY83" s="58" t="str">
        <x:f>IF($C83&gt;'Deal Pricing'!$D$9,"",MAX(FY82-MIN(MAX(FY$9-FY82*FY$8/12,0),FY82),0))</x:f>
      </x:c>
      <x:c r="FZ83" s="58" t="str">
        <x:f>IF($C83&gt;'Deal Pricing'!$D$9,"",MAX(FZ82-MIN(MAX(FZ$9-FZ82*FZ$8/12,0),FZ82),0))</x:f>
      </x:c>
      <x:c r="GA83" s="58" t="str">
        <x:f>IF($C83&gt;'Deal Pricing'!$D$9,"",MAX(GA82-MIN(MAX(GA$9-GA82*GA$8/12,0),GA82),0))</x:f>
      </x:c>
      <x:c r="GB83" s="58" t="str">
        <x:f>IF($C83&gt;'Deal Pricing'!$D$9,"",MAX(GB82-MIN(MAX(GB$9-GB82*GB$8/12,0),GB82),0))</x:f>
      </x:c>
      <x:c r="GC83" s="58" t="str">
        <x:f>IF($C83&gt;'Deal Pricing'!$D$9,"",MAX(GC82-MIN(MAX(GC$9-GC82*GC$8/12,0),GC82),0))</x:f>
      </x:c>
      <x:c r="GD83" s="58" t="str">
        <x:f>IF($C83&gt;'Deal Pricing'!$D$9,"",MAX(GD82-MIN(MAX(GD$9-GD82*GD$8/12,0),GD82),0))</x:f>
      </x:c>
      <x:c r="GE83" s="58" t="str">
        <x:f>IF($C83&gt;'Deal Pricing'!$D$9,"",MAX(GE82-MIN(MAX(GE$9-GE82*GE$8/12,0),GE82),0))</x:f>
      </x:c>
      <x:c r="GF83" s="58" t="str">
        <x:f>IF($C83&gt;'Deal Pricing'!$D$9,"",MAX(GF82-MIN(MAX(GF$9-GF82*GF$8/12,0),GF82),0))</x:f>
      </x:c>
      <x:c r="GG83" s="58" t="str">
        <x:f>IF($C83&gt;'Deal Pricing'!$D$9,"",MAX(GG82-MIN(MAX(GG$9-GG82*GG$8/12,0),GG82),0))</x:f>
      </x:c>
      <x:c r="GH83" s="58" t="str">
        <x:f>IF($C83&gt;'Deal Pricing'!$D$9,"",MAX(GH82-MIN(MAX(GH$9-GH82*GH$8/12,0),GH82),0))</x:f>
      </x:c>
      <x:c r="GI83" s="58" t="str">
        <x:f>IF($C83&gt;'Deal Pricing'!$D$9,"",MAX(GI82-MIN(MAX(GI$9-GI82*GI$8/12,0),GI82),0))</x:f>
      </x:c>
      <x:c r="GJ83" s="58" t="str">
        <x:f>IF($C83&gt;'Deal Pricing'!$D$9,"",MAX(GJ82-MIN(MAX(GJ$9-GJ82*GJ$8/12,0),GJ82),0))</x:f>
      </x:c>
      <x:c r="GK83" s="58" t="str">
        <x:f>IF($C83&gt;'Deal Pricing'!$D$9,"",MAX(GK82-MIN(MAX(GK$9-GK82*GK$8/12,0),GK82),0))</x:f>
      </x:c>
      <x:c r="GL83" s="58" t="str">
        <x:f>IF($C83&gt;'Deal Pricing'!$D$9,"",MAX(GL82-MIN(MAX(GL$9-GL82*GL$8/12,0),GL82),0))</x:f>
      </x:c>
      <x:c r="GM83" s="58" t="str">
        <x:f>IF($C83&gt;'Deal Pricing'!$D$9,"",MAX(GM82-MIN(MAX(GM$9-GM82*GM$8/12,0),GM82),0))</x:f>
      </x:c>
      <x:c r="GN83" s="58" t="str">
        <x:f>IF($C83&gt;'Deal Pricing'!$D$9,"",MAX(GN82-MIN(MAX(GN$9-GN82*GN$8/12,0),GN82),0))</x:f>
      </x:c>
      <x:c r="GO83" s="58" t="str">
        <x:f>IF($C83&gt;'Deal Pricing'!$D$9,"",MAX(GO82-MIN(MAX(GO$9-GO82*GO$8/12,0),GO82),0))</x:f>
      </x:c>
      <x:c r="GP83" s="58" t="str">
        <x:f>IF($C83&gt;'Deal Pricing'!$D$9,"",MAX(GP82-MIN(MAX(GP$9-GP82*GP$8/12,0),GP82),0))</x:f>
      </x:c>
      <x:c r="GQ83" s="58" t="str">
        <x:f>IF($C83&gt;'Deal Pricing'!$D$9,"",MAX(GQ82-MIN(MAX(GQ$9-GQ82*GQ$8/12,0),GQ82),0))</x:f>
      </x:c>
      <x:c r="GR83" s="58" t="str">
        <x:f>IF($C83&gt;'Deal Pricing'!$D$9,"",MAX(GR82-MIN(MAX(GR$9-GR82*GR$8/12,0),GR82),0))</x:f>
      </x:c>
      <x:c r="GS83" s="58" t="str">
        <x:f>IF($C83&gt;'Deal Pricing'!$D$9,"",MAX(GS82-MIN(MAX(GS$9-GS82*GS$8/12,0),GS82),0))</x:f>
      </x:c>
      <x:c r="GT83" s="58" t="str">
        <x:f>IF($C83&gt;'Deal Pricing'!$D$9,"",MAX(GT82-MIN(MAX(GT$9-GT82*GT$8/12,0),GT82),0))</x:f>
      </x:c>
      <x:c r="GU83" s="58" t="str">
        <x:f>IF($C83&gt;'Deal Pricing'!$D$9,"",MAX(GU82-MIN(MAX(GU$9-GU82*GU$8/12,0),GU82),0))</x:f>
      </x:c>
      <x:c r="GV83" s="58" t="str">
        <x:f>IF($C83&gt;'Deal Pricing'!$D$9,"",MAX(GV82-MIN(MAX(GV$9-GV82*GV$8/12,0),GV82),0))</x:f>
      </x:c>
      <x:c r="GW83" s="58" t="str">
        <x:f>IF($C83&gt;'Deal Pricing'!$D$9,"",MAX(GW82-MIN(MAX(GW$9-GW82*GW$8/12,0),GW82),0))</x:f>
      </x:c>
      <x:c r="GX83" s="58" t="str">
        <x:f>IF($C83&gt;'Deal Pricing'!$D$9,"",MAX(GX82-MIN(MAX(GX$9-GX82*GX$8/12,0),GX82),0))</x:f>
      </x:c>
      <x:c r="GY83" s="58" t="str">
        <x:f>IF($C83&gt;'Deal Pricing'!$D$9,"",MAX(GY82-MIN(MAX(GY$9-GY82*GY$8/12,0),GY82),0))</x:f>
      </x:c>
      <x:c r="GZ83" s="58" t="str">
        <x:f>IF($C83&gt;'Deal Pricing'!$D$9,"",MAX(GZ82-MIN(MAX(GZ$9-GZ82*GZ$8/12,0),GZ82),0))</x:f>
      </x:c>
      <x:c r="HA83" s="58" t="str">
        <x:f>IF($C83&gt;'Deal Pricing'!$D$9,"",MAX(HA82-MIN(MAX(HA$9-HA82*HA$8/12,0),HA82),0))</x:f>
      </x:c>
      <x:c r="HB83" s="58" t="str">
        <x:f>IF($C83&gt;'Deal Pricing'!$D$9,"",MAX(HB82-MIN(MAX(HB$9-HB82*HB$8/12,0),HB82),0))</x:f>
      </x:c>
      <x:c r="HC83" s="58" t="str">
        <x:f>IF($C83&gt;'Deal Pricing'!$D$9,"",MAX(HC82-MIN(MAX(HC$9-HC82*HC$8/12,0),HC82),0))</x:f>
      </x:c>
      <x:c r="HD83" s="58" t="str">
        <x:f>IF($C83&gt;'Deal Pricing'!$D$9,"",MAX(HD82-MIN(MAX(HD$9-HD82*HD$8/12,0),HD82),0))</x:f>
      </x:c>
      <x:c r="HE83" s="58" t="str">
        <x:f>IF($C83&gt;'Deal Pricing'!$D$9,"",MAX(HE82-MIN(MAX(HE$9-HE82*HE$8/12,0),HE82),0))</x:f>
      </x:c>
      <x:c r="HF83" s="58" t="str">
        <x:f>IF($C83&gt;'Deal Pricing'!$D$9,"",MAX(HF82-MIN(MAX(HF$9-HF82*HF$8/12,0),HF82),0))</x:f>
      </x:c>
      <x:c r="HG83" s="58" t="str">
        <x:f>IF($C83&gt;'Deal Pricing'!$D$9,"",MAX(HG82-MIN(MAX(HG$9-HG82*HG$8/12,0),HG82),0))</x:f>
      </x:c>
      <x:c r="HH83" s="58" t="str">
        <x:f>IF($C83&gt;'Deal Pricing'!$D$9,"",MAX(HH82-MIN(MAX(HH$9-HH82*HH$8/12,0),HH82),0))</x:f>
      </x:c>
      <x:c r="HI83" s="58" t="str">
        <x:f>IF($C83&gt;'Deal Pricing'!$D$9,"",MAX(HI82-MIN(MAX(HI$9-HI82*HI$8/12,0),HI82),0))</x:f>
      </x:c>
      <x:c r="HJ83" s="58" t="str">
        <x:f>IF($C83&gt;'Deal Pricing'!$D$9,"",MAX(HJ82-MIN(MAX(HJ$9-HJ82*HJ$8/12,0),HJ82),0))</x:f>
      </x:c>
      <x:c r="HK83" s="58" t="str">
        <x:f>IF($C83&gt;'Deal Pricing'!$D$9,"",MAX(HK82-MIN(MAX(HK$9-HK82*HK$8/12,0),HK82),0))</x:f>
      </x:c>
      <x:c r="HL83" s="58" t="str">
        <x:f>IF($C83&gt;'Deal Pricing'!$D$9,"",MAX(HL82-MIN(MAX(HL$9-HL82*HL$8/12,0),HL82),0))</x:f>
      </x:c>
      <x:c r="HM83" s="58" t="str">
        <x:f>IF($C83&gt;'Deal Pricing'!$D$9,"",MAX(HM82-MIN(MAX(HM$9-HM82*HM$8/12,0),HM82),0))</x:f>
      </x:c>
      <x:c r="HN83" s="58" t="str">
        <x:f>IF($C83&gt;'Deal Pricing'!$D$9,"",MAX(HN82-MIN(MAX(HN$9-HN82*HN$8/12,0),HN82),0))</x:f>
      </x:c>
      <x:c r="HO83" s="58" t="str">
        <x:f>IF($C83&gt;'Deal Pricing'!$D$9,"",MAX(HO82-MIN(MAX(HO$9-HO82*HO$8/12,0),HO82),0))</x:f>
      </x:c>
      <x:c r="HP83" s="58" t="str">
        <x:f>IF($C83&gt;'Deal Pricing'!$D$9,"",MAX(HP82-MIN(MAX(HP$9-HP82*HP$8/12,0),HP82),0))</x:f>
      </x:c>
      <x:c r="HQ83" s="58" t="str">
        <x:f>IF($C83&gt;'Deal Pricing'!$D$9,"",MAX(HQ82-MIN(MAX(HQ$9-HQ82*HQ$8/12,0),HQ82),0))</x:f>
      </x:c>
      <x:c r="HR83" s="58" t="str">
        <x:f>IF($C83&gt;'Deal Pricing'!$D$9,"",MAX(HR82-MIN(MAX(HR$9-HR82*HR$8/12,0),HR82),0))</x:f>
      </x:c>
      <x:c r="HS83" s="58" t="str">
        <x:f>IF($C83&gt;'Deal Pricing'!$D$9,"",MAX(HS82-MIN(MAX(HS$9-HS82*HS$8/12,0),HS82),0))</x:f>
      </x:c>
      <x:c r="HT83" s="58" t="str">
        <x:f>IF($C83&gt;'Deal Pricing'!$D$9,"",MAX(HT82-MIN(MAX(HT$9-HT82*HT$8/12,0),HT82),0))</x:f>
      </x:c>
      <x:c r="HU83" s="58" t="str">
        <x:f>IF($C83&gt;'Deal Pricing'!$D$9,"",MAX(HU82-MIN(MAX(HU$9-HU82*HU$8/12,0),HU82),0))</x:f>
      </x:c>
      <x:c r="HV83" s="58" t="str">
        <x:f>IF($C83&gt;'Deal Pricing'!$D$9,"",MAX(HV82-MIN(MAX(HV$9-HV82*HV$8/12,0),HV82),0))</x:f>
      </x:c>
      <x:c r="HW83" s="58" t="str">
        <x:f>IF($C83&gt;'Deal Pricing'!$D$9,"",MAX(HW82-MIN(MAX(HW$9-HW82*HW$8/12,0),HW82),0))</x:f>
      </x:c>
      <x:c r="HX83" s="58" t="str">
        <x:f>IF($C83&gt;'Deal Pricing'!$D$9,"",MAX(HX82-MIN(MAX(HX$9-HX82*HX$8/12,0),HX82),0))</x:f>
      </x:c>
      <x:c r="HY83" s="58" t="str">
        <x:f>IF($C83&gt;'Deal Pricing'!$D$9,"",MAX(HY82-MIN(MAX(HY$9-HY82*HY$8/12,0),HY82),0))</x:f>
      </x:c>
      <x:c r="HZ83" s="58" t="str">
        <x:f>IF($C83&gt;'Deal Pricing'!$D$9,"",MAX(HZ82-MIN(MAX(HZ$9-HZ82*HZ$8/12,0),HZ82),0))</x:f>
      </x:c>
      <x:c r="IA83" s="58" t="str">
        <x:f>IF($C83&gt;'Deal Pricing'!$D$9,"",MAX(IA82-MIN(MAX(IA$9-IA82*IA$8/12,0),IA82),0))</x:f>
      </x:c>
      <x:c r="IB83" s="58" t="str">
        <x:f>IF($C83&gt;'Deal Pricing'!$D$9,"",MAX(IB82-MIN(MAX(IB$9-IB82*IB$8/12,0),IB82),0))</x:f>
      </x:c>
      <x:c r="IC83" s="2"/>
      <x:c r="ID83" s="2"/>
      <x:c r="IE83" s="2"/>
      <x:c r="IF83" s="2"/>
    </x:row>
    <x:row r="84">
      <x:c r="A84" s="2"/>
      <x:c r="B84" s="2"/>
      <x:c r="C84" s="2" t="n">
        <x:v>60</x:v>
      </x:c>
      <x:c r="D84" s="67" t="str">
        <x:f>IF(C84&lt;='Deal Pricing'!$D$9,(1-(1-(1-'Deal Pricing'!$H$10)^(1/12)))^(C84-1),"")</x:f>
      </x:c>
      <x:c r="E84" s="67" t="str">
        <x:f>IF(D84="","",D84*(1-(1-'Deal Pricing'!$H$10)^(1/12)))</x:f>
      </x:c>
      <x:c r="F84" s="58" t="str">
        <x:f>IF($C84&gt;'Deal Pricing'!$D$9,"",MAX(F83-MIN(MAX(F$9-F83*F$8/12,0),F83),0))</x:f>
      </x:c>
      <x:c r="G84" s="58" t="str">
        <x:f>IF($C84&gt;'Deal Pricing'!$D$9,"",MAX(G83-MIN(MAX(G$9-G83*G$8/12,0),G83),0))</x:f>
      </x:c>
      <x:c r="H84" s="58" t="str">
        <x:f>IF($C84&gt;'Deal Pricing'!$D$9,"",MAX(H83-MIN(MAX(H$9-H83*H$8/12,0),H83),0))</x:f>
      </x:c>
      <x:c r="I84" s="58" t="str">
        <x:f>IF($C84&gt;'Deal Pricing'!$D$9,"",MAX(I83-MIN(MAX(I$9-I83*I$8/12,0),I83),0))</x:f>
      </x:c>
      <x:c r="J84" s="58" t="str">
        <x:f>IF($C84&gt;'Deal Pricing'!$D$9,"",MAX(J83-MIN(MAX(J$9-J83*J$8/12,0),J83),0))</x:f>
      </x:c>
      <x:c r="K84" s="58" t="str">
        <x:f>IF($C84&gt;'Deal Pricing'!$D$9,"",MAX(K83-MIN(MAX(K$9-K83*K$8/12,0),K83),0))</x:f>
      </x:c>
      <x:c r="L84" s="58" t="str">
        <x:f>IF($C84&gt;'Deal Pricing'!$D$9,"",MAX(L83-MIN(MAX(L$9-L83*L$8/12,0),L83),0))</x:f>
      </x:c>
      <x:c r="M84" s="58" t="str">
        <x:f>IF($C84&gt;'Deal Pricing'!$D$9,"",MAX(M83-MIN(MAX(M$9-M83*M$8/12,0),M83),0))</x:f>
      </x:c>
      <x:c r="N84" s="58" t="str">
        <x:f>IF($C84&gt;'Deal Pricing'!$D$9,"",MAX(N83-MIN(MAX(N$9-N83*N$8/12,0),N83),0))</x:f>
      </x:c>
      <x:c r="O84" s="58" t="str">
        <x:f>IF($C84&gt;'Deal Pricing'!$D$9,"",MAX(O83-MIN(MAX(O$9-O83*O$8/12,0),O83),0))</x:f>
      </x:c>
      <x:c r="P84" s="58" t="str">
        <x:f>IF($C84&gt;'Deal Pricing'!$D$9,"",MAX(P83-MIN(MAX(P$9-P83*P$8/12,0),P83),0))</x:f>
      </x:c>
      <x:c r="Q84" s="58" t="str">
        <x:f>IF($C84&gt;'Deal Pricing'!$D$9,"",MAX(Q83-MIN(MAX(Q$9-Q83*Q$8/12,0),Q83),0))</x:f>
      </x:c>
      <x:c r="R84" s="58" t="str">
        <x:f>IF($C84&gt;'Deal Pricing'!$D$9,"",MAX(R83-MIN(MAX(R$9-R83*R$8/12,0),R83),0))</x:f>
      </x:c>
      <x:c r="S84" s="58" t="str">
        <x:f>IF($C84&gt;'Deal Pricing'!$D$9,"",MAX(S83-MIN(MAX(S$9-S83*S$8/12,0),S83),0))</x:f>
      </x:c>
      <x:c r="T84" s="58" t="str">
        <x:f>IF($C84&gt;'Deal Pricing'!$D$9,"",MAX(T83-MIN(MAX(T$9-T83*T$8/12,0),T83),0))</x:f>
      </x:c>
      <x:c r="U84" s="58" t="str">
        <x:f>IF($C84&gt;'Deal Pricing'!$D$9,"",MAX(U83-MIN(MAX(U$9-U83*U$8/12,0),U83),0))</x:f>
      </x:c>
      <x:c r="V84" s="58" t="str">
        <x:f>IF($C84&gt;'Deal Pricing'!$D$9,"",MAX(V83-MIN(MAX(V$9-V83*V$8/12,0),V83),0))</x:f>
      </x:c>
      <x:c r="W84" s="58" t="str">
        <x:f>IF($C84&gt;'Deal Pricing'!$D$9,"",MAX(W83-MIN(MAX(W$9-W83*W$8/12,0),W83),0))</x:f>
      </x:c>
      <x:c r="X84" s="58" t="str">
        <x:f>IF($C84&gt;'Deal Pricing'!$D$9,"",MAX(X83-MIN(MAX(X$9-X83*X$8/12,0),X83),0))</x:f>
      </x:c>
      <x:c r="Y84" s="58" t="str">
        <x:f>IF($C84&gt;'Deal Pricing'!$D$9,"",MAX(Y83-MIN(MAX(Y$9-Y83*Y$8/12,0),Y83),0))</x:f>
      </x:c>
      <x:c r="Z84" s="58" t="str">
        <x:f>IF($C84&gt;'Deal Pricing'!$D$9,"",MAX(Z83-MIN(MAX(Z$9-Z83*Z$8/12,0),Z83),0))</x:f>
      </x:c>
      <x:c r="AA84" s="58" t="str">
        <x:f>IF($C84&gt;'Deal Pricing'!$D$9,"",MAX(AA83-MIN(MAX(AA$9-AA83*AA$8/12,0),AA83),0))</x:f>
      </x:c>
      <x:c r="AB84" s="58" t="str">
        <x:f>IF($C84&gt;'Deal Pricing'!$D$9,"",MAX(AB83-MIN(MAX(AB$9-AB83*AB$8/12,0),AB83),0))</x:f>
      </x:c>
      <x:c r="AC84" s="58" t="str">
        <x:f>IF($C84&gt;'Deal Pricing'!$D$9,"",MAX(AC83-MIN(MAX(AC$9-AC83*AC$8/12,0),AC83),0))</x:f>
      </x:c>
      <x:c r="AD84" s="58" t="str">
        <x:f>IF($C84&gt;'Deal Pricing'!$D$9,"",MAX(AD83-MIN(MAX(AD$9-AD83*AD$8/12,0),AD83),0))</x:f>
      </x:c>
      <x:c r="AE84" s="58" t="str">
        <x:f>IF($C84&gt;'Deal Pricing'!$D$9,"",MAX(AE83-MIN(MAX(AE$9-AE83*AE$8/12,0),AE83),0))</x:f>
      </x:c>
      <x:c r="AF84" s="58" t="str">
        <x:f>IF($C84&gt;'Deal Pricing'!$D$9,"",MAX(AF83-MIN(MAX(AF$9-AF83*AF$8/12,0),AF83),0))</x:f>
      </x:c>
      <x:c r="AG84" s="58" t="str">
        <x:f>IF($C84&gt;'Deal Pricing'!$D$9,"",MAX(AG83-MIN(MAX(AG$9-AG83*AG$8/12,0),AG83),0))</x:f>
      </x:c>
      <x:c r="AH84" s="58" t="str">
        <x:f>IF($C84&gt;'Deal Pricing'!$D$9,"",MAX(AH83-MIN(MAX(AH$9-AH83*AH$8/12,0),AH83),0))</x:f>
      </x:c>
      <x:c r="AI84" s="58" t="str">
        <x:f>IF($C84&gt;'Deal Pricing'!$D$9,"",MAX(AI83-MIN(MAX(AI$9-AI83*AI$8/12,0),AI83),0))</x:f>
      </x:c>
      <x:c r="AJ84" s="58" t="str">
        <x:f>IF($C84&gt;'Deal Pricing'!$D$9,"",MAX(AJ83-MIN(MAX(AJ$9-AJ83*AJ$8/12,0),AJ83),0))</x:f>
      </x:c>
      <x:c r="AK84" s="58" t="str">
        <x:f>IF($C84&gt;'Deal Pricing'!$D$9,"",MAX(AK83-MIN(MAX(AK$9-AK83*AK$8/12,0),AK83),0))</x:f>
      </x:c>
      <x:c r="AL84" s="58" t="str">
        <x:f>IF($C84&gt;'Deal Pricing'!$D$9,"",MAX(AL83-MIN(MAX(AL$9-AL83*AL$8/12,0),AL83),0))</x:f>
      </x:c>
      <x:c r="AM84" s="58" t="str">
        <x:f>IF($C84&gt;'Deal Pricing'!$D$9,"",MAX(AM83-MIN(MAX(AM$9-AM83*AM$8/12,0),AM83),0))</x:f>
      </x:c>
      <x:c r="AN84" s="58" t="str">
        <x:f>IF($C84&gt;'Deal Pricing'!$D$9,"",MAX(AN83-MIN(MAX(AN$9-AN83*AN$8/12,0),AN83),0))</x:f>
      </x:c>
      <x:c r="AO84" s="58" t="str">
        <x:f>IF($C84&gt;'Deal Pricing'!$D$9,"",MAX(AO83-MIN(MAX(AO$9-AO83*AO$8/12,0),AO83),0))</x:f>
      </x:c>
      <x:c r="AP84" s="58" t="str">
        <x:f>IF($C84&gt;'Deal Pricing'!$D$9,"",MAX(AP83-MIN(MAX(AP$9-AP83*AP$8/12,0),AP83),0))</x:f>
      </x:c>
      <x:c r="AQ84" s="58" t="str">
        <x:f>IF($C84&gt;'Deal Pricing'!$D$9,"",MAX(AQ83-MIN(MAX(AQ$9-AQ83*AQ$8/12,0),AQ83),0))</x:f>
      </x:c>
      <x:c r="AR84" s="58" t="str">
        <x:f>IF($C84&gt;'Deal Pricing'!$D$9,"",MAX(AR83-MIN(MAX(AR$9-AR83*AR$8/12,0),AR83),0))</x:f>
      </x:c>
      <x:c r="AS84" s="58" t="str">
        <x:f>IF($C84&gt;'Deal Pricing'!$D$9,"",MAX(AS83-MIN(MAX(AS$9-AS83*AS$8/12,0),AS83),0))</x:f>
      </x:c>
      <x:c r="AT84" s="58" t="str">
        <x:f>IF($C84&gt;'Deal Pricing'!$D$9,"",MAX(AT83-MIN(MAX(AT$9-AT83*AT$8/12,0),AT83),0))</x:f>
      </x:c>
      <x:c r="AU84" s="58" t="str">
        <x:f>IF($C84&gt;'Deal Pricing'!$D$9,"",MAX(AU83-MIN(MAX(AU$9-AU83*AU$8/12,0),AU83),0))</x:f>
      </x:c>
      <x:c r="AV84" s="58" t="str">
        <x:f>IF($C84&gt;'Deal Pricing'!$D$9,"",MAX(AV83-MIN(MAX(AV$9-AV83*AV$8/12,0),AV83),0))</x:f>
      </x:c>
      <x:c r="AW84" s="58" t="str">
        <x:f>IF($C84&gt;'Deal Pricing'!$D$9,"",MAX(AW83-MIN(MAX(AW$9-AW83*AW$8/12,0),AW83),0))</x:f>
      </x:c>
      <x:c r="AX84" s="58" t="str">
        <x:f>IF($C84&gt;'Deal Pricing'!$D$9,"",MAX(AX83-MIN(MAX(AX$9-AX83*AX$8/12,0),AX83),0))</x:f>
      </x:c>
      <x:c r="AY84" s="58" t="str">
        <x:f>IF($C84&gt;'Deal Pricing'!$D$9,"",MAX(AY83-MIN(MAX(AY$9-AY83*AY$8/12,0),AY83),0))</x:f>
      </x:c>
      <x:c r="AZ84" s="58" t="str">
        <x:f>IF($C84&gt;'Deal Pricing'!$D$9,"",MAX(AZ83-MIN(MAX(AZ$9-AZ83*AZ$8/12,0),AZ83),0))</x:f>
      </x:c>
      <x:c r="BA84" s="58" t="str">
        <x:f>IF($C84&gt;'Deal Pricing'!$D$9,"",MAX(BA83-MIN(MAX(BA$9-BA83*BA$8/12,0),BA83),0))</x:f>
      </x:c>
      <x:c r="BB84" s="58" t="str">
        <x:f>IF($C84&gt;'Deal Pricing'!$D$9,"",MAX(BB83-MIN(MAX(BB$9-BB83*BB$8/12,0),BB83),0))</x:f>
      </x:c>
      <x:c r="BC84" s="58" t="str">
        <x:f>IF($C84&gt;'Deal Pricing'!$D$9,"",MAX(BC83-MIN(MAX(BC$9-BC83*BC$8/12,0),BC83),0))</x:f>
      </x:c>
      <x:c r="BD84" s="58" t="str">
        <x:f>IF($C84&gt;'Deal Pricing'!$D$9,"",MAX(BD83-MIN(MAX(BD$9-BD83*BD$8/12,0),BD83),0))</x:f>
      </x:c>
      <x:c r="BE84" s="58" t="str">
        <x:f>IF($C84&gt;'Deal Pricing'!$D$9,"",MAX(BE83-MIN(MAX(BE$9-BE83*BE$8/12,0),BE83),0))</x:f>
      </x:c>
      <x:c r="BF84" s="58" t="str">
        <x:f>IF($C84&gt;'Deal Pricing'!$D$9,"",MAX(BF83-MIN(MAX(BF$9-BF83*BF$8/12,0),BF83),0))</x:f>
      </x:c>
      <x:c r="BG84" s="58" t="str">
        <x:f>IF($C84&gt;'Deal Pricing'!$D$9,"",MAX(BG83-MIN(MAX(BG$9-BG83*BG$8/12,0),BG83),0))</x:f>
      </x:c>
      <x:c r="BH84" s="58" t="str">
        <x:f>IF($C84&gt;'Deal Pricing'!$D$9,"",MAX(BH83-MIN(MAX(BH$9-BH83*BH$8/12,0),BH83),0))</x:f>
      </x:c>
      <x:c r="BI84" s="58" t="str">
        <x:f>IF($C84&gt;'Deal Pricing'!$D$9,"",MAX(BI83-MIN(MAX(BI$9-BI83*BI$8/12,0),BI83),0))</x:f>
      </x:c>
      <x:c r="BJ84" s="58" t="str">
        <x:f>IF($C84&gt;'Deal Pricing'!$D$9,"",MAX(BJ83-MIN(MAX(BJ$9-BJ83*BJ$8/12,0),BJ83),0))</x:f>
      </x:c>
      <x:c r="BK84" s="58" t="str">
        <x:f>IF($C84&gt;'Deal Pricing'!$D$9,"",MAX(BK83-MIN(MAX(BK$9-BK83*BK$8/12,0),BK83),0))</x:f>
      </x:c>
      <x:c r="BL84" s="58" t="str">
        <x:f>IF($C84&gt;'Deal Pricing'!$D$9,"",MAX(BL83-MIN(MAX(BL$9-BL83*BL$8/12,0),BL83),0))</x:f>
      </x:c>
      <x:c r="BM84" s="58" t="str">
        <x:f>IF($C84&gt;'Deal Pricing'!$D$9,"",MAX(BM83-MIN(MAX(BM$9-BM83*BM$8/12,0),BM83),0))</x:f>
      </x:c>
      <x:c r="BN84" s="58" t="str">
        <x:f>IF($C84&gt;'Deal Pricing'!$D$9,"",MAX(BN83-MIN(MAX(BN$9-BN83*BN$8/12,0),BN83),0))</x:f>
      </x:c>
      <x:c r="BO84" s="58" t="str">
        <x:f>IF($C84&gt;'Deal Pricing'!$D$9,"",MAX(BO83-MIN(MAX(BO$9-BO83*BO$8/12,0),BO83),0))</x:f>
      </x:c>
      <x:c r="BP84" s="58" t="str">
        <x:f>IF($C84&gt;'Deal Pricing'!$D$9,"",MAX(BP83-MIN(MAX(BP$9-BP83*BP$8/12,0),BP83),0))</x:f>
      </x:c>
      <x:c r="BQ84" s="58" t="str">
        <x:f>IF($C84&gt;'Deal Pricing'!$D$9,"",MAX(BQ83-MIN(MAX(BQ$9-BQ83*BQ$8/12,0),BQ83),0))</x:f>
      </x:c>
      <x:c r="BR84" s="58" t="str">
        <x:f>IF($C84&gt;'Deal Pricing'!$D$9,"",MAX(BR83-MIN(MAX(BR$9-BR83*BR$8/12,0),BR83),0))</x:f>
      </x:c>
      <x:c r="BS84" s="58" t="str">
        <x:f>IF($C84&gt;'Deal Pricing'!$D$9,"",MAX(BS83-MIN(MAX(BS$9-BS83*BS$8/12,0),BS83),0))</x:f>
      </x:c>
      <x:c r="BT84" s="58" t="str">
        <x:f>IF($C84&gt;'Deal Pricing'!$D$9,"",MAX(BT83-MIN(MAX(BT$9-BT83*BT$8/12,0),BT83),0))</x:f>
      </x:c>
      <x:c r="BU84" s="58" t="str">
        <x:f>IF($C84&gt;'Deal Pricing'!$D$9,"",MAX(BU83-MIN(MAX(BU$9-BU83*BU$8/12,0),BU83),0))</x:f>
      </x:c>
      <x:c r="BV84" s="58" t="str">
        <x:f>IF($C84&gt;'Deal Pricing'!$D$9,"",MAX(BV83-MIN(MAX(BV$9-BV83*BV$8/12,0),BV83),0))</x:f>
      </x:c>
      <x:c r="BW84" s="58" t="str">
        <x:f>IF($C84&gt;'Deal Pricing'!$D$9,"",MAX(BW83-MIN(MAX(BW$9-BW83*BW$8/12,0),BW83),0))</x:f>
      </x:c>
      <x:c r="BX84" s="58" t="str">
        <x:f>IF($C84&gt;'Deal Pricing'!$D$9,"",MAX(BX83-MIN(MAX(BX$9-BX83*BX$8/12,0),BX83),0))</x:f>
      </x:c>
      <x:c r="BY84" s="58" t="str">
        <x:f>IF($C84&gt;'Deal Pricing'!$D$9,"",MAX(BY83-MIN(MAX(BY$9-BY83*BY$8/12,0),BY83),0))</x:f>
      </x:c>
      <x:c r="BZ84" s="58" t="str">
        <x:f>IF($C84&gt;'Deal Pricing'!$D$9,"",MAX(BZ83-MIN(MAX(BZ$9-BZ83*BZ$8/12,0),BZ83),0))</x:f>
      </x:c>
      <x:c r="CA84" s="58" t="str">
        <x:f>IF($C84&gt;'Deal Pricing'!$D$9,"",MAX(CA83-MIN(MAX(CA$9-CA83*CA$8/12,0),CA83),0))</x:f>
      </x:c>
      <x:c r="CB84" s="58" t="str">
        <x:f>IF($C84&gt;'Deal Pricing'!$D$9,"",MAX(CB83-MIN(MAX(CB$9-CB83*CB$8/12,0),CB83),0))</x:f>
      </x:c>
      <x:c r="CC84" s="58" t="str">
        <x:f>IF($C84&gt;'Deal Pricing'!$D$9,"",MAX(CC83-MIN(MAX(CC$9-CC83*CC$8/12,0),CC83),0))</x:f>
      </x:c>
      <x:c r="CD84" s="58" t="str">
        <x:f>IF($C84&gt;'Deal Pricing'!$D$9,"",MAX(CD83-MIN(MAX(CD$9-CD83*CD$8/12,0),CD83),0))</x:f>
      </x:c>
      <x:c r="CE84" s="58" t="str">
        <x:f>IF($C84&gt;'Deal Pricing'!$D$9,"",MAX(CE83-MIN(MAX(CE$9-CE83*CE$8/12,0),CE83),0))</x:f>
      </x:c>
      <x:c r="CF84" s="58" t="str">
        <x:f>IF($C84&gt;'Deal Pricing'!$D$9,"",MAX(CF83-MIN(MAX(CF$9-CF83*CF$8/12,0),CF83),0))</x:f>
      </x:c>
      <x:c r="CG84" s="58" t="str">
        <x:f>IF($C84&gt;'Deal Pricing'!$D$9,"",MAX(CG83-MIN(MAX(CG$9-CG83*CG$8/12,0),CG83),0))</x:f>
      </x:c>
      <x:c r="CH84" s="58" t="str">
        <x:f>IF($C84&gt;'Deal Pricing'!$D$9,"",MAX(CH83-MIN(MAX(CH$9-CH83*CH$8/12,0),CH83),0))</x:f>
      </x:c>
      <x:c r="CI84" s="58" t="str">
        <x:f>IF($C84&gt;'Deal Pricing'!$D$9,"",MAX(CI83-MIN(MAX(CI$9-CI83*CI$8/12,0),CI83),0))</x:f>
      </x:c>
      <x:c r="CJ84" s="58" t="str">
        <x:f>IF($C84&gt;'Deal Pricing'!$D$9,"",MAX(CJ83-MIN(MAX(CJ$9-CJ83*CJ$8/12,0),CJ83),0))</x:f>
      </x:c>
      <x:c r="CK84" s="58" t="str">
        <x:f>IF($C84&gt;'Deal Pricing'!$D$9,"",MAX(CK83-MIN(MAX(CK$9-CK83*CK$8/12,0),CK83),0))</x:f>
      </x:c>
      <x:c r="CL84" s="58" t="str">
        <x:f>IF($C84&gt;'Deal Pricing'!$D$9,"",MAX(CL83-MIN(MAX(CL$9-CL83*CL$8/12,0),CL83),0))</x:f>
      </x:c>
      <x:c r="CM84" s="58" t="str">
        <x:f>IF($C84&gt;'Deal Pricing'!$D$9,"",MAX(CM83-MIN(MAX(CM$9-CM83*CM$8/12,0),CM83),0))</x:f>
      </x:c>
      <x:c r="CN84" s="58" t="str">
        <x:f>IF($C84&gt;'Deal Pricing'!$D$9,"",MAX(CN83-MIN(MAX(CN$9-CN83*CN$8/12,0),CN83),0))</x:f>
      </x:c>
      <x:c r="CO84" s="58" t="str">
        <x:f>IF($C84&gt;'Deal Pricing'!$D$9,"",MAX(CO83-MIN(MAX(CO$9-CO83*CO$8/12,0),CO83),0))</x:f>
      </x:c>
      <x:c r="CP84" s="58" t="str">
        <x:f>IF($C84&gt;'Deal Pricing'!$D$9,"",MAX(CP83-MIN(MAX(CP$9-CP83*CP$8/12,0),CP83),0))</x:f>
      </x:c>
      <x:c r="CQ84" s="58" t="str">
        <x:f>IF($C84&gt;'Deal Pricing'!$D$9,"",MAX(CQ83-MIN(MAX(CQ$9-CQ83*CQ$8/12,0),CQ83),0))</x:f>
      </x:c>
      <x:c r="CR84" s="58" t="str">
        <x:f>IF($C84&gt;'Deal Pricing'!$D$9,"",MAX(CR83-MIN(MAX(CR$9-CR83*CR$8/12,0),CR83),0))</x:f>
      </x:c>
      <x:c r="CS84" s="58" t="str">
        <x:f>IF($C84&gt;'Deal Pricing'!$D$9,"",MAX(CS83-MIN(MAX(CS$9-CS83*CS$8/12,0),CS83),0))</x:f>
      </x:c>
      <x:c r="CT84" s="58" t="str">
        <x:f>IF($C84&gt;'Deal Pricing'!$D$9,"",MAX(CT83-MIN(MAX(CT$9-CT83*CT$8/12,0),CT83),0))</x:f>
      </x:c>
      <x:c r="CU84" s="58" t="str">
        <x:f>IF($C84&gt;'Deal Pricing'!$D$9,"",MAX(CU83-MIN(MAX(CU$9-CU83*CU$8/12,0),CU83),0))</x:f>
      </x:c>
      <x:c r="CV84" s="58" t="str">
        <x:f>IF($C84&gt;'Deal Pricing'!$D$9,"",MAX(CV83-MIN(MAX(CV$9-CV83*CV$8/12,0),CV83),0))</x:f>
      </x:c>
      <x:c r="CW84" s="58" t="str">
        <x:f>IF($C84&gt;'Deal Pricing'!$D$9,"",MAX(CW83-MIN(MAX(CW$9-CW83*CW$8/12,0),CW83),0))</x:f>
      </x:c>
      <x:c r="CX84" s="58" t="str">
        <x:f>IF($C84&gt;'Deal Pricing'!$D$9,"",MAX(CX83-MIN(MAX(CX$9-CX83*CX$8/12,0),CX83),0))</x:f>
      </x:c>
      <x:c r="CY84" s="58" t="str">
        <x:f>IF($C84&gt;'Deal Pricing'!$D$9,"",MAX(CY83-MIN(MAX(CY$9-CY83*CY$8/12,0),CY83),0))</x:f>
      </x:c>
      <x:c r="CZ84" s="58" t="str">
        <x:f>IF($C84&gt;'Deal Pricing'!$D$9,"",MAX(CZ83-MIN(MAX(CZ$9-CZ83*CZ$8/12,0),CZ83),0))</x:f>
      </x:c>
      <x:c r="DA84" s="58" t="str">
        <x:f>IF($C84&gt;'Deal Pricing'!$D$9,"",MAX(DA83-MIN(MAX(DA$9-DA83*DA$8/12,0),DA83),0))</x:f>
      </x:c>
      <x:c r="DB84" s="58" t="str">
        <x:f>IF($C84&gt;'Deal Pricing'!$D$9,"",MAX(DB83-MIN(MAX(DB$9-DB83*DB$8/12,0),DB83),0))</x:f>
      </x:c>
      <x:c r="DC84" s="58" t="str">
        <x:f>IF($C84&gt;'Deal Pricing'!$D$9,"",MAX(DC83-MIN(MAX(DC$9-DC83*DC$8/12,0),DC83),0))</x:f>
      </x:c>
      <x:c r="DD84" s="58" t="str">
        <x:f>IF($C84&gt;'Deal Pricing'!$D$9,"",MAX(DD83-MIN(MAX(DD$9-DD83*DD$8/12,0),DD83),0))</x:f>
      </x:c>
      <x:c r="DE84" s="58" t="str">
        <x:f>IF($C84&gt;'Deal Pricing'!$D$9,"",MAX(DE83-MIN(MAX(DE$9-DE83*DE$8/12,0),DE83),0))</x:f>
      </x:c>
      <x:c r="DF84" s="58" t="str">
        <x:f>IF($C84&gt;'Deal Pricing'!$D$9,"",MAX(DF83-MIN(MAX(DF$9-DF83*DF$8/12,0),DF83),0))</x:f>
      </x:c>
      <x:c r="DG84" s="58" t="str">
        <x:f>IF($C84&gt;'Deal Pricing'!$D$9,"",MAX(DG83-MIN(MAX(DG$9-DG83*DG$8/12,0),DG83),0))</x:f>
      </x:c>
      <x:c r="DH84" s="58" t="str">
        <x:f>IF($C84&gt;'Deal Pricing'!$D$9,"",MAX(DH83-MIN(MAX(DH$9-DH83*DH$8/12,0),DH83),0))</x:f>
      </x:c>
      <x:c r="DI84" s="58" t="str">
        <x:f>IF($C84&gt;'Deal Pricing'!$D$9,"",MAX(DI83-MIN(MAX(DI$9-DI83*DI$8/12,0),DI83),0))</x:f>
      </x:c>
      <x:c r="DJ84" s="58" t="str">
        <x:f>IF($C84&gt;'Deal Pricing'!$D$9,"",MAX(DJ83-MIN(MAX(DJ$9-DJ83*DJ$8/12,0),DJ83),0))</x:f>
      </x:c>
      <x:c r="DK84" s="58" t="str">
        <x:f>IF($C84&gt;'Deal Pricing'!$D$9,"",MAX(DK83-MIN(MAX(DK$9-DK83*DK$8/12,0),DK83),0))</x:f>
      </x:c>
      <x:c r="DL84" s="58" t="str">
        <x:f>IF($C84&gt;'Deal Pricing'!$D$9,"",MAX(DL83-MIN(MAX(DL$9-DL83*DL$8/12,0),DL83),0))</x:f>
      </x:c>
      <x:c r="DM84" s="58" t="str">
        <x:f>IF($C84&gt;'Deal Pricing'!$D$9,"",MAX(DM83-MIN(MAX(DM$9-DM83*DM$8/12,0),DM83),0))</x:f>
      </x:c>
      <x:c r="DN84" s="58" t="str">
        <x:f>IF($C84&gt;'Deal Pricing'!$D$9,"",MAX(DN83-MIN(MAX(DN$9-DN83*DN$8/12,0),DN83),0))</x:f>
      </x:c>
      <x:c r="DO84" s="58" t="str">
        <x:f>IF($C84&gt;'Deal Pricing'!$D$9,"",MAX(DO83-MIN(MAX(DO$9-DO83*DO$8/12,0),DO83),0))</x:f>
      </x:c>
      <x:c r="DP84" s="58" t="str">
        <x:f>IF($C84&gt;'Deal Pricing'!$D$9,"",MAX(DP83-MIN(MAX(DP$9-DP83*DP$8/12,0),DP83),0))</x:f>
      </x:c>
      <x:c r="DQ84" s="58" t="str">
        <x:f>IF($C84&gt;'Deal Pricing'!$D$9,"",MAX(DQ83-MIN(MAX(DQ$9-DQ83*DQ$8/12,0),DQ83),0))</x:f>
      </x:c>
      <x:c r="DR84" s="58" t="str">
        <x:f>IF($C84&gt;'Deal Pricing'!$D$9,"",MAX(DR83-MIN(MAX(DR$9-DR83*DR$8/12,0),DR83),0))</x:f>
      </x:c>
      <x:c r="DS84" s="58" t="str">
        <x:f>IF($C84&gt;'Deal Pricing'!$D$9,"",MAX(DS83-MIN(MAX(DS$9-DS83*DS$8/12,0),DS83),0))</x:f>
      </x:c>
      <x:c r="DT84" s="58" t="str">
        <x:f>IF($C84&gt;'Deal Pricing'!$D$9,"",MAX(DT83-MIN(MAX(DT$9-DT83*DT$8/12,0),DT83),0))</x:f>
      </x:c>
      <x:c r="DU84" s="58" t="str">
        <x:f>IF($C84&gt;'Deal Pricing'!$D$9,"",MAX(DU83-MIN(MAX(DU$9-DU83*DU$8/12,0),DU83),0))</x:f>
      </x:c>
      <x:c r="DV84" s="58" t="str">
        <x:f>IF($C84&gt;'Deal Pricing'!$D$9,"",MAX(DV83-MIN(MAX(DV$9-DV83*DV$8/12,0),DV83),0))</x:f>
      </x:c>
      <x:c r="DW84" s="58" t="str">
        <x:f>IF($C84&gt;'Deal Pricing'!$D$9,"",MAX(DW83-MIN(MAX(DW$9-DW83*DW$8/12,0),DW83),0))</x:f>
      </x:c>
      <x:c r="DX84" s="58" t="str">
        <x:f>IF($C84&gt;'Deal Pricing'!$D$9,"",MAX(DX83-MIN(MAX(DX$9-DX83*DX$8/12,0),DX83),0))</x:f>
      </x:c>
      <x:c r="DY84" s="58" t="str">
        <x:f>IF($C84&gt;'Deal Pricing'!$D$9,"",MAX(DY83-MIN(MAX(DY$9-DY83*DY$8/12,0),DY83),0))</x:f>
      </x:c>
      <x:c r="DZ84" s="58" t="str">
        <x:f>IF($C84&gt;'Deal Pricing'!$D$9,"",MAX(DZ83-MIN(MAX(DZ$9-DZ83*DZ$8/12,0),DZ83),0))</x:f>
      </x:c>
      <x:c r="EA84" s="58" t="str">
        <x:f>IF($C84&gt;'Deal Pricing'!$D$9,"",MAX(EA83-MIN(MAX(EA$9-EA83*EA$8/12,0),EA83),0))</x:f>
      </x:c>
      <x:c r="EB84" s="58" t="str">
        <x:f>IF($C84&gt;'Deal Pricing'!$D$9,"",MAX(EB83-MIN(MAX(EB$9-EB83*EB$8/12,0),EB83),0))</x:f>
      </x:c>
      <x:c r="EC84" s="58" t="str">
        <x:f>IF($C84&gt;'Deal Pricing'!$D$9,"",MAX(EC83-MIN(MAX(EC$9-EC83*EC$8/12,0),EC83),0))</x:f>
      </x:c>
      <x:c r="ED84" s="58" t="str">
        <x:f>IF($C84&gt;'Deal Pricing'!$D$9,"",MAX(ED83-MIN(MAX(ED$9-ED83*ED$8/12,0),ED83),0))</x:f>
      </x:c>
      <x:c r="EE84" s="58" t="str">
        <x:f>IF($C84&gt;'Deal Pricing'!$D$9,"",MAX(EE83-MIN(MAX(EE$9-EE83*EE$8/12,0),EE83),0))</x:f>
      </x:c>
      <x:c r="EF84" s="58" t="str">
        <x:f>IF($C84&gt;'Deal Pricing'!$D$9,"",MAX(EF83-MIN(MAX(EF$9-EF83*EF$8/12,0),EF83),0))</x:f>
      </x:c>
      <x:c r="EG84" s="58" t="str">
        <x:f>IF($C84&gt;'Deal Pricing'!$D$9,"",MAX(EG83-MIN(MAX(EG$9-EG83*EG$8/12,0),EG83),0))</x:f>
      </x:c>
      <x:c r="EH84" s="58" t="str">
        <x:f>IF($C84&gt;'Deal Pricing'!$D$9,"",MAX(EH83-MIN(MAX(EH$9-EH83*EH$8/12,0),EH83),0))</x:f>
      </x:c>
      <x:c r="EI84" s="58" t="str">
        <x:f>IF($C84&gt;'Deal Pricing'!$D$9,"",MAX(EI83-MIN(MAX(EI$9-EI83*EI$8/12,0),EI83),0))</x:f>
      </x:c>
      <x:c r="EJ84" s="58" t="str">
        <x:f>IF($C84&gt;'Deal Pricing'!$D$9,"",MAX(EJ83-MIN(MAX(EJ$9-EJ83*EJ$8/12,0),EJ83),0))</x:f>
      </x:c>
      <x:c r="EK84" s="58" t="str">
        <x:f>IF($C84&gt;'Deal Pricing'!$D$9,"",MAX(EK83-MIN(MAX(EK$9-EK83*EK$8/12,0),EK83),0))</x:f>
      </x:c>
      <x:c r="EL84" s="58" t="str">
        <x:f>IF($C84&gt;'Deal Pricing'!$D$9,"",MAX(EL83-MIN(MAX(EL$9-EL83*EL$8/12,0),EL83),0))</x:f>
      </x:c>
      <x:c r="EM84" s="58" t="str">
        <x:f>IF($C84&gt;'Deal Pricing'!$D$9,"",MAX(EM83-MIN(MAX(EM$9-EM83*EM$8/12,0),EM83),0))</x:f>
      </x:c>
      <x:c r="EN84" s="58" t="str">
        <x:f>IF($C84&gt;'Deal Pricing'!$D$9,"",MAX(EN83-MIN(MAX(EN$9-EN83*EN$8/12,0),EN83),0))</x:f>
      </x:c>
      <x:c r="EO84" s="58" t="str">
        <x:f>IF($C84&gt;'Deal Pricing'!$D$9,"",MAX(EO83-MIN(MAX(EO$9-EO83*EO$8/12,0),EO83),0))</x:f>
      </x:c>
      <x:c r="EP84" s="58" t="str">
        <x:f>IF($C84&gt;'Deal Pricing'!$D$9,"",MAX(EP83-MIN(MAX(EP$9-EP83*EP$8/12,0),EP83),0))</x:f>
      </x:c>
      <x:c r="EQ84" s="58" t="str">
        <x:f>IF($C84&gt;'Deal Pricing'!$D$9,"",MAX(EQ83-MIN(MAX(EQ$9-EQ83*EQ$8/12,0),EQ83),0))</x:f>
      </x:c>
      <x:c r="ER84" s="58" t="str">
        <x:f>IF($C84&gt;'Deal Pricing'!$D$9,"",MAX(ER83-MIN(MAX(ER$9-ER83*ER$8/12,0),ER83),0))</x:f>
      </x:c>
      <x:c r="ES84" s="58" t="str">
        <x:f>IF($C84&gt;'Deal Pricing'!$D$9,"",MAX(ES83-MIN(MAX(ES$9-ES83*ES$8/12,0),ES83),0))</x:f>
      </x:c>
      <x:c r="ET84" s="58" t="str">
        <x:f>IF($C84&gt;'Deal Pricing'!$D$9,"",MAX(ET83-MIN(MAX(ET$9-ET83*ET$8/12,0),ET83),0))</x:f>
      </x:c>
      <x:c r="EU84" s="58" t="str">
        <x:f>IF($C84&gt;'Deal Pricing'!$D$9,"",MAX(EU83-MIN(MAX(EU$9-EU83*EU$8/12,0),EU83),0))</x:f>
      </x:c>
      <x:c r="EV84" s="58" t="str">
        <x:f>IF($C84&gt;'Deal Pricing'!$D$9,"",MAX(EV83-MIN(MAX(EV$9-EV83*EV$8/12,0),EV83),0))</x:f>
      </x:c>
      <x:c r="EW84" s="58" t="str">
        <x:f>IF($C84&gt;'Deal Pricing'!$D$9,"",MAX(EW83-MIN(MAX(EW$9-EW83*EW$8/12,0),EW83),0))</x:f>
      </x:c>
      <x:c r="EX84" s="58" t="str">
        <x:f>IF($C84&gt;'Deal Pricing'!$D$9,"",MAX(EX83-MIN(MAX(EX$9-EX83*EX$8/12,0),EX83),0))</x:f>
      </x:c>
      <x:c r="EY84" s="58" t="str">
        <x:f>IF($C84&gt;'Deal Pricing'!$D$9,"",MAX(EY83-MIN(MAX(EY$9-EY83*EY$8/12,0),EY83),0))</x:f>
      </x:c>
      <x:c r="EZ84" s="58" t="str">
        <x:f>IF($C84&gt;'Deal Pricing'!$D$9,"",MAX(EZ83-MIN(MAX(EZ$9-EZ83*EZ$8/12,0),EZ83),0))</x:f>
      </x:c>
      <x:c r="FA84" s="58" t="str">
        <x:f>IF($C84&gt;'Deal Pricing'!$D$9,"",MAX(FA83-MIN(MAX(FA$9-FA83*FA$8/12,0),FA83),0))</x:f>
      </x:c>
      <x:c r="FB84" s="58" t="str">
        <x:f>IF($C84&gt;'Deal Pricing'!$D$9,"",MAX(FB83-MIN(MAX(FB$9-FB83*FB$8/12,0),FB83),0))</x:f>
      </x:c>
      <x:c r="FC84" s="58" t="str">
        <x:f>IF($C84&gt;'Deal Pricing'!$D$9,"",MAX(FC83-MIN(MAX(FC$9-FC83*FC$8/12,0),FC83),0))</x:f>
      </x:c>
      <x:c r="FD84" s="58" t="str">
        <x:f>IF($C84&gt;'Deal Pricing'!$D$9,"",MAX(FD83-MIN(MAX(FD$9-FD83*FD$8/12,0),FD83),0))</x:f>
      </x:c>
      <x:c r="FE84" s="58" t="str">
        <x:f>IF($C84&gt;'Deal Pricing'!$D$9,"",MAX(FE83-MIN(MAX(FE$9-FE83*FE$8/12,0),FE83),0))</x:f>
      </x:c>
      <x:c r="FF84" s="58" t="str">
        <x:f>IF($C84&gt;'Deal Pricing'!$D$9,"",MAX(FF83-MIN(MAX(FF$9-FF83*FF$8/12,0),FF83),0))</x:f>
      </x:c>
      <x:c r="FG84" s="58" t="str">
        <x:f>IF($C84&gt;'Deal Pricing'!$D$9,"",MAX(FG83-MIN(MAX(FG$9-FG83*FG$8/12,0),FG83),0))</x:f>
      </x:c>
      <x:c r="FH84" s="58" t="str">
        <x:f>IF($C84&gt;'Deal Pricing'!$D$9,"",MAX(FH83-MIN(MAX(FH$9-FH83*FH$8/12,0),FH83),0))</x:f>
      </x:c>
      <x:c r="FI84" s="58" t="str">
        <x:f>IF($C84&gt;'Deal Pricing'!$D$9,"",MAX(FI83-MIN(MAX(FI$9-FI83*FI$8/12,0),FI83),0))</x:f>
      </x:c>
      <x:c r="FJ84" s="58" t="str">
        <x:f>IF($C84&gt;'Deal Pricing'!$D$9,"",MAX(FJ83-MIN(MAX(FJ$9-FJ83*FJ$8/12,0),FJ83),0))</x:f>
      </x:c>
      <x:c r="FK84" s="58" t="str">
        <x:f>IF($C84&gt;'Deal Pricing'!$D$9,"",MAX(FK83-MIN(MAX(FK$9-FK83*FK$8/12,0),FK83),0))</x:f>
      </x:c>
      <x:c r="FL84" s="58" t="str">
        <x:f>IF($C84&gt;'Deal Pricing'!$D$9,"",MAX(FL83-MIN(MAX(FL$9-FL83*FL$8/12,0),FL83),0))</x:f>
      </x:c>
      <x:c r="FM84" s="58" t="str">
        <x:f>IF($C84&gt;'Deal Pricing'!$D$9,"",MAX(FM83-MIN(MAX(FM$9-FM83*FM$8/12,0),FM83),0))</x:f>
      </x:c>
      <x:c r="FN84" s="58" t="str">
        <x:f>IF($C84&gt;'Deal Pricing'!$D$9,"",MAX(FN83-MIN(MAX(FN$9-FN83*FN$8/12,0),FN83),0))</x:f>
      </x:c>
      <x:c r="FO84" s="58" t="str">
        <x:f>IF($C84&gt;'Deal Pricing'!$D$9,"",MAX(FO83-MIN(MAX(FO$9-FO83*FO$8/12,0),FO83),0))</x:f>
      </x:c>
      <x:c r="FP84" s="58" t="str">
        <x:f>IF($C84&gt;'Deal Pricing'!$D$9,"",MAX(FP83-MIN(MAX(FP$9-FP83*FP$8/12,0),FP83),0))</x:f>
      </x:c>
      <x:c r="FQ84" s="58" t="str">
        <x:f>IF($C84&gt;'Deal Pricing'!$D$9,"",MAX(FQ83-MIN(MAX(FQ$9-FQ83*FQ$8/12,0),FQ83),0))</x:f>
      </x:c>
      <x:c r="FR84" s="58" t="str">
        <x:f>IF($C84&gt;'Deal Pricing'!$D$9,"",MAX(FR83-MIN(MAX(FR$9-FR83*FR$8/12,0),FR83),0))</x:f>
      </x:c>
      <x:c r="FS84" s="58" t="str">
        <x:f>IF($C84&gt;'Deal Pricing'!$D$9,"",MAX(FS83-MIN(MAX(FS$9-FS83*FS$8/12,0),FS83),0))</x:f>
      </x:c>
      <x:c r="FT84" s="58" t="str">
        <x:f>IF($C84&gt;'Deal Pricing'!$D$9,"",MAX(FT83-MIN(MAX(FT$9-FT83*FT$8/12,0),FT83),0))</x:f>
      </x:c>
      <x:c r="FU84" s="58" t="str">
        <x:f>IF($C84&gt;'Deal Pricing'!$D$9,"",MAX(FU83-MIN(MAX(FU$9-FU83*FU$8/12,0),FU83),0))</x:f>
      </x:c>
      <x:c r="FV84" s="58" t="str">
        <x:f>IF($C84&gt;'Deal Pricing'!$D$9,"",MAX(FV83-MIN(MAX(FV$9-FV83*FV$8/12,0),FV83),0))</x:f>
      </x:c>
      <x:c r="FW84" s="58" t="str">
        <x:f>IF($C84&gt;'Deal Pricing'!$D$9,"",MAX(FW83-MIN(MAX(FW$9-FW83*FW$8/12,0),FW83),0))</x:f>
      </x:c>
      <x:c r="FX84" s="58" t="str">
        <x:f>IF($C84&gt;'Deal Pricing'!$D$9,"",MAX(FX83-MIN(MAX(FX$9-FX83*FX$8/12,0),FX83),0))</x:f>
      </x:c>
      <x:c r="FY84" s="58" t="str">
        <x:f>IF($C84&gt;'Deal Pricing'!$D$9,"",MAX(FY83-MIN(MAX(FY$9-FY83*FY$8/12,0),FY83),0))</x:f>
      </x:c>
      <x:c r="FZ84" s="58" t="str">
        <x:f>IF($C84&gt;'Deal Pricing'!$D$9,"",MAX(FZ83-MIN(MAX(FZ$9-FZ83*FZ$8/12,0),FZ83),0))</x:f>
      </x:c>
      <x:c r="GA84" s="58" t="str">
        <x:f>IF($C84&gt;'Deal Pricing'!$D$9,"",MAX(GA83-MIN(MAX(GA$9-GA83*GA$8/12,0),GA83),0))</x:f>
      </x:c>
      <x:c r="GB84" s="58" t="str">
        <x:f>IF($C84&gt;'Deal Pricing'!$D$9,"",MAX(GB83-MIN(MAX(GB$9-GB83*GB$8/12,0),GB83),0))</x:f>
      </x:c>
      <x:c r="GC84" s="58" t="str">
        <x:f>IF($C84&gt;'Deal Pricing'!$D$9,"",MAX(GC83-MIN(MAX(GC$9-GC83*GC$8/12,0),GC83),0))</x:f>
      </x:c>
      <x:c r="GD84" s="58" t="str">
        <x:f>IF($C84&gt;'Deal Pricing'!$D$9,"",MAX(GD83-MIN(MAX(GD$9-GD83*GD$8/12,0),GD83),0))</x:f>
      </x:c>
      <x:c r="GE84" s="58" t="str">
        <x:f>IF($C84&gt;'Deal Pricing'!$D$9,"",MAX(GE83-MIN(MAX(GE$9-GE83*GE$8/12,0),GE83),0))</x:f>
      </x:c>
      <x:c r="GF84" s="58" t="str">
        <x:f>IF($C84&gt;'Deal Pricing'!$D$9,"",MAX(GF83-MIN(MAX(GF$9-GF83*GF$8/12,0),GF83),0))</x:f>
      </x:c>
      <x:c r="GG84" s="58" t="str">
        <x:f>IF($C84&gt;'Deal Pricing'!$D$9,"",MAX(GG83-MIN(MAX(GG$9-GG83*GG$8/12,0),GG83),0))</x:f>
      </x:c>
      <x:c r="GH84" s="58" t="str">
        <x:f>IF($C84&gt;'Deal Pricing'!$D$9,"",MAX(GH83-MIN(MAX(GH$9-GH83*GH$8/12,0),GH83),0))</x:f>
      </x:c>
      <x:c r="GI84" s="58" t="str">
        <x:f>IF($C84&gt;'Deal Pricing'!$D$9,"",MAX(GI83-MIN(MAX(GI$9-GI83*GI$8/12,0),GI83),0))</x:f>
      </x:c>
      <x:c r="GJ84" s="58" t="str">
        <x:f>IF($C84&gt;'Deal Pricing'!$D$9,"",MAX(GJ83-MIN(MAX(GJ$9-GJ83*GJ$8/12,0),GJ83),0))</x:f>
      </x:c>
      <x:c r="GK84" s="58" t="str">
        <x:f>IF($C84&gt;'Deal Pricing'!$D$9,"",MAX(GK83-MIN(MAX(GK$9-GK83*GK$8/12,0),GK83),0))</x:f>
      </x:c>
      <x:c r="GL84" s="58" t="str">
        <x:f>IF($C84&gt;'Deal Pricing'!$D$9,"",MAX(GL83-MIN(MAX(GL$9-GL83*GL$8/12,0),GL83),0))</x:f>
      </x:c>
      <x:c r="GM84" s="58" t="str">
        <x:f>IF($C84&gt;'Deal Pricing'!$D$9,"",MAX(GM83-MIN(MAX(GM$9-GM83*GM$8/12,0),GM83),0))</x:f>
      </x:c>
      <x:c r="GN84" s="58" t="str">
        <x:f>IF($C84&gt;'Deal Pricing'!$D$9,"",MAX(GN83-MIN(MAX(GN$9-GN83*GN$8/12,0),GN83),0))</x:f>
      </x:c>
      <x:c r="GO84" s="58" t="str">
        <x:f>IF($C84&gt;'Deal Pricing'!$D$9,"",MAX(GO83-MIN(MAX(GO$9-GO83*GO$8/12,0),GO83),0))</x:f>
      </x:c>
      <x:c r="GP84" s="58" t="str">
        <x:f>IF($C84&gt;'Deal Pricing'!$D$9,"",MAX(GP83-MIN(MAX(GP$9-GP83*GP$8/12,0),GP83),0))</x:f>
      </x:c>
      <x:c r="GQ84" s="58" t="str">
        <x:f>IF($C84&gt;'Deal Pricing'!$D$9,"",MAX(GQ83-MIN(MAX(GQ$9-GQ83*GQ$8/12,0),GQ83),0))</x:f>
      </x:c>
      <x:c r="GR84" s="58" t="str">
        <x:f>IF($C84&gt;'Deal Pricing'!$D$9,"",MAX(GR83-MIN(MAX(GR$9-GR83*GR$8/12,0),GR83),0))</x:f>
      </x:c>
      <x:c r="GS84" s="58" t="str">
        <x:f>IF($C84&gt;'Deal Pricing'!$D$9,"",MAX(GS83-MIN(MAX(GS$9-GS83*GS$8/12,0),GS83),0))</x:f>
      </x:c>
      <x:c r="GT84" s="58" t="str">
        <x:f>IF($C84&gt;'Deal Pricing'!$D$9,"",MAX(GT83-MIN(MAX(GT$9-GT83*GT$8/12,0),GT83),0))</x:f>
      </x:c>
      <x:c r="GU84" s="58" t="str">
        <x:f>IF($C84&gt;'Deal Pricing'!$D$9,"",MAX(GU83-MIN(MAX(GU$9-GU83*GU$8/12,0),GU83),0))</x:f>
      </x:c>
      <x:c r="GV84" s="58" t="str">
        <x:f>IF($C84&gt;'Deal Pricing'!$D$9,"",MAX(GV83-MIN(MAX(GV$9-GV83*GV$8/12,0),GV83),0))</x:f>
      </x:c>
      <x:c r="GW84" s="58" t="str">
        <x:f>IF($C84&gt;'Deal Pricing'!$D$9,"",MAX(GW83-MIN(MAX(GW$9-GW83*GW$8/12,0),GW83),0))</x:f>
      </x:c>
      <x:c r="GX84" s="58" t="str">
        <x:f>IF($C84&gt;'Deal Pricing'!$D$9,"",MAX(GX83-MIN(MAX(GX$9-GX83*GX$8/12,0),GX83),0))</x:f>
      </x:c>
      <x:c r="GY84" s="58" t="str">
        <x:f>IF($C84&gt;'Deal Pricing'!$D$9,"",MAX(GY83-MIN(MAX(GY$9-GY83*GY$8/12,0),GY83),0))</x:f>
      </x:c>
      <x:c r="GZ84" s="58" t="str">
        <x:f>IF($C84&gt;'Deal Pricing'!$D$9,"",MAX(GZ83-MIN(MAX(GZ$9-GZ83*GZ$8/12,0),GZ83),0))</x:f>
      </x:c>
      <x:c r="HA84" s="58" t="str">
        <x:f>IF($C84&gt;'Deal Pricing'!$D$9,"",MAX(HA83-MIN(MAX(HA$9-HA83*HA$8/12,0),HA83),0))</x:f>
      </x:c>
      <x:c r="HB84" s="58" t="str">
        <x:f>IF($C84&gt;'Deal Pricing'!$D$9,"",MAX(HB83-MIN(MAX(HB$9-HB83*HB$8/12,0),HB83),0))</x:f>
      </x:c>
      <x:c r="HC84" s="58" t="str">
        <x:f>IF($C84&gt;'Deal Pricing'!$D$9,"",MAX(HC83-MIN(MAX(HC$9-HC83*HC$8/12,0),HC83),0))</x:f>
      </x:c>
      <x:c r="HD84" s="58" t="str">
        <x:f>IF($C84&gt;'Deal Pricing'!$D$9,"",MAX(HD83-MIN(MAX(HD$9-HD83*HD$8/12,0),HD83),0))</x:f>
      </x:c>
      <x:c r="HE84" s="58" t="str">
        <x:f>IF($C84&gt;'Deal Pricing'!$D$9,"",MAX(HE83-MIN(MAX(HE$9-HE83*HE$8/12,0),HE83),0))</x:f>
      </x:c>
      <x:c r="HF84" s="58" t="str">
        <x:f>IF($C84&gt;'Deal Pricing'!$D$9,"",MAX(HF83-MIN(MAX(HF$9-HF83*HF$8/12,0),HF83),0))</x:f>
      </x:c>
      <x:c r="HG84" s="58" t="str">
        <x:f>IF($C84&gt;'Deal Pricing'!$D$9,"",MAX(HG83-MIN(MAX(HG$9-HG83*HG$8/12,0),HG83),0))</x:f>
      </x:c>
      <x:c r="HH84" s="58" t="str">
        <x:f>IF($C84&gt;'Deal Pricing'!$D$9,"",MAX(HH83-MIN(MAX(HH$9-HH83*HH$8/12,0),HH83),0))</x:f>
      </x:c>
      <x:c r="HI84" s="58" t="str">
        <x:f>IF($C84&gt;'Deal Pricing'!$D$9,"",MAX(HI83-MIN(MAX(HI$9-HI83*HI$8/12,0),HI83),0))</x:f>
      </x:c>
      <x:c r="HJ84" s="58" t="str">
        <x:f>IF($C84&gt;'Deal Pricing'!$D$9,"",MAX(HJ83-MIN(MAX(HJ$9-HJ83*HJ$8/12,0),HJ83),0))</x:f>
      </x:c>
      <x:c r="HK84" s="58" t="str">
        <x:f>IF($C84&gt;'Deal Pricing'!$D$9,"",MAX(HK83-MIN(MAX(HK$9-HK83*HK$8/12,0),HK83),0))</x:f>
      </x:c>
      <x:c r="HL84" s="58" t="str">
        <x:f>IF($C84&gt;'Deal Pricing'!$D$9,"",MAX(HL83-MIN(MAX(HL$9-HL83*HL$8/12,0),HL83),0))</x:f>
      </x:c>
      <x:c r="HM84" s="58" t="str">
        <x:f>IF($C84&gt;'Deal Pricing'!$D$9,"",MAX(HM83-MIN(MAX(HM$9-HM83*HM$8/12,0),HM83),0))</x:f>
      </x:c>
      <x:c r="HN84" s="58" t="str">
        <x:f>IF($C84&gt;'Deal Pricing'!$D$9,"",MAX(HN83-MIN(MAX(HN$9-HN83*HN$8/12,0),HN83),0))</x:f>
      </x:c>
      <x:c r="HO84" s="58" t="str">
        <x:f>IF($C84&gt;'Deal Pricing'!$D$9,"",MAX(HO83-MIN(MAX(HO$9-HO83*HO$8/12,0),HO83),0))</x:f>
      </x:c>
      <x:c r="HP84" s="58" t="str">
        <x:f>IF($C84&gt;'Deal Pricing'!$D$9,"",MAX(HP83-MIN(MAX(HP$9-HP83*HP$8/12,0),HP83),0))</x:f>
      </x:c>
      <x:c r="HQ84" s="58" t="str">
        <x:f>IF($C84&gt;'Deal Pricing'!$D$9,"",MAX(HQ83-MIN(MAX(HQ$9-HQ83*HQ$8/12,0),HQ83),0))</x:f>
      </x:c>
      <x:c r="HR84" s="58" t="str">
        <x:f>IF($C84&gt;'Deal Pricing'!$D$9,"",MAX(HR83-MIN(MAX(HR$9-HR83*HR$8/12,0),HR83),0))</x:f>
      </x:c>
      <x:c r="HS84" s="58" t="str">
        <x:f>IF($C84&gt;'Deal Pricing'!$D$9,"",MAX(HS83-MIN(MAX(HS$9-HS83*HS$8/12,0),HS83),0))</x:f>
      </x:c>
      <x:c r="HT84" s="58" t="str">
        <x:f>IF($C84&gt;'Deal Pricing'!$D$9,"",MAX(HT83-MIN(MAX(HT$9-HT83*HT$8/12,0),HT83),0))</x:f>
      </x:c>
      <x:c r="HU84" s="58" t="str">
        <x:f>IF($C84&gt;'Deal Pricing'!$D$9,"",MAX(HU83-MIN(MAX(HU$9-HU83*HU$8/12,0),HU83),0))</x:f>
      </x:c>
      <x:c r="HV84" s="58" t="str">
        <x:f>IF($C84&gt;'Deal Pricing'!$D$9,"",MAX(HV83-MIN(MAX(HV$9-HV83*HV$8/12,0),HV83),0))</x:f>
      </x:c>
      <x:c r="HW84" s="58" t="str">
        <x:f>IF($C84&gt;'Deal Pricing'!$D$9,"",MAX(HW83-MIN(MAX(HW$9-HW83*HW$8/12,0),HW83),0))</x:f>
      </x:c>
      <x:c r="HX84" s="58" t="str">
        <x:f>IF($C84&gt;'Deal Pricing'!$D$9,"",MAX(HX83-MIN(MAX(HX$9-HX83*HX$8/12,0),HX83),0))</x:f>
      </x:c>
      <x:c r="HY84" s="58" t="str">
        <x:f>IF($C84&gt;'Deal Pricing'!$D$9,"",MAX(HY83-MIN(MAX(HY$9-HY83*HY$8/12,0),HY83),0))</x:f>
      </x:c>
      <x:c r="HZ84" s="58" t="str">
        <x:f>IF($C84&gt;'Deal Pricing'!$D$9,"",MAX(HZ83-MIN(MAX(HZ$9-HZ83*HZ$8/12,0),HZ83),0))</x:f>
      </x:c>
      <x:c r="IA84" s="58" t="str">
        <x:f>IF($C84&gt;'Deal Pricing'!$D$9,"",MAX(IA83-MIN(MAX(IA$9-IA83*IA$8/12,0),IA83),0))</x:f>
      </x:c>
      <x:c r="IB84" s="58" t="str">
        <x:f>IF($C84&gt;'Deal Pricing'!$D$9,"",MAX(IB83-MIN(MAX(IB$9-IB83*IB$8/12,0),IB83),0))</x:f>
      </x:c>
      <x:c r="IC84" s="2"/>
      <x:c r="ID84" s="2"/>
      <x:c r="IE84" s="2"/>
      <x:c r="IF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  <x:c r="IF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  <x:c r="IF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  <x:c r="IF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  <x:c r="IF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  <x:c r="IF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  <x:c r="IF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  <x:c r="IF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  <x:c r="IF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  <x:c r="IF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  <x:c r="IF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  <x:c r="IF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  <x:c r="IF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  <x:c r="IF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  <x:c r="IF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  <x:c r="IF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  <x:c r="IF100" s="2"/>
    </x:row>
  </x:sheetData>
  <x:mergeCells>
    <x:mergeCell ref="C2:J2"/>
    <x:mergeCell ref="K2:N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A7B0B7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24" customHeight="1">
      <x:c r="A2" s="2"/>
      <x:c r="B2" s="2"/>
      <x:c r="C2" s="3" t="str">
        <x:v>Model audit and reconciliation</x:v>
      </x:c>
      <x:c r="D2" s="2"/>
      <x:c r="E2" s="2"/>
      <x:c r="F2" s="2"/>
      <x:c r="G2" s="2"/>
      <x:c r="H2" s="2"/>
      <x:c r="I2" s="2"/>
      <x:c r="J2" s="2"/>
      <x:c r="K2" s="6" t="str">
        <x:v>Excel versus Python engine</x:v>
      </x:c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8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>
      <x:c r="A5" s="2"/>
      <x:c r="B5" s="2"/>
      <x:c r="C5" s="18" t="str">
        <x:v>Metric</x:v>
      </x:c>
      <x:c r="D5" s="19" t="str">
        <x:v>Excel</x:v>
      </x:c>
      <x:c r="E5" s="19" t="str">
        <x:v>Python</x:v>
      </x:c>
      <x:c r="F5" s="19" t="str">
        <x:v>Variance</x:v>
      </x:c>
      <x:c r="G5" s="20" t="str">
        <x:v>Status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>
      <x:c r="A6" s="2"/>
      <x:c r="B6" s="2"/>
      <x:c r="C6" s="2" t="str">
        <x:v>Monthly payment</x:v>
      </x:c>
      <x:c r="D6" s="65" t="n">
        <x:f>'Cash Flow'!D7</x:f>
        <x:v>3615239.553591701</x:v>
      </x:c>
      <x:c r="E6" s="65" t="n">
        <x:v>3615239.553591701</x:v>
      </x:c>
      <x:c r="F6" s="65" t="n">
        <x:f>D6-E6</x:f>
        <x:v>0</x:v>
      </x:c>
      <x:c r="G6" s="2" t="str">
        <x:f>IF(ABS(F6)&lt;=IF(ROW()&lt;13,100,0.002),"PASS","CHECK")</x:f>
        <x:v>PASS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>
      <x:c r="A7" s="2"/>
      <x:c r="B7" s="2"/>
      <x:c r="C7" s="2" t="str">
        <x:v>Average performing EAD</x:v>
      </x:c>
      <x:c r="D7" s="65" t="n">
        <x:f>'Cash Flow'!H7</x:f>
        <x:v>53585390.19943503</x:v>
      </x:c>
      <x:c r="E7" s="65" t="n">
        <x:v>53585390.19943503</x:v>
      </x:c>
      <x:c r="F7" s="65" t="n">
        <x:f>D7-E7</x:f>
        <x:v>0</x:v>
      </x:c>
      <x:c r="G7" s="2" t="str">
        <x:f>IF(ABS(F7)&lt;=IF(ROW()&lt;13,100,0.002),"PASS","CHECK")</x:f>
        <x:v>PASS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>
      <x:c r="A8" s="2"/>
      <x:c r="B8" s="2"/>
      <x:c r="C8" s="2" t="str">
        <x:v>Interest income</x:v>
      </x:c>
      <x:c r="D8" s="65" t="n">
        <x:f>'Cash Flow'!D8</x:f>
        <x:v>28936110.707694918</x:v>
      </x:c>
      <x:c r="E8" s="65" t="n">
        <x:v>28936110.707694918</x:v>
      </x:c>
      <x:c r="F8" s="65" t="n">
        <x:f>D8-E8</x:f>
        <x:v>0</x:v>
      </x:c>
      <x:c r="G8" s="2" t="str">
        <x:f>IF(ABS(F8)&lt;=IF(ROW()&lt;13,100,0.002),"PASS","CHECK")</x:f>
        <x:v>PASS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</x:row>
    <x:row r="9">
      <x:c r="A9" s="2"/>
      <x:c r="B9" s="2"/>
      <x:c r="C9" s="2" t="str">
        <x:v>Funding cost</x:v>
      </x:c>
      <x:c r="D9" s="65" t="n">
        <x:f>'Cash Flow'!D10</x:f>
        <x:v>7394783.847522034</x:v>
      </x:c>
      <x:c r="E9" s="65" t="n">
        <x:v>7394783.847522034</x:v>
      </x:c>
      <x:c r="F9" s="65" t="n">
        <x:f>D9-E9</x:f>
        <x:v>0</x:v>
      </x:c>
      <x:c r="G9" s="2" t="str">
        <x:f>IF(ABS(F9)&lt;=IF(ROW()&lt;13,100,0.002),"PASS","CHECK")</x:f>
        <x:v>PASS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>
      <x:c r="A10" s="2"/>
      <x:c r="B10" s="2"/>
      <x:c r="C10" s="2" t="str">
        <x:v>Expected loss</x:v>
      </x:c>
      <x:c r="D10" s="65" t="n">
        <x:f>'Cash Flow'!D13</x:f>
        <x:v>4585866.662211332</x:v>
      </x:c>
      <x:c r="E10" s="65" t="n">
        <x:v>4585866.662211332</x:v>
      </x:c>
      <x:c r="F10" s="65" t="n">
        <x:f>D10-E10</x:f>
        <x:v>0</x:v>
      </x:c>
      <x:c r="G10" s="2" t="str">
        <x:f>IF(ABS(F10)&lt;=IF(ROW()&lt;13,100,0.002),"PASS","CHECK")</x:f>
        <x:v>PASS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>
      <x:c r="A11" s="2"/>
      <x:c r="B11" s="2"/>
      <x:c r="C11" s="2" t="str">
        <x:v>After-tax profit</x:v>
      </x:c>
      <x:c r="D11" s="65" t="n">
        <x:f>'Cash Flow'!D17</x:f>
        <x:v>11218084.23823229</x:v>
      </x:c>
      <x:c r="E11" s="65" t="n">
        <x:v>11218084.23823229</x:v>
      </x:c>
      <x:c r="F11" s="65" t="n">
        <x:f>D11-E11</x:f>
        <x:v>0</x:v>
      </x:c>
      <x:c r="G11" s="2" t="str">
        <x:f>IF(ABS(F11)&lt;=IF(ROW()&lt;13,100,0.002),"PASS","CHECK")</x:f>
        <x:v>PASS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>
      <x:c r="A12" s="2"/>
      <x:c r="B12" s="2"/>
      <x:c r="C12" s="2" t="str">
        <x:v>Allocated capital</x:v>
      </x:c>
      <x:c r="D12" s="65" t="n">
        <x:f>'Cash Flow'!H11</x:f>
        <x:v>4219849.4782055095</x:v>
      </x:c>
      <x:c r="E12" s="65" t="n">
        <x:v>4219849.4782055095</x:v>
      </x:c>
      <x:c r="F12" s="65" t="n">
        <x:f>D12-E12</x:f>
        <x:v>0</x:v>
      </x:c>
      <x:c r="G12" s="2" t="str">
        <x:f>IF(ABS(F12)&lt;=IF(ROW()&lt;13,100,0.002),"PASS","CHECK")</x:f>
        <x:v>PASS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>
      <x:c r="A13" s="2"/>
      <x:c r="B13" s="2"/>
      <x:c r="C13" s="2" t="str">
        <x:v>Annualised RAROC</x:v>
      </x:c>
      <x:c r="D13" s="79" t="n">
        <x:f>'Cash Flow'!H12</x:f>
        <x:v>0.8861362074777748</x:v>
      </x:c>
      <x:c r="E13" s="79" t="n">
        <x:v>0.8861362074777748</x:v>
      </x:c>
      <x:c r="F13" s="79" t="n">
        <x:f>D13-E13</x:f>
        <x:v>0</x:v>
      </x:c>
      <x:c r="G13" s="2" t="str">
        <x:f>IF(ABS(F13)&lt;=IF(ROW()&lt;13,100,0.002),"PASS","CHECK")</x:f>
        <x:v>PASS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>
      <x:c r="A14" s="2"/>
      <x:c r="B14" s="2"/>
      <x:c r="C14" s="2" t="str">
        <x:v>Exact price floor</x:v>
      </x:c>
      <x:c r="D14" s="79" t="n">
        <x:f>'Rate Solver'!D6</x:f>
        <x:v>0.10900000000000001</x:v>
      </x:c>
      <x:c r="E14" s="79" t="n">
        <x:v>0.10856086730957032</x:v>
      </x:c>
      <x:c r="F14" s="79" t="n">
        <x:f>D14-E14</x:f>
        <x:v>0.0004391326904296944</x:v>
      </x:c>
      <x:c r="G14" s="2" t="str">
        <x:f>IF(ABS(F14)&lt;=IF(ROW()&lt;13,100,0.002),"PASS","CHECK")</x:f>
        <x:v>PASS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>
      <x:c r="A18" s="2"/>
      <x:c r="B18" s="2"/>
      <x:c r="C18" s="53" t="str">
        <x:v>Independent controls</x:v>
      </x:c>
      <x:c r="D18" s="54"/>
      <x:c r="E18" s="54"/>
      <x:c r="F18" s="54"/>
      <x:c r="G18" s="55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>
      <x:c r="A19" s="2"/>
      <x:c r="B19" s="2"/>
      <x:c r="C19" s="2" t="str">
        <x:v>Control</x:v>
      </x:c>
      <x:c r="D19" s="2" t="str">
        <x:v>Evidence</x:v>
      </x:c>
      <x:c r="E19" s="2" t="str">
        <x:v>Threshold</x:v>
      </x:c>
      <x:c r="F19" s="2" t="str">
        <x:v>Status</x:v>
      </x:c>
      <x:c r="G19" s="2" t="str">
        <x:v>Comment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>
      <x:c r="A20" s="2"/>
      <x:c r="B20" s="2"/>
      <x:c r="C20" s="2" t="str">
        <x:v>Principal amortisation</x:v>
      </x:c>
      <x:c r="D20" s="94" t="n">
        <x:f>ABS('Cash Flow'!H13)</x:f>
        <x:v>1.4901161193847656e-8</x:v>
      </x:c>
      <x:c r="E20" s="94" t="str">
        <x:v>&lt; VND 10</x:v>
      </x:c>
      <x:c r="F20" s="2" t="str">
        <x:f>IF(D20&lt;E20,"PASS","CHECK")</x:f>
        <x:v>PASS</x:v>
      </x:c>
      <x:c r="G20" s="2" t="str">
        <x:v>Payments reconcile to principal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>
      <x:c r="A21" s="2"/>
      <x:c r="B21" s="2"/>
      <x:c r="C21" s="2" t="str">
        <x:v>Ending balance</x:v>
      </x:c>
      <x:c r="D21" s="94" t="n">
        <x:f>ABS('Cash Flow'!H14)</x:f>
        <x:v>0</x:v>
      </x:c>
      <x:c r="E21" s="94" t="str">
        <x:v>&lt; VND 10</x:v>
      </x:c>
      <x:c r="F21" s="2" t="str">
        <x:f>IF(D21&lt;E21,"PASS","CHECK")</x:f>
        <x:v>PASS</x:v>
      </x:c>
      <x:c r="G21" s="2" t="str">
        <x:v>Loan fully amortises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>
      <x:c r="A22" s="2"/>
      <x:c r="B22" s="2"/>
      <x:c r="C22" s="2" t="str">
        <x:v>Solver grid gap</x:v>
      </x:c>
      <x:c r="D22" s="79" t="n">
        <x:f>ABS('Rate Solver'!D6-'Rate Solver'!D7)</x:f>
        <x:v>0.0004391326904296944</x:v>
      </x:c>
      <x:c r="E22" s="79" t="str">
        <x:v>&lt;= 10 bp</x:v>
      </x:c>
      <x:c r="F22" s="2" t="str">
        <x:f>IF(D22&lt;=E22,"PASS","CHECK")</x:f>
        <x:v>PASS</x:v>
      </x:c>
      <x:c r="G22" s="2" t="str">
        <x:v>Grid versus exact Python floor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</x:row>
    <x:row r="23">
      <x:c r="A23" s="2"/>
      <x:c r="B23" s="2"/>
      <x:c r="C23" s="2" t="str">
        <x:v>Scenario monotonicity</x:v>
      </x:c>
      <x:c r="D23" s="2" t="str">
        <x:v>Yes</x:v>
      </x:c>
      <x:c r="E23" s="2" t="str">
        <x:v>Yes</x:v>
      </x:c>
      <x:c r="F23" s="2" t="str">
        <x:f>IF(D23=E23,"PASS","CHECK")</x:f>
        <x:v>PASS</x:v>
      </x:c>
      <x:c r="G23" s="2" t="str">
        <x:v>Floor rises with stress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>
      <x:c r="A24" s="2"/>
      <x:c r="B24" s="2"/>
      <x:c r="C24" s="2" t="str">
        <x:v>Decision count</x:v>
      </x:c>
      <x:c r="D24" s="2" t="n">
        <x:v>4000</x:v>
      </x:c>
      <x:c r="E24" s="2" t="n">
        <x:v>4000</x:v>
      </x:c>
      <x:c r="F24" s="2" t="str">
        <x:f>IF(D24=E24,"PASS","CHECK")</x:f>
        <x:v>PASS</x:v>
      </x:c>
      <x:c r="G24" s="2" t="str">
        <x:v>No records lost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>
      <x:c r="A25" s="2"/>
      <x:c r="B25" s="2"/>
      <x:c r="C25" s="2" t="str">
        <x:v>Source register</x:v>
      </x:c>
      <x:c r="D25" s="2" t="str">
        <x:v>Complete</x:v>
      </x:c>
      <x:c r="E25" s="2" t="str">
        <x:v>Complete</x:v>
      </x:c>
      <x:c r="F25" s="2" t="str">
        <x:f>IF(D25=E25,"PASS","CHECK")</x:f>
        <x:v>PASS</x:v>
      </x:c>
      <x:c r="G25" s="2" t="str">
        <x:v>See Sources &amp; Notes</x:v>
      </x:c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  <x:row r="26">
      <x:c r="A26" s="2"/>
      <x:c r="B26" s="2"/>
      <x:c r="C26" s="2" t="str">
        <x:v>Portfolio synthetic</x:v>
      </x:c>
      <x:c r="D26" s="2" t="str">
        <x:v>Yes</x:v>
      </x:c>
      <x:c r="E26" s="2" t="str">
        <x:v>Yes</x:v>
      </x:c>
      <x:c r="F26" s="2" t="str">
        <x:f>IF(D26=E26,"PASS","CHECK")</x:f>
        <x:v>PASS</x:v>
      </x:c>
      <x:c r="G26" s="2" t="str">
        <x:v>Not bank customer data</x:v>
      </x:c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</x:row>
  </x:sheetData>
  <x:mergeCells>
    <x:mergeCell ref="C2:J2"/>
    <x:mergeCell ref="K2:N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7D8790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8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24" customHeight="1">
      <x:c r="A2" s="2"/>
      <x:c r="B2" s="2"/>
      <x:c r="C2" s="3" t="str">
        <x:v>Sources, scope and refresh guide</x:v>
      </x:c>
      <x:c r="D2" s="2"/>
      <x:c r="E2" s="2"/>
      <x:c r="F2" s="2"/>
      <x:c r="G2" s="2"/>
      <x:c r="H2" s="2"/>
      <x:c r="I2" s="2"/>
      <x:c r="J2" s="2"/>
      <x:c r="K2" s="6" t="str">
        <x:v>As of 2026-10-22</x:v>
      </x:c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8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>
      <x:c r="A5" s="2"/>
      <x:c r="B5" s="2"/>
      <x:c r="C5" s="90" t="str">
        <x:v>Source</x:v>
      </x:c>
      <x:c r="D5" s="91" t="str">
        <x:v>Type</x:v>
      </x:c>
      <x:c r="E5" s="91" t="str">
        <x:v>URL / repository file</x:v>
      </x:c>
      <x:c r="F5" s="91" t="str">
        <x:v>Use</x:v>
      </x:c>
      <x:c r="G5" s="92" t="str">
        <x:v>Treatment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>
      <x:c r="A6" s="2"/>
      <x:c r="B6" s="2"/>
      <x:c r="C6" s="95" t="str">
        <x:v>State Bank of Vietnam</x:v>
      </x:c>
      <x:c r="D6" s="95" t="str">
        <x:v>External</x:v>
      </x:c>
      <x:c r="E6" s="95" t="str">
        <x:v>https://www.sbv.gov.vn</x:v>
      </x:c>
      <x:c r="F6" s="95" t="str">
        <x:v>Vietnam banking context</x:v>
      </x:c>
      <x:c r="G6" s="95" t="str">
        <x:v>Context only; no bank-specific policy inferred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>
      <x:c r="A7" s="2"/>
      <x:c r="B7" s="2"/>
      <x:c r="C7" s="95" t="str">
        <x:v>Basel Committee</x:v>
      </x:c>
      <x:c r="D7" s="95" t="str">
        <x:v>External</x:v>
      </x:c>
      <x:c r="E7" s="95" t="str">
        <x:v>https://www.bis.org/bcbs/publ/d424.htm</x:v>
      </x:c>
      <x:c r="F7" s="95" t="str">
        <x:v>Capital and credit-risk concepts</x:v>
      </x:c>
      <x:c r="G7" s="95" t="str">
        <x:v>Conceptual benchmark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>
      <x:c r="A8" s="2"/>
      <x:c r="B8" s="2"/>
      <x:c r="C8" s="95" t="str">
        <x:v>Techcombank FY2025 results</x:v>
      </x:c>
      <x:c r="D8" s="95" t="str">
        <x:v>External</x:v>
      </x:c>
      <x:c r="E8" s="95" t="str">
        <x:v>https://techcombank.com/en/investors/financial-information</x:v>
      </x:c>
      <x:c r="F8" s="95" t="str">
        <x:v>Funding benchmark context</x:v>
      </x:c>
      <x:c r="G8" s="95" t="str">
        <x:v>Illustrative portfolio is not Techcombank data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</x:row>
    <x:row r="9">
      <x:c r="A9" s="2"/>
      <x:c r="B9" s="2"/>
      <x:c r="C9" s="95" t="str">
        <x:v>configs/base_case.json</x:v>
      </x:c>
      <x:c r="D9" s="95" t="str">
        <x:v>Internal</x:v>
      </x:c>
      <x:c r="E9" s="95" t="str">
        <x:v>Repository config</x:v>
      </x:c>
      <x:c r="F9" s="95" t="str">
        <x:v>Base assumptions</x:v>
      </x:c>
      <x:c r="G9" s="95" t="str">
        <x:v>Management assumptions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>
      <x:c r="A10" s="2"/>
      <x:c r="B10" s="2"/>
      <x:c r="C10" s="95" t="str">
        <x:v>configs/scenarios.json</x:v>
      </x:c>
      <x:c r="D10" s="95" t="str">
        <x:v>Internal</x:v>
      </x:c>
      <x:c r="E10" s="95" t="str">
        <x:v>Repository config</x:v>
      </x:c>
      <x:c r="F10" s="95" t="str">
        <x:v>Stress drivers</x:v>
      </x:c>
      <x:c r="G10" s="95" t="str">
        <x:v>Management assumptions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>
      <x:c r="A11" s="2"/>
      <x:c r="B11" s="2"/>
      <x:c r="C11" s="95" t="str">
        <x:v>reports/application_decisions.csv</x:v>
      </x:c>
      <x:c r="D11" s="95" t="str">
        <x:v>Generated</x:v>
      </x:c>
      <x:c r="E11" s="95" t="str">
        <x:v>Repository output</x:v>
      </x:c>
      <x:c r="F11" s="95" t="str">
        <x:v>Application evidence</x:v>
      </x:c>
      <x:c r="G11" s="95" t="str">
        <x:v>Synthetic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>
      <x:c r="A12" s="2"/>
      <x:c r="B12" s="2"/>
      <x:c r="C12" s="95" t="str">
        <x:v>reports/reference_reconciliation.json</x:v>
      </x:c>
      <x:c r="D12" s="95" t="str">
        <x:v>Generated</x:v>
      </x:c>
      <x:c r="E12" s="95" t="str">
        <x:v>Repository output</x:v>
      </x:c>
      <x:c r="F12" s="95" t="str">
        <x:v>Independent Python benchmark</x:v>
      </x:c>
      <x:c r="G12" s="95" t="str">
        <x:v>Model control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>
      <x:c r="A13" s="2"/>
      <x:c r="B13" s="2"/>
      <x:c r="C13" s="95" t="str">
        <x:v>MODEL_CARD.md</x:v>
      </x:c>
      <x:c r="D13" s="95" t="str">
        <x:v>Internal</x:v>
      </x:c>
      <x:c r="E13" s="95" t="str">
        <x:v>Repository documentation</x:v>
      </x:c>
      <x:c r="F13" s="95" t="str">
        <x:v>Intended use and limitations</x:v>
      </x:c>
      <x:c r="G13" s="95" t="str">
        <x:v>Read before use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>
      <x:c r="A14" s="2"/>
      <x:c r="B14" s="2"/>
      <x:c r="C14" s="95"/>
      <x:c r="D14" s="95"/>
      <x:c r="E14" s="95"/>
      <x:c r="F14" s="95"/>
      <x:c r="G14" s="95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>
      <x:c r="A15" s="2"/>
      <x:c r="B15" s="2"/>
      <x:c r="C15" s="95"/>
      <x:c r="D15" s="95"/>
      <x:c r="E15" s="95"/>
      <x:c r="F15" s="95"/>
      <x:c r="G15" s="95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>
      <x:c r="A16" s="2"/>
      <x:c r="B16" s="2"/>
      <x:c r="C16" s="95"/>
      <x:c r="D16" s="95"/>
      <x:c r="E16" s="95"/>
      <x:c r="F16" s="95"/>
      <x:c r="G16" s="95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>
      <x:c r="A17" s="2"/>
      <x:c r="B17" s="2"/>
      <x:c r="C17" s="96" t="str">
        <x:v>Refresh workflow</x:v>
      </x:c>
      <x:c r="D17" s="97"/>
      <x:c r="E17" s="97"/>
      <x:c r="F17" s="97"/>
      <x:c r="G17" s="98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>
      <x:c r="A18" s="2"/>
      <x:c r="B18" s="2"/>
      <x:c r="C18" s="90" t="str">
        <x:v>Step</x:v>
      </x:c>
      <x:c r="D18" s="91" t="str">
        <x:v>Action</x:v>
      </x:c>
      <x:c r="E18" s="91" t="str">
        <x:v>Command / control</x:v>
      </x:c>
      <x:c r="F18" s="91" t="str">
        <x:v>Output</x:v>
      </x:c>
      <x:c r="G18" s="92" t="str">
        <x:v>Owner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>
      <x:c r="A19" s="2"/>
      <x:c r="B19" s="2"/>
      <x:c r="C19" s="95" t="n">
        <x:v>1</x:v>
      </x:c>
      <x:c r="D19" s="95" t="str">
        <x:v>Update explicit assumptions</x:v>
      </x:c>
      <x:c r="E19" s="95" t="str">
        <x:v>configs/base_case.json and scenarios.json</x:v>
      </x:c>
      <x:c r="F19" s="95" t="str">
        <x:v>Versioned configuration</x:v>
      </x:c>
      <x:c r="G19" s="95" t="str">
        <x:v>Model owner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>
      <x:c r="A20" s="2"/>
      <x:c r="B20" s="2"/>
      <x:c r="C20" s="95" t="n">
        <x:v>2</x:v>
      </x:c>
      <x:c r="D20" s="95" t="str">
        <x:v>Run portfolio engine</x:v>
      </x:c>
      <x:c r="E20" s="95" t="str">
        <x:v>python -m scripts.run_portfolio</x:v>
      </x:c>
      <x:c r="F20" s="95" t="str">
        <x:v>Decisions and summary</x:v>
      </x:c>
      <x:c r="G20" s="95" t="str">
        <x:v>Analytics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>
      <x:c r="A21" s="2"/>
      <x:c r="B21" s="2"/>
      <x:c r="C21" s="95" t="n">
        <x:v>3</x:v>
      </x:c>
      <x:c r="D21" s="95" t="str">
        <x:v>Run sensitivities and reports</x:v>
      </x:c>
      <x:c r="E21" s="95" t="str">
        <x:v>python -m scripts.build_sensitivity; python -m scripts.build_extended_reports</x:v>
      </x:c>
      <x:c r="F21" s="95" t="str">
        <x:v>Stress, bridge, monitoring</x:v>
      </x:c>
      <x:c r="G21" s="95" t="str">
        <x:v>Analytics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>
      <x:c r="A22" s="2"/>
      <x:c r="B22" s="2"/>
      <x:c r="C22" s="95" t="n">
        <x:v>4</x:v>
      </x:c>
      <x:c r="D22" s="95" t="str">
        <x:v>Run checks</x:v>
      </x:c>
      <x:c r="E22" s="95" t="str">
        <x:v>python -m unittest discover -s tests -v</x:v>
      </x:c>
      <x:c r="F22" s="95" t="str">
        <x:v>Test evidence</x:v>
      </x:c>
      <x:c r="G22" s="95" t="str">
        <x:v>Independent reviewer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</x:row>
    <x:row r="23">
      <x:c r="A23" s="2"/>
      <x:c r="B23" s="2"/>
      <x:c r="C23" s="95" t="n">
        <x:v>5</x:v>
      </x:c>
      <x:c r="D23" s="95" t="str">
        <x:v>Rebuild workbook</x:v>
      </x:c>
      <x:c r="E23" s="95" t="str">
        <x:v>node work/loan_pricing_workbook/build_workbook.mjs</x:v>
      </x:c>
      <x:c r="F23" s="95" t="str">
        <x:v>Decision workbook</x:v>
      </x:c>
      <x:c r="G23" s="95" t="str">
        <x:v>Model owner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>
      <x:c r="A24" s="2"/>
      <x:c r="B24" s="2"/>
      <x:c r="C24" s="95"/>
      <x:c r="D24" s="95"/>
      <x:c r="E24" s="95"/>
      <x:c r="F24" s="95"/>
      <x:c r="G24" s="95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>
      <x:c r="A25" s="2"/>
      <x:c r="B25" s="2"/>
      <x:c r="C25" s="95"/>
      <x:c r="D25" s="95"/>
      <x:c r="E25" s="95"/>
      <x:c r="F25" s="95"/>
      <x:c r="G25" s="95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  <x:row r="26">
      <x:c r="A26" s="2"/>
      <x:c r="B26" s="2"/>
      <x:c r="C26" s="95"/>
      <x:c r="D26" s="95"/>
      <x:c r="E26" s="95"/>
      <x:c r="F26" s="95"/>
      <x:c r="G26" s="95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</x:row>
    <x:row r="27">
      <x:c r="A27" s="2"/>
      <x:c r="B27" s="2"/>
      <x:c r="C27" s="96" t="str">
        <x:v>Limitations</x:v>
      </x:c>
      <x:c r="D27" s="97"/>
      <x:c r="E27" s="97"/>
      <x:c r="F27" s="97"/>
      <x:c r="G27" s="98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</x:row>
    <x:row r="28">
      <x:c r="A28" s="2"/>
      <x:c r="B28" s="2"/>
      <x:c r="C28" s="90" t="str">
        <x:v>Topic</x:v>
      </x:c>
      <x:c r="D28" s="91" t="str">
        <x:v>Limitation</x:v>
      </x:c>
      <x:c r="E28" s="91" t="str">
        <x:v>Risk</x:v>
      </x:c>
      <x:c r="F28" s="91" t="str">
        <x:v>Mitigation</x:v>
      </x:c>
      <x:c r="G28" s="92" t="str">
        <x:v>Status</x:v>
      </x:c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</x:row>
    <x:row r="29">
      <x:c r="A29" s="2"/>
      <x:c r="B29" s="2"/>
      <x:c r="C29" s="95" t="str">
        <x:v>Data</x:v>
      </x:c>
      <x:c r="D29" s="95" t="str">
        <x:v>Portfolio is synthetic</x:v>
      </x:c>
      <x:c r="E29" s="95" t="str">
        <x:v>No production calibration</x:v>
      </x:c>
      <x:c r="F29" s="95" t="str">
        <x:v>Replace with governed data before use</x:v>
      </x:c>
      <x:c r="G29" s="95" t="str">
        <x:v>OPEN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</x:row>
    <x:row r="30">
      <x:c r="A30" s="2"/>
      <x:c r="B30" s="2"/>
      <x:c r="C30" s="95" t="str">
        <x:v>Capital</x:v>
      </x:c>
      <x:c r="D30" s="95" t="str">
        <x:v>Economic capital is a proxy</x:v>
      </x:c>
      <x:c r="E30" s="95" t="str">
        <x:v>May differ from bank ICAAP</x:v>
      </x:c>
      <x:c r="F30" s="95" t="str">
        <x:v>Recalibrate to internal model</x:v>
      </x:c>
      <x:c r="G30" s="95" t="str">
        <x:v>OPEN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</x:row>
    <x:row r="31">
      <x:c r="A31" s="2"/>
      <x:c r="B31" s="2"/>
      <x:c r="C31" s="95" t="str">
        <x:v>Pricing</x:v>
      </x:c>
      <x:c r="D31" s="95" t="str">
        <x:v>APR grid uses 10 bp steps</x:v>
      </x:c>
      <x:c r="E31" s="95" t="str">
        <x:v>Small rounding gap</x:v>
      </x:c>
      <x:c r="F31" s="95" t="str">
        <x:v>Exact Python solver retained in Audit</x:v>
      </x:c>
      <x:c r="G31" s="95" t="str">
        <x:v>CONTROLLED</x:v>
      </x:c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</x:row>
    <x:row r="32">
      <x:c r="A32" s="2"/>
      <x:c r="B32" s="2"/>
      <x:c r="C32" s="95" t="str">
        <x:v>Policy</x:v>
      </x:c>
      <x:c r="D32" s="95" t="str">
        <x:v>Management APR cap is illustrative</x:v>
      </x:c>
      <x:c r="E32" s="95" t="str">
        <x:v>Not a legal conclusion</x:v>
      </x:c>
      <x:c r="F32" s="95" t="str">
        <x:v>Legal/compliance review</x:v>
      </x:c>
      <x:c r="G32" s="95" t="str">
        <x:v>OPEN</x:v>
      </x:c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</x:row>
  </x:sheetData>
  <x:mergeCells>
    <x:mergeCell ref="C2:J2"/>
    <x:mergeCell ref="K2:N2"/>
  </x:mergeCells>
  <x:pageMargins left="0.7" right="0.7" top="0.75" bottom="0.75" header="0.3" footer="0.3"/>
</x:worksheet>
</file>