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<sst xmlns="http://schemas.openxmlformats.org/spreadsheetml/2006/main" count="234" uniqueCount="120">
  <si>
    <t>CRONOGRAMA DEL PROYECTO</t>
  </si>
  <si>
    <t xml:space="preserve">Ruta del repositorio Github:   </t>
  </si>
  <si>
    <t>https://github.com/thvx/proyectoGrupo3</t>
  </si>
  <si>
    <t xml:space="preserve">Dafna Peña </t>
  </si>
  <si>
    <t>Jefe de Proyecto / Programador Front End</t>
  </si>
  <si>
    <t xml:space="preserve">Grupo:   </t>
  </si>
  <si>
    <t>Carlos Angeles</t>
  </si>
  <si>
    <t>Desarrollador UX</t>
  </si>
  <si>
    <t xml:space="preserve">Proyecto:   </t>
  </si>
  <si>
    <t>Plataforma de Denuncias Ciudadanas | DenunciaSeguro</t>
  </si>
  <si>
    <t>Alvaro Cueva</t>
  </si>
  <si>
    <t>Analista QA / Tester / Programador Back End 2</t>
  </si>
  <si>
    <t xml:space="preserve">Enfoque de desarrollo:    </t>
  </si>
  <si>
    <t>Scrum</t>
  </si>
  <si>
    <t>Josue Espinoza</t>
  </si>
  <si>
    <t>Programador Back End 1</t>
  </si>
  <si>
    <t xml:space="preserve">Inicio:   </t>
  </si>
  <si>
    <t>Fredy Huerta</t>
  </si>
  <si>
    <t>Arquitecto de Software</t>
  </si>
  <si>
    <t xml:space="preserve">Fin:   </t>
  </si>
  <si>
    <t>Edson Gutierrez</t>
  </si>
  <si>
    <t>Administrador de Base de Datos</t>
  </si>
  <si>
    <t>Apellido/Rol</t>
  </si>
  <si>
    <t>Fase</t>
  </si>
  <si>
    <t xml:space="preserve">Actividad </t>
  </si>
  <si>
    <t>Item</t>
  </si>
  <si>
    <t>Nomenclatura</t>
  </si>
  <si>
    <t>Link</t>
  </si>
  <si>
    <t>Desarrollador 1</t>
  </si>
  <si>
    <t>Desarrollador 2</t>
  </si>
  <si>
    <t>Desarrollador 3</t>
  </si>
  <si>
    <t>Inicio</t>
  </si>
  <si>
    <t>Fin</t>
  </si>
  <si>
    <t>% de Avance</t>
  </si>
  <si>
    <t>Planificación</t>
  </si>
  <si>
    <t>Elaboración del Project Charter</t>
  </si>
  <si>
    <t>Documento de Project Charter</t>
  </si>
  <si>
    <t>DS-DPC.docx</t>
  </si>
  <si>
    <t>DS-PC</t>
  </si>
  <si>
    <t>Equipo de desarrollo</t>
  </si>
  <si>
    <t>Elaboración de Historias de Usuario</t>
  </si>
  <si>
    <t>Documento de Historias de Usuario</t>
  </si>
  <si>
    <t>DS-DHU.docx</t>
  </si>
  <si>
    <t>DS-DHU</t>
  </si>
  <si>
    <t>Definición de Requisitos</t>
  </si>
  <si>
    <t>Documento de Elicitación de Requisitos</t>
  </si>
  <si>
    <t>DS-DER.docx</t>
  </si>
  <si>
    <t>DS-DER</t>
  </si>
  <si>
    <t>Cueva/AQA</t>
  </si>
  <si>
    <t>Espinoza/PB1</t>
  </si>
  <si>
    <t>Angeles/UX</t>
  </si>
  <si>
    <t>Verificación y revisión de documentación</t>
  </si>
  <si>
    <t>-</t>
  </si>
  <si>
    <t>Peña/JP</t>
  </si>
  <si>
    <t>Refinamiento de los Requisitos</t>
  </si>
  <si>
    <t>Refinamiento de Historias de Usuario</t>
  </si>
  <si>
    <t>Estructuración de proyecto en GitHub</t>
  </si>
  <si>
    <t>Diseño de Arquitectura</t>
  </si>
  <si>
    <t>Documento de Diseño Arquitectónico</t>
  </si>
  <si>
    <t>DS-DDA.docx</t>
  </si>
  <si>
    <t>DS-DDA</t>
  </si>
  <si>
    <t>Huerta/AS</t>
  </si>
  <si>
    <t>Peña/PF</t>
  </si>
  <si>
    <t>Gutierrez/DBA</t>
  </si>
  <si>
    <t>Diseño UX/UI</t>
  </si>
  <si>
    <t>Documento de Diseño de Interfaz</t>
  </si>
  <si>
    <t>DS-DDI.docx</t>
  </si>
  <si>
    <t>DS-DDI</t>
  </si>
  <si>
    <t>Diseño de Base de Datos</t>
  </si>
  <si>
    <t>Modelo de Base de Datos</t>
  </si>
  <si>
    <t>DS-MBD.docx</t>
  </si>
  <si>
    <t>DS-MBD</t>
  </si>
  <si>
    <t>Refinamiento de diseño de interfaz</t>
  </si>
  <si>
    <t>Cueva/PB2</t>
  </si>
  <si>
    <t>Sprint Retrospective 1</t>
  </si>
  <si>
    <t>Generar Baseline 01</t>
  </si>
  <si>
    <t>Carpeta Línea Base 01</t>
  </si>
  <si>
    <t>Hito 01</t>
  </si>
  <si>
    <t>Implementación</t>
  </si>
  <si>
    <t>Codificación de requisitos funcionales de alta prioridad</t>
  </si>
  <si>
    <t>Carpeta Código</t>
  </si>
  <si>
    <t>Implementación de la lógica de negocio</t>
  </si>
  <si>
    <t>Conexión con la base de datos</t>
  </si>
  <si>
    <t>Integración de la Interfaz de Usuario</t>
  </si>
  <si>
    <t>Integración de intertacciones y gráficas</t>
  </si>
  <si>
    <t>Implementación del flujo de Denuncia</t>
  </si>
  <si>
    <t>Implementación del seguimiento de denuncias</t>
  </si>
  <si>
    <t>Optimización de la navegación y usabilidad</t>
  </si>
  <si>
    <t>Adición de elementos visuales y mejora en UX</t>
  </si>
  <si>
    <t>Sprint Retrospective 2</t>
  </si>
  <si>
    <t>Generar Baseline 02</t>
  </si>
  <si>
    <t>Carpeta Línea Base 02</t>
  </si>
  <si>
    <t>Hito 02</t>
  </si>
  <si>
    <t>Testing</t>
  </si>
  <si>
    <t>Pruebas de Flujo de Denuncia</t>
  </si>
  <si>
    <t>Documento de Protocolo de Pruebas</t>
  </si>
  <si>
    <t>DS-DPP.docx</t>
  </si>
  <si>
    <t>Cueva/Tester</t>
  </si>
  <si>
    <t>Pruebas de Experiencia de Usuario</t>
  </si>
  <si>
    <t>Pruebas de Funcionalidades Backend</t>
  </si>
  <si>
    <t>Pruebas de Interfaz de Usuario</t>
  </si>
  <si>
    <t>Pruebas de Base de Datos</t>
  </si>
  <si>
    <t>Adición de características adicionales</t>
  </si>
  <si>
    <t>Optimizaciones de rendimiento</t>
  </si>
  <si>
    <t>Sprint Retrospective 3</t>
  </si>
  <si>
    <t>Generar Baseline 03</t>
  </si>
  <si>
    <t>Carpeta Línea Base 03</t>
  </si>
  <si>
    <t>Hito 03</t>
  </si>
  <si>
    <t>Lanzamiento</t>
  </si>
  <si>
    <t>Preparación para el despliegue</t>
  </si>
  <si>
    <t>Acta de cierre del proyecto</t>
  </si>
  <si>
    <t>DS-ACP.docx</t>
  </si>
  <si>
    <t>Realización de pruebas finales</t>
  </si>
  <si>
    <t>Transferencia del producto</t>
  </si>
  <si>
    <t>Entrega de documentacion de cierre</t>
  </si>
  <si>
    <t>Entrega del Proyecto</t>
  </si>
  <si>
    <t>Hito 1</t>
  </si>
  <si>
    <t>Hito 2</t>
  </si>
  <si>
    <t>Hito 3</t>
  </si>
  <si>
    <t>Tiempo en 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</si>
</sst>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/m/yyyy"/>
    <numFmt numFmtId="166" formatCode="d/MM/yyyy"/>
    <numFmt numFmtId="167" formatCode="dd/mm/yy"/>
    <numFmt numFmtId="168" formatCode="d/m/yy"/>
  </numFmts>
  <fonts count="12">
    <font>
      <sz val="11.0"/>
      <color theme="1"/>
      <name val="Calibri"/>
      <scheme val="minor"/>
    </font>
    <font>
      <b/>
      <sz val="11.0"/>
      <color theme="1"/>
      <name val="Calibri"/>
    </font>
    <font>
      <u/>
      <color rgb="FF0563C1"/>
      <name val="Calibri"/>
      <scheme val="minor"/>
    </font>
    <font>
      <sz val="11.0"/>
      <color theme="1"/>
      <name val="Calibri"/>
    </font>
    <font>
      <u/>
      <color rgb="FF0563C1"/>
    </font>
    <font>
      <color theme="1"/>
      <name val="Calibri"/>
      <scheme val="minor"/>
    </font>
    <font/>
    <font>
      <u/>
      <color theme="1"/>
      <name val="Calibri"/>
      <scheme val="minor"/>
    </font>
    <font>
      <u/>
      <sz val="11.0"/>
      <color theme="1"/>
      <name val="Calibri"/>
    </font>
    <font>
      <sz val="11.0"/>
      <color rgb="FF000000"/>
      <name val="Calibri"/>
    </font>
    <font>
      <sz val="11.0"/>
      <color rgb="FF000000"/>
      <name val="Docs-Calibri"/>
    </font>
    <font>
      <b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right"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3" fillId="0" fontId="6" numFmtId="0" xfId="0" applyBorder="1" applyFont="1"/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 readingOrder="0" shrinkToFit="0" wrapText="1"/>
    </xf>
    <xf borderId="1" fillId="0" fontId="5" numFmtId="164" xfId="0" applyAlignment="1" applyBorder="1" applyFont="1" applyNumberFormat="1">
      <alignment horizontal="left" readingOrder="0"/>
    </xf>
    <xf borderId="3" fillId="0" fontId="5" numFmtId="0" xfId="0" applyAlignment="1" applyBorder="1" applyFont="1">
      <alignment readingOrder="0"/>
    </xf>
    <xf borderId="1" fillId="0" fontId="5" numFmtId="165" xfId="0" applyAlignment="1" applyBorder="1" applyFont="1" applyNumberFormat="1">
      <alignment horizontal="left" readingOrder="0"/>
    </xf>
    <xf borderId="2" fillId="2" fontId="1" numFmtId="0" xfId="0" applyAlignment="1" applyBorder="1" applyFont="1">
      <alignment horizontal="center" readingOrder="0"/>
    </xf>
    <xf borderId="4" fillId="0" fontId="6" numFmtId="0" xfId="0" applyBorder="1" applyFont="1"/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5" fillId="0" fontId="3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166" xfId="0" applyAlignment="1" applyBorder="1" applyFont="1" applyNumberFormat="1">
      <alignment horizontal="center" readingOrder="0"/>
    </xf>
    <xf borderId="1" fillId="0" fontId="3" numFmtId="166" xfId="0" applyAlignment="1" applyBorder="1" applyFont="1" applyNumberFormat="1">
      <alignment readingOrder="0"/>
    </xf>
    <xf borderId="1" fillId="0" fontId="3" numFmtId="10" xfId="0" applyAlignment="1" applyBorder="1" applyFont="1" applyNumberFormat="1">
      <alignment readingOrder="0"/>
    </xf>
    <xf borderId="6" fillId="0" fontId="6" numFmtId="0" xfId="0" applyBorder="1" applyFont="1"/>
    <xf borderId="1" fillId="0" fontId="3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1" fillId="0" fontId="5" numFmtId="166" xfId="0" applyAlignment="1" applyBorder="1" applyFont="1" applyNumberFormat="1">
      <alignment horizontal="center" readingOrder="0"/>
    </xf>
    <xf borderId="1" fillId="0" fontId="5" numFmtId="166" xfId="0" applyAlignment="1" applyBorder="1" applyFont="1" applyNumberFormat="1">
      <alignment readingOrder="0"/>
    </xf>
    <xf borderId="1" fillId="0" fontId="5" numFmtId="10" xfId="0" applyAlignment="1" applyBorder="1" applyFont="1" applyNumberFormat="1">
      <alignment readingOrder="0"/>
    </xf>
    <xf borderId="7" fillId="0" fontId="6" numFmtId="0" xfId="0" applyBorder="1" applyFont="1"/>
    <xf borderId="1" fillId="3" fontId="3" numFmtId="0" xfId="0" applyAlignment="1" applyBorder="1" applyFill="1" applyFont="1">
      <alignment readingOrder="0"/>
    </xf>
    <xf borderId="1" fillId="3" fontId="3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1" fillId="3" fontId="3" numFmtId="10" xfId="0" applyAlignment="1" applyBorder="1" applyFont="1" applyNumberFormat="1">
      <alignment readingOrder="0"/>
    </xf>
    <xf borderId="1" fillId="2" fontId="1" numFmtId="0" xfId="0" applyAlignment="1" applyBorder="1" applyFont="1">
      <alignment readingOrder="0"/>
    </xf>
    <xf borderId="5" fillId="0" fontId="5" numFmtId="0" xfId="0" applyAlignment="1" applyBorder="1" applyFont="1">
      <alignment horizontal="center" readingOrder="0" vertical="center"/>
    </xf>
    <xf borderId="1" fillId="3" fontId="9" numFmtId="0" xfId="0" applyAlignment="1" applyBorder="1" applyFont="1">
      <alignment horizontal="center" readingOrder="0"/>
    </xf>
    <xf borderId="0" fillId="3" fontId="9" numFmtId="166" xfId="0" applyAlignment="1" applyFont="1" applyNumberFormat="1">
      <alignment horizontal="center" readingOrder="0"/>
    </xf>
    <xf borderId="0" fillId="3" fontId="9" numFmtId="166" xfId="0" applyAlignment="1" applyFont="1" applyNumberFormat="1">
      <alignment horizontal="right" readingOrder="0"/>
    </xf>
    <xf borderId="0" fillId="3" fontId="10" numFmtId="166" xfId="0" applyAlignment="1" applyFont="1" applyNumberFormat="1">
      <alignment horizontal="right" readingOrder="0"/>
    </xf>
    <xf borderId="1" fillId="3" fontId="9" numFmtId="166" xfId="0" applyAlignment="1" applyBorder="1" applyFont="1" applyNumberFormat="1">
      <alignment horizontal="center" readingOrder="0"/>
    </xf>
    <xf borderId="1" fillId="3" fontId="9" numFmtId="166" xfId="0" applyAlignment="1" applyBorder="1" applyFont="1" applyNumberFormat="1">
      <alignment horizontal="right" readingOrder="0"/>
    </xf>
    <xf borderId="1" fillId="3" fontId="10" numFmtId="0" xfId="0" applyAlignment="1" applyBorder="1" applyFont="1">
      <alignment horizontal="left" readingOrder="0"/>
    </xf>
    <xf borderId="1" fillId="4" fontId="11" numFmtId="0" xfId="0" applyAlignment="1" applyBorder="1" applyFill="1" applyFont="1">
      <alignment horizontal="center" readingOrder="0"/>
    </xf>
    <xf borderId="1" fillId="5" fontId="11" numFmtId="167" xfId="0" applyAlignment="1" applyBorder="1" applyFill="1" applyFont="1" applyNumberFormat="1">
      <alignment horizontal="center" readingOrder="0"/>
    </xf>
    <xf borderId="0" fillId="5" fontId="11" numFmtId="167" xfId="0" applyAlignment="1" applyFont="1" applyNumberFormat="1">
      <alignment horizontal="center" readingOrder="0"/>
    </xf>
    <xf borderId="1" fillId="5" fontId="11" numFmtId="168" xfId="0" applyAlignment="1" applyBorder="1" applyFont="1" applyNumberFormat="1">
      <alignment horizontal="center" readingOrder="0"/>
    </xf>
    <xf borderId="0" fillId="5" fontId="11" numFmtId="168" xfId="0" applyAlignment="1" applyFont="1" applyNumberFormat="1">
      <alignment horizontal="center" readingOrder="0"/>
    </xf>
    <xf borderId="1" fillId="5" fontId="11" numFmtId="0" xfId="0" applyAlignment="1" applyBorder="1" applyFont="1">
      <alignment horizontal="center" readingOrder="0"/>
    </xf>
    <xf borderId="0" fillId="5" fontId="1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hvx/proyectoGrupo3" TargetMode="External"/><Relationship Id="rId2" Type="http://schemas.openxmlformats.org/officeDocument/2006/relationships/hyperlink" Target="https://docs.google.com/document/u/0/d/1sVxrSlrxWbi0snkKCRDcptb4-x2zYnH22jNx5L9-lEM/edit" TargetMode="External"/><Relationship Id="rId3" Type="http://schemas.openxmlformats.org/officeDocument/2006/relationships/hyperlink" Target="https://docs.google.com/document/u/0/d/1YDDB0zsHXNib39nz0Y3eN26XYFiiGUygyFFLJCnjht0/edit" TargetMode="External"/><Relationship Id="rId4" Type="http://schemas.openxmlformats.org/officeDocument/2006/relationships/hyperlink" Target="https://docs.google.com/document/u/0/d/1eubyiv-g60VuYOgOsgnLinnSD1liAQLJmpNDVm21FFI/edit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docs.google.com/document/d/1xGON1y5N3u1xaM9vE-Q4fY3B_1fg8LfqZ1sIVGouycM/edit" TargetMode="External"/><Relationship Id="rId9" Type="http://schemas.openxmlformats.org/officeDocument/2006/relationships/hyperlink" Target="https://docs.google.com/document/d/1S6ZId3HsGrQIHIti550WFr90ksmGCGsya1s8Ce42fRM/edit?usp=drive_link" TargetMode="External"/><Relationship Id="rId5" Type="http://schemas.openxmlformats.org/officeDocument/2006/relationships/hyperlink" Target="https://docs.google.com/document/u/0/d/1eubyiv-g60VuYOgOsgnLinnSD1liAQLJmpNDVm21FFI/edit" TargetMode="External"/><Relationship Id="rId6" Type="http://schemas.openxmlformats.org/officeDocument/2006/relationships/hyperlink" Target="https://docs.google.com/document/u/0/d/1YDDB0zsHXNib39nz0Y3eN26XYFiiGUygyFFLJCnjht0/edit" TargetMode="External"/><Relationship Id="rId7" Type="http://schemas.openxmlformats.org/officeDocument/2006/relationships/hyperlink" Target="https://docs.google.com/document/u/0/d/1I452d1vZmQZpv6y4THOGLvcssE7YIukfsehELxcEc9Q/edit" TargetMode="External"/><Relationship Id="rId8" Type="http://schemas.openxmlformats.org/officeDocument/2006/relationships/hyperlink" Target="https://docs.google.com/document/d/1xGON1y5N3u1xaM9vE-Q4fY3B_1fg8LfqZ1sIVGouyc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48.86"/>
    <col customWidth="1" min="3" max="3" width="42.43"/>
    <col customWidth="1" min="4" max="5" width="15.14"/>
    <col customWidth="1" min="6" max="6" width="24.86"/>
    <col customWidth="1" min="7" max="7" width="19.86"/>
    <col customWidth="1" min="8" max="8" width="19.14"/>
    <col customWidth="1" min="9" max="9" width="13.71"/>
    <col customWidth="1" min="10" max="10" width="12.57"/>
    <col customWidth="1" min="11" max="11" width="13.86"/>
    <col customWidth="1" min="12" max="28" width="10.71"/>
  </cols>
  <sheetData>
    <row r="1">
      <c r="B1" s="1" t="s">
        <v>0</v>
      </c>
    </row>
    <row r="2">
      <c r="B2" s="2"/>
      <c r="C2" s="2"/>
    </row>
    <row r="3">
      <c r="B3" s="3" t="s">
        <v>1</v>
      </c>
      <c r="C3" s="4" t="s">
        <v>2</v>
      </c>
      <c r="F3" s="5" t="s">
        <v>3</v>
      </c>
      <c r="G3" s="6" t="s">
        <v>4</v>
      </c>
      <c r="H3" s="7"/>
    </row>
    <row r="4">
      <c r="B4" s="3" t="s">
        <v>5</v>
      </c>
      <c r="C4" s="8">
        <v>3.0</v>
      </c>
      <c r="F4" s="5" t="s">
        <v>6</v>
      </c>
      <c r="G4" s="6" t="s">
        <v>7</v>
      </c>
      <c r="H4" s="7"/>
    </row>
    <row r="5">
      <c r="B5" s="3" t="s">
        <v>8</v>
      </c>
      <c r="C5" s="9" t="s">
        <v>9</v>
      </c>
      <c r="F5" s="5" t="s">
        <v>10</v>
      </c>
      <c r="G5" s="6" t="s">
        <v>11</v>
      </c>
      <c r="H5" s="7"/>
    </row>
    <row r="6">
      <c r="B6" s="3" t="s">
        <v>12</v>
      </c>
      <c r="C6" s="8" t="s">
        <v>13</v>
      </c>
      <c r="F6" s="5" t="s">
        <v>14</v>
      </c>
      <c r="G6" s="6" t="s">
        <v>15</v>
      </c>
      <c r="H6" s="7"/>
    </row>
    <row r="7">
      <c r="B7" s="3" t="s">
        <v>16</v>
      </c>
      <c r="C7" s="10">
        <v>45159.0</v>
      </c>
      <c r="F7" s="5" t="s">
        <v>17</v>
      </c>
      <c r="G7" s="6" t="s">
        <v>18</v>
      </c>
      <c r="H7" s="11"/>
    </row>
    <row r="8">
      <c r="B8" s="3" t="s">
        <v>19</v>
      </c>
      <c r="C8" s="12">
        <v>45229.0</v>
      </c>
      <c r="F8" s="5" t="s">
        <v>20</v>
      </c>
      <c r="G8" s="6" t="s">
        <v>21</v>
      </c>
      <c r="H8" s="7"/>
    </row>
    <row r="10">
      <c r="F10" s="13" t="s">
        <v>22</v>
      </c>
      <c r="G10" s="14"/>
      <c r="H10" s="7"/>
    </row>
    <row r="11">
      <c r="A11" s="15" t="s">
        <v>23</v>
      </c>
      <c r="B11" s="16" t="s">
        <v>24</v>
      </c>
      <c r="C11" s="16" t="s">
        <v>25</v>
      </c>
      <c r="D11" s="16" t="s">
        <v>26</v>
      </c>
      <c r="E11" s="15" t="s">
        <v>27</v>
      </c>
      <c r="F11" s="15" t="s">
        <v>28</v>
      </c>
      <c r="G11" s="15" t="s">
        <v>29</v>
      </c>
      <c r="H11" s="15" t="s">
        <v>30</v>
      </c>
      <c r="I11" s="15" t="s">
        <v>31</v>
      </c>
      <c r="J11" s="16" t="s">
        <v>32</v>
      </c>
      <c r="K11" s="16" t="s">
        <v>33</v>
      </c>
    </row>
    <row r="12">
      <c r="A12" s="17" t="s">
        <v>34</v>
      </c>
      <c r="B12" s="5" t="s">
        <v>35</v>
      </c>
      <c r="C12" s="5" t="s">
        <v>36</v>
      </c>
      <c r="D12" s="5" t="s">
        <v>37</v>
      </c>
      <c r="E12" s="18" t="s">
        <v>38</v>
      </c>
      <c r="F12" s="19" t="s">
        <v>39</v>
      </c>
      <c r="G12" s="20"/>
      <c r="H12" s="20"/>
      <c r="I12" s="21">
        <v>45152.0</v>
      </c>
      <c r="J12" s="21">
        <f>I12+7</f>
        <v>45159</v>
      </c>
      <c r="K12" s="22">
        <v>1.0</v>
      </c>
    </row>
    <row r="13">
      <c r="A13" s="23"/>
      <c r="B13" s="24" t="s">
        <v>40</v>
      </c>
      <c r="C13" s="24" t="s">
        <v>41</v>
      </c>
      <c r="D13" s="24" t="s">
        <v>42</v>
      </c>
      <c r="E13" s="25" t="s">
        <v>43</v>
      </c>
      <c r="F13" s="19" t="s">
        <v>39</v>
      </c>
      <c r="G13" s="20"/>
      <c r="H13" s="20"/>
      <c r="I13" s="21">
        <v>45162.0</v>
      </c>
      <c r="J13" s="21">
        <f>I13+4</f>
        <v>45166</v>
      </c>
      <c r="K13" s="22">
        <v>1.0</v>
      </c>
    </row>
    <row r="14">
      <c r="A14" s="23"/>
      <c r="B14" s="24" t="s">
        <v>44</v>
      </c>
      <c r="C14" s="24" t="s">
        <v>45</v>
      </c>
      <c r="D14" s="24" t="s">
        <v>46</v>
      </c>
      <c r="E14" s="25" t="s">
        <v>47</v>
      </c>
      <c r="F14" s="19" t="s">
        <v>48</v>
      </c>
      <c r="G14" s="19" t="s">
        <v>49</v>
      </c>
      <c r="H14" s="19" t="s">
        <v>50</v>
      </c>
      <c r="I14" s="21">
        <v>45165.0</v>
      </c>
      <c r="J14" s="21">
        <f>I14+1</f>
        <v>45166</v>
      </c>
      <c r="K14" s="22">
        <v>1.0</v>
      </c>
    </row>
    <row r="15">
      <c r="A15" s="23"/>
      <c r="B15" s="5" t="s">
        <v>51</v>
      </c>
      <c r="C15" s="5" t="s">
        <v>52</v>
      </c>
      <c r="D15" s="5" t="s">
        <v>52</v>
      </c>
      <c r="E15" s="5"/>
      <c r="F15" s="26" t="s">
        <v>53</v>
      </c>
      <c r="G15" s="27"/>
      <c r="H15" s="27"/>
      <c r="I15" s="28">
        <f t="shared" ref="I15:I16" si="1">J14</f>
        <v>45166</v>
      </c>
      <c r="J15" s="28">
        <f>I15</f>
        <v>45166</v>
      </c>
      <c r="K15" s="29">
        <v>1.0</v>
      </c>
    </row>
    <row r="16">
      <c r="A16" s="23"/>
      <c r="B16" s="24" t="s">
        <v>54</v>
      </c>
      <c r="C16" s="24" t="s">
        <v>45</v>
      </c>
      <c r="D16" s="24" t="s">
        <v>46</v>
      </c>
      <c r="E16" s="25" t="s">
        <v>47</v>
      </c>
      <c r="F16" s="19" t="s">
        <v>48</v>
      </c>
      <c r="G16" s="19" t="s">
        <v>49</v>
      </c>
      <c r="H16" s="20"/>
      <c r="I16" s="21">
        <f t="shared" si="1"/>
        <v>45166</v>
      </c>
      <c r="J16" s="21">
        <f t="shared" ref="J16:J18" si="2">I16+1</f>
        <v>45167</v>
      </c>
      <c r="K16" s="22">
        <v>1.0</v>
      </c>
    </row>
    <row r="17">
      <c r="A17" s="23"/>
      <c r="B17" s="24" t="s">
        <v>55</v>
      </c>
      <c r="C17" s="24" t="s">
        <v>41</v>
      </c>
      <c r="D17" s="24" t="s">
        <v>42</v>
      </c>
      <c r="E17" s="25" t="s">
        <v>43</v>
      </c>
      <c r="F17" s="19" t="s">
        <v>39</v>
      </c>
      <c r="G17" s="20"/>
      <c r="H17" s="20"/>
      <c r="I17" s="21">
        <f>J15</f>
        <v>45166</v>
      </c>
      <c r="J17" s="21">
        <f t="shared" si="2"/>
        <v>45167</v>
      </c>
      <c r="K17" s="22">
        <v>1.0</v>
      </c>
    </row>
    <row r="18">
      <c r="A18" s="23"/>
      <c r="B18" s="24" t="s">
        <v>56</v>
      </c>
      <c r="C18" s="24" t="s">
        <v>52</v>
      </c>
      <c r="D18" s="24" t="s">
        <v>52</v>
      </c>
      <c r="E18" s="24"/>
      <c r="F18" s="19" t="s">
        <v>53</v>
      </c>
      <c r="G18" s="19"/>
      <c r="H18" s="19"/>
      <c r="I18" s="21">
        <f>I17</f>
        <v>45166</v>
      </c>
      <c r="J18" s="21">
        <f t="shared" si="2"/>
        <v>45167</v>
      </c>
      <c r="K18" s="22">
        <v>1.0</v>
      </c>
    </row>
    <row r="19">
      <c r="A19" s="23"/>
      <c r="B19" s="24" t="s">
        <v>57</v>
      </c>
      <c r="C19" s="24" t="s">
        <v>58</v>
      </c>
      <c r="D19" s="24" t="s">
        <v>59</v>
      </c>
      <c r="E19" s="25" t="s">
        <v>60</v>
      </c>
      <c r="F19" s="19" t="s">
        <v>61</v>
      </c>
      <c r="G19" s="19" t="s">
        <v>62</v>
      </c>
      <c r="H19" s="19" t="s">
        <v>63</v>
      </c>
      <c r="I19" s="21">
        <f>J15+1</f>
        <v>45167</v>
      </c>
      <c r="J19" s="21">
        <f t="shared" ref="J19:J20" si="3">I19+6</f>
        <v>45173</v>
      </c>
      <c r="K19" s="22">
        <v>1.0</v>
      </c>
    </row>
    <row r="20">
      <c r="A20" s="23"/>
      <c r="B20" s="24" t="s">
        <v>64</v>
      </c>
      <c r="C20" s="24" t="s">
        <v>65</v>
      </c>
      <c r="D20" s="24" t="s">
        <v>66</v>
      </c>
      <c r="E20" s="25" t="s">
        <v>67</v>
      </c>
      <c r="F20" s="19" t="s">
        <v>50</v>
      </c>
      <c r="G20" s="19" t="s">
        <v>62</v>
      </c>
      <c r="H20" s="20"/>
      <c r="I20" s="21">
        <f>J15+1</f>
        <v>45167</v>
      </c>
      <c r="J20" s="21">
        <f t="shared" si="3"/>
        <v>45173</v>
      </c>
      <c r="K20" s="22">
        <v>1.0</v>
      </c>
    </row>
    <row r="21">
      <c r="A21" s="23"/>
      <c r="B21" s="24" t="s">
        <v>68</v>
      </c>
      <c r="C21" s="24" t="s">
        <v>69</v>
      </c>
      <c r="D21" s="24" t="s">
        <v>70</v>
      </c>
      <c r="E21" s="25" t="s">
        <v>71</v>
      </c>
      <c r="F21" s="19" t="s">
        <v>63</v>
      </c>
      <c r="G21" s="20"/>
      <c r="H21" s="20"/>
      <c r="I21" s="21">
        <f>J15+1</f>
        <v>45167</v>
      </c>
      <c r="J21" s="21">
        <f>I21+4</f>
        <v>45171</v>
      </c>
      <c r="K21" s="22">
        <v>1.0</v>
      </c>
    </row>
    <row r="22">
      <c r="A22" s="23"/>
      <c r="B22" s="24" t="s">
        <v>72</v>
      </c>
      <c r="C22" s="24" t="s">
        <v>65</v>
      </c>
      <c r="D22" s="24" t="s">
        <v>66</v>
      </c>
      <c r="E22" s="25" t="s">
        <v>67</v>
      </c>
      <c r="F22" s="19" t="s">
        <v>62</v>
      </c>
      <c r="G22" s="19" t="s">
        <v>50</v>
      </c>
      <c r="H22" s="19" t="s">
        <v>73</v>
      </c>
      <c r="I22" s="21">
        <f>J21+3</f>
        <v>45174</v>
      </c>
      <c r="J22" s="21">
        <f>I22+3</f>
        <v>45177</v>
      </c>
      <c r="K22" s="22">
        <v>1.0</v>
      </c>
    </row>
    <row r="23">
      <c r="A23" s="23"/>
      <c r="B23" s="24" t="s">
        <v>74</v>
      </c>
      <c r="C23" s="24" t="s">
        <v>52</v>
      </c>
      <c r="D23" s="24" t="s">
        <v>52</v>
      </c>
      <c r="E23" s="24"/>
      <c r="F23" s="19" t="s">
        <v>39</v>
      </c>
      <c r="G23" s="20"/>
      <c r="H23" s="20"/>
      <c r="I23" s="21">
        <f t="shared" ref="I23:I24" si="4">J22</f>
        <v>45177</v>
      </c>
      <c r="J23" s="21">
        <f t="shared" ref="J23:J24" si="5">I23</f>
        <v>45177</v>
      </c>
      <c r="K23" s="22">
        <v>1.0</v>
      </c>
    </row>
    <row r="24">
      <c r="A24" s="30"/>
      <c r="B24" s="31" t="s">
        <v>75</v>
      </c>
      <c r="C24" s="32" t="s">
        <v>76</v>
      </c>
      <c r="D24" s="33" t="s">
        <v>52</v>
      </c>
      <c r="E24" s="33"/>
      <c r="F24" s="19" t="s">
        <v>53</v>
      </c>
      <c r="G24" s="20"/>
      <c r="H24" s="20"/>
      <c r="I24" s="21">
        <f t="shared" si="4"/>
        <v>45177</v>
      </c>
      <c r="J24" s="21">
        <f t="shared" si="5"/>
        <v>45177</v>
      </c>
      <c r="K24" s="34">
        <v>1.0</v>
      </c>
    </row>
    <row r="25">
      <c r="A25" s="13" t="s">
        <v>77</v>
      </c>
      <c r="B25" s="14"/>
      <c r="C25" s="14"/>
      <c r="D25" s="14"/>
      <c r="E25" s="14"/>
      <c r="F25" s="14"/>
      <c r="G25" s="14"/>
      <c r="H25" s="7"/>
      <c r="I25" s="35"/>
      <c r="J25" s="35"/>
      <c r="K25" s="35"/>
    </row>
    <row r="26">
      <c r="A26" s="36" t="s">
        <v>78</v>
      </c>
      <c r="B26" s="24" t="s">
        <v>79</v>
      </c>
      <c r="C26" s="24" t="s">
        <v>80</v>
      </c>
      <c r="D26" s="24" t="s">
        <v>52</v>
      </c>
      <c r="E26" s="24"/>
      <c r="F26" s="19" t="s">
        <v>49</v>
      </c>
      <c r="G26" s="19" t="s">
        <v>63</v>
      </c>
      <c r="H26" s="19" t="s">
        <v>50</v>
      </c>
      <c r="I26" s="21">
        <f>J24+1</f>
        <v>45178</v>
      </c>
      <c r="J26" s="21">
        <f>I26+6</f>
        <v>45184</v>
      </c>
      <c r="K26" s="29">
        <v>1.0</v>
      </c>
    </row>
    <row r="27" ht="15.75" customHeight="1">
      <c r="A27" s="23"/>
      <c r="B27" s="24" t="s">
        <v>81</v>
      </c>
      <c r="C27" s="24" t="s">
        <v>80</v>
      </c>
      <c r="D27" s="24" t="s">
        <v>52</v>
      </c>
      <c r="E27" s="24"/>
      <c r="F27" s="19" t="s">
        <v>49</v>
      </c>
      <c r="G27" s="19" t="s">
        <v>63</v>
      </c>
      <c r="H27" s="19" t="s">
        <v>62</v>
      </c>
      <c r="I27" s="21">
        <f>J24+1</f>
        <v>45178</v>
      </c>
      <c r="J27" s="21">
        <f>I27+10</f>
        <v>45188</v>
      </c>
      <c r="K27" s="22">
        <v>1.0</v>
      </c>
    </row>
    <row r="28" ht="15.75" customHeight="1">
      <c r="A28" s="23"/>
      <c r="B28" s="24" t="s">
        <v>82</v>
      </c>
      <c r="C28" s="24" t="s">
        <v>80</v>
      </c>
      <c r="D28" s="24" t="s">
        <v>52</v>
      </c>
      <c r="E28" s="24"/>
      <c r="F28" s="19" t="s">
        <v>63</v>
      </c>
      <c r="G28" s="19" t="s">
        <v>73</v>
      </c>
      <c r="H28" s="20"/>
      <c r="I28" s="21">
        <f>I26+3</f>
        <v>45181</v>
      </c>
      <c r="J28" s="21">
        <f>I28+4</f>
        <v>45185</v>
      </c>
      <c r="K28" s="22">
        <v>1.0</v>
      </c>
    </row>
    <row r="29" ht="15.75" customHeight="1">
      <c r="A29" s="23"/>
      <c r="B29" s="24" t="s">
        <v>83</v>
      </c>
      <c r="C29" s="24" t="s">
        <v>80</v>
      </c>
      <c r="D29" s="24" t="s">
        <v>52</v>
      </c>
      <c r="E29" s="24"/>
      <c r="F29" s="19" t="s">
        <v>62</v>
      </c>
      <c r="G29" s="19" t="s">
        <v>50</v>
      </c>
      <c r="H29" s="19"/>
      <c r="I29" s="21">
        <f>J24+1</f>
        <v>45178</v>
      </c>
      <c r="J29" s="21">
        <f>I29+8</f>
        <v>45186</v>
      </c>
      <c r="K29" s="22">
        <v>1.0</v>
      </c>
    </row>
    <row r="30" ht="15.75" customHeight="1">
      <c r="A30" s="23"/>
      <c r="B30" s="24" t="s">
        <v>84</v>
      </c>
      <c r="C30" s="24" t="s">
        <v>80</v>
      </c>
      <c r="D30" s="24" t="s">
        <v>52</v>
      </c>
      <c r="E30" s="24"/>
      <c r="F30" s="19" t="s">
        <v>50</v>
      </c>
      <c r="G30" s="19" t="s">
        <v>61</v>
      </c>
      <c r="H30" s="20"/>
      <c r="I30" s="21">
        <f t="shared" ref="I30:I31" si="6">J29</f>
        <v>45186</v>
      </c>
      <c r="J30" s="21">
        <f>I30+5</f>
        <v>45191</v>
      </c>
      <c r="K30" s="22">
        <v>1.0</v>
      </c>
    </row>
    <row r="31" ht="15.75" customHeight="1">
      <c r="A31" s="23"/>
      <c r="B31" s="24" t="s">
        <v>85</v>
      </c>
      <c r="C31" s="24" t="s">
        <v>80</v>
      </c>
      <c r="D31" s="24" t="s">
        <v>52</v>
      </c>
      <c r="E31" s="24"/>
      <c r="F31" s="19" t="s">
        <v>49</v>
      </c>
      <c r="G31" s="19" t="s">
        <v>62</v>
      </c>
      <c r="H31" s="20"/>
      <c r="I31" s="21">
        <f t="shared" si="6"/>
        <v>45191</v>
      </c>
      <c r="J31" s="21">
        <f t="shared" ref="J31:J32" si="7">I31+7</f>
        <v>45198</v>
      </c>
      <c r="K31" s="22">
        <v>1.0</v>
      </c>
    </row>
    <row r="32" ht="15.75" customHeight="1">
      <c r="A32" s="23"/>
      <c r="B32" s="24" t="s">
        <v>86</v>
      </c>
      <c r="C32" s="24" t="s">
        <v>80</v>
      </c>
      <c r="D32" s="24" t="s">
        <v>52</v>
      </c>
      <c r="E32" s="24"/>
      <c r="F32" s="19" t="s">
        <v>49</v>
      </c>
      <c r="G32" s="19" t="s">
        <v>50</v>
      </c>
      <c r="H32" s="19"/>
      <c r="I32" s="21">
        <f>I31+3</f>
        <v>45194</v>
      </c>
      <c r="J32" s="21">
        <f t="shared" si="7"/>
        <v>45201</v>
      </c>
      <c r="K32" s="22">
        <v>1.0</v>
      </c>
    </row>
    <row r="33" ht="15.75" customHeight="1">
      <c r="A33" s="23"/>
      <c r="B33" s="24" t="s">
        <v>87</v>
      </c>
      <c r="C33" s="24" t="s">
        <v>80</v>
      </c>
      <c r="D33" s="24" t="s">
        <v>52</v>
      </c>
      <c r="E33" s="24"/>
      <c r="F33" s="19" t="s">
        <v>62</v>
      </c>
      <c r="G33" s="19" t="s">
        <v>50</v>
      </c>
      <c r="H33" s="19" t="s">
        <v>73</v>
      </c>
      <c r="I33" s="21">
        <f>J32+1</f>
        <v>45202</v>
      </c>
      <c r="J33" s="21">
        <f>I33+4</f>
        <v>45206</v>
      </c>
      <c r="K33" s="22">
        <v>1.0</v>
      </c>
    </row>
    <row r="34" ht="15.75" customHeight="1">
      <c r="A34" s="23"/>
      <c r="B34" s="24" t="s">
        <v>88</v>
      </c>
      <c r="C34" s="24" t="s">
        <v>80</v>
      </c>
      <c r="D34" s="24" t="s">
        <v>52</v>
      </c>
      <c r="E34" s="24"/>
      <c r="F34" s="19" t="s">
        <v>50</v>
      </c>
      <c r="G34" s="19" t="s">
        <v>61</v>
      </c>
      <c r="H34" s="20"/>
      <c r="I34" s="21">
        <f>J32</f>
        <v>45201</v>
      </c>
      <c r="J34" s="21">
        <f t="shared" ref="J34:J35" si="8">I34+3</f>
        <v>45204</v>
      </c>
      <c r="K34" s="34">
        <v>1.0</v>
      </c>
    </row>
    <row r="35" ht="15.75" customHeight="1">
      <c r="A35" s="23"/>
      <c r="B35" s="24" t="s">
        <v>89</v>
      </c>
      <c r="C35" s="24" t="s">
        <v>52</v>
      </c>
      <c r="D35" s="24" t="s">
        <v>52</v>
      </c>
      <c r="E35" s="24"/>
      <c r="F35" s="19" t="s">
        <v>39</v>
      </c>
      <c r="G35" s="20"/>
      <c r="H35" s="20"/>
      <c r="I35" s="21">
        <f t="shared" ref="I35:I36" si="9">J34+1</f>
        <v>45205</v>
      </c>
      <c r="J35" s="21">
        <f t="shared" si="8"/>
        <v>45208</v>
      </c>
      <c r="K35" s="22">
        <v>1.0</v>
      </c>
    </row>
    <row r="36" ht="15.75" customHeight="1">
      <c r="A36" s="30"/>
      <c r="B36" s="31" t="s">
        <v>90</v>
      </c>
      <c r="C36" s="32" t="s">
        <v>91</v>
      </c>
      <c r="D36" s="31" t="s">
        <v>52</v>
      </c>
      <c r="E36" s="33"/>
      <c r="F36" s="37" t="s">
        <v>53</v>
      </c>
      <c r="G36" s="38"/>
      <c r="H36" s="38"/>
      <c r="I36" s="39">
        <f t="shared" si="9"/>
        <v>45209</v>
      </c>
      <c r="J36" s="40">
        <f>I36</f>
        <v>45209</v>
      </c>
      <c r="K36" s="22">
        <v>0.0</v>
      </c>
    </row>
    <row r="37" ht="15.75" customHeight="1">
      <c r="A37" s="13" t="s">
        <v>92</v>
      </c>
      <c r="B37" s="14"/>
      <c r="C37" s="14"/>
      <c r="D37" s="14"/>
      <c r="E37" s="14"/>
      <c r="F37" s="14"/>
      <c r="G37" s="14"/>
      <c r="H37" s="7"/>
      <c r="I37" s="35"/>
      <c r="J37" s="35"/>
      <c r="K37" s="35"/>
    </row>
    <row r="38" ht="15.75" customHeight="1">
      <c r="A38" s="36" t="s">
        <v>93</v>
      </c>
      <c r="B38" s="24" t="s">
        <v>94</v>
      </c>
      <c r="C38" s="24" t="s">
        <v>95</v>
      </c>
      <c r="D38" s="24" t="s">
        <v>96</v>
      </c>
      <c r="E38" s="24"/>
      <c r="F38" s="37" t="s">
        <v>97</v>
      </c>
      <c r="G38" s="41"/>
      <c r="H38" s="41"/>
      <c r="I38" s="42">
        <f>J36+1</f>
        <v>45210</v>
      </c>
      <c r="J38" s="42">
        <f t="shared" ref="J38:J42" si="10">I38</f>
        <v>45210</v>
      </c>
      <c r="K38" s="22">
        <v>0.0</v>
      </c>
    </row>
    <row r="39" ht="15.75" customHeight="1">
      <c r="A39" s="23"/>
      <c r="B39" s="24" t="s">
        <v>98</v>
      </c>
      <c r="C39" s="24" t="s">
        <v>95</v>
      </c>
      <c r="D39" s="24" t="s">
        <v>96</v>
      </c>
      <c r="E39" s="24"/>
      <c r="F39" s="37" t="s">
        <v>97</v>
      </c>
      <c r="G39" s="37" t="s">
        <v>50</v>
      </c>
      <c r="H39" s="41"/>
      <c r="I39" s="42">
        <f t="shared" ref="I39:I42" si="11">J38+1</f>
        <v>45211</v>
      </c>
      <c r="J39" s="42">
        <f t="shared" si="10"/>
        <v>45211</v>
      </c>
      <c r="K39" s="22">
        <v>0.0</v>
      </c>
    </row>
    <row r="40" ht="15.75" customHeight="1">
      <c r="A40" s="23"/>
      <c r="B40" s="24" t="s">
        <v>99</v>
      </c>
      <c r="C40" s="24" t="s">
        <v>95</v>
      </c>
      <c r="D40" s="24" t="s">
        <v>96</v>
      </c>
      <c r="E40" s="24"/>
      <c r="F40" s="37" t="s">
        <v>97</v>
      </c>
      <c r="G40" s="41"/>
      <c r="H40" s="41"/>
      <c r="I40" s="42">
        <f t="shared" si="11"/>
        <v>45212</v>
      </c>
      <c r="J40" s="42">
        <f t="shared" si="10"/>
        <v>45212</v>
      </c>
      <c r="K40" s="22">
        <v>0.0</v>
      </c>
    </row>
    <row r="41" ht="15.75" customHeight="1">
      <c r="A41" s="23"/>
      <c r="B41" s="43" t="s">
        <v>100</v>
      </c>
      <c r="C41" s="24" t="s">
        <v>95</v>
      </c>
      <c r="D41" s="24" t="s">
        <v>96</v>
      </c>
      <c r="E41" s="24"/>
      <c r="F41" s="37" t="s">
        <v>97</v>
      </c>
      <c r="G41" s="37" t="s">
        <v>62</v>
      </c>
      <c r="H41" s="41"/>
      <c r="I41" s="42">
        <f t="shared" si="11"/>
        <v>45213</v>
      </c>
      <c r="J41" s="42">
        <f t="shared" si="10"/>
        <v>45213</v>
      </c>
      <c r="K41" s="22">
        <v>0.0</v>
      </c>
    </row>
    <row r="42" ht="15.75" customHeight="1">
      <c r="A42" s="23"/>
      <c r="B42" s="43" t="s">
        <v>101</v>
      </c>
      <c r="C42" s="24" t="s">
        <v>95</v>
      </c>
      <c r="D42" s="24" t="s">
        <v>96</v>
      </c>
      <c r="E42" s="24"/>
      <c r="F42" s="37" t="s">
        <v>48</v>
      </c>
      <c r="G42" s="37" t="s">
        <v>63</v>
      </c>
      <c r="H42" s="41"/>
      <c r="I42" s="42">
        <f t="shared" si="11"/>
        <v>45214</v>
      </c>
      <c r="J42" s="42">
        <f t="shared" si="10"/>
        <v>45214</v>
      </c>
      <c r="K42" s="22">
        <v>0.0</v>
      </c>
    </row>
    <row r="43" ht="15.75" customHeight="1">
      <c r="A43" s="23"/>
      <c r="B43" s="24" t="s">
        <v>102</v>
      </c>
      <c r="C43" s="24" t="s">
        <v>80</v>
      </c>
      <c r="D43" s="24" t="s">
        <v>52</v>
      </c>
      <c r="E43" s="24"/>
      <c r="F43" s="19" t="s">
        <v>49</v>
      </c>
      <c r="G43" s="19" t="s">
        <v>63</v>
      </c>
      <c r="H43" s="19" t="s">
        <v>50</v>
      </c>
      <c r="I43" s="21">
        <f>J40+1</f>
        <v>45213</v>
      </c>
      <c r="J43" s="21">
        <f t="shared" ref="J43:J45" si="12">I43+3</f>
        <v>45216</v>
      </c>
      <c r="K43" s="22">
        <v>0.0</v>
      </c>
    </row>
    <row r="44" ht="15.75" customHeight="1">
      <c r="A44" s="23"/>
      <c r="B44" s="24" t="s">
        <v>103</v>
      </c>
      <c r="C44" s="24" t="s">
        <v>80</v>
      </c>
      <c r="D44" s="24" t="s">
        <v>52</v>
      </c>
      <c r="E44" s="24"/>
      <c r="F44" s="37" t="s">
        <v>49</v>
      </c>
      <c r="G44" s="37" t="s">
        <v>61</v>
      </c>
      <c r="H44" s="37" t="s">
        <v>50</v>
      </c>
      <c r="I44" s="42">
        <f>J41</f>
        <v>45213</v>
      </c>
      <c r="J44" s="42">
        <f t="shared" si="12"/>
        <v>45216</v>
      </c>
      <c r="K44" s="22">
        <v>0.0</v>
      </c>
    </row>
    <row r="45" ht="15.75" customHeight="1">
      <c r="A45" s="23"/>
      <c r="B45" s="24" t="s">
        <v>104</v>
      </c>
      <c r="C45" s="24" t="s">
        <v>52</v>
      </c>
      <c r="D45" s="24" t="s">
        <v>52</v>
      </c>
      <c r="E45" s="24"/>
      <c r="F45" s="37" t="s">
        <v>39</v>
      </c>
      <c r="G45" s="41"/>
      <c r="H45" s="41"/>
      <c r="I45" s="42">
        <f t="shared" ref="I45:I46" si="13">J44+1</f>
        <v>45217</v>
      </c>
      <c r="J45" s="42">
        <f t="shared" si="12"/>
        <v>45220</v>
      </c>
      <c r="K45" s="22">
        <v>0.0</v>
      </c>
    </row>
    <row r="46" ht="15.75" customHeight="1">
      <c r="A46" s="30"/>
      <c r="B46" s="31" t="s">
        <v>105</v>
      </c>
      <c r="C46" s="31" t="s">
        <v>106</v>
      </c>
      <c r="D46" s="31" t="s">
        <v>52</v>
      </c>
      <c r="E46" s="33"/>
      <c r="F46" s="19" t="s">
        <v>53</v>
      </c>
      <c r="G46" s="20"/>
      <c r="H46" s="20"/>
      <c r="I46" s="21">
        <f t="shared" si="13"/>
        <v>45221</v>
      </c>
      <c r="J46" s="21">
        <f>I46</f>
        <v>45221</v>
      </c>
      <c r="K46" s="22">
        <v>0.0</v>
      </c>
    </row>
    <row r="47" ht="15.75" customHeight="1">
      <c r="A47" s="13" t="s">
        <v>107</v>
      </c>
      <c r="B47" s="14"/>
      <c r="C47" s="14"/>
      <c r="D47" s="14"/>
      <c r="E47" s="14"/>
      <c r="F47" s="14"/>
      <c r="G47" s="14"/>
      <c r="H47" s="7"/>
      <c r="I47" s="35"/>
      <c r="J47" s="35"/>
      <c r="K47" s="35"/>
    </row>
    <row r="48" ht="15.75" customHeight="1">
      <c r="A48" s="36" t="s">
        <v>108</v>
      </c>
      <c r="B48" s="24" t="s">
        <v>109</v>
      </c>
      <c r="C48" s="24" t="s">
        <v>110</v>
      </c>
      <c r="D48" s="24" t="s">
        <v>111</v>
      </c>
      <c r="E48" s="24"/>
      <c r="F48" s="19" t="s">
        <v>50</v>
      </c>
      <c r="G48" s="19" t="s">
        <v>48</v>
      </c>
      <c r="H48" s="19" t="s">
        <v>61</v>
      </c>
      <c r="I48" s="21">
        <f>J46</f>
        <v>45221</v>
      </c>
      <c r="J48" s="21">
        <f t="shared" ref="J48:J49" si="14">I48+2</f>
        <v>45223</v>
      </c>
      <c r="K48" s="22">
        <v>0.0</v>
      </c>
    </row>
    <row r="49" ht="15.75" customHeight="1">
      <c r="A49" s="23"/>
      <c r="B49" s="24" t="s">
        <v>112</v>
      </c>
      <c r="C49" s="24" t="s">
        <v>110</v>
      </c>
      <c r="D49" s="24" t="s">
        <v>111</v>
      </c>
      <c r="E49" s="24"/>
      <c r="F49" s="19" t="s">
        <v>97</v>
      </c>
      <c r="G49" s="19" t="s">
        <v>63</v>
      </c>
      <c r="H49" s="19" t="s">
        <v>49</v>
      </c>
      <c r="I49" s="21">
        <f>J46</f>
        <v>45221</v>
      </c>
      <c r="J49" s="21">
        <f t="shared" si="14"/>
        <v>45223</v>
      </c>
      <c r="K49" s="22">
        <v>0.0</v>
      </c>
    </row>
    <row r="50" ht="15.75" customHeight="1">
      <c r="A50" s="23"/>
      <c r="B50" s="24" t="s">
        <v>113</v>
      </c>
      <c r="C50" s="24" t="s">
        <v>110</v>
      </c>
      <c r="D50" s="24" t="s">
        <v>111</v>
      </c>
      <c r="E50" s="24"/>
      <c r="F50" s="19" t="s">
        <v>53</v>
      </c>
      <c r="G50" s="20"/>
      <c r="H50" s="20"/>
      <c r="I50" s="21">
        <f t="shared" ref="I50:I51" si="15">J49+1</f>
        <v>45224</v>
      </c>
      <c r="J50" s="21">
        <f>I50+1</f>
        <v>45225</v>
      </c>
      <c r="K50" s="22">
        <v>0.0</v>
      </c>
    </row>
    <row r="51" ht="15.75" customHeight="1">
      <c r="A51" s="30"/>
      <c r="B51" s="24" t="s">
        <v>114</v>
      </c>
      <c r="C51" s="24" t="s">
        <v>110</v>
      </c>
      <c r="D51" s="24" t="s">
        <v>111</v>
      </c>
      <c r="E51" s="24"/>
      <c r="F51" s="19" t="s">
        <v>53</v>
      </c>
      <c r="G51" s="20"/>
      <c r="H51" s="20"/>
      <c r="I51" s="21">
        <f t="shared" si="15"/>
        <v>45226</v>
      </c>
      <c r="J51" s="21">
        <f>I51+3</f>
        <v>45229</v>
      </c>
      <c r="K51" s="22">
        <v>0.0</v>
      </c>
    </row>
    <row r="52" ht="15.75" customHeight="1">
      <c r="A52" s="13" t="s">
        <v>115</v>
      </c>
      <c r="B52" s="14"/>
      <c r="C52" s="14"/>
      <c r="D52" s="14"/>
      <c r="E52" s="14"/>
      <c r="F52" s="14"/>
      <c r="G52" s="14"/>
      <c r="H52" s="7"/>
      <c r="I52" s="35"/>
      <c r="J52" s="35"/>
      <c r="K52" s="35"/>
    </row>
    <row r="53" ht="15.75" customHeight="1"/>
    <row r="54" ht="15.75" customHeight="1">
      <c r="C54" s="44" t="s">
        <v>116</v>
      </c>
      <c r="D54" s="45">
        <f>J24</f>
        <v>45177</v>
      </c>
      <c r="E54" s="46"/>
    </row>
    <row r="55" ht="15.75" customHeight="1">
      <c r="C55" s="44" t="s">
        <v>117</v>
      </c>
      <c r="D55" s="47">
        <f>J36</f>
        <v>45209</v>
      </c>
      <c r="E55" s="48"/>
    </row>
    <row r="56" ht="15.75" customHeight="1">
      <c r="C56" s="44" t="s">
        <v>118</v>
      </c>
      <c r="D56" s="47">
        <f>J46</f>
        <v>45221</v>
      </c>
      <c r="E56" s="48"/>
    </row>
    <row r="57" ht="15.75" customHeight="1">
      <c r="C57" s="44" t="s">
        <v>119</v>
      </c>
      <c r="D57" s="49">
        <f>C8-C7</f>
        <v>70</v>
      </c>
      <c r="E57" s="50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5">
    <mergeCell ref="A12:A24"/>
    <mergeCell ref="A25:H25"/>
    <mergeCell ref="A26:A36"/>
    <mergeCell ref="A37:H37"/>
    <mergeCell ref="A38:A46"/>
    <mergeCell ref="A47:H47"/>
    <mergeCell ref="A48:A51"/>
    <mergeCell ref="A52:H52"/>
    <mergeCell ref="B1:K1"/>
    <mergeCell ref="G3:H3"/>
    <mergeCell ref="G4:H4"/>
    <mergeCell ref="G5:H5"/>
    <mergeCell ref="G6:H6"/>
    <mergeCell ref="G8:H8"/>
    <mergeCell ref="F10:H10"/>
  </mergeCells>
  <dataValidations>
    <dataValidation type="list" allowBlank="1" showErrorMessage="1" sqref="F12:H24 F26:H36 F38:H46 F48:H51">
      <formula1>"Equipo de desarrollo,Peña/JP,Peña/PF,Angeles/UX,Cueva/AQA,Cueva/Tester,Cueva/PB2,Espinoza/PB1,Gutierrez/DBA,Huerta/AS"</formula1>
    </dataValidation>
  </dataValidations>
  <hyperlinks>
    <hyperlink r:id="rId1" ref="C3"/>
    <hyperlink r:id="rId2" ref="E12"/>
    <hyperlink r:id="rId3" ref="E13"/>
    <hyperlink r:id="rId4" ref="E14"/>
    <hyperlink r:id="rId5" ref="E16"/>
    <hyperlink r:id="rId6" ref="E17"/>
    <hyperlink r:id="rId7" ref="E19"/>
    <hyperlink r:id="rId8" location="heading=h.6dsmcdlo5lqu" ref="E20"/>
    <hyperlink r:id="rId9" ref="E21"/>
    <hyperlink r:id="rId10" location="heading=h.6dsmcdlo5lqu" ref="E22"/>
  </hyperlinks>
  <printOptions/>
  <pageMargins bottom="0.75" footer="0.0" header="0.0" left="0.7" right="0.7" top="0.75"/>
  <pageSetup paperSize="9" orientation="portrait"/>
  <drawing r:id="rId11"/>
</worksheet>
</file>