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IHideIt" sheetId="1" r:id="rId4"/>
    <sheet state="visible" name="CanYou" sheetId="2" r:id="rId5"/>
    <sheet state="visible" name="Items" sheetId="3" r:id="rId6"/>
    <sheet state="visible" name="PayoutDestination" sheetId="4" r:id="rId7"/>
    <sheet state="visible" name="Inventory" sheetId="5" r:id="rId8"/>
  </sheets>
  <definedNames/>
  <calcPr/>
</workbook>
</file>

<file path=xl/sharedStrings.xml><?xml version="1.0" encoding="utf-8"?>
<sst xmlns="http://schemas.openxmlformats.org/spreadsheetml/2006/main" count="131" uniqueCount="110">
  <si>
    <t>Title:</t>
  </si>
  <si>
    <t>Bags Please</t>
  </si>
  <si>
    <t>Description:</t>
  </si>
  <si>
    <t>This is meant to be a quick prototyping tool to see if you can infact, hide something or not. Among other things.</t>
  </si>
  <si>
    <t>Can I Hide It?</t>
  </si>
  <si>
    <t>Game: Bags Please</t>
  </si>
  <si>
    <t>What object do you wish to hide?</t>
  </si>
  <si>
    <t>Enter here:</t>
  </si>
  <si>
    <t>Pistol</t>
  </si>
  <si>
    <t>In What:</t>
  </si>
  <si>
    <t>Laptop</t>
  </si>
  <si>
    <t>Resource:</t>
  </si>
  <si>
    <t>https://www.tsa.gov/travel/security-screening/whatcanibring/all-list</t>
  </si>
  <si>
    <t>Inventory Size:</t>
  </si>
  <si>
    <t>7x5</t>
  </si>
  <si>
    <t>Illegal Item</t>
  </si>
  <si>
    <t>Legal Items</t>
  </si>
  <si>
    <t>Item</t>
  </si>
  <si>
    <t>Grid-Size</t>
  </si>
  <si>
    <t>Item Value</t>
  </si>
  <si>
    <t>Flashlight</t>
  </si>
  <si>
    <t>Lunchbox</t>
  </si>
  <si>
    <t>2x3</t>
  </si>
  <si>
    <t>N/A</t>
  </si>
  <si>
    <t>Weed</t>
  </si>
  <si>
    <t>Dry tea bag</t>
  </si>
  <si>
    <t>Stuffed Animal</t>
  </si>
  <si>
    <t>Nunchucks</t>
  </si>
  <si>
    <t>3x2-1</t>
  </si>
  <si>
    <t>Gridsizes like the nunchucks can definitely add more difficulty.</t>
  </si>
  <si>
    <t>Exstacy</t>
  </si>
  <si>
    <t>Medicine Bottle</t>
  </si>
  <si>
    <t>Cocaine Bag</t>
  </si>
  <si>
    <t>2x2</t>
  </si>
  <si>
    <t>Sometimes a bag being checked can occur a fee; oversized bags will always carry a fee. Business and first class also don't get charged this fee. If it's oversized and goes over the weight limit it will cost extra.</t>
  </si>
  <si>
    <t>Snake</t>
  </si>
  <si>
    <t>Gummy Snake</t>
  </si>
  <si>
    <t>Proesthetics</t>
  </si>
  <si>
    <t>Heart</t>
  </si>
  <si>
    <t>Snack Box</t>
  </si>
  <si>
    <t>Picnic Box</t>
  </si>
  <si>
    <t>Cocaine</t>
  </si>
  <si>
    <t>Baby Powder</t>
  </si>
  <si>
    <t>Protein Powder</t>
  </si>
  <si>
    <t>And if I recall correctly, some places have specific fees-- such as in Mexico, you'll have to pay a type of tax if you bring more than two laptops.</t>
  </si>
  <si>
    <t>Katana</t>
  </si>
  <si>
    <t>Toy Sword</t>
  </si>
  <si>
    <t>Golf Bat</t>
  </si>
  <si>
    <t>Walking Cane</t>
  </si>
  <si>
    <t>Money</t>
  </si>
  <si>
    <t>Tickets</t>
  </si>
  <si>
    <t>Coupon Book</t>
  </si>
  <si>
    <t>Drumsticks</t>
  </si>
  <si>
    <t>Organ Box</t>
  </si>
  <si>
    <t>140^ Proof Alcohol</t>
  </si>
  <si>
    <t>Single 5' litre bottle</t>
  </si>
  <si>
    <t>Ammunition Box</t>
  </si>
  <si>
    <t>Inventory Size^</t>
  </si>
  <si>
    <t>Blasting Caps</t>
  </si>
  <si>
    <t>RC Car</t>
  </si>
  <si>
    <t>Television</t>
  </si>
  <si>
    <t>Medium Bag:</t>
  </si>
  <si>
    <t>10x7</t>
  </si>
  <si>
    <t>Dynamite</t>
  </si>
  <si>
    <t>Large Bag:</t>
  </si>
  <si>
    <t>14x10</t>
  </si>
  <si>
    <t>Gun Powder</t>
  </si>
  <si>
    <t>Iron Vitamins</t>
  </si>
  <si>
    <t>Debt Total:</t>
  </si>
  <si>
    <t>Remember the key for paying off debt &amp; loans, is basically to way more more interest and such occurred. It might be worth it to have a type of bottom-line or median to meet, otherwise more cash will be added onto the debt. This would be a worthwhile negative feedback loop.</t>
  </si>
  <si>
    <t>Items Smuggled</t>
  </si>
  <si>
    <t>Quantity</t>
  </si>
  <si>
    <t>Total Amount Smuggled</t>
  </si>
  <si>
    <t>Cartal Percentage:</t>
  </si>
  <si>
    <t>Cartel interest rate occurs every few rounds? Or maybe, it will be determined by how satisfied they are with the gains. This is a sliding scale of 1 - 5</t>
  </si>
  <si>
    <t>Interest Rate:</t>
  </si>
  <si>
    <t>&lt;--------------------</t>
  </si>
  <si>
    <t>Current Rates :</t>
  </si>
  <si>
    <t>Cartel Takes:</t>
  </si>
  <si>
    <t>Enthused</t>
  </si>
  <si>
    <t>Amount Left on Player:</t>
  </si>
  <si>
    <t>Tacked On Interest:</t>
  </si>
  <si>
    <t>Debt Left:</t>
  </si>
  <si>
    <t>Danger</t>
  </si>
  <si>
    <t>After Interest:</t>
  </si>
  <si>
    <t>Smuggled Out:</t>
  </si>
  <si>
    <t>Total Debt:</t>
  </si>
  <si>
    <t>Airline Fees:</t>
  </si>
  <si>
    <t>Dest. Fees:</t>
  </si>
  <si>
    <t>Living Expenses:</t>
  </si>
  <si>
    <t>Total Payout:</t>
  </si>
  <si>
    <t>Player Wallet:</t>
  </si>
  <si>
    <t>Destinations</t>
  </si>
  <si>
    <t>After Destination</t>
  </si>
  <si>
    <t>Changes item pool?</t>
  </si>
  <si>
    <t>Expensive Country</t>
  </si>
  <si>
    <t>Medium-Expense Country</t>
  </si>
  <si>
    <t>Medium Country</t>
  </si>
  <si>
    <t>Decent Country</t>
  </si>
  <si>
    <t>Cheap Country</t>
  </si>
  <si>
    <t>Base Inventory Size: 7x5</t>
  </si>
  <si>
    <t>Coca</t>
  </si>
  <si>
    <t>No obstructions to the space.</t>
  </si>
  <si>
    <t>Nunchuck</t>
  </si>
  <si>
    <t>Pill</t>
  </si>
  <si>
    <t>Botl</t>
  </si>
  <si>
    <t>Medium Inventory Size: 10x7</t>
  </si>
  <si>
    <t>More space BUT challenging puzzle with inventory management.</t>
  </si>
  <si>
    <t>Large Inventory Size: 14x10</t>
  </si>
  <si>
    <t>More obstructions.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</si>
</sst>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00%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rgb="FF11A9CC"/>
      <name val="Arial"/>
      <scheme val="minor"/>
    </font>
    <font/>
    <font>
      <b/>
      <color theme="1"/>
      <name val="Arial"/>
    </font>
    <font>
      <color theme="1"/>
      <name val="Arial"/>
    </font>
    <font>
      <u/>
      <color rgb="FF0000FF"/>
    </font>
    <font>
      <b/>
      <color theme="1"/>
      <name val="Arial"/>
      <scheme val="minor"/>
    </font>
    <font>
      <color rgb="FF9900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434343"/>
        <bgColor rgb="FF434343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dotted">
        <color rgb="FF000000"/>
      </left>
      <top style="medium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dotted">
        <color rgb="FF000000"/>
      </right>
      <top style="medium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  <border>
      <left style="medium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dotted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readingOrder="0"/>
    </xf>
    <xf borderId="3" fillId="0" fontId="4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3" fontId="1" numFmtId="0" xfId="0" applyFill="1" applyFont="1"/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Font="1"/>
    <xf borderId="0" fillId="3" fontId="8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2" fontId="1" numFmtId="164" xfId="0" applyAlignment="1" applyFont="1" applyNumberFormat="1">
      <alignment readingOrder="0"/>
    </xf>
    <xf borderId="0" fillId="2" fontId="1" numFmtId="164" xfId="0" applyFont="1" applyNumberFormat="1"/>
    <xf borderId="6" fillId="0" fontId="1" numFmtId="0" xfId="0" applyAlignment="1" applyBorder="1" applyFont="1">
      <alignment readingOrder="0"/>
    </xf>
    <xf borderId="6" fillId="0" fontId="1" numFmtId="9" xfId="0" applyAlignment="1" applyBorder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6" fillId="0" fontId="1" numFmtId="3" xfId="0" applyAlignment="1" applyBorder="1" applyFont="1" applyNumberFormat="1">
      <alignment readingOrder="0"/>
    </xf>
    <xf borderId="0" fillId="0" fontId="1" numFmtId="9" xfId="0" applyAlignment="1" applyFont="1" applyNumberFormat="1">
      <alignment readingOrder="0"/>
    </xf>
    <xf borderId="6" fillId="0" fontId="6" numFmtId="0" xfId="0" applyAlignment="1" applyBorder="1" applyFont="1">
      <alignment readingOrder="0" vertical="bottom"/>
    </xf>
    <xf borderId="6" fillId="0" fontId="6" numFmtId="9" xfId="0" applyAlignment="1" applyBorder="1" applyFont="1" applyNumberFormat="1">
      <alignment horizontal="right" vertical="bottom"/>
    </xf>
    <xf borderId="6" fillId="0" fontId="1" numFmtId="0" xfId="0" applyBorder="1" applyFont="1"/>
    <xf borderId="6" fillId="0" fontId="1" numFmtId="164" xfId="0" applyBorder="1" applyFont="1" applyNumberFormat="1"/>
    <xf borderId="6" fillId="6" fontId="6" numFmtId="0" xfId="0" applyAlignment="1" applyBorder="1" applyFill="1" applyFont="1">
      <alignment readingOrder="0" vertical="bottom"/>
    </xf>
    <xf borderId="6" fillId="6" fontId="6" numFmtId="10" xfId="0" applyAlignment="1" applyBorder="1" applyFont="1" applyNumberFormat="1">
      <alignment horizontal="right" readingOrder="0" vertical="bottom"/>
    </xf>
    <xf borderId="6" fillId="6" fontId="1" numFmtId="0" xfId="0" applyAlignment="1" applyBorder="1" applyFont="1">
      <alignment readingOrder="0"/>
    </xf>
    <xf borderId="6" fillId="0" fontId="6" numFmtId="10" xfId="0" applyAlignment="1" applyBorder="1" applyFont="1" applyNumberFormat="1">
      <alignment horizontal="right" readingOrder="0" vertical="bottom"/>
    </xf>
    <xf borderId="6" fillId="0" fontId="6" numFmtId="9" xfId="0" applyAlignment="1" applyBorder="1" applyFont="1" applyNumberFormat="1">
      <alignment horizontal="right" readingOrder="0" vertical="bottom"/>
    </xf>
    <xf borderId="6" fillId="0" fontId="1" numFmtId="165" xfId="0" applyAlignment="1" applyBorder="1" applyFont="1" applyNumberFormat="1">
      <alignment readingOrder="0"/>
    </xf>
    <xf borderId="6" fillId="0" fontId="1" numFmtId="10" xfId="0" applyAlignment="1" applyBorder="1" applyFont="1" applyNumberFormat="1">
      <alignment readingOrder="0"/>
    </xf>
    <xf borderId="6" fillId="7" fontId="1" numFmtId="0" xfId="0" applyAlignment="1" applyBorder="1" applyFill="1" applyFont="1">
      <alignment readingOrder="0"/>
    </xf>
    <xf borderId="6" fillId="7" fontId="1" numFmtId="10" xfId="0" applyAlignment="1" applyBorder="1" applyFont="1" applyNumberFormat="1">
      <alignment readingOrder="0"/>
    </xf>
    <xf borderId="1" fillId="0" fontId="1" numFmtId="164" xfId="0" applyBorder="1" applyFont="1" applyNumberFormat="1"/>
    <xf borderId="7" fillId="0" fontId="1" numFmtId="0" xfId="0" applyAlignment="1" applyBorder="1" applyFont="1">
      <alignment readingOrder="0"/>
    </xf>
    <xf borderId="7" fillId="0" fontId="1" numFmtId="164" xfId="0" applyBorder="1" applyFont="1" applyNumberFormat="1"/>
    <xf borderId="0" fillId="0" fontId="9" numFmtId="0" xfId="0" applyAlignment="1" applyFont="1">
      <alignment readingOrder="0"/>
    </xf>
    <xf borderId="6" fillId="0" fontId="6" numFmtId="0" xfId="0" applyAlignment="1" applyBorder="1" applyFont="1">
      <alignment vertical="bottom"/>
    </xf>
    <xf borderId="6" fillId="0" fontId="6" numFmtId="164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readingOrder="0" vertical="bottom"/>
    </xf>
    <xf borderId="0" fillId="3" fontId="9" numFmtId="0" xfId="0" applyAlignment="1" applyFont="1">
      <alignment readingOrder="0"/>
    </xf>
    <xf borderId="0" fillId="0" fontId="1" numFmtId="164" xfId="0" applyFont="1" applyNumberFormat="1"/>
    <xf borderId="0" fillId="8" fontId="1" numFmtId="0" xfId="0" applyFill="1" applyFont="1"/>
    <xf borderId="8" fillId="0" fontId="1" numFmtId="0" xfId="0" applyAlignment="1" applyBorder="1" applyFont="1">
      <alignment readingOrder="0"/>
    </xf>
    <xf borderId="9" fillId="0" fontId="4" numFmtId="0" xfId="0" applyBorder="1" applyFont="1"/>
    <xf borderId="10" fillId="0" fontId="4" numFmtId="0" xfId="0" applyBorder="1" applyFont="1"/>
    <xf borderId="2" fillId="0" fontId="1" numFmtId="0" xfId="0" applyBorder="1" applyFont="1"/>
    <xf borderId="11" fillId="0" fontId="1" numFmtId="0" xfId="0" applyBorder="1" applyFont="1"/>
    <xf borderId="3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Alignment="1" applyBorder="1" applyFont="1">
      <alignment readingOrder="0"/>
    </xf>
    <xf borderId="12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32" fillId="0" fontId="1" numFmtId="0" xfId="0" applyBorder="1" applyFont="1"/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36" fillId="0" fontId="1" numFmtId="0" xfId="0" applyBorder="1" applyFont="1"/>
  </cellXfs>
  <cellStyles count="1">
    <cellStyle xfId="0" name="Normal" builtinId="0"/>
  </cellStyles>
  <dxfs count="2"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>
        <color rgb="FFFF0000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travel/security-screening/whatcanibring/all-lis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</row>
    <row r="3">
      <c r="B3" s="1" t="s">
        <v>2</v>
      </c>
    </row>
    <row r="4">
      <c r="B4" s="2" t="s">
        <v>3</v>
      </c>
    </row>
  </sheetData>
  <mergeCells count="1">
    <mergeCell ref="B4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B1" s="3" t="s">
        <v>4</v>
      </c>
      <c r="G1" s="1" t="s">
        <v>5</v>
      </c>
    </row>
    <row r="2">
      <c r="C2" s="4"/>
      <c r="D2" s="5" t="str">
        <f>IFERROR(IF(VLOOKUP($B$5,Items!$A$3:$C$15,3,FALSE)=B6,"Can Hide","Cannot Hide"),"")</f>
        <v>Can Hide</v>
      </c>
      <c r="E2" s="4"/>
    </row>
    <row r="4">
      <c r="A4" s="6" t="s">
        <v>6</v>
      </c>
      <c r="B4" s="7"/>
      <c r="C4" s="1"/>
    </row>
    <row r="5">
      <c r="A5" s="8" t="s">
        <v>7</v>
      </c>
      <c r="B5" s="9" t="s">
        <v>8</v>
      </c>
      <c r="C5" s="1"/>
    </row>
    <row r="6">
      <c r="A6" s="10" t="s">
        <v>9</v>
      </c>
      <c r="B6" s="10" t="s">
        <v>10</v>
      </c>
      <c r="C6" s="1"/>
    </row>
    <row r="9">
      <c r="G9" s="1"/>
    </row>
  </sheetData>
  <mergeCells count="3">
    <mergeCell ref="B1:F1"/>
    <mergeCell ref="G1:I1"/>
    <mergeCell ref="A4:B4"/>
  </mergeCells>
  <conditionalFormatting sqref="D2">
    <cfRule type="cellIs" dxfId="0" priority="1" operator="equal">
      <formula>"Can Hide"</formula>
    </cfRule>
  </conditionalFormatting>
  <conditionalFormatting sqref="D2">
    <cfRule type="cellIs" dxfId="1" priority="2" operator="equal">
      <formula>"Cannot Hide"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4" max="4" width="16.13"/>
    <col customWidth="1" min="6" max="6" width="23.63"/>
    <col customWidth="1" min="7" max="7" width="1.5"/>
    <col customWidth="1" min="11" max="11" width="1.13"/>
    <col customWidth="1" min="14" max="14" width="25.88"/>
  </cols>
  <sheetData>
    <row r="1" ht="9.75" customHeight="1">
      <c r="A1" s="11"/>
      <c r="B1" s="11"/>
      <c r="C1" s="11"/>
      <c r="D1" s="11"/>
      <c r="E1" s="11"/>
      <c r="F1" s="11"/>
      <c r="G1" s="11"/>
      <c r="H1" s="12"/>
      <c r="I1" s="13"/>
      <c r="J1" s="11"/>
      <c r="K1" s="11"/>
      <c r="L1" s="11"/>
      <c r="M1" s="11"/>
      <c r="N1" s="11"/>
    </row>
    <row r="2">
      <c r="A2" s="1" t="s">
        <v>11</v>
      </c>
      <c r="B2" s="14" t="s">
        <v>12</v>
      </c>
      <c r="G2" s="11"/>
      <c r="H2" s="15" t="s">
        <v>13</v>
      </c>
      <c r="I2" s="16" t="s">
        <v>14</v>
      </c>
      <c r="K2" s="11"/>
    </row>
    <row r="3">
      <c r="A3" s="17" t="s">
        <v>15</v>
      </c>
      <c r="B3" s="18"/>
      <c r="C3" s="17" t="s">
        <v>16</v>
      </c>
      <c r="D3" s="18"/>
      <c r="E3" s="18"/>
      <c r="F3" s="18"/>
      <c r="G3" s="19"/>
      <c r="H3" s="17" t="s">
        <v>17</v>
      </c>
      <c r="I3" s="17" t="s">
        <v>18</v>
      </c>
      <c r="J3" s="17" t="s">
        <v>19</v>
      </c>
      <c r="K3" s="11"/>
    </row>
    <row r="4">
      <c r="A4" s="20" t="s">
        <v>8</v>
      </c>
      <c r="B4" s="21"/>
      <c r="C4" s="20" t="s">
        <v>10</v>
      </c>
      <c r="D4" s="20" t="s">
        <v>20</v>
      </c>
      <c r="E4" s="21"/>
      <c r="F4" s="21"/>
      <c r="G4" s="11"/>
      <c r="H4" s="20" t="s">
        <v>21</v>
      </c>
      <c r="I4" s="20" t="s">
        <v>22</v>
      </c>
      <c r="J4" s="20" t="s">
        <v>23</v>
      </c>
      <c r="K4" s="11"/>
      <c r="L4" s="20"/>
      <c r="M4" s="21"/>
      <c r="N4" s="21"/>
    </row>
    <row r="5">
      <c r="A5" s="22" t="s">
        <v>24</v>
      </c>
      <c r="B5" s="23"/>
      <c r="C5" s="22" t="s">
        <v>25</v>
      </c>
      <c r="D5" s="22" t="s">
        <v>26</v>
      </c>
      <c r="E5" s="23"/>
      <c r="F5" s="23"/>
      <c r="G5" s="11"/>
      <c r="H5" s="22" t="s">
        <v>27</v>
      </c>
      <c r="I5" s="22" t="s">
        <v>28</v>
      </c>
      <c r="J5" s="24">
        <v>150.0</v>
      </c>
      <c r="K5" s="25"/>
      <c r="L5" s="26" t="s">
        <v>29</v>
      </c>
      <c r="M5" s="27"/>
      <c r="N5" s="27"/>
      <c r="O5" s="28"/>
    </row>
    <row r="6">
      <c r="A6" s="20" t="s">
        <v>30</v>
      </c>
      <c r="B6" s="21"/>
      <c r="C6" s="20" t="s">
        <v>31</v>
      </c>
      <c r="D6" s="20"/>
      <c r="E6" s="21"/>
      <c r="F6" s="21"/>
      <c r="G6" s="11"/>
      <c r="H6" s="20" t="s">
        <v>32</v>
      </c>
      <c r="I6" s="20" t="s">
        <v>33</v>
      </c>
      <c r="J6" s="21"/>
      <c r="K6" s="11"/>
      <c r="L6" s="20" t="s">
        <v>34</v>
      </c>
    </row>
    <row r="7">
      <c r="A7" s="22" t="s">
        <v>35</v>
      </c>
      <c r="B7" s="23"/>
      <c r="C7" s="22" t="s">
        <v>36</v>
      </c>
      <c r="D7" s="22" t="s">
        <v>37</v>
      </c>
      <c r="E7" s="23"/>
      <c r="F7" s="23"/>
      <c r="G7" s="11"/>
      <c r="H7" s="23"/>
      <c r="I7" s="23"/>
      <c r="J7" s="23"/>
      <c r="K7" s="11"/>
    </row>
    <row r="8">
      <c r="A8" s="20" t="s">
        <v>38</v>
      </c>
      <c r="B8" s="21"/>
      <c r="C8" s="20" t="s">
        <v>39</v>
      </c>
      <c r="D8" s="20" t="s">
        <v>40</v>
      </c>
      <c r="E8" s="21"/>
      <c r="F8" s="21"/>
      <c r="G8" s="11"/>
      <c r="H8" s="21"/>
      <c r="I8" s="21"/>
      <c r="J8" s="21"/>
      <c r="K8" s="11"/>
    </row>
    <row r="9">
      <c r="A9" s="22" t="s">
        <v>41</v>
      </c>
      <c r="B9" s="23"/>
      <c r="C9" s="22" t="s">
        <v>42</v>
      </c>
      <c r="D9" s="22" t="s">
        <v>43</v>
      </c>
      <c r="E9" s="23"/>
      <c r="F9" s="23"/>
      <c r="G9" s="11"/>
      <c r="H9" s="23"/>
      <c r="I9" s="23"/>
      <c r="J9" s="23"/>
      <c r="K9" s="11"/>
      <c r="L9" s="22" t="s">
        <v>44</v>
      </c>
      <c r="M9" s="23"/>
      <c r="N9" s="23"/>
    </row>
    <row r="10">
      <c r="A10" s="29" t="s">
        <v>45</v>
      </c>
      <c r="B10" s="30"/>
      <c r="C10" s="29" t="s">
        <v>46</v>
      </c>
      <c r="D10" s="29" t="s">
        <v>47</v>
      </c>
      <c r="E10" s="29" t="s">
        <v>48</v>
      </c>
      <c r="F10" s="30"/>
      <c r="G10" s="11"/>
      <c r="H10" s="30"/>
      <c r="I10" s="30"/>
      <c r="J10" s="30"/>
      <c r="K10" s="11"/>
      <c r="L10" s="29"/>
      <c r="M10" s="30"/>
      <c r="N10" s="30"/>
    </row>
    <row r="11">
      <c r="A11" s="22" t="s">
        <v>49</v>
      </c>
      <c r="B11" s="23"/>
      <c r="C11" s="22" t="s">
        <v>50</v>
      </c>
      <c r="D11" s="22" t="s">
        <v>51</v>
      </c>
      <c r="E11" s="23"/>
      <c r="F11" s="23"/>
      <c r="G11" s="11"/>
      <c r="H11" s="23"/>
      <c r="I11" s="23"/>
      <c r="J11" s="23"/>
      <c r="K11" s="11"/>
      <c r="L11" s="23"/>
      <c r="M11" s="23"/>
      <c r="N11" s="23"/>
    </row>
    <row r="12">
      <c r="A12" s="20" t="s">
        <v>27</v>
      </c>
      <c r="B12" s="21"/>
      <c r="C12" s="20" t="s">
        <v>52</v>
      </c>
      <c r="D12" s="21"/>
      <c r="E12" s="21"/>
      <c r="F12" s="21"/>
      <c r="G12" s="11"/>
      <c r="H12" s="21"/>
      <c r="I12" s="21"/>
      <c r="J12" s="21"/>
      <c r="K12" s="11"/>
      <c r="L12" s="21"/>
      <c r="M12" s="21"/>
      <c r="N12" s="21"/>
    </row>
    <row r="13">
      <c r="A13" s="22" t="s">
        <v>53</v>
      </c>
      <c r="B13" s="23"/>
      <c r="C13" s="22" t="s">
        <v>21</v>
      </c>
      <c r="D13" s="23"/>
      <c r="E13" s="23"/>
      <c r="F13" s="23"/>
      <c r="G13" s="11"/>
      <c r="H13" s="23"/>
      <c r="I13" s="23"/>
      <c r="J13" s="23"/>
      <c r="K13" s="11"/>
      <c r="L13" s="23"/>
      <c r="M13" s="23"/>
      <c r="N13" s="23"/>
    </row>
    <row r="14">
      <c r="A14" s="1" t="s">
        <v>54</v>
      </c>
      <c r="C14" s="1" t="s">
        <v>55</v>
      </c>
      <c r="G14" s="11"/>
      <c r="K14" s="11"/>
      <c r="L14" s="11"/>
      <c r="M14" s="11"/>
    </row>
    <row r="15">
      <c r="A15" s="1" t="s">
        <v>56</v>
      </c>
      <c r="G15" s="11"/>
      <c r="K15" s="11"/>
      <c r="L15" s="1" t="s">
        <v>57</v>
      </c>
    </row>
    <row r="16">
      <c r="A16" s="1" t="s">
        <v>58</v>
      </c>
      <c r="C16" s="1" t="s">
        <v>59</v>
      </c>
      <c r="D16" s="1" t="s">
        <v>60</v>
      </c>
      <c r="G16" s="11"/>
      <c r="K16" s="11"/>
      <c r="L16" s="1" t="s">
        <v>61</v>
      </c>
      <c r="M16" s="1" t="s">
        <v>62</v>
      </c>
    </row>
    <row r="17">
      <c r="A17" s="1" t="s">
        <v>63</v>
      </c>
      <c r="G17" s="11"/>
      <c r="K17" s="11"/>
      <c r="L17" s="1" t="s">
        <v>64</v>
      </c>
      <c r="M17" s="1" t="s">
        <v>65</v>
      </c>
    </row>
    <row r="18">
      <c r="A18" s="1" t="s">
        <v>66</v>
      </c>
      <c r="C18" s="1" t="s">
        <v>67</v>
      </c>
      <c r="G18" s="11"/>
      <c r="K18" s="11"/>
    </row>
    <row r="19">
      <c r="G19" s="11"/>
      <c r="K19" s="11"/>
    </row>
    <row r="20">
      <c r="G20" s="11"/>
      <c r="K20" s="11"/>
    </row>
    <row r="21">
      <c r="G21" s="11"/>
      <c r="K21" s="11"/>
    </row>
    <row r="22">
      <c r="G22" s="11"/>
      <c r="K22" s="11"/>
    </row>
  </sheetData>
  <mergeCells count="2">
    <mergeCell ref="B2:E2"/>
    <mergeCell ref="L6:N8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1.75"/>
    <col customWidth="1" min="3" max="3" width="19.88"/>
    <col customWidth="1" min="4" max="4" width="17.25"/>
    <col customWidth="1" min="5" max="5" width="13.5"/>
    <col customWidth="1" min="6" max="6" width="1.13"/>
    <col customWidth="1" min="7" max="7" width="14.0"/>
    <col customWidth="1" min="10" max="10" width="8.13"/>
    <col customWidth="1" min="11" max="11" width="18.25"/>
  </cols>
  <sheetData>
    <row r="1">
      <c r="B1" s="11"/>
      <c r="C1" s="1"/>
      <c r="D1" s="31"/>
      <c r="K1" s="32"/>
      <c r="L1" s="32"/>
      <c r="M1" s="32"/>
      <c r="N1" s="32"/>
      <c r="O1" s="32"/>
      <c r="P1" s="32"/>
    </row>
    <row r="2">
      <c r="B2" s="11"/>
      <c r="C2" s="1" t="s">
        <v>68</v>
      </c>
      <c r="D2" s="31">
        <v>100000.0</v>
      </c>
      <c r="K2" s="32" t="s">
        <v>69</v>
      </c>
    </row>
    <row r="3">
      <c r="B3" s="11"/>
      <c r="C3" s="1" t="s">
        <v>70</v>
      </c>
      <c r="D3" s="1" t="s">
        <v>71</v>
      </c>
      <c r="E3" s="1" t="s">
        <v>19</v>
      </c>
      <c r="F3" s="1"/>
      <c r="G3" s="1" t="s">
        <v>72</v>
      </c>
    </row>
    <row r="4">
      <c r="B4" s="11"/>
      <c r="C4" s="20" t="s">
        <v>8</v>
      </c>
      <c r="D4" s="21">
        <f t="shared" ref="D4:D18" si="1">RANDBETWEEN(0,5)</f>
        <v>1</v>
      </c>
      <c r="E4" s="33">
        <v>350.0</v>
      </c>
      <c r="F4" s="33"/>
      <c r="G4" s="21"/>
      <c r="H4" s="34">
        <f t="shared" ref="H4:H18" si="2">D4*E4</f>
        <v>350</v>
      </c>
    </row>
    <row r="5">
      <c r="B5" s="11"/>
      <c r="C5" s="22" t="s">
        <v>24</v>
      </c>
      <c r="D5" s="21">
        <f t="shared" si="1"/>
        <v>1</v>
      </c>
      <c r="E5" s="24">
        <v>100.0</v>
      </c>
      <c r="F5" s="24"/>
      <c r="G5" s="23"/>
      <c r="H5" s="34">
        <f t="shared" si="2"/>
        <v>100</v>
      </c>
    </row>
    <row r="6">
      <c r="B6" s="11"/>
      <c r="C6" s="20" t="s">
        <v>30</v>
      </c>
      <c r="D6" s="21">
        <f t="shared" si="1"/>
        <v>3</v>
      </c>
      <c r="E6" s="33">
        <v>75.0</v>
      </c>
      <c r="F6" s="33"/>
      <c r="G6" s="21"/>
      <c r="H6" s="34">
        <f t="shared" si="2"/>
        <v>225</v>
      </c>
    </row>
    <row r="7">
      <c r="B7" s="11"/>
      <c r="C7" s="22" t="s">
        <v>35</v>
      </c>
      <c r="D7" s="21">
        <f t="shared" si="1"/>
        <v>0</v>
      </c>
      <c r="E7" s="24">
        <v>50.0</v>
      </c>
      <c r="F7" s="24"/>
      <c r="G7" s="23"/>
      <c r="H7" s="34">
        <f t="shared" si="2"/>
        <v>0</v>
      </c>
    </row>
    <row r="8">
      <c r="B8" s="11"/>
      <c r="C8" s="20" t="s">
        <v>38</v>
      </c>
      <c r="D8" s="21">
        <f t="shared" si="1"/>
        <v>2</v>
      </c>
      <c r="E8" s="33">
        <v>1500.0</v>
      </c>
      <c r="F8" s="33"/>
      <c r="G8" s="21"/>
      <c r="H8" s="34">
        <f t="shared" si="2"/>
        <v>3000</v>
      </c>
    </row>
    <row r="9">
      <c r="B9" s="11"/>
      <c r="C9" s="22" t="s">
        <v>41</v>
      </c>
      <c r="D9" s="21">
        <f t="shared" si="1"/>
        <v>3</v>
      </c>
      <c r="E9" s="24">
        <v>500.0</v>
      </c>
      <c r="F9" s="24"/>
      <c r="G9" s="23"/>
      <c r="H9" s="34">
        <f t="shared" si="2"/>
        <v>1500</v>
      </c>
      <c r="K9" s="35" t="s">
        <v>73</v>
      </c>
      <c r="L9" s="36">
        <v>0.75</v>
      </c>
      <c r="N9" s="37" t="s">
        <v>74</v>
      </c>
    </row>
    <row r="10">
      <c r="B10" s="11"/>
      <c r="C10" s="20" t="s">
        <v>45</v>
      </c>
      <c r="D10" s="21">
        <f t="shared" si="1"/>
        <v>2</v>
      </c>
      <c r="E10" s="33">
        <v>350.0</v>
      </c>
      <c r="F10" s="33"/>
      <c r="G10" s="21"/>
      <c r="H10" s="34">
        <f t="shared" si="2"/>
        <v>700</v>
      </c>
      <c r="K10" s="35" t="s">
        <v>75</v>
      </c>
      <c r="L10" s="38">
        <f>RANDBETWEEN(1,5)</f>
        <v>1</v>
      </c>
      <c r="M10" s="1" t="s">
        <v>76</v>
      </c>
    </row>
    <row r="11">
      <c r="B11" s="11"/>
      <c r="C11" s="22" t="s">
        <v>49</v>
      </c>
      <c r="D11" s="21">
        <f t="shared" si="1"/>
        <v>5</v>
      </c>
      <c r="E11" s="24">
        <v>100.0</v>
      </c>
      <c r="F11" s="24"/>
      <c r="G11" s="23"/>
      <c r="H11" s="34">
        <f t="shared" si="2"/>
        <v>500</v>
      </c>
      <c r="K11" s="1"/>
    </row>
    <row r="12">
      <c r="B12" s="11"/>
      <c r="C12" s="20" t="s">
        <v>27</v>
      </c>
      <c r="D12" s="21">
        <f t="shared" si="1"/>
        <v>5</v>
      </c>
      <c r="E12" s="33">
        <v>75.0</v>
      </c>
      <c r="F12" s="33"/>
      <c r="G12" s="21"/>
      <c r="H12" s="34">
        <f t="shared" si="2"/>
        <v>375</v>
      </c>
      <c r="P12" s="39"/>
    </row>
    <row r="13">
      <c r="B13" s="11"/>
      <c r="C13" s="22" t="s">
        <v>53</v>
      </c>
      <c r="D13" s="21">
        <f t="shared" si="1"/>
        <v>4</v>
      </c>
      <c r="E13" s="24">
        <v>2500.0</v>
      </c>
      <c r="F13" s="24"/>
      <c r="G13" s="23"/>
      <c r="H13" s="34">
        <f t="shared" si="2"/>
        <v>10000</v>
      </c>
      <c r="O13" s="40" t="s">
        <v>77</v>
      </c>
      <c r="P13" s="41"/>
      <c r="Q13" s="42"/>
    </row>
    <row r="14">
      <c r="B14" s="11"/>
      <c r="C14" s="20" t="s">
        <v>54</v>
      </c>
      <c r="D14" s="21">
        <f t="shared" si="1"/>
        <v>0</v>
      </c>
      <c r="E14" s="33">
        <v>250.0</v>
      </c>
      <c r="F14" s="33"/>
      <c r="G14" s="21"/>
      <c r="H14" s="34">
        <f t="shared" si="2"/>
        <v>0</v>
      </c>
      <c r="K14" s="35" t="s">
        <v>78</v>
      </c>
      <c r="L14" s="43">
        <f>H26*L9</f>
        <v>12480</v>
      </c>
      <c r="O14" s="44">
        <v>1.0</v>
      </c>
      <c r="P14" s="45">
        <v>5.0E-4</v>
      </c>
      <c r="Q14" s="46" t="s">
        <v>79</v>
      </c>
    </row>
    <row r="15">
      <c r="B15" s="11"/>
      <c r="C15" s="22" t="s">
        <v>56</v>
      </c>
      <c r="D15" s="21">
        <f t="shared" si="1"/>
        <v>5</v>
      </c>
      <c r="E15" s="24">
        <v>50.0</v>
      </c>
      <c r="F15" s="24"/>
      <c r="G15" s="23"/>
      <c r="H15" s="34">
        <f t="shared" si="2"/>
        <v>250</v>
      </c>
      <c r="K15" s="35" t="s">
        <v>80</v>
      </c>
      <c r="L15" s="43">
        <f>H26-L14</f>
        <v>4160</v>
      </c>
      <c r="O15" s="40">
        <v>2.0</v>
      </c>
      <c r="P15" s="47">
        <v>0.055</v>
      </c>
      <c r="Q15" s="42"/>
    </row>
    <row r="16">
      <c r="B16" s="11"/>
      <c r="C16" s="20" t="s">
        <v>58</v>
      </c>
      <c r="D16" s="21">
        <f t="shared" si="1"/>
        <v>1</v>
      </c>
      <c r="E16" s="33">
        <v>50.0</v>
      </c>
      <c r="F16" s="33"/>
      <c r="G16" s="21"/>
      <c r="H16" s="34">
        <f t="shared" si="2"/>
        <v>50</v>
      </c>
      <c r="O16" s="35">
        <v>3.0</v>
      </c>
      <c r="P16" s="48">
        <v>0.155</v>
      </c>
      <c r="Q16" s="42"/>
    </row>
    <row r="17">
      <c r="B17" s="11"/>
      <c r="C17" s="22" t="s">
        <v>63</v>
      </c>
      <c r="D17" s="21">
        <f t="shared" si="1"/>
        <v>0</v>
      </c>
      <c r="E17" s="24">
        <v>35.0</v>
      </c>
      <c r="F17" s="24"/>
      <c r="G17" s="23"/>
      <c r="H17" s="34">
        <f t="shared" si="2"/>
        <v>0</v>
      </c>
      <c r="K17" s="35" t="s">
        <v>81</v>
      </c>
      <c r="L17" s="49">
        <f>IFERROR(VLOOKUP(O14:P18),0.05%)</f>
        <v>0.0005</v>
      </c>
      <c r="O17" s="35">
        <v>4.0</v>
      </c>
      <c r="P17" s="50">
        <v>0.354</v>
      </c>
      <c r="Q17" s="42"/>
    </row>
    <row r="18">
      <c r="B18" s="11"/>
      <c r="C18" s="20" t="s">
        <v>66</v>
      </c>
      <c r="D18" s="21">
        <f t="shared" si="1"/>
        <v>4</v>
      </c>
      <c r="E18" s="33">
        <v>35.0</v>
      </c>
      <c r="F18" s="33"/>
      <c r="G18" s="21"/>
      <c r="H18" s="34">
        <f t="shared" si="2"/>
        <v>140</v>
      </c>
      <c r="K18" s="35" t="s">
        <v>82</v>
      </c>
      <c r="L18" s="43">
        <f>D2-L14</f>
        <v>87520</v>
      </c>
      <c r="O18" s="51">
        <v>5.0</v>
      </c>
      <c r="P18" s="52">
        <v>0.7525</v>
      </c>
      <c r="Q18" s="51" t="s">
        <v>83</v>
      </c>
    </row>
    <row r="19">
      <c r="B19" s="11"/>
      <c r="K19" s="35" t="s">
        <v>84</v>
      </c>
      <c r="L19" s="43">
        <f>L18*L17</f>
        <v>43.76</v>
      </c>
    </row>
    <row r="20">
      <c r="B20" s="11"/>
    </row>
    <row r="21">
      <c r="B21" s="11"/>
      <c r="G21" s="10" t="s">
        <v>85</v>
      </c>
      <c r="H21" s="53">
        <f>SUM(H4:H18)</f>
        <v>17190</v>
      </c>
      <c r="K21" s="10" t="s">
        <v>86</v>
      </c>
      <c r="L21" s="53">
        <f>L18+L19</f>
        <v>87563.76</v>
      </c>
    </row>
    <row r="22">
      <c r="B22" s="11"/>
      <c r="E22" s="35" t="s">
        <v>87</v>
      </c>
      <c r="F22" s="35"/>
      <c r="G22" s="54">
        <v>100.0</v>
      </c>
      <c r="H22" s="55">
        <f>H21+G22</f>
        <v>17290</v>
      </c>
    </row>
    <row r="23">
      <c r="B23" s="11"/>
      <c r="E23" s="35" t="s">
        <v>88</v>
      </c>
      <c r="F23" s="35"/>
      <c r="G23" s="35">
        <v>150.0</v>
      </c>
      <c r="H23" s="43">
        <f t="shared" ref="H23:H24" si="3">H22-G23</f>
        <v>17140</v>
      </c>
    </row>
    <row r="24">
      <c r="B24" s="11"/>
      <c r="E24" s="35" t="s">
        <v>89</v>
      </c>
      <c r="F24" s="35"/>
      <c r="G24" s="35">
        <v>500.0</v>
      </c>
      <c r="H24" s="43">
        <f t="shared" si="3"/>
        <v>16640</v>
      </c>
    </row>
    <row r="25">
      <c r="B25" s="11"/>
      <c r="J25" s="1"/>
      <c r="K25" s="56"/>
    </row>
    <row r="26">
      <c r="B26" s="11"/>
      <c r="G26" s="57" t="s">
        <v>90</v>
      </c>
      <c r="H26" s="58">
        <f>H24</f>
        <v>16640</v>
      </c>
    </row>
    <row r="27">
      <c r="B27" s="11"/>
    </row>
    <row r="28">
      <c r="B28" s="11"/>
    </row>
    <row r="29">
      <c r="B29" s="11"/>
      <c r="D29" s="59" t="s">
        <v>91</v>
      </c>
      <c r="E29" s="53">
        <f>L15</f>
        <v>4160</v>
      </c>
    </row>
    <row r="30">
      <c r="B30" s="11"/>
      <c r="C30" s="60" t="s">
        <v>92</v>
      </c>
      <c r="F30" s="60"/>
      <c r="G30" s="1" t="s">
        <v>93</v>
      </c>
    </row>
    <row r="31">
      <c r="B31" s="11"/>
      <c r="C31" s="1" t="s">
        <v>94</v>
      </c>
      <c r="F31" s="11"/>
      <c r="G31" s="11"/>
    </row>
    <row r="32">
      <c r="B32" s="11"/>
      <c r="C32" s="1" t="s">
        <v>95</v>
      </c>
      <c r="D32" s="31">
        <v>1500.0</v>
      </c>
      <c r="F32" s="11"/>
      <c r="G32" s="61">
        <f>E29-D32</f>
        <v>2660</v>
      </c>
    </row>
    <row r="33">
      <c r="B33" s="11"/>
      <c r="C33" s="1" t="s">
        <v>96</v>
      </c>
      <c r="D33" s="31">
        <v>750.0</v>
      </c>
      <c r="F33" s="11"/>
      <c r="G33" s="61">
        <f>E29-D33</f>
        <v>3410</v>
      </c>
    </row>
    <row r="34">
      <c r="B34" s="11"/>
      <c r="C34" s="1" t="s">
        <v>97</v>
      </c>
      <c r="D34" s="31">
        <v>500.0</v>
      </c>
      <c r="F34" s="11"/>
      <c r="G34" s="61">
        <f>E29-D34</f>
        <v>3660</v>
      </c>
    </row>
    <row r="35">
      <c r="B35" s="11"/>
      <c r="C35" s="1" t="s">
        <v>98</v>
      </c>
      <c r="D35" s="31">
        <v>250.0</v>
      </c>
      <c r="F35" s="11"/>
      <c r="G35" s="61">
        <f>E29-D35</f>
        <v>3910</v>
      </c>
    </row>
    <row r="36">
      <c r="B36" s="11"/>
      <c r="C36" s="1" t="s">
        <v>99</v>
      </c>
      <c r="D36" s="31">
        <v>140.0</v>
      </c>
      <c r="F36" s="11"/>
      <c r="G36" s="61">
        <f>E29-D36</f>
        <v>4020</v>
      </c>
    </row>
    <row r="37" ht="3.0" customHeight="1">
      <c r="B37" s="11"/>
      <c r="C37" s="11"/>
      <c r="D37" s="11"/>
      <c r="E37" s="11"/>
      <c r="F37" s="62"/>
      <c r="G37" s="62"/>
    </row>
  </sheetData>
  <mergeCells count="4">
    <mergeCell ref="K2:P7"/>
    <mergeCell ref="N9:Q11"/>
    <mergeCell ref="K25:M25"/>
    <mergeCell ref="C30:E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.25"/>
    <col customWidth="1" min="27" max="31" width="14.63"/>
  </cols>
  <sheetData>
    <row r="2">
      <c r="B2" s="63" t="s">
        <v>100</v>
      </c>
      <c r="C2" s="64"/>
      <c r="D2" s="64"/>
      <c r="E2" s="64"/>
      <c r="F2" s="64"/>
      <c r="G2" s="64"/>
      <c r="H2" s="65"/>
    </row>
    <row r="4">
      <c r="B4" s="66"/>
      <c r="C4" s="67"/>
      <c r="D4" s="67"/>
      <c r="E4" s="67"/>
      <c r="F4" s="67"/>
      <c r="G4" s="67"/>
      <c r="H4" s="68"/>
      <c r="O4" s="69" t="s">
        <v>21</v>
      </c>
      <c r="P4" s="70"/>
      <c r="Q4" s="71"/>
      <c r="S4" s="69" t="s">
        <v>101</v>
      </c>
      <c r="T4" s="71"/>
      <c r="AA4" s="37" t="s">
        <v>102</v>
      </c>
    </row>
    <row r="5">
      <c r="B5" s="72"/>
      <c r="H5" s="73"/>
      <c r="O5" s="74"/>
      <c r="P5" s="75"/>
      <c r="Q5" s="76"/>
      <c r="S5" s="74"/>
      <c r="T5" s="76"/>
    </row>
    <row r="6">
      <c r="B6" s="72"/>
      <c r="H6" s="73"/>
    </row>
    <row r="7">
      <c r="B7" s="72"/>
      <c r="H7" s="73"/>
      <c r="S7" s="69" t="s">
        <v>103</v>
      </c>
      <c r="T7" s="70"/>
      <c r="U7" s="71"/>
      <c r="W7" s="77" t="s">
        <v>104</v>
      </c>
    </row>
    <row r="8">
      <c r="B8" s="72"/>
      <c r="H8" s="73"/>
      <c r="S8" s="74"/>
      <c r="T8" s="75"/>
      <c r="U8" s="78"/>
      <c r="W8" s="54" t="s">
        <v>105</v>
      </c>
    </row>
    <row r="9">
      <c r="B9" s="79"/>
      <c r="C9" s="80"/>
      <c r="D9" s="80"/>
      <c r="E9" s="80"/>
      <c r="F9" s="80"/>
      <c r="G9" s="80"/>
      <c r="H9" s="81"/>
    </row>
    <row r="12">
      <c r="B12" s="63" t="s">
        <v>106</v>
      </c>
      <c r="C12" s="64"/>
      <c r="D12" s="64"/>
      <c r="E12" s="64"/>
      <c r="F12" s="64"/>
      <c r="G12" s="64"/>
      <c r="H12" s="65"/>
    </row>
    <row r="13">
      <c r="AA13" s="37" t="s">
        <v>107</v>
      </c>
    </row>
    <row r="14">
      <c r="B14" s="66"/>
      <c r="C14" s="67"/>
      <c r="D14" s="67"/>
      <c r="E14" s="67"/>
      <c r="F14" s="67"/>
      <c r="G14" s="82"/>
      <c r="H14" s="67"/>
      <c r="I14" s="67"/>
      <c r="J14" s="67"/>
      <c r="K14" s="68"/>
    </row>
    <row r="15">
      <c r="B15" s="72"/>
      <c r="G15" s="83"/>
      <c r="K15" s="73"/>
    </row>
    <row r="16">
      <c r="B16" s="72"/>
      <c r="G16" s="83"/>
      <c r="K16" s="73"/>
    </row>
    <row r="17">
      <c r="B17" s="72"/>
      <c r="G17" s="83"/>
      <c r="K17" s="73"/>
    </row>
    <row r="18">
      <c r="B18" s="72"/>
      <c r="G18" s="84"/>
      <c r="H18" s="85"/>
      <c r="I18" s="85"/>
      <c r="J18" s="85"/>
      <c r="K18" s="86"/>
    </row>
    <row r="19">
      <c r="B19" s="72"/>
      <c r="K19" s="73"/>
    </row>
    <row r="20">
      <c r="B20" s="72"/>
      <c r="K20" s="73"/>
    </row>
    <row r="21">
      <c r="B21" s="79"/>
      <c r="C21" s="80"/>
      <c r="D21" s="80"/>
      <c r="E21" s="80"/>
      <c r="F21" s="80"/>
      <c r="G21" s="80"/>
      <c r="H21" s="80"/>
      <c r="I21" s="80"/>
      <c r="J21" s="80"/>
      <c r="K21" s="81"/>
    </row>
    <row r="24">
      <c r="B24" s="63" t="s">
        <v>108</v>
      </c>
      <c r="C24" s="64"/>
      <c r="D24" s="64"/>
      <c r="E24" s="64"/>
      <c r="F24" s="64"/>
      <c r="G24" s="64"/>
      <c r="H24" s="65"/>
    </row>
    <row r="26">
      <c r="B26" s="66"/>
      <c r="C26" s="67"/>
      <c r="D26" s="67"/>
      <c r="E26" s="67"/>
      <c r="F26" s="82"/>
      <c r="G26" s="67"/>
      <c r="H26" s="67"/>
      <c r="I26" s="87"/>
      <c r="J26" s="67"/>
      <c r="K26" s="67"/>
      <c r="L26" s="67"/>
      <c r="M26" s="67"/>
      <c r="N26" s="67"/>
      <c r="O26" s="68"/>
      <c r="AA26" s="37" t="s">
        <v>109</v>
      </c>
    </row>
    <row r="27">
      <c r="B27" s="72"/>
      <c r="F27" s="83"/>
      <c r="I27" s="88"/>
      <c r="O27" s="73"/>
    </row>
    <row r="28">
      <c r="B28" s="72"/>
      <c r="F28" s="83"/>
      <c r="I28" s="88"/>
      <c r="O28" s="73"/>
    </row>
    <row r="29">
      <c r="B29" s="72"/>
      <c r="F29" s="84"/>
      <c r="G29" s="85"/>
      <c r="H29" s="85"/>
      <c r="I29" s="89"/>
      <c r="O29" s="73"/>
    </row>
    <row r="30">
      <c r="B30" s="72"/>
      <c r="O30" s="73"/>
    </row>
    <row r="31">
      <c r="B31" s="72"/>
      <c r="O31" s="73"/>
    </row>
    <row r="32">
      <c r="B32" s="90"/>
      <c r="C32" s="91"/>
      <c r="D32" s="91"/>
      <c r="E32" s="91"/>
      <c r="F32" s="92"/>
      <c r="G32" s="91"/>
      <c r="H32" s="91"/>
      <c r="I32" s="91"/>
      <c r="J32" s="91"/>
      <c r="K32" s="91"/>
      <c r="L32" s="91"/>
      <c r="M32" s="91"/>
      <c r="N32" s="91"/>
      <c r="O32" s="93"/>
    </row>
    <row r="33">
      <c r="B33" s="72"/>
      <c r="F33" s="88"/>
      <c r="O33" s="73"/>
    </row>
    <row r="34">
      <c r="B34" s="72"/>
      <c r="F34" s="88"/>
      <c r="O34" s="73"/>
    </row>
    <row r="35">
      <c r="B35" s="72"/>
      <c r="F35" s="88"/>
      <c r="O35" s="73"/>
    </row>
    <row r="36">
      <c r="B36" s="79"/>
      <c r="C36" s="80"/>
      <c r="D36" s="80"/>
      <c r="E36" s="80"/>
      <c r="F36" s="94"/>
      <c r="G36" s="80"/>
      <c r="H36" s="80"/>
      <c r="I36" s="80"/>
      <c r="J36" s="80"/>
      <c r="K36" s="80"/>
      <c r="L36" s="80"/>
      <c r="M36" s="80"/>
      <c r="N36" s="80"/>
      <c r="O36" s="81"/>
    </row>
  </sheetData>
  <mergeCells count="6">
    <mergeCell ref="B2:H2"/>
    <mergeCell ref="AA4:AC5"/>
    <mergeCell ref="B12:H12"/>
    <mergeCell ref="AA13:AC14"/>
    <mergeCell ref="B24:H24"/>
    <mergeCell ref="AA26:AC27"/>
  </mergeCells>
  <drawing r:id="rId1"/>
</worksheet>
</file>