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\Desktop\Refresh\AetherialProjects\Aetherial\Info\Archoros\Kryukia\Infrastructure\"/>
    </mc:Choice>
  </mc:AlternateContent>
  <xr:revisionPtr revIDLastSave="0" documentId="13_ncr:1_{2EA970AA-A955-43E6-91BA-9B269CA89656}" xr6:coauthVersionLast="45" xr6:coauthVersionMax="45" xr10:uidLastSave="{00000000-0000-0000-0000-000000000000}"/>
  <bookViews>
    <workbookView minimized="1" xWindow="-2790" yWindow="945" windowWidth="25050" windowHeight="12345" activeTab="2" xr2:uid="{00000000-000D-0000-FFFF-FFFF00000000}"/>
  </bookViews>
  <sheets>
    <sheet name="Kryukian Population" sheetId="3" r:id="rId1"/>
    <sheet name="Federation Population" sheetId="2" r:id="rId2"/>
    <sheet name="Magi Re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0" i="2" l="1"/>
  <c r="E21" i="2"/>
  <c r="E24" i="2"/>
  <c r="E25" i="2"/>
  <c r="V8" i="4"/>
  <c r="S8" i="4"/>
  <c r="O8" i="4"/>
  <c r="E8" i="4"/>
  <c r="K3" i="2"/>
  <c r="K4" i="2"/>
  <c r="K5" i="2"/>
  <c r="K6" i="2"/>
  <c r="K7" i="2"/>
  <c r="K9" i="2"/>
  <c r="N3" i="2"/>
  <c r="N9" i="2" s="1"/>
  <c r="N4" i="2"/>
  <c r="N5" i="2"/>
  <c r="N6" i="2"/>
  <c r="N7" i="2"/>
  <c r="G7" i="2"/>
  <c r="G6" i="2"/>
  <c r="G5" i="2"/>
  <c r="G4" i="2"/>
  <c r="G3" i="2"/>
  <c r="E24" i="3"/>
  <c r="E25" i="3"/>
  <c r="E26" i="3"/>
  <c r="E27" i="3"/>
  <c r="E23" i="3"/>
  <c r="E22" i="3"/>
  <c r="E20" i="3"/>
  <c r="E28" i="3" s="1"/>
  <c r="E21" i="3"/>
  <c r="B28" i="3"/>
  <c r="G3" i="3"/>
  <c r="N10" i="3"/>
  <c r="N9" i="3"/>
  <c r="N8" i="3"/>
  <c r="N7" i="3"/>
  <c r="N6" i="3"/>
  <c r="N5" i="3"/>
  <c r="N4" i="3"/>
  <c r="N3" i="3"/>
  <c r="N11" i="3" s="1"/>
  <c r="K10" i="3"/>
  <c r="K9" i="3"/>
  <c r="K8" i="3"/>
  <c r="K7" i="3"/>
  <c r="K6" i="3"/>
  <c r="K5" i="3"/>
  <c r="K4" i="3"/>
  <c r="K3" i="3"/>
  <c r="K11" i="3" s="1"/>
  <c r="G10" i="3"/>
  <c r="G9" i="3"/>
  <c r="G8" i="3"/>
  <c r="G7" i="3"/>
  <c r="G6" i="3"/>
  <c r="G5" i="3"/>
  <c r="G4" i="3"/>
  <c r="B11" i="3"/>
  <c r="B25" i="2"/>
  <c r="B9" i="2"/>
</calcChain>
</file>

<file path=xl/sharedStrings.xml><?xml version="1.0" encoding="utf-8"?>
<sst xmlns="http://schemas.openxmlformats.org/spreadsheetml/2006/main" count="90" uniqueCount="49">
  <si>
    <t>Kryukian Population</t>
  </si>
  <si>
    <t>City Name</t>
  </si>
  <si>
    <t>Population</t>
  </si>
  <si>
    <t>Fertility</t>
  </si>
  <si>
    <t>Food</t>
  </si>
  <si>
    <t>Happiness</t>
  </si>
  <si>
    <t>Total</t>
  </si>
  <si>
    <t>FFH Total</t>
  </si>
  <si>
    <t>Estimated Growth Per Decade</t>
  </si>
  <si>
    <t>Estimated Magi Population</t>
  </si>
  <si>
    <t>Vyriel</t>
  </si>
  <si>
    <t>Notes:</t>
  </si>
  <si>
    <t>*Mages are trained in Vyriel</t>
  </si>
  <si>
    <t>Romdyc</t>
  </si>
  <si>
    <t>*Fertility Scale (0-5)</t>
  </si>
  <si>
    <t>Paschvy</t>
  </si>
  <si>
    <t>*Food Scale (0-10)</t>
  </si>
  <si>
    <t>*0 = starving, 5 = everyone eats, 10 = decadent</t>
  </si>
  <si>
    <t>Ujolln</t>
  </si>
  <si>
    <t>*Happiness Scale (0-5)</t>
  </si>
  <si>
    <t>Viznik</t>
  </si>
  <si>
    <t>Oudschiv</t>
  </si>
  <si>
    <t>Asylla</t>
  </si>
  <si>
    <t>Kryukfel</t>
  </si>
  <si>
    <t>Mage Percentage</t>
  </si>
  <si>
    <t>Tax Rate</t>
  </si>
  <si>
    <t>Annual Tax Income</t>
  </si>
  <si>
    <t>Import Tax</t>
  </si>
  <si>
    <t>Export Tax</t>
  </si>
  <si>
    <t>Federation Population</t>
  </si>
  <si>
    <t>Arkadia</t>
  </si>
  <si>
    <t>*Vavin is the old Capital, Nero is the New</t>
  </si>
  <si>
    <t>Cista</t>
  </si>
  <si>
    <t>*Auburn and Anatole are from Arkadia</t>
  </si>
  <si>
    <t>Lasc</t>
  </si>
  <si>
    <t>Nero</t>
  </si>
  <si>
    <t>Vavin</t>
  </si>
  <si>
    <t>Arcane Talent Pool</t>
  </si>
  <si>
    <t>Note:</t>
  </si>
  <si>
    <t>*Numbers may not reflect true value</t>
  </si>
  <si>
    <t>Location</t>
  </si>
  <si>
    <t>Magi Population</t>
  </si>
  <si>
    <t>Kryukian</t>
  </si>
  <si>
    <t>Federation</t>
  </si>
  <si>
    <t>Total Estimated Magi Population</t>
  </si>
  <si>
    <t>*new as of 8/20/2018</t>
  </si>
  <si>
    <t>*Cista and Lasc have been replaced with Hansa and Straga.</t>
  </si>
  <si>
    <t>*Cista and Lasc are now smaller holding under control of the Council of Vavin.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</si>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</sst>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Fill="1" applyBorder="1"/>
    <xf numFmtId="10" fontId="0" fillId="0" borderId="0" xfId="0" applyNumberFormat="1" applyFill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2" xfId="0" applyFill="1" applyBorder="1"/>
    <xf numFmtId="10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10" fontId="0" fillId="0" borderId="4" xfId="0" applyNumberFormat="1" applyBorder="1"/>
    <xf numFmtId="0" fontId="0" fillId="3" borderId="5" xfId="0" applyFill="1" applyBorder="1"/>
    <xf numFmtId="165" fontId="0" fillId="0" borderId="4" xfId="0" applyNumberFormat="1" applyBorder="1"/>
    <xf numFmtId="0" fontId="0" fillId="0" borderId="6" xfId="0" applyBorder="1"/>
    <xf numFmtId="0" fontId="0" fillId="0" borderId="4" xfId="0" applyFill="1" applyBorder="1"/>
    <xf numFmtId="164" fontId="0" fillId="0" borderId="4" xfId="0" applyNumberFormat="1" applyBorder="1"/>
    <xf numFmtId="0" fontId="0" fillId="4" borderId="4" xfId="0" applyFill="1" applyBorder="1"/>
    <xf numFmtId="10" fontId="0" fillId="4" borderId="4" xfId="0" applyNumberFormat="1" applyFill="1" applyBorder="1"/>
    <xf numFmtId="0" fontId="0" fillId="5" borderId="4" xfId="0" applyFill="1" applyBorder="1"/>
    <xf numFmtId="164" fontId="0" fillId="5" borderId="4" xfId="0" applyNumberFormat="1" applyFill="1" applyBorder="1"/>
    <xf numFmtId="10" fontId="0" fillId="2" borderId="6" xfId="0" applyNumberFormat="1" applyFill="1" applyBorder="1"/>
    <xf numFmtId="10" fontId="0" fillId="0" borderId="6" xfId="0" applyNumberFormat="1" applyBorder="1"/>
    <xf numFmtId="10" fontId="0" fillId="0" borderId="4" xfId="0" applyNumberFormat="1" applyFill="1" applyBorder="1"/>
    <xf numFmtId="0" fontId="0" fillId="0" borderId="5" xfId="0" applyBorder="1"/>
    <xf numFmtId="10" fontId="0" fillId="5" borderId="4" xfId="0" applyNumberFormat="1" applyFill="1" applyBorder="1"/>
    <xf numFmtId="0" fontId="0" fillId="0" borderId="7" xfId="0" applyFill="1" applyBorder="1"/>
    <xf numFmtId="0" fontId="0" fillId="0" borderId="5" xfId="0" applyFill="1" applyBorder="1"/>
    <xf numFmtId="0" fontId="0" fillId="5" borderId="9" xfId="0" applyFill="1" applyBorder="1"/>
    <xf numFmtId="10" fontId="0" fillId="3" borderId="10" xfId="0" applyNumberFormat="1" applyFill="1" applyBorder="1"/>
    <xf numFmtId="0" fontId="0" fillId="5" borderId="6" xfId="0" applyFill="1" applyBorder="1"/>
    <xf numFmtId="0" fontId="0" fillId="0" borderId="9" xfId="0" applyBorder="1"/>
    <xf numFmtId="10" fontId="0" fillId="6" borderId="4" xfId="0" applyNumberFormat="1" applyFill="1" applyBorder="1"/>
    <xf numFmtId="0" fontId="0" fillId="6" borderId="4" xfId="0" applyFill="1" applyBorder="1"/>
    <xf numFmtId="164" fontId="0" fillId="6" borderId="4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7E67-62B0-41E1-BC0E-83AB44F52C03}">
  <dimension ref="A1:T28"/>
  <sheetViews>
    <sheetView topLeftCell="A7" workbookViewId="0">
      <selection activeCell="B28" sqref="B28"/>
    </sheetView>
  </sheetViews>
  <sheetFormatPr defaultRowHeight="15" x14ac:dyDescent="0.25"/>
  <cols>
    <col min="1" max="1" width="10.28515625" bestFit="1" customWidth="1"/>
    <col min="2" max="2" width="14.42578125" bestFit="1" customWidth="1"/>
    <col min="5" max="5" width="18.140625" bestFit="1" customWidth="1"/>
    <col min="7" max="7" width="10.5703125" bestFit="1" customWidth="1"/>
    <col min="8" max="9" width="10.28515625" bestFit="1" customWidth="1"/>
    <col min="11" max="11" width="28" bestFit="1" customWidth="1"/>
    <col min="14" max="14" width="25.28515625" bestFit="1" customWidth="1"/>
  </cols>
  <sheetData>
    <row r="1" spans="1:20" ht="26.25" x14ac:dyDescent="0.4">
      <c r="A1" s="39" t="s">
        <v>0</v>
      </c>
      <c r="B1" s="39"/>
      <c r="C1" s="39"/>
      <c r="D1" s="39"/>
    </row>
    <row r="2" spans="1:20" x14ac:dyDescent="0.25">
      <c r="A2" s="12" t="s">
        <v>1</v>
      </c>
      <c r="B2" s="12" t="s">
        <v>2</v>
      </c>
      <c r="C2" s="12"/>
      <c r="D2" s="12" t="s">
        <v>3</v>
      </c>
      <c r="E2" s="12" t="s">
        <v>4</v>
      </c>
      <c r="F2" s="12" t="s">
        <v>5</v>
      </c>
      <c r="G2" s="12" t="s">
        <v>6</v>
      </c>
      <c r="H2" s="12"/>
      <c r="I2" s="16" t="s">
        <v>7</v>
      </c>
      <c r="J2" s="12"/>
      <c r="K2" s="12" t="s">
        <v>8</v>
      </c>
      <c r="L2" s="12"/>
      <c r="M2" s="12"/>
      <c r="N2" s="12" t="s">
        <v>9</v>
      </c>
    </row>
    <row r="3" spans="1:20" x14ac:dyDescent="0.25">
      <c r="A3" s="11" t="s">
        <v>10</v>
      </c>
      <c r="B3" s="11">
        <v>840000</v>
      </c>
      <c r="C3" s="11"/>
      <c r="D3" s="11">
        <v>4</v>
      </c>
      <c r="E3" s="11">
        <v>8</v>
      </c>
      <c r="F3" s="11">
        <v>5</v>
      </c>
      <c r="G3" s="11">
        <f t="shared" ref="G3:G10" si="0">SUM(D3:F3)</f>
        <v>17</v>
      </c>
      <c r="H3" s="11"/>
      <c r="I3" s="23">
        <v>0.17</v>
      </c>
      <c r="J3" s="11"/>
      <c r="K3" s="11">
        <f t="shared" ref="K3:K10" si="1">B3*I3</f>
        <v>142800</v>
      </c>
      <c r="L3" s="11"/>
      <c r="M3" s="11"/>
      <c r="N3" s="11">
        <f>B3*A15</f>
        <v>13440</v>
      </c>
      <c r="Q3" t="s">
        <v>11</v>
      </c>
      <c r="R3" t="s">
        <v>12</v>
      </c>
    </row>
    <row r="4" spans="1:20" x14ac:dyDescent="0.25">
      <c r="A4" s="12" t="s">
        <v>13</v>
      </c>
      <c r="B4" s="12">
        <v>20000000</v>
      </c>
      <c r="C4" s="12"/>
      <c r="D4" s="12">
        <v>5</v>
      </c>
      <c r="E4" s="12">
        <v>10</v>
      </c>
      <c r="F4" s="12">
        <v>3</v>
      </c>
      <c r="G4" s="12">
        <f t="shared" si="0"/>
        <v>18</v>
      </c>
      <c r="H4" s="12"/>
      <c r="I4" s="24">
        <v>0.16</v>
      </c>
      <c r="J4" s="12"/>
      <c r="K4" s="12">
        <f t="shared" si="1"/>
        <v>3200000</v>
      </c>
      <c r="L4" s="12"/>
      <c r="M4" s="12"/>
      <c r="N4" s="12">
        <f>B4*A15</f>
        <v>320000</v>
      </c>
      <c r="R4" t="s">
        <v>14</v>
      </c>
    </row>
    <row r="5" spans="1:20" x14ac:dyDescent="0.25">
      <c r="A5" s="12" t="s">
        <v>15</v>
      </c>
      <c r="B5" s="12">
        <v>60000</v>
      </c>
      <c r="C5" s="12"/>
      <c r="D5" s="12">
        <v>2</v>
      </c>
      <c r="E5" s="12">
        <v>10</v>
      </c>
      <c r="F5" s="12">
        <v>4</v>
      </c>
      <c r="G5" s="12">
        <f t="shared" si="0"/>
        <v>16</v>
      </c>
      <c r="H5" s="12"/>
      <c r="I5" s="24">
        <v>0.16</v>
      </c>
      <c r="J5" s="13"/>
      <c r="K5" s="12">
        <f t="shared" si="1"/>
        <v>9600</v>
      </c>
      <c r="L5" s="12"/>
      <c r="M5" s="12"/>
      <c r="N5" s="12">
        <f>B5*A15</f>
        <v>960</v>
      </c>
      <c r="R5" t="s">
        <v>16</v>
      </c>
      <c r="T5" t="s">
        <v>17</v>
      </c>
    </row>
    <row r="6" spans="1:20" x14ac:dyDescent="0.25">
      <c r="A6" s="12" t="s">
        <v>18</v>
      </c>
      <c r="B6" s="12">
        <v>7908000</v>
      </c>
      <c r="C6" s="12"/>
      <c r="D6" s="12">
        <v>4</v>
      </c>
      <c r="E6" s="12">
        <v>6</v>
      </c>
      <c r="F6" s="12">
        <v>3</v>
      </c>
      <c r="G6" s="12">
        <f t="shared" si="0"/>
        <v>13</v>
      </c>
      <c r="H6" s="12"/>
      <c r="I6" s="24">
        <v>0.12</v>
      </c>
      <c r="J6" s="12"/>
      <c r="K6" s="12">
        <f t="shared" si="1"/>
        <v>948960</v>
      </c>
      <c r="L6" s="12"/>
      <c r="M6" s="12"/>
      <c r="N6" s="12">
        <f>B6*A15</f>
        <v>126528</v>
      </c>
      <c r="R6" t="s">
        <v>19</v>
      </c>
    </row>
    <row r="7" spans="1:20" x14ac:dyDescent="0.25">
      <c r="A7" s="12" t="s">
        <v>20</v>
      </c>
      <c r="B7" s="12">
        <v>4000</v>
      </c>
      <c r="C7" s="12"/>
      <c r="D7" s="12">
        <v>1</v>
      </c>
      <c r="E7" s="12">
        <v>3</v>
      </c>
      <c r="F7" s="12">
        <v>2</v>
      </c>
      <c r="G7" s="12">
        <f t="shared" si="0"/>
        <v>6</v>
      </c>
      <c r="H7" s="12"/>
      <c r="I7" s="24">
        <v>0.06</v>
      </c>
      <c r="J7" s="12"/>
      <c r="K7" s="12">
        <f t="shared" si="1"/>
        <v>240</v>
      </c>
      <c r="L7" s="12"/>
      <c r="M7" s="12"/>
      <c r="N7" s="12">
        <f>B7*A15</f>
        <v>64</v>
      </c>
    </row>
    <row r="8" spans="1:20" x14ac:dyDescent="0.25">
      <c r="A8" s="12" t="s">
        <v>21</v>
      </c>
      <c r="B8" s="12">
        <v>440</v>
      </c>
      <c r="C8" s="12"/>
      <c r="D8" s="12">
        <v>1</v>
      </c>
      <c r="E8" s="12">
        <v>6</v>
      </c>
      <c r="F8" s="12">
        <v>2</v>
      </c>
      <c r="G8" s="12">
        <f t="shared" si="0"/>
        <v>9</v>
      </c>
      <c r="H8" s="12"/>
      <c r="I8" s="24">
        <v>0.09</v>
      </c>
      <c r="J8" s="12"/>
      <c r="K8" s="12">
        <f t="shared" si="1"/>
        <v>39.6</v>
      </c>
      <c r="L8" s="12"/>
      <c r="M8" s="12"/>
      <c r="N8" s="12">
        <f>B8*A15</f>
        <v>7.04</v>
      </c>
    </row>
    <row r="9" spans="1:20" x14ac:dyDescent="0.25">
      <c r="A9" s="12" t="s">
        <v>22</v>
      </c>
      <c r="B9" s="12">
        <v>9000</v>
      </c>
      <c r="C9" s="12"/>
      <c r="D9" s="12">
        <v>3</v>
      </c>
      <c r="E9" s="12">
        <v>8</v>
      </c>
      <c r="F9" s="12">
        <v>4</v>
      </c>
      <c r="G9" s="12">
        <f t="shared" si="0"/>
        <v>15</v>
      </c>
      <c r="H9" s="12"/>
      <c r="I9" s="24">
        <v>0.15</v>
      </c>
      <c r="J9" s="12"/>
      <c r="K9" s="12">
        <f t="shared" si="1"/>
        <v>1350</v>
      </c>
      <c r="L9" s="12"/>
      <c r="M9" s="12"/>
      <c r="N9" s="12">
        <f>B9*A15</f>
        <v>144</v>
      </c>
    </row>
    <row r="10" spans="1:20" x14ac:dyDescent="0.25">
      <c r="A10" s="14" t="s">
        <v>23</v>
      </c>
      <c r="B10" s="14">
        <v>8300000</v>
      </c>
      <c r="C10" s="14"/>
      <c r="D10" s="14">
        <v>4</v>
      </c>
      <c r="E10" s="14">
        <v>8</v>
      </c>
      <c r="F10" s="14">
        <v>5</v>
      </c>
      <c r="G10" s="14">
        <f t="shared" si="0"/>
        <v>17</v>
      </c>
      <c r="H10" s="14"/>
      <c r="I10" s="31">
        <v>0.16</v>
      </c>
      <c r="J10" s="14"/>
      <c r="K10" s="14">
        <f t="shared" si="1"/>
        <v>1328000</v>
      </c>
      <c r="L10" s="14"/>
      <c r="M10" s="14"/>
      <c r="N10" s="14">
        <f>B10*A15</f>
        <v>132800</v>
      </c>
    </row>
    <row r="11" spans="1:20" x14ac:dyDescent="0.25">
      <c r="A11" s="32" t="s">
        <v>6</v>
      </c>
      <c r="B11" s="21">
        <f>SUM(B3:B10)</f>
        <v>37121440</v>
      </c>
      <c r="C11" s="21"/>
      <c r="D11" s="21"/>
      <c r="E11" s="21"/>
      <c r="F11" s="21"/>
      <c r="G11" s="21"/>
      <c r="H11" s="21"/>
      <c r="I11" s="21"/>
      <c r="J11" s="21"/>
      <c r="K11" s="21">
        <f>SUM(K3:K10)</f>
        <v>5630989.5999999996</v>
      </c>
      <c r="L11" s="21"/>
      <c r="M11" s="21"/>
      <c r="N11" s="21">
        <f>SUM(N3:N10)</f>
        <v>593943.04000000004</v>
      </c>
    </row>
    <row r="13" spans="1:20" x14ac:dyDescent="0.25">
      <c r="N13">
        <v>593943</v>
      </c>
    </row>
    <row r="14" spans="1:20" x14ac:dyDescent="0.25">
      <c r="A14" s="37" t="s">
        <v>24</v>
      </c>
      <c r="B14" s="38"/>
    </row>
    <row r="15" spans="1:20" x14ac:dyDescent="0.25">
      <c r="A15" s="15">
        <v>1.6E-2</v>
      </c>
    </row>
    <row r="19" spans="1:8" x14ac:dyDescent="0.25">
      <c r="A19" s="12" t="s">
        <v>1</v>
      </c>
      <c r="B19" s="12" t="s">
        <v>2</v>
      </c>
      <c r="C19" s="12" t="s">
        <v>25</v>
      </c>
      <c r="D19" s="12"/>
      <c r="E19" s="12" t="s">
        <v>26</v>
      </c>
      <c r="F19" s="12"/>
      <c r="G19" s="12" t="s">
        <v>27</v>
      </c>
      <c r="H19" s="12" t="s">
        <v>28</v>
      </c>
    </row>
    <row r="20" spans="1:8" x14ac:dyDescent="0.25">
      <c r="A20" s="12" t="s">
        <v>10</v>
      </c>
      <c r="B20" s="17">
        <v>840000</v>
      </c>
      <c r="C20" s="13">
        <v>0.05</v>
      </c>
      <c r="D20" s="12"/>
      <c r="E20" s="18">
        <f t="shared" ref="E20:E27" si="2">B20*C20</f>
        <v>42000</v>
      </c>
      <c r="F20" s="12"/>
      <c r="G20" s="13"/>
      <c r="H20" s="13"/>
    </row>
    <row r="21" spans="1:8" x14ac:dyDescent="0.25">
      <c r="A21" s="12" t="s">
        <v>13</v>
      </c>
      <c r="B21" s="17">
        <v>20000000</v>
      </c>
      <c r="C21" s="13">
        <v>0.03</v>
      </c>
      <c r="D21" s="12"/>
      <c r="E21" s="18">
        <f t="shared" si="2"/>
        <v>600000</v>
      </c>
      <c r="F21" s="12"/>
      <c r="G21" s="13">
        <v>0.08</v>
      </c>
      <c r="H21" s="13">
        <v>0.02</v>
      </c>
    </row>
    <row r="22" spans="1:8" x14ac:dyDescent="0.25">
      <c r="A22" s="12" t="s">
        <v>15</v>
      </c>
      <c r="B22" s="17">
        <v>60000</v>
      </c>
      <c r="C22" s="13">
        <v>2.1999999999999999E-2</v>
      </c>
      <c r="D22" s="12"/>
      <c r="E22" s="18">
        <f t="shared" si="2"/>
        <v>1320</v>
      </c>
      <c r="F22" s="12"/>
      <c r="G22" s="13"/>
      <c r="H22" s="13"/>
    </row>
    <row r="23" spans="1:8" x14ac:dyDescent="0.25">
      <c r="A23" s="12" t="s">
        <v>18</v>
      </c>
      <c r="B23" s="17">
        <v>7908000</v>
      </c>
      <c r="C23" s="13">
        <v>0.03</v>
      </c>
      <c r="D23" s="12"/>
      <c r="E23" s="18">
        <f t="shared" si="2"/>
        <v>237240</v>
      </c>
      <c r="F23" s="12"/>
      <c r="G23" s="13">
        <v>0.02</v>
      </c>
      <c r="H23" s="13">
        <v>0.08</v>
      </c>
    </row>
    <row r="24" spans="1:8" x14ac:dyDescent="0.25">
      <c r="A24" s="19" t="s">
        <v>20</v>
      </c>
      <c r="B24" s="19">
        <v>4000</v>
      </c>
      <c r="C24" s="34">
        <v>0.01</v>
      </c>
      <c r="D24" s="35"/>
      <c r="E24" s="36">
        <f t="shared" si="2"/>
        <v>40</v>
      </c>
      <c r="F24" s="19"/>
      <c r="G24" s="20"/>
      <c r="H24" s="20"/>
    </row>
    <row r="25" spans="1:8" x14ac:dyDescent="0.25">
      <c r="A25" s="19" t="s">
        <v>21</v>
      </c>
      <c r="B25" s="19">
        <v>440</v>
      </c>
      <c r="C25" s="34">
        <v>0.01</v>
      </c>
      <c r="D25" s="35"/>
      <c r="E25" s="36">
        <f t="shared" si="2"/>
        <v>4.4000000000000004</v>
      </c>
      <c r="F25" s="19"/>
      <c r="G25" s="20"/>
      <c r="H25" s="20"/>
    </row>
    <row r="26" spans="1:8" x14ac:dyDescent="0.25">
      <c r="A26" s="12" t="s">
        <v>22</v>
      </c>
      <c r="B26" s="17">
        <v>9000</v>
      </c>
      <c r="C26" s="13">
        <v>0.02</v>
      </c>
      <c r="D26" s="12"/>
      <c r="E26" s="18">
        <f t="shared" si="2"/>
        <v>180</v>
      </c>
      <c r="F26" s="12"/>
      <c r="G26" s="13"/>
      <c r="H26" s="13"/>
    </row>
    <row r="27" spans="1:8" x14ac:dyDescent="0.25">
      <c r="A27" s="12" t="s">
        <v>23</v>
      </c>
      <c r="B27" s="17">
        <v>8300000</v>
      </c>
      <c r="C27" s="13">
        <v>0.08</v>
      </c>
      <c r="D27" s="12"/>
      <c r="E27" s="18">
        <f t="shared" si="2"/>
        <v>664000</v>
      </c>
      <c r="F27" s="12"/>
      <c r="G27" s="13"/>
      <c r="H27" s="13"/>
    </row>
    <row r="28" spans="1:8" x14ac:dyDescent="0.25">
      <c r="A28" s="21" t="s">
        <v>6</v>
      </c>
      <c r="B28" s="21">
        <f>SUM(B20:B27)</f>
        <v>37121440</v>
      </c>
      <c r="C28" s="21"/>
      <c r="D28" s="21"/>
      <c r="E28" s="22">
        <f>SUM(E20:E27)</f>
        <v>1544784.4</v>
      </c>
      <c r="F28" s="21"/>
      <c r="G28" s="21"/>
      <c r="H28" s="21"/>
    </row>
  </sheetData>
  <mergeCells count="2">
    <mergeCell ref="A14:B14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C48D-4635-48C2-A31A-8525C1BAE74D}">
  <dimension ref="A1:T27"/>
  <sheetViews>
    <sheetView workbookViewId="0">
      <selection activeCell="E24" sqref="E24"/>
    </sheetView>
  </sheetViews>
  <sheetFormatPr defaultRowHeight="15" x14ac:dyDescent="0.25"/>
  <cols>
    <col min="1" max="1" width="10.28515625" bestFit="1" customWidth="1"/>
    <col min="2" max="2" width="10.85546875" bestFit="1" customWidth="1"/>
    <col min="5" max="5" width="12.5703125" bestFit="1" customWidth="1"/>
    <col min="7" max="7" width="10.5703125" bestFit="1" customWidth="1"/>
    <col min="8" max="8" width="10.28515625" bestFit="1" customWidth="1"/>
    <col min="11" max="11" width="28" bestFit="1" customWidth="1"/>
    <col min="14" max="14" width="25.28515625" bestFit="1" customWidth="1"/>
  </cols>
  <sheetData>
    <row r="1" spans="1:20" ht="26.25" x14ac:dyDescent="0.4">
      <c r="A1" s="39" t="s">
        <v>29</v>
      </c>
      <c r="B1" s="39"/>
      <c r="C1" s="39"/>
      <c r="D1" s="39"/>
      <c r="E1" s="39"/>
    </row>
    <row r="2" spans="1:20" x14ac:dyDescent="0.25">
      <c r="A2" s="12" t="s">
        <v>1</v>
      </c>
      <c r="B2" s="12" t="s">
        <v>2</v>
      </c>
      <c r="C2" s="12"/>
      <c r="D2" s="12" t="s">
        <v>3</v>
      </c>
      <c r="E2" s="12" t="s">
        <v>4</v>
      </c>
      <c r="F2" s="12" t="s">
        <v>5</v>
      </c>
      <c r="G2" s="12" t="s">
        <v>6</v>
      </c>
      <c r="H2" s="12"/>
      <c r="I2" s="12" t="s">
        <v>7</v>
      </c>
      <c r="J2" s="12"/>
      <c r="K2" s="12" t="s">
        <v>8</v>
      </c>
      <c r="L2" s="12"/>
      <c r="M2" s="12"/>
      <c r="N2" s="12" t="s">
        <v>9</v>
      </c>
    </row>
    <row r="3" spans="1:20" x14ac:dyDescent="0.25">
      <c r="A3" s="17" t="s">
        <v>30</v>
      </c>
      <c r="B3" s="17">
        <v>3000000</v>
      </c>
      <c r="C3" s="17"/>
      <c r="D3" s="17">
        <v>4</v>
      </c>
      <c r="E3" s="17">
        <v>6</v>
      </c>
      <c r="F3" s="17">
        <v>3</v>
      </c>
      <c r="G3" s="17">
        <f>SUM(D3:F3)</f>
        <v>13</v>
      </c>
      <c r="H3" s="17"/>
      <c r="I3" s="25">
        <v>0.17</v>
      </c>
      <c r="J3" s="17"/>
      <c r="K3" s="17">
        <f>B3*I3</f>
        <v>510000.00000000006</v>
      </c>
      <c r="L3" s="17"/>
      <c r="M3" s="17"/>
      <c r="N3" s="17">
        <f>B3*A15</f>
        <v>48000</v>
      </c>
      <c r="Q3" t="s">
        <v>11</v>
      </c>
      <c r="R3" t="s">
        <v>31</v>
      </c>
    </row>
    <row r="4" spans="1:20" x14ac:dyDescent="0.25">
      <c r="A4" s="17" t="s">
        <v>32</v>
      </c>
      <c r="B4" s="17">
        <v>560000</v>
      </c>
      <c r="C4" s="17"/>
      <c r="D4" s="17">
        <v>5</v>
      </c>
      <c r="E4" s="17">
        <v>6</v>
      </c>
      <c r="F4" s="17">
        <v>2</v>
      </c>
      <c r="G4" s="17">
        <f>SUM(D4:F4)</f>
        <v>13</v>
      </c>
      <c r="H4" s="17"/>
      <c r="I4" s="25">
        <v>0.16</v>
      </c>
      <c r="J4" s="17"/>
      <c r="K4" s="17">
        <f>B4*I4</f>
        <v>89600</v>
      </c>
      <c r="L4" s="17"/>
      <c r="M4" s="17"/>
      <c r="N4" s="17">
        <f>B4*A15</f>
        <v>8960</v>
      </c>
      <c r="R4" t="s">
        <v>33</v>
      </c>
    </row>
    <row r="5" spans="1:20" x14ac:dyDescent="0.25">
      <c r="A5" s="17" t="s">
        <v>34</v>
      </c>
      <c r="B5" s="17">
        <v>778000</v>
      </c>
      <c r="C5" s="17"/>
      <c r="D5" s="17">
        <v>3</v>
      </c>
      <c r="E5" s="17">
        <v>5</v>
      </c>
      <c r="F5" s="17">
        <v>3</v>
      </c>
      <c r="G5" s="17">
        <f>SUM(D5:F5)</f>
        <v>11</v>
      </c>
      <c r="H5" s="17"/>
      <c r="I5" s="25">
        <v>0.16</v>
      </c>
      <c r="J5" s="25"/>
      <c r="K5" s="17">
        <f>B5*I5</f>
        <v>124480</v>
      </c>
      <c r="L5" s="17"/>
      <c r="M5" s="17"/>
      <c r="N5" s="17">
        <f>B5*A15</f>
        <v>12448</v>
      </c>
      <c r="R5" t="s">
        <v>14</v>
      </c>
    </row>
    <row r="6" spans="1:20" x14ac:dyDescent="0.25">
      <c r="A6" s="17" t="s">
        <v>35</v>
      </c>
      <c r="B6" s="17">
        <v>8000000</v>
      </c>
      <c r="C6" s="17"/>
      <c r="D6" s="17">
        <v>4</v>
      </c>
      <c r="E6" s="17">
        <v>7</v>
      </c>
      <c r="F6" s="17">
        <v>5</v>
      </c>
      <c r="G6" s="17">
        <f>SUM(D6:F6)</f>
        <v>16</v>
      </c>
      <c r="H6" s="17"/>
      <c r="I6" s="25">
        <v>0.17</v>
      </c>
      <c r="J6" s="17"/>
      <c r="K6" s="17">
        <f>B6*I6</f>
        <v>1360000</v>
      </c>
      <c r="L6" s="17"/>
      <c r="M6" s="17"/>
      <c r="N6" s="17">
        <f>B6*A15</f>
        <v>128000</v>
      </c>
      <c r="R6" t="s">
        <v>16</v>
      </c>
      <c r="T6" t="s">
        <v>17</v>
      </c>
    </row>
    <row r="7" spans="1:20" x14ac:dyDescent="0.25">
      <c r="A7" s="29" t="s">
        <v>36</v>
      </c>
      <c r="B7" s="29">
        <v>6000000</v>
      </c>
      <c r="C7" s="17"/>
      <c r="D7" s="17">
        <v>5</v>
      </c>
      <c r="E7" s="17">
        <v>5</v>
      </c>
      <c r="F7" s="17">
        <v>5</v>
      </c>
      <c r="G7" s="17">
        <f>SUM(D7:F7)</f>
        <v>15</v>
      </c>
      <c r="H7" s="17"/>
      <c r="I7" s="25">
        <v>0.16</v>
      </c>
      <c r="J7" s="17"/>
      <c r="K7" s="17">
        <f>B7*I7</f>
        <v>960000</v>
      </c>
      <c r="L7" s="17"/>
      <c r="M7" s="17"/>
      <c r="N7" s="17">
        <f>B7*A15</f>
        <v>96000</v>
      </c>
      <c r="R7" t="s">
        <v>19</v>
      </c>
    </row>
    <row r="8" spans="1:20" x14ac:dyDescent="0.25">
      <c r="A8" s="12"/>
      <c r="B8" s="12"/>
      <c r="C8" s="28"/>
      <c r="D8" s="17"/>
      <c r="E8" s="17"/>
      <c r="F8" s="17"/>
      <c r="G8" s="17"/>
      <c r="H8" s="17"/>
      <c r="I8" s="25"/>
      <c r="J8" s="25"/>
      <c r="K8" s="17"/>
      <c r="L8" s="17"/>
      <c r="M8" s="17"/>
      <c r="N8" s="17"/>
    </row>
    <row r="9" spans="1:20" x14ac:dyDescent="0.25">
      <c r="A9" s="30" t="s">
        <v>6</v>
      </c>
      <c r="B9" s="30">
        <f ca="1">SUM(B3:B10)</f>
        <v>18338000</v>
      </c>
      <c r="C9" s="21"/>
      <c r="D9" s="21"/>
      <c r="E9" s="21"/>
      <c r="F9" s="21"/>
      <c r="G9" s="21"/>
      <c r="H9" s="21"/>
      <c r="I9" s="27"/>
      <c r="J9" s="21"/>
      <c r="K9" s="21">
        <f>SUM(K3:K7)</f>
        <v>3044080</v>
      </c>
      <c r="L9" s="21"/>
      <c r="M9" s="21"/>
      <c r="N9" s="21">
        <f>SUM(N3:N7)</f>
        <v>293408</v>
      </c>
      <c r="R9" t="s">
        <v>45</v>
      </c>
    </row>
    <row r="10" spans="1:20" x14ac:dyDescent="0.25">
      <c r="A10" s="4"/>
      <c r="B10" s="3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R10" t="s">
        <v>46</v>
      </c>
    </row>
    <row r="11" spans="1:20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R11" t="s">
        <v>47</v>
      </c>
    </row>
    <row r="12" spans="1:20" x14ac:dyDescent="0.25">
      <c r="R12" t="s">
        <v>48</v>
      </c>
    </row>
    <row r="14" spans="1:20" x14ac:dyDescent="0.25">
      <c r="A14" s="37" t="s">
        <v>24</v>
      </c>
      <c r="B14" s="38"/>
    </row>
    <row r="15" spans="1:20" x14ac:dyDescent="0.25">
      <c r="A15" s="15">
        <v>1.6E-2</v>
      </c>
    </row>
    <row r="19" spans="1:8" x14ac:dyDescent="0.25">
      <c r="A19" s="12" t="s">
        <v>1</v>
      </c>
      <c r="B19" s="12" t="s">
        <v>2</v>
      </c>
      <c r="C19" s="12" t="s">
        <v>25</v>
      </c>
      <c r="D19" s="12"/>
      <c r="E19" s="12" t="s">
        <v>26</v>
      </c>
      <c r="F19" s="12"/>
      <c r="G19" s="12" t="s">
        <v>27</v>
      </c>
      <c r="H19" s="12" t="s">
        <v>28</v>
      </c>
    </row>
    <row r="20" spans="1:8" x14ac:dyDescent="0.25">
      <c r="A20" s="17" t="s">
        <v>30</v>
      </c>
      <c r="B20" s="17">
        <v>3000000</v>
      </c>
      <c r="C20" s="13">
        <v>0.03</v>
      </c>
      <c r="D20" s="12"/>
      <c r="E20" s="18">
        <f>B20*C20</f>
        <v>90000</v>
      </c>
      <c r="F20" s="12"/>
      <c r="G20" s="13"/>
      <c r="H20" s="13"/>
    </row>
    <row r="21" spans="1:8" x14ac:dyDescent="0.25">
      <c r="A21" s="17" t="s">
        <v>32</v>
      </c>
      <c r="B21" s="17">
        <v>560000</v>
      </c>
      <c r="C21" s="13">
        <v>0.04</v>
      </c>
      <c r="D21" s="12"/>
      <c r="E21" s="18">
        <f>B21*C21</f>
        <v>22400</v>
      </c>
      <c r="F21" s="12"/>
      <c r="G21" s="13"/>
      <c r="H21" s="13"/>
    </row>
    <row r="22" spans="1:8" x14ac:dyDescent="0.25">
      <c r="A22" s="17" t="s">
        <v>34</v>
      </c>
      <c r="B22" s="17">
        <v>778000</v>
      </c>
      <c r="C22" s="13">
        <v>2.1999999999999999E-2</v>
      </c>
      <c r="D22" s="12"/>
      <c r="E22" s="18">
        <f>B22*C22</f>
        <v>17116</v>
      </c>
      <c r="F22" s="12"/>
      <c r="G22" s="13"/>
      <c r="H22" s="13"/>
    </row>
    <row r="23" spans="1:8" x14ac:dyDescent="0.25">
      <c r="A23" s="17" t="s">
        <v>35</v>
      </c>
      <c r="B23" s="17">
        <v>8000000</v>
      </c>
      <c r="C23" s="13">
        <v>0.06</v>
      </c>
      <c r="D23" s="12"/>
      <c r="E23" s="18">
        <f>B23*C23</f>
        <v>480000</v>
      </c>
      <c r="F23" s="12"/>
      <c r="G23" s="13"/>
      <c r="H23" s="13"/>
    </row>
    <row r="24" spans="1:8" x14ac:dyDescent="0.25">
      <c r="A24" s="17" t="s">
        <v>36</v>
      </c>
      <c r="B24" s="17">
        <v>6000000</v>
      </c>
      <c r="C24" s="25">
        <v>0.05</v>
      </c>
      <c r="D24" s="17"/>
      <c r="E24" s="18">
        <f>B24*C24</f>
        <v>300000</v>
      </c>
      <c r="F24" s="17"/>
      <c r="G24" s="25"/>
      <c r="H24" s="25"/>
    </row>
    <row r="25" spans="1:8" x14ac:dyDescent="0.25">
      <c r="A25" s="21" t="s">
        <v>6</v>
      </c>
      <c r="B25" s="21">
        <f ca="1">SUM(B20:B27)</f>
        <v>18338000</v>
      </c>
      <c r="C25" s="21"/>
      <c r="D25" s="21"/>
      <c r="E25" s="22">
        <f>SUM(E20:E24)</f>
        <v>909516</v>
      </c>
      <c r="F25" s="21"/>
      <c r="G25" s="27"/>
      <c r="H25" s="27"/>
    </row>
    <row r="26" spans="1:8" x14ac:dyDescent="0.25">
      <c r="B26" s="3"/>
      <c r="C26" s="1"/>
      <c r="E26" s="2"/>
      <c r="G26" s="1"/>
      <c r="H26" s="1"/>
    </row>
    <row r="27" spans="1:8" x14ac:dyDescent="0.25">
      <c r="B27" s="3"/>
      <c r="C27" s="1"/>
      <c r="E27" s="2"/>
      <c r="G27" s="1"/>
      <c r="H27" s="1"/>
    </row>
  </sheetData>
  <mergeCells count="2">
    <mergeCell ref="A14:B14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0602-25C7-438D-918C-2E45C0509F37}">
  <dimension ref="A1:V8"/>
  <sheetViews>
    <sheetView tabSelected="1" workbookViewId="0">
      <selection activeCell="P13" sqref="P13"/>
    </sheetView>
  </sheetViews>
  <sheetFormatPr defaultRowHeight="15" x14ac:dyDescent="0.25"/>
  <cols>
    <col min="1" max="1" width="10.85546875" bestFit="1" customWidth="1"/>
    <col min="3" max="3" width="15.7109375" bestFit="1" customWidth="1"/>
  </cols>
  <sheetData>
    <row r="1" spans="1:22" ht="26.25" x14ac:dyDescent="0.4">
      <c r="A1" s="40" t="s">
        <v>37</v>
      </c>
      <c r="B1" s="40"/>
      <c r="C1" s="40"/>
      <c r="D1" s="40"/>
    </row>
    <row r="2" spans="1:22" x14ac:dyDescent="0.25">
      <c r="I2" t="s">
        <v>38</v>
      </c>
      <c r="J2" t="s">
        <v>39</v>
      </c>
    </row>
    <row r="3" spans="1:22" x14ac:dyDescent="0.25">
      <c r="A3" s="12" t="s">
        <v>40</v>
      </c>
      <c r="B3" s="12"/>
      <c r="C3" s="26" t="s">
        <v>41</v>
      </c>
    </row>
    <row r="4" spans="1:22" x14ac:dyDescent="0.25">
      <c r="A4" s="12" t="s">
        <v>42</v>
      </c>
      <c r="B4" s="16"/>
      <c r="C4" s="12">
        <v>593943</v>
      </c>
      <c r="H4" s="6"/>
      <c r="J4" s="1"/>
    </row>
    <row r="5" spans="1:22" x14ac:dyDescent="0.25">
      <c r="A5" s="12" t="s">
        <v>43</v>
      </c>
      <c r="B5" s="12"/>
      <c r="C5" s="33">
        <v>293408</v>
      </c>
      <c r="J5" s="1"/>
    </row>
    <row r="6" spans="1:22" x14ac:dyDescent="0.25">
      <c r="J6" s="1"/>
    </row>
    <row r="8" spans="1:22" x14ac:dyDescent="0.25">
      <c r="A8" s="11" t="s">
        <v>44</v>
      </c>
      <c r="B8" s="11"/>
      <c r="C8" s="11"/>
      <c r="D8" s="11"/>
      <c r="E8" s="11">
        <f>SUM(C4:C5)</f>
        <v>887351</v>
      </c>
      <c r="I8" s="7" t="s">
        <v>10</v>
      </c>
      <c r="J8" s="8">
        <v>840000</v>
      </c>
      <c r="K8" s="8"/>
      <c r="L8" s="8">
        <v>4</v>
      </c>
      <c r="M8" s="8">
        <v>8</v>
      </c>
      <c r="N8" s="8">
        <v>5</v>
      </c>
      <c r="O8" s="8">
        <f>SUM(L8:N8)</f>
        <v>17</v>
      </c>
      <c r="P8" s="8"/>
      <c r="Q8" s="9">
        <v>0.17</v>
      </c>
      <c r="R8" s="8"/>
      <c r="S8" s="8">
        <f>J8*Q8</f>
        <v>142800</v>
      </c>
      <c r="T8" s="8"/>
      <c r="U8" s="8"/>
      <c r="V8" s="10">
        <f>J8*I20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Kryukian Population</vt:lpstr>
      <vt:lpstr>Federation Population</vt:lpstr>
      <vt:lpstr>Magi Resource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Datorien Anderson</cp:lastModifiedBy>
  <cp:revision/>
  <dcterms:created xsi:type="dcterms:W3CDTF">2018-04-20T21:53:10Z</dcterms:created>
  <dcterms:modified xsi:type="dcterms:W3CDTF">2020-09-14T01:19:12Z</dcterms:modified>
  <cp:category/>
  <cp:contentStatus/>
</cp:coreProperties>
</file>