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yra/Documents/UiO/MCT4053/Project/Code/176 Project/"/>
    </mc:Choice>
  </mc:AlternateContent>
  <xr:revisionPtr revIDLastSave="0" documentId="13_ncr:1_{4AD6C2A4-C912-074B-A513-C39AFBD2241E}" xr6:coauthVersionLast="47" xr6:coauthVersionMax="47" xr10:uidLastSave="{00000000-0000-0000-0000-000000000000}"/>
  <bookViews>
    <workbookView xWindow="0" yWindow="500" windowWidth="28800" windowHeight="17500" xr2:uid="{742B8020-F0EF-834C-9257-99B7554A99C4}"/>
  </bookViews>
  <sheets>
    <sheet name="Ark1" sheetId="1" r:id="rId1"/>
  </sheets>
  <definedNames>
    <definedName name="_xlnm._FilterDatabase" localSheetId="0" hidden="1">'Ark1'!$A$188:$G$2209</definedName>
    <definedName name="evaluation" localSheetId="0">'Ark1'!$A$190:$A$2209</definedName>
    <definedName name="evaluation_jump" localSheetId="0">'Ark1'!$E$190:$E$2209</definedName>
    <definedName name="evaluation_kick_1" localSheetId="0">'Ark1'!$C$190:$C$2209</definedName>
    <definedName name="evaluation_standing_still" localSheetId="0">'Ark1'!$G$190:$G$2209</definedName>
    <definedName name="evaluation_walk" localSheetId="0">'Ark1'!$A$187:$CV$187</definedName>
    <definedName name="jump" localSheetId="0">'Ark1'!$B$11:$D$14</definedName>
    <definedName name="jump2" localSheetId="0">'Ark1'!$B$36:$D$39</definedName>
    <definedName name="jump3" localSheetId="0">'Ark1'!$B$63:$D$68</definedName>
    <definedName name="kick" localSheetId="0">'Ark1'!$B$16:$D$19</definedName>
    <definedName name="kick2" localSheetId="0">'Ark1'!$B$41:$D$44</definedName>
    <definedName name="kick3" localSheetId="0">'Ark1'!$B$70:$D$75</definedName>
    <definedName name="occurrence" localSheetId="0">'Ark1'!$A$97:$F$118</definedName>
    <definedName name="occurrence_1" localSheetId="0">'Ark1'!$A$122:$F$143</definedName>
    <definedName name="patterns" localSheetId="0">'Ark1'!$B$165:$E$184</definedName>
    <definedName name="stand_still" localSheetId="0">'Ark1'!$B$1:$D$4</definedName>
    <definedName name="stand_still2" localSheetId="0">'Ark1'!$B$26:$D$29</definedName>
    <definedName name="stand_still3" localSheetId="0">'Ark1'!$B$49:$D$54</definedName>
    <definedName name="walk" localSheetId="0">'Ark1'!$B$6:$D$9</definedName>
    <definedName name="walk2" localSheetId="0">'Ark1'!$B$31:$D$34</definedName>
    <definedName name="walk3" localSheetId="0">'Ark1'!$B$56:$D$61</definedName>
    <definedName name="walk4" localSheetId="0">'Ark1'!$B$79:$E$86</definedName>
    <definedName name="walk4_1" localSheetId="0">'Ark1'!$B$93:$E$100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5" i="1" l="1"/>
  <c r="A194" i="1"/>
  <c r="A193" i="1"/>
  <c r="C193" i="1" s="1"/>
  <c r="A192" i="1"/>
  <c r="C192" i="1" s="1"/>
  <c r="C195" i="1"/>
  <c r="C194" i="1"/>
  <c r="K87" i="1"/>
  <c r="K80" i="1"/>
  <c r="A123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25" i="1"/>
  <c r="H75" i="1"/>
  <c r="K71" i="1" s="1"/>
  <c r="L71" i="1" s="1"/>
  <c r="H74" i="1"/>
  <c r="H73" i="1"/>
  <c r="H72" i="1"/>
  <c r="H71" i="1"/>
  <c r="H68" i="1"/>
  <c r="H67" i="1"/>
  <c r="H66" i="1"/>
  <c r="H65" i="1"/>
  <c r="H64" i="1"/>
  <c r="H61" i="1"/>
  <c r="H60" i="1"/>
  <c r="H59" i="1"/>
  <c r="H58" i="1"/>
  <c r="H57" i="1"/>
  <c r="H52" i="1"/>
  <c r="H53" i="1"/>
  <c r="H54" i="1"/>
  <c r="H50" i="1"/>
  <c r="H51" i="1"/>
  <c r="H27" i="1"/>
  <c r="H44" i="1"/>
  <c r="H43" i="1"/>
  <c r="H42" i="1"/>
  <c r="H39" i="1"/>
  <c r="H38" i="1"/>
  <c r="H37" i="1"/>
  <c r="H34" i="1"/>
  <c r="H33" i="1"/>
  <c r="H32" i="1"/>
  <c r="H29" i="1"/>
  <c r="H28" i="1"/>
  <c r="H17" i="1"/>
  <c r="H18" i="1"/>
  <c r="H19" i="1"/>
  <c r="H7" i="1"/>
  <c r="H14" i="1"/>
  <c r="H13" i="1"/>
  <c r="H12" i="1"/>
  <c r="H9" i="1"/>
  <c r="H8" i="1"/>
  <c r="H3" i="1"/>
  <c r="H4" i="1"/>
  <c r="H2" i="1"/>
  <c r="K50" i="1" l="1"/>
  <c r="L50" i="1" s="1"/>
  <c r="K57" i="1"/>
  <c r="L57" i="1" s="1"/>
  <c r="K64" i="1"/>
  <c r="L6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E0536-1D19-AF46-987E-1A97738C993A}" name="evaluation" type="6" refreshedVersion="8" background="1" saveData="1">
    <textPr sourceFile="/Users/thyra/Documents/UiO/MCT4053/Project/Code/projectMCT4053/evaluation.csv" thousands=" " comma="1">
      <textFields>
        <textField/>
      </textFields>
    </textPr>
  </connection>
  <connection id="2" xr16:uid="{C80A6EAB-1785-F341-8D77-0C43C7AC8A48}" name="evaluation_jump" type="6" refreshedVersion="8" background="1" saveData="1">
    <textPr sourceFile="/Users/thyra/Documents/UiO/MCT4053/Project/Code/projectMCT4053/data/evaluation_jump.csv" thousands=" " comma="1">
      <textFields>
        <textField/>
      </textFields>
    </textPr>
  </connection>
  <connection id="3" xr16:uid="{4A421178-B300-464F-AF68-DD5178ACFEAD}" name="evaluation_kick1" type="6" refreshedVersion="8" background="1" saveData="1">
    <textPr sourceFile="/Users/thyra/Documents/UiO/MCT4053/Project/Code/projectMCT4053/data/evaluation_kick.csv" thousands=" " comma="1">
      <textFields>
        <textField/>
      </textFields>
    </textPr>
  </connection>
  <connection id="4" xr16:uid="{6A4AFB33-A54E-894F-8383-F84C82FE9B18}" name="evaluation_standing_still" type="6" refreshedVersion="8" background="1" saveData="1">
    <textPr sourceFile="/Users/thyra/Documents/UiO/MCT4053/Project/Code/projectMCT4053/data/evaluation_standing_still.csv" thousands=" " comma="1">
      <textFields>
        <textField/>
      </textFields>
    </textPr>
  </connection>
  <connection id="5" xr16:uid="{477905FE-5EC3-3147-8AFE-3C1DC032C37C}" name="evaluation_walk" type="6" refreshedVersion="8" background="1" saveData="1">
    <textPr sourceFile="/Users/thyra/Documents/UiO/MCT4053/Project/Code/projectMCT4053/evaluation_walk.csv" thousands=" " comma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C4E286A-C8DB-AA46-9DBF-65D0AD1DC686}" name="jump" type="6" refreshedVersion="8" background="1" saveData="1">
    <textPr sourceFile="/Users/thyra/Documents/UiO/MCT4053/Project/Code/projectMCT4053/jump.csv" thousands=" " comma="1">
      <textFields count="3">
        <textField/>
        <textField/>
        <textField/>
      </textFields>
    </textPr>
  </connection>
  <connection id="7" xr16:uid="{F8C4F6BD-B212-6C4B-B6FB-5F61F340E46B}" name="jump2" type="6" refreshedVersion="8" background="1" saveData="1">
    <textPr sourceFile="/Users/thyra/Documents/UiO/MCT4053/Project/Code/projectMCT4053/jump2.csv" thousands=" " comma="1">
      <textFields count="3">
        <textField/>
        <textField/>
        <textField/>
      </textFields>
    </textPr>
  </connection>
  <connection id="8" xr16:uid="{600DCBB3-AEBD-B242-996A-50C640E38313}" name="jump3" type="6" refreshedVersion="8" background="1" saveData="1">
    <textPr sourceFile="/Users/thyra/Documents/UiO/MCT4053/Project/Code/projectMCT4053/jump3.csv" thousands=" " comma="1">
      <textFields count="3">
        <textField/>
        <textField/>
        <textField/>
      </textFields>
    </textPr>
  </connection>
  <connection id="9" xr16:uid="{36FF9717-1F79-6742-A325-6B4F0E4FD4E8}" name="kick" type="6" refreshedVersion="8" background="1" saveData="1">
    <textPr sourceFile="/Users/thyra/Documents/UiO/MCT4053/Project/Code/projectMCT4053/kick.csv" thousands=" " comma="1">
      <textFields count="3">
        <textField/>
        <textField/>
        <textField/>
      </textFields>
    </textPr>
  </connection>
  <connection id="10" xr16:uid="{E9F83C65-9435-9849-9E47-96AD24303939}" name="kick2" type="6" refreshedVersion="8" background="1" saveData="1">
    <textPr sourceFile="/Users/thyra/Documents/UiO/MCT4053/Project/Code/projectMCT4053/kick2.csv" thousands=" " comma="1">
      <textFields count="3">
        <textField/>
        <textField/>
        <textField/>
      </textFields>
    </textPr>
  </connection>
  <connection id="11" xr16:uid="{66E33067-D467-7146-BA4A-7839AA1DE52A}" name="kick3" type="6" refreshedVersion="8" background="1" saveData="1">
    <textPr sourceFile="/Users/thyra/Documents/UiO/MCT4053/Project/Code/projectMCT4053/kick3.csv" thousands=" " comma="1">
      <textFields count="3">
        <textField/>
        <textField/>
        <textField/>
      </textFields>
    </textPr>
  </connection>
  <connection id="12" xr16:uid="{BF6F5392-DF01-C145-80C1-8C83A6733AA8}" name="occurrence" type="6" refreshedVersion="8" background="1" saveData="1">
    <textPr sourceFile="/Users/thyra/Documents/UiO/MCT4053/Project/Code/projectMCT4053/occurrence.csv" thousands=" " comma="1">
      <textFields count="6">
        <textField/>
        <textField/>
        <textField/>
        <textField/>
        <textField/>
        <textField/>
      </textFields>
    </textPr>
  </connection>
  <connection id="13" xr16:uid="{D2318A1E-1A66-0041-AC0D-5FECA5AAF618}" name="occurrence1" type="6" refreshedVersion="8" background="1" saveData="1">
    <textPr sourceFile="/Users/thyra/Documents/UiO/MCT4053/Project/Code/projectMCT4053/occurrence.csv" thousands=" " comma="1">
      <textFields count="6">
        <textField/>
        <textField/>
        <textField/>
        <textField/>
        <textField/>
        <textField/>
      </textFields>
    </textPr>
  </connection>
  <connection id="14" xr16:uid="{C0C7F543-DDD6-3A45-A36B-B91CAF3E2F95}" name="patterns" type="6" refreshedVersion="8" background="1" saveData="1">
    <textPr sourceFile="/Users/thyra/Documents/UiO/MCT4053/Project/Code/projectMCT4053/patterns.csv" thousands=" " tab="0" comma="1">
      <textFields count="4">
        <textField/>
        <textField/>
        <textField/>
        <textField/>
      </textFields>
    </textPr>
  </connection>
  <connection id="15" xr16:uid="{6F9873D2-ACD0-1F4B-A723-FA7EA0937178}" name="stand_still" type="6" refreshedVersion="8" background="1" saveData="1">
    <textPr fileType="mac" sourceFile="/Users/thyra/Documents/UiO/MCT4053/Project/Code/projectMCT4053/stand_still.csv" thousands=" " comma="1">
      <textFields count="3">
        <textField/>
        <textField/>
        <textField/>
      </textFields>
    </textPr>
  </connection>
  <connection id="16" xr16:uid="{BD3350F5-7DCC-EA48-BE86-BA1183EB1FAE}" name="stand_still2" type="6" refreshedVersion="8" background="1" saveData="1">
    <textPr sourceFile="/Users/thyra/Documents/UiO/MCT4053/Project/Code/projectMCT4053/stand_still2.csv" thousands=" " comma="1">
      <textFields count="3">
        <textField/>
        <textField/>
        <textField/>
      </textFields>
    </textPr>
  </connection>
  <connection id="17" xr16:uid="{109AA33C-EEB7-954C-9A35-469730E5E760}" name="stand_still3" type="6" refreshedVersion="8" background="1" saveData="1">
    <textPr sourceFile="/Users/thyra/Documents/UiO/MCT4053/Project/Code/projectMCT4053/stand_still3.csv" thousands=" " comma="1">
      <textFields count="3">
        <textField/>
        <textField/>
        <textField/>
      </textFields>
    </textPr>
  </connection>
  <connection id="18" xr16:uid="{F9ED2468-4D16-C540-B38A-9A33E9DB3E81}" name="walk" type="6" refreshedVersion="8" background="1" saveData="1">
    <textPr sourceFile="/Users/thyra/Documents/UiO/MCT4053/Project/Code/projectMCT4053/walk.csv" thousands=" " comma="1">
      <textFields count="3">
        <textField/>
        <textField/>
        <textField/>
      </textFields>
    </textPr>
  </connection>
  <connection id="19" xr16:uid="{FD4DF844-0006-774D-ADCC-C534A1A067C0}" name="walk2" type="6" refreshedVersion="8" background="1" saveData="1">
    <textPr sourceFile="/Users/thyra/Documents/UiO/MCT4053/Project/Code/projectMCT4053/walk2.csv" thousands=" " comma="1">
      <textFields count="3">
        <textField/>
        <textField/>
        <textField/>
      </textFields>
    </textPr>
  </connection>
  <connection id="20" xr16:uid="{4D11175A-7D10-6F4D-8C90-C3DBBC1711D0}" name="walk3" type="6" refreshedVersion="8" background="1" saveData="1">
    <textPr sourceFile="/Users/thyra/Documents/UiO/MCT4053/Project/Code/projectMCT4053/walk3.csv" thousands=" " comma="1">
      <textFields count="3">
        <textField/>
        <textField/>
        <textField/>
      </textFields>
    </textPr>
  </connection>
  <connection id="21" xr16:uid="{42B0B48E-7177-8943-8063-F632F4BEDBDA}" name="walk4" type="6" refreshedVersion="8" background="1" saveData="1">
    <textPr sourceFile="/Users/thyra/Documents/UiO/MCT4053/Project/Code/projectMCT4053/data/walk4.csv" thousands=" " comma="1">
      <textFields count="4">
        <textField/>
        <textField/>
        <textField/>
        <textField/>
      </textFields>
    </textPr>
  </connection>
  <connection id="22" xr16:uid="{C8AE0B44-22E2-FF41-84E7-84299975721A}" name="walk41" type="6" refreshedVersion="8" background="1" saveData="1">
    <textPr sourceFile="/Users/thyra/Documents/UiO/MCT4053/Project/Code/projectMCT4053/data/walk4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<sst xmlns="http://schemas.openxmlformats.org/spreadsheetml/2006/main" count="305" uniqueCount="36">
  <si>
    <t>x</t>
  </si>
  <si>
    <t>y</t>
  </si>
  <si>
    <t>z</t>
  </si>
  <si>
    <t>stand still</t>
  </si>
  <si>
    <t>wrist</t>
  </si>
  <si>
    <t>index</t>
  </si>
  <si>
    <t>middle</t>
  </si>
  <si>
    <t>walk</t>
  </si>
  <si>
    <t>jump</t>
  </si>
  <si>
    <t>kick</t>
  </si>
  <si>
    <t>Lenght</t>
  </si>
  <si>
    <t>WI</t>
  </si>
  <si>
    <t>WM</t>
  </si>
  <si>
    <t>IM</t>
  </si>
  <si>
    <t>WORLD</t>
  </si>
  <si>
    <t>Angle</t>
  </si>
  <si>
    <t>WORLD 5,9</t>
  </si>
  <si>
    <t>index_paml</t>
  </si>
  <si>
    <t>middle_palm</t>
  </si>
  <si>
    <t>MpI</t>
  </si>
  <si>
    <t>MpM</t>
  </si>
  <si>
    <t>Mp</t>
  </si>
  <si>
    <t>radians</t>
  </si>
  <si>
    <t>degrees</t>
  </si>
  <si>
    <t>walk middle first</t>
  </si>
  <si>
    <t>Statisics on walk</t>
  </si>
  <si>
    <t>Number of iterations where gesture was detected</t>
  </si>
  <si>
    <t>Runtime</t>
  </si>
  <si>
    <t>Standing still</t>
  </si>
  <si>
    <t>Jump</t>
  </si>
  <si>
    <t>Kick</t>
  </si>
  <si>
    <t>Walk</t>
  </si>
  <si>
    <t>Gesture patterns over 20 runs 4 iterations</t>
  </si>
  <si>
    <t>Evaluation</t>
  </si>
  <si>
    <t>SUM</t>
  </si>
  <si>
    <t>AVG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</si>
</sst>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20 runs of 4</a:t>
            </a:r>
            <a:r>
              <a:rPr lang="nb-NO" baseline="0"/>
              <a:t> iterations (3 on first)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'Ark1'!$C$122</c:f>
              <c:strCache>
                <c:ptCount val="1"/>
                <c:pt idx="0">
                  <c:v>Standing still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'Ark1'!$C$125:$C$144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F-6949-85AE-02C8976B399A}"/>
            </c:ext>
          </c:extLst>
        </c:ser>
        <c:ser>
          <c:idx val="1"/>
          <c:order val="1"/>
          <c:tx>
            <c:strRef>
              <c:f>'Ark1'!$D$122</c:f>
              <c:strCache>
                <c:ptCount val="1"/>
                <c:pt idx="0">
                  <c:v>Jump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'Ark1'!$D$125:$D$144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F-6949-85AE-02C8976B399A}"/>
            </c:ext>
          </c:extLst>
        </c:ser>
        <c:ser>
          <c:idx val="2"/>
          <c:order val="2"/>
          <c:tx>
            <c:strRef>
              <c:f>'Ark1'!$E$122</c:f>
              <c:strCache>
                <c:ptCount val="1"/>
                <c:pt idx="0">
                  <c:v>Kick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'Ark1'!$E$125:$E$144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F-6949-85AE-02C8976B399A}"/>
            </c:ext>
          </c:extLst>
        </c:ser>
        <c:ser>
          <c:idx val="3"/>
          <c:order val="3"/>
          <c:tx>
            <c:strRef>
              <c:f>'Ark1'!$F$122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'Ark1'!$F$125:$F$144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F-6949-85AE-02C8976B3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007135"/>
        <c:axId val="1094221711"/>
      </c:barChart>
      <c:catAx>
        <c:axId val="10940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4221711"/>
        <c:crosses val="autoZero"/>
        <c:auto val="1"/>
        <c:lblAlgn val="ctr"/>
        <c:lblOffset val="100"/>
        <c:noMultiLvlLbl val="0"/>
      </c:catAx>
      <c:valAx>
        <c:axId val="10942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40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aseline="0"/>
              <a:t>99 iterations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2D-E94B-A3E7-DA0BE7107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2D-E94B-A3E7-DA0BE71078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2D-E94B-A3E7-DA0BE71078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2D-E94B-A3E7-DA0BE7107812}"/>
              </c:ext>
            </c:extLst>
          </c:dPt>
          <c:cat>
            <c:strRef>
              <c:f>'Ark1'!$C$122:$F$122</c:f>
              <c:strCache>
                <c:ptCount val="4"/>
                <c:pt idx="0">
                  <c:v>Standing still</c:v>
                </c:pt>
                <c:pt idx="1">
                  <c:v>Jump</c:v>
                </c:pt>
                <c:pt idx="2">
                  <c:v>Kick</c:v>
                </c:pt>
                <c:pt idx="3">
                  <c:v>Walk</c:v>
                </c:pt>
              </c:strCache>
            </c:strRef>
          </c:cat>
          <c:val>
            <c:numRef>
              <c:f>'Ark1'!$C$123:$F$123</c:f>
              <c:numCache>
                <c:formatCode>General</c:formatCode>
                <c:ptCount val="4"/>
                <c:pt idx="0">
                  <c:v>31</c:v>
                </c:pt>
                <c:pt idx="1">
                  <c:v>13</c:v>
                </c:pt>
                <c:pt idx="2">
                  <c:v>17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8-0B44-ADBE-1AB33B7B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/>
              <a:t>Average accuray of 100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'Ark1'!$A$206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'Ark1'!$A$207:$A$226</c:f>
              <c:numCache>
                <c:formatCode>General</c:formatCode>
                <c:ptCount val="20"/>
                <c:pt idx="0">
                  <c:v>0.63</c:v>
                </c:pt>
                <c:pt idx="1">
                  <c:v>0.69</c:v>
                </c:pt>
                <c:pt idx="2">
                  <c:v>0.72</c:v>
                </c:pt>
                <c:pt idx="3">
                  <c:v>0.72</c:v>
                </c:pt>
                <c:pt idx="4">
                  <c:v>0.74</c:v>
                </c:pt>
                <c:pt idx="5">
                  <c:v>0.74</c:v>
                </c:pt>
                <c:pt idx="6">
                  <c:v>0.75</c:v>
                </c:pt>
                <c:pt idx="7">
                  <c:v>0.75</c:v>
                </c:pt>
                <c:pt idx="8">
                  <c:v>0.76</c:v>
                </c:pt>
                <c:pt idx="9">
                  <c:v>0.77</c:v>
                </c:pt>
                <c:pt idx="10">
                  <c:v>0.77</c:v>
                </c:pt>
                <c:pt idx="11">
                  <c:v>0.78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0.79</c:v>
                </c:pt>
                <c:pt idx="16">
                  <c:v>0.8</c:v>
                </c:pt>
                <c:pt idx="17">
                  <c:v>0.81</c:v>
                </c:pt>
                <c:pt idx="18">
                  <c:v>0.81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9-BC4C-86DC-A4F2469C9C46}"/>
            </c:ext>
          </c:extLst>
        </c:ser>
        <c:ser>
          <c:idx val="1"/>
          <c:order val="1"/>
          <c:tx>
            <c:strRef>
              <c:f>'Ark1'!$B$206</c:f>
              <c:strCache>
                <c:ptCount val="1"/>
                <c:pt idx="0">
                  <c:v>Kick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'Ark1'!$B$207:$B$226</c:f>
              <c:numCache>
                <c:formatCode>General</c:formatCode>
                <c:ptCount val="2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  <c:pt idx="4">
                  <c:v>1</c:v>
                </c:pt>
                <c:pt idx="5">
                  <c:v>0.98</c:v>
                </c:pt>
                <c:pt idx="6">
                  <c:v>0.99</c:v>
                </c:pt>
                <c:pt idx="7">
                  <c:v>0.96</c:v>
                </c:pt>
                <c:pt idx="8">
                  <c:v>0.99</c:v>
                </c:pt>
                <c:pt idx="9">
                  <c:v>1</c:v>
                </c:pt>
                <c:pt idx="10">
                  <c:v>0.94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0.99</c:v>
                </c:pt>
                <c:pt idx="16">
                  <c:v>0.99</c:v>
                </c:pt>
                <c:pt idx="17">
                  <c:v>1</c:v>
                </c:pt>
                <c:pt idx="18">
                  <c:v>0.99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9-BC4C-86DC-A4F2469C9C46}"/>
            </c:ext>
          </c:extLst>
        </c:ser>
        <c:ser>
          <c:idx val="2"/>
          <c:order val="2"/>
          <c:tx>
            <c:strRef>
              <c:f>'Ark1'!$C$206</c:f>
              <c:strCache>
                <c:ptCount val="1"/>
                <c:pt idx="0">
                  <c:v>Jump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'Ark1'!$C$207:$C$226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0.98</c:v>
                </c:pt>
                <c:pt idx="5">
                  <c:v>1</c:v>
                </c:pt>
                <c:pt idx="6">
                  <c:v>0.98</c:v>
                </c:pt>
                <c:pt idx="7">
                  <c:v>0.99</c:v>
                </c:pt>
                <c:pt idx="8">
                  <c:v>0.98</c:v>
                </c:pt>
                <c:pt idx="9">
                  <c:v>0.99</c:v>
                </c:pt>
                <c:pt idx="10">
                  <c:v>0.97</c:v>
                </c:pt>
                <c:pt idx="11">
                  <c:v>0.96</c:v>
                </c:pt>
                <c:pt idx="12">
                  <c:v>1</c:v>
                </c:pt>
                <c:pt idx="13">
                  <c:v>1</c:v>
                </c:pt>
                <c:pt idx="14">
                  <c:v>0.98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9-BC4C-86DC-A4F2469C9C46}"/>
            </c:ext>
          </c:extLst>
        </c:ser>
        <c:ser>
          <c:idx val="3"/>
          <c:order val="3"/>
          <c:tx>
            <c:strRef>
              <c:f>'Ark1'!$D$206</c:f>
              <c:strCache>
                <c:ptCount val="1"/>
                <c:pt idx="0">
                  <c:v>Standing still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'Ark1'!$D$207:$D$226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9-BC4C-86DC-A4F2469C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701952"/>
        <c:axId val="1576394016"/>
      </c:lineChart>
      <c:catAx>
        <c:axId val="15707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 b="1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76394016"/>
        <c:crosses val="autoZero"/>
        <c:auto val="1"/>
        <c:lblAlgn val="ctr"/>
        <c:lblOffset val="100"/>
        <c:noMultiLvlLbl val="0"/>
      </c:catAx>
      <c:valAx>
        <c:axId val="157639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707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70166647066593"/>
          <c:y val="8.3066624756573171E-2"/>
          <c:w val="0.12847858590295516"/>
          <c:h val="0.466809137571052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3848</xdr:colOff>
      <xdr:row>122</xdr:row>
      <xdr:rowOff>1026</xdr:rowOff>
    </xdr:from>
    <xdr:to>
      <xdr:col>13</xdr:col>
      <xdr:colOff>0</xdr:colOff>
      <xdr:row>144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7D2F5C5-BCE0-70D2-2083-68D7C05D7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286070</xdr:colOff>
      <xdr:row>145</xdr:row>
      <xdr:rowOff>193451</xdr:rowOff>
    </xdr:from>
    <xdr:to>
      <xdr:col>2</xdr:col>
      <xdr:colOff>906959</xdr:colOff>
      <xdr:row>159</xdr:row>
      <xdr:rowOff>63115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3CC5273-3286-B566-4E4F-AAAE0AF0C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166768</xdr:colOff>
      <xdr:row>190</xdr:row>
      <xdr:rowOff>193450</xdr:rowOff>
    </xdr:from>
    <xdr:to>
      <xdr:col>18</xdr:col>
      <xdr:colOff>602929</xdr:colOff>
      <xdr:row>222</xdr:row>
      <xdr:rowOff>128282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AAD3BA9-6507-7C04-743C-D4085F313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aluation_jump" connectionId="2" xr16:uid="{8E3EC920-1E09-1446-838F-C789053D36E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currence_1" connectionId="13" xr16:uid="{1198E309-59BD-2C49-A253-B6431EC9702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nd_still2" connectionId="16" xr16:uid="{F72622A5-01AD-E546-83A4-E187C6FDC4C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lk" connectionId="18" xr16:uid="{B5982C7E-D482-754E-9819-FDE530FD1BB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lk2" connectionId="19" xr16:uid="{2627BB5D-501A-0748-803A-310AF960D22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nd_still3" connectionId="17" xr16:uid="{28F2C775-CFB9-AC42-A61A-7CE8FA3B21E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aluation" connectionId="1" xr16:uid="{AAAB3034-EF6A-2F46-AD7A-78B6072D6FD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aluation_standing_still" connectionId="4" xr16:uid="{2C91D598-157F-3E42-995B-F64ABBE81B1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ick" connectionId="9" xr16:uid="{6432B6DF-AFDA-A546-8BD6-5CD69A72A65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mp" connectionId="6" xr16:uid="{08BEA55F-A4D2-624D-9A84-120A7304095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ick3" connectionId="11" xr16:uid="{FBF7BC0C-334C-6D4D-B4FB-DBBAFBAD6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mp3" connectionId="8" xr16:uid="{A98D6B28-57B7-B54D-AE08-58AAB20E18D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nd_still" connectionId="15" xr16:uid="{D146F826-F820-004B-AA47-1FA8BA132D9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lk3" connectionId="20" xr16:uid="{FF9A7CC1-B841-A949-9D5B-C9F112E30FF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ccurrence" connectionId="12" xr16:uid="{4EA26DC3-7B7A-704D-86A2-840BA5A04D1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lk4" connectionId="21" xr16:uid="{CF97FBF6-A9A5-F24A-B04D-8C3619A044C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mp2" connectionId="7" xr16:uid="{2582A841-AA8F-224E-942B-CAC478E7F04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terns" connectionId="14" xr16:uid="{FCDA0D81-0735-B147-B70D-9D8050FC2E4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ick2" connectionId="10" xr16:uid="{945AB24D-EF90-FD40-8D74-8186A19837E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aluation_walk" growShrinkType="insertClear" connectionId="5" xr16:uid="{B5257C84-879E-9B4D-AC55-9ED66175945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aluation_kick_1" connectionId="3" xr16:uid="{840DF0D5-EA81-7E45-9176-79E78A42A92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lk4_1" connectionId="22" xr16:uid="{BA7E2257-A288-AF41-BF06-EDFADB191D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B265-95CF-284A-9B0E-D65A1622BCC8}">
  <dimension ref="A1:L2209"/>
  <sheetViews>
    <sheetView tabSelected="1" zoomScale="99" zoomScaleNormal="99" workbookViewId="0">
      <selection activeCell="D197" sqref="D197"/>
    </sheetView>
  </sheetViews>
  <sheetFormatPr baseColWidth="10" defaultRowHeight="16" x14ac:dyDescent="0.2"/>
  <cols>
    <col min="1" max="1" width="43.6640625" bestFit="1" customWidth="1"/>
    <col min="2" max="2" width="13" bestFit="1" customWidth="1"/>
    <col min="3" max="3" width="14.33203125" bestFit="1" customWidth="1"/>
    <col min="4" max="4" width="13" bestFit="1" customWidth="1"/>
    <col min="5" max="5" width="12" bestFit="1" customWidth="1"/>
    <col min="6" max="6" width="17.1640625" bestFit="1" customWidth="1"/>
    <col min="7" max="7" width="15.1640625" bestFit="1" customWidth="1"/>
    <col min="8" max="8" width="17.1640625" bestFit="1" customWidth="1"/>
    <col min="9" max="9" width="5.33203125" bestFit="1" customWidth="1"/>
    <col min="10" max="10" width="12" bestFit="1" customWidth="1"/>
    <col min="11" max="11" width="5.33203125" bestFit="1" customWidth="1"/>
    <col min="12" max="12" width="14.33203125" bestFit="1" customWidth="1"/>
    <col min="13" max="13" width="12" bestFit="1" customWidth="1"/>
    <col min="14" max="18" width="5.33203125" bestFit="1" customWidth="1"/>
    <col min="19" max="20" width="12" bestFit="1" customWidth="1"/>
    <col min="21" max="22" width="5.33203125" bestFit="1" customWidth="1"/>
    <col min="23" max="23" width="12" bestFit="1" customWidth="1"/>
    <col min="24" max="25" width="5.33203125" bestFit="1" customWidth="1"/>
    <col min="26" max="26" width="12" bestFit="1" customWidth="1"/>
    <col min="27" max="28" width="5.33203125" bestFit="1" customWidth="1"/>
    <col min="29" max="29" width="12" bestFit="1" customWidth="1"/>
    <col min="30" max="39" width="5.33203125" bestFit="1" customWidth="1"/>
    <col min="40" max="41" width="12" bestFit="1" customWidth="1"/>
    <col min="42" max="52" width="5.33203125" bestFit="1" customWidth="1"/>
    <col min="53" max="53" width="17.1640625" bestFit="1" customWidth="1"/>
    <col min="54" max="58" width="5.33203125" bestFit="1" customWidth="1"/>
    <col min="59" max="59" width="12" bestFit="1" customWidth="1"/>
    <col min="60" max="62" width="5.33203125" bestFit="1" customWidth="1"/>
    <col min="63" max="63" width="17.1640625" bestFit="1" customWidth="1"/>
    <col min="64" max="66" width="5.33203125" bestFit="1" customWidth="1"/>
    <col min="67" max="67" width="12" bestFit="1" customWidth="1"/>
    <col min="68" max="68" width="5.33203125" bestFit="1" customWidth="1"/>
    <col min="69" max="69" width="17.1640625" bestFit="1" customWidth="1"/>
    <col min="70" max="70" width="5.33203125" bestFit="1" customWidth="1"/>
    <col min="71" max="71" width="12" bestFit="1" customWidth="1"/>
    <col min="72" max="74" width="5.33203125" bestFit="1" customWidth="1"/>
    <col min="75" max="75" width="12" bestFit="1" customWidth="1"/>
    <col min="76" max="81" width="5.33203125" bestFit="1" customWidth="1"/>
    <col min="82" max="82" width="12" bestFit="1" customWidth="1"/>
    <col min="83" max="85" width="5.33203125" bestFit="1" customWidth="1"/>
    <col min="86" max="86" width="12" bestFit="1" customWidth="1"/>
    <col min="87" max="89" width="5.33203125" bestFit="1" customWidth="1"/>
    <col min="90" max="90" width="12" bestFit="1" customWidth="1"/>
    <col min="91" max="93" width="5.33203125" bestFit="1" customWidth="1"/>
    <col min="94" max="94" width="12" bestFit="1" customWidth="1"/>
    <col min="95" max="96" width="5.33203125" bestFit="1" customWidth="1"/>
    <col min="97" max="98" width="12" bestFit="1" customWidth="1"/>
    <col min="99" max="100" width="5.33203125" bestFit="1" customWidth="1"/>
  </cols>
  <sheetData>
    <row r="1" spans="1:8" x14ac:dyDescent="0.2">
      <c r="A1" s="3" t="s">
        <v>3</v>
      </c>
      <c r="B1" t="s">
        <v>0</v>
      </c>
      <c r="C1" t="s">
        <v>1</v>
      </c>
      <c r="D1" t="s">
        <v>2</v>
      </c>
      <c r="G1" t="s">
        <v>3</v>
      </c>
      <c r="H1" s="3" t="s">
        <v>10</v>
      </c>
    </row>
    <row r="2" spans="1:8" x14ac:dyDescent="0.2">
      <c r="A2" t="s">
        <v>4</v>
      </c>
      <c r="B2">
        <v>0.34217941761016801</v>
      </c>
      <c r="C2">
        <v>0.19658647477626801</v>
      </c>
      <c r="D2" s="1">
        <v>3.4877746202255298E-7</v>
      </c>
      <c r="G2" t="s">
        <v>11</v>
      </c>
      <c r="H2">
        <f>SQRT((B2-B3)^2+(C2-C3)^2+(D2-D3)^2)</f>
        <v>0.44751988734227588</v>
      </c>
    </row>
    <row r="3" spans="1:8" x14ac:dyDescent="0.2">
      <c r="A3" t="s">
        <v>5</v>
      </c>
      <c r="B3">
        <v>0.44244012236595098</v>
      </c>
      <c r="C3">
        <v>0.60288876295089699</v>
      </c>
      <c r="D3">
        <v>0.15855725109577101</v>
      </c>
      <c r="G3" t="s">
        <v>12</v>
      </c>
      <c r="H3">
        <f>SQRT((B2-B4)^2+(C2-C4)^2+(D2-D4)^2)</f>
        <v>0.59238922316758946</v>
      </c>
    </row>
    <row r="4" spans="1:8" x14ac:dyDescent="0.2">
      <c r="A4" t="s">
        <v>6</v>
      </c>
      <c r="B4">
        <v>0.48935818672180098</v>
      </c>
      <c r="C4">
        <v>0.769545197486877</v>
      </c>
      <c r="D4">
        <v>3.1332500278949703E-2</v>
      </c>
      <c r="G4" t="s">
        <v>13</v>
      </c>
      <c r="H4">
        <f>SQRT((B3-B4)^2+(C3-C4)^2+(D3-D4)^2)</f>
        <v>0.21485299429039229</v>
      </c>
    </row>
    <row r="6" spans="1:8" x14ac:dyDescent="0.2">
      <c r="A6" s="3" t="s">
        <v>7</v>
      </c>
      <c r="B6" t="s">
        <v>0</v>
      </c>
      <c r="C6" t="s">
        <v>1</v>
      </c>
      <c r="D6" t="s">
        <v>2</v>
      </c>
      <c r="G6" t="s">
        <v>7</v>
      </c>
      <c r="H6" s="3" t="s">
        <v>10</v>
      </c>
    </row>
    <row r="7" spans="1:8" x14ac:dyDescent="0.2">
      <c r="A7" t="s">
        <v>4</v>
      </c>
      <c r="B7">
        <v>0.35433027148246699</v>
      </c>
      <c r="C7">
        <v>0.19734764099120999</v>
      </c>
      <c r="D7" s="1">
        <v>5.1035067372140401E-7</v>
      </c>
      <c r="G7" t="s">
        <v>11</v>
      </c>
      <c r="H7">
        <f>SQRT((B7-B8)^2+(C7-C8)^2+(D7-D8)^2)</f>
        <v>0.63231166971694852</v>
      </c>
    </row>
    <row r="8" spans="1:8" x14ac:dyDescent="0.2">
      <c r="A8" t="s">
        <v>5</v>
      </c>
      <c r="B8">
        <v>0.54077917337417603</v>
      </c>
      <c r="C8">
        <v>0.79828870296478205</v>
      </c>
      <c r="D8">
        <v>-6.2646873295307104E-2</v>
      </c>
      <c r="G8" t="s">
        <v>12</v>
      </c>
      <c r="H8">
        <f>SQRT((B7-B9)^2+(C7-C9)^2+(D7-D9)^2)</f>
        <v>0.60371230119843744</v>
      </c>
    </row>
    <row r="9" spans="1:8" x14ac:dyDescent="0.2">
      <c r="A9" t="s">
        <v>6</v>
      </c>
      <c r="B9">
        <v>0.37784823775291398</v>
      </c>
      <c r="C9">
        <v>0.79695105552673295</v>
      </c>
      <c r="D9">
        <v>-6.6265568137168801E-2</v>
      </c>
      <c r="G9" t="s">
        <v>13</v>
      </c>
      <c r="H9">
        <f>SQRT((B8-B9)^2+(C8-C9)^2+(D8-D9)^2)</f>
        <v>0.16297660579189541</v>
      </c>
    </row>
    <row r="11" spans="1:8" x14ac:dyDescent="0.2">
      <c r="A11" s="3" t="s">
        <v>8</v>
      </c>
      <c r="B11" t="s">
        <v>0</v>
      </c>
      <c r="C11" t="s">
        <v>1</v>
      </c>
      <c r="D11" t="s">
        <v>2</v>
      </c>
      <c r="G11" t="s">
        <v>8</v>
      </c>
      <c r="H11" s="3" t="s">
        <v>10</v>
      </c>
    </row>
    <row r="12" spans="1:8" x14ac:dyDescent="0.2">
      <c r="A12" t="s">
        <v>4</v>
      </c>
      <c r="B12">
        <v>0.316281378269195</v>
      </c>
      <c r="C12">
        <v>0.17702448368072499</v>
      </c>
      <c r="D12" s="1">
        <v>3.02805773344516E-7</v>
      </c>
      <c r="G12" t="s">
        <v>11</v>
      </c>
      <c r="H12">
        <f>SQRT((B12-B13)^2+(C12-C13)^2+(D12-D13)^2)</f>
        <v>0.48348736318499719</v>
      </c>
    </row>
    <row r="13" spans="1:8" x14ac:dyDescent="0.2">
      <c r="A13" t="s">
        <v>5</v>
      </c>
      <c r="B13">
        <v>0.46677646040916398</v>
      </c>
      <c r="C13">
        <v>0.627177953720092</v>
      </c>
      <c r="D13">
        <v>9.2049822211265495E-2</v>
      </c>
      <c r="G13" t="s">
        <v>12</v>
      </c>
      <c r="H13">
        <f>SQRT((B12-B14)^2+(C12-C14)^2+(D12-D14)^2)</f>
        <v>0.47146124487204122</v>
      </c>
    </row>
    <row r="14" spans="1:8" x14ac:dyDescent="0.2">
      <c r="A14" t="s">
        <v>6</v>
      </c>
      <c r="B14">
        <v>0.445165365934371</v>
      </c>
      <c r="C14">
        <v>0.62891066074371305</v>
      </c>
      <c r="D14">
        <v>3.8256101310253102E-2</v>
      </c>
      <c r="G14" t="s">
        <v>13</v>
      </c>
      <c r="H14">
        <f>SQRT((B13-B14)^2+(C13-C14)^2+(D13-D14)^2)</f>
        <v>5.7998328306979249E-2</v>
      </c>
    </row>
    <row r="16" spans="1:8" x14ac:dyDescent="0.2">
      <c r="A16" s="3" t="s">
        <v>9</v>
      </c>
      <c r="B16" t="s">
        <v>0</v>
      </c>
      <c r="C16" t="s">
        <v>1</v>
      </c>
      <c r="D16" t="s">
        <v>2</v>
      </c>
      <c r="G16" t="s">
        <v>9</v>
      </c>
      <c r="H16" s="3" t="s">
        <v>10</v>
      </c>
    </row>
    <row r="17" spans="1:8" x14ac:dyDescent="0.2">
      <c r="A17" s="2" t="s">
        <v>4</v>
      </c>
      <c r="B17">
        <v>0.214402571320533</v>
      </c>
      <c r="C17">
        <v>0.19703373312950101</v>
      </c>
      <c r="D17" s="1">
        <v>9.3963549829822997E-8</v>
      </c>
      <c r="G17" t="s">
        <v>11</v>
      </c>
      <c r="H17">
        <f>SQRT((B17-B18)^2+(C17-C18)^2+(D17-D18)^2)</f>
        <v>0.63264485959217309</v>
      </c>
    </row>
    <row r="18" spans="1:8" x14ac:dyDescent="0.2">
      <c r="A18" s="2" t="s">
        <v>5</v>
      </c>
      <c r="B18">
        <v>0.67561310529708796</v>
      </c>
      <c r="C18">
        <v>0.62476593255996704</v>
      </c>
      <c r="D18">
        <v>6.75983726978302E-2</v>
      </c>
      <c r="G18" t="s">
        <v>12</v>
      </c>
      <c r="H18">
        <f>SQRT((B17-B19)^2+(C17-C19)^2+(D17-D19)^2)</f>
        <v>0.63606498523791777</v>
      </c>
    </row>
    <row r="19" spans="1:8" x14ac:dyDescent="0.2">
      <c r="A19" s="2" t="s">
        <v>6</v>
      </c>
      <c r="B19">
        <v>0.40982663631439198</v>
      </c>
      <c r="C19">
        <v>0.79856592416763295</v>
      </c>
      <c r="D19">
        <v>6.7432455718517303E-2</v>
      </c>
      <c r="G19" t="s">
        <v>13</v>
      </c>
      <c r="H19">
        <f>SQRT((B18-B19)^2+(C18-C19)^2+(D18-D19)^2)</f>
        <v>0.3175671766816564</v>
      </c>
    </row>
    <row r="24" spans="1:8" x14ac:dyDescent="0.2">
      <c r="A24" t="s">
        <v>14</v>
      </c>
    </row>
    <row r="26" spans="1:8" x14ac:dyDescent="0.2">
      <c r="A26" s="4" t="s">
        <v>3</v>
      </c>
      <c r="B26" t="s">
        <v>0</v>
      </c>
      <c r="C26" t="s">
        <v>1</v>
      </c>
      <c r="D26" t="s">
        <v>2</v>
      </c>
      <c r="G26" t="s">
        <v>3</v>
      </c>
      <c r="H26" s="3" t="s">
        <v>10</v>
      </c>
    </row>
    <row r="27" spans="1:8" x14ac:dyDescent="0.2">
      <c r="A27" s="2" t="s">
        <v>4</v>
      </c>
      <c r="B27">
        <v>-4.3008565902709898E-2</v>
      </c>
      <c r="C27">
        <v>-5.1012028008699403E-2</v>
      </c>
      <c r="D27">
        <v>6.9347679615020696E-2</v>
      </c>
      <c r="G27" t="s">
        <v>11</v>
      </c>
      <c r="H27">
        <f>SQRT((B27-B28)^2+(C27-C28)^2+(D27-D28)^2)</f>
        <v>0.1558167598041211</v>
      </c>
    </row>
    <row r="28" spans="1:8" x14ac:dyDescent="0.2">
      <c r="A28" s="2" t="s">
        <v>5</v>
      </c>
      <c r="B28">
        <v>9.6096880733966793E-3</v>
      </c>
      <c r="C28">
        <v>7.8651018440723405E-2</v>
      </c>
      <c r="D28">
        <v>8.0808252096176104E-4</v>
      </c>
      <c r="G28" t="s">
        <v>12</v>
      </c>
      <c r="H28">
        <f>SQRT((B27-B29)^2+(C27-C29)^2+(D27-D29)^2)</f>
        <v>0.17083930533248171</v>
      </c>
    </row>
    <row r="29" spans="1:8" x14ac:dyDescent="0.2">
      <c r="A29" s="2" t="s">
        <v>6</v>
      </c>
      <c r="B29">
        <v>1.51486899703741E-2</v>
      </c>
      <c r="C29">
        <v>8.5184827446937506E-2</v>
      </c>
      <c r="D29">
        <v>-1.5824019908905002E-2</v>
      </c>
      <c r="G29" t="s">
        <v>13</v>
      </c>
      <c r="H29">
        <f>SQRT((B28-B29)^2+(C28-C29)^2+(D28-D29)^2)</f>
        <v>1.8708234373718536E-2</v>
      </c>
    </row>
    <row r="30" spans="1:8" x14ac:dyDescent="0.2">
      <c r="A30" s="2"/>
    </row>
    <row r="31" spans="1:8" x14ac:dyDescent="0.2">
      <c r="A31" s="4" t="s">
        <v>7</v>
      </c>
      <c r="B31" t="s">
        <v>0</v>
      </c>
      <c r="C31" t="s">
        <v>1</v>
      </c>
      <c r="D31" t="s">
        <v>2</v>
      </c>
      <c r="G31" t="s">
        <v>7</v>
      </c>
      <c r="H31" s="3" t="s">
        <v>10</v>
      </c>
    </row>
    <row r="32" spans="1:8" x14ac:dyDescent="0.2">
      <c r="A32" s="2" t="s">
        <v>4</v>
      </c>
      <c r="B32">
        <v>4.4279843568801802E-3</v>
      </c>
      <c r="C32">
        <v>-6.3773892819881398E-2</v>
      </c>
      <c r="D32">
        <v>5.0737790763378102E-2</v>
      </c>
      <c r="G32" t="s">
        <v>11</v>
      </c>
      <c r="H32">
        <f>SQRT((B32-B33)^2+(C32-C33)^2+(D32-D33)^2)</f>
        <v>0.1554807018213589</v>
      </c>
    </row>
    <row r="33" spans="1:12" x14ac:dyDescent="0.2">
      <c r="A33" s="2" t="s">
        <v>5</v>
      </c>
      <c r="B33">
        <v>3.0443519353866501E-2</v>
      </c>
      <c r="C33">
        <v>7.33919441699981E-2</v>
      </c>
      <c r="D33">
        <v>-1.76944658160209E-2</v>
      </c>
      <c r="G33" t="s">
        <v>12</v>
      </c>
      <c r="H33">
        <f>SQRT((B32-B34)^2+(C32-C34)^2+(D32-D34)^2)</f>
        <v>0.1628364583790067</v>
      </c>
    </row>
    <row r="34" spans="1:12" x14ac:dyDescent="0.2">
      <c r="A34" s="2" t="s">
        <v>6</v>
      </c>
      <c r="B34">
        <v>-3.3103343099355698E-2</v>
      </c>
      <c r="C34">
        <v>9.05765891075134E-2</v>
      </c>
      <c r="D34">
        <v>1.49182379245758E-2</v>
      </c>
      <c r="G34" t="s">
        <v>13</v>
      </c>
      <c r="H34">
        <f>SQRT((B33-B34)^2+(C33-C34)^2+(D33-D34)^2)</f>
        <v>7.3464986180827266E-2</v>
      </c>
    </row>
    <row r="35" spans="1:12" x14ac:dyDescent="0.2">
      <c r="A35" s="2"/>
    </row>
    <row r="36" spans="1:12" x14ac:dyDescent="0.2">
      <c r="A36" s="4" t="s">
        <v>8</v>
      </c>
      <c r="B36" t="s">
        <v>0</v>
      </c>
      <c r="C36" t="s">
        <v>1</v>
      </c>
      <c r="D36" t="s">
        <v>2</v>
      </c>
      <c r="G36" t="s">
        <v>8</v>
      </c>
      <c r="H36" s="3" t="s">
        <v>10</v>
      </c>
    </row>
    <row r="37" spans="1:12" x14ac:dyDescent="0.2">
      <c r="A37" s="2" t="s">
        <v>4</v>
      </c>
      <c r="B37">
        <v>-3.9388000965118401E-2</v>
      </c>
      <c r="C37">
        <v>-4.58120964467525E-2</v>
      </c>
      <c r="D37">
        <v>7.0467159152030903E-2</v>
      </c>
      <c r="G37" t="s">
        <v>11</v>
      </c>
      <c r="H37">
        <f>SQRT((B37-B38)^2+(C37-C38)^2+(D37-D38)^2)</f>
        <v>9.705212869095084E-2</v>
      </c>
    </row>
    <row r="38" spans="1:12" x14ac:dyDescent="0.2">
      <c r="A38" s="2" t="s">
        <v>5</v>
      </c>
      <c r="B38">
        <v>-1.44021660089492E-2</v>
      </c>
      <c r="C38">
        <v>4.0982935577630997E-2</v>
      </c>
      <c r="D38">
        <v>3.4950315952300998E-2</v>
      </c>
      <c r="G38" t="s">
        <v>12</v>
      </c>
      <c r="H38">
        <f>SQRT((B37-B39)^2+(C37-C39)^2+(D37-D39)^2)</f>
        <v>0.11765303469983379</v>
      </c>
    </row>
    <row r="39" spans="1:12" x14ac:dyDescent="0.2">
      <c r="A39" s="2" t="s">
        <v>6</v>
      </c>
      <c r="B39">
        <v>-1.7344728112220699E-3</v>
      </c>
      <c r="C39">
        <v>5.40078282356262E-2</v>
      </c>
      <c r="D39">
        <v>2.08644270896911E-2</v>
      </c>
      <c r="G39" t="s">
        <v>13</v>
      </c>
      <c r="H39">
        <f>SQRT((B38-B39)^2+(C38-C39)^2+(D38-D39)^2)</f>
        <v>2.2989792185964558E-2</v>
      </c>
    </row>
    <row r="40" spans="1:12" x14ac:dyDescent="0.2">
      <c r="A40" s="2"/>
    </row>
    <row r="41" spans="1:12" x14ac:dyDescent="0.2">
      <c r="A41" s="4" t="s">
        <v>9</v>
      </c>
      <c r="B41" t="s">
        <v>0</v>
      </c>
      <c r="C41" t="s">
        <v>1</v>
      </c>
      <c r="D41" t="s">
        <v>2</v>
      </c>
      <c r="G41" t="s">
        <v>9</v>
      </c>
      <c r="H41" s="3" t="s">
        <v>10</v>
      </c>
    </row>
    <row r="42" spans="1:12" x14ac:dyDescent="0.2">
      <c r="A42" s="2" t="s">
        <v>4</v>
      </c>
      <c r="B42">
        <v>-3.9353981614112798E-2</v>
      </c>
      <c r="C42">
        <v>-4.3806597590446403E-2</v>
      </c>
      <c r="D42">
        <v>4.6063348650932298E-2</v>
      </c>
      <c r="G42" t="s">
        <v>11</v>
      </c>
      <c r="H42">
        <f>SQRT((B42-B43)^2+(C42-C43)^2+(D42-D43)^2)</f>
        <v>0.14557446698079773</v>
      </c>
    </row>
    <row r="43" spans="1:12" x14ac:dyDescent="0.2">
      <c r="A43" s="2" t="s">
        <v>5</v>
      </c>
      <c r="B43">
        <v>6.5808370709419195E-2</v>
      </c>
      <c r="C43">
        <v>2.4583950638771002E-2</v>
      </c>
      <c r="D43">
        <v>-2.77982652187347E-2</v>
      </c>
      <c r="G43" t="s">
        <v>12</v>
      </c>
      <c r="H43">
        <f>SQRT((B42-B44)^2+(C42-C44)^2+(D42-D44)^2)</f>
        <v>0.13200898884968743</v>
      </c>
    </row>
    <row r="44" spans="1:12" x14ac:dyDescent="0.2">
      <c r="A44" s="2" t="s">
        <v>6</v>
      </c>
      <c r="B44">
        <v>1.50065422058105E-2</v>
      </c>
      <c r="C44">
        <v>7.3160082101821899E-2</v>
      </c>
      <c r="D44">
        <v>1.7954587936401301E-2</v>
      </c>
      <c r="G44" t="s">
        <v>13</v>
      </c>
      <c r="H44">
        <f>SQRT((B43-B44)^2+(C43-C44)^2+(D43-D44)^2)</f>
        <v>8.3867692820663128E-2</v>
      </c>
    </row>
    <row r="48" spans="1:12" x14ac:dyDescent="0.2">
      <c r="A48" t="s">
        <v>16</v>
      </c>
      <c r="K48" t="s">
        <v>22</v>
      </c>
      <c r="L48" t="s">
        <v>23</v>
      </c>
    </row>
    <row r="49" spans="1:12" x14ac:dyDescent="0.2">
      <c r="A49" s="4" t="s">
        <v>3</v>
      </c>
      <c r="B49" t="s">
        <v>0</v>
      </c>
      <c r="C49" t="s">
        <v>1</v>
      </c>
      <c r="D49" t="s">
        <v>2</v>
      </c>
      <c r="G49" t="s">
        <v>3</v>
      </c>
      <c r="H49" s="3" t="s">
        <v>10</v>
      </c>
      <c r="J49" t="s">
        <v>3</v>
      </c>
      <c r="K49" s="3" t="s">
        <v>15</v>
      </c>
    </row>
    <row r="50" spans="1:12" x14ac:dyDescent="0.2">
      <c r="A50" s="2" t="s">
        <v>4</v>
      </c>
      <c r="B50">
        <v>-4.0511898696422501E-2</v>
      </c>
      <c r="C50">
        <v>-6.4197458326816503E-2</v>
      </c>
      <c r="D50">
        <v>3.5857684910297297E-2</v>
      </c>
      <c r="G50" t="s">
        <v>11</v>
      </c>
      <c r="H50">
        <f>SQRT((B50-B51)^2+(C50-C51)^2+(D50-D51)^2)</f>
        <v>0.13719587705686601</v>
      </c>
      <c r="J50" t="s">
        <v>21</v>
      </c>
      <c r="K50">
        <f>ACOS((H54^2+H53^2-H52^2)/(2*H54*H53))</f>
        <v>0.18240129673504013</v>
      </c>
      <c r="L50">
        <f>DEGREES(K50)</f>
        <v>10.450824480631162</v>
      </c>
    </row>
    <row r="51" spans="1:12" x14ac:dyDescent="0.2">
      <c r="A51" s="2" t="s">
        <v>5</v>
      </c>
      <c r="B51">
        <v>3.9233742281794496E-3</v>
      </c>
      <c r="C51">
        <v>6.4333908259868594E-2</v>
      </c>
      <c r="D51">
        <v>1.7749592661857602E-2</v>
      </c>
      <c r="G51" t="s">
        <v>12</v>
      </c>
      <c r="H51">
        <f>SQRT((B50-B52)^2+(C50-C52)^2+(D50-D52)^2)</f>
        <v>0.15670150284421994</v>
      </c>
    </row>
    <row r="52" spans="1:12" x14ac:dyDescent="0.2">
      <c r="A52" s="2" t="s">
        <v>6</v>
      </c>
      <c r="B52">
        <v>6.16123620420694E-3</v>
      </c>
      <c r="C52">
        <v>8.2540720701217596E-2</v>
      </c>
      <c r="D52">
        <v>6.7907571792602496E-3</v>
      </c>
      <c r="G52" t="s">
        <v>13</v>
      </c>
      <c r="H52">
        <f>SQRT((B51-B52)^2+(C51-C52)^2+(D51-D52)^2)</f>
        <v>2.136801630083722E-2</v>
      </c>
    </row>
    <row r="53" spans="1:12" x14ac:dyDescent="0.2">
      <c r="A53" s="2" t="s">
        <v>17</v>
      </c>
      <c r="B53">
        <v>7.7758696861565096E-3</v>
      </c>
      <c r="C53">
        <v>-9.7615993581712203E-4</v>
      </c>
      <c r="D53">
        <v>2.2995740175247099E-2</v>
      </c>
      <c r="G53" t="s">
        <v>19</v>
      </c>
      <c r="H53">
        <f>SQRT((B54-B51)^2+(C54-C51)^2+(D54-D51)^2)</f>
        <v>6.6014212425902427E-2</v>
      </c>
    </row>
    <row r="54" spans="1:12" x14ac:dyDescent="0.2">
      <c r="A54" s="2" t="s">
        <v>18</v>
      </c>
      <c r="B54">
        <v>4.2214505374431601E-3</v>
      </c>
      <c r="C54" s="1">
        <v>4.53279353678226E-5</v>
      </c>
      <c r="D54">
        <v>2.7574002742767299E-3</v>
      </c>
      <c r="G54" t="s">
        <v>20</v>
      </c>
      <c r="H54">
        <f>SQRT((B52-B54)^2+(C52-C54)^2+(D52-D54)^2)</f>
        <v>8.261670874555449E-2</v>
      </c>
    </row>
    <row r="56" spans="1:12" x14ac:dyDescent="0.2">
      <c r="A56" s="4" t="s">
        <v>7</v>
      </c>
      <c r="B56" t="s">
        <v>0</v>
      </c>
      <c r="C56" t="s">
        <v>1</v>
      </c>
      <c r="D56" t="s">
        <v>2</v>
      </c>
      <c r="G56" t="s">
        <v>7</v>
      </c>
      <c r="H56" s="3" t="s">
        <v>10</v>
      </c>
      <c r="J56" t="s">
        <v>7</v>
      </c>
      <c r="K56" s="3" t="s">
        <v>15</v>
      </c>
    </row>
    <row r="57" spans="1:12" x14ac:dyDescent="0.2">
      <c r="A57" s="2" t="s">
        <v>4</v>
      </c>
      <c r="B57">
        <v>-3.3456705510616302E-2</v>
      </c>
      <c r="C57">
        <v>-6.6402390599250793E-2</v>
      </c>
      <c r="D57">
        <v>3.9082787930965403E-2</v>
      </c>
      <c r="G57" t="s">
        <v>11</v>
      </c>
      <c r="H57">
        <f>SQRT((B57-B58)^2+(C57-C58)^2+(D57-D58)^2)</f>
        <v>0.15227352477097958</v>
      </c>
      <c r="J57" t="s">
        <v>21</v>
      </c>
      <c r="K57">
        <f>ACOS((H61^2+H60^2-H59^2)/(2*H61*H60))</f>
        <v>0.53763904709418764</v>
      </c>
      <c r="L57">
        <f>DEGREES(K57)</f>
        <v>30.804448299932258</v>
      </c>
    </row>
    <row r="58" spans="1:12" x14ac:dyDescent="0.2">
      <c r="A58" s="2" t="s">
        <v>5</v>
      </c>
      <c r="B58">
        <v>2.7051668614149E-2</v>
      </c>
      <c r="C58">
        <v>6.64276704192161E-2</v>
      </c>
      <c r="D58">
        <v>-4.3008252978324803E-3</v>
      </c>
      <c r="G58" t="s">
        <v>12</v>
      </c>
      <c r="H58">
        <f>SQRT((B57-B59)^2+(C57-C59)^2+(D57-D59)^2)</f>
        <v>0.1511061766766956</v>
      </c>
    </row>
    <row r="59" spans="1:12" x14ac:dyDescent="0.2">
      <c r="A59" s="2" t="s">
        <v>6</v>
      </c>
      <c r="B59">
        <v>-1.11008025705814E-2</v>
      </c>
      <c r="C59">
        <v>7.9409107565879794E-2</v>
      </c>
      <c r="D59">
        <v>6.3368380069732597E-3</v>
      </c>
      <c r="G59" t="s">
        <v>13</v>
      </c>
      <c r="H59">
        <f>SQRT((B58-B59)^2+(C58-C59)^2+(D58-D59)^2)</f>
        <v>4.1680794719881169E-2</v>
      </c>
    </row>
    <row r="60" spans="1:12" x14ac:dyDescent="0.2">
      <c r="A60" s="2" t="s">
        <v>17</v>
      </c>
      <c r="B60">
        <v>1.0723044164478701E-2</v>
      </c>
      <c r="C60" s="1">
        <v>7.0944195613264997E-5</v>
      </c>
      <c r="D60">
        <v>1.8893167376518201E-2</v>
      </c>
      <c r="G60" t="s">
        <v>19</v>
      </c>
      <c r="H60">
        <f>SQRT((B61-B58)^2+(C61-C58)^2+(D61-D58)^2)</f>
        <v>7.0355330373911035E-2</v>
      </c>
    </row>
    <row r="61" spans="1:12" x14ac:dyDescent="0.2">
      <c r="A61" s="2" t="s">
        <v>18</v>
      </c>
      <c r="B61">
        <v>5.3472854197025299E-3</v>
      </c>
      <c r="C61">
        <v>-1.8614495638757901E-4</v>
      </c>
      <c r="D61">
        <v>2.1328255534172002E-3</v>
      </c>
      <c r="G61" t="s">
        <v>20</v>
      </c>
      <c r="H61">
        <f>SQRT((B59-B61)^2+(C59-C61)^2+(D59-D61)^2)</f>
        <v>8.1385610173600645E-2</v>
      </c>
    </row>
    <row r="63" spans="1:12" x14ac:dyDescent="0.2">
      <c r="A63" s="4" t="s">
        <v>8</v>
      </c>
      <c r="B63" t="s">
        <v>0</v>
      </c>
      <c r="C63" t="s">
        <v>1</v>
      </c>
      <c r="D63" t="s">
        <v>2</v>
      </c>
      <c r="G63" t="s">
        <v>8</v>
      </c>
      <c r="H63" s="3" t="s">
        <v>10</v>
      </c>
      <c r="J63" t="s">
        <v>8</v>
      </c>
      <c r="K63" s="3" t="s">
        <v>15</v>
      </c>
    </row>
    <row r="64" spans="1:12" x14ac:dyDescent="0.2">
      <c r="A64" s="2" t="s">
        <v>4</v>
      </c>
      <c r="B64">
        <v>-4.9770668148994397E-2</v>
      </c>
      <c r="C64">
        <v>-6.44055530428886E-2</v>
      </c>
      <c r="D64">
        <v>2.4882644414901699E-2</v>
      </c>
      <c r="G64" t="s">
        <v>11</v>
      </c>
      <c r="H64">
        <f>SQRT((B64-B65)^2+(C64-C65)^2+(D64-D65)^2)</f>
        <v>0.10059221451380479</v>
      </c>
      <c r="J64" t="s">
        <v>21</v>
      </c>
      <c r="K64">
        <f>ACOS((H68^2+H67^2-H66^2)/(2*H68*H67))</f>
        <v>0.24738519226096045</v>
      </c>
      <c r="L64">
        <f>DEGREES(K64)</f>
        <v>14.17412743058547</v>
      </c>
    </row>
    <row r="65" spans="1:12" x14ac:dyDescent="0.2">
      <c r="A65" s="2" t="s">
        <v>5</v>
      </c>
      <c r="B65">
        <v>-2.9574381187558101E-2</v>
      </c>
      <c r="C65">
        <v>2.9653200879693E-2</v>
      </c>
      <c r="D65">
        <v>5.4274044930934899E-2</v>
      </c>
      <c r="G65" t="s">
        <v>12</v>
      </c>
      <c r="H65">
        <f>SQRT((B64-B66)^2+(C64-C66)^2+(D64-D66)^2)</f>
        <v>8.2477468626223294E-2</v>
      </c>
    </row>
    <row r="66" spans="1:12" x14ac:dyDescent="0.2">
      <c r="A66" s="2" t="s">
        <v>6</v>
      </c>
      <c r="B66">
        <v>-2.7079978957772199E-2</v>
      </c>
      <c r="C66">
        <v>1.44512876868247E-2</v>
      </c>
      <c r="D66">
        <v>3.3205151557922301E-2</v>
      </c>
      <c r="G66" t="s">
        <v>13</v>
      </c>
      <c r="H66">
        <f>SQRT((B65-B66)^2+(C65-C66)^2+(D65-D66)^2)</f>
        <v>2.6100162359089615E-2</v>
      </c>
    </row>
    <row r="67" spans="1:12" x14ac:dyDescent="0.2">
      <c r="A67" s="2" t="s">
        <v>17</v>
      </c>
      <c r="B67">
        <v>6.1594499275088302E-3</v>
      </c>
      <c r="C67">
        <v>-6.1536824796348799E-4</v>
      </c>
      <c r="D67">
        <v>2.5373905897140499E-2</v>
      </c>
      <c r="G67" t="s">
        <v>19</v>
      </c>
      <c r="H67">
        <f>SQRT((B68-B65)^2+(C68-C65)^2+(D68-D65)^2)</f>
        <v>6.8537724064282518E-2</v>
      </c>
    </row>
    <row r="68" spans="1:12" x14ac:dyDescent="0.2">
      <c r="A68" s="2" t="s">
        <v>18</v>
      </c>
      <c r="B68">
        <v>5.5167591199278797E-3</v>
      </c>
      <c r="C68" s="1">
        <v>-2.4524284526705701E-5</v>
      </c>
      <c r="D68">
        <v>3.4285522997379299E-3</v>
      </c>
      <c r="G68" t="s">
        <v>20</v>
      </c>
      <c r="H68">
        <f>SQRT((B66-B68)^2+(C66-C68)^2+(D66-D68)^2)</f>
        <v>4.6462267797844403E-2</v>
      </c>
    </row>
    <row r="70" spans="1:12" x14ac:dyDescent="0.2">
      <c r="A70" s="4" t="s">
        <v>9</v>
      </c>
      <c r="B70" t="s">
        <v>0</v>
      </c>
      <c r="C70" t="s">
        <v>1</v>
      </c>
      <c r="D70" t="s">
        <v>2</v>
      </c>
      <c r="G70" t="s">
        <v>9</v>
      </c>
      <c r="H70" s="3" t="s">
        <v>10</v>
      </c>
      <c r="J70" t="s">
        <v>9</v>
      </c>
      <c r="K70" s="3" t="s">
        <v>15</v>
      </c>
    </row>
    <row r="71" spans="1:12" x14ac:dyDescent="0.2">
      <c r="A71" s="2" t="s">
        <v>4</v>
      </c>
      <c r="B71">
        <v>-6.2119275331497102E-2</v>
      </c>
      <c r="C71">
        <v>-5.17022646963596E-2</v>
      </c>
      <c r="D71">
        <v>4.6200685203075402E-2</v>
      </c>
      <c r="G71" t="s">
        <v>11</v>
      </c>
      <c r="H71">
        <f>SQRT((B71-B72)^2+(C71-C72)^2+(D71-D72)^2)</f>
        <v>0.1726123365178871</v>
      </c>
      <c r="J71" t="s">
        <v>21</v>
      </c>
      <c r="K71">
        <f>ACOS((H75^2+H74^2-H73^2)/(2*H75*H74))</f>
        <v>1.3337026788243431</v>
      </c>
      <c r="L71">
        <f>DEGREES(K71)</f>
        <v>76.41553462192681</v>
      </c>
    </row>
    <row r="72" spans="1:12" x14ac:dyDescent="0.2">
      <c r="A72" s="2" t="s">
        <v>5</v>
      </c>
      <c r="B72">
        <v>8.2258701324462793E-2</v>
      </c>
      <c r="C72">
        <v>9.9235288798808999E-3</v>
      </c>
      <c r="D72">
        <v>-2.55787000060081E-2</v>
      </c>
      <c r="G72" t="s">
        <v>12</v>
      </c>
      <c r="H72">
        <f>SQRT((B71-B73)^2+(C71-C73)^2+(D71-D73)^2)</f>
        <v>0.156976382660372</v>
      </c>
    </row>
    <row r="73" spans="1:12" x14ac:dyDescent="0.2">
      <c r="A73" s="2" t="s">
        <v>6</v>
      </c>
      <c r="B73">
        <v>2.1541452035307801E-2</v>
      </c>
      <c r="C73">
        <v>7.87936225533485E-2</v>
      </c>
      <c r="D73">
        <v>2.14359760284423E-2</v>
      </c>
      <c r="G73" t="s">
        <v>13</v>
      </c>
      <c r="H73">
        <f>SQRT((B72-B73)^2+(C72-C73)^2+(D72-D73)^2)</f>
        <v>0.1031506370627827</v>
      </c>
    </row>
    <row r="74" spans="1:12" x14ac:dyDescent="0.2">
      <c r="A74" s="2" t="s">
        <v>17</v>
      </c>
      <c r="B74">
        <v>2.32620015740394E-2</v>
      </c>
      <c r="C74">
        <v>-9.6489768475294096E-3</v>
      </c>
      <c r="D74">
        <v>1.6968980431556702E-2</v>
      </c>
      <c r="G74" t="s">
        <v>19</v>
      </c>
      <c r="H74">
        <f>SQRT((B75-B72)^2+(C75-C72)^2+(D75-D72)^2)</f>
        <v>8.0531883045199329E-2</v>
      </c>
    </row>
    <row r="75" spans="1:12" x14ac:dyDescent="0.2">
      <c r="A75" s="2" t="s">
        <v>18</v>
      </c>
      <c r="B75">
        <v>7.2166821919381601E-3</v>
      </c>
      <c r="C75">
        <v>-3.45020927488803E-3</v>
      </c>
      <c r="D75">
        <v>4.0634721517562801E-4</v>
      </c>
      <c r="G75" t="s">
        <v>20</v>
      </c>
      <c r="H75">
        <f>SQRT((B73-B75)^2+(C73-C75)^2+(D73-D75)^2)</f>
        <v>8.6090023770937246E-2</v>
      </c>
    </row>
    <row r="79" spans="1:12" x14ac:dyDescent="0.2">
      <c r="A79" s="3" t="s">
        <v>24</v>
      </c>
      <c r="B79" t="s">
        <v>0</v>
      </c>
      <c r="C79" t="s">
        <v>1</v>
      </c>
      <c r="D79" t="s">
        <v>2</v>
      </c>
      <c r="G79" t="s">
        <v>24</v>
      </c>
      <c r="H79" s="3" t="s">
        <v>10</v>
      </c>
      <c r="J79" t="s">
        <v>24</v>
      </c>
      <c r="K79" s="3" t="s">
        <v>15</v>
      </c>
      <c r="L79" t="s">
        <v>23</v>
      </c>
    </row>
    <row r="80" spans="1:12" x14ac:dyDescent="0.2">
      <c r="A80" s="2" t="s">
        <v>4</v>
      </c>
      <c r="B80">
        <v>-2.1137857809662802E-2</v>
      </c>
      <c r="C80">
        <v>-6.5543711185455295E-2</v>
      </c>
      <c r="D80">
        <v>4.4676497578620897E-2</v>
      </c>
      <c r="G80" t="s">
        <v>11</v>
      </c>
      <c r="H80">
        <v>0.15774549802530599</v>
      </c>
      <c r="K80">
        <f>RADIANS(L80)</f>
        <v>2.5928720019199884E-2</v>
      </c>
      <c r="L80">
        <v>1.4856062252765201</v>
      </c>
    </row>
    <row r="81" spans="1:12" x14ac:dyDescent="0.2">
      <c r="A81" s="2" t="s">
        <v>5</v>
      </c>
      <c r="B81">
        <v>3.7412595003843301E-2</v>
      </c>
      <c r="C81">
        <v>7.3153704404830905E-2</v>
      </c>
      <c r="D81">
        <v>-2.4246014654636301E-3</v>
      </c>
      <c r="G81" t="s">
        <v>12</v>
      </c>
      <c r="H81">
        <v>0.16171504451361701</v>
      </c>
    </row>
    <row r="82" spans="1:12" x14ac:dyDescent="0.2">
      <c r="A82" s="2" t="s">
        <v>6</v>
      </c>
      <c r="B82">
        <v>3.7060357630252803E-2</v>
      </c>
      <c r="C82">
        <v>7.7603034675121293E-2</v>
      </c>
      <c r="D82">
        <v>-3.007173538208E-3</v>
      </c>
      <c r="G82" t="s">
        <v>13</v>
      </c>
      <c r="H82">
        <v>4.5011111118720198E-3</v>
      </c>
    </row>
    <row r="83" spans="1:12" x14ac:dyDescent="0.2">
      <c r="A83" s="2" t="s">
        <v>17</v>
      </c>
      <c r="B83">
        <v>1.5360560268163599E-2</v>
      </c>
      <c r="C83">
        <v>9.1849325690418395E-4</v>
      </c>
      <c r="D83">
        <v>1.47182792425155E-2</v>
      </c>
    </row>
    <row r="84" spans="1:12" x14ac:dyDescent="0.2">
      <c r="A84" s="2" t="s">
        <v>18</v>
      </c>
      <c r="B84">
        <v>4.42552100867033E-3</v>
      </c>
      <c r="C84" s="1">
        <v>2.98868671961827E-5</v>
      </c>
      <c r="D84">
        <v>1.5882179141044599E-3</v>
      </c>
    </row>
    <row r="86" spans="1:12" x14ac:dyDescent="0.2">
      <c r="A86" s="3" t="s">
        <v>24</v>
      </c>
      <c r="B86" t="s">
        <v>0</v>
      </c>
      <c r="C86" t="s">
        <v>1</v>
      </c>
      <c r="D86" t="s">
        <v>2</v>
      </c>
      <c r="G86" t="s">
        <v>24</v>
      </c>
      <c r="H86" s="3" t="s">
        <v>10</v>
      </c>
      <c r="J86" t="s">
        <v>24</v>
      </c>
      <c r="K86" s="3" t="s">
        <v>15</v>
      </c>
      <c r="L86" t="s">
        <v>23</v>
      </c>
    </row>
    <row r="87" spans="1:12" x14ac:dyDescent="0.2">
      <c r="A87" s="2" t="s">
        <v>4</v>
      </c>
      <c r="B87">
        <v>-2.6300625875592201E-2</v>
      </c>
      <c r="C87">
        <v>-7.7248282730579307E-2</v>
      </c>
      <c r="D87">
        <v>3.03071439266204E-2</v>
      </c>
      <c r="G87" t="s">
        <v>11</v>
      </c>
      <c r="H87">
        <v>0.17487505898949199</v>
      </c>
      <c r="K87">
        <f>RADIANS(L87)</f>
        <v>0.11972950199482668</v>
      </c>
      <c r="L87">
        <v>6.8599951475067398</v>
      </c>
    </row>
    <row r="88" spans="1:12" x14ac:dyDescent="0.2">
      <c r="A88" s="2" t="s">
        <v>5</v>
      </c>
      <c r="B88">
        <v>4.2237706482410403E-2</v>
      </c>
      <c r="C88">
        <v>7.7298752963542897E-2</v>
      </c>
      <c r="D88">
        <v>-1.4403000473976101E-2</v>
      </c>
      <c r="G88" t="s">
        <v>12</v>
      </c>
      <c r="H88">
        <v>0.17337092498439</v>
      </c>
    </row>
    <row r="89" spans="1:12" x14ac:dyDescent="0.2">
      <c r="A89" s="2" t="s">
        <v>6</v>
      </c>
      <c r="B89">
        <v>3.4293804317712701E-2</v>
      </c>
      <c r="C89">
        <v>8.0410808324813801E-2</v>
      </c>
      <c r="D89">
        <v>-8.8004469871520996E-3</v>
      </c>
      <c r="G89" t="s">
        <v>13</v>
      </c>
      <c r="H89">
        <v>1.02068151617743E-2</v>
      </c>
    </row>
    <row r="90" spans="1:12" x14ac:dyDescent="0.2">
      <c r="A90" s="2" t="s">
        <v>17</v>
      </c>
      <c r="B90">
        <v>2.0074343308806399E-2</v>
      </c>
      <c r="C90">
        <v>1.2637524632736999E-3</v>
      </c>
      <c r="D90">
        <v>1.9432209432125001E-2</v>
      </c>
    </row>
    <row r="91" spans="1:12" x14ac:dyDescent="0.2">
      <c r="A91" s="2" t="s">
        <v>18</v>
      </c>
      <c r="B91">
        <v>6.6425050608813702E-3</v>
      </c>
      <c r="C91">
        <v>1.50540773756802E-3</v>
      </c>
      <c r="D91">
        <v>2.2623166441917402E-3</v>
      </c>
    </row>
    <row r="95" spans="1:12" x14ac:dyDescent="0.2">
      <c r="A95" s="5" t="s">
        <v>25</v>
      </c>
      <c r="B95" s="5"/>
    </row>
    <row r="97" spans="1:6" x14ac:dyDescent="0.2">
      <c r="A97" s="3" t="s">
        <v>26</v>
      </c>
      <c r="B97" s="3" t="s">
        <v>27</v>
      </c>
      <c r="C97" s="3" t="s">
        <v>28</v>
      </c>
      <c r="D97" s="3" t="s">
        <v>29</v>
      </c>
      <c r="E97" s="3" t="s">
        <v>30</v>
      </c>
      <c r="F97" s="3" t="s">
        <v>31</v>
      </c>
    </row>
    <row r="98" spans="1:6" x14ac:dyDescent="0.2">
      <c r="A98">
        <v>100</v>
      </c>
      <c r="B98">
        <v>17.565000000000001</v>
      </c>
      <c r="C98">
        <v>31</v>
      </c>
      <c r="D98">
        <v>13</v>
      </c>
      <c r="E98">
        <v>17</v>
      </c>
      <c r="F98">
        <v>38</v>
      </c>
    </row>
    <row r="100" spans="1:6" x14ac:dyDescent="0.2">
      <c r="A100">
        <v>5</v>
      </c>
      <c r="B100">
        <v>1.3680000000000001</v>
      </c>
      <c r="C100">
        <v>2</v>
      </c>
      <c r="D100">
        <v>0</v>
      </c>
      <c r="E100">
        <v>0</v>
      </c>
      <c r="F100">
        <v>1</v>
      </c>
    </row>
    <row r="101" spans="1:6" x14ac:dyDescent="0.2">
      <c r="A101">
        <v>5</v>
      </c>
      <c r="B101">
        <v>1.1599999999999999</v>
      </c>
      <c r="C101">
        <v>0</v>
      </c>
      <c r="D101">
        <v>0</v>
      </c>
      <c r="E101">
        <v>0</v>
      </c>
      <c r="F101">
        <v>4</v>
      </c>
    </row>
    <row r="102" spans="1:6" x14ac:dyDescent="0.2">
      <c r="A102">
        <v>5</v>
      </c>
      <c r="B102">
        <v>1.097</v>
      </c>
      <c r="C102">
        <v>2</v>
      </c>
      <c r="D102">
        <v>0</v>
      </c>
      <c r="E102">
        <v>1</v>
      </c>
      <c r="F102">
        <v>1</v>
      </c>
    </row>
    <row r="103" spans="1:6" x14ac:dyDescent="0.2">
      <c r="A103">
        <v>5</v>
      </c>
      <c r="B103">
        <v>1.0149999999999999</v>
      </c>
      <c r="C103">
        <v>1</v>
      </c>
      <c r="D103">
        <v>1</v>
      </c>
      <c r="E103">
        <v>1</v>
      </c>
      <c r="F103">
        <v>1</v>
      </c>
    </row>
    <row r="104" spans="1:6" x14ac:dyDescent="0.2">
      <c r="A104">
        <v>5</v>
      </c>
      <c r="B104">
        <v>1.0449999999999999</v>
      </c>
      <c r="C104">
        <v>2</v>
      </c>
      <c r="D104">
        <v>0</v>
      </c>
      <c r="E104">
        <v>1</v>
      </c>
      <c r="F104">
        <v>1</v>
      </c>
    </row>
    <row r="105" spans="1:6" x14ac:dyDescent="0.2">
      <c r="A105">
        <v>5</v>
      </c>
      <c r="B105">
        <v>1.18</v>
      </c>
      <c r="C105">
        <v>1</v>
      </c>
      <c r="D105">
        <v>0</v>
      </c>
      <c r="E105">
        <v>3</v>
      </c>
      <c r="F105">
        <v>0</v>
      </c>
    </row>
    <row r="106" spans="1:6" x14ac:dyDescent="0.2">
      <c r="A106">
        <v>5</v>
      </c>
      <c r="B106">
        <v>1.038</v>
      </c>
      <c r="C106">
        <v>1</v>
      </c>
      <c r="D106">
        <v>0</v>
      </c>
      <c r="E106">
        <v>1</v>
      </c>
      <c r="F106">
        <v>2</v>
      </c>
    </row>
    <row r="107" spans="1:6" x14ac:dyDescent="0.2">
      <c r="A107">
        <v>5</v>
      </c>
      <c r="B107">
        <v>1.095</v>
      </c>
      <c r="C107">
        <v>1</v>
      </c>
      <c r="D107">
        <v>0</v>
      </c>
      <c r="E107">
        <v>1</v>
      </c>
      <c r="F107">
        <v>2</v>
      </c>
    </row>
    <row r="108" spans="1:6" x14ac:dyDescent="0.2">
      <c r="A108">
        <v>5</v>
      </c>
      <c r="B108">
        <v>1.196</v>
      </c>
      <c r="C108">
        <v>1</v>
      </c>
      <c r="D108">
        <v>0</v>
      </c>
      <c r="E108">
        <v>0</v>
      </c>
      <c r="F108">
        <v>3</v>
      </c>
    </row>
    <row r="109" spans="1:6" x14ac:dyDescent="0.2">
      <c r="A109">
        <v>5</v>
      </c>
      <c r="B109">
        <v>1.0469999999999999</v>
      </c>
      <c r="C109">
        <v>0</v>
      </c>
      <c r="D109">
        <v>0</v>
      </c>
      <c r="E109">
        <v>0</v>
      </c>
      <c r="F109">
        <v>4</v>
      </c>
    </row>
    <row r="110" spans="1:6" x14ac:dyDescent="0.2">
      <c r="A110">
        <v>5</v>
      </c>
      <c r="B110">
        <v>1.1259999999999999</v>
      </c>
      <c r="C110">
        <v>1</v>
      </c>
      <c r="D110">
        <v>1</v>
      </c>
      <c r="E110">
        <v>1</v>
      </c>
      <c r="F110">
        <v>1</v>
      </c>
    </row>
    <row r="111" spans="1:6" x14ac:dyDescent="0.2">
      <c r="A111">
        <v>5</v>
      </c>
      <c r="B111">
        <v>1.3819999999999999</v>
      </c>
      <c r="C111">
        <v>2</v>
      </c>
      <c r="D111">
        <v>0</v>
      </c>
      <c r="E111">
        <v>2</v>
      </c>
      <c r="F111">
        <v>0</v>
      </c>
    </row>
    <row r="112" spans="1:6" x14ac:dyDescent="0.2">
      <c r="A112">
        <v>5</v>
      </c>
      <c r="B112">
        <v>1.0469999999999999</v>
      </c>
      <c r="C112">
        <v>1</v>
      </c>
      <c r="D112">
        <v>0</v>
      </c>
      <c r="E112">
        <v>2</v>
      </c>
      <c r="F112">
        <v>1</v>
      </c>
    </row>
    <row r="113" spans="1:6" x14ac:dyDescent="0.2">
      <c r="A113">
        <v>5</v>
      </c>
      <c r="B113">
        <v>1.07</v>
      </c>
      <c r="C113">
        <v>1</v>
      </c>
      <c r="D113">
        <v>0</v>
      </c>
      <c r="E113">
        <v>1</v>
      </c>
      <c r="F113">
        <v>2</v>
      </c>
    </row>
    <row r="114" spans="1:6" x14ac:dyDescent="0.2">
      <c r="A114">
        <v>5</v>
      </c>
      <c r="B114">
        <v>1.0469999999999999</v>
      </c>
      <c r="C114">
        <v>3</v>
      </c>
      <c r="D114">
        <v>0</v>
      </c>
      <c r="E114">
        <v>0</v>
      </c>
      <c r="F114">
        <v>1</v>
      </c>
    </row>
    <row r="115" spans="1:6" x14ac:dyDescent="0.2">
      <c r="A115">
        <v>5</v>
      </c>
      <c r="B115">
        <v>1.0249999999999999</v>
      </c>
      <c r="C115">
        <v>0</v>
      </c>
      <c r="D115">
        <v>0</v>
      </c>
      <c r="E115">
        <v>1</v>
      </c>
      <c r="F115">
        <v>3</v>
      </c>
    </row>
    <row r="116" spans="1:6" x14ac:dyDescent="0.2">
      <c r="A116">
        <v>5</v>
      </c>
      <c r="B116">
        <v>1.2450000000000001</v>
      </c>
      <c r="C116">
        <v>2</v>
      </c>
      <c r="D116">
        <v>0</v>
      </c>
      <c r="E116">
        <v>1</v>
      </c>
      <c r="F116">
        <v>1</v>
      </c>
    </row>
    <row r="117" spans="1:6" x14ac:dyDescent="0.2">
      <c r="A117">
        <v>5</v>
      </c>
      <c r="B117">
        <v>1.0469999999999999</v>
      </c>
      <c r="C117">
        <v>0</v>
      </c>
      <c r="D117">
        <v>0</v>
      </c>
      <c r="E117">
        <v>1</v>
      </c>
      <c r="F117">
        <v>3</v>
      </c>
    </row>
    <row r="118" spans="1:6" x14ac:dyDescent="0.2">
      <c r="A118">
        <v>5</v>
      </c>
      <c r="B118">
        <v>1.0549999999999999</v>
      </c>
      <c r="C118">
        <v>1</v>
      </c>
      <c r="D118">
        <v>0</v>
      </c>
      <c r="E118">
        <v>2</v>
      </c>
      <c r="F118">
        <v>1</v>
      </c>
    </row>
    <row r="119" spans="1:6" x14ac:dyDescent="0.2">
      <c r="A119">
        <v>5</v>
      </c>
      <c r="B119">
        <v>2.0009999999999999</v>
      </c>
      <c r="C119">
        <v>1</v>
      </c>
      <c r="D119">
        <v>1</v>
      </c>
      <c r="E119">
        <v>1</v>
      </c>
      <c r="F119">
        <v>1</v>
      </c>
    </row>
    <row r="122" spans="1:6" x14ac:dyDescent="0.2">
      <c r="A122" s="3" t="s">
        <v>26</v>
      </c>
      <c r="B122" s="3" t="s">
        <v>27</v>
      </c>
      <c r="C122" s="3" t="s">
        <v>28</v>
      </c>
      <c r="D122" s="3" t="s">
        <v>29</v>
      </c>
      <c r="E122" s="3" t="s">
        <v>30</v>
      </c>
      <c r="F122" s="3" t="s">
        <v>31</v>
      </c>
    </row>
    <row r="123" spans="1:6" x14ac:dyDescent="0.2">
      <c r="A123">
        <f t="shared" ref="A123" si="0">SUM(C123:F123)</f>
        <v>99</v>
      </c>
      <c r="B123">
        <v>17.565000000000001</v>
      </c>
      <c r="C123">
        <v>31</v>
      </c>
      <c r="D123">
        <v>13</v>
      </c>
      <c r="E123">
        <v>17</v>
      </c>
      <c r="F123">
        <v>38</v>
      </c>
    </row>
    <row r="125" spans="1:6" x14ac:dyDescent="0.2">
      <c r="A125">
        <f>SUM(C125:F125)</f>
        <v>3</v>
      </c>
      <c r="B125">
        <v>1.3680000000000001</v>
      </c>
      <c r="C125">
        <v>2</v>
      </c>
      <c r="D125">
        <v>0</v>
      </c>
      <c r="E125">
        <v>0</v>
      </c>
      <c r="F125">
        <v>1</v>
      </c>
    </row>
    <row r="126" spans="1:6" x14ac:dyDescent="0.2">
      <c r="A126">
        <f t="shared" ref="A126:A144" si="1">SUM(C126:F126)</f>
        <v>4</v>
      </c>
      <c r="B126">
        <v>1.1599999999999999</v>
      </c>
      <c r="C126">
        <v>0</v>
      </c>
      <c r="D126">
        <v>0</v>
      </c>
      <c r="E126">
        <v>0</v>
      </c>
      <c r="F126">
        <v>4</v>
      </c>
    </row>
    <row r="127" spans="1:6" x14ac:dyDescent="0.2">
      <c r="A127">
        <f t="shared" si="1"/>
        <v>4</v>
      </c>
      <c r="B127">
        <v>1.097</v>
      </c>
      <c r="C127">
        <v>2</v>
      </c>
      <c r="D127">
        <v>0</v>
      </c>
      <c r="E127">
        <v>1</v>
      </c>
      <c r="F127">
        <v>1</v>
      </c>
    </row>
    <row r="128" spans="1:6" x14ac:dyDescent="0.2">
      <c r="A128">
        <f t="shared" si="1"/>
        <v>4</v>
      </c>
      <c r="B128">
        <v>1.0149999999999999</v>
      </c>
      <c r="C128">
        <v>1</v>
      </c>
      <c r="D128">
        <v>1</v>
      </c>
      <c r="E128">
        <v>1</v>
      </c>
      <c r="F128">
        <v>1</v>
      </c>
    </row>
    <row r="129" spans="1:6" x14ac:dyDescent="0.2">
      <c r="A129">
        <f t="shared" si="1"/>
        <v>4</v>
      </c>
      <c r="B129">
        <v>1.0449999999999999</v>
      </c>
      <c r="C129">
        <v>2</v>
      </c>
      <c r="D129">
        <v>0</v>
      </c>
      <c r="E129">
        <v>1</v>
      </c>
      <c r="F129">
        <v>1</v>
      </c>
    </row>
    <row r="130" spans="1:6" x14ac:dyDescent="0.2">
      <c r="A130">
        <f t="shared" si="1"/>
        <v>4</v>
      </c>
      <c r="B130">
        <v>1.18</v>
      </c>
      <c r="C130">
        <v>1</v>
      </c>
      <c r="D130">
        <v>0</v>
      </c>
      <c r="E130">
        <v>3</v>
      </c>
      <c r="F130">
        <v>0</v>
      </c>
    </row>
    <row r="131" spans="1:6" x14ac:dyDescent="0.2">
      <c r="A131">
        <f t="shared" si="1"/>
        <v>4</v>
      </c>
      <c r="B131">
        <v>1.038</v>
      </c>
      <c r="C131">
        <v>1</v>
      </c>
      <c r="D131">
        <v>0</v>
      </c>
      <c r="E131">
        <v>1</v>
      </c>
      <c r="F131">
        <v>2</v>
      </c>
    </row>
    <row r="132" spans="1:6" x14ac:dyDescent="0.2">
      <c r="A132">
        <f t="shared" si="1"/>
        <v>4</v>
      </c>
      <c r="B132">
        <v>1.095</v>
      </c>
      <c r="C132">
        <v>1</v>
      </c>
      <c r="D132">
        <v>0</v>
      </c>
      <c r="E132">
        <v>1</v>
      </c>
      <c r="F132">
        <v>2</v>
      </c>
    </row>
    <row r="133" spans="1:6" x14ac:dyDescent="0.2">
      <c r="A133">
        <f t="shared" si="1"/>
        <v>4</v>
      </c>
      <c r="B133">
        <v>1.196</v>
      </c>
      <c r="C133">
        <v>1</v>
      </c>
      <c r="D133">
        <v>0</v>
      </c>
      <c r="E133">
        <v>0</v>
      </c>
      <c r="F133">
        <v>3</v>
      </c>
    </row>
    <row r="134" spans="1:6" x14ac:dyDescent="0.2">
      <c r="A134">
        <f t="shared" si="1"/>
        <v>4</v>
      </c>
      <c r="B134">
        <v>1.0469999999999999</v>
      </c>
      <c r="C134">
        <v>0</v>
      </c>
      <c r="D134">
        <v>0</v>
      </c>
      <c r="E134">
        <v>0</v>
      </c>
      <c r="F134">
        <v>4</v>
      </c>
    </row>
    <row r="135" spans="1:6" x14ac:dyDescent="0.2">
      <c r="A135">
        <f t="shared" si="1"/>
        <v>4</v>
      </c>
      <c r="B135">
        <v>1.1259999999999999</v>
      </c>
      <c r="C135">
        <v>1</v>
      </c>
      <c r="D135">
        <v>1</v>
      </c>
      <c r="E135">
        <v>1</v>
      </c>
      <c r="F135">
        <v>1</v>
      </c>
    </row>
    <row r="136" spans="1:6" x14ac:dyDescent="0.2">
      <c r="A136">
        <f t="shared" si="1"/>
        <v>4</v>
      </c>
      <c r="B136">
        <v>1.3819999999999999</v>
      </c>
      <c r="C136">
        <v>2</v>
      </c>
      <c r="D136">
        <v>0</v>
      </c>
      <c r="E136">
        <v>2</v>
      </c>
      <c r="F136">
        <v>0</v>
      </c>
    </row>
    <row r="137" spans="1:6" x14ac:dyDescent="0.2">
      <c r="A137">
        <f t="shared" si="1"/>
        <v>4</v>
      </c>
      <c r="B137">
        <v>1.0469999999999999</v>
      </c>
      <c r="C137">
        <v>1</v>
      </c>
      <c r="D137">
        <v>0</v>
      </c>
      <c r="E137">
        <v>2</v>
      </c>
      <c r="F137">
        <v>1</v>
      </c>
    </row>
    <row r="138" spans="1:6" x14ac:dyDescent="0.2">
      <c r="A138">
        <f t="shared" si="1"/>
        <v>4</v>
      </c>
      <c r="B138">
        <v>1.07</v>
      </c>
      <c r="C138">
        <v>1</v>
      </c>
      <c r="D138">
        <v>0</v>
      </c>
      <c r="E138">
        <v>1</v>
      </c>
      <c r="F138">
        <v>2</v>
      </c>
    </row>
    <row r="139" spans="1:6" x14ac:dyDescent="0.2">
      <c r="A139">
        <f t="shared" si="1"/>
        <v>4</v>
      </c>
      <c r="B139">
        <v>1.0469999999999999</v>
      </c>
      <c r="C139">
        <v>3</v>
      </c>
      <c r="D139">
        <v>0</v>
      </c>
      <c r="E139">
        <v>0</v>
      </c>
      <c r="F139">
        <v>1</v>
      </c>
    </row>
    <row r="140" spans="1:6" x14ac:dyDescent="0.2">
      <c r="A140">
        <f t="shared" si="1"/>
        <v>4</v>
      </c>
      <c r="B140">
        <v>1.0249999999999999</v>
      </c>
      <c r="C140">
        <v>0</v>
      </c>
      <c r="D140">
        <v>0</v>
      </c>
      <c r="E140">
        <v>1</v>
      </c>
      <c r="F140">
        <v>3</v>
      </c>
    </row>
    <row r="141" spans="1:6" x14ac:dyDescent="0.2">
      <c r="A141">
        <f t="shared" si="1"/>
        <v>4</v>
      </c>
      <c r="B141">
        <v>1.2450000000000001</v>
      </c>
      <c r="C141">
        <v>2</v>
      </c>
      <c r="D141">
        <v>0</v>
      </c>
      <c r="E141">
        <v>1</v>
      </c>
      <c r="F141">
        <v>1</v>
      </c>
    </row>
    <row r="142" spans="1:6" x14ac:dyDescent="0.2">
      <c r="A142">
        <f t="shared" si="1"/>
        <v>4</v>
      </c>
      <c r="B142">
        <v>1.0469999999999999</v>
      </c>
      <c r="C142">
        <v>0</v>
      </c>
      <c r="D142">
        <v>0</v>
      </c>
      <c r="E142">
        <v>1</v>
      </c>
      <c r="F142">
        <v>3</v>
      </c>
    </row>
    <row r="143" spans="1:6" x14ac:dyDescent="0.2">
      <c r="A143">
        <f t="shared" si="1"/>
        <v>4</v>
      </c>
      <c r="B143">
        <v>1.0549999999999999</v>
      </c>
      <c r="C143">
        <v>1</v>
      </c>
      <c r="D143">
        <v>0</v>
      </c>
      <c r="E143">
        <v>2</v>
      </c>
      <c r="F143">
        <v>1</v>
      </c>
    </row>
    <row r="144" spans="1:6" x14ac:dyDescent="0.2">
      <c r="A144">
        <f t="shared" si="1"/>
        <v>4</v>
      </c>
      <c r="B144">
        <v>2.0009999999999999</v>
      </c>
      <c r="C144">
        <v>1</v>
      </c>
      <c r="D144">
        <v>1</v>
      </c>
      <c r="E144">
        <v>1</v>
      </c>
      <c r="F144">
        <v>1</v>
      </c>
    </row>
    <row r="164" spans="1:5" x14ac:dyDescent="0.2">
      <c r="A164" s="3" t="s">
        <v>32</v>
      </c>
      <c r="D164" s="3"/>
    </row>
    <row r="165" spans="1:5" x14ac:dyDescent="0.2">
      <c r="A165">
        <v>1</v>
      </c>
      <c r="B165" t="s">
        <v>31</v>
      </c>
      <c r="C165" t="s">
        <v>28</v>
      </c>
      <c r="D165" t="s">
        <v>28</v>
      </c>
    </row>
    <row r="166" spans="1:5" x14ac:dyDescent="0.2">
      <c r="A166">
        <v>2</v>
      </c>
      <c r="B166" t="s">
        <v>31</v>
      </c>
      <c r="C166" t="s">
        <v>31</v>
      </c>
      <c r="D166" t="s">
        <v>31</v>
      </c>
      <c r="E166" t="s">
        <v>31</v>
      </c>
    </row>
    <row r="167" spans="1:5" x14ac:dyDescent="0.2">
      <c r="A167">
        <v>3</v>
      </c>
      <c r="B167" t="s">
        <v>28</v>
      </c>
      <c r="C167" t="s">
        <v>30</v>
      </c>
      <c r="D167" t="s">
        <v>28</v>
      </c>
    </row>
    <row r="168" spans="1:5" x14ac:dyDescent="0.2">
      <c r="A168">
        <v>4</v>
      </c>
      <c r="B168" t="s">
        <v>28</v>
      </c>
      <c r="C168" t="s">
        <v>31</v>
      </c>
      <c r="D168" t="s">
        <v>31</v>
      </c>
      <c r="E168" t="s">
        <v>31</v>
      </c>
    </row>
    <row r="169" spans="1:5" x14ac:dyDescent="0.2">
      <c r="A169">
        <v>5</v>
      </c>
      <c r="B169" t="s">
        <v>28</v>
      </c>
      <c r="C169" t="s">
        <v>31</v>
      </c>
      <c r="D169" t="s">
        <v>31</v>
      </c>
      <c r="E169" t="s">
        <v>28</v>
      </c>
    </row>
    <row r="170" spans="1:5" x14ac:dyDescent="0.2">
      <c r="A170">
        <v>6</v>
      </c>
      <c r="B170" t="s">
        <v>30</v>
      </c>
      <c r="C170" t="s">
        <v>28</v>
      </c>
      <c r="D170" t="s">
        <v>28</v>
      </c>
      <c r="E170" t="s">
        <v>30</v>
      </c>
    </row>
    <row r="171" spans="1:5" x14ac:dyDescent="0.2">
      <c r="A171">
        <v>7</v>
      </c>
      <c r="B171" t="s">
        <v>30</v>
      </c>
      <c r="C171" t="s">
        <v>28</v>
      </c>
      <c r="D171" t="s">
        <v>31</v>
      </c>
      <c r="E171" t="s">
        <v>30</v>
      </c>
    </row>
    <row r="172" spans="1:5" x14ac:dyDescent="0.2">
      <c r="A172">
        <v>8</v>
      </c>
      <c r="B172" t="s">
        <v>30</v>
      </c>
      <c r="C172" t="s">
        <v>28</v>
      </c>
      <c r="D172" t="s">
        <v>31</v>
      </c>
      <c r="E172" t="s">
        <v>30</v>
      </c>
    </row>
    <row r="173" spans="1:5" x14ac:dyDescent="0.2">
      <c r="A173">
        <v>9</v>
      </c>
      <c r="B173" t="s">
        <v>31</v>
      </c>
      <c r="C173" t="s">
        <v>31</v>
      </c>
      <c r="D173" t="s">
        <v>28</v>
      </c>
      <c r="E173" t="s">
        <v>28</v>
      </c>
    </row>
    <row r="174" spans="1:5" x14ac:dyDescent="0.2">
      <c r="A174">
        <v>10</v>
      </c>
      <c r="B174" t="s">
        <v>28</v>
      </c>
      <c r="C174" t="s">
        <v>31</v>
      </c>
      <c r="D174" t="s">
        <v>31</v>
      </c>
      <c r="E174" t="s">
        <v>28</v>
      </c>
    </row>
    <row r="175" spans="1:5" x14ac:dyDescent="0.2">
      <c r="A175">
        <v>11</v>
      </c>
      <c r="B175" t="s">
        <v>31</v>
      </c>
      <c r="C175" t="s">
        <v>28</v>
      </c>
      <c r="D175" t="s">
        <v>28</v>
      </c>
      <c r="E175" t="s">
        <v>30</v>
      </c>
    </row>
    <row r="176" spans="1:5" x14ac:dyDescent="0.2">
      <c r="A176">
        <v>12</v>
      </c>
      <c r="B176" t="s">
        <v>30</v>
      </c>
      <c r="C176" t="s">
        <v>30</v>
      </c>
      <c r="D176" t="s">
        <v>28</v>
      </c>
      <c r="E176" t="s">
        <v>31</v>
      </c>
    </row>
    <row r="177" spans="1:5" x14ac:dyDescent="0.2">
      <c r="A177">
        <v>13</v>
      </c>
      <c r="B177" t="s">
        <v>31</v>
      </c>
      <c r="C177" t="s">
        <v>30</v>
      </c>
      <c r="D177" t="s">
        <v>28</v>
      </c>
    </row>
    <row r="178" spans="1:5" x14ac:dyDescent="0.2">
      <c r="A178">
        <v>14</v>
      </c>
      <c r="B178" t="s">
        <v>30</v>
      </c>
      <c r="C178" t="s">
        <v>28</v>
      </c>
      <c r="D178" t="s">
        <v>31</v>
      </c>
      <c r="E178" t="s">
        <v>30</v>
      </c>
    </row>
    <row r="179" spans="1:5" x14ac:dyDescent="0.2">
      <c r="A179">
        <v>15</v>
      </c>
      <c r="B179" t="s">
        <v>30</v>
      </c>
      <c r="C179" t="s">
        <v>28</v>
      </c>
      <c r="D179" t="s">
        <v>31</v>
      </c>
      <c r="E179" t="s">
        <v>31</v>
      </c>
    </row>
    <row r="180" spans="1:5" x14ac:dyDescent="0.2">
      <c r="A180">
        <v>16</v>
      </c>
      <c r="B180" t="s">
        <v>30</v>
      </c>
      <c r="C180" t="s">
        <v>28</v>
      </c>
      <c r="D180" t="s">
        <v>31</v>
      </c>
    </row>
    <row r="181" spans="1:5" x14ac:dyDescent="0.2">
      <c r="A181">
        <v>17</v>
      </c>
      <c r="B181" t="s">
        <v>31</v>
      </c>
      <c r="C181" t="s">
        <v>31</v>
      </c>
      <c r="D181" t="s">
        <v>28</v>
      </c>
    </row>
    <row r="182" spans="1:5" x14ac:dyDescent="0.2">
      <c r="A182">
        <v>18</v>
      </c>
      <c r="B182" t="s">
        <v>30</v>
      </c>
      <c r="C182" t="s">
        <v>28</v>
      </c>
      <c r="D182" t="s">
        <v>31</v>
      </c>
    </row>
    <row r="183" spans="1:5" x14ac:dyDescent="0.2">
      <c r="A183">
        <v>19</v>
      </c>
      <c r="B183" t="s">
        <v>28</v>
      </c>
      <c r="C183" t="s">
        <v>28</v>
      </c>
      <c r="D183" t="s">
        <v>31</v>
      </c>
      <c r="E183" t="s">
        <v>31</v>
      </c>
    </row>
    <row r="184" spans="1:5" x14ac:dyDescent="0.2">
      <c r="A184">
        <v>20</v>
      </c>
      <c r="B184" t="s">
        <v>30</v>
      </c>
      <c r="C184" t="s">
        <v>28</v>
      </c>
      <c r="D184" t="s">
        <v>28</v>
      </c>
      <c r="E184" t="s">
        <v>30</v>
      </c>
    </row>
    <row r="187" spans="1:5" x14ac:dyDescent="0.2">
      <c r="A187" s="6" t="s">
        <v>33</v>
      </c>
    </row>
    <row r="190" spans="1:5" x14ac:dyDescent="0.2">
      <c r="A190" s="3" t="s">
        <v>34</v>
      </c>
      <c r="C190" s="3" t="s">
        <v>35</v>
      </c>
    </row>
    <row r="192" spans="1:5" x14ac:dyDescent="0.2">
      <c r="A192">
        <f>SUM(A207:A226)</f>
        <v>15.219999999999999</v>
      </c>
      <c r="C192">
        <f>A192/20*100</f>
        <v>76.099999999999994</v>
      </c>
    </row>
    <row r="193" spans="1:4" x14ac:dyDescent="0.2">
      <c r="A193">
        <f>SUM(B208:B226)</f>
        <v>18.729999999999997</v>
      </c>
      <c r="C193">
        <f>A193/20*100</f>
        <v>93.649999999999991</v>
      </c>
    </row>
    <row r="194" spans="1:4" x14ac:dyDescent="0.2">
      <c r="A194">
        <f>SUM(C207:C226)</f>
        <v>19.78</v>
      </c>
      <c r="C194">
        <f>A194/20*100</f>
        <v>98.9</v>
      </c>
    </row>
    <row r="195" spans="1:4" x14ac:dyDescent="0.2">
      <c r="A195">
        <f>SUM(D207:D226)</f>
        <v>19.96</v>
      </c>
      <c r="C195">
        <f t="shared" ref="C195" si="2">A195/20*100</f>
        <v>99.8</v>
      </c>
    </row>
    <row r="206" spans="1:4" x14ac:dyDescent="0.2">
      <c r="A206" t="s">
        <v>31</v>
      </c>
      <c r="B206" t="s">
        <v>30</v>
      </c>
      <c r="C206" t="s">
        <v>29</v>
      </c>
      <c r="D206" t="s">
        <v>28</v>
      </c>
    </row>
    <row r="207" spans="1:4" x14ac:dyDescent="0.2">
      <c r="A207">
        <v>0.63</v>
      </c>
      <c r="B207">
        <v>1</v>
      </c>
      <c r="C207">
        <v>1</v>
      </c>
      <c r="D207">
        <v>1</v>
      </c>
    </row>
    <row r="208" spans="1:4" x14ac:dyDescent="0.2">
      <c r="A208">
        <v>0.69</v>
      </c>
      <c r="B208">
        <v>0.99</v>
      </c>
      <c r="C208">
        <v>1</v>
      </c>
      <c r="D208">
        <v>1</v>
      </c>
    </row>
    <row r="209" spans="1:4" x14ac:dyDescent="0.2">
      <c r="A209">
        <v>0.72</v>
      </c>
      <c r="B209">
        <v>0.99</v>
      </c>
      <c r="C209">
        <v>1</v>
      </c>
      <c r="D209">
        <v>1</v>
      </c>
    </row>
    <row r="210" spans="1:4" x14ac:dyDescent="0.2">
      <c r="A210">
        <v>0.72</v>
      </c>
      <c r="B210">
        <v>0.98</v>
      </c>
      <c r="C210">
        <v>0.99</v>
      </c>
      <c r="D210">
        <v>1</v>
      </c>
    </row>
    <row r="211" spans="1:4" x14ac:dyDescent="0.2">
      <c r="A211">
        <v>0.74</v>
      </c>
      <c r="B211">
        <v>1</v>
      </c>
      <c r="C211">
        <v>0.98</v>
      </c>
      <c r="D211">
        <v>1</v>
      </c>
    </row>
    <row r="212" spans="1:4" x14ac:dyDescent="0.2">
      <c r="A212">
        <v>0.74</v>
      </c>
      <c r="B212">
        <v>0.98</v>
      </c>
      <c r="C212">
        <v>1</v>
      </c>
      <c r="D212">
        <v>1</v>
      </c>
    </row>
    <row r="213" spans="1:4" x14ac:dyDescent="0.2">
      <c r="A213">
        <v>0.75</v>
      </c>
      <c r="B213">
        <v>0.99</v>
      </c>
      <c r="C213">
        <v>0.98</v>
      </c>
      <c r="D213">
        <v>1</v>
      </c>
    </row>
    <row r="214" spans="1:4" x14ac:dyDescent="0.2">
      <c r="A214">
        <v>0.75</v>
      </c>
      <c r="B214">
        <v>0.96</v>
      </c>
      <c r="C214">
        <v>0.99</v>
      </c>
      <c r="D214">
        <v>1</v>
      </c>
    </row>
    <row r="215" spans="1:4" x14ac:dyDescent="0.2">
      <c r="A215">
        <v>0.76</v>
      </c>
      <c r="B215">
        <v>0.99</v>
      </c>
      <c r="C215">
        <v>0.98</v>
      </c>
      <c r="D215">
        <v>0.96</v>
      </c>
    </row>
    <row r="216" spans="1:4" x14ac:dyDescent="0.2">
      <c r="A216">
        <v>0.77</v>
      </c>
      <c r="B216">
        <v>1</v>
      </c>
      <c r="C216">
        <v>0.99</v>
      </c>
      <c r="D216">
        <v>1</v>
      </c>
    </row>
    <row r="217" spans="1:4" x14ac:dyDescent="0.2">
      <c r="A217">
        <v>0.77</v>
      </c>
      <c r="B217">
        <v>0.94</v>
      </c>
      <c r="C217">
        <v>0.97</v>
      </c>
      <c r="D217">
        <v>1</v>
      </c>
    </row>
    <row r="218" spans="1:4" x14ac:dyDescent="0.2">
      <c r="A218">
        <v>0.78</v>
      </c>
      <c r="B218">
        <v>1</v>
      </c>
      <c r="C218">
        <v>0.96</v>
      </c>
      <c r="D218">
        <v>1</v>
      </c>
    </row>
    <row r="219" spans="1:4" x14ac:dyDescent="0.2">
      <c r="A219">
        <v>0.79</v>
      </c>
      <c r="B219">
        <v>0.94</v>
      </c>
      <c r="C219">
        <v>1</v>
      </c>
      <c r="D219">
        <v>1</v>
      </c>
    </row>
    <row r="220" spans="1:4" x14ac:dyDescent="0.2">
      <c r="A220">
        <v>0.79</v>
      </c>
      <c r="B220">
        <v>1</v>
      </c>
      <c r="C220">
        <v>1</v>
      </c>
      <c r="D220">
        <v>1</v>
      </c>
    </row>
    <row r="221" spans="1:4" x14ac:dyDescent="0.2">
      <c r="A221">
        <v>0.79</v>
      </c>
      <c r="B221">
        <v>1</v>
      </c>
      <c r="C221">
        <v>0.98</v>
      </c>
      <c r="D221">
        <v>1</v>
      </c>
    </row>
    <row r="222" spans="1:4" x14ac:dyDescent="0.2">
      <c r="A222">
        <v>0.79</v>
      </c>
      <c r="B222">
        <v>0.99</v>
      </c>
      <c r="C222">
        <v>0.99</v>
      </c>
      <c r="D222">
        <v>1</v>
      </c>
    </row>
    <row r="223" spans="1:4" x14ac:dyDescent="0.2">
      <c r="A223">
        <v>0.8</v>
      </c>
      <c r="B223">
        <v>0.99</v>
      </c>
      <c r="C223">
        <v>1</v>
      </c>
      <c r="D223">
        <v>1</v>
      </c>
    </row>
    <row r="224" spans="1:4" x14ac:dyDescent="0.2">
      <c r="A224">
        <v>0.81</v>
      </c>
      <c r="B224">
        <v>1</v>
      </c>
      <c r="C224">
        <v>1</v>
      </c>
      <c r="D224">
        <v>1</v>
      </c>
    </row>
    <row r="225" spans="1:4" x14ac:dyDescent="0.2">
      <c r="A225">
        <v>0.81</v>
      </c>
      <c r="B225">
        <v>0.99</v>
      </c>
      <c r="C225">
        <v>1</v>
      </c>
      <c r="D225">
        <v>1</v>
      </c>
    </row>
    <row r="226" spans="1:4" x14ac:dyDescent="0.2">
      <c r="A226">
        <v>0.82</v>
      </c>
      <c r="B226">
        <v>1</v>
      </c>
      <c r="C226">
        <v>0.97</v>
      </c>
      <c r="D226">
        <v>1</v>
      </c>
    </row>
    <row r="2209" spans="1:1" x14ac:dyDescent="0.2">
      <c r="A2209" s="3"/>
    </row>
  </sheetData>
  <sortState xmlns:xlrd2="http://schemas.microsoft.com/office/spreadsheetml/2017/richdata2" ref="A188:G2209">
    <sortCondition ref="A188:A2209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22</vt:i4>
      </vt:variant>
    </vt:vector>
  </HeadingPairs>
  <TitlesOfParts>
    <vt:vector size="23" baseType="lpstr">
      <vt:lpstr>Ark1</vt:lpstr>
      <vt:lpstr>'Ark1'!evaluation</vt:lpstr>
      <vt:lpstr>'Ark1'!evaluation_jump</vt:lpstr>
      <vt:lpstr>'Ark1'!evaluation_kick_1</vt:lpstr>
      <vt:lpstr>'Ark1'!evaluation_standing_still</vt:lpstr>
      <vt:lpstr>'Ark1'!evaluation_walk</vt:lpstr>
      <vt:lpstr>'Ark1'!jump</vt:lpstr>
      <vt:lpstr>'Ark1'!jump2</vt:lpstr>
      <vt:lpstr>'Ark1'!jump3</vt:lpstr>
      <vt:lpstr>'Ark1'!kick</vt:lpstr>
      <vt:lpstr>'Ark1'!kick2</vt:lpstr>
      <vt:lpstr>'Ark1'!kick3</vt:lpstr>
      <vt:lpstr>'Ark1'!occurrence</vt:lpstr>
      <vt:lpstr>'Ark1'!occurrence_1</vt:lpstr>
      <vt:lpstr>'Ark1'!patterns</vt:lpstr>
      <vt:lpstr>'Ark1'!stand_still</vt:lpstr>
      <vt:lpstr>'Ark1'!stand_still2</vt:lpstr>
      <vt:lpstr>'Ark1'!stand_still3</vt:lpstr>
      <vt:lpstr>'Ark1'!walk</vt:lpstr>
      <vt:lpstr>'Ark1'!walk2</vt:lpstr>
      <vt:lpstr>'Ark1'!walk3</vt:lpstr>
      <vt:lpstr>'Ark1'!walk4</vt:lpstr>
      <vt:lpstr>'Ark1'!walk4_1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 Liang Aakvåg</dc:creator>
  <cp:lastModifiedBy>Thyra Liang Aakvåg</cp:lastModifiedBy>
  <dcterms:created xsi:type="dcterms:W3CDTF">2023-03-25T13:52:22Z</dcterms:created>
  <dcterms:modified xsi:type="dcterms:W3CDTF">2023-05-08T14:42:06Z</dcterms:modified>
</cp:coreProperties>
</file>