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sama\Desktop\"/>
    </mc:Choice>
  </mc:AlternateContent>
  <xr:revisionPtr revIDLastSave="0" documentId="13_ncr:1_{AF9A5D27-1662-42F9-8A15-300B768B8974}" xr6:coauthVersionLast="47" xr6:coauthVersionMax="47" xr10:uidLastSave="{00000000-0000-0000-0000-000000000000}"/>
  <bookViews>
    <workbookView xWindow="-120" yWindow="-120" windowWidth="15600" windowHeight="11160" firstSheet="1" activeTab="4" xr2:uid="{00000000-000D-0000-FFFF-FFFF00000000}"/>
  </bookViews>
  <sheets>
    <sheet name="Feuil3" sheetId="13" r:id="rId1"/>
    <sheet name="IMPORTAWB" sheetId="9" r:id="rId2"/>
    <sheet name="Feuil2" sheetId="12" r:id="rId3"/>
    <sheet name="BDD" sheetId="10" r:id="rId4"/>
    <sheet name="AWB DH" sheetId="1" r:id="rId5"/>
  </sheets>
  <definedNames>
    <definedName name="_xlnm._FilterDatabase" localSheetId="4" hidden="1">'AWB DH'!$A$7:$K$989</definedName>
    <definedName name="_xlnm._FilterDatabase" localSheetId="3" hidden="1">BDD!$A$1:$A$547</definedName>
    <definedName name="_xlnm._FilterDatabase" localSheetId="1" hidden="1">IMPORTAWB!$B$1:$H$125</definedName>
    <definedName name="_xlnm.Print_Titles" localSheetId="4">'AWB DH'!$1:$5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2" i="9"/>
  <c r="E125" i="9" l="1"/>
  <c r="E124" i="9"/>
  <c r="E123" i="9"/>
  <c r="E122" i="9"/>
  <c r="E121" i="9"/>
  <c r="E120" i="9"/>
  <c r="E119" i="9"/>
  <c r="E118" i="9"/>
  <c r="E117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9" i="9"/>
  <c r="E8" i="9"/>
  <c r="E7" i="9"/>
  <c r="E6" i="9"/>
  <c r="E5" i="9"/>
  <c r="E4" i="9"/>
  <c r="E3" i="9"/>
  <c r="E2" i="9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G4" i="1"/>
  <c r="E4" i="1"/>
  <c r="F3" i="1" s="1"/>
  <c r="I710" i="1" l="1"/>
  <c r="H711" i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</calcChain>
</file>

<file path=xl/sharedStrings.xml><?xml version="1.0" encoding="utf-8"?>
<sst xmlns="http://schemas.openxmlformats.org/spreadsheetml/2006/main" count="3705" uniqueCount="944">
  <si>
    <t xml:space="preserve">ETAT DE BANQUE : ATTIJARI WAFA BANQ </t>
  </si>
  <si>
    <t>Solde echeance :</t>
  </si>
  <si>
    <t>Total Des Mouvements       :</t>
  </si>
  <si>
    <t>DATE OPERATION</t>
  </si>
  <si>
    <t>DATE ECHEANCE</t>
  </si>
  <si>
    <t>NATURE D'OPERATION</t>
  </si>
  <si>
    <t>LIBELLE</t>
  </si>
  <si>
    <t xml:space="preserve">  </t>
  </si>
  <si>
    <t>DEBIT</t>
  </si>
  <si>
    <t>CREDIT</t>
  </si>
  <si>
    <t xml:space="preserve">SOLDE </t>
  </si>
  <si>
    <t>SOLDE DEBITEUR</t>
  </si>
  <si>
    <t>paiement par carte</t>
  </si>
  <si>
    <t>Asswak assalam</t>
  </si>
  <si>
    <t>D</t>
  </si>
  <si>
    <t xml:space="preserve">prélèvement </t>
  </si>
  <si>
    <t>Orange</t>
  </si>
  <si>
    <t>Wafabail</t>
  </si>
  <si>
    <t>Emprunt</t>
  </si>
  <si>
    <t>Credit Relance</t>
  </si>
  <si>
    <t>DGI</t>
  </si>
  <si>
    <t>Virement émis</t>
  </si>
  <si>
    <t>salaire ouvriers</t>
  </si>
  <si>
    <t>BIKRI Redouane</t>
  </si>
  <si>
    <t>BOUZIDI M'barek</t>
  </si>
  <si>
    <t>Frais bancaires</t>
  </si>
  <si>
    <t>Commission/ prélèvement</t>
  </si>
  <si>
    <t>Module DOCNET</t>
  </si>
  <si>
    <t>virement reçu</t>
  </si>
  <si>
    <t>FRULEXXO</t>
  </si>
  <si>
    <t>RPT05275697</t>
  </si>
  <si>
    <t>Com/vir/reçu</t>
  </si>
  <si>
    <t>Difference de change</t>
  </si>
  <si>
    <t>ZNAGUI Brahim</t>
  </si>
  <si>
    <t>DEROUACHI Mohammed</t>
  </si>
  <si>
    <t>OUAHBI Hamid</t>
  </si>
  <si>
    <t>HATTA Abderrahim</t>
  </si>
  <si>
    <t>IBENDAOUIA Khalid</t>
  </si>
  <si>
    <t>BENZEID Karim</t>
  </si>
  <si>
    <t>KHATTA Amine</t>
  </si>
  <si>
    <t>ELOMAMI Rachid</t>
  </si>
  <si>
    <t>HACHAM Rachid</t>
  </si>
  <si>
    <t>HAMDI EL Bouchtaouia</t>
  </si>
  <si>
    <t>EL BACHIRI Mohammed</t>
  </si>
  <si>
    <t>EL HAOUDI Slimane</t>
  </si>
  <si>
    <t>Achat Khalid</t>
  </si>
  <si>
    <t>ELOBBISI Mohammed</t>
  </si>
  <si>
    <t>BENBOUYA Aziz</t>
  </si>
  <si>
    <t>EL HADRI Badre</t>
  </si>
  <si>
    <t>EDKHAILI Bouazza</t>
  </si>
  <si>
    <t>ECH-CHARRADY Elayachi</t>
  </si>
  <si>
    <t>EL ARRAFI Mohammed</t>
  </si>
  <si>
    <t>BENZEID Brahim</t>
  </si>
  <si>
    <t>BENSAID Mohammed Youssef</t>
  </si>
  <si>
    <t>BOUZIDI Lehcen</t>
  </si>
  <si>
    <t>Maitre Bounmer</t>
  </si>
  <si>
    <t>Reglement d'honoraire mois 06</t>
  </si>
  <si>
    <t>Total Secola</t>
  </si>
  <si>
    <t xml:space="preserve">Omnium Panafricain </t>
  </si>
  <si>
    <t>FACTURE 181</t>
  </si>
  <si>
    <t>Actif Temara</t>
  </si>
  <si>
    <t>Abdelatif Saidou(Medecin)</t>
  </si>
  <si>
    <t>Bricoma</t>
  </si>
  <si>
    <t>Yousam Trans</t>
  </si>
  <si>
    <t>FACTURE 19-20</t>
  </si>
  <si>
    <t>MP Transport</t>
  </si>
  <si>
    <t>Inter Rimys Trans</t>
  </si>
  <si>
    <t>FACTURE 57-56</t>
  </si>
  <si>
    <t>Temara stylo</t>
  </si>
  <si>
    <t>Réglement facture</t>
  </si>
  <si>
    <t>Smurfit Kappa</t>
  </si>
  <si>
    <t>awp 732574</t>
  </si>
  <si>
    <t>awp 732575</t>
  </si>
  <si>
    <t>TOUTI Mohamed</t>
  </si>
  <si>
    <t>FROUKH El Miloudi</t>
  </si>
  <si>
    <t>OULD HADDA Ahmed</t>
  </si>
  <si>
    <t>SMS SUPLM</t>
  </si>
  <si>
    <t>arreter du compte 2em trim 2024</t>
  </si>
  <si>
    <t>KPA Distribution</t>
  </si>
  <si>
    <t>awp 732576</t>
  </si>
  <si>
    <t>Electroplanet</t>
  </si>
  <si>
    <t>Paiement Bancaire</t>
  </si>
  <si>
    <t>INWI</t>
  </si>
  <si>
    <t>EL HALIFI Hassan</t>
  </si>
  <si>
    <t>Achat Youssef</t>
  </si>
  <si>
    <t>Achat Hamza</t>
  </si>
  <si>
    <t>Cabinet Hanine de Transit</t>
  </si>
  <si>
    <t>fourniauto</t>
  </si>
  <si>
    <t>IDEALALU</t>
  </si>
  <si>
    <t>LAB2A</t>
  </si>
  <si>
    <t>RPT05286073</t>
  </si>
  <si>
    <t>FACTURE 58-77</t>
  </si>
  <si>
    <t>cnss</t>
  </si>
  <si>
    <t>OPER.DEBIT.REF:PMEPLUS</t>
  </si>
  <si>
    <t>Logrono trans</t>
  </si>
  <si>
    <t>FACTURE 156</t>
  </si>
  <si>
    <t>FACTURE 21-25</t>
  </si>
  <si>
    <t>FACTURE 159</t>
  </si>
  <si>
    <t>Redal</t>
  </si>
  <si>
    <t>AFROUKH Atika</t>
  </si>
  <si>
    <t>REFRIPRO</t>
  </si>
  <si>
    <t>trans touayri</t>
  </si>
  <si>
    <t>ONSSA</t>
  </si>
  <si>
    <t>CFCIM</t>
  </si>
  <si>
    <t>RPT05300477</t>
  </si>
  <si>
    <t>FACTURE 118</t>
  </si>
  <si>
    <t>FACTURE 79-78</t>
  </si>
  <si>
    <t>LVS Roya</t>
  </si>
  <si>
    <t>TRANS Oriago</t>
  </si>
  <si>
    <t>FACTURE 08/2024</t>
  </si>
  <si>
    <t>RPT0530579</t>
  </si>
  <si>
    <t>Achat ELMAJDOUBI</t>
  </si>
  <si>
    <t>bricolage</t>
  </si>
  <si>
    <t>FACTURES 248-303</t>
  </si>
  <si>
    <t>EL KHARMOUDI BOuchaib</t>
  </si>
  <si>
    <t>FACTURE 26-27</t>
  </si>
  <si>
    <t>awp 732577</t>
  </si>
  <si>
    <t>most et must</t>
  </si>
  <si>
    <t>awp 732584</t>
  </si>
  <si>
    <t>Paiement chèque</t>
  </si>
  <si>
    <t>Crédit Salarié(ESSADAOUI Mohammed)</t>
  </si>
  <si>
    <t>awp 732580</t>
  </si>
  <si>
    <t>ABCR</t>
  </si>
  <si>
    <t>OLA Project</t>
  </si>
  <si>
    <t>Mq facture</t>
  </si>
  <si>
    <t>salaire cadre</t>
  </si>
  <si>
    <t>Mission Dakkar</t>
  </si>
  <si>
    <t>fac 240501</t>
  </si>
  <si>
    <t>awp 732579</t>
  </si>
  <si>
    <t>Reglement d'honoraire mois 07</t>
  </si>
  <si>
    <t>RPT05313647</t>
  </si>
  <si>
    <t>AKIL Hanane</t>
  </si>
  <si>
    <t>congé</t>
  </si>
  <si>
    <t>Cotis CBBUSINESS</t>
  </si>
  <si>
    <t>RPT05322891</t>
  </si>
  <si>
    <t>CJHA TRANS</t>
  </si>
  <si>
    <t xml:space="preserve">Erreur de BQ //Virement de Logrono au lieu de Inter Rimys </t>
  </si>
  <si>
    <t>awp 732581</t>
  </si>
  <si>
    <t>Autoroute</t>
  </si>
  <si>
    <t>Marahl Equipement</t>
  </si>
  <si>
    <t>awp 73286</t>
  </si>
  <si>
    <t>MQ FAC</t>
  </si>
  <si>
    <t>awp 732585</t>
  </si>
  <si>
    <t>awp 73287</t>
  </si>
  <si>
    <t>RPT05338712</t>
  </si>
  <si>
    <t>RPT05347255</t>
  </si>
  <si>
    <t>Sun labo</t>
  </si>
  <si>
    <t>SMPCE</t>
  </si>
  <si>
    <t>awp 732583</t>
  </si>
  <si>
    <t>Pneumatique</t>
  </si>
  <si>
    <t>Ajyad First</t>
  </si>
  <si>
    <t>mQ FAC</t>
  </si>
  <si>
    <t>Reglement d'honoraire mois 08</t>
  </si>
  <si>
    <t>Temara Computer</t>
  </si>
  <si>
    <t>Marjane</t>
  </si>
  <si>
    <t>para du conseil</t>
  </si>
  <si>
    <t>awp 732589</t>
  </si>
  <si>
    <t>awp 732590</t>
  </si>
  <si>
    <t>awp 732591</t>
  </si>
  <si>
    <t>Ministre dela justice</t>
  </si>
  <si>
    <t>Demande de RC</t>
  </si>
  <si>
    <t>recu de paiement dans le dossier juridique</t>
  </si>
  <si>
    <t>Reglement d'honoraire mois 09</t>
  </si>
  <si>
    <t>EL KHARMOUDI Mohammed</t>
  </si>
  <si>
    <t>DUROFLOOR</t>
  </si>
  <si>
    <t>Ima Print</t>
  </si>
  <si>
    <t>arreter du compte 3eme trim 2024</t>
  </si>
  <si>
    <t>Cotis CBCOPORATE INT</t>
  </si>
  <si>
    <t>Commission</t>
  </si>
  <si>
    <t>Ryanair</t>
  </si>
  <si>
    <t>EL KEHEL Hassan</t>
  </si>
  <si>
    <t>Zimba</t>
  </si>
  <si>
    <t>awp 732592</t>
  </si>
  <si>
    <t>RPT05402361</t>
  </si>
  <si>
    <t>Remise chèque</t>
  </si>
  <si>
    <t>Mamda</t>
  </si>
  <si>
    <t>ZNAGUI Said</t>
  </si>
  <si>
    <t>Hotel catalonia atocha</t>
  </si>
  <si>
    <t>RPT05415428</t>
  </si>
  <si>
    <t>Muneris Consilia</t>
  </si>
  <si>
    <t>Kitea</t>
  </si>
  <si>
    <t>EL Barril de Las Corte</t>
  </si>
  <si>
    <t>awp 732593</t>
  </si>
  <si>
    <t>awp 732594</t>
  </si>
  <si>
    <t>awp 732595</t>
  </si>
  <si>
    <t>Les Trois Palmiers</t>
  </si>
  <si>
    <t>awp 732596</t>
  </si>
  <si>
    <t>RPT05425194</t>
  </si>
  <si>
    <t>mq fac</t>
  </si>
  <si>
    <t>RPT05434808</t>
  </si>
  <si>
    <t>awp 732597</t>
  </si>
  <si>
    <t>Sanitaire Plomberie</t>
  </si>
  <si>
    <t>Mq avis</t>
  </si>
  <si>
    <t>IA-Lab</t>
  </si>
  <si>
    <t>Laboratoire ettawfik</t>
  </si>
  <si>
    <t>awp 732599</t>
  </si>
  <si>
    <t>ERGUIG Jilali</t>
  </si>
  <si>
    <t>Reglement d'honoraire mois 10</t>
  </si>
  <si>
    <t>awp 732600</t>
  </si>
  <si>
    <t>Fellaha</t>
  </si>
  <si>
    <t>commission/vir/émis</t>
  </si>
  <si>
    <t>RPT05447027</t>
  </si>
  <si>
    <t xml:space="preserve">PDL/ Virement </t>
  </si>
  <si>
    <t>Khadamat Ascenseur</t>
  </si>
  <si>
    <t>Biocip</t>
  </si>
  <si>
    <t>Mogesse</t>
  </si>
  <si>
    <t>MASOUDI Salima</t>
  </si>
  <si>
    <t>awp 732601</t>
  </si>
  <si>
    <t>Alam Stores</t>
  </si>
  <si>
    <t>awp 732602</t>
  </si>
  <si>
    <t>RPT05458822</t>
  </si>
  <si>
    <t>HAMDAOUI Asmaa</t>
  </si>
  <si>
    <t>congé2</t>
  </si>
  <si>
    <t>Pharmacie ain atiq</t>
  </si>
  <si>
    <t>awp 732603</t>
  </si>
  <si>
    <t>ERRAGUIBI Lhoucine</t>
  </si>
  <si>
    <t>MEZIANE Touhami</t>
  </si>
  <si>
    <t>Chimi gold</t>
  </si>
  <si>
    <t>awp 732604</t>
  </si>
  <si>
    <t>Azrou Complexes</t>
  </si>
  <si>
    <t>RPT05467453</t>
  </si>
  <si>
    <t>Forges de Bazas</t>
  </si>
  <si>
    <t>STAR DEC</t>
  </si>
  <si>
    <t>Mq fac</t>
  </si>
  <si>
    <t>mq avis</t>
  </si>
  <si>
    <t>Pneumatique rifi</t>
  </si>
  <si>
    <t>awp 732605</t>
  </si>
  <si>
    <t>RPT05484309</t>
  </si>
  <si>
    <t>awp 732606</t>
  </si>
  <si>
    <t>Reglement d'honoraire mois 11</t>
  </si>
  <si>
    <t>Merlin Malaga</t>
  </si>
  <si>
    <t>FACTURES 198+211</t>
  </si>
  <si>
    <t>international</t>
  </si>
  <si>
    <t>Media markt Malaga</t>
  </si>
  <si>
    <t>FACTURES 190+218</t>
  </si>
  <si>
    <t>National</t>
  </si>
  <si>
    <t>Carrefour</t>
  </si>
  <si>
    <t>FACTIRES 120-121</t>
  </si>
  <si>
    <t>FACTURES 182-184</t>
  </si>
  <si>
    <t>RPT05494664</t>
  </si>
  <si>
    <t>Etude dossier de credit</t>
  </si>
  <si>
    <t>Manque facture origine</t>
  </si>
  <si>
    <t>DA Graph</t>
  </si>
  <si>
    <t>HM Environnement</t>
  </si>
  <si>
    <t>Legno Maroc</t>
  </si>
  <si>
    <t>awp 732607</t>
  </si>
  <si>
    <t>Retrait chéque</t>
  </si>
  <si>
    <t>Alimentation Caisse</t>
  </si>
  <si>
    <t>awp 732608</t>
  </si>
  <si>
    <t>awp 732609</t>
  </si>
  <si>
    <t>RPT05499234</t>
  </si>
  <si>
    <t>FACTURE 265</t>
  </si>
  <si>
    <t>FACTURE 122</t>
  </si>
  <si>
    <t>Easy Solutions</t>
  </si>
  <si>
    <t>EL Hamri Tissus</t>
  </si>
  <si>
    <t>RPT05508897</t>
  </si>
  <si>
    <t>FACTURE 241001</t>
  </si>
  <si>
    <t>Rabat incendie</t>
  </si>
  <si>
    <t>FACTYRES 212+234</t>
  </si>
  <si>
    <t>FACTURES 133-134</t>
  </si>
  <si>
    <t>FACTURE 241005</t>
  </si>
  <si>
    <t>axa 539521</t>
  </si>
  <si>
    <t>RPT05518144</t>
  </si>
  <si>
    <t>Globus Technologie</t>
  </si>
  <si>
    <t>Intra industrie</t>
  </si>
  <si>
    <t>Exclusive trans</t>
  </si>
  <si>
    <t>axa 539522</t>
  </si>
  <si>
    <t>axa 539523</t>
  </si>
  <si>
    <t>RPT05529019</t>
  </si>
  <si>
    <t>Reglement d'honoraire mois 12</t>
  </si>
  <si>
    <t>ETTOUMY Mina</t>
  </si>
  <si>
    <t>arreter du compte 4em trim 2024</t>
  </si>
  <si>
    <t>FACTURES 135-137</t>
  </si>
  <si>
    <t>D  Mq avis</t>
  </si>
  <si>
    <t>FACTURE 39-40</t>
  </si>
  <si>
    <t>RPT05537443</t>
  </si>
  <si>
    <t>DECO NEW</t>
  </si>
  <si>
    <t>BMJ Frere Trans</t>
  </si>
  <si>
    <t>FACTURES 31-32</t>
  </si>
  <si>
    <t>commission/vir/sbrm</t>
  </si>
  <si>
    <t>RPT05546322</t>
  </si>
  <si>
    <t>Booking.com</t>
  </si>
  <si>
    <t xml:space="preserve">paiement </t>
  </si>
  <si>
    <t>Vignette</t>
  </si>
  <si>
    <t>FACTURE 308/2024</t>
  </si>
  <si>
    <t>RPT05555146</t>
  </si>
  <si>
    <t>MARBELLA</t>
  </si>
  <si>
    <t>MERlin Mijas</t>
  </si>
  <si>
    <t>FACTURES 141-143</t>
  </si>
  <si>
    <t>FACTURE 241101</t>
  </si>
  <si>
    <t>FACTURE 43-44</t>
  </si>
  <si>
    <t>Boutique domai</t>
  </si>
  <si>
    <t>RPT05565970</t>
  </si>
  <si>
    <t>Planex</t>
  </si>
  <si>
    <t>SUD Boulon</t>
  </si>
  <si>
    <t>FACTURES 136-140-144</t>
  </si>
  <si>
    <t>FACTURE 33</t>
  </si>
  <si>
    <t>awp 732610</t>
  </si>
  <si>
    <t>ABABOU MOHAMMED</t>
  </si>
  <si>
    <t>ABCR SARL AU</t>
  </si>
  <si>
    <t>ABOU CLIM</t>
  </si>
  <si>
    <t>ABSSI ABDELKADER .</t>
  </si>
  <si>
    <t>ACIMA</t>
  </si>
  <si>
    <t>ACTIF TEMARA</t>
  </si>
  <si>
    <t>ACTIF TEMARA NON PARVENU</t>
  </si>
  <si>
    <t>AFIT</t>
  </si>
  <si>
    <t>AFRAH EL IKHWA SARL</t>
  </si>
  <si>
    <t>AFROUKH ATIKA .</t>
  </si>
  <si>
    <t>AFROUKH AZIZ .</t>
  </si>
  <si>
    <t>AFROUKH BENACHER .</t>
  </si>
  <si>
    <t>AFROUKH BOUCHAIB .</t>
  </si>
  <si>
    <t>AFROUKH MOHAMED .</t>
  </si>
  <si>
    <t>AFROUKHI .</t>
  </si>
  <si>
    <t>AGENCE NATIONALE DE CONSERVATION FONCIERE DU CADASTRE ET CARTOGRAPH.</t>
  </si>
  <si>
    <t>AGENCE URBAINE DE SKHIRATE-TEMARA</t>
  </si>
  <si>
    <t>AHAQYIN</t>
  </si>
  <si>
    <t>AHMED EL OUAZZANI NOTAIRE</t>
  </si>
  <si>
    <t>AIT AZIZ ABDELLAH</t>
  </si>
  <si>
    <t>AJYAD BUREAU</t>
  </si>
  <si>
    <t>AJYAD FIRST</t>
  </si>
  <si>
    <t>AL FADILA RENOV SARL</t>
  </si>
  <si>
    <t>AL HARAMAIN VOYAGE</t>
  </si>
  <si>
    <t>ALAM STORES</t>
  </si>
  <si>
    <t>ALPI TP</t>
  </si>
  <si>
    <t>ALYANA EMBALLAGE</t>
  </si>
  <si>
    <t>AMENHAR SARL AU</t>
  </si>
  <si>
    <t>AMIRA RACHID</t>
  </si>
  <si>
    <t>AMTT/TEMARA</t>
  </si>
  <si>
    <t>ANAS 92</t>
  </si>
  <si>
    <t>AOUJIL OTHMANE (SARL AU)</t>
  </si>
  <si>
    <t>ARCANES</t>
  </si>
  <si>
    <t>ART 2 NARTI TRAVUX</t>
  </si>
  <si>
    <t>ARZANA INVESTMENT HOLDING CORPORATION SARL</t>
  </si>
  <si>
    <t>ASWAK ASSALAM</t>
  </si>
  <si>
    <t>AT.FRIOBAZA</t>
  </si>
  <si>
    <t>ATLAS HOSPITALITY MOROCCO</t>
  </si>
  <si>
    <t>ATTIJARIWAFA BANK</t>
  </si>
  <si>
    <t>AUTO HALL</t>
  </si>
  <si>
    <t>AUTOROUTE DU MAROC</t>
  </si>
  <si>
    <t>AUXIMUM TRAVAUX (SARL AU)</t>
  </si>
  <si>
    <t>AYMANE</t>
  </si>
  <si>
    <t>AZROU COMPLEXES</t>
  </si>
  <si>
    <t>BABA AHMED</t>
  </si>
  <si>
    <t>BANK OF AFRICA (EX BMCE)</t>
  </si>
  <si>
    <t>BAOUNE BOUABID .</t>
  </si>
  <si>
    <t>BARID AL MAGHRIB</t>
  </si>
  <si>
    <t>BATI2C INGEIERIE</t>
  </si>
  <si>
    <t>BEAUTY DESIGN</t>
  </si>
  <si>
    <t>BEBA TRANS</t>
  </si>
  <si>
    <t>BELAIR MOUAD</t>
  </si>
  <si>
    <t>BELLA MECANIQUE &amp;AMP; SERVICES</t>
  </si>
  <si>
    <t>BENBOUYA AZIZ .</t>
  </si>
  <si>
    <t>BENDAOUI KHALID .</t>
  </si>
  <si>
    <t>BENDAOUIA KHALID .</t>
  </si>
  <si>
    <t>BENIAICH RACHID .</t>
  </si>
  <si>
    <t>BENIICH RACHID .</t>
  </si>
  <si>
    <t>BENLADOUL HICHAM .</t>
  </si>
  <si>
    <t>BENLADOUL MOHAMMED .</t>
  </si>
  <si>
    <t>BENLADOUL SAID .</t>
  </si>
  <si>
    <t>BENLAIR MOURAD .</t>
  </si>
  <si>
    <t>BENOUAR YASSINE .</t>
  </si>
  <si>
    <t>BENSAID MOHAMED YOUSSEF</t>
  </si>
  <si>
    <t>BENZAID KARIM .</t>
  </si>
  <si>
    <t>BENZAYID KARIM .</t>
  </si>
  <si>
    <t>BENZEID BRAHIM .</t>
  </si>
  <si>
    <t>BENZEID KARIM</t>
  </si>
  <si>
    <t>BEROUA JALAL .</t>
  </si>
  <si>
    <t>BHIMEX TRANS</t>
  </si>
  <si>
    <t>BIKRI REDOUANE .</t>
  </si>
  <si>
    <t>BIOCIP MAROC</t>
  </si>
  <si>
    <t>BLUE MAROC</t>
  </si>
  <si>
    <t>BOUAAZAOUI MOHAMMED .</t>
  </si>
  <si>
    <t>BOUAGAD MOHAMMED .</t>
  </si>
  <si>
    <t>BOUBALLA BOUCHAIB .</t>
  </si>
  <si>
    <t>BOUCHALHA HASSAN .</t>
  </si>
  <si>
    <t>BOUGANI HOUDA .</t>
  </si>
  <si>
    <t>BOUHAJRA ABDELHAK .</t>
  </si>
  <si>
    <t>BOUYADDA RACHID .</t>
  </si>
  <si>
    <t>BOUZIDI ALI .</t>
  </si>
  <si>
    <t>BOUZIDI AZIZ .</t>
  </si>
  <si>
    <t>BOUZIDI LEHCEN .</t>
  </si>
  <si>
    <t>BOUZIDI MANSOUR .</t>
  </si>
  <si>
    <t>BOUZIDI M'BAREK .</t>
  </si>
  <si>
    <t>BOUZIDI MOHAMMED .</t>
  </si>
  <si>
    <t>BRICO INVEST   PAR BENJELLOUN MED</t>
  </si>
  <si>
    <t>BRICOLINA</t>
  </si>
  <si>
    <t>BRICOMA</t>
  </si>
  <si>
    <t>BRICOMA AGADIR</t>
  </si>
  <si>
    <t>BRICOMA HAY RIAD</t>
  </si>
  <si>
    <t>BRICOMA MARRAKECH</t>
  </si>
  <si>
    <t>BRICOMA RABAT</t>
  </si>
  <si>
    <t>BRICOMA TEMARA</t>
  </si>
  <si>
    <t>C.J.H.A TRANS</t>
  </si>
  <si>
    <t>CABINET HANINE TRANSIT</t>
  </si>
  <si>
    <t>CAISSERIE COMMERCIALE</t>
  </si>
  <si>
    <t>CARREFOUR</t>
  </si>
  <si>
    <t>CARROSSIER GALLATI AUTO</t>
  </si>
  <si>
    <t>CENTRE DE RADIOLOGIE TEMARA</t>
  </si>
  <si>
    <t>CENTRE PNEUMATIQUE ABDENBI SARL AU</t>
  </si>
  <si>
    <t>CHAKROUF JALAL .</t>
  </si>
  <si>
    <t>CHARAF BOUKHMISS .</t>
  </si>
  <si>
    <t>CHEKRADI ADIL .</t>
  </si>
  <si>
    <t>CHER TRANSPORT INTERNATIONAL</t>
  </si>
  <si>
    <t>CHIMI GOLD</t>
  </si>
  <si>
    <t>CHOKRI HASSAN .</t>
  </si>
  <si>
    <t>CHOUAIB TL</t>
  </si>
  <si>
    <t>CHRIF AFROUKH .</t>
  </si>
  <si>
    <t>CLIENTS</t>
  </si>
  <si>
    <t>CLIENTS - CATÉGORIE A</t>
  </si>
  <si>
    <t>CLIENTS - CATÉGORIE B</t>
  </si>
  <si>
    <t>CLINIQUE LES AMBASSADEURS SARL</t>
  </si>
  <si>
    <t>COBEF</t>
  </si>
  <si>
    <t>COMAMUSSY</t>
  </si>
  <si>
    <t>COMPTOIR JAMAL FOURNITURES D'ACCESSOIRES AGRICOLES (SARL)</t>
  </si>
  <si>
    <t>COMPTOIR PLOMBERIE ET CLIMA</t>
  </si>
  <si>
    <t>COSMOS</t>
  </si>
  <si>
    <t>CREDIT AGRICOLE</t>
  </si>
  <si>
    <t>CTM MESSAGERIE</t>
  </si>
  <si>
    <t>D.A GRAPH</t>
  </si>
  <si>
    <t>DABA NESPRESSO</t>
  </si>
  <si>
    <t>DAHHA ABDELLAH .</t>
  </si>
  <si>
    <t>DAHHA MOHAMMED .</t>
  </si>
  <si>
    <t>DAHIOUI TRANS</t>
  </si>
  <si>
    <t>DAIET EROUMI RESTAURATION</t>
  </si>
  <si>
    <t>DARDANIL PIECES AUTO SARLAU</t>
  </si>
  <si>
    <t>DECO NEW TRAV SARL AU</t>
  </si>
  <si>
    <t>DEKRA</t>
  </si>
  <si>
    <t>DERCOM</t>
  </si>
  <si>
    <t>DEROUACHI MOHAMMED .</t>
  </si>
  <si>
    <t>DHL EXPRESSE</t>
  </si>
  <si>
    <t>DIGIBAY ELECTROPLANET</t>
  </si>
  <si>
    <t>DINAR WAHIBA</t>
  </si>
  <si>
    <t>DINIA ENVIRONNEMENT SARL</t>
  </si>
  <si>
    <t>ECH-CHARRADY ELAY .</t>
  </si>
  <si>
    <t>ECH-CHARRADY ELAYACHI .</t>
  </si>
  <si>
    <t>ECHIHEB AHMED .</t>
  </si>
  <si>
    <t>ECHIHEB HASSAN .</t>
  </si>
  <si>
    <t>ED-DAOUDI HASSAN .</t>
  </si>
  <si>
    <t>EDKHAILI BOUAZZA .</t>
  </si>
  <si>
    <t>EDKHAZILI BOUAZA .</t>
  </si>
  <si>
    <t>EL AARGOUBI JAAFAR .</t>
  </si>
  <si>
    <t>EL ABDONI MILOUD .</t>
  </si>
  <si>
    <t>EL ADNANI EL HAJ .</t>
  </si>
  <si>
    <t>EL ADNANI MOHAMED .</t>
  </si>
  <si>
    <t>EL AMRANI RAFIQ .</t>
  </si>
  <si>
    <t>EL AOUFI ABDELMAJID .</t>
  </si>
  <si>
    <t>EL ARRAFI LARBI .</t>
  </si>
  <si>
    <t>EL ARRAFI MOHAMMED .</t>
  </si>
  <si>
    <t>EL BACHIRI MOHAMMED .</t>
  </si>
  <si>
    <t>EL BOUZIDI ALLAL .</t>
  </si>
  <si>
    <t>EL BOUZIDI HASSAN .</t>
  </si>
  <si>
    <t>EL BOUZIDI LAHCEN .</t>
  </si>
  <si>
    <t>EL BOUZIDI LAKBIR .</t>
  </si>
  <si>
    <t>EL BOUZIDI MBAREK .</t>
  </si>
  <si>
    <t>EL BOUZIDI MOHAMMED .</t>
  </si>
  <si>
    <t>EL BOUZIDI MOSTAPHA .</t>
  </si>
  <si>
    <t>EL FARTAH LAHCEN .</t>
  </si>
  <si>
    <t>EL FILALI AHMED .</t>
  </si>
  <si>
    <t>EL GUATTI ABDELAZIZ .</t>
  </si>
  <si>
    <t>EL HADRI BADRE .</t>
  </si>
  <si>
    <t>EL HALIFI HASSAN .</t>
  </si>
  <si>
    <t>EL HAMDANI HICHAM .</t>
  </si>
  <si>
    <t>EL HAMDI HAFID .</t>
  </si>
  <si>
    <t>EL HAMDI HASSAN .</t>
  </si>
  <si>
    <t>EL HAOUDI SLIMANE .</t>
  </si>
  <si>
    <t>EL HAROUZ REGRAGUI .</t>
  </si>
  <si>
    <t>EL HARROUZ .</t>
  </si>
  <si>
    <t>EL KEHAL HASSAN .</t>
  </si>
  <si>
    <t>EL KEHEL HASSAN .</t>
  </si>
  <si>
    <t>EL KHALIFI HASSAN</t>
  </si>
  <si>
    <t>EL KHALIFI HASSANE .</t>
  </si>
  <si>
    <t>EL KHALIFI KHALIFA .</t>
  </si>
  <si>
    <t>EL KHARMOUDI BOUCHAIB .</t>
  </si>
  <si>
    <t>EL KHARMOUDI MOHAMMED .</t>
  </si>
  <si>
    <t>EL KHARTI MOHAMMED .</t>
  </si>
  <si>
    <t>EL MAGHZAOUI EL MEHDI .</t>
  </si>
  <si>
    <t>EL MAHMOUDY MOHAMMED .</t>
  </si>
  <si>
    <t>EL MAIDI SAID .</t>
  </si>
  <si>
    <t>EL MAIMOUNI MOHAMMED</t>
  </si>
  <si>
    <t>EL MAJDOUBI ABDELLAH .</t>
  </si>
  <si>
    <t>EL MELYANI KHALID .</t>
  </si>
  <si>
    <t>EL MOUDDEN KHALID .</t>
  </si>
  <si>
    <t>EL MOUDDEN YOUSSEF .</t>
  </si>
  <si>
    <t>EL MOUDDENE HAMZA .</t>
  </si>
  <si>
    <t>EL MOUDDENE KHALID .</t>
  </si>
  <si>
    <t>EL MOUDDENE SAID .</t>
  </si>
  <si>
    <t>EL MOUDDENE YOUSSEF .</t>
  </si>
  <si>
    <t>EL OMARI M BAREK .</t>
  </si>
  <si>
    <t>EL OUMAMI RACHID</t>
  </si>
  <si>
    <t>EL WADEH MOHAMMED .</t>
  </si>
  <si>
    <t>ELABSI ABDELKADER .</t>
  </si>
  <si>
    <t>ELABYAD HASSANE .</t>
  </si>
  <si>
    <t>ELEC AZEDDINE</t>
  </si>
  <si>
    <t>ELECTRA-VOLT</t>
  </si>
  <si>
    <t>ELECTRICITE ELGHALI SARL</t>
  </si>
  <si>
    <t>ELECTROPLANET</t>
  </si>
  <si>
    <t>ELHADDAD MUSTAPHA .</t>
  </si>
  <si>
    <t>ELHAMRI TISSUS SARLAU</t>
  </si>
  <si>
    <t>ELOBBISI MOHAMMED .</t>
  </si>
  <si>
    <t>ELOMAMI RACHID .</t>
  </si>
  <si>
    <t>EMPRUNT ATTIJARI</t>
  </si>
  <si>
    <t>ENTREPRISE OUSSAMA</t>
  </si>
  <si>
    <t>ERGUIG JILAI</t>
  </si>
  <si>
    <t>ERGUIG JILALI .</t>
  </si>
  <si>
    <t>ERGUIG LOHOUSSINE .</t>
  </si>
  <si>
    <t>ERGUIG MUSTAPHA .</t>
  </si>
  <si>
    <t>ERGUIG SAID</t>
  </si>
  <si>
    <t>ERGUIG ZOUHIR .</t>
  </si>
  <si>
    <t>ERRAGUIBI LHOUCINE .</t>
  </si>
  <si>
    <t>ERRAJI THAMI .</t>
  </si>
  <si>
    <t>ERRAKI ABDELFATTAH .</t>
  </si>
  <si>
    <t>ERRGUIG SAID .</t>
  </si>
  <si>
    <t>ERROUIMI AMER .</t>
  </si>
  <si>
    <t>ESADI ADIL .</t>
  </si>
  <si>
    <t>ESSAADI ELOMAMI .</t>
  </si>
  <si>
    <t>ESSADI BAKARI .</t>
  </si>
  <si>
    <t>ESSADI KHALID .</t>
  </si>
  <si>
    <t>ESSADI MBAREK .</t>
  </si>
  <si>
    <t>ESSADI MOHAMMED .</t>
  </si>
  <si>
    <t>ESSADI ZAKARIA .</t>
  </si>
  <si>
    <t>ESSAFFARI NAJAT .</t>
  </si>
  <si>
    <t>ESSAMOUDI AZIZ .</t>
  </si>
  <si>
    <t>ESSARAJ RACHID .</t>
  </si>
  <si>
    <t>ESSAYEH EL GHAZOUANI .</t>
  </si>
  <si>
    <t>ESSIYA ABDELOUAHED .</t>
  </si>
  <si>
    <t>ESSIYA FATNA .</t>
  </si>
  <si>
    <t>ESSIYA HAMMADI .</t>
  </si>
  <si>
    <t>ETABLISSEMENT HAKAM FRERES SA</t>
  </si>
  <si>
    <t>ETOP</t>
  </si>
  <si>
    <t>EURO ATLAS TRANS SARL AU</t>
  </si>
  <si>
    <t>EVERPLUS TECHNOLOGY</t>
  </si>
  <si>
    <t>EXCLUSIVE TRANS (SARL AU)</t>
  </si>
  <si>
    <t>EZZAHRAOUI BOUMAHDI TRANS</t>
  </si>
  <si>
    <t>FACILE SOLUTION PERFECT</t>
  </si>
  <si>
    <t>FAIJA AHMED .</t>
  </si>
  <si>
    <t>FARAH MAGHREB</t>
  </si>
  <si>
    <t>FERDAOUSSI ABDELLAH .</t>
  </si>
  <si>
    <t>FIDEX</t>
  </si>
  <si>
    <t>FIHRI SOUAD</t>
  </si>
  <si>
    <t>FORAHAM SARL AU</t>
  </si>
  <si>
    <t>FORGEZ DE BAZAS</t>
  </si>
  <si>
    <t>FOURNIAUTO</t>
  </si>
  <si>
    <t>FOURNISSEURS</t>
  </si>
  <si>
    <t>FOURNISSEURS - CATÉGORIE A</t>
  </si>
  <si>
    <t>FOURNISSEURS - CATÉGORIE B</t>
  </si>
  <si>
    <t>FROUKH ABDELAZIZ .</t>
  </si>
  <si>
    <t>FROUKH ABDELLAZIZ .</t>
  </si>
  <si>
    <t>FROUKH EL MILOUDI</t>
  </si>
  <si>
    <t>GARAGE CAROSSERIE EL KAIAL MOHAMMED</t>
  </si>
  <si>
    <t>GHFA TRANSPORT GROUP</t>
  </si>
  <si>
    <t>GLOBUS TECHNOLOGIES SARL</t>
  </si>
  <si>
    <t>GPI TRANS PLUS</t>
  </si>
  <si>
    <t>GPI TRANS SARL</t>
  </si>
  <si>
    <t>GRAND TRAVAUX WADIE SARL</t>
  </si>
  <si>
    <t>GRAPHIPACK</t>
  </si>
  <si>
    <t>GREEN BERG</t>
  </si>
  <si>
    <t>GTW</t>
  </si>
  <si>
    <t>GYPRO (SARL)</t>
  </si>
  <si>
    <t>H.M ENVIRONNEMENT MEDICALSARL</t>
  </si>
  <si>
    <t>HACHAM RACHID .</t>
  </si>
  <si>
    <t>HACIMI BOUJAMAA .</t>
  </si>
  <si>
    <t>HADANA RACHID .</t>
  </si>
  <si>
    <t>HAFIDI .</t>
  </si>
  <si>
    <t>HAJLAOUI ABDESLAM .</t>
  </si>
  <si>
    <t>HALHOULA LAMIAE .</t>
  </si>
  <si>
    <t>HAMDI EL BOUCHTAOUIA .</t>
  </si>
  <si>
    <t>HAMIRI ABDESSALAM .</t>
  </si>
  <si>
    <t>HAMIRI JAWAD .</t>
  </si>
  <si>
    <t>HARAKA RENOV</t>
  </si>
  <si>
    <t>HATTA ABDELKADER.</t>
  </si>
  <si>
    <t>HATTA ABDERRAHIM .</t>
  </si>
  <si>
    <t>HATTA HASSAN</t>
  </si>
  <si>
    <t>HATTA MILOUD .</t>
  </si>
  <si>
    <t>HATTA MOHAMMED .</t>
  </si>
  <si>
    <t>HATTA YASSINE .</t>
  </si>
  <si>
    <t>HBAICH AHMED .</t>
  </si>
  <si>
    <t>HERAGUA ABDERRAHIM .</t>
  </si>
  <si>
    <t>HERAGUA YASSINE .</t>
  </si>
  <si>
    <t>HIBAGRI</t>
  </si>
  <si>
    <t>HORIZON BUSINESS</t>
  </si>
  <si>
    <t>HOSNI HAMID .</t>
  </si>
  <si>
    <t>HP2A</t>
  </si>
  <si>
    <t>HYPERMARCHE LV HLV SAS</t>
  </si>
  <si>
    <t>IA LAB</t>
  </si>
  <si>
    <t>IAM/TEMARA</t>
  </si>
  <si>
    <t>IBENDAOUIA KHALID .</t>
  </si>
  <si>
    <t>IMA PRINT/TEMARA</t>
  </si>
  <si>
    <t>IMANE CAROSSERIE</t>
  </si>
  <si>
    <t>IMPORT PROTECTION</t>
  </si>
  <si>
    <t>IMPOT</t>
  </si>
  <si>
    <t>INDUSTRIEL PROLOQUE MAROC</t>
  </si>
  <si>
    <t>INMRIS SAID .</t>
  </si>
  <si>
    <t>INTER RIMYSTRANS SARL AU</t>
  </si>
  <si>
    <t>INTERNATIONAL PAPER</t>
  </si>
  <si>
    <t>INTRA INDUSTRIE EQUIPEMT ET FRNT INDUSTRIE</t>
  </si>
  <si>
    <t>INTRA-INDUSTRIE</t>
  </si>
  <si>
    <t>JBILO AZIZ .</t>
  </si>
  <si>
    <t>JBILO FOUAD .</t>
  </si>
  <si>
    <t>JBILO JALIL .</t>
  </si>
  <si>
    <t>JBILO MOHAMMED .</t>
  </si>
  <si>
    <t>JBILO RACHID .</t>
  </si>
  <si>
    <t>JENANE MOUSSA .</t>
  </si>
  <si>
    <t>JILAL LAHCEN .</t>
  </si>
  <si>
    <t>JILLALA LAHCEN .</t>
  </si>
  <si>
    <t>JN ETUDES INGENIERIE</t>
  </si>
  <si>
    <t>K-A METAL</t>
  </si>
  <si>
    <t>KABIL BENALI .</t>
  </si>
  <si>
    <t>KABOS</t>
  </si>
  <si>
    <t>KADDARI BOUAMER .</t>
  </si>
  <si>
    <t>KB WOOD</t>
  </si>
  <si>
    <t>KENZA RAFIAI AMMOR .</t>
  </si>
  <si>
    <t>KERROUM ABDENABI .</t>
  </si>
  <si>
    <t>KERROUMI ABDENBI .</t>
  </si>
  <si>
    <t>KERROUMI AHMED .</t>
  </si>
  <si>
    <t>KERROUMI ISMAIL .</t>
  </si>
  <si>
    <t>KHADAMAT ASCENSEUR</t>
  </si>
  <si>
    <t>KHATTA AMINE .</t>
  </si>
  <si>
    <t>KHATTA AYOUB .</t>
  </si>
  <si>
    <t>KHATTA HICHAM .</t>
  </si>
  <si>
    <t>KHETTA HICHAM .</t>
  </si>
  <si>
    <t>KHETTA REDDAD .</t>
  </si>
  <si>
    <t>KITEA</t>
  </si>
  <si>
    <t>KPA DISTRIBUTION</t>
  </si>
  <si>
    <t>L.2H.T</t>
  </si>
  <si>
    <t>LA CHAMBRE FRANCAISE DE COMMERCE ETD INDUSTRIE DU MAROC</t>
  </si>
  <si>
    <t>LAAMIM DRISS .</t>
  </si>
  <si>
    <t>LAB2A SARL</t>
  </si>
  <si>
    <t>LABOIS SARL</t>
  </si>
  <si>
    <t>LABORATOIR ETTAWFIK</t>
  </si>
  <si>
    <t>LABORATOIRE IDESOL</t>
  </si>
  <si>
    <t>LABORATOIRE INTERNATIONAL D'ANALYSES</t>
  </si>
  <si>
    <t>LAHBIHBI MUSTAPHA .</t>
  </si>
  <si>
    <t>LAHMAMI ABDELLAH .</t>
  </si>
  <si>
    <t>LAHMAMI MOHAMMED .</t>
  </si>
  <si>
    <t>LAMRID SAID .</t>
  </si>
  <si>
    <t>LE COMPTOIR AGRICOLE ET INDUSTRIEL DE SKHIRATE SARL</t>
  </si>
  <si>
    <t>LE MONDE DE BRICOLAG CASABLANCA</t>
  </si>
  <si>
    <t>LE MONDE DU BRICOLAGE MOHAMMADIA</t>
  </si>
  <si>
    <t>LE MONDE DU BRICOLAGE SARL</t>
  </si>
  <si>
    <t>LEGDANI OMAR .</t>
  </si>
  <si>
    <t>LEGNO MAROC</t>
  </si>
  <si>
    <t>LEHLALI ZAHRA .</t>
  </si>
  <si>
    <t>LES TROIS PALMIERS</t>
  </si>
  <si>
    <t>L'EXPERT MAROC NETTOYAGE</t>
  </si>
  <si>
    <t>LEZGDANI OMAR .</t>
  </si>
  <si>
    <t>LONGPISTE TRANS/MOHAMADIA</t>
  </si>
  <si>
    <t>LUXURY TRANS SARL A U</t>
  </si>
  <si>
    <t>LVS ROYA</t>
  </si>
  <si>
    <t>MABROUK MOHAMMED.</t>
  </si>
  <si>
    <t>MADOUR DOUNIA .</t>
  </si>
  <si>
    <t>MAFIBRA</t>
  </si>
  <si>
    <t>MAGDIS SARL</t>
  </si>
  <si>
    <t>MAGHREB SOL SOLUTION</t>
  </si>
  <si>
    <t>MAHMOUD C V T ZAERS</t>
  </si>
  <si>
    <t>MAITRE AZHAR ABDEL-ILLAH</t>
  </si>
  <si>
    <t>MAITRE BOUNMER</t>
  </si>
  <si>
    <t>MAITRE TOUZANI IDRISSI</t>
  </si>
  <si>
    <t>MAJO SERVICE</t>
  </si>
  <si>
    <t>MAMDA</t>
  </si>
  <si>
    <t>MANDOLA</t>
  </si>
  <si>
    <t>MAP STE MANUFACTURING AGRO PROCESS MAGHREB</t>
  </si>
  <si>
    <t>MARAHIL EQUIPEMENT</t>
  </si>
  <si>
    <t>MARJANE AIN SEBAA</t>
  </si>
  <si>
    <t>MARJANE MARKET</t>
  </si>
  <si>
    <t>MAYMANA TRAITEUR</t>
  </si>
  <si>
    <t>MEZIANE MOHAMED .</t>
  </si>
  <si>
    <t>MEZIANE TOUHAMI .</t>
  </si>
  <si>
    <t>MEZIANNE MOHAMMED .</t>
  </si>
  <si>
    <t>MISSION DAKAR</t>
  </si>
  <si>
    <t>MIZOU KARIM .</t>
  </si>
  <si>
    <t>MOGESSE</t>
  </si>
  <si>
    <t>MOHAMMED EL ARRAFI .</t>
  </si>
  <si>
    <t>MONIR HAMZA .</t>
  </si>
  <si>
    <t>MOROCCO AUTOMOTIVE RETAIL</t>
  </si>
  <si>
    <t>MOST ET MUST</t>
  </si>
  <si>
    <t>MOUHAJIR MOHAMMED .</t>
  </si>
  <si>
    <t>MOUHJIR MOHAMED .</t>
  </si>
  <si>
    <t>MOUSTARZAK KHALID .</t>
  </si>
  <si>
    <t>MP.TRANSPORT INTERNATIONAL</t>
  </si>
  <si>
    <t>MR BRICOLAGE</t>
  </si>
  <si>
    <t>MR TD SARL</t>
  </si>
  <si>
    <t>MULTI EMBALLAGE</t>
  </si>
  <si>
    <t>MUNERIS CONSILIA SARL AU</t>
  </si>
  <si>
    <t>NATEXXO</t>
  </si>
  <si>
    <t>NETTOYAGE AL AMANA</t>
  </si>
  <si>
    <t>NEXT LOAD TRANS EX RAYANE YACOOT TRANSPORT</t>
  </si>
  <si>
    <t>NOUR SOLUTION SARL AU</t>
  </si>
  <si>
    <t>NOUVELLE STE MAGIDEUTZ S A</t>
  </si>
  <si>
    <t>NSB TRANS</t>
  </si>
  <si>
    <t>OIKA HYPERMARCHE LV HLV SAS</t>
  </si>
  <si>
    <t>OLA PROJET</t>
  </si>
  <si>
    <t>OMNIUM PANAFRICAIN DES BOIS</t>
  </si>
  <si>
    <t>ORANGE</t>
  </si>
  <si>
    <t>ORLIMEDIS NEGOCE</t>
  </si>
  <si>
    <t>OUAHBI HAMID .</t>
  </si>
  <si>
    <t>OUAHBI MOHAMED .</t>
  </si>
  <si>
    <t>OUAHBI MOHAMMED .</t>
  </si>
  <si>
    <t>OUALLAL EQUIPEMENT ET SEVICES</t>
  </si>
  <si>
    <t>OUKKALI ABDELLAH .</t>
  </si>
  <si>
    <t>OULD HADDA AHMED .</t>
  </si>
  <si>
    <t>PH CHIFAA</t>
  </si>
  <si>
    <t>PHARMACIE ASWAK ASSALAM</t>
  </si>
  <si>
    <t>PHARMACIE DU CONSEIL LAHLOU YOUSSEF</t>
  </si>
  <si>
    <t>PHARMACIE MOUNIA</t>
  </si>
  <si>
    <t>PIANET ALUMINUM</t>
  </si>
  <si>
    <t>PIECE AUTO KASSITA</t>
  </si>
  <si>
    <t>PIECE AUTO KASSITA EL BAROUDI</t>
  </si>
  <si>
    <t>PLANEX</t>
  </si>
  <si>
    <t>PLASTICAISSES</t>
  </si>
  <si>
    <t>PNEUMATIQUE RIFFI</t>
  </si>
  <si>
    <t>POLY PRODUCTION</t>
  </si>
  <si>
    <t>POLYSTORE ALU</t>
  </si>
  <si>
    <t>PRODIVT SARL AU</t>
  </si>
  <si>
    <t>PROXAL</t>
  </si>
  <si>
    <t>PURE PASSION STE D'ANIMATION RESTAURATION ET D'HOTELERIE TOURISTIQUE SA SARHOTA</t>
  </si>
  <si>
    <t>QABLI JILALI</t>
  </si>
  <si>
    <t>QUINCAILERI NASRALLAH</t>
  </si>
  <si>
    <t>RABAT INCENDIE SARL</t>
  </si>
  <si>
    <t>RADI STAR</t>
  </si>
  <si>
    <t>RADNA RACHID</t>
  </si>
  <si>
    <t>RAYAMAR TRANS</t>
  </si>
  <si>
    <t>REDAL/TEMARA</t>
  </si>
  <si>
    <t>REDDAD KHETTA</t>
  </si>
  <si>
    <t>RELANCE ATTIJARI</t>
  </si>
  <si>
    <t>RENAULT COMMERCE  MAROC</t>
  </si>
  <si>
    <t>RFR TRANS SARL AU</t>
  </si>
  <si>
    <t>RGUIG JILALI .</t>
  </si>
  <si>
    <t>RIAHI EL MANSOURI .</t>
  </si>
  <si>
    <t>RIAHI EL MANSOURI ABDELKADER .</t>
  </si>
  <si>
    <t>RIM SUEPR MARCHE</t>
  </si>
  <si>
    <t>SADQUI ABDELHADI .</t>
  </si>
  <si>
    <t>SADQUI TOUHAMI .</t>
  </si>
  <si>
    <t>SAIDOU ABDELLATIPH</t>
  </si>
  <si>
    <t>SAMOTRAV</t>
  </si>
  <si>
    <t>SANILI TUBORAMA</t>
  </si>
  <si>
    <t>SAOUAB SALAH .</t>
  </si>
  <si>
    <t>SARA CERAME</t>
  </si>
  <si>
    <t>SARAJEVO TRANS</t>
  </si>
  <si>
    <t>SATDH STE AFRICAINE DES TRANSPORTS TERRESTRES DES HYDROCARBURES</t>
  </si>
  <si>
    <t>SDIGUI KHALID .</t>
  </si>
  <si>
    <t>SECOLA CENTRE COMMERCIAL ET LOISIR AIN ATIQ SARL</t>
  </si>
  <si>
    <t>SECURABATIS</t>
  </si>
  <si>
    <t>SEINEC MAROC</t>
  </si>
  <si>
    <t>SGT</t>
  </si>
  <si>
    <t>SMARTEC FROID</t>
  </si>
  <si>
    <t>SMPCE STE MODERNE</t>
  </si>
  <si>
    <t>SMURFIT KAPPA MAROC</t>
  </si>
  <si>
    <t>SOCIETE BOUMOUCHI SARL</t>
  </si>
  <si>
    <t>SOCIETE EASY SOLUTIONS</t>
  </si>
  <si>
    <t>SOCIETE MODERNE</t>
  </si>
  <si>
    <t>SOCIETE STROYDOM INGENIERIE SARL AU</t>
  </si>
  <si>
    <t>SOCIETE ZIMBA SARL AU</t>
  </si>
  <si>
    <t>SOCOTEA</t>
  </si>
  <si>
    <t>SOMAYAR/TEMARA</t>
  </si>
  <si>
    <t>SORADI TRANS</t>
  </si>
  <si>
    <t>SORIF AUTO</t>
  </si>
  <si>
    <t>SOTOP</t>
  </si>
  <si>
    <t>SRII .</t>
  </si>
  <si>
    <t>SRII EL MILOUDI .</t>
  </si>
  <si>
    <t>SRII MBAREK .</t>
  </si>
  <si>
    <t>SRII MORAD .</t>
  </si>
  <si>
    <t>SRII MOURAD .</t>
  </si>
  <si>
    <t>SRII MUSTAPHA .</t>
  </si>
  <si>
    <t>STARDEC</t>
  </si>
  <si>
    <t>STATION CHKAIL</t>
  </si>
  <si>
    <t>STATION SERVICE SHELL CHKAIL</t>
  </si>
  <si>
    <t>STE BCAT  SARL</t>
  </si>
  <si>
    <t>STE BIH TRAVAUX</t>
  </si>
  <si>
    <t>STE CABINET EL ALLAMY DES TRAV TOPOGRAPHIQUE</t>
  </si>
  <si>
    <t>STE CENTENARIO</t>
  </si>
  <si>
    <t>STE CLI CARS</t>
  </si>
  <si>
    <t>STE GENERALE LUMIERE</t>
  </si>
  <si>
    <t>STE GLOBAL FOOD QUALITY SARL</t>
  </si>
  <si>
    <t>STE GOUCAFE</t>
  </si>
  <si>
    <t>STE GUSAMO</t>
  </si>
  <si>
    <t>STE INZA NEGOCE</t>
  </si>
  <si>
    <t>STE KAMOUNI CHRONO</t>
  </si>
  <si>
    <t>STE LA PESCADERIA</t>
  </si>
  <si>
    <t>STE LOGISTICA DEL SUR</t>
  </si>
  <si>
    <t>STE MULTI EMBALLAGE</t>
  </si>
  <si>
    <t>STE NAK AGRO MAROC</t>
  </si>
  <si>
    <t>STE NAKL ARRIF</t>
  </si>
  <si>
    <t>STE PIGLA TRANS</t>
  </si>
  <si>
    <t>STE RABAT INCENDIE</t>
  </si>
  <si>
    <t>STE SANITAIRE PLOMBERIE TEMARA</t>
  </si>
  <si>
    <t>STE THAZIRI TRANS</t>
  </si>
  <si>
    <t>STE VINISIA TRANS</t>
  </si>
  <si>
    <t>SUN LABO</t>
  </si>
  <si>
    <t>SYNDICAT DU LOTISSEMENT SAINT CHARLE</t>
  </si>
  <si>
    <t>TAILLEUR BENAOUM</t>
  </si>
  <si>
    <t>TANJI MOHHAMED</t>
  </si>
  <si>
    <t>TANJI MOURAD</t>
  </si>
  <si>
    <t>TAOUILI AICHA</t>
  </si>
  <si>
    <t>TAQUISINA SARL AU</t>
  </si>
  <si>
    <t>TEMARA COMPUTER</t>
  </si>
  <si>
    <t>TEMARA COMPUTER SERVICE SARLAU</t>
  </si>
  <si>
    <t>TEMARA STYLO</t>
  </si>
  <si>
    <t>TILAL PNEUS</t>
  </si>
  <si>
    <t>TOP LIGNE TRANS</t>
  </si>
  <si>
    <t>TOUTI MOHAMED.</t>
  </si>
  <si>
    <t>TOYOTA DU MAROC</t>
  </si>
  <si>
    <t>TRANS AMOR</t>
  </si>
  <si>
    <t>TRANS BSG SARL</t>
  </si>
  <si>
    <t>TRANS LOGRONO INTERNATIONAL</t>
  </si>
  <si>
    <t>TRANS ORIAGO</t>
  </si>
  <si>
    <t>TRANS RAD</t>
  </si>
  <si>
    <t>TRANS TOUAYRI</t>
  </si>
  <si>
    <t>TRANSFRISUR</t>
  </si>
  <si>
    <t>TRANSPORT VENETO SARL AU</t>
  </si>
  <si>
    <t>TRAVQAD</t>
  </si>
  <si>
    <t>ULNA PRO</t>
  </si>
  <si>
    <t>UMAINOV</t>
  </si>
  <si>
    <t>UPFI</t>
  </si>
  <si>
    <t>VERNA VERT SARL AU</t>
  </si>
  <si>
    <t>VIREMENT EL ABSI ABDELKADER</t>
  </si>
  <si>
    <t>VIRGIN MEGA STORE</t>
  </si>
  <si>
    <t>WAFABAIL</t>
  </si>
  <si>
    <t>WAFABAIL CONTRAT</t>
  </si>
  <si>
    <t>WAFABAIL CONTRAT S0197700 TRP OUVRIER</t>
  </si>
  <si>
    <t>WAFABAIL CONTRAT S0349380 TRP OUVRIER</t>
  </si>
  <si>
    <t>WAFABAIL CONTRAT S0514740 SMARTEC</t>
  </si>
  <si>
    <t>WAFABAIL CONTRAT S0514750 MAP MAGHREB</t>
  </si>
  <si>
    <t>WAFABAIL CONTRAT S0514760 SMARTEC</t>
  </si>
  <si>
    <t>WAFABAIL CONTRAT S0514770 MAP MAGHREB</t>
  </si>
  <si>
    <t>WAFABAIL CONTRAT S0623820 FORGEZ DE BASAS</t>
  </si>
  <si>
    <t>YOUSAM TRANS SARL</t>
  </si>
  <si>
    <t>ZAHI MOHAMMED .</t>
  </si>
  <si>
    <t>ZAKOUNI ABDELLATIF .</t>
  </si>
  <si>
    <t>ZAKOUNI BOUCHAIB .</t>
  </si>
  <si>
    <t>ZAKOUNI MUSTAPHA .</t>
  </si>
  <si>
    <t>ZNAGUI BRAHIM .</t>
  </si>
  <si>
    <t>ZNAGUI SAID .</t>
  </si>
  <si>
    <t>Date enc</t>
  </si>
  <si>
    <t>N PIECE</t>
  </si>
  <si>
    <t>CPT</t>
  </si>
  <si>
    <t>TIERS</t>
  </si>
  <si>
    <t>REF</t>
  </si>
  <si>
    <t>lib</t>
  </si>
  <si>
    <t>tier</t>
  </si>
  <si>
    <t>Frais</t>
  </si>
  <si>
    <t xml:space="preserve"> bancaires</t>
  </si>
  <si>
    <t xml:space="preserve">Difference </t>
  </si>
  <si>
    <t>de change</t>
  </si>
  <si>
    <t>PERTE</t>
  </si>
  <si>
    <t>FAC</t>
  </si>
  <si>
    <t>IR</t>
  </si>
  <si>
    <t>RETENU</t>
  </si>
  <si>
    <t>FELAH</t>
  </si>
  <si>
    <t>SAL</t>
  </si>
  <si>
    <t xml:space="preserve">Frais </t>
  </si>
  <si>
    <t>bancaire</t>
  </si>
  <si>
    <t>bancaires</t>
  </si>
  <si>
    <t>OPER.DEBIt</t>
  </si>
  <si>
    <t>FRAIS</t>
  </si>
  <si>
    <t>BQ</t>
  </si>
  <si>
    <t>COTIS</t>
  </si>
  <si>
    <t>PAIE</t>
  </si>
  <si>
    <t>FA</t>
  </si>
  <si>
    <t>REMB</t>
  </si>
  <si>
    <t>prélèvement  / RETENU MEDECIN / DGI</t>
  </si>
  <si>
    <t>prélèvement  / RETENU AVOCAT / DGI</t>
  </si>
  <si>
    <t>.</t>
  </si>
  <si>
    <t>Étiquettes de lignes</t>
  </si>
  <si>
    <t>Total général</t>
  </si>
  <si>
    <t>a</t>
  </si>
  <si>
    <t>virement reçu / RPT05529019 / FRULEXXO</t>
  </si>
  <si>
    <t>virement reçu / RPT05537443 / FRULEXXO</t>
  </si>
  <si>
    <t>virement reçu / RPT05546322 / FRULEXXO</t>
  </si>
  <si>
    <t>virement reçu / RPT05555146 / FRULEXXO</t>
  </si>
  <si>
    <t>virement reçu / RPT05565970 / FRULEXXO</t>
  </si>
  <si>
    <t>paiement par carte / FAC / Pharmacie ain atiq</t>
  </si>
  <si>
    <t>Virement émis / FAC / BMJ Frere Trans</t>
  </si>
  <si>
    <t>Virement émis / FAC / Boutique domai</t>
  </si>
  <si>
    <t>Virement émis / FAC / SUD Boulon</t>
  </si>
  <si>
    <t>FA / FAC / Planex</t>
  </si>
  <si>
    <t>paiement  / FAC / AUTOROUTE DU MAROC</t>
  </si>
  <si>
    <t>paiement par carte /  / Bricoma</t>
  </si>
  <si>
    <t>paiement par carte /  / Carrefour</t>
  </si>
  <si>
    <t>paiement par carte / FAC / ASWAK ASSALAM</t>
  </si>
  <si>
    <t>paiement par carte / FAC / bricolage</t>
  </si>
  <si>
    <t>paiement par carte / FAC / Bricoma</t>
  </si>
  <si>
    <t>paiement par carte / FAC / Carrefour</t>
  </si>
  <si>
    <t>prélèvement  / FAC / Orange</t>
  </si>
  <si>
    <t>prélèvement  / FAC / Redal</t>
  </si>
  <si>
    <t>prélèvement  / FAC / WAFABAIL CONTRAT S0514740 SMARTEC</t>
  </si>
  <si>
    <t>prélèvement  / FAC / WAFABAIL CONTRAT S0514750 MAP MAGHREB</t>
  </si>
  <si>
    <t>prélèvement  / FAC / WAFABAIL CONTRAT S0514770 MAP MAGHREB</t>
  </si>
  <si>
    <t>prélèvement  / FAC / WAFABAIL CONTRAT S0623820 FORGEZ DE BASAS</t>
  </si>
  <si>
    <t>prélèvement  / REMB / RELANCE ATTIJARI</t>
  </si>
  <si>
    <t>Réglement facture / awp 732610 / SMURFIT KAPPA MAROC</t>
  </si>
  <si>
    <t>Réglement facture / axa 539522 / SMURFIT KAPPA MAROC</t>
  </si>
  <si>
    <t>Réglement facture / axa 539523 / Mamda</t>
  </si>
  <si>
    <t>Virement émis / FAC / ACTIF TEMARA</t>
  </si>
  <si>
    <t>Virement émis / FAC / AJYAD FIRST</t>
  </si>
  <si>
    <t>Virement émis / FAC / Biocip</t>
  </si>
  <si>
    <t>Virement émis / FAC / BRICOMA RABAT</t>
  </si>
  <si>
    <t>Virement émis / FAC / CABINET HANINE TRANSIT</t>
  </si>
  <si>
    <t>Virement émis / FAC / DECO NEW</t>
  </si>
  <si>
    <t>Virement émis / FAC / Easy Solutions</t>
  </si>
  <si>
    <t>Virement émis / FAC / Exclusive trans</t>
  </si>
  <si>
    <t>Virement émis / FAC / fourniauto</t>
  </si>
  <si>
    <t>Virement émis / FAC / IDEALALU</t>
  </si>
  <si>
    <t>Virement émis / FAC / Ima Print</t>
  </si>
  <si>
    <t>Virement émis / FAC / INTER RIMYSTRANS SARL AU</t>
  </si>
  <si>
    <t>Virement émis / FAC / KPA Distribution</t>
  </si>
  <si>
    <t>Virement émis / FAC / Maitre Bounmer</t>
  </si>
  <si>
    <t>Virement émis / FAC / MISSION DAKAR</t>
  </si>
  <si>
    <t>Virement émis / FAC / Mogesse</t>
  </si>
  <si>
    <t>Virement émis / FAC / most et must</t>
  </si>
  <si>
    <t>Virement émis / FAC / MP.TRANSPORT INTERNATIONAL</t>
  </si>
  <si>
    <t xml:space="preserve">Virement émis / FAC / Omnium Panafricain </t>
  </si>
  <si>
    <t>Virement émis / FAC / ONSSA</t>
  </si>
  <si>
    <t>Virement émis / FAC / REFRIPRO</t>
  </si>
  <si>
    <t>Virement émis / FAC / SAIDOU ABDELLATIPH</t>
  </si>
  <si>
    <t>Virement émis / FAC / SECOLA CENTRE COMMERCIAL ET LOISIR AIN ATIQ SARL</t>
  </si>
  <si>
    <t>Virement émis / FAC / Temara stylo</t>
  </si>
  <si>
    <t>Virement émis / FAC / trans touayri</t>
  </si>
  <si>
    <t>Virement émis / FAC / Yousam Trans</t>
  </si>
  <si>
    <t>Virement émis / FELAH / EL MAJDOUBI ABDELLAH .</t>
  </si>
  <si>
    <t>Virement émis / FELAH / EL MOUDDEN YOUSSEF .</t>
  </si>
  <si>
    <t>Virement émis / FELAH / EL MOUDDENE HAMZA .</t>
  </si>
  <si>
    <t>Virement émis / FELAH / ELOMAMI Rachid</t>
  </si>
  <si>
    <t>Virement émis / FELAH / MEZIANE Touhami</t>
  </si>
  <si>
    <t>Virement émis / PAIE / salaire cadre</t>
  </si>
  <si>
    <t>Virement émis / PAIE / salaire ouvriers</t>
  </si>
  <si>
    <t>Virement émis / SAL / ETTOUMY Mina</t>
  </si>
  <si>
    <t>prélèvement  / COTIS / cnss</t>
  </si>
  <si>
    <t>paiement  / FRAIS / Vignette</t>
  </si>
  <si>
    <t>prélèvement  / IR / DGI</t>
  </si>
  <si>
    <t>Commission / FAC / Booking.com</t>
  </si>
  <si>
    <t>Commission / FRAIS / MARBELLA</t>
  </si>
  <si>
    <t>Commission / FRAIS / Media markt Malaga</t>
  </si>
  <si>
    <t>Commission / FRAIS / MERlin Mijas</t>
  </si>
  <si>
    <t>Frais  /  bancaires / arreter du compte 4em trim 2024</t>
  </si>
  <si>
    <t>Frais  / bancaires / commission/vir/sbrm</t>
  </si>
  <si>
    <t>Frais /  bancaires / Com/vir/reçu</t>
  </si>
  <si>
    <t>Frais /  bancaires / Module DOCNET</t>
  </si>
  <si>
    <t>Frais / bancaire / SMS SUPLM</t>
  </si>
  <si>
    <t>Frais bancaires / DGI / Commission/ prélèvement</t>
  </si>
  <si>
    <t>Frais  / bancaires / Com/vir/reçu</t>
  </si>
  <si>
    <t>OPER.DEBIt / FRAIS / BQ</t>
  </si>
  <si>
    <t>Difference  / de change / PERTE</t>
  </si>
  <si>
    <t>CNSS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</si>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</sst>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#,##0.00\ &quot;DH&quot;;\-#,##0.00\ &quot;DH&quot;"/>
    <numFmt numFmtId="166" formatCode="#,##0.00\ &quot;DH&quot;"/>
    <numFmt numFmtId="167" formatCode="dd/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Iskoola Pota"/>
      <family val="2"/>
    </font>
    <font>
      <sz val="14"/>
      <color theme="1"/>
      <name val="Khmer UI"/>
      <family val="2"/>
    </font>
    <font>
      <b/>
      <sz val="14"/>
      <color theme="1"/>
      <name val="Khmer UI"/>
      <family val="2"/>
    </font>
    <font>
      <sz val="10"/>
      <color theme="1"/>
      <name val="Calibri"/>
      <family val="2"/>
      <scheme val="minor"/>
    </font>
    <font>
      <b/>
      <u/>
      <sz val="14"/>
      <color theme="1" tint="4.9989318521683403E-2"/>
      <name val="Khmer UI"/>
      <family val="2"/>
    </font>
    <font>
      <b/>
      <sz val="14"/>
      <color rgb="FF00B0F0"/>
      <name val="Khmer UI"/>
      <family val="2"/>
    </font>
    <font>
      <b/>
      <sz val="14"/>
      <name val="Khmer UI"/>
      <family val="2"/>
    </font>
    <font>
      <b/>
      <sz val="14"/>
      <color rgb="FFFF3300"/>
      <name val="Khmer UI"/>
      <family val="2"/>
    </font>
    <font>
      <b/>
      <sz val="14"/>
      <color rgb="FF0000FF"/>
      <name val="Khmer UI"/>
      <family val="2"/>
    </font>
    <font>
      <b/>
      <sz val="12"/>
      <color theme="1" tint="4.9989318521683403E-2"/>
      <name val="Khmer UI"/>
      <family val="2"/>
    </font>
    <font>
      <b/>
      <sz val="14"/>
      <color theme="1" tint="4.9989318521683403E-2"/>
      <name val="Khmer UI"/>
      <family val="2"/>
    </font>
    <font>
      <sz val="14"/>
      <color theme="1" tint="4.9989318521683403E-2"/>
      <name val="Khmer UI"/>
      <family val="2"/>
    </font>
    <font>
      <b/>
      <sz val="10"/>
      <color rgb="FF000099"/>
      <name val="Iskoola Pota"/>
      <family val="2"/>
    </font>
    <font>
      <b/>
      <sz val="10"/>
      <color rgb="FF000099"/>
      <name val="Khmer UI"/>
      <family val="2"/>
    </font>
    <font>
      <sz val="10"/>
      <color theme="1"/>
      <name val="Iskoola Pota"/>
      <family val="2"/>
    </font>
    <font>
      <sz val="10"/>
      <color theme="1"/>
      <name val="Khmer UI"/>
      <family val="2"/>
    </font>
    <font>
      <b/>
      <sz val="10"/>
      <color theme="1" tint="4.9989318521683403E-2"/>
      <name val="Khmer UI"/>
      <family val="2"/>
    </font>
    <font>
      <b/>
      <sz val="10"/>
      <color theme="1"/>
      <name val="Khmer UI"/>
      <family val="2"/>
    </font>
    <font>
      <sz val="10"/>
      <name val="Khmer UI"/>
      <family val="2"/>
    </font>
    <font>
      <sz val="10"/>
      <color rgb="FF000000"/>
      <name val="Khmer UI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gradientFill type="path" left="0.5" right="0.5" top="0.5" bottom="0.5">
        <stop position="0">
          <color rgb="FFF4D170"/>
        </stop>
        <stop position="1">
          <color theme="9" tint="-0.25098422193060094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24994659260841701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3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11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6" fontId="12" fillId="4" borderId="0" xfId="0" applyNumberFormat="1" applyFont="1" applyFill="1" applyAlignment="1">
      <alignment horizontal="center" vertical="center"/>
    </xf>
    <xf numFmtId="167" fontId="14" fillId="5" borderId="1" xfId="0" applyNumberFormat="1" applyFont="1" applyFill="1" applyBorder="1"/>
    <xf numFmtId="166" fontId="15" fillId="5" borderId="1" xfId="0" applyNumberFormat="1" applyFont="1" applyFill="1" applyBorder="1"/>
    <xf numFmtId="4" fontId="0" fillId="0" borderId="0" xfId="0" applyNumberFormat="1"/>
    <xf numFmtId="14" fontId="16" fillId="0" borderId="0" xfId="0" applyNumberFormat="1" applyFont="1"/>
    <xf numFmtId="0" fontId="16" fillId="0" borderId="0" xfId="0" applyFont="1"/>
    <xf numFmtId="0" fontId="17" fillId="0" borderId="0" xfId="0" applyFont="1"/>
    <xf numFmtId="14" fontId="17" fillId="6" borderId="0" xfId="0" applyNumberFormat="1" applyFont="1" applyFill="1"/>
    <xf numFmtId="166" fontId="18" fillId="7" borderId="0" xfId="0" applyNumberFormat="1" applyFont="1" applyFill="1"/>
    <xf numFmtId="0" fontId="19" fillId="0" borderId="0" xfId="0" applyFont="1"/>
    <xf numFmtId="166" fontId="20" fillId="0" borderId="0" xfId="0" applyNumberFormat="1" applyFont="1"/>
    <xf numFmtId="0" fontId="19" fillId="8" borderId="0" xfId="0" applyFont="1" applyFill="1" applyAlignment="1">
      <alignment horizontal="left"/>
    </xf>
    <xf numFmtId="14" fontId="19" fillId="6" borderId="0" xfId="0" applyNumberFormat="1" applyFont="1" applyFill="1"/>
    <xf numFmtId="166" fontId="18" fillId="0" borderId="0" xfId="0" applyNumberFormat="1" applyFont="1"/>
    <xf numFmtId="0" fontId="21" fillId="9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14" fontId="16" fillId="0" borderId="2" xfId="0" applyNumberFormat="1" applyFont="1" applyBorder="1"/>
    <xf numFmtId="0" fontId="16" fillId="0" borderId="2" xfId="0" applyFont="1" applyBorder="1"/>
    <xf numFmtId="0" fontId="17" fillId="0" borderId="2" xfId="0" applyFont="1" applyBorder="1"/>
    <xf numFmtId="14" fontId="17" fillId="6" borderId="2" xfId="0" applyNumberFormat="1" applyFont="1" applyFill="1" applyBorder="1"/>
    <xf numFmtId="0" fontId="19" fillId="0" borderId="2" xfId="0" applyFont="1" applyBorder="1"/>
    <xf numFmtId="0" fontId="5" fillId="0" borderId="2" xfId="0" applyFont="1" applyBorder="1"/>
    <xf numFmtId="0" fontId="22" fillId="0" borderId="0" xfId="0" applyFont="1"/>
    <xf numFmtId="166" fontId="18" fillId="7" borderId="2" xfId="0" applyNumberFormat="1" applyFont="1" applyFill="1" applyBorder="1"/>
    <xf numFmtId="166" fontId="20" fillId="0" borderId="2" xfId="0" applyNumberFormat="1" applyFont="1" applyBorder="1"/>
    <xf numFmtId="1" fontId="17" fillId="6" borderId="0" xfId="0" applyNumberFormat="1" applyFont="1" applyFill="1"/>
    <xf numFmtId="0" fontId="17" fillId="10" borderId="0" xfId="0" applyFont="1" applyFill="1"/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18" fillId="10" borderId="0" xfId="0" applyNumberFormat="1" applyFont="1" applyFill="1"/>
    <xf numFmtId="14" fontId="16" fillId="10" borderId="0" xfId="0" applyNumberFormat="1" applyFont="1" applyFill="1"/>
    <xf numFmtId="0" fontId="16" fillId="10" borderId="0" xfId="0" applyFont="1" applyFill="1"/>
    <xf numFmtId="14" fontId="17" fillId="10" borderId="0" xfId="0" applyNumberFormat="1" applyFont="1" applyFill="1"/>
    <xf numFmtId="0" fontId="19" fillId="10" borderId="0" xfId="0" applyFont="1" applyFill="1"/>
    <xf numFmtId="166" fontId="20" fillId="10" borderId="0" xfId="0" applyNumberFormat="1" applyFont="1" applyFill="1"/>
    <xf numFmtId="0" fontId="5" fillId="10" borderId="0" xfId="0" applyFont="1" applyFill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5" fillId="5" borderId="1" xfId="0" applyFont="1" applyFill="1" applyBorder="1" applyAlignment="1">
      <alignment horizontal="center"/>
    </xf>
    <xf numFmtId="0" fontId="6" fillId="3" borderId="0" xfId="0" quotePrefix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right" vertical="center"/>
    </xf>
    <xf numFmtId="165" fontId="7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165" fontId="9" fillId="3" borderId="0" xfId="1" applyNumberFormat="1" applyFont="1" applyFill="1" applyBorder="1" applyAlignment="1">
      <alignment horizontal="center" vertical="center"/>
    </xf>
    <xf numFmtId="165" fontId="10" fillId="3" borderId="0" xfId="1" applyNumberFormat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ma" refreshedDate="45732.735450810185" createdVersion="8" refreshedVersion="8" minRefreshableVersion="3" recordCount="124" xr:uid="{250B5BD6-E8B9-44DF-91A2-A47CA5F37E6F}">
  <cacheSource type="worksheet">
    <worksheetSource ref="A1:H125" sheet="IMPORTAWB"/>
  </cacheSource>
  <cacheFields count="8">
    <cacheField name="Date enc" numFmtId="14">
      <sharedItems containsSemiMixedTypes="0" containsNonDate="0" containsDate="1" containsString="0" minDate="2025-01-02T00:00:00" maxDate="2025-02-01T00:00:00"/>
    </cacheField>
    <cacheField name="N PIECE" numFmtId="0">
      <sharedItems containsNonDate="0" containsString="0" containsBlank="1"/>
    </cacheField>
    <cacheField name="CPT" numFmtId="0">
      <sharedItems containsSemiMixedTypes="0" containsString="0" containsNumber="1" containsInteger="1" minValue="3421000000" maxValue="6331000000" count="12">
        <n v="4411000000"/>
        <n v="3421000000"/>
        <n v="6147300000"/>
        <n v="6331000000"/>
        <n v="4452500000"/>
        <n v="4458110100"/>
        <n v="4458110200"/>
        <n v="4432000000"/>
        <n v="6147320000"/>
        <n v="4441000000"/>
        <n v="3497000000"/>
        <n v="4452110000"/>
      </sharedItems>
    </cacheField>
    <cacheField name="TIERS" numFmtId="0">
      <sharedItems count="49">
        <s v="SMURFIT KAPPA MAROC"/>
        <s v="MAMDA"/>
        <s v="FRULEXXO"/>
        <s v=""/>
        <s v="WAFABAIL CONTRAT S0514740 SMARTEC"/>
        <s v="WAFABAIL CONTRAT S0623820 FORGEZ DE BASAS"/>
        <s v="ABABOU MOHAMMED"/>
        <s v="ORANGE"/>
        <s v="EL MOUDDENE HAMZA ."/>
        <s v="EL MOUDDEN YOUSSEF ."/>
        <s v="SECOLA CENTRE COMMERCIAL ET LOISIR AIN ATIQ SARL"/>
        <s v="AJYAD FIRST"/>
        <s v="BIOCIP MAROC"/>
        <s v="MOST ET MUST"/>
        <s v="KPA DISTRIBUTION"/>
        <s v="ACTIF TEMARA"/>
        <s v="MAITRE BOUNMER"/>
        <s v="SAIDOU ABDELLATIPH"/>
        <s v="IMA PRINT/TEMARA"/>
        <s v="REFRIPRO"/>
        <s v="MOGESSE"/>
        <s v="MP.TRANSPORT INTERNATIONAL"/>
        <s v="INTER RIMYSTRANS SARL AU"/>
        <s v="YOUSAM TRANS SARL"/>
        <s v="WAFABAIL CONTRAT S0514750 MAP MAGHREB"/>
        <s v="BRICOMA"/>
        <s v="CARREFOUR"/>
        <s v="FOURNIAUTO"/>
        <s v="EL MAJDOUBI ABDELLAH ."/>
        <s v="DECO NEW TRAV SARL AU"/>
        <s v="ELOMAMI RACHID ."/>
        <s v="IDEALALU"/>
        <s v="MEZIANE TOUHAMI ."/>
        <s v="CABINET HANINE TRANSIT"/>
        <s v="WAFABAIL CONTRAT S0514770 MAP MAGHREB"/>
        <s v="REDAL/TEMARA"/>
        <s v="TEMARA STYLO"/>
        <s v="EXCLUSIVE TRANS (SARL AU)"/>
        <s v="TRANS TOUAYRI"/>
        <s v="AUTOROUTE DU MAROC"/>
        <s v="ASWAK ASSALAM"/>
        <s v="OMNIUM PANAFRICAIN DES BOIS"/>
        <s v="MISSION DAKAR"/>
        <s v="ONSSA"/>
        <s v="LE MONDE DU BRICOLAGE MOHAMMADIA"/>
        <s v="PLANEX"/>
        <s v="BRICOMA RABAT"/>
        <s v="RELANCE ATTIJARI"/>
        <s v="SOCIETE EASY SOLUTIONS"/>
      </sharedItems>
    </cacheField>
    <cacheField name="LIBELLE" numFmtId="0">
      <sharedItems count="79">
        <s v="Réglement facture / axa 539522 / SMURFIT KAPPA MAROC"/>
        <s v="Réglement facture / axa 539523 / Mamda"/>
        <s v="virement reçu / RPT05529019 / FRULEXXO"/>
        <s v="Frais /  bancaires / Com/vir/reçu"/>
        <s v="Difference  / de change / PERTE"/>
        <s v="prélèvement  / FAC / WAFABAIL CONTRAT S0514740 SMARTEC"/>
        <s v="prélèvement  / FAC / WAFABAIL CONTRAT S0623820 FORGEZ DE BASAS"/>
        <s v="prélèvement  / IR / DGI"/>
        <s v="prélèvement  / RETENU MEDECIN / DGI"/>
        <s v="prélèvement  / RETENU AVOCAT / DGI"/>
        <s v="prélèvement  / FAC / Orange"/>
        <s v="Frais bancaires / DGI / Commission/ prélèvement"/>
        <s v="Virement émis / FELAH / EL MOUDDENE HAMZA ."/>
        <s v="Virement émis / FELAH / EL MOUDDEN YOUSSEF ."/>
        <s v="Virement émis / FAC / SECOLA CENTRE COMMERCIAL ET LOISIR AIN ATIQ SARL"/>
        <s v="Virement émis / FAC / AJYAD FIRST"/>
        <s v="Virement émis / FAC / Biocip"/>
        <s v="Virement émis / FAC / most et must"/>
        <s v="Virement émis / FAC / KPA Distribution"/>
        <s v="Virement émis / FAC / ACTIF TEMARA"/>
        <s v="Virement émis / FAC / Maitre Bounmer"/>
        <s v="Virement émis / FAC / SAIDOU ABDELLATIPH"/>
        <s v="Virement émis / FAC / Ima Print"/>
        <s v="Virement émis / FAC / REFRIPRO"/>
        <s v="Virement émis / FAC / Mogesse"/>
        <s v="Virement émis / SAL / ETTOUMY Mina"/>
        <s v="Frais /  bancaires / Module DOCNET"/>
        <s v="Frais  /  bancaires / arreter du compte 4em trim 2024"/>
        <s v="Virement émis / FAC / MP.TRANSPORT INTERNATIONAL"/>
        <s v="Virement émis / FAC / INTER RIMYSTRANS SARL AU"/>
        <s v="Virement émis / FAC / Yousam Trans"/>
        <s v="prélèvement  / FAC / WAFABAIL CONTRAT S0514750 MAP MAGHREB"/>
        <s v="Frais / bancaire / SMS SUPLM"/>
        <s v="paiement par carte /  / Bricoma"/>
        <s v="paiement par carte /  / Carrefour"/>
        <s v="Virement émis / FAC / fourniauto"/>
        <s v="virement reçu / RPT05537443 / FRULEXXO"/>
        <s v="Frais  / bancaires / Com/vir/reçu"/>
        <s v="Virement émis / FELAH / EL MAJDOUBI ABDELLAH ."/>
        <s v="paiement par carte / FAC / Carrefour"/>
        <s v="Virement émis / FAC / DECO NEW"/>
        <s v="Virement émis / FELAH / ELOMAMI Rachid"/>
        <s v="Virement émis / FAC / IDEALALU"/>
        <s v="Virement émis / FELAH / MEZIANE Touhami"/>
        <s v="OPER.DEBIt / FRAIS / BQ"/>
        <s v="prélèvement  / COTIS / cnss"/>
        <s v="paiement par carte / FAC / Bricoma"/>
        <s v="Virement émis / FAC / BMJ Frere Trans"/>
        <s v="Frais  / bancaires / commission/vir/sbrm"/>
        <s v="Virement émis / FAC / CABINET HANINE TRANSIT"/>
        <s v="virement reçu / RPT05546322 / FRULEXXO"/>
        <s v="Commission / FAC / Booking.com"/>
        <s v="paiement  / FRAIS / Vignette"/>
        <s v="prélèvement  / FAC / WAFABAIL CONTRAT S0514770 MAP MAGHREB"/>
        <s v="prélèvement  / FAC / Redal"/>
        <s v="Virement émis / PAIE / salaire ouvriers"/>
        <s v="Virement émis / FAC / Temara stylo"/>
        <s v="Virement émis / FAC / Exclusive trans"/>
        <s v="Virement émis / FAC / trans touayri"/>
        <s v="paiement  / FAC / AUTOROUTE DU MAROC"/>
        <s v="paiement par carte / FAC / ASWAK ASSALAM"/>
        <s v="virement reçu / RPT05555146 / FRULEXXO"/>
        <s v="Commission / FRAIS / MARBELLA"/>
        <s v="Commission / FRAIS / Media markt Malaga"/>
        <s v="Commission / FRAIS / MERlin Mijas"/>
        <s v="Virement émis / FAC / Omnium Panafricain "/>
        <s v="Virement émis / FAC / MISSION DAKAR"/>
        <s v="Virement émis / FAC / ONSSA"/>
        <s v="paiement par carte / FAC / bricolage"/>
        <s v="Virement émis / FAC / Boutique domai"/>
        <s v="paiement par carte / FAC / Pharmacie ain atiq"/>
        <s v="virement reçu / RPT05565970 / FRULEXXO"/>
        <s v="FA / FAC / Planex"/>
        <s v="Virement émis / FAC / SUD Boulon"/>
        <s v="Virement émis / FAC / BRICOMA RABAT"/>
        <s v="prélèvement  / REMB / RELANCE ATTIJARI"/>
        <s v="Virement émis / PAIE / salaire cadre"/>
        <s v="Réglement facture / awp 732610 / SMURFIT KAPPA MAROC"/>
        <s v="Virement émis / FAC / Easy Solutions"/>
      </sharedItems>
    </cacheField>
    <cacheField name="REF" numFmtId="0">
      <sharedItems containsNonDate="0" containsString="0" containsBlank="1"/>
    </cacheField>
    <cacheField name="DEBIT" numFmtId="166">
      <sharedItems containsString="0" containsBlank="1" containsNumber="1" minValue="8.8000000000000007" maxValue="706465.54"/>
    </cacheField>
    <cacheField name="CREDIT" numFmtId="0">
      <sharedItems containsString="0" containsBlank="1" containsNumber="1" minValue="1555976.78" maxValue="1577995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d v="2025-01-02T00:00:00"/>
    <m/>
    <x v="0"/>
    <x v="0"/>
    <x v="0"/>
    <m/>
    <n v="103249"/>
    <m/>
  </r>
  <r>
    <d v="2025-01-02T00:00:00"/>
    <m/>
    <x v="0"/>
    <x v="1"/>
    <x v="1"/>
    <m/>
    <n v="34803.33"/>
    <m/>
  </r>
  <r>
    <d v="2025-01-02T00:00:00"/>
    <m/>
    <x v="1"/>
    <x v="2"/>
    <x v="2"/>
    <m/>
    <m/>
    <n v="1577995.12"/>
  </r>
  <r>
    <d v="2025-01-02T00:00:00"/>
    <m/>
    <x v="2"/>
    <x v="3"/>
    <x v="3"/>
    <m/>
    <n v="2170.92"/>
    <m/>
  </r>
  <r>
    <d v="2025-01-02T00:00:00"/>
    <m/>
    <x v="3"/>
    <x v="3"/>
    <x v="4"/>
    <m/>
    <n v="13495.12"/>
    <m/>
  </r>
  <r>
    <d v="2025-01-02T00:00:00"/>
    <m/>
    <x v="0"/>
    <x v="4"/>
    <x v="5"/>
    <m/>
    <n v="28780.38"/>
    <m/>
  </r>
  <r>
    <d v="2025-01-02T00:00:00"/>
    <m/>
    <x v="0"/>
    <x v="5"/>
    <x v="6"/>
    <m/>
    <n v="13790.77"/>
    <m/>
  </r>
  <r>
    <d v="2025-01-02T00:00:00"/>
    <m/>
    <x v="4"/>
    <x v="3"/>
    <x v="7"/>
    <m/>
    <n v="90361"/>
    <m/>
  </r>
  <r>
    <d v="2025-01-02T00:00:00"/>
    <m/>
    <x v="5"/>
    <x v="3"/>
    <x v="8"/>
    <m/>
    <n v="400"/>
    <m/>
  </r>
  <r>
    <d v="2025-01-02T00:00:00"/>
    <m/>
    <x v="6"/>
    <x v="6"/>
    <x v="9"/>
    <m/>
    <n v="334"/>
    <m/>
  </r>
  <r>
    <d v="2025-01-02T00:00:00"/>
    <m/>
    <x v="0"/>
    <x v="7"/>
    <x v="10"/>
    <m/>
    <n v="99"/>
    <m/>
  </r>
  <r>
    <d v="2025-01-02T00:00:00"/>
    <m/>
    <x v="0"/>
    <x v="7"/>
    <x v="10"/>
    <m/>
    <n v="177"/>
    <m/>
  </r>
  <r>
    <d v="2025-01-02T00:00:00"/>
    <m/>
    <x v="0"/>
    <x v="7"/>
    <x v="10"/>
    <m/>
    <n v="148.99"/>
    <m/>
  </r>
  <r>
    <d v="2025-01-02T00:00:00"/>
    <m/>
    <x v="0"/>
    <x v="7"/>
    <x v="10"/>
    <m/>
    <n v="112"/>
    <m/>
  </r>
  <r>
    <d v="2025-01-02T00:00:00"/>
    <m/>
    <x v="0"/>
    <x v="7"/>
    <x v="10"/>
    <m/>
    <n v="597"/>
    <m/>
  </r>
  <r>
    <d v="2025-01-02T00:00:00"/>
    <m/>
    <x v="0"/>
    <x v="7"/>
    <x v="10"/>
    <m/>
    <n v="349"/>
    <m/>
  </r>
  <r>
    <d v="2025-01-02T00:00:00"/>
    <m/>
    <x v="0"/>
    <x v="7"/>
    <x v="10"/>
    <m/>
    <n v="349.01"/>
    <m/>
  </r>
  <r>
    <d v="2025-01-02T00:00:00"/>
    <m/>
    <x v="0"/>
    <x v="7"/>
    <x v="10"/>
    <m/>
    <n v="1530"/>
    <m/>
  </r>
  <r>
    <d v="2025-01-02T00:00:00"/>
    <m/>
    <x v="0"/>
    <x v="7"/>
    <x v="10"/>
    <m/>
    <n v="199"/>
    <m/>
  </r>
  <r>
    <d v="2025-01-02T00:00:00"/>
    <m/>
    <x v="0"/>
    <x v="7"/>
    <x v="10"/>
    <m/>
    <n v="199"/>
    <m/>
  </r>
  <r>
    <d v="2025-01-02T00:00:00"/>
    <m/>
    <x v="0"/>
    <x v="7"/>
    <x v="10"/>
    <m/>
    <n v="447"/>
    <m/>
  </r>
  <r>
    <d v="2025-01-02T00:00:00"/>
    <m/>
    <x v="2"/>
    <x v="3"/>
    <x v="11"/>
    <m/>
    <n v="99"/>
    <m/>
  </r>
  <r>
    <d v="2025-01-02T00:00:00"/>
    <m/>
    <x v="0"/>
    <x v="8"/>
    <x v="12"/>
    <m/>
    <n v="80017.56"/>
    <m/>
  </r>
  <r>
    <d v="2025-01-02T00:00:00"/>
    <m/>
    <x v="0"/>
    <x v="9"/>
    <x v="13"/>
    <m/>
    <n v="277811.86"/>
    <m/>
  </r>
  <r>
    <d v="2025-01-03T00:00:00"/>
    <m/>
    <x v="0"/>
    <x v="10"/>
    <x v="14"/>
    <m/>
    <n v="15450"/>
    <m/>
  </r>
  <r>
    <d v="2025-01-03T00:00:00"/>
    <m/>
    <x v="0"/>
    <x v="11"/>
    <x v="15"/>
    <m/>
    <n v="18672"/>
    <m/>
  </r>
  <r>
    <d v="2025-01-03T00:00:00"/>
    <m/>
    <x v="0"/>
    <x v="12"/>
    <x v="16"/>
    <m/>
    <n v="2412"/>
    <m/>
  </r>
  <r>
    <d v="2025-01-03T00:00:00"/>
    <m/>
    <x v="0"/>
    <x v="13"/>
    <x v="17"/>
    <m/>
    <n v="900"/>
    <m/>
  </r>
  <r>
    <d v="2025-01-03T00:00:00"/>
    <m/>
    <x v="0"/>
    <x v="14"/>
    <x v="18"/>
    <m/>
    <n v="11160"/>
    <m/>
  </r>
  <r>
    <d v="2025-01-03T00:00:00"/>
    <m/>
    <x v="0"/>
    <x v="15"/>
    <x v="19"/>
    <m/>
    <n v="6600"/>
    <m/>
  </r>
  <r>
    <d v="2025-01-03T00:00:00"/>
    <m/>
    <x v="0"/>
    <x v="16"/>
    <x v="20"/>
    <m/>
    <n v="3000"/>
    <m/>
  </r>
  <r>
    <d v="2025-01-03T00:00:00"/>
    <m/>
    <x v="0"/>
    <x v="17"/>
    <x v="21"/>
    <m/>
    <n v="3600"/>
    <m/>
  </r>
  <r>
    <d v="2025-01-03T00:00:00"/>
    <m/>
    <x v="0"/>
    <x v="18"/>
    <x v="22"/>
    <m/>
    <n v="1080"/>
    <m/>
  </r>
  <r>
    <d v="2025-01-03T00:00:00"/>
    <m/>
    <x v="0"/>
    <x v="19"/>
    <x v="23"/>
    <m/>
    <n v="39984"/>
    <m/>
  </r>
  <r>
    <d v="2025-01-03T00:00:00"/>
    <m/>
    <x v="0"/>
    <x v="20"/>
    <x v="24"/>
    <m/>
    <n v="25920"/>
    <m/>
  </r>
  <r>
    <d v="2025-01-03T00:00:00"/>
    <m/>
    <x v="7"/>
    <x v="3"/>
    <x v="25"/>
    <m/>
    <n v="1799"/>
    <m/>
  </r>
  <r>
    <d v="2025-01-03T00:00:00"/>
    <m/>
    <x v="2"/>
    <x v="3"/>
    <x v="26"/>
    <m/>
    <n v="107.25"/>
    <m/>
  </r>
  <r>
    <d v="2025-01-03T00:00:00"/>
    <m/>
    <x v="2"/>
    <x v="3"/>
    <x v="27"/>
    <m/>
    <n v="46495.3"/>
    <m/>
  </r>
  <r>
    <d v="2025-01-03T00:00:00"/>
    <m/>
    <x v="0"/>
    <x v="21"/>
    <x v="28"/>
    <m/>
    <n v="102000"/>
    <m/>
  </r>
  <r>
    <d v="2025-01-03T00:00:00"/>
    <m/>
    <x v="0"/>
    <x v="22"/>
    <x v="29"/>
    <m/>
    <n v="64000"/>
    <m/>
  </r>
  <r>
    <d v="2025-01-03T00:00:00"/>
    <m/>
    <x v="0"/>
    <x v="23"/>
    <x v="30"/>
    <m/>
    <n v="64000"/>
    <m/>
  </r>
  <r>
    <d v="2025-01-06T00:00:00"/>
    <m/>
    <x v="0"/>
    <x v="24"/>
    <x v="31"/>
    <m/>
    <n v="10204.08"/>
    <m/>
  </r>
  <r>
    <d v="2025-01-06T00:00:00"/>
    <m/>
    <x v="2"/>
    <x v="3"/>
    <x v="32"/>
    <m/>
    <n v="8.8000000000000007"/>
    <m/>
  </r>
  <r>
    <d v="2025-01-06T00:00:00"/>
    <m/>
    <x v="0"/>
    <x v="25"/>
    <x v="33"/>
    <m/>
    <n v="783"/>
    <m/>
  </r>
  <r>
    <d v="2025-01-06T00:00:00"/>
    <m/>
    <x v="0"/>
    <x v="25"/>
    <x v="33"/>
    <m/>
    <n v="2257.3000000000002"/>
    <m/>
  </r>
  <r>
    <d v="2025-01-07T00:00:00"/>
    <m/>
    <x v="0"/>
    <x v="26"/>
    <x v="34"/>
    <m/>
    <n v="1147.1500000000001"/>
    <m/>
  </r>
  <r>
    <d v="2025-01-08T00:00:00"/>
    <m/>
    <x v="0"/>
    <x v="27"/>
    <x v="35"/>
    <m/>
    <n v="2995.74"/>
    <m/>
  </r>
  <r>
    <d v="2025-01-08T00:00:00"/>
    <m/>
    <x v="1"/>
    <x v="2"/>
    <x v="36"/>
    <m/>
    <m/>
    <n v="1573168.69"/>
  </r>
  <r>
    <d v="2025-01-08T00:00:00"/>
    <m/>
    <x v="8"/>
    <x v="3"/>
    <x v="37"/>
    <m/>
    <n v="2146.9499999999998"/>
    <m/>
  </r>
  <r>
    <d v="2025-01-08T00:00:00"/>
    <m/>
    <x v="3"/>
    <x v="3"/>
    <x v="4"/>
    <m/>
    <n v="22918.69"/>
    <m/>
  </r>
  <r>
    <d v="2025-01-08T00:00:00"/>
    <m/>
    <x v="0"/>
    <x v="28"/>
    <x v="38"/>
    <m/>
    <n v="422791.45"/>
    <m/>
  </r>
  <r>
    <d v="2025-01-08T00:00:00"/>
    <m/>
    <x v="0"/>
    <x v="26"/>
    <x v="39"/>
    <m/>
    <n v="1920.15"/>
    <m/>
  </r>
  <r>
    <d v="2025-01-08T00:00:00"/>
    <m/>
    <x v="0"/>
    <x v="29"/>
    <x v="40"/>
    <m/>
    <n v="5000"/>
    <m/>
  </r>
  <r>
    <d v="2025-01-09T00:00:00"/>
    <m/>
    <x v="0"/>
    <x v="30"/>
    <x v="41"/>
    <m/>
    <n v="3074.7"/>
    <m/>
  </r>
  <r>
    <d v="2025-01-09T00:00:00"/>
    <m/>
    <x v="0"/>
    <x v="8"/>
    <x v="12"/>
    <m/>
    <n v="105489.31"/>
    <m/>
  </r>
  <r>
    <d v="2025-01-09T00:00:00"/>
    <m/>
    <x v="0"/>
    <x v="9"/>
    <x v="13"/>
    <m/>
    <n v="238479.09"/>
    <m/>
  </r>
  <r>
    <d v="2025-01-10T00:00:00"/>
    <m/>
    <x v="0"/>
    <x v="31"/>
    <x v="42"/>
    <m/>
    <n v="28000"/>
    <m/>
  </r>
  <r>
    <d v="2025-01-10T00:00:00"/>
    <m/>
    <x v="0"/>
    <x v="32"/>
    <x v="43"/>
    <m/>
    <n v="4840.43"/>
    <m/>
  </r>
  <r>
    <d v="2025-01-13T00:00:00"/>
    <m/>
    <x v="8"/>
    <x v="3"/>
    <x v="44"/>
    <m/>
    <n v="547.79999999999995"/>
    <m/>
  </r>
  <r>
    <d v="2025-01-13T00:00:00"/>
    <m/>
    <x v="9"/>
    <x v="3"/>
    <x v="45"/>
    <m/>
    <n v="217978.64"/>
    <m/>
  </r>
  <r>
    <d v="2025-01-13T00:00:00"/>
    <m/>
    <x v="0"/>
    <x v="25"/>
    <x v="46"/>
    <m/>
    <n v="1700"/>
    <m/>
  </r>
  <r>
    <d v="2025-01-13T00:00:00"/>
    <m/>
    <x v="10"/>
    <x v="3"/>
    <x v="47"/>
    <m/>
    <n v="64000"/>
    <m/>
  </r>
  <r>
    <d v="2025-01-13T00:00:00"/>
    <m/>
    <x v="2"/>
    <x v="3"/>
    <x v="48"/>
    <m/>
    <n v="165"/>
    <m/>
  </r>
  <r>
    <d v="2025-01-13T00:00:00"/>
    <m/>
    <x v="0"/>
    <x v="33"/>
    <x v="49"/>
    <m/>
    <n v="48525.2"/>
    <m/>
  </r>
  <r>
    <d v="2025-01-15T00:00:00"/>
    <m/>
    <x v="1"/>
    <x v="2"/>
    <x v="50"/>
    <m/>
    <m/>
    <n v="1571005.13"/>
  </r>
  <r>
    <d v="2025-01-15T00:00:00"/>
    <m/>
    <x v="8"/>
    <x v="3"/>
    <x v="3"/>
    <m/>
    <n v="2124.27"/>
    <m/>
  </r>
  <r>
    <d v="2025-01-15T00:00:00"/>
    <m/>
    <x v="3"/>
    <x v="3"/>
    <x v="4"/>
    <m/>
    <n v="22255.13"/>
    <m/>
  </r>
  <r>
    <d v="2025-01-15T00:00:00"/>
    <m/>
    <x v="2"/>
    <x v="3"/>
    <x v="51"/>
    <m/>
    <n v="105.31"/>
    <m/>
  </r>
  <r>
    <d v="2025-01-15T00:00:00"/>
    <m/>
    <x v="11"/>
    <x v="3"/>
    <x v="52"/>
    <m/>
    <n v="6100"/>
    <m/>
  </r>
  <r>
    <d v="2025-01-15T00:00:00"/>
    <m/>
    <x v="0"/>
    <x v="25"/>
    <x v="46"/>
    <m/>
    <n v="672.6"/>
    <m/>
  </r>
  <r>
    <d v="2025-01-15T00:00:00"/>
    <m/>
    <x v="0"/>
    <x v="34"/>
    <x v="53"/>
    <m/>
    <n v="20408.169999999998"/>
    <m/>
  </r>
  <r>
    <d v="2025-01-15T00:00:00"/>
    <m/>
    <x v="0"/>
    <x v="34"/>
    <x v="53"/>
    <m/>
    <n v="20139.84"/>
    <m/>
  </r>
  <r>
    <d v="2025-01-15T00:00:00"/>
    <m/>
    <x v="0"/>
    <x v="35"/>
    <x v="54"/>
    <m/>
    <n v="21174.44"/>
    <m/>
  </r>
  <r>
    <d v="2025-01-15T00:00:00"/>
    <m/>
    <x v="0"/>
    <x v="35"/>
    <x v="54"/>
    <m/>
    <n v="4682.8500000000004"/>
    <m/>
  </r>
  <r>
    <d v="2025-01-15T00:00:00"/>
    <m/>
    <x v="7"/>
    <x v="3"/>
    <x v="55"/>
    <m/>
    <n v="200300"/>
    <m/>
  </r>
  <r>
    <d v="2025-01-15T00:00:00"/>
    <m/>
    <x v="0"/>
    <x v="28"/>
    <x v="38"/>
    <m/>
    <n v="533817.17000000004"/>
    <m/>
  </r>
  <r>
    <d v="2025-01-16T00:00:00"/>
    <m/>
    <x v="0"/>
    <x v="36"/>
    <x v="56"/>
    <m/>
    <n v="9524"/>
    <m/>
  </r>
  <r>
    <d v="2025-01-16T00:00:00"/>
    <m/>
    <x v="0"/>
    <x v="37"/>
    <x v="57"/>
    <m/>
    <n v="33000"/>
    <m/>
  </r>
  <r>
    <d v="2025-01-16T00:00:00"/>
    <m/>
    <x v="0"/>
    <x v="9"/>
    <x v="13"/>
    <m/>
    <n v="215753.95"/>
    <m/>
  </r>
  <r>
    <d v="2025-01-16T00:00:00"/>
    <m/>
    <x v="0"/>
    <x v="38"/>
    <x v="58"/>
    <m/>
    <n v="160234"/>
    <m/>
  </r>
  <r>
    <d v="2025-01-16T00:00:00"/>
    <m/>
    <x v="0"/>
    <x v="8"/>
    <x v="12"/>
    <m/>
    <n v="191108.74"/>
    <m/>
  </r>
  <r>
    <d v="2025-01-17T00:00:00"/>
    <m/>
    <x v="11"/>
    <x v="3"/>
    <x v="52"/>
    <m/>
    <n v="800"/>
    <m/>
  </r>
  <r>
    <d v="2025-01-17T00:00:00"/>
    <m/>
    <x v="0"/>
    <x v="39"/>
    <x v="59"/>
    <m/>
    <n v="500"/>
    <m/>
  </r>
  <r>
    <d v="2025-01-20T00:00:00"/>
    <m/>
    <x v="0"/>
    <x v="40"/>
    <x v="60"/>
    <m/>
    <n v="5557.9"/>
    <m/>
  </r>
  <r>
    <d v="2025-01-21T00:00:00"/>
    <m/>
    <x v="1"/>
    <x v="2"/>
    <x v="61"/>
    <m/>
    <m/>
    <n v="1562977.6"/>
  </r>
  <r>
    <d v="2025-01-21T00:00:00"/>
    <m/>
    <x v="8"/>
    <x v="3"/>
    <x v="37"/>
    <m/>
    <n v="2135.64"/>
    <m/>
  </r>
  <r>
    <d v="2025-01-21T00:00:00"/>
    <m/>
    <x v="3"/>
    <x v="3"/>
    <x v="4"/>
    <m/>
    <n v="8227.6"/>
    <m/>
  </r>
  <r>
    <d v="2025-01-21T00:00:00"/>
    <m/>
    <x v="2"/>
    <x v="3"/>
    <x v="62"/>
    <m/>
    <n v="45.29"/>
    <m/>
  </r>
  <r>
    <d v="2025-01-21T00:00:00"/>
    <m/>
    <x v="2"/>
    <x v="3"/>
    <x v="63"/>
    <m/>
    <n v="49.26"/>
    <m/>
  </r>
  <r>
    <d v="2025-01-21T00:00:00"/>
    <m/>
    <x v="2"/>
    <x v="3"/>
    <x v="64"/>
    <m/>
    <n v="44.04"/>
    <m/>
  </r>
  <r>
    <d v="2025-01-21T00:00:00"/>
    <m/>
    <x v="0"/>
    <x v="25"/>
    <x v="46"/>
    <m/>
    <n v="1379"/>
    <m/>
  </r>
  <r>
    <d v="2025-01-22T00:00:00"/>
    <m/>
    <x v="5"/>
    <x v="3"/>
    <x v="8"/>
    <m/>
    <n v="400"/>
    <m/>
  </r>
  <r>
    <d v="2025-01-22T00:00:00"/>
    <m/>
    <x v="6"/>
    <x v="6"/>
    <x v="9"/>
    <m/>
    <n v="334"/>
    <m/>
  </r>
  <r>
    <d v="2025-01-22T00:00:00"/>
    <m/>
    <x v="0"/>
    <x v="28"/>
    <x v="38"/>
    <m/>
    <n v="567009.65"/>
    <m/>
  </r>
  <r>
    <d v="2025-01-22T00:00:00"/>
    <m/>
    <x v="0"/>
    <x v="22"/>
    <x v="29"/>
    <m/>
    <n v="69900"/>
    <m/>
  </r>
  <r>
    <d v="2025-01-23T00:00:00"/>
    <m/>
    <x v="0"/>
    <x v="8"/>
    <x v="12"/>
    <m/>
    <n v="152507.76999999999"/>
    <m/>
  </r>
  <r>
    <d v="2025-01-23T00:00:00"/>
    <m/>
    <x v="0"/>
    <x v="9"/>
    <x v="13"/>
    <m/>
    <n v="257072.21"/>
    <m/>
  </r>
  <r>
    <d v="2025-01-23T00:00:00"/>
    <m/>
    <x v="0"/>
    <x v="41"/>
    <x v="65"/>
    <m/>
    <n v="74600"/>
    <m/>
  </r>
  <r>
    <d v="2025-01-23T00:00:00"/>
    <m/>
    <x v="0"/>
    <x v="42"/>
    <x v="66"/>
    <m/>
    <n v="33000"/>
    <m/>
  </r>
  <r>
    <d v="2025-01-23T00:00:00"/>
    <m/>
    <x v="0"/>
    <x v="23"/>
    <x v="30"/>
    <m/>
    <n v="64000"/>
    <m/>
  </r>
  <r>
    <d v="2025-01-24T00:00:00"/>
    <m/>
    <x v="0"/>
    <x v="43"/>
    <x v="67"/>
    <m/>
    <n v="7500"/>
    <m/>
  </r>
  <r>
    <d v="2025-01-27T00:00:00"/>
    <m/>
    <x v="0"/>
    <x v="44"/>
    <x v="68"/>
    <m/>
    <n v="994.1"/>
    <m/>
  </r>
  <r>
    <d v="2025-01-27T00:00:00"/>
    <m/>
    <x v="10"/>
    <x v="3"/>
    <x v="69"/>
    <m/>
    <n v="444.36"/>
    <m/>
  </r>
  <r>
    <d v="2025-01-28T00:00:00"/>
    <m/>
    <x v="10"/>
    <x v="3"/>
    <x v="70"/>
    <m/>
    <n v="1928.75"/>
    <m/>
  </r>
  <r>
    <d v="2025-01-29T00:00:00"/>
    <m/>
    <x v="1"/>
    <x v="2"/>
    <x v="71"/>
    <m/>
    <m/>
    <n v="1555976.78"/>
  </r>
  <r>
    <d v="2025-01-29T00:00:00"/>
    <m/>
    <x v="8"/>
    <x v="3"/>
    <x v="3"/>
    <m/>
    <n v="2160.14"/>
    <m/>
  </r>
  <r>
    <d v="2025-01-29T00:00:00"/>
    <m/>
    <x v="3"/>
    <x v="3"/>
    <x v="4"/>
    <m/>
    <n v="476.78"/>
    <m/>
  </r>
  <r>
    <d v="2025-01-29T00:00:00"/>
    <m/>
    <x v="0"/>
    <x v="45"/>
    <x v="72"/>
    <m/>
    <n v="35000"/>
    <m/>
  </r>
  <r>
    <d v="2025-01-29T00:00:00"/>
    <m/>
    <x v="10"/>
    <x v="3"/>
    <x v="73"/>
    <m/>
    <n v="20000"/>
    <m/>
  </r>
  <r>
    <d v="2025-01-29T00:00:00"/>
    <m/>
    <x v="0"/>
    <x v="46"/>
    <x v="74"/>
    <m/>
    <n v="594.9"/>
    <m/>
  </r>
  <r>
    <d v="2025-01-29T00:00:00"/>
    <m/>
    <x v="0"/>
    <x v="47"/>
    <x v="75"/>
    <m/>
    <n v="142305.69"/>
    <m/>
  </r>
  <r>
    <d v="2025-01-29T00:00:00"/>
    <m/>
    <x v="7"/>
    <x v="3"/>
    <x v="76"/>
    <m/>
    <n v="297145"/>
    <m/>
  </r>
  <r>
    <d v="2025-01-29T00:00:00"/>
    <m/>
    <x v="0"/>
    <x v="22"/>
    <x v="29"/>
    <m/>
    <n v="64000"/>
    <m/>
  </r>
  <r>
    <d v="2025-01-29T00:00:00"/>
    <m/>
    <x v="10"/>
    <x v="3"/>
    <x v="47"/>
    <m/>
    <n v="32000"/>
    <m/>
  </r>
  <r>
    <d v="2025-01-29T00:00:00"/>
    <m/>
    <x v="0"/>
    <x v="28"/>
    <x v="38"/>
    <m/>
    <n v="706465.54"/>
    <m/>
  </r>
  <r>
    <d v="2025-01-29T00:00:00"/>
    <m/>
    <x v="0"/>
    <x v="0"/>
    <x v="77"/>
    <m/>
    <n v="104676.2"/>
    <m/>
  </r>
  <r>
    <d v="2025-01-29T00:00:00"/>
    <m/>
    <x v="0"/>
    <x v="26"/>
    <x v="39"/>
    <m/>
    <n v="292.14999999999998"/>
    <m/>
  </r>
  <r>
    <d v="2025-01-29T00:00:00"/>
    <m/>
    <x v="0"/>
    <x v="44"/>
    <x v="68"/>
    <m/>
    <n v="1071.8"/>
    <m/>
  </r>
  <r>
    <d v="2025-01-29T00:00:00"/>
    <m/>
    <x v="0"/>
    <x v="9"/>
    <x v="13"/>
    <m/>
    <n v="234384.14"/>
    <m/>
  </r>
  <r>
    <d v="2025-01-29T00:00:00"/>
    <m/>
    <x v="0"/>
    <x v="8"/>
    <x v="12"/>
    <m/>
    <n v="202494.82"/>
    <m/>
  </r>
  <r>
    <d v="2025-01-30T00:00:00"/>
    <m/>
    <x v="0"/>
    <x v="48"/>
    <x v="78"/>
    <m/>
    <n v="50371.199999999997"/>
    <m/>
  </r>
  <r>
    <d v="2025-01-31T00:00:00"/>
    <m/>
    <x v="0"/>
    <x v="5"/>
    <x v="6"/>
    <m/>
    <n v="13790.77"/>
    <m/>
  </r>
  <r>
    <d v="2025-01-31T00:00:00"/>
    <m/>
    <x v="0"/>
    <x v="4"/>
    <x v="5"/>
    <m/>
    <n v="28780.38"/>
    <m/>
  </r>
  <r>
    <d v="2025-01-31T00:00:00"/>
    <m/>
    <x v="7"/>
    <x v="3"/>
    <x v="55"/>
    <m/>
    <n v="4027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1B46C-7AA2-460E-B110-E70856BB9453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96" firstHeaderRow="1" firstDataRow="1" firstDataCol="1"/>
  <pivotFields count="8">
    <pivotField numFmtId="14" showAll="0"/>
    <pivotField showAll="0"/>
    <pivotField axis="axisRow" showAll="0">
      <items count="13">
        <item x="1"/>
        <item x="10"/>
        <item x="0"/>
        <item x="7"/>
        <item x="9"/>
        <item x="11"/>
        <item x="4"/>
        <item x="5"/>
        <item x="6"/>
        <item x="2"/>
        <item x="8"/>
        <item x="3"/>
        <item t="default"/>
      </items>
    </pivotField>
    <pivotField showAll="0">
      <items count="50">
        <item x="3"/>
        <item x="6"/>
        <item x="15"/>
        <item x="11"/>
        <item x="40"/>
        <item x="39"/>
        <item x="12"/>
        <item x="25"/>
        <item x="46"/>
        <item x="33"/>
        <item x="26"/>
        <item x="29"/>
        <item x="28"/>
        <item x="9"/>
        <item x="8"/>
        <item x="30"/>
        <item x="37"/>
        <item x="27"/>
        <item x="2"/>
        <item x="31"/>
        <item x="18"/>
        <item x="22"/>
        <item x="14"/>
        <item x="44"/>
        <item x="16"/>
        <item x="1"/>
        <item x="32"/>
        <item x="42"/>
        <item x="20"/>
        <item x="13"/>
        <item x="21"/>
        <item x="41"/>
        <item x="43"/>
        <item x="7"/>
        <item x="45"/>
        <item x="35"/>
        <item x="19"/>
        <item x="47"/>
        <item x="17"/>
        <item x="10"/>
        <item x="0"/>
        <item x="48"/>
        <item x="36"/>
        <item x="38"/>
        <item x="4"/>
        <item x="24"/>
        <item x="34"/>
        <item x="5"/>
        <item x="23"/>
        <item t="default"/>
      </items>
    </pivotField>
    <pivotField axis="axisRow" showAll="0">
      <items count="80">
        <item x="51"/>
        <item x="62"/>
        <item x="63"/>
        <item x="64"/>
        <item x="4"/>
        <item x="72"/>
        <item x="27"/>
        <item x="37"/>
        <item x="48"/>
        <item x="3"/>
        <item x="26"/>
        <item x="32"/>
        <item x="11"/>
        <item x="44"/>
        <item x="59"/>
        <item x="52"/>
        <item x="33"/>
        <item x="34"/>
        <item x="60"/>
        <item x="68"/>
        <item x="46"/>
        <item x="39"/>
        <item x="70"/>
        <item x="45"/>
        <item x="10"/>
        <item x="54"/>
        <item x="5"/>
        <item x="31"/>
        <item x="53"/>
        <item x="6"/>
        <item x="7"/>
        <item x="75"/>
        <item x="9"/>
        <item x="8"/>
        <item x="77"/>
        <item x="0"/>
        <item x="1"/>
        <item x="19"/>
        <item x="15"/>
        <item x="16"/>
        <item x="47"/>
        <item x="69"/>
        <item x="74"/>
        <item x="49"/>
        <item x="40"/>
        <item x="78"/>
        <item x="57"/>
        <item x="35"/>
        <item x="42"/>
        <item x="22"/>
        <item x="29"/>
        <item x="18"/>
        <item x="20"/>
        <item x="66"/>
        <item x="24"/>
        <item x="17"/>
        <item x="28"/>
        <item x="65"/>
        <item x="67"/>
        <item x="23"/>
        <item x="21"/>
        <item x="14"/>
        <item x="73"/>
        <item x="56"/>
        <item x="58"/>
        <item x="30"/>
        <item x="38"/>
        <item x="13"/>
        <item x="12"/>
        <item x="41"/>
        <item x="43"/>
        <item x="76"/>
        <item x="55"/>
        <item x="25"/>
        <item x="2"/>
        <item x="36"/>
        <item x="50"/>
        <item x="61"/>
        <item x="71"/>
        <item t="default"/>
      </items>
    </pivotField>
    <pivotField showAll="0"/>
    <pivotField showAll="0"/>
    <pivotField showAll="0"/>
  </pivotFields>
  <rowFields count="2">
    <field x="2"/>
    <field x="4"/>
  </rowFields>
  <rowItems count="93">
    <i>
      <x/>
    </i>
    <i r="1">
      <x v="74"/>
    </i>
    <i r="1">
      <x v="75"/>
    </i>
    <i r="1">
      <x v="76"/>
    </i>
    <i r="1">
      <x v="77"/>
    </i>
    <i r="1">
      <x v="78"/>
    </i>
    <i>
      <x v="1"/>
    </i>
    <i r="1">
      <x v="22"/>
    </i>
    <i r="1">
      <x v="40"/>
    </i>
    <i r="1">
      <x v="41"/>
    </i>
    <i r="1">
      <x v="62"/>
    </i>
    <i>
      <x v="2"/>
    </i>
    <i r="1">
      <x v="5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3"/>
    </i>
    <i r="1">
      <x v="71"/>
    </i>
    <i r="1">
      <x v="72"/>
    </i>
    <i r="1">
      <x v="73"/>
    </i>
    <i>
      <x v="4"/>
    </i>
    <i r="1">
      <x v="23"/>
    </i>
    <i>
      <x v="5"/>
    </i>
    <i r="1">
      <x v="15"/>
    </i>
    <i>
      <x v="6"/>
    </i>
    <i r="1">
      <x v="30"/>
    </i>
    <i>
      <x v="7"/>
    </i>
    <i r="1">
      <x v="33"/>
    </i>
    <i>
      <x v="8"/>
    </i>
    <i r="1">
      <x v="32"/>
    </i>
    <i>
      <x v="9"/>
    </i>
    <i r="1"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2"/>
    </i>
    <i>
      <x v="10"/>
    </i>
    <i r="1">
      <x v="7"/>
    </i>
    <i r="1">
      <x v="9"/>
    </i>
    <i r="1">
      <x v="13"/>
    </i>
    <i>
      <x v="11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ACE-5F88-4A81-AD41-77630246E93B}">
  <dimension ref="A3:A96"/>
  <sheetViews>
    <sheetView topLeftCell="A6" workbookViewId="0">
      <selection activeCell="A3" sqref="A3"/>
    </sheetView>
  </sheetViews>
  <sheetFormatPr baseColWidth="10" defaultRowHeight="15" x14ac:dyDescent="0.25"/>
  <cols>
    <col min="1" max="1" width="74.140625" bestFit="1" customWidth="1"/>
    <col min="2" max="2" width="14.140625" bestFit="1" customWidth="1"/>
  </cols>
  <sheetData>
    <row r="3" spans="1:1" x14ac:dyDescent="0.25">
      <c r="A3" s="49" t="s">
        <v>862</v>
      </c>
    </row>
    <row r="4" spans="1:1" x14ac:dyDescent="0.25">
      <c r="A4" s="50">
        <v>3421000000</v>
      </c>
    </row>
    <row r="5" spans="1:1" x14ac:dyDescent="0.25">
      <c r="A5" s="51" t="s">
        <v>865</v>
      </c>
    </row>
    <row r="6" spans="1:1" x14ac:dyDescent="0.25">
      <c r="A6" s="51" t="s">
        <v>866</v>
      </c>
    </row>
    <row r="7" spans="1:1" x14ac:dyDescent="0.25">
      <c r="A7" s="51" t="s">
        <v>867</v>
      </c>
    </row>
    <row r="8" spans="1:1" x14ac:dyDescent="0.25">
      <c r="A8" s="51" t="s">
        <v>868</v>
      </c>
    </row>
    <row r="9" spans="1:1" x14ac:dyDescent="0.25">
      <c r="A9" s="51" t="s">
        <v>869</v>
      </c>
    </row>
    <row r="10" spans="1:1" x14ac:dyDescent="0.25">
      <c r="A10" s="50">
        <v>3497000000</v>
      </c>
    </row>
    <row r="11" spans="1:1" x14ac:dyDescent="0.25">
      <c r="A11" s="51" t="s">
        <v>870</v>
      </c>
    </row>
    <row r="12" spans="1:1" x14ac:dyDescent="0.25">
      <c r="A12" s="51" t="s">
        <v>871</v>
      </c>
    </row>
    <row r="13" spans="1:1" x14ac:dyDescent="0.25">
      <c r="A13" s="51" t="s">
        <v>872</v>
      </c>
    </row>
    <row r="14" spans="1:1" x14ac:dyDescent="0.25">
      <c r="A14" s="51" t="s">
        <v>873</v>
      </c>
    </row>
    <row r="15" spans="1:1" x14ac:dyDescent="0.25">
      <c r="A15" s="50">
        <v>4411000000</v>
      </c>
    </row>
    <row r="16" spans="1:1" x14ac:dyDescent="0.25">
      <c r="A16" s="51" t="s">
        <v>874</v>
      </c>
    </row>
    <row r="17" spans="1:1" x14ac:dyDescent="0.25">
      <c r="A17" s="51" t="s">
        <v>875</v>
      </c>
    </row>
    <row r="18" spans="1:1" x14ac:dyDescent="0.25">
      <c r="A18" s="51" t="s">
        <v>876</v>
      </c>
    </row>
    <row r="19" spans="1:1" x14ac:dyDescent="0.25">
      <c r="A19" s="51" t="s">
        <v>877</v>
      </c>
    </row>
    <row r="20" spans="1:1" x14ac:dyDescent="0.25">
      <c r="A20" s="51" t="s">
        <v>878</v>
      </c>
    </row>
    <row r="21" spans="1:1" x14ac:dyDescent="0.25">
      <c r="A21" s="51" t="s">
        <v>879</v>
      </c>
    </row>
    <row r="22" spans="1:1" x14ac:dyDescent="0.25">
      <c r="A22" s="51" t="s">
        <v>880</v>
      </c>
    </row>
    <row r="23" spans="1:1" x14ac:dyDescent="0.25">
      <c r="A23" s="51" t="s">
        <v>881</v>
      </c>
    </row>
    <row r="24" spans="1:1" x14ac:dyDescent="0.25">
      <c r="A24" s="51" t="s">
        <v>882</v>
      </c>
    </row>
    <row r="25" spans="1:1" x14ac:dyDescent="0.25">
      <c r="A25" s="51" t="s">
        <v>883</v>
      </c>
    </row>
    <row r="26" spans="1:1" x14ac:dyDescent="0.25">
      <c r="A26" s="51" t="s">
        <v>884</v>
      </c>
    </row>
    <row r="27" spans="1:1" x14ac:dyDescent="0.25">
      <c r="A27" s="51" t="s">
        <v>885</v>
      </c>
    </row>
    <row r="28" spans="1:1" x14ac:dyDescent="0.25">
      <c r="A28" s="51" t="s">
        <v>886</v>
      </c>
    </row>
    <row r="29" spans="1:1" x14ac:dyDescent="0.25">
      <c r="A29" s="51" t="s">
        <v>887</v>
      </c>
    </row>
    <row r="30" spans="1:1" x14ac:dyDescent="0.25">
      <c r="A30" s="51" t="s">
        <v>888</v>
      </c>
    </row>
    <row r="31" spans="1:1" x14ac:dyDescent="0.25">
      <c r="A31" s="51" t="s">
        <v>889</v>
      </c>
    </row>
    <row r="32" spans="1:1" x14ac:dyDescent="0.25">
      <c r="A32" s="51" t="s">
        <v>890</v>
      </c>
    </row>
    <row r="33" spans="1:1" x14ac:dyDescent="0.25">
      <c r="A33" s="51" t="s">
        <v>891</v>
      </c>
    </row>
    <row r="34" spans="1:1" x14ac:dyDescent="0.25">
      <c r="A34" s="51" t="s">
        <v>892</v>
      </c>
    </row>
    <row r="35" spans="1:1" x14ac:dyDescent="0.25">
      <c r="A35" s="51" t="s">
        <v>893</v>
      </c>
    </row>
    <row r="36" spans="1:1" x14ac:dyDescent="0.25">
      <c r="A36" s="51" t="s">
        <v>894</v>
      </c>
    </row>
    <row r="37" spans="1:1" x14ac:dyDescent="0.25">
      <c r="A37" s="51" t="s">
        <v>895</v>
      </c>
    </row>
    <row r="38" spans="1:1" x14ac:dyDescent="0.25">
      <c r="A38" s="51" t="s">
        <v>896</v>
      </c>
    </row>
    <row r="39" spans="1:1" x14ac:dyDescent="0.25">
      <c r="A39" s="51" t="s">
        <v>897</v>
      </c>
    </row>
    <row r="40" spans="1:1" x14ac:dyDescent="0.25">
      <c r="A40" s="51" t="s">
        <v>898</v>
      </c>
    </row>
    <row r="41" spans="1:1" x14ac:dyDescent="0.25">
      <c r="A41" s="51" t="s">
        <v>899</v>
      </c>
    </row>
    <row r="42" spans="1:1" x14ac:dyDescent="0.25">
      <c r="A42" s="51" t="s">
        <v>900</v>
      </c>
    </row>
    <row r="43" spans="1:1" x14ac:dyDescent="0.25">
      <c r="A43" s="51" t="s">
        <v>901</v>
      </c>
    </row>
    <row r="44" spans="1:1" x14ac:dyDescent="0.25">
      <c r="A44" s="51" t="s">
        <v>902</v>
      </c>
    </row>
    <row r="45" spans="1:1" x14ac:dyDescent="0.25">
      <c r="A45" s="51" t="s">
        <v>903</v>
      </c>
    </row>
    <row r="46" spans="1:1" x14ac:dyDescent="0.25">
      <c r="A46" s="51" t="s">
        <v>904</v>
      </c>
    </row>
    <row r="47" spans="1:1" x14ac:dyDescent="0.25">
      <c r="A47" s="51" t="s">
        <v>905</v>
      </c>
    </row>
    <row r="48" spans="1:1" x14ac:dyDescent="0.25">
      <c r="A48" s="51" t="s">
        <v>906</v>
      </c>
    </row>
    <row r="49" spans="1:1" x14ac:dyDescent="0.25">
      <c r="A49" s="51" t="s">
        <v>907</v>
      </c>
    </row>
    <row r="50" spans="1:1" x14ac:dyDescent="0.25">
      <c r="A50" s="51" t="s">
        <v>908</v>
      </c>
    </row>
    <row r="51" spans="1:1" x14ac:dyDescent="0.25">
      <c r="A51" s="51" t="s">
        <v>909</v>
      </c>
    </row>
    <row r="52" spans="1:1" x14ac:dyDescent="0.25">
      <c r="A52" s="51" t="s">
        <v>910</v>
      </c>
    </row>
    <row r="53" spans="1:1" x14ac:dyDescent="0.25">
      <c r="A53" s="51" t="s">
        <v>911</v>
      </c>
    </row>
    <row r="54" spans="1:1" x14ac:dyDescent="0.25">
      <c r="A54" s="51" t="s">
        <v>912</v>
      </c>
    </row>
    <row r="55" spans="1:1" x14ac:dyDescent="0.25">
      <c r="A55" s="51" t="s">
        <v>913</v>
      </c>
    </row>
    <row r="56" spans="1:1" x14ac:dyDescent="0.25">
      <c r="A56" s="51" t="s">
        <v>914</v>
      </c>
    </row>
    <row r="57" spans="1:1" x14ac:dyDescent="0.25">
      <c r="A57" s="51" t="s">
        <v>915</v>
      </c>
    </row>
    <row r="58" spans="1:1" x14ac:dyDescent="0.25">
      <c r="A58" s="51" t="s">
        <v>916</v>
      </c>
    </row>
    <row r="59" spans="1:1" x14ac:dyDescent="0.25">
      <c r="A59" s="51" t="s">
        <v>917</v>
      </c>
    </row>
    <row r="60" spans="1:1" x14ac:dyDescent="0.25">
      <c r="A60" s="51" t="s">
        <v>918</v>
      </c>
    </row>
    <row r="61" spans="1:1" x14ac:dyDescent="0.25">
      <c r="A61" s="51" t="s">
        <v>919</v>
      </c>
    </row>
    <row r="62" spans="1:1" x14ac:dyDescent="0.25">
      <c r="A62" s="51" t="s">
        <v>920</v>
      </c>
    </row>
    <row r="63" spans="1:1" x14ac:dyDescent="0.25">
      <c r="A63" s="51" t="s">
        <v>921</v>
      </c>
    </row>
    <row r="64" spans="1:1" x14ac:dyDescent="0.25">
      <c r="A64" s="51" t="s">
        <v>922</v>
      </c>
    </row>
    <row r="65" spans="1:1" x14ac:dyDescent="0.25">
      <c r="A65" s="50">
        <v>4432000000</v>
      </c>
    </row>
    <row r="66" spans="1:1" x14ac:dyDescent="0.25">
      <c r="A66" s="51" t="s">
        <v>923</v>
      </c>
    </row>
    <row r="67" spans="1:1" x14ac:dyDescent="0.25">
      <c r="A67" s="51" t="s">
        <v>924</v>
      </c>
    </row>
    <row r="68" spans="1:1" x14ac:dyDescent="0.25">
      <c r="A68" s="51" t="s">
        <v>925</v>
      </c>
    </row>
    <row r="69" spans="1:1" x14ac:dyDescent="0.25">
      <c r="A69" s="50">
        <v>4441000000</v>
      </c>
    </row>
    <row r="70" spans="1:1" x14ac:dyDescent="0.25">
      <c r="A70" s="51" t="s">
        <v>926</v>
      </c>
    </row>
    <row r="71" spans="1:1" x14ac:dyDescent="0.25">
      <c r="A71" s="50">
        <v>4452110000</v>
      </c>
    </row>
    <row r="72" spans="1:1" x14ac:dyDescent="0.25">
      <c r="A72" s="51" t="s">
        <v>927</v>
      </c>
    </row>
    <row r="73" spans="1:1" x14ac:dyDescent="0.25">
      <c r="A73" s="50">
        <v>4452500000</v>
      </c>
    </row>
    <row r="74" spans="1:1" x14ac:dyDescent="0.25">
      <c r="A74" s="51" t="s">
        <v>928</v>
      </c>
    </row>
    <row r="75" spans="1:1" x14ac:dyDescent="0.25">
      <c r="A75" s="50">
        <v>4458110100</v>
      </c>
    </row>
    <row r="76" spans="1:1" x14ac:dyDescent="0.25">
      <c r="A76" s="51" t="s">
        <v>859</v>
      </c>
    </row>
    <row r="77" spans="1:1" x14ac:dyDescent="0.25">
      <c r="A77" s="50">
        <v>4458110200</v>
      </c>
    </row>
    <row r="78" spans="1:1" x14ac:dyDescent="0.25">
      <c r="A78" s="51" t="s">
        <v>860</v>
      </c>
    </row>
    <row r="79" spans="1:1" x14ac:dyDescent="0.25">
      <c r="A79" s="50">
        <v>6147300000</v>
      </c>
    </row>
    <row r="80" spans="1:1" x14ac:dyDescent="0.25">
      <c r="A80" s="51" t="s">
        <v>929</v>
      </c>
    </row>
    <row r="81" spans="1:1" x14ac:dyDescent="0.25">
      <c r="A81" s="51" t="s">
        <v>930</v>
      </c>
    </row>
    <row r="82" spans="1:1" x14ac:dyDescent="0.25">
      <c r="A82" s="51" t="s">
        <v>931</v>
      </c>
    </row>
    <row r="83" spans="1:1" x14ac:dyDescent="0.25">
      <c r="A83" s="51" t="s">
        <v>932</v>
      </c>
    </row>
    <row r="84" spans="1:1" x14ac:dyDescent="0.25">
      <c r="A84" s="51" t="s">
        <v>933</v>
      </c>
    </row>
    <row r="85" spans="1:1" x14ac:dyDescent="0.25">
      <c r="A85" s="51" t="s">
        <v>934</v>
      </c>
    </row>
    <row r="86" spans="1:1" x14ac:dyDescent="0.25">
      <c r="A86" s="51" t="s">
        <v>935</v>
      </c>
    </row>
    <row r="87" spans="1:1" x14ac:dyDescent="0.25">
      <c r="A87" s="51" t="s">
        <v>936</v>
      </c>
    </row>
    <row r="88" spans="1:1" x14ac:dyDescent="0.25">
      <c r="A88" s="51" t="s">
        <v>937</v>
      </c>
    </row>
    <row r="89" spans="1:1" x14ac:dyDescent="0.25">
      <c r="A89" s="51" t="s">
        <v>938</v>
      </c>
    </row>
    <row r="90" spans="1:1" x14ac:dyDescent="0.25">
      <c r="A90" s="50">
        <v>6147320000</v>
      </c>
    </row>
    <row r="91" spans="1:1" x14ac:dyDescent="0.25">
      <c r="A91" s="51" t="s">
        <v>939</v>
      </c>
    </row>
    <row r="92" spans="1:1" x14ac:dyDescent="0.25">
      <c r="A92" s="51" t="s">
        <v>935</v>
      </c>
    </row>
    <row r="93" spans="1:1" x14ac:dyDescent="0.25">
      <c r="A93" s="51" t="s">
        <v>940</v>
      </c>
    </row>
    <row r="94" spans="1:1" x14ac:dyDescent="0.25">
      <c r="A94" s="50">
        <v>6331000000</v>
      </c>
    </row>
    <row r="95" spans="1:1" x14ac:dyDescent="0.25">
      <c r="A95" s="51" t="s">
        <v>941</v>
      </c>
    </row>
    <row r="96" spans="1:1" x14ac:dyDescent="0.25">
      <c r="A96" s="50" t="s">
        <v>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opLeftCell="D107" workbookViewId="0">
      <selection activeCell="E120" sqref="E120"/>
    </sheetView>
  </sheetViews>
  <sheetFormatPr baseColWidth="10" defaultRowHeight="15" x14ac:dyDescent="0.25"/>
  <cols>
    <col min="4" max="5" width="52.7109375" bestFit="1" customWidth="1"/>
    <col min="7" max="7" width="13.28515625" bestFit="1" customWidth="1"/>
    <col min="8" max="8" width="14.85546875" bestFit="1" customWidth="1"/>
  </cols>
  <sheetData>
    <row r="1" spans="1:13" ht="15.75" thickBot="1" x14ac:dyDescent="0.3">
      <c r="A1" s="36" t="s">
        <v>832</v>
      </c>
      <c r="B1" s="37" t="s">
        <v>833</v>
      </c>
      <c r="C1" s="37" t="s">
        <v>834</v>
      </c>
      <c r="D1" s="37" t="s">
        <v>835</v>
      </c>
      <c r="E1" s="37" t="s">
        <v>6</v>
      </c>
      <c r="F1" s="37" t="s">
        <v>836</v>
      </c>
      <c r="G1" s="38" t="s">
        <v>8</v>
      </c>
      <c r="H1" s="39" t="s">
        <v>9</v>
      </c>
      <c r="K1" s="40" t="s">
        <v>837</v>
      </c>
      <c r="L1" s="40"/>
      <c r="M1" s="40" t="s">
        <v>838</v>
      </c>
    </row>
    <row r="2" spans="1:13" ht="16.5" x14ac:dyDescent="0.35">
      <c r="A2" s="13">
        <v>45659</v>
      </c>
      <c r="C2">
        <v>4411000000</v>
      </c>
      <c r="D2" t="str">
        <f>IFERROR(IF(ISBLANK(M2),"",VLOOKUP("*"&amp;M2&amp;"*",BDD!$A$2:$A$1000,1,FALSE)),"")</f>
        <v>SMURFIT KAPPA MAROC</v>
      </c>
      <c r="E2" t="str">
        <f>CONCATENATE($K2," / ",$L2," / ",$M2)</f>
        <v>Réglement facture / axa 539522 / SMURFIT KAPPA MAROC</v>
      </c>
      <c r="G2" s="17">
        <v>103249</v>
      </c>
      <c r="H2" s="18"/>
      <c r="K2" s="15" t="s">
        <v>69</v>
      </c>
      <c r="L2" s="34" t="s">
        <v>266</v>
      </c>
      <c r="M2" s="15" t="s">
        <v>746</v>
      </c>
    </row>
    <row r="3" spans="1:13" ht="16.5" x14ac:dyDescent="0.35">
      <c r="A3" s="13">
        <v>45659</v>
      </c>
      <c r="C3">
        <v>4411000000</v>
      </c>
      <c r="D3" t="str">
        <f>IFERROR(IF(ISBLANK(M3),"",VLOOKUP("*"&amp;M3&amp;"*",BDD!$A$2:$A$1000,1,FALSE)),"")</f>
        <v>MAMDA</v>
      </c>
      <c r="E3" t="str">
        <f>CONCATENATE($K3," / ",$L3," / ",$M3)</f>
        <v>Réglement facture / axa 539523 / Mamda</v>
      </c>
      <c r="G3" s="22">
        <v>34803.33</v>
      </c>
      <c r="H3" s="18"/>
      <c r="K3" s="15" t="s">
        <v>69</v>
      </c>
      <c r="L3" s="34" t="s">
        <v>267</v>
      </c>
      <c r="M3" s="15" t="s">
        <v>175</v>
      </c>
    </row>
    <row r="4" spans="1:13" ht="16.5" x14ac:dyDescent="0.35">
      <c r="A4" s="13">
        <v>45659</v>
      </c>
      <c r="C4">
        <v>3421000000</v>
      </c>
      <c r="D4" t="str">
        <f>IFERROR(IF(ISBLANK(M4),"",VLOOKUP("*"&amp;M4&amp;"*",BDD!$A$2:$A$1000,1,FALSE)),"")</f>
        <v>FRULEXXO</v>
      </c>
      <c r="E4" t="str">
        <f t="shared" ref="E4:E68" si="0">CONCATENATE($K4," / ",$L4," / ",$M4)</f>
        <v>virement reçu / RPT05529019 / FRULEXXO</v>
      </c>
      <c r="G4" s="22"/>
      <c r="H4" s="17">
        <v>1577995.12</v>
      </c>
      <c r="K4" s="15" t="s">
        <v>28</v>
      </c>
      <c r="L4" s="21" t="s">
        <v>268</v>
      </c>
      <c r="M4" s="20" t="s">
        <v>29</v>
      </c>
    </row>
    <row r="5" spans="1:13" ht="16.5" x14ac:dyDescent="0.35">
      <c r="A5" s="13">
        <v>45659</v>
      </c>
      <c r="C5">
        <v>6147300000</v>
      </c>
      <c r="D5" t="str">
        <f>IFERROR(IF(ISBLANK(M5),"",VLOOKUP("*"&amp;M5&amp;"*",BDD!$A$2:$A$1000,1,FALSE)),"")</f>
        <v/>
      </c>
      <c r="E5" t="str">
        <f t="shared" si="0"/>
        <v>Frais /  bancaires / Com/vir/reçu</v>
      </c>
      <c r="G5" s="22">
        <v>2170.92</v>
      </c>
      <c r="H5" s="17"/>
      <c r="K5" s="15" t="s">
        <v>839</v>
      </c>
      <c r="L5" s="21" t="s">
        <v>840</v>
      </c>
      <c r="M5" s="23" t="s">
        <v>31</v>
      </c>
    </row>
    <row r="6" spans="1:13" ht="16.5" x14ac:dyDescent="0.35">
      <c r="A6" s="13">
        <v>45659</v>
      </c>
      <c r="C6">
        <v>6331000000</v>
      </c>
      <c r="D6" t="str">
        <f>IFERROR(IF(ISBLANK(M6),"",VLOOKUP("*"&amp;M6&amp;"*",BDD!$A$2:$A$1000,1,FALSE)),"")</f>
        <v/>
      </c>
      <c r="E6" t="str">
        <f t="shared" si="0"/>
        <v>Difference  / de change / PERTE</v>
      </c>
      <c r="G6" s="22">
        <v>13495.12</v>
      </c>
      <c r="H6" s="17"/>
      <c r="K6" s="15" t="s">
        <v>841</v>
      </c>
      <c r="L6" s="21" t="s">
        <v>842</v>
      </c>
      <c r="M6" s="23" t="s">
        <v>843</v>
      </c>
    </row>
    <row r="7" spans="1:13" ht="16.5" x14ac:dyDescent="0.35">
      <c r="A7" s="13">
        <v>45659</v>
      </c>
      <c r="C7">
        <v>4411000000</v>
      </c>
      <c r="D7" t="str">
        <f>IFERROR(IF(ISBLANK(M7),"",VLOOKUP("*"&amp;M7&amp;"*",BDD!$A$2:$A$1000,1,FALSE)),"")</f>
        <v>WAFABAIL CONTRAT S0514740 SMARTEC</v>
      </c>
      <c r="E7" t="str">
        <f t="shared" si="0"/>
        <v>prélèvement  / FAC / WAFABAIL CONTRAT S0514740 SMARTEC</v>
      </c>
      <c r="G7" s="17">
        <v>28780.38</v>
      </c>
      <c r="H7" s="18"/>
      <c r="K7" s="15" t="s">
        <v>15</v>
      </c>
      <c r="L7" s="16" t="s">
        <v>844</v>
      </c>
      <c r="M7" s="15" t="s">
        <v>820</v>
      </c>
    </row>
    <row r="8" spans="1:13" ht="16.5" x14ac:dyDescent="0.35">
      <c r="A8" s="13">
        <v>45659</v>
      </c>
      <c r="C8">
        <v>4411000000</v>
      </c>
      <c r="D8" t="str">
        <f>IFERROR(IF(ISBLANK(M8),"",VLOOKUP("*"&amp;M8&amp;"*",BDD!$A$2:$A$1000,1,FALSE)),"")</f>
        <v>WAFABAIL CONTRAT S0623820 FORGEZ DE BASAS</v>
      </c>
      <c r="E8" t="str">
        <f t="shared" si="0"/>
        <v>prélèvement  / FAC / WAFABAIL CONTRAT S0623820 FORGEZ DE BASAS</v>
      </c>
      <c r="G8" s="17">
        <v>13790.77</v>
      </c>
      <c r="H8" s="18"/>
      <c r="K8" s="15" t="s">
        <v>15</v>
      </c>
      <c r="L8" s="16" t="s">
        <v>844</v>
      </c>
      <c r="M8" s="15" t="s">
        <v>824</v>
      </c>
    </row>
    <row r="9" spans="1:13" ht="16.5" x14ac:dyDescent="0.35">
      <c r="A9" s="13">
        <v>45659</v>
      </c>
      <c r="C9">
        <v>4452500000</v>
      </c>
      <c r="D9" t="str">
        <f>IFERROR(IF(ISBLANK(M9),"",VLOOKUP("*"&amp;M9&amp;"*",BDD!$A$2:$A$1000,1,FALSE)),"")</f>
        <v/>
      </c>
      <c r="E9" t="str">
        <f t="shared" si="0"/>
        <v>prélèvement  / IR / DGI</v>
      </c>
      <c r="G9" s="17">
        <v>90361</v>
      </c>
      <c r="H9" s="18"/>
      <c r="K9" s="15" t="s">
        <v>15</v>
      </c>
      <c r="L9" s="16" t="s">
        <v>845</v>
      </c>
      <c r="M9" s="15" t="s">
        <v>20</v>
      </c>
    </row>
    <row r="10" spans="1:13" ht="16.5" x14ac:dyDescent="0.35">
      <c r="A10" s="13">
        <v>45659</v>
      </c>
      <c r="C10">
        <v>4458110100</v>
      </c>
      <c r="D10" t="str">
        <f>IFERROR(IF(ISBLANK(M10),"",VLOOKUP("*"&amp;M10&amp;"*",BDD!$A$2:$A$1000,1,FALSE)),"")</f>
        <v/>
      </c>
      <c r="E10" t="s">
        <v>859</v>
      </c>
      <c r="G10" s="17">
        <v>400</v>
      </c>
      <c r="H10" s="18"/>
      <c r="K10" s="15" t="s">
        <v>15</v>
      </c>
      <c r="L10" s="16" t="s">
        <v>846</v>
      </c>
      <c r="M10" s="15" t="s">
        <v>20</v>
      </c>
    </row>
    <row r="11" spans="1:13" ht="16.5" x14ac:dyDescent="0.35">
      <c r="A11" s="13">
        <v>45659</v>
      </c>
      <c r="C11">
        <v>4458110200</v>
      </c>
      <c r="D11" t="str">
        <f>IFERROR(IF(ISBLANK(M11),"",VLOOKUP("*"&amp;M11&amp;"*",BDD!$A$2:$A$1000,1,FALSE)),"")</f>
        <v/>
      </c>
      <c r="E11" t="s">
        <v>860</v>
      </c>
      <c r="G11" s="17">
        <v>334</v>
      </c>
      <c r="H11" s="18"/>
      <c r="K11" s="15"/>
      <c r="L11" s="16"/>
      <c r="M11" s="15"/>
    </row>
    <row r="12" spans="1:13" ht="16.5" x14ac:dyDescent="0.35">
      <c r="A12" s="13">
        <v>45659</v>
      </c>
      <c r="C12">
        <v>4411000000</v>
      </c>
      <c r="D12" t="str">
        <f>IFERROR(IF(ISBLANK(M12),"",VLOOKUP("*"&amp;M12&amp;"*",BDD!$A$2:$A$1000,1,FALSE)),"")</f>
        <v>ORANGE</v>
      </c>
      <c r="E12" t="str">
        <f t="shared" si="0"/>
        <v>prélèvement  / FAC / Orange</v>
      </c>
      <c r="G12" s="17">
        <v>99</v>
      </c>
      <c r="H12" s="18"/>
      <c r="K12" s="15" t="s">
        <v>15</v>
      </c>
      <c r="L12" s="16" t="s">
        <v>844</v>
      </c>
      <c r="M12" s="15" t="s">
        <v>16</v>
      </c>
    </row>
    <row r="13" spans="1:13" ht="16.5" x14ac:dyDescent="0.35">
      <c r="A13" s="13">
        <v>45659</v>
      </c>
      <c r="C13">
        <v>4411000000</v>
      </c>
      <c r="D13" t="str">
        <f>IFERROR(IF(ISBLANK(M13),"",VLOOKUP("*"&amp;M13&amp;"*",BDD!$A$2:$A$1000,1,FALSE)),"")</f>
        <v>ORANGE</v>
      </c>
      <c r="E13" t="str">
        <f t="shared" si="0"/>
        <v>prélèvement  / FAC / Orange</v>
      </c>
      <c r="G13" s="17">
        <v>177</v>
      </c>
      <c r="H13" s="18"/>
      <c r="K13" s="15" t="s">
        <v>15</v>
      </c>
      <c r="L13" s="16" t="s">
        <v>844</v>
      </c>
      <c r="M13" s="15" t="s">
        <v>16</v>
      </c>
    </row>
    <row r="14" spans="1:13" ht="16.5" x14ac:dyDescent="0.35">
      <c r="A14" s="13">
        <v>45659</v>
      </c>
      <c r="C14">
        <v>4411000000</v>
      </c>
      <c r="D14" t="str">
        <f>IFERROR(IF(ISBLANK(M14),"",VLOOKUP("*"&amp;M14&amp;"*",BDD!$A$2:$A$1000,1,FALSE)),"")</f>
        <v>ORANGE</v>
      </c>
      <c r="E14" t="str">
        <f t="shared" si="0"/>
        <v>prélèvement  / FAC / Orange</v>
      </c>
      <c r="G14" s="17">
        <v>148.99</v>
      </c>
      <c r="H14" s="18"/>
      <c r="K14" s="15" t="s">
        <v>15</v>
      </c>
      <c r="L14" s="16" t="s">
        <v>844</v>
      </c>
      <c r="M14" s="15" t="s">
        <v>16</v>
      </c>
    </row>
    <row r="15" spans="1:13" ht="16.5" x14ac:dyDescent="0.35">
      <c r="A15" s="13">
        <v>45659</v>
      </c>
      <c r="C15">
        <v>4411000000</v>
      </c>
      <c r="D15" t="str">
        <f>IFERROR(IF(ISBLANK(M15),"",VLOOKUP("*"&amp;M15&amp;"*",BDD!$A$2:$A$1000,1,FALSE)),"")</f>
        <v>ORANGE</v>
      </c>
      <c r="E15" t="str">
        <f t="shared" si="0"/>
        <v>prélèvement  / FAC / Orange</v>
      </c>
      <c r="G15" s="17">
        <v>112</v>
      </c>
      <c r="H15" s="18"/>
      <c r="K15" s="15" t="s">
        <v>15</v>
      </c>
      <c r="L15" s="16" t="s">
        <v>844</v>
      </c>
      <c r="M15" s="15" t="s">
        <v>16</v>
      </c>
    </row>
    <row r="16" spans="1:13" ht="16.5" x14ac:dyDescent="0.35">
      <c r="A16" s="13">
        <v>45659</v>
      </c>
      <c r="C16">
        <v>4411000000</v>
      </c>
      <c r="D16" t="str">
        <f>IFERROR(IF(ISBLANK(M16),"",VLOOKUP("*"&amp;M16&amp;"*",BDD!$A$2:$A$1000,1,FALSE)),"")</f>
        <v>ORANGE</v>
      </c>
      <c r="E16" t="str">
        <f t="shared" si="0"/>
        <v>prélèvement  / FAC / Orange</v>
      </c>
      <c r="G16" s="17">
        <v>597</v>
      </c>
      <c r="H16" s="18"/>
      <c r="K16" s="15" t="s">
        <v>15</v>
      </c>
      <c r="L16" s="16" t="s">
        <v>844</v>
      </c>
      <c r="M16" s="15" t="s">
        <v>16</v>
      </c>
    </row>
    <row r="17" spans="1:13" ht="16.5" x14ac:dyDescent="0.35">
      <c r="A17" s="13">
        <v>45659</v>
      </c>
      <c r="C17">
        <v>4411000000</v>
      </c>
      <c r="D17" t="str">
        <f>IFERROR(IF(ISBLANK(M17),"",VLOOKUP("*"&amp;M17&amp;"*",BDD!$A$2:$A$1000,1,FALSE)),"")</f>
        <v>ORANGE</v>
      </c>
      <c r="E17" t="str">
        <f t="shared" si="0"/>
        <v>prélèvement  / FAC / Orange</v>
      </c>
      <c r="G17" s="17">
        <v>349</v>
      </c>
      <c r="H17" s="18"/>
      <c r="K17" s="15" t="s">
        <v>15</v>
      </c>
      <c r="L17" s="16" t="s">
        <v>844</v>
      </c>
      <c r="M17" s="15" t="s">
        <v>16</v>
      </c>
    </row>
    <row r="18" spans="1:13" ht="16.5" x14ac:dyDescent="0.35">
      <c r="A18" s="13">
        <v>45659</v>
      </c>
      <c r="C18">
        <v>4411000000</v>
      </c>
      <c r="D18" t="str">
        <f>IFERROR(IF(ISBLANK(M18),"",VLOOKUP("*"&amp;M18&amp;"*",BDD!$A$2:$A$1000,1,FALSE)),"")</f>
        <v>ORANGE</v>
      </c>
      <c r="E18" t="str">
        <f t="shared" si="0"/>
        <v>prélèvement  / FAC / Orange</v>
      </c>
      <c r="G18" s="17">
        <v>349.01</v>
      </c>
      <c r="H18" s="18"/>
      <c r="K18" s="15" t="s">
        <v>15</v>
      </c>
      <c r="L18" s="16" t="s">
        <v>844</v>
      </c>
      <c r="M18" s="15" t="s">
        <v>16</v>
      </c>
    </row>
    <row r="19" spans="1:13" ht="16.5" x14ac:dyDescent="0.35">
      <c r="A19" s="13">
        <v>45659</v>
      </c>
      <c r="C19">
        <v>4411000000</v>
      </c>
      <c r="D19" t="str">
        <f>IFERROR(IF(ISBLANK(M19),"",VLOOKUP("*"&amp;M19&amp;"*",BDD!$A$2:$A$1000,1,FALSE)),"")</f>
        <v>ORANGE</v>
      </c>
      <c r="E19" t="str">
        <f t="shared" si="0"/>
        <v>prélèvement  / FAC / Orange</v>
      </c>
      <c r="G19" s="17">
        <v>1530</v>
      </c>
      <c r="H19" s="18"/>
      <c r="K19" s="15" t="s">
        <v>15</v>
      </c>
      <c r="L19" s="16" t="s">
        <v>844</v>
      </c>
      <c r="M19" s="15" t="s">
        <v>16</v>
      </c>
    </row>
    <row r="20" spans="1:13" ht="16.5" x14ac:dyDescent="0.35">
      <c r="A20" s="13">
        <v>45659</v>
      </c>
      <c r="C20">
        <v>4411000000</v>
      </c>
      <c r="D20" t="str">
        <f>IFERROR(IF(ISBLANK(M20),"",VLOOKUP("*"&amp;M20&amp;"*",BDD!$A$2:$A$1000,1,FALSE)),"")</f>
        <v>ORANGE</v>
      </c>
      <c r="E20" t="str">
        <f t="shared" si="0"/>
        <v>prélèvement  / FAC / Orange</v>
      </c>
      <c r="G20" s="17">
        <v>199</v>
      </c>
      <c r="H20" s="18"/>
      <c r="K20" s="15" t="s">
        <v>15</v>
      </c>
      <c r="L20" s="16" t="s">
        <v>844</v>
      </c>
      <c r="M20" s="15" t="s">
        <v>16</v>
      </c>
    </row>
    <row r="21" spans="1:13" ht="16.5" x14ac:dyDescent="0.35">
      <c r="A21" s="13">
        <v>45659</v>
      </c>
      <c r="C21">
        <v>4411000000</v>
      </c>
      <c r="D21" t="str">
        <f>IFERROR(IF(ISBLANK(M21),"",VLOOKUP("*"&amp;M21&amp;"*",BDD!$A$2:$A$1000,1,FALSE)),"")</f>
        <v>ORANGE</v>
      </c>
      <c r="E21" t="str">
        <f t="shared" si="0"/>
        <v>prélèvement  / FAC / Orange</v>
      </c>
      <c r="G21" s="17">
        <v>199</v>
      </c>
      <c r="H21" s="18"/>
      <c r="K21" s="15" t="s">
        <v>15</v>
      </c>
      <c r="L21" s="16" t="s">
        <v>844</v>
      </c>
      <c r="M21" s="15" t="s">
        <v>16</v>
      </c>
    </row>
    <row r="22" spans="1:13" ht="16.5" x14ac:dyDescent="0.35">
      <c r="A22" s="13">
        <v>45659</v>
      </c>
      <c r="C22">
        <v>4411000000</v>
      </c>
      <c r="D22" t="str">
        <f>IFERROR(IF(ISBLANK(M22),"",VLOOKUP("*"&amp;M22&amp;"*",BDD!$A$2:$A$1000,1,FALSE)),"")</f>
        <v>ORANGE</v>
      </c>
      <c r="E22" t="str">
        <f t="shared" si="0"/>
        <v>prélèvement  / FAC / Orange</v>
      </c>
      <c r="G22" s="17">
        <v>447</v>
      </c>
      <c r="H22" s="18"/>
      <c r="K22" s="15" t="s">
        <v>15</v>
      </c>
      <c r="L22" s="16" t="s">
        <v>844</v>
      </c>
      <c r="M22" s="15" t="s">
        <v>16</v>
      </c>
    </row>
    <row r="23" spans="1:13" ht="16.5" x14ac:dyDescent="0.35">
      <c r="A23" s="13">
        <v>45659</v>
      </c>
      <c r="C23">
        <v>6147300000</v>
      </c>
      <c r="D23" t="str">
        <f>IFERROR(IF(ISBLANK(M23),"",VLOOKUP("*"&amp;M23&amp;"*",BDD!$A$2:$A$1000,1,FALSE)),"")</f>
        <v/>
      </c>
      <c r="E23" t="str">
        <f t="shared" si="0"/>
        <v>Frais bancaires / DGI / Commission/ prélèvement</v>
      </c>
      <c r="G23" s="17">
        <v>99</v>
      </c>
      <c r="H23" s="18"/>
      <c r="K23" s="15" t="s">
        <v>25</v>
      </c>
      <c r="L23" s="16" t="s">
        <v>20</v>
      </c>
      <c r="M23" s="15" t="s">
        <v>26</v>
      </c>
    </row>
    <row r="24" spans="1:13" ht="16.5" x14ac:dyDescent="0.35">
      <c r="A24" s="13">
        <v>45659</v>
      </c>
      <c r="C24">
        <v>4411000000</v>
      </c>
      <c r="D24" t="str">
        <f>IFERROR(IF(ISBLANK(M24),"",VLOOKUP("*"&amp;M24&amp;"*",BDD!$A$2:$A$1000,1,FALSE)),"")</f>
        <v>EL MOUDDENE HAMZA .</v>
      </c>
      <c r="E24" t="str">
        <f t="shared" si="0"/>
        <v>Virement émis / FELAH / EL MOUDDENE HAMZA .</v>
      </c>
      <c r="G24" s="17">
        <v>80017.56</v>
      </c>
      <c r="H24" s="18"/>
      <c r="K24" s="15" t="s">
        <v>21</v>
      </c>
      <c r="L24" s="16" t="s">
        <v>847</v>
      </c>
      <c r="M24" s="15" t="s">
        <v>483</v>
      </c>
    </row>
    <row r="25" spans="1:13" ht="16.5" x14ac:dyDescent="0.35">
      <c r="A25" s="13">
        <v>45659</v>
      </c>
      <c r="C25">
        <v>4411000000</v>
      </c>
      <c r="D25" t="str">
        <f>IFERROR(IF(ISBLANK(M25),"",VLOOKUP("*"&amp;M25&amp;"*",BDD!$A$2:$A$1000,1,FALSE)),"")</f>
        <v>EL MOUDDEN YOUSSEF .</v>
      </c>
      <c r="E25" t="str">
        <f t="shared" si="0"/>
        <v>Virement émis / FELAH / EL MOUDDEN YOUSSEF .</v>
      </c>
      <c r="G25" s="17">
        <v>277811.86</v>
      </c>
      <c r="H25" s="18"/>
      <c r="K25" s="15" t="s">
        <v>21</v>
      </c>
      <c r="L25" s="16" t="s">
        <v>847</v>
      </c>
      <c r="M25" s="15" t="s">
        <v>482</v>
      </c>
    </row>
    <row r="26" spans="1:13" ht="16.5" x14ac:dyDescent="0.35">
      <c r="A26" s="13">
        <v>45660</v>
      </c>
      <c r="C26">
        <v>4411000000</v>
      </c>
      <c r="D26" t="str">
        <f>IFERROR(IF(ISBLANK(M26),"",VLOOKUP("*"&amp;M26&amp;"*",BDD!$A$2:$A$1000,1,FALSE)),"")</f>
        <v>SECOLA CENTRE COMMERCIAL ET LOISIR AIN ATIQ SARL</v>
      </c>
      <c r="E26" t="str">
        <f t="shared" si="0"/>
        <v>Virement émis / FAC / SECOLA CENTRE COMMERCIAL ET LOISIR AIN ATIQ SARL</v>
      </c>
      <c r="G26" s="17">
        <v>15450</v>
      </c>
      <c r="H26" s="18"/>
      <c r="K26" s="15" t="s">
        <v>21</v>
      </c>
      <c r="L26" s="16" t="s">
        <v>844</v>
      </c>
      <c r="M26" s="15" t="s">
        <v>740</v>
      </c>
    </row>
    <row r="27" spans="1:13" ht="16.5" x14ac:dyDescent="0.35">
      <c r="A27" s="13">
        <v>45660</v>
      </c>
      <c r="C27">
        <v>4411000000</v>
      </c>
      <c r="D27" t="str">
        <f>IFERROR(IF(ISBLANK(M27),"",VLOOKUP("*"&amp;M27&amp;"*",BDD!$A$2:$A$1000,1,FALSE)),"")</f>
        <v>AJYAD FIRST</v>
      </c>
      <c r="E27" t="str">
        <f t="shared" si="0"/>
        <v>Virement émis / FAC / AJYAD FIRST</v>
      </c>
      <c r="G27" s="17">
        <v>18672</v>
      </c>
      <c r="H27" s="18"/>
      <c r="K27" s="15" t="s">
        <v>21</v>
      </c>
      <c r="L27" s="16" t="s">
        <v>844</v>
      </c>
      <c r="M27" t="s">
        <v>319</v>
      </c>
    </row>
    <row r="28" spans="1:13" ht="16.5" x14ac:dyDescent="0.35">
      <c r="A28" s="13">
        <v>45660</v>
      </c>
      <c r="C28">
        <v>4411000000</v>
      </c>
      <c r="D28" t="str">
        <f>IFERROR(IF(ISBLANK(M28),"",VLOOKUP("*"&amp;M28&amp;"*",BDD!$A$2:$A$1000,1,FALSE)),"")</f>
        <v>BIOCIP MAROC</v>
      </c>
      <c r="E28" t="str">
        <f t="shared" si="0"/>
        <v>Virement émis / sal / Biocip</v>
      </c>
      <c r="G28" s="17">
        <v>2412</v>
      </c>
      <c r="H28" s="18"/>
      <c r="K28" s="15" t="s">
        <v>21</v>
      </c>
      <c r="L28" s="16" t="s">
        <v>943</v>
      </c>
      <c r="M28" s="15" t="s">
        <v>204</v>
      </c>
    </row>
    <row r="29" spans="1:13" ht="16.5" x14ac:dyDescent="0.35">
      <c r="A29" s="13">
        <v>45660</v>
      </c>
      <c r="C29">
        <v>4411000000</v>
      </c>
      <c r="D29" t="str">
        <f>IFERROR(IF(ISBLANK(M29),"",VLOOKUP("*"&amp;M29&amp;"*",BDD!$A$2:$A$1000,1,FALSE)),"")</f>
        <v>MOST ET MUST</v>
      </c>
      <c r="E29" t="str">
        <f t="shared" si="0"/>
        <v>Virement émis / FAC / most et must</v>
      </c>
      <c r="G29" s="17">
        <v>900</v>
      </c>
      <c r="H29" s="18"/>
      <c r="K29" s="15" t="s">
        <v>21</v>
      </c>
      <c r="L29" s="16" t="s">
        <v>844</v>
      </c>
      <c r="M29" s="35" t="s">
        <v>117</v>
      </c>
    </row>
    <row r="30" spans="1:13" ht="16.5" x14ac:dyDescent="0.35">
      <c r="A30" s="13">
        <v>45660</v>
      </c>
      <c r="C30">
        <v>4411000000</v>
      </c>
      <c r="D30" t="str">
        <f>IFERROR(IF(ISBLANK(M30),"",VLOOKUP("*"&amp;M30&amp;"*",BDD!$A$2:$A$1000,1,FALSE)),"")</f>
        <v>KPA DISTRIBUTION</v>
      </c>
      <c r="E30" t="str">
        <f t="shared" si="0"/>
        <v>Virement émis / FAC / KPA Distribution</v>
      </c>
      <c r="G30" s="17">
        <v>11160</v>
      </c>
      <c r="H30" s="18"/>
      <c r="K30" s="15" t="s">
        <v>21</v>
      </c>
      <c r="L30" s="16" t="s">
        <v>844</v>
      </c>
      <c r="M30" s="15" t="s">
        <v>78</v>
      </c>
    </row>
    <row r="31" spans="1:13" ht="16.5" x14ac:dyDescent="0.35">
      <c r="A31" s="13">
        <v>45660</v>
      </c>
      <c r="C31">
        <v>4411000000</v>
      </c>
      <c r="D31" t="str">
        <f>IFERROR(IF(ISBLANK(M31),"",VLOOKUP("*"&amp;M31&amp;"*",BDD!$A$2:$A$1000,1,FALSE)),"")</f>
        <v>ACTIF TEMARA</v>
      </c>
      <c r="E31" t="str">
        <f t="shared" si="0"/>
        <v>Virement émis / FAC / ACTIF TEMARA</v>
      </c>
      <c r="G31" s="17">
        <v>6600</v>
      </c>
      <c r="H31" s="18"/>
      <c r="K31" s="15" t="s">
        <v>21</v>
      </c>
      <c r="L31" s="16" t="s">
        <v>844</v>
      </c>
      <c r="M31" s="15" t="s">
        <v>303</v>
      </c>
    </row>
    <row r="32" spans="1:13" ht="16.5" x14ac:dyDescent="0.35">
      <c r="A32" s="13">
        <v>45660</v>
      </c>
      <c r="C32">
        <v>4411000000</v>
      </c>
      <c r="D32" t="str">
        <f>IFERROR(IF(ISBLANK(M32),"",VLOOKUP("*"&amp;M32&amp;"*",BDD!$A$2:$A$1000,1,FALSE)),"")</f>
        <v>MAITRE BOUNMER</v>
      </c>
      <c r="E32" t="str">
        <f t="shared" si="0"/>
        <v>Virement émis / FAC / Maitre Bounmer</v>
      </c>
      <c r="G32" s="17">
        <v>3000</v>
      </c>
      <c r="H32" s="18"/>
      <c r="K32" s="15" t="s">
        <v>21</v>
      </c>
      <c r="L32" s="16" t="s">
        <v>844</v>
      </c>
      <c r="M32" s="15" t="s">
        <v>55</v>
      </c>
    </row>
    <row r="33" spans="1:13" ht="16.5" x14ac:dyDescent="0.35">
      <c r="A33" s="13">
        <v>45660</v>
      </c>
      <c r="C33">
        <v>4411000000</v>
      </c>
      <c r="D33" t="str">
        <f>IFERROR(IF(ISBLANK(M33),"",VLOOKUP("*"&amp;M33&amp;"*",BDD!$A$2:$A$1000,1,FALSE)),"")</f>
        <v>SAIDOU ABDELLATIPH</v>
      </c>
      <c r="E33" t="str">
        <f t="shared" si="0"/>
        <v>Virement émis / FAC / SAIDOU ABDELLATIPH</v>
      </c>
      <c r="G33" s="17">
        <v>3600</v>
      </c>
      <c r="H33" s="18"/>
      <c r="K33" s="15" t="s">
        <v>21</v>
      </c>
      <c r="L33" s="16" t="s">
        <v>844</v>
      </c>
      <c r="M33" s="15" t="s">
        <v>732</v>
      </c>
    </row>
    <row r="34" spans="1:13" ht="16.5" x14ac:dyDescent="0.35">
      <c r="A34" s="13">
        <v>45660</v>
      </c>
      <c r="C34">
        <v>4411000000</v>
      </c>
      <c r="D34" t="str">
        <f>IFERROR(IF(ISBLANK(M34),"",VLOOKUP("*"&amp;M34&amp;"*",BDD!$A$2:$A$1000,1,FALSE)),"")</f>
        <v>IMA PRINT/TEMARA</v>
      </c>
      <c r="E34" t="str">
        <f t="shared" si="0"/>
        <v>Virement émis / FAC / Ima Print</v>
      </c>
      <c r="G34" s="17">
        <v>1080</v>
      </c>
      <c r="H34" s="18"/>
      <c r="K34" s="15" t="s">
        <v>21</v>
      </c>
      <c r="L34" s="16" t="s">
        <v>844</v>
      </c>
      <c r="M34" s="15" t="s">
        <v>165</v>
      </c>
    </row>
    <row r="35" spans="1:13" ht="16.5" x14ac:dyDescent="0.35">
      <c r="A35" s="13">
        <v>45660</v>
      </c>
      <c r="C35">
        <v>4411000000</v>
      </c>
      <c r="D35" t="str">
        <f>IFERROR(IF(ISBLANK(M35),"",VLOOKUP("*"&amp;M35&amp;"*",BDD!$A$2:$A$1000,1,FALSE)),"")</f>
        <v>REFRIPRO</v>
      </c>
      <c r="E35" t="str">
        <f t="shared" si="0"/>
        <v>Virement émis / FAC / REFRIPRO</v>
      </c>
      <c r="G35" s="17">
        <v>39984</v>
      </c>
      <c r="H35" s="18"/>
      <c r="K35" s="15" t="s">
        <v>21</v>
      </c>
      <c r="L35" s="16" t="s">
        <v>844</v>
      </c>
      <c r="M35" s="15" t="s">
        <v>100</v>
      </c>
    </row>
    <row r="36" spans="1:13" ht="16.5" x14ac:dyDescent="0.35">
      <c r="A36" s="13">
        <v>45660</v>
      </c>
      <c r="C36">
        <v>4411000000</v>
      </c>
      <c r="D36" t="str">
        <f>IFERROR(IF(ISBLANK(M36),"",VLOOKUP("*"&amp;M36&amp;"*",BDD!$A$2:$A$1000,1,FALSE)),"")</f>
        <v>MOGESSE</v>
      </c>
      <c r="E36" t="str">
        <f t="shared" si="0"/>
        <v>Virement émis / FAC / Mogesse</v>
      </c>
      <c r="G36" s="17">
        <v>25920</v>
      </c>
      <c r="H36" s="18"/>
      <c r="K36" s="15" t="s">
        <v>21</v>
      </c>
      <c r="L36" s="16" t="s">
        <v>844</v>
      </c>
      <c r="M36" s="15" t="s">
        <v>205</v>
      </c>
    </row>
    <row r="37" spans="1:13" ht="16.5" x14ac:dyDescent="0.35">
      <c r="A37" s="13">
        <v>45660</v>
      </c>
      <c r="C37">
        <v>4432000000</v>
      </c>
      <c r="D37" t="str">
        <f>IFERROR(IF(ISBLANK(M37),"",VLOOKUP("*"&amp;M37&amp;"*",BDD!$A$2:$A$1000,1,FALSE)),"")</f>
        <v/>
      </c>
      <c r="E37" t="str">
        <f t="shared" si="0"/>
        <v>Virement émis / SAL / ETTOUMY Mina</v>
      </c>
      <c r="G37" s="17">
        <v>1799</v>
      </c>
      <c r="H37" s="18"/>
      <c r="K37" s="15" t="s">
        <v>21</v>
      </c>
      <c r="L37" s="16" t="s">
        <v>848</v>
      </c>
      <c r="M37" s="15" t="s">
        <v>270</v>
      </c>
    </row>
    <row r="38" spans="1:13" ht="16.5" x14ac:dyDescent="0.35">
      <c r="A38" s="13">
        <v>45660</v>
      </c>
      <c r="C38">
        <v>6147300000</v>
      </c>
      <c r="D38" t="str">
        <f>IFERROR(IF(ISBLANK(M38),"",VLOOKUP("*"&amp;M38&amp;"*",BDD!$A$2:$A$1000,1,FALSE)),"")</f>
        <v/>
      </c>
      <c r="E38" t="str">
        <f t="shared" si="0"/>
        <v>Frais /  bancaires / Module DOCNET</v>
      </c>
      <c r="G38" s="17">
        <v>107.25</v>
      </c>
      <c r="H38" s="18"/>
      <c r="K38" s="15" t="s">
        <v>839</v>
      </c>
      <c r="L38" s="16" t="s">
        <v>840</v>
      </c>
      <c r="M38" s="15" t="s">
        <v>27</v>
      </c>
    </row>
    <row r="39" spans="1:13" ht="16.5" x14ac:dyDescent="0.35">
      <c r="A39" s="13">
        <v>45660</v>
      </c>
      <c r="C39">
        <v>6147300000</v>
      </c>
      <c r="D39" t="str">
        <f>IFERROR(IF(ISBLANK(M39),"",VLOOKUP("*"&amp;M39&amp;"*",BDD!$A$2:$A$1000,1,FALSE)),"")</f>
        <v/>
      </c>
      <c r="E39" t="str">
        <f t="shared" si="0"/>
        <v>Frais  /  bancaires / arreter du compte 4em trim 2024</v>
      </c>
      <c r="G39" s="17">
        <v>46495.3</v>
      </c>
      <c r="H39" s="18"/>
      <c r="K39" s="15" t="s">
        <v>849</v>
      </c>
      <c r="L39" s="16" t="s">
        <v>840</v>
      </c>
      <c r="M39" s="24" t="s">
        <v>271</v>
      </c>
    </row>
    <row r="40" spans="1:13" ht="16.5" x14ac:dyDescent="0.35">
      <c r="A40" s="13">
        <v>45660</v>
      </c>
      <c r="C40">
        <v>4411000000</v>
      </c>
      <c r="D40" t="str">
        <f>IFERROR(IF(ISBLANK(M40),"",VLOOKUP("*"&amp;M40&amp;"*",BDD!$A$2:$A$1000,1,FALSE)),"")</f>
        <v>MP.TRANSPORT INTERNATIONAL</v>
      </c>
      <c r="E40" t="str">
        <f t="shared" si="0"/>
        <v>Virement émis / FAC / MP.TRANSPORT INTERNATIONAL</v>
      </c>
      <c r="G40" s="17">
        <v>102000</v>
      </c>
      <c r="H40" s="18"/>
      <c r="K40" s="15" t="s">
        <v>21</v>
      </c>
      <c r="L40" s="16" t="s">
        <v>844</v>
      </c>
      <c r="M40" t="s">
        <v>678</v>
      </c>
    </row>
    <row r="41" spans="1:13" ht="16.5" x14ac:dyDescent="0.35">
      <c r="A41" s="13">
        <v>45660</v>
      </c>
      <c r="C41">
        <v>4411000000</v>
      </c>
      <c r="D41" t="str">
        <f>IFERROR(IF(ISBLANK(M41),"",VLOOKUP("*"&amp;M41&amp;"*",BDD!$A$2:$A$1000,1,FALSE)),"")</f>
        <v>INTER RIMYSTRANS SARL AU</v>
      </c>
      <c r="E41" t="str">
        <f t="shared" si="0"/>
        <v>Virement émis / FAC / INTER RIMYSTRANS SARL AU</v>
      </c>
      <c r="G41" s="17">
        <v>64000</v>
      </c>
      <c r="H41" s="18"/>
      <c r="K41" s="15" t="s">
        <v>21</v>
      </c>
      <c r="L41" s="16" t="s">
        <v>844</v>
      </c>
      <c r="M41" t="s">
        <v>592</v>
      </c>
    </row>
    <row r="42" spans="1:13" ht="16.5" x14ac:dyDescent="0.35">
      <c r="A42" s="13">
        <v>45660</v>
      </c>
      <c r="C42">
        <v>4411000000</v>
      </c>
      <c r="D42" t="str">
        <f>IFERROR(IF(ISBLANK(M42),"",VLOOKUP("*"&amp;M42&amp;"*",BDD!$A$2:$A$1000,1,FALSE)),"")</f>
        <v>YOUSAM TRANS SARL</v>
      </c>
      <c r="E42" t="str">
        <f t="shared" si="0"/>
        <v>Virement émis / FAC / Yousam Trans</v>
      </c>
      <c r="G42" s="17">
        <v>64000</v>
      </c>
      <c r="H42" s="18"/>
      <c r="K42" s="15" t="s">
        <v>21</v>
      </c>
      <c r="L42" s="16" t="s">
        <v>844</v>
      </c>
      <c r="M42" s="15" t="s">
        <v>63</v>
      </c>
    </row>
    <row r="43" spans="1:13" ht="16.5" x14ac:dyDescent="0.35">
      <c r="A43" s="13">
        <v>45663</v>
      </c>
      <c r="C43">
        <v>4411000000</v>
      </c>
      <c r="D43" t="str">
        <f>IFERROR(IF(ISBLANK(M43),"",VLOOKUP("*"&amp;M43&amp;"*",BDD!$A$2:$A$1000,1,FALSE)),"")</f>
        <v>WAFABAIL CONTRAT S0514750 MAP MAGHREB</v>
      </c>
      <c r="E43" t="str">
        <f t="shared" si="0"/>
        <v>prélèvement  / FAC / WAFABAIL CONTRAT S0514750 MAP MAGHREB</v>
      </c>
      <c r="G43" s="17">
        <v>10204.08</v>
      </c>
      <c r="H43" s="18"/>
      <c r="K43" s="15" t="s">
        <v>15</v>
      </c>
      <c r="L43" s="16" t="s">
        <v>844</v>
      </c>
      <c r="M43" s="15" t="s">
        <v>821</v>
      </c>
    </row>
    <row r="44" spans="1:13" ht="16.5" x14ac:dyDescent="0.35">
      <c r="A44" s="13">
        <v>45663</v>
      </c>
      <c r="C44">
        <v>6147300000</v>
      </c>
      <c r="D44" t="str">
        <f>IFERROR(IF(ISBLANK(M44),"",VLOOKUP("*"&amp;M44&amp;"*",BDD!$A$2:$A$1000,1,FALSE)),"")</f>
        <v/>
      </c>
      <c r="E44" t="str">
        <f t="shared" si="0"/>
        <v>Frais / bancaire / SMS SUPLM</v>
      </c>
      <c r="G44" s="17">
        <v>8.8000000000000007</v>
      </c>
      <c r="H44" s="18"/>
      <c r="K44" s="15" t="s">
        <v>839</v>
      </c>
      <c r="L44" s="16" t="s">
        <v>850</v>
      </c>
      <c r="M44" s="15" t="s">
        <v>76</v>
      </c>
    </row>
    <row r="45" spans="1:13" ht="16.5" x14ac:dyDescent="0.35">
      <c r="A45" s="13">
        <v>45663</v>
      </c>
      <c r="C45">
        <v>4411000000</v>
      </c>
      <c r="D45" t="str">
        <f>IFERROR(IF(ISBLANK(M45),"",VLOOKUP("*"&amp;M45&amp;"*",BDD!$A$2:$A$1000,1,FALSE)),"")</f>
        <v>BRICOMA</v>
      </c>
      <c r="E45" t="str">
        <f t="shared" si="0"/>
        <v>paiement par carte /  / Bricoma</v>
      </c>
      <c r="G45" s="17">
        <v>783</v>
      </c>
      <c r="H45" s="18"/>
      <c r="K45" s="15" t="s">
        <v>12</v>
      </c>
      <c r="L45" s="16"/>
      <c r="M45" s="15" t="s">
        <v>62</v>
      </c>
    </row>
    <row r="46" spans="1:13" ht="16.5" x14ac:dyDescent="0.35">
      <c r="A46" s="13">
        <v>45663</v>
      </c>
      <c r="C46">
        <v>4411000000</v>
      </c>
      <c r="D46" t="str">
        <f>IFERROR(IF(ISBLANK(M46),"",VLOOKUP("*"&amp;M46&amp;"*",BDD!$A$2:$A$1000,1,FALSE)),"")</f>
        <v>BRICOMA</v>
      </c>
      <c r="E46" t="str">
        <f t="shared" si="0"/>
        <v>paiement par carte /  / Bricoma</v>
      </c>
      <c r="G46" s="17">
        <v>2257.3000000000002</v>
      </c>
      <c r="H46" s="18"/>
      <c r="K46" s="15" t="s">
        <v>12</v>
      </c>
      <c r="L46" s="16"/>
      <c r="M46" s="15" t="s">
        <v>62</v>
      </c>
    </row>
    <row r="47" spans="1:13" ht="16.5" x14ac:dyDescent="0.35">
      <c r="A47" s="13">
        <v>45664</v>
      </c>
      <c r="C47">
        <v>4411000000</v>
      </c>
      <c r="D47" t="str">
        <f>IFERROR(IF(ISBLANK(M47),"",VLOOKUP("*"&amp;M47&amp;"*",BDD!$A$2:$A$1000,1,FALSE)),"")</f>
        <v>CARREFOUR</v>
      </c>
      <c r="E47" t="str">
        <f t="shared" si="0"/>
        <v>paiement par carte /  / Carrefour</v>
      </c>
      <c r="G47" s="17">
        <v>1147.1500000000001</v>
      </c>
      <c r="H47" s="18"/>
      <c r="K47" s="15" t="s">
        <v>12</v>
      </c>
      <c r="L47" s="16"/>
      <c r="M47" s="15" t="s">
        <v>236</v>
      </c>
    </row>
    <row r="48" spans="1:13" ht="16.5" x14ac:dyDescent="0.35">
      <c r="A48" s="13">
        <v>45665</v>
      </c>
      <c r="C48">
        <v>4411000000</v>
      </c>
      <c r="D48" t="str">
        <f>IFERROR(IF(ISBLANK(M48),"",VLOOKUP("*"&amp;M48&amp;"*",BDD!$A$2:$A$1000,1,FALSE)),"")</f>
        <v>FOURNIAUTO</v>
      </c>
      <c r="E48" t="str">
        <f t="shared" si="0"/>
        <v>Virement émis / FAC / fourniauto</v>
      </c>
      <c r="G48" s="17">
        <v>2995.74</v>
      </c>
      <c r="H48" s="18"/>
      <c r="K48" s="15" t="s">
        <v>21</v>
      </c>
      <c r="L48" s="16" t="s">
        <v>844</v>
      </c>
      <c r="M48" s="15" t="s">
        <v>87</v>
      </c>
    </row>
    <row r="49" spans="1:13" ht="16.5" x14ac:dyDescent="0.35">
      <c r="A49" s="13">
        <v>45665</v>
      </c>
      <c r="C49">
        <v>3421000000</v>
      </c>
      <c r="D49" t="str">
        <f>IFERROR(IF(ISBLANK(M49),"",VLOOKUP("*"&amp;M49&amp;"*",BDD!$A$2:$A$1000,1,FALSE)),"")</f>
        <v>FRULEXXO</v>
      </c>
      <c r="E49" t="str">
        <f t="shared" si="0"/>
        <v>virement reçu / RPT05537443 / FRULEXXO</v>
      </c>
      <c r="G49" s="22"/>
      <c r="H49" s="17">
        <v>1573168.69</v>
      </c>
      <c r="K49" s="15" t="s">
        <v>28</v>
      </c>
      <c r="L49" s="21" t="s">
        <v>275</v>
      </c>
      <c r="M49" s="20" t="s">
        <v>29</v>
      </c>
    </row>
    <row r="50" spans="1:13" ht="16.5" x14ac:dyDescent="0.35">
      <c r="A50" s="13">
        <v>45665</v>
      </c>
      <c r="C50">
        <v>6147320000</v>
      </c>
      <c r="D50" t="str">
        <f>IFERROR(IF(ISBLANK(M50),"",VLOOKUP("*"&amp;M50&amp;"*",BDD!$A$2:$A$1000,1,FALSE)),"")</f>
        <v/>
      </c>
      <c r="E50" t="str">
        <f t="shared" si="0"/>
        <v>Frais  / bancaires / Com/vir/reçu</v>
      </c>
      <c r="G50" s="22">
        <v>2146.9499999999998</v>
      </c>
      <c r="H50" s="17"/>
      <c r="K50" s="15" t="s">
        <v>849</v>
      </c>
      <c r="L50" s="21" t="s">
        <v>851</v>
      </c>
      <c r="M50" s="23" t="s">
        <v>31</v>
      </c>
    </row>
    <row r="51" spans="1:13" ht="16.5" x14ac:dyDescent="0.35">
      <c r="A51" s="13">
        <v>45665</v>
      </c>
      <c r="C51">
        <v>6331000000</v>
      </c>
      <c r="D51" t="str">
        <f>IFERROR(IF(ISBLANK(M51),"",VLOOKUP("*"&amp;M51&amp;"*",BDD!$A$2:$A$1000,1,FALSE)),"")</f>
        <v/>
      </c>
      <c r="E51" t="str">
        <f t="shared" si="0"/>
        <v>Difference  / de change / PERTE</v>
      </c>
      <c r="G51" s="22">
        <v>22918.69</v>
      </c>
      <c r="H51" s="17"/>
      <c r="K51" s="15" t="s">
        <v>841</v>
      </c>
      <c r="L51" s="21" t="s">
        <v>842</v>
      </c>
      <c r="M51" s="23" t="s">
        <v>843</v>
      </c>
    </row>
    <row r="52" spans="1:13" ht="16.5" x14ac:dyDescent="0.35">
      <c r="A52" s="13">
        <v>45665</v>
      </c>
      <c r="C52">
        <v>4411000000</v>
      </c>
      <c r="D52" t="str">
        <f>IFERROR(IF(ISBLANK(M52),"",VLOOKUP("*"&amp;M52&amp;"*",BDD!$A$2:$A$1000,1,FALSE)),"")</f>
        <v>EL MAJDOUBI ABDELLAH .</v>
      </c>
      <c r="E52" t="str">
        <f t="shared" si="0"/>
        <v>Virement émis / FELAH / EL MAJDOUBI ABDELLAH .</v>
      </c>
      <c r="G52" s="17">
        <v>422791.45</v>
      </c>
      <c r="H52" s="18"/>
      <c r="K52" s="15" t="s">
        <v>21</v>
      </c>
      <c r="L52" s="16" t="s">
        <v>847</v>
      </c>
      <c r="M52" t="s">
        <v>479</v>
      </c>
    </row>
    <row r="53" spans="1:13" ht="16.5" x14ac:dyDescent="0.35">
      <c r="A53" s="13">
        <v>45665</v>
      </c>
      <c r="C53">
        <v>4411000000</v>
      </c>
      <c r="D53" t="str">
        <f>IFERROR(IF(ISBLANK(M53),"",VLOOKUP("*"&amp;M53&amp;"*",BDD!$A$2:$A$1000,1,FALSE)),"")</f>
        <v>CARREFOUR</v>
      </c>
      <c r="E53" t="str">
        <f t="shared" si="0"/>
        <v>paiement par carte / FAC / Carrefour</v>
      </c>
      <c r="G53" s="17">
        <v>1920.15</v>
      </c>
      <c r="H53" s="18"/>
      <c r="K53" s="15" t="s">
        <v>12</v>
      </c>
      <c r="L53" s="16" t="s">
        <v>844</v>
      </c>
      <c r="M53" s="15" t="s">
        <v>236</v>
      </c>
    </row>
    <row r="54" spans="1:13" ht="16.5" x14ac:dyDescent="0.35">
      <c r="A54" s="13">
        <v>45665</v>
      </c>
      <c r="C54">
        <v>4411000000</v>
      </c>
      <c r="D54" t="str">
        <f>IFERROR(IF(ISBLANK(M54),"",VLOOKUP("*"&amp;M54&amp;"*",BDD!$A$2:$A$1000,1,FALSE)),"")</f>
        <v>DECO NEW TRAV SARL AU</v>
      </c>
      <c r="E54" t="str">
        <f t="shared" si="0"/>
        <v>Virement émis / FAC / DECO NEW</v>
      </c>
      <c r="G54" s="17">
        <v>5000</v>
      </c>
      <c r="H54" s="18"/>
      <c r="K54" s="15" t="s">
        <v>21</v>
      </c>
      <c r="L54" s="16" t="s">
        <v>844</v>
      </c>
      <c r="M54" s="15" t="s">
        <v>276</v>
      </c>
    </row>
    <row r="55" spans="1:13" ht="16.5" x14ac:dyDescent="0.35">
      <c r="A55" s="13">
        <v>45666</v>
      </c>
      <c r="C55">
        <v>4411000000</v>
      </c>
      <c r="D55" t="str">
        <f>IFERROR(IF(ISBLANK(M55),"",VLOOKUP("*"&amp;M55&amp;"*",BDD!$A$2:$A$1000,1,FALSE)),"")</f>
        <v>ELOMAMI RACHID .</v>
      </c>
      <c r="E55" t="str">
        <f t="shared" si="0"/>
        <v>Virement émis / FELAH / ELOMAMI Rachid</v>
      </c>
      <c r="G55" s="17">
        <v>3074.7</v>
      </c>
      <c r="H55" s="18"/>
      <c r="K55" s="15" t="s">
        <v>21</v>
      </c>
      <c r="L55" s="16" t="s">
        <v>847</v>
      </c>
      <c r="M55" s="15" t="s">
        <v>40</v>
      </c>
    </row>
    <row r="56" spans="1:13" ht="16.5" x14ac:dyDescent="0.35">
      <c r="A56" s="13">
        <v>45666</v>
      </c>
      <c r="C56">
        <v>4411000000</v>
      </c>
      <c r="D56" t="str">
        <f>IFERROR(IF(ISBLANK(M56),"",VLOOKUP("*"&amp;M56&amp;"*",BDD!$A$2:$A$1000,1,FALSE)),"")</f>
        <v>EL MOUDDENE HAMZA .</v>
      </c>
      <c r="E56" t="str">
        <f t="shared" si="0"/>
        <v>Virement émis / FELAH / EL MOUDDENE HAMZA .</v>
      </c>
      <c r="G56" s="17">
        <v>105489.31</v>
      </c>
      <c r="H56" s="18"/>
      <c r="K56" s="15" t="s">
        <v>21</v>
      </c>
      <c r="L56" s="16" t="s">
        <v>847</v>
      </c>
      <c r="M56" s="15" t="s">
        <v>483</v>
      </c>
    </row>
    <row r="57" spans="1:13" ht="16.5" x14ac:dyDescent="0.35">
      <c r="A57" s="13">
        <v>45666</v>
      </c>
      <c r="C57">
        <v>4411000000</v>
      </c>
      <c r="D57" t="str">
        <f>IFERROR(IF(ISBLANK(M57),"",VLOOKUP("*"&amp;M57&amp;"*",BDD!$A$2:$A$1000,1,FALSE)),"")</f>
        <v>EL MOUDDEN YOUSSEF .</v>
      </c>
      <c r="E57" t="str">
        <f t="shared" si="0"/>
        <v>Virement émis / FELAH / EL MOUDDEN YOUSSEF .</v>
      </c>
      <c r="G57" s="17">
        <v>238479.09</v>
      </c>
      <c r="H57" s="18"/>
      <c r="K57" s="15" t="s">
        <v>21</v>
      </c>
      <c r="L57" s="16" t="s">
        <v>847</v>
      </c>
      <c r="M57" s="15" t="s">
        <v>482</v>
      </c>
    </row>
    <row r="58" spans="1:13" ht="16.5" x14ac:dyDescent="0.35">
      <c r="A58" s="13">
        <v>45667</v>
      </c>
      <c r="C58">
        <v>4411000000</v>
      </c>
      <c r="D58" t="str">
        <f>IFERROR(IF(ISBLANK(M58),"",VLOOKUP("*"&amp;M58&amp;"*",BDD!$A$2:$A$1000,1,FALSE)),"")</f>
        <v>IDEALALU</v>
      </c>
      <c r="E58" t="str">
        <f t="shared" si="0"/>
        <v>Virement émis / FAC / IDEALALU</v>
      </c>
      <c r="G58" s="17">
        <v>28000</v>
      </c>
      <c r="H58" s="18"/>
      <c r="K58" s="15" t="s">
        <v>21</v>
      </c>
      <c r="L58" s="16" t="s">
        <v>844</v>
      </c>
      <c r="M58" s="15" t="s">
        <v>88</v>
      </c>
    </row>
    <row r="59" spans="1:13" ht="16.5" x14ac:dyDescent="0.35">
      <c r="A59" s="13">
        <v>45667</v>
      </c>
      <c r="C59">
        <v>4411000000</v>
      </c>
      <c r="D59" t="str">
        <f>IFERROR(IF(ISBLANK(M59),"",VLOOKUP("*"&amp;M59&amp;"*",BDD!$A$2:$A$1000,1,FALSE)),"")</f>
        <v>MEZIANE TOUHAMI .</v>
      </c>
      <c r="E59" t="str">
        <f t="shared" si="0"/>
        <v>Virement émis / FELAH / MEZIANE Touhami</v>
      </c>
      <c r="G59" s="17">
        <v>4840.43</v>
      </c>
      <c r="H59" s="18"/>
      <c r="K59" s="15" t="s">
        <v>21</v>
      </c>
      <c r="L59" s="16" t="s">
        <v>847</v>
      </c>
      <c r="M59" s="15" t="s">
        <v>216</v>
      </c>
    </row>
    <row r="60" spans="1:13" ht="16.5" x14ac:dyDescent="0.35">
      <c r="A60" s="13">
        <v>45670</v>
      </c>
      <c r="C60">
        <v>6147320000</v>
      </c>
      <c r="D60" t="str">
        <f>IFERROR(IF(ISBLANK(M60),"",VLOOKUP("*"&amp;M60&amp;"*",BDD!$A$2:$A$1000,1,FALSE)),"")</f>
        <v/>
      </c>
      <c r="E60" t="str">
        <f t="shared" si="0"/>
        <v>OPER.DEBIt / FRAIS / BQ</v>
      </c>
      <c r="G60" s="17">
        <v>547.79999999999995</v>
      </c>
      <c r="H60" s="18"/>
      <c r="K60" s="15" t="s">
        <v>852</v>
      </c>
      <c r="L60" s="16" t="s">
        <v>853</v>
      </c>
      <c r="M60" s="15" t="s">
        <v>854</v>
      </c>
    </row>
    <row r="61" spans="1:13" ht="16.5" x14ac:dyDescent="0.35">
      <c r="A61" s="13">
        <v>45670</v>
      </c>
      <c r="C61">
        <v>4441000000</v>
      </c>
      <c r="D61" t="str">
        <f>IFERROR(IF(ISBLANK(M61),"",VLOOKUP("*"&amp;M61&amp;"*",BDD!$A$2:$A$1000,1,FALSE)),"")</f>
        <v>CNSS</v>
      </c>
      <c r="E61" t="str">
        <f t="shared" si="0"/>
        <v>prélèvement  / COTIS / cnss</v>
      </c>
      <c r="G61" s="17">
        <v>217978.64</v>
      </c>
      <c r="H61" s="18"/>
      <c r="K61" s="15" t="s">
        <v>15</v>
      </c>
      <c r="L61" s="16" t="s">
        <v>855</v>
      </c>
      <c r="M61" s="15" t="s">
        <v>92</v>
      </c>
    </row>
    <row r="62" spans="1:13" ht="16.5" x14ac:dyDescent="0.35">
      <c r="A62" s="13">
        <v>45670</v>
      </c>
      <c r="C62">
        <v>4411000000</v>
      </c>
      <c r="D62" t="str">
        <f>IFERROR(IF(ISBLANK(M62),"",VLOOKUP("*"&amp;M62&amp;"*",BDD!$A$2:$A$1000,1,FALSE)),"")</f>
        <v>BRICOMA</v>
      </c>
      <c r="E62" t="str">
        <f t="shared" si="0"/>
        <v>paiement par carte / FAC / Bricoma</v>
      </c>
      <c r="G62" s="17">
        <v>1700</v>
      </c>
      <c r="H62" s="18"/>
      <c r="K62" s="15" t="s">
        <v>12</v>
      </c>
      <c r="L62" s="16" t="s">
        <v>844</v>
      </c>
      <c r="M62" s="15" t="s">
        <v>62</v>
      </c>
    </row>
    <row r="63" spans="1:13" ht="16.5" x14ac:dyDescent="0.35">
      <c r="A63" s="13">
        <v>45670</v>
      </c>
      <c r="C63">
        <v>3497000000</v>
      </c>
      <c r="D63" t="str">
        <f>IFERROR(IF(ISBLANK(M63),"",VLOOKUP("*"&amp;M63&amp;"*",BDD!$A$2:$A$1000,1,FALSE)),"")</f>
        <v/>
      </c>
      <c r="E63" t="str">
        <f t="shared" si="0"/>
        <v>Virement émis / FAC / BMJ Frere Trans</v>
      </c>
      <c r="G63" s="17">
        <v>64000</v>
      </c>
      <c r="H63" s="18"/>
      <c r="K63" s="15" t="s">
        <v>21</v>
      </c>
      <c r="L63" s="16" t="s">
        <v>844</v>
      </c>
      <c r="M63" s="15" t="s">
        <v>277</v>
      </c>
    </row>
    <row r="64" spans="1:13" ht="16.5" x14ac:dyDescent="0.35">
      <c r="A64" s="13">
        <v>45670</v>
      </c>
      <c r="C64">
        <v>6147300000</v>
      </c>
      <c r="D64" t="str">
        <f>IFERROR(IF(ISBLANK(M64),"",VLOOKUP("*"&amp;M64&amp;"*",BDD!$A$2:$A$1000,1,FALSE)),"")</f>
        <v/>
      </c>
      <c r="E64" t="str">
        <f t="shared" si="0"/>
        <v>Frais  / bancaires / commission/vir/sbrm</v>
      </c>
      <c r="G64" s="17">
        <v>165</v>
      </c>
      <c r="H64" s="18"/>
      <c r="K64" s="15" t="s">
        <v>849</v>
      </c>
      <c r="L64" s="16" t="s">
        <v>851</v>
      </c>
      <c r="M64" s="15" t="s">
        <v>279</v>
      </c>
    </row>
    <row r="65" spans="1:13" ht="16.5" x14ac:dyDescent="0.35">
      <c r="A65" s="13">
        <v>45670</v>
      </c>
      <c r="C65">
        <v>4411000000</v>
      </c>
      <c r="D65" t="str">
        <f>IFERROR(IF(ISBLANK(M65),"",VLOOKUP("*"&amp;M65&amp;"*",BDD!$A$2:$A$1000,1,FALSE)),"")</f>
        <v>CABINET HANINE TRANSIT</v>
      </c>
      <c r="E65" t="str">
        <f t="shared" si="0"/>
        <v>Virement émis / FAC / CABINET HANINE TRANSIT</v>
      </c>
      <c r="G65" s="17">
        <v>48525.2</v>
      </c>
      <c r="H65" s="18"/>
      <c r="K65" s="15" t="s">
        <v>21</v>
      </c>
      <c r="L65" s="16" t="s">
        <v>844</v>
      </c>
      <c r="M65" s="15" t="s">
        <v>393</v>
      </c>
    </row>
    <row r="66" spans="1:13" ht="16.5" x14ac:dyDescent="0.35">
      <c r="A66" s="13">
        <v>45672</v>
      </c>
      <c r="C66">
        <v>3421000000</v>
      </c>
      <c r="D66" t="str">
        <f>IFERROR(IF(ISBLANK(M66),"",VLOOKUP("*"&amp;M66&amp;"*",BDD!$A$2:$A$1000,1,FALSE)),"")</f>
        <v>FRULEXXO</v>
      </c>
      <c r="E66" t="str">
        <f t="shared" si="0"/>
        <v>virement reçu / RPT05546322 / FRULEXXO</v>
      </c>
      <c r="G66" s="22"/>
      <c r="H66" s="17">
        <v>1571005.13</v>
      </c>
      <c r="K66" s="15" t="s">
        <v>28</v>
      </c>
      <c r="L66" s="21" t="s">
        <v>280</v>
      </c>
      <c r="M66" s="20" t="s">
        <v>29</v>
      </c>
    </row>
    <row r="67" spans="1:13" ht="16.5" x14ac:dyDescent="0.35">
      <c r="A67" s="13">
        <v>45672</v>
      </c>
      <c r="C67">
        <v>6147320000</v>
      </c>
      <c r="D67" t="str">
        <f>IFERROR(IF(ISBLANK(M67),"",VLOOKUP("*"&amp;M67&amp;"*",BDD!$A$2:$A$1000,1,FALSE)),"")</f>
        <v/>
      </c>
      <c r="E67" t="str">
        <f t="shared" si="0"/>
        <v>Frais /  bancaires / Com/vir/reçu</v>
      </c>
      <c r="G67" s="22">
        <v>2124.27</v>
      </c>
      <c r="H67" s="17"/>
      <c r="K67" s="15" t="s">
        <v>839</v>
      </c>
      <c r="L67" s="21" t="s">
        <v>840</v>
      </c>
      <c r="M67" s="23" t="s">
        <v>31</v>
      </c>
    </row>
    <row r="68" spans="1:13" ht="16.5" x14ac:dyDescent="0.35">
      <c r="A68" s="13">
        <v>45672</v>
      </c>
      <c r="C68">
        <v>6331000000</v>
      </c>
      <c r="D68" t="str">
        <f>IFERROR(IF(ISBLANK(M68),"",VLOOKUP("*"&amp;M68&amp;"*",BDD!$A$2:$A$1000,1,FALSE)),"")</f>
        <v/>
      </c>
      <c r="E68" t="str">
        <f t="shared" si="0"/>
        <v>Difference  / de change / PERTE</v>
      </c>
      <c r="G68" s="22">
        <v>22255.13</v>
      </c>
      <c r="H68" s="17"/>
      <c r="K68" s="15" t="s">
        <v>841</v>
      </c>
      <c r="L68" s="21" t="s">
        <v>842</v>
      </c>
      <c r="M68" s="23" t="s">
        <v>843</v>
      </c>
    </row>
    <row r="69" spans="1:13" ht="16.5" x14ac:dyDescent="0.35">
      <c r="A69" s="13">
        <v>45672</v>
      </c>
      <c r="C69">
        <v>6147300000</v>
      </c>
      <c r="D69" t="str">
        <f>IFERROR(IF(ISBLANK(M69),"",VLOOKUP("*"&amp;M69&amp;"*",BDD!$A$2:$A$1000,1,FALSE)),"")</f>
        <v/>
      </c>
      <c r="E69" t="str">
        <f t="shared" ref="E69:E125" si="1">CONCATENATE($K69," / ",$L69," / ",$M69)</f>
        <v>Commission / FAC / Booking.com</v>
      </c>
      <c r="G69" s="17">
        <v>105.31</v>
      </c>
      <c r="H69" s="18"/>
      <c r="K69" s="15" t="s">
        <v>168</v>
      </c>
      <c r="L69" s="16" t="s">
        <v>844</v>
      </c>
      <c r="M69" s="15" t="s">
        <v>281</v>
      </c>
    </row>
    <row r="70" spans="1:13" ht="16.5" x14ac:dyDescent="0.35">
      <c r="A70" s="13">
        <v>45672</v>
      </c>
      <c r="C70">
        <v>4452110000</v>
      </c>
      <c r="D70" t="str">
        <f>IFERROR(IF(ISBLANK(M70),"",VLOOKUP("*"&amp;M70&amp;"*",BDD!$A$2:$A$1000,1,FALSE)),"")</f>
        <v/>
      </c>
      <c r="E70" t="str">
        <f t="shared" si="1"/>
        <v>paiement  / FRAIS / Vignette</v>
      </c>
      <c r="G70" s="17">
        <v>6100</v>
      </c>
      <c r="H70" s="18"/>
      <c r="K70" s="15" t="s">
        <v>282</v>
      </c>
      <c r="L70" s="16" t="s">
        <v>853</v>
      </c>
      <c r="M70" s="15" t="s">
        <v>283</v>
      </c>
    </row>
    <row r="71" spans="1:13" ht="16.5" x14ac:dyDescent="0.35">
      <c r="A71" s="13">
        <v>45672</v>
      </c>
      <c r="C71">
        <v>4411000000</v>
      </c>
      <c r="D71" t="str">
        <f>IFERROR(IF(ISBLANK(M71),"",VLOOKUP("*"&amp;M71&amp;"*",BDD!$A$2:$A$1000,1,FALSE)),"")</f>
        <v>BRICOMA</v>
      </c>
      <c r="E71" t="str">
        <f t="shared" si="1"/>
        <v>paiement par carte / FAC / Bricoma</v>
      </c>
      <c r="G71" s="17">
        <v>672.6</v>
      </c>
      <c r="H71" s="18"/>
      <c r="K71" s="15" t="s">
        <v>12</v>
      </c>
      <c r="L71" s="16" t="s">
        <v>844</v>
      </c>
      <c r="M71" s="15" t="s">
        <v>62</v>
      </c>
    </row>
    <row r="72" spans="1:13" ht="16.5" x14ac:dyDescent="0.35">
      <c r="A72" s="13">
        <v>45672</v>
      </c>
      <c r="C72">
        <v>4411000000</v>
      </c>
      <c r="D72" t="str">
        <f>IFERROR(IF(ISBLANK(M72),"",VLOOKUP("*"&amp;M72&amp;"*",BDD!$A$2:$A$1000,1,FALSE)),"")</f>
        <v>WAFABAIL CONTRAT S0514770 MAP MAGHREB</v>
      </c>
      <c r="E72" t="str">
        <f t="shared" si="1"/>
        <v>prélèvement  / FAC / WAFABAIL CONTRAT S0514770 MAP MAGHREB</v>
      </c>
      <c r="G72" s="17">
        <v>20408.169999999998</v>
      </c>
      <c r="H72" s="18"/>
      <c r="K72" s="15" t="s">
        <v>15</v>
      </c>
      <c r="L72" s="16" t="s">
        <v>844</v>
      </c>
      <c r="M72" s="15" t="s">
        <v>823</v>
      </c>
    </row>
    <row r="73" spans="1:13" ht="16.5" x14ac:dyDescent="0.35">
      <c r="A73" s="13">
        <v>45672</v>
      </c>
      <c r="C73">
        <v>4411000000</v>
      </c>
      <c r="D73" t="str">
        <f>IFERROR(IF(ISBLANK(M73),"",VLOOKUP("*"&amp;M73&amp;"*",BDD!$A$2:$A$1000,1,FALSE)),"")</f>
        <v>WAFABAIL CONTRAT S0514770 MAP MAGHREB</v>
      </c>
      <c r="E73" t="str">
        <f t="shared" si="1"/>
        <v>prélèvement  / FAC / WAFABAIL CONTRAT S0514770 MAP MAGHREB</v>
      </c>
      <c r="G73" s="17">
        <v>20139.84</v>
      </c>
      <c r="H73" s="18"/>
      <c r="K73" s="15" t="s">
        <v>15</v>
      </c>
      <c r="L73" s="16" t="s">
        <v>844</v>
      </c>
      <c r="M73" s="15" t="s">
        <v>823</v>
      </c>
    </row>
    <row r="74" spans="1:13" ht="16.5" x14ac:dyDescent="0.35">
      <c r="A74" s="13">
        <v>45672</v>
      </c>
      <c r="C74">
        <v>4411000000</v>
      </c>
      <c r="D74" t="str">
        <f>IFERROR(IF(ISBLANK(M74),"",VLOOKUP("*"&amp;M74&amp;"*",BDD!$A$2:$A$1000,1,FALSE)),"")</f>
        <v>REDAL/TEMARA</v>
      </c>
      <c r="E74" t="str">
        <f t="shared" si="1"/>
        <v>prélèvement  / FAC / Redal</v>
      </c>
      <c r="G74" s="17">
        <v>21174.44</v>
      </c>
      <c r="H74" s="18"/>
      <c r="K74" s="15" t="s">
        <v>15</v>
      </c>
      <c r="L74" s="16" t="s">
        <v>844</v>
      </c>
      <c r="M74" s="15" t="s">
        <v>98</v>
      </c>
    </row>
    <row r="75" spans="1:13" ht="16.5" x14ac:dyDescent="0.35">
      <c r="A75" s="13">
        <v>45672</v>
      </c>
      <c r="C75">
        <v>4411000000</v>
      </c>
      <c r="D75" t="str">
        <f>IFERROR(IF(ISBLANK(M75),"",VLOOKUP("*"&amp;M75&amp;"*",BDD!$A$2:$A$1000,1,FALSE)),"")</f>
        <v>REDAL/TEMARA</v>
      </c>
      <c r="E75" t="str">
        <f t="shared" si="1"/>
        <v>prélèvement  / FAC / Redal</v>
      </c>
      <c r="G75" s="17">
        <v>4682.8500000000004</v>
      </c>
      <c r="H75" s="18"/>
      <c r="K75" s="15" t="s">
        <v>15</v>
      </c>
      <c r="L75" s="16" t="s">
        <v>844</v>
      </c>
      <c r="M75" s="15" t="s">
        <v>98</v>
      </c>
    </row>
    <row r="76" spans="1:13" ht="16.5" x14ac:dyDescent="0.35">
      <c r="A76" s="13">
        <v>45672</v>
      </c>
      <c r="C76">
        <v>4432000000</v>
      </c>
      <c r="D76" t="str">
        <f>IFERROR(IF(ISBLANK(M76),"",VLOOKUP("*"&amp;M76&amp;"*",BDD!$A$2:$A$1000,1,FALSE)),"")</f>
        <v/>
      </c>
      <c r="E76" t="str">
        <f t="shared" si="1"/>
        <v>Virement émis / PAIE / salaire ouvriers</v>
      </c>
      <c r="G76" s="17">
        <v>200300</v>
      </c>
      <c r="H76" s="18"/>
      <c r="K76" s="15" t="s">
        <v>21</v>
      </c>
      <c r="L76" s="16" t="s">
        <v>856</v>
      </c>
      <c r="M76" s="15" t="s">
        <v>22</v>
      </c>
    </row>
    <row r="77" spans="1:13" ht="16.5" x14ac:dyDescent="0.35">
      <c r="A77" s="13">
        <v>45672</v>
      </c>
      <c r="C77">
        <v>4411000000</v>
      </c>
      <c r="D77" t="str">
        <f>IFERROR(IF(ISBLANK(M77),"",VLOOKUP("*"&amp;M77&amp;"*",BDD!$A$2:$A$1000,1,FALSE)),"")</f>
        <v>EL MAJDOUBI ABDELLAH .</v>
      </c>
      <c r="E77" t="str">
        <f t="shared" si="1"/>
        <v>Virement émis / FELAH / EL MAJDOUBI ABDELLAH .</v>
      </c>
      <c r="G77" s="17">
        <v>533817.17000000004</v>
      </c>
      <c r="H77" s="18"/>
      <c r="K77" s="15" t="s">
        <v>21</v>
      </c>
      <c r="L77" s="16" t="s">
        <v>847</v>
      </c>
      <c r="M77" s="15" t="s">
        <v>479</v>
      </c>
    </row>
    <row r="78" spans="1:13" ht="16.5" x14ac:dyDescent="0.35">
      <c r="A78" s="13">
        <v>45673</v>
      </c>
      <c r="C78">
        <v>4411000000</v>
      </c>
      <c r="D78" t="str">
        <f>IFERROR(IF(ISBLANK(M78),"",VLOOKUP("*"&amp;M78&amp;"*",BDD!$A$2:$A$1000,1,FALSE)),"")</f>
        <v>TEMARA STYLO</v>
      </c>
      <c r="E78" t="str">
        <f t="shared" si="1"/>
        <v>Virement émis / FAC / Temara stylo</v>
      </c>
      <c r="G78" s="17">
        <v>9524</v>
      </c>
      <c r="H78" s="18"/>
      <c r="K78" s="15" t="s">
        <v>21</v>
      </c>
      <c r="L78" s="16" t="s">
        <v>844</v>
      </c>
      <c r="M78" s="15" t="s">
        <v>68</v>
      </c>
    </row>
    <row r="79" spans="1:13" ht="16.5" x14ac:dyDescent="0.35">
      <c r="A79" s="13">
        <v>45673</v>
      </c>
      <c r="C79">
        <v>4411000000</v>
      </c>
      <c r="D79" t="str">
        <f>IFERROR(IF(ISBLANK(M79),"",VLOOKUP("*"&amp;M79&amp;"*",BDD!$A$2:$A$1000,1,FALSE)),"")</f>
        <v>EXCLUSIVE TRANS (SARL AU)</v>
      </c>
      <c r="E79" t="str">
        <f t="shared" si="1"/>
        <v>Virement émis / FAC / Exclusive trans</v>
      </c>
      <c r="G79" s="17">
        <v>33000</v>
      </c>
      <c r="H79" s="18"/>
      <c r="K79" s="15" t="s">
        <v>21</v>
      </c>
      <c r="L79" s="16" t="s">
        <v>844</v>
      </c>
      <c r="M79" s="15" t="s">
        <v>265</v>
      </c>
    </row>
    <row r="80" spans="1:13" ht="16.5" x14ac:dyDescent="0.35">
      <c r="A80" s="13">
        <v>45673</v>
      </c>
      <c r="C80">
        <v>4411000000</v>
      </c>
      <c r="D80" t="str">
        <f>IFERROR(IF(ISBLANK(M80),"",VLOOKUP("*"&amp;M80&amp;"*",BDD!$A$2:$A$1000,1,FALSE)),"")</f>
        <v>EL MOUDDEN YOUSSEF .</v>
      </c>
      <c r="E80" t="str">
        <f t="shared" si="1"/>
        <v>Virement émis / FELAH / EL MOUDDEN YOUSSEF .</v>
      </c>
      <c r="G80" s="17">
        <v>215753.95</v>
      </c>
      <c r="H80" s="18"/>
      <c r="K80" s="15" t="s">
        <v>21</v>
      </c>
      <c r="L80" s="16" t="s">
        <v>847</v>
      </c>
      <c r="M80" s="15" t="s">
        <v>482</v>
      </c>
    </row>
    <row r="81" spans="1:13" ht="16.5" x14ac:dyDescent="0.35">
      <c r="A81" s="13">
        <v>45673</v>
      </c>
      <c r="C81">
        <v>4411000000</v>
      </c>
      <c r="D81" t="str">
        <f>IFERROR(IF(ISBLANK(M81),"",VLOOKUP("*"&amp;M81&amp;"*",BDD!$A$2:$A$1000,1,FALSE)),"")</f>
        <v>TRANS TOUAYRI</v>
      </c>
      <c r="E81" t="str">
        <f t="shared" si="1"/>
        <v>Virement émis / FAC / trans touayri</v>
      </c>
      <c r="G81" s="17">
        <v>160234</v>
      </c>
      <c r="H81" s="18"/>
      <c r="K81" s="15" t="s">
        <v>21</v>
      </c>
      <c r="L81" s="16" t="s">
        <v>844</v>
      </c>
      <c r="M81" s="15" t="s">
        <v>101</v>
      </c>
    </row>
    <row r="82" spans="1:13" ht="16.5" x14ac:dyDescent="0.35">
      <c r="A82" s="13">
        <v>45673</v>
      </c>
      <c r="C82">
        <v>4411000000</v>
      </c>
      <c r="D82" t="str">
        <f>IFERROR(IF(ISBLANK(M82),"",VLOOKUP("*"&amp;M82&amp;"*",BDD!$A$2:$A$1000,1,FALSE)),"")</f>
        <v>EL MOUDDENE HAMZA .</v>
      </c>
      <c r="E82" t="str">
        <f t="shared" si="1"/>
        <v>Virement émis / FELAH / EL MOUDDENE HAMZA .</v>
      </c>
      <c r="G82" s="17">
        <v>191108.74</v>
      </c>
      <c r="H82" s="18"/>
      <c r="K82" s="15" t="s">
        <v>21</v>
      </c>
      <c r="L82" s="16" t="s">
        <v>847</v>
      </c>
      <c r="M82" s="15" t="s">
        <v>483</v>
      </c>
    </row>
    <row r="83" spans="1:13" ht="16.5" x14ac:dyDescent="0.35">
      <c r="A83" s="13">
        <v>45674</v>
      </c>
      <c r="C83">
        <v>4452110000</v>
      </c>
      <c r="D83" t="str">
        <f>IFERROR(IF(ISBLANK(M83),"",VLOOKUP("*"&amp;M83&amp;"*",BDD!$A$2:$A$1000,1,FALSE)),"")</f>
        <v/>
      </c>
      <c r="E83" t="str">
        <f t="shared" si="1"/>
        <v>paiement  / FRAIS / Vignette</v>
      </c>
      <c r="G83" s="17">
        <v>800</v>
      </c>
      <c r="H83" s="18"/>
      <c r="K83" s="15" t="s">
        <v>282</v>
      </c>
      <c r="L83" s="16" t="s">
        <v>853</v>
      </c>
      <c r="M83" s="15" t="s">
        <v>283</v>
      </c>
    </row>
    <row r="84" spans="1:13" ht="16.5" x14ac:dyDescent="0.35">
      <c r="A84" s="13">
        <v>45674</v>
      </c>
      <c r="C84">
        <v>4411000000</v>
      </c>
      <c r="D84" t="str">
        <f>IFERROR(IF(ISBLANK(M84),"",VLOOKUP("*"&amp;M84&amp;"*",BDD!$A$2:$A$1000,1,FALSE)),"")</f>
        <v>AUTOROUTE DU MAROC</v>
      </c>
      <c r="E84" t="str">
        <f t="shared" si="1"/>
        <v>paiement  / FAC / AUTOROUTE DU MAROC</v>
      </c>
      <c r="G84" s="17">
        <v>500</v>
      </c>
      <c r="H84" s="18"/>
      <c r="K84" s="15" t="s">
        <v>282</v>
      </c>
      <c r="L84" s="16" t="s">
        <v>844</v>
      </c>
      <c r="M84" t="s">
        <v>338</v>
      </c>
    </row>
    <row r="85" spans="1:13" ht="16.5" x14ac:dyDescent="0.35">
      <c r="A85" s="13">
        <v>45677</v>
      </c>
      <c r="C85">
        <v>4411000000</v>
      </c>
      <c r="D85" t="str">
        <f>IFERROR(IF(ISBLANK(M85),"",VLOOKUP("*"&amp;M85&amp;"*",BDD!$A$2:$A$1000,1,FALSE)),"")</f>
        <v>ASWAK ASSALAM</v>
      </c>
      <c r="E85" t="str">
        <f t="shared" si="1"/>
        <v>paiement par carte / FAC / ASWAK ASSALAM</v>
      </c>
      <c r="G85" s="17">
        <v>5557.9</v>
      </c>
      <c r="H85" s="18"/>
      <c r="K85" s="15" t="s">
        <v>12</v>
      </c>
      <c r="L85" s="16" t="s">
        <v>844</v>
      </c>
      <c r="M85" s="15" t="s">
        <v>333</v>
      </c>
    </row>
    <row r="86" spans="1:13" ht="16.5" x14ac:dyDescent="0.35">
      <c r="A86" s="13">
        <v>45678</v>
      </c>
      <c r="C86">
        <v>3421000000</v>
      </c>
      <c r="D86" t="str">
        <f>IFERROR(IF(ISBLANK(M86),"",VLOOKUP("*"&amp;M86&amp;"*",BDD!$A$2:$A$1000,1,FALSE)),"")</f>
        <v>FRULEXXO</v>
      </c>
      <c r="E86" t="str">
        <f t="shared" si="1"/>
        <v>virement reçu / RPT05555146 / FRULEXXO</v>
      </c>
      <c r="G86" s="22"/>
      <c r="H86" s="17">
        <v>1562977.6</v>
      </c>
      <c r="K86" s="15" t="s">
        <v>28</v>
      </c>
      <c r="L86" s="21" t="s">
        <v>285</v>
      </c>
      <c r="M86" s="20" t="s">
        <v>29</v>
      </c>
    </row>
    <row r="87" spans="1:13" ht="16.5" x14ac:dyDescent="0.35">
      <c r="A87" s="13">
        <v>45678</v>
      </c>
      <c r="C87">
        <v>6147320000</v>
      </c>
      <c r="D87" t="str">
        <f>IFERROR(IF(ISBLANK(M87),"",VLOOKUP("*"&amp;M87&amp;"*",BDD!$A$2:$A$1000,1,FALSE)),"")</f>
        <v/>
      </c>
      <c r="E87" t="str">
        <f t="shared" si="1"/>
        <v>Frais  / bancaires / Com/vir/reçu</v>
      </c>
      <c r="G87" s="22">
        <v>2135.64</v>
      </c>
      <c r="H87" s="17"/>
      <c r="K87" s="15" t="s">
        <v>849</v>
      </c>
      <c r="L87" s="21" t="s">
        <v>851</v>
      </c>
      <c r="M87" s="23" t="s">
        <v>31</v>
      </c>
    </row>
    <row r="88" spans="1:13" ht="16.5" x14ac:dyDescent="0.35">
      <c r="A88" s="13">
        <v>45678</v>
      </c>
      <c r="C88">
        <v>6331000000</v>
      </c>
      <c r="D88" t="str">
        <f>IFERROR(IF(ISBLANK(M88),"",VLOOKUP("*"&amp;M88&amp;"*",BDD!$A$2:$A$1000,1,FALSE)),"")</f>
        <v/>
      </c>
      <c r="E88" t="str">
        <f t="shared" si="1"/>
        <v>Difference  / de change / PERTE</v>
      </c>
      <c r="G88" s="22">
        <v>8227.6</v>
      </c>
      <c r="H88" s="17"/>
      <c r="K88" s="15" t="s">
        <v>841</v>
      </c>
      <c r="L88" s="21" t="s">
        <v>842</v>
      </c>
      <c r="M88" s="23" t="s">
        <v>843</v>
      </c>
    </row>
    <row r="89" spans="1:13" ht="16.5" x14ac:dyDescent="0.35">
      <c r="A89" s="13">
        <v>45678</v>
      </c>
      <c r="C89">
        <v>6147300000</v>
      </c>
      <c r="D89" t="str">
        <f>IFERROR(IF(ISBLANK(M89),"",VLOOKUP("*"&amp;M89&amp;"*",BDD!$A$2:$A$1000,1,FALSE)),"")</f>
        <v/>
      </c>
      <c r="E89" t="str">
        <f t="shared" si="1"/>
        <v>Commission / FRAIS / MARBELLA</v>
      </c>
      <c r="G89" s="17">
        <v>45.29</v>
      </c>
      <c r="H89" s="18"/>
      <c r="K89" s="15" t="s">
        <v>168</v>
      </c>
      <c r="L89" s="16" t="s">
        <v>853</v>
      </c>
      <c r="M89" s="15" t="s">
        <v>286</v>
      </c>
    </row>
    <row r="90" spans="1:13" ht="16.5" x14ac:dyDescent="0.35">
      <c r="A90" s="13">
        <v>45678</v>
      </c>
      <c r="C90">
        <v>6147300000</v>
      </c>
      <c r="D90" t="str">
        <f>IFERROR(IF(ISBLANK(M90),"",VLOOKUP("*"&amp;M90&amp;"*",BDD!$A$2:$A$1000,1,FALSE)),"")</f>
        <v/>
      </c>
      <c r="E90" t="str">
        <f t="shared" si="1"/>
        <v>Commission / FRAIS / Media markt Malaga</v>
      </c>
      <c r="G90" s="17">
        <v>49.26</v>
      </c>
      <c r="H90" s="18"/>
      <c r="K90" s="15" t="s">
        <v>168</v>
      </c>
      <c r="L90" s="16" t="s">
        <v>853</v>
      </c>
      <c r="M90" s="15" t="s">
        <v>233</v>
      </c>
    </row>
    <row r="91" spans="1:13" ht="16.5" x14ac:dyDescent="0.35">
      <c r="A91" s="13">
        <v>45678</v>
      </c>
      <c r="C91">
        <v>6147300000</v>
      </c>
      <c r="D91" t="str">
        <f>IFERROR(IF(ISBLANK(M91),"",VLOOKUP("*"&amp;M91&amp;"*",BDD!$A$2:$A$1000,1,FALSE)),"")</f>
        <v/>
      </c>
      <c r="E91" t="str">
        <f t="shared" si="1"/>
        <v>Commission / FRAIS / MERlin Mijas</v>
      </c>
      <c r="G91" s="17">
        <v>44.04</v>
      </c>
      <c r="H91" s="18"/>
      <c r="K91" s="15" t="s">
        <v>168</v>
      </c>
      <c r="L91" s="16" t="s">
        <v>853</v>
      </c>
      <c r="M91" s="15" t="s">
        <v>287</v>
      </c>
    </row>
    <row r="92" spans="1:13" ht="16.5" x14ac:dyDescent="0.35">
      <c r="A92" s="13">
        <v>45678</v>
      </c>
      <c r="C92">
        <v>4411000000</v>
      </c>
      <c r="D92" t="str">
        <f>IFERROR(IF(ISBLANK(M92),"",VLOOKUP("*"&amp;M92&amp;"*",BDD!$A$2:$A$1000,1,FALSE)),"")</f>
        <v>BRICOMA</v>
      </c>
      <c r="E92" t="str">
        <f t="shared" si="1"/>
        <v>paiement par carte / FAC / Bricoma</v>
      </c>
      <c r="G92" s="17">
        <v>1379</v>
      </c>
      <c r="H92" s="18"/>
      <c r="K92" s="15" t="s">
        <v>12</v>
      </c>
      <c r="L92" s="16" t="s">
        <v>844</v>
      </c>
      <c r="M92" s="15" t="s">
        <v>62</v>
      </c>
    </row>
    <row r="93" spans="1:13" ht="16.5" x14ac:dyDescent="0.35">
      <c r="A93" s="13">
        <v>45679</v>
      </c>
      <c r="C93">
        <v>4458110100</v>
      </c>
      <c r="D93" t="str">
        <f>IFERROR(IF(ISBLANK(M93),"",VLOOKUP("*"&amp;M93&amp;"*",BDD!$A$2:$A$1000,1,FALSE)),"")</f>
        <v/>
      </c>
      <c r="E93" t="s">
        <v>859</v>
      </c>
      <c r="G93" s="17">
        <v>400</v>
      </c>
      <c r="H93" s="18"/>
      <c r="K93" s="15" t="s">
        <v>15</v>
      </c>
      <c r="L93" s="16" t="s">
        <v>846</v>
      </c>
      <c r="M93" s="15" t="s">
        <v>20</v>
      </c>
    </row>
    <row r="94" spans="1:13" ht="16.5" x14ac:dyDescent="0.35">
      <c r="A94" s="13">
        <v>45679</v>
      </c>
      <c r="C94">
        <v>4458110200</v>
      </c>
      <c r="D94" t="str">
        <f>IFERROR(IF(ISBLANK(M94),"",VLOOKUP("*"&amp;M94&amp;"*",BDD!$A$2:$A$1000,1,FALSE)),"")</f>
        <v/>
      </c>
      <c r="E94" t="s">
        <v>860</v>
      </c>
      <c r="G94" s="17">
        <v>334</v>
      </c>
      <c r="H94" s="18"/>
      <c r="K94" s="15"/>
      <c r="L94" s="16"/>
      <c r="M94" s="15"/>
    </row>
    <row r="95" spans="1:13" ht="16.5" x14ac:dyDescent="0.35">
      <c r="A95" s="13">
        <v>45679</v>
      </c>
      <c r="C95">
        <v>4411000000</v>
      </c>
      <c r="D95" t="str">
        <f>IFERROR(IF(ISBLANK(M95),"",VLOOKUP("*"&amp;M95&amp;"*",BDD!$A$2:$A$1000,1,FALSE)),"")</f>
        <v>EL MAJDOUBI ABDELLAH .</v>
      </c>
      <c r="E95" t="str">
        <f t="shared" si="1"/>
        <v>Virement émis / FELAH / EL MAJDOUBI ABDELLAH .</v>
      </c>
      <c r="G95" s="17">
        <v>567009.65</v>
      </c>
      <c r="H95" s="18"/>
      <c r="K95" s="15" t="s">
        <v>21</v>
      </c>
      <c r="L95" s="16" t="s">
        <v>847</v>
      </c>
      <c r="M95" s="15" t="s">
        <v>479</v>
      </c>
    </row>
    <row r="96" spans="1:13" ht="16.5" x14ac:dyDescent="0.35">
      <c r="A96" s="13">
        <v>45679</v>
      </c>
      <c r="C96">
        <v>4411000000</v>
      </c>
      <c r="D96" t="str">
        <f>IFERROR(IF(ISBLANK(M96),"",VLOOKUP("*"&amp;M96&amp;"*",BDD!$A$2:$A$1000,1,FALSE)),"")</f>
        <v>INTER RIMYSTRANS SARL AU</v>
      </c>
      <c r="E96" t="str">
        <f t="shared" si="1"/>
        <v>Virement émis / FAC / INTER RIMYSTRANS SARL AU</v>
      </c>
      <c r="G96" s="17">
        <v>69900</v>
      </c>
      <c r="H96" s="18"/>
      <c r="K96" s="15" t="s">
        <v>21</v>
      </c>
      <c r="L96" s="16" t="s">
        <v>844</v>
      </c>
      <c r="M96" s="15" t="s">
        <v>592</v>
      </c>
    </row>
    <row r="97" spans="1:13" ht="16.5" x14ac:dyDescent="0.35">
      <c r="A97" s="13">
        <v>45680</v>
      </c>
      <c r="C97">
        <v>4411000000</v>
      </c>
      <c r="D97" t="str">
        <f>IFERROR(IF(ISBLANK(M97),"",VLOOKUP("*"&amp;M97&amp;"*",BDD!$A$2:$A$1000,1,FALSE)),"")</f>
        <v>EL MOUDDENE HAMZA .</v>
      </c>
      <c r="E97" t="str">
        <f t="shared" si="1"/>
        <v>Virement émis / FELAH / EL MOUDDENE HAMZA .</v>
      </c>
      <c r="G97" s="17">
        <v>152507.76999999999</v>
      </c>
      <c r="H97" s="18"/>
      <c r="K97" s="15" t="s">
        <v>21</v>
      </c>
      <c r="L97" s="16" t="s">
        <v>847</v>
      </c>
      <c r="M97" s="15" t="s">
        <v>483</v>
      </c>
    </row>
    <row r="98" spans="1:13" ht="16.5" x14ac:dyDescent="0.35">
      <c r="A98" s="13">
        <v>45680</v>
      </c>
      <c r="C98">
        <v>4411000000</v>
      </c>
      <c r="D98" t="str">
        <f>IFERROR(IF(ISBLANK(M98),"",VLOOKUP("*"&amp;M98&amp;"*",BDD!$A$2:$A$1000,1,FALSE)),"")</f>
        <v>EL MOUDDEN YOUSSEF .</v>
      </c>
      <c r="E98" t="str">
        <f t="shared" si="1"/>
        <v>Virement émis / FELAH / EL MOUDDEN YOUSSEF .</v>
      </c>
      <c r="G98" s="17">
        <v>257072.21</v>
      </c>
      <c r="H98" s="18"/>
      <c r="K98" s="15" t="s">
        <v>21</v>
      </c>
      <c r="L98" s="16" t="s">
        <v>847</v>
      </c>
      <c r="M98" s="15" t="s">
        <v>482</v>
      </c>
    </row>
    <row r="99" spans="1:13" ht="16.5" x14ac:dyDescent="0.35">
      <c r="A99" s="13">
        <v>45680</v>
      </c>
      <c r="C99">
        <v>4411000000</v>
      </c>
      <c r="D99" t="str">
        <f>IFERROR(IF(ISBLANK(M99),"",VLOOKUP("*"&amp;M99&amp;"*",BDD!$A$2:$A$1000,1,FALSE)),"")</f>
        <v>OMNIUM PANAFRICAIN DES BOIS</v>
      </c>
      <c r="E99" t="str">
        <f t="shared" si="1"/>
        <v xml:space="preserve">Virement émis / FAC / Omnium Panafricain </v>
      </c>
      <c r="G99" s="17">
        <v>74600</v>
      </c>
      <c r="H99" s="18"/>
      <c r="K99" s="15" t="s">
        <v>21</v>
      </c>
      <c r="L99" s="16" t="s">
        <v>844</v>
      </c>
      <c r="M99" s="15" t="s">
        <v>58</v>
      </c>
    </row>
    <row r="100" spans="1:13" ht="16.5" x14ac:dyDescent="0.35">
      <c r="A100" s="13">
        <v>45680</v>
      </c>
      <c r="C100">
        <v>4411000000</v>
      </c>
      <c r="D100" t="str">
        <f>IFERROR(IF(ISBLANK(M100),"",VLOOKUP("*"&amp;M100&amp;"*",BDD!$A$2:$A$1000,1,FALSE)),"")</f>
        <v>MISSION DAKAR</v>
      </c>
      <c r="E100" t="str">
        <f t="shared" si="1"/>
        <v>Virement émis / FAC / MISSION DAKAR</v>
      </c>
      <c r="G100" s="17">
        <v>33000</v>
      </c>
      <c r="H100" s="18"/>
      <c r="K100" s="15" t="s">
        <v>21</v>
      </c>
      <c r="L100" s="16" t="s">
        <v>844</v>
      </c>
      <c r="M100" s="15" t="s">
        <v>668</v>
      </c>
    </row>
    <row r="101" spans="1:13" ht="16.5" x14ac:dyDescent="0.35">
      <c r="A101" s="13">
        <v>45680</v>
      </c>
      <c r="C101">
        <v>4411000000</v>
      </c>
      <c r="D101" t="str">
        <f>IFERROR(IF(ISBLANK(M101),"",VLOOKUP("*"&amp;M101&amp;"*",BDD!$A$2:$A$1000,1,FALSE)),"")</f>
        <v>YOUSAM TRANS SARL</v>
      </c>
      <c r="E101" t="str">
        <f t="shared" si="1"/>
        <v>Virement émis / FAC / Yousam Trans</v>
      </c>
      <c r="G101" s="17">
        <v>64000</v>
      </c>
      <c r="H101" s="18"/>
      <c r="K101" s="15" t="s">
        <v>21</v>
      </c>
      <c r="L101" s="16" t="s">
        <v>844</v>
      </c>
      <c r="M101" s="15" t="s">
        <v>63</v>
      </c>
    </row>
    <row r="102" spans="1:13" ht="16.5" x14ac:dyDescent="0.35">
      <c r="A102" s="13">
        <v>45681</v>
      </c>
      <c r="C102">
        <v>4411000000</v>
      </c>
      <c r="D102" t="str">
        <f>IFERROR(IF(ISBLANK(M102),"",VLOOKUP("*"&amp;M102&amp;"*",BDD!$A$2:$A$1000,1,FALSE)),"")</f>
        <v>ONSSA</v>
      </c>
      <c r="E102" t="str">
        <f t="shared" si="1"/>
        <v>Virement émis / FAC / ONSSA</v>
      </c>
      <c r="G102" s="17">
        <v>7500</v>
      </c>
      <c r="H102" s="18"/>
      <c r="K102" s="15" t="s">
        <v>21</v>
      </c>
      <c r="L102" s="16" t="s">
        <v>844</v>
      </c>
      <c r="M102" s="15" t="s">
        <v>102</v>
      </c>
    </row>
    <row r="103" spans="1:13" ht="16.5" x14ac:dyDescent="0.35">
      <c r="A103" s="13">
        <v>45684</v>
      </c>
      <c r="C103">
        <v>4411000000</v>
      </c>
      <c r="D103" t="str">
        <f>IFERROR(IF(ISBLANK(M103),"",VLOOKUP("*"&amp;M103&amp;"*",BDD!$A$2:$A$1000,1,FALSE)),"")</f>
        <v>LE MONDE DU BRICOLAGE MOHAMMADIA</v>
      </c>
      <c r="E103" t="str">
        <f t="shared" si="1"/>
        <v>paiement par carte / FAC / bricolage</v>
      </c>
      <c r="G103" s="17">
        <v>994.1</v>
      </c>
      <c r="H103" s="18"/>
      <c r="K103" s="15" t="s">
        <v>12</v>
      </c>
      <c r="L103" s="16" t="s">
        <v>844</v>
      </c>
      <c r="M103" s="15" t="s">
        <v>112</v>
      </c>
    </row>
    <row r="104" spans="1:13" ht="16.5" x14ac:dyDescent="0.35">
      <c r="A104" s="13">
        <v>45684</v>
      </c>
      <c r="C104">
        <v>3497000000</v>
      </c>
      <c r="D104" t="str">
        <f>IFERROR(IF(ISBLANK(M104),"",VLOOKUP("*"&amp;M104&amp;"*",BDD!$A$2:$A$1000,1,FALSE)),"")</f>
        <v/>
      </c>
      <c r="E104" t="str">
        <f t="shared" si="1"/>
        <v>Virement émis / FAC / Boutique domai</v>
      </c>
      <c r="G104" s="17">
        <v>444.36</v>
      </c>
      <c r="H104" s="18"/>
      <c r="K104" s="15" t="s">
        <v>21</v>
      </c>
      <c r="L104" s="16" t="s">
        <v>844</v>
      </c>
      <c r="M104" s="15" t="s">
        <v>291</v>
      </c>
    </row>
    <row r="105" spans="1:13" ht="16.5" x14ac:dyDescent="0.35">
      <c r="A105" s="13">
        <v>45685</v>
      </c>
      <c r="C105">
        <v>3497000000</v>
      </c>
      <c r="D105" t="str">
        <f>IFERROR(IF(ISBLANK(M105),"",VLOOKUP("*"&amp;M105&amp;"*",BDD!$A$2:$A$1000,1,FALSE)),"")</f>
        <v/>
      </c>
      <c r="E105" t="str">
        <f t="shared" si="1"/>
        <v>paiement par carte / FAC / Pharmacie ain atiq</v>
      </c>
      <c r="G105" s="17">
        <v>1928.75</v>
      </c>
      <c r="H105" s="18"/>
      <c r="K105" s="15" t="s">
        <v>12</v>
      </c>
      <c r="L105" s="16" t="s">
        <v>844</v>
      </c>
      <c r="M105" s="15" t="s">
        <v>213</v>
      </c>
    </row>
    <row r="106" spans="1:13" ht="16.5" x14ac:dyDescent="0.35">
      <c r="A106" s="13">
        <v>45686</v>
      </c>
      <c r="C106">
        <v>3421000000</v>
      </c>
      <c r="D106" t="str">
        <f>IFERROR(IF(ISBLANK(M106),"",VLOOKUP("*"&amp;M106&amp;"*",BDD!$A$2:$A$1000,1,FALSE)),"")</f>
        <v>FRULEXXO</v>
      </c>
      <c r="E106" t="str">
        <f t="shared" si="1"/>
        <v>virement reçu / RPT05565970 / FRULEXXO</v>
      </c>
      <c r="G106" s="22"/>
      <c r="H106" s="17">
        <v>1555976.78</v>
      </c>
      <c r="K106" s="15" t="s">
        <v>28</v>
      </c>
      <c r="L106" s="21" t="s">
        <v>292</v>
      </c>
      <c r="M106" s="20" t="s">
        <v>29</v>
      </c>
    </row>
    <row r="107" spans="1:13" ht="16.5" x14ac:dyDescent="0.35">
      <c r="A107" s="13">
        <v>45686</v>
      </c>
      <c r="C107">
        <v>6147320000</v>
      </c>
      <c r="D107" t="str">
        <f>IFERROR(IF(ISBLANK(M107),"",VLOOKUP("*"&amp;M107&amp;"*",BDD!$A$2:$A$1000,1,FALSE)),"")</f>
        <v/>
      </c>
      <c r="E107" t="str">
        <f t="shared" si="1"/>
        <v>Frais /  bancaires / Com/vir/reçu</v>
      </c>
      <c r="G107" s="22">
        <v>2160.14</v>
      </c>
      <c r="H107" s="17"/>
      <c r="K107" s="15" t="s">
        <v>839</v>
      </c>
      <c r="L107" s="21" t="s">
        <v>840</v>
      </c>
      <c r="M107" s="23" t="s">
        <v>31</v>
      </c>
    </row>
    <row r="108" spans="1:13" ht="16.5" x14ac:dyDescent="0.35">
      <c r="A108" s="13">
        <v>45686</v>
      </c>
      <c r="C108">
        <v>6331000000</v>
      </c>
      <c r="D108" t="str">
        <f>IFERROR(IF(ISBLANK(M108),"",VLOOKUP("*"&amp;M108&amp;"*",BDD!$A$2:$A$1000,1,FALSE)),"")</f>
        <v/>
      </c>
      <c r="E108" t="str">
        <f t="shared" si="1"/>
        <v>Difference  / de change / PERTE</v>
      </c>
      <c r="G108" s="22">
        <v>476.78</v>
      </c>
      <c r="H108" s="17"/>
      <c r="K108" s="15" t="s">
        <v>841</v>
      </c>
      <c r="L108" s="21" t="s">
        <v>842</v>
      </c>
      <c r="M108" s="23" t="s">
        <v>843</v>
      </c>
    </row>
    <row r="109" spans="1:13" ht="16.5" x14ac:dyDescent="0.35">
      <c r="A109" s="13">
        <v>45686</v>
      </c>
      <c r="C109">
        <v>4411000000</v>
      </c>
      <c r="D109" t="str">
        <f>IFERROR(IF(ISBLANK(M109),"",VLOOKUP("*"&amp;M109&amp;"*",BDD!$A$2:$A$1000,1,FALSE)),"")</f>
        <v>PLANEX</v>
      </c>
      <c r="E109" t="str">
        <f t="shared" si="1"/>
        <v>FA / FAC / Planex</v>
      </c>
      <c r="G109" s="17">
        <v>35000</v>
      </c>
      <c r="H109" s="18"/>
      <c r="K109" s="15" t="s">
        <v>857</v>
      </c>
      <c r="L109" s="16" t="s">
        <v>844</v>
      </c>
      <c r="M109" s="15" t="s">
        <v>293</v>
      </c>
    </row>
    <row r="110" spans="1:13" ht="16.5" x14ac:dyDescent="0.35">
      <c r="A110" s="13">
        <v>45686</v>
      </c>
      <c r="C110">
        <v>3497000000</v>
      </c>
      <c r="D110" t="str">
        <f>IFERROR(IF(ISBLANK(M110),"",VLOOKUP("*"&amp;M110&amp;"*",BDD!$A$2:$A$1000,1,FALSE)),"")</f>
        <v/>
      </c>
      <c r="E110" t="str">
        <f t="shared" si="1"/>
        <v>Virement émis / FAC / SUD Boulon</v>
      </c>
      <c r="G110" s="17">
        <v>20000</v>
      </c>
      <c r="H110" s="18"/>
      <c r="K110" s="15" t="s">
        <v>21</v>
      </c>
      <c r="L110" s="16" t="s">
        <v>844</v>
      </c>
      <c r="M110" s="15" t="s">
        <v>294</v>
      </c>
    </row>
    <row r="111" spans="1:13" ht="16.5" x14ac:dyDescent="0.35">
      <c r="A111" s="13">
        <v>45686</v>
      </c>
      <c r="C111">
        <v>4411000000</v>
      </c>
      <c r="D111" t="str">
        <f>IFERROR(IF(ISBLANK(M111),"",VLOOKUP("*"&amp;M111&amp;"*",BDD!$A$2:$A$1000,1,FALSE)),"")</f>
        <v>BRICOMA RABAT</v>
      </c>
      <c r="E111" t="str">
        <f t="shared" si="1"/>
        <v>Virement émis / FAC / BRICOMA RABAT</v>
      </c>
      <c r="G111" s="17">
        <v>594.9</v>
      </c>
      <c r="H111" s="18"/>
      <c r="K111" s="15" t="s">
        <v>21</v>
      </c>
      <c r="L111" s="16" t="s">
        <v>844</v>
      </c>
      <c r="M111" s="15" t="s">
        <v>390</v>
      </c>
    </row>
    <row r="112" spans="1:13" ht="16.5" x14ac:dyDescent="0.35">
      <c r="A112" s="13">
        <v>45686</v>
      </c>
      <c r="C112">
        <v>4411000000</v>
      </c>
      <c r="D112" t="str">
        <f>IFERROR(IF(ISBLANK(M112),"",VLOOKUP("*"&amp;M112&amp;"*",BDD!$A$2:$A$1000,1,FALSE)),"")</f>
        <v>RELANCE ATTIJARI</v>
      </c>
      <c r="E112" t="str">
        <f t="shared" si="1"/>
        <v>prélèvement  / REMB / RELANCE ATTIJARI</v>
      </c>
      <c r="G112" s="17">
        <v>142305.69</v>
      </c>
      <c r="H112" s="18"/>
      <c r="K112" s="15" t="s">
        <v>15</v>
      </c>
      <c r="L112" s="16" t="s">
        <v>858</v>
      </c>
      <c r="M112" s="15" t="s">
        <v>723</v>
      </c>
    </row>
    <row r="113" spans="1:13" ht="16.5" x14ac:dyDescent="0.35">
      <c r="A113" s="13">
        <v>45686</v>
      </c>
      <c r="C113">
        <v>4432000000</v>
      </c>
      <c r="D113" t="str">
        <f>IFERROR(IF(ISBLANK(M113),"",VLOOKUP("*"&amp;M113&amp;"*",BDD!$A$2:$A$1000,1,FALSE)),"")</f>
        <v/>
      </c>
      <c r="E113" t="str">
        <f t="shared" si="1"/>
        <v>Virement émis / PAIE / salaire cadre</v>
      </c>
      <c r="G113" s="17">
        <v>297145</v>
      </c>
      <c r="H113" s="18"/>
      <c r="K113" s="15" t="s">
        <v>21</v>
      </c>
      <c r="L113" s="16" t="s">
        <v>856</v>
      </c>
      <c r="M113" s="15" t="s">
        <v>125</v>
      </c>
    </row>
    <row r="114" spans="1:13" ht="16.5" x14ac:dyDescent="0.35">
      <c r="A114" s="13">
        <v>45686</v>
      </c>
      <c r="C114">
        <v>4411000000</v>
      </c>
      <c r="D114" t="str">
        <f>IFERROR(IF(ISBLANK(M114),"",VLOOKUP("*"&amp;M114&amp;"*",BDD!$A$2:$A$1000,1,FALSE)),"")</f>
        <v>INTER RIMYSTRANS SARL AU</v>
      </c>
      <c r="E114" t="str">
        <f t="shared" si="1"/>
        <v>Virement émis / FAC / INTER RIMYSTRANS SARL AU</v>
      </c>
      <c r="G114" s="17">
        <v>64000</v>
      </c>
      <c r="H114" s="18"/>
      <c r="K114" s="15" t="s">
        <v>21</v>
      </c>
      <c r="L114" s="16" t="s">
        <v>844</v>
      </c>
      <c r="M114" s="15" t="s">
        <v>592</v>
      </c>
    </row>
    <row r="115" spans="1:13" ht="16.5" x14ac:dyDescent="0.35">
      <c r="A115" s="13">
        <v>45686</v>
      </c>
      <c r="C115">
        <v>3497000000</v>
      </c>
      <c r="D115" t="str">
        <f>IFERROR(IF(ISBLANK(M115),"",VLOOKUP("*"&amp;M115&amp;"*",BDD!$A$2:$A$1000,1,FALSE)),"")</f>
        <v/>
      </c>
      <c r="E115" t="str">
        <f t="shared" si="1"/>
        <v>Virement émis / FAC / BMJ Frere Trans</v>
      </c>
      <c r="G115" s="17">
        <v>32000</v>
      </c>
      <c r="H115" s="18"/>
      <c r="K115" s="15" t="s">
        <v>21</v>
      </c>
      <c r="L115" s="16" t="s">
        <v>844</v>
      </c>
      <c r="M115" s="15" t="s">
        <v>277</v>
      </c>
    </row>
    <row r="116" spans="1:13" ht="16.5" x14ac:dyDescent="0.35">
      <c r="A116" s="13">
        <v>45686</v>
      </c>
      <c r="C116">
        <v>4411000000</v>
      </c>
      <c r="D116" t="str">
        <f>IFERROR(IF(ISBLANK(M116),"",VLOOKUP("*"&amp;M116&amp;"*",BDD!$A$2:$A$1000,1,FALSE)),"")</f>
        <v>EL MAJDOUBI ABDELLAH .</v>
      </c>
      <c r="E116" t="s">
        <v>864</v>
      </c>
      <c r="G116" s="17">
        <v>706465.54</v>
      </c>
      <c r="H116" s="18"/>
      <c r="K116" s="15" t="s">
        <v>21</v>
      </c>
      <c r="L116" s="16" t="s">
        <v>847</v>
      </c>
      <c r="M116" s="15" t="s">
        <v>479</v>
      </c>
    </row>
    <row r="117" spans="1:13" ht="16.5" x14ac:dyDescent="0.35">
      <c r="A117" s="13">
        <v>45686</v>
      </c>
      <c r="C117">
        <v>4411000000</v>
      </c>
      <c r="D117" t="str">
        <f>IFERROR(IF(ISBLANK(M117),"",VLOOKUP("*"&amp;M117&amp;"*",BDD!$A$2:$A$1000,1,FALSE)),"")</f>
        <v>SMURFIT KAPPA MAROC</v>
      </c>
      <c r="E117" t="str">
        <f t="shared" si="1"/>
        <v>Réglement facture / awp 732610 / SMURFIT KAPPA MAROC</v>
      </c>
      <c r="G117" s="17">
        <v>104676.2</v>
      </c>
      <c r="H117" s="18"/>
      <c r="K117" s="15" t="s">
        <v>69</v>
      </c>
      <c r="L117" s="34" t="s">
        <v>297</v>
      </c>
      <c r="M117" s="15" t="s">
        <v>746</v>
      </c>
    </row>
    <row r="118" spans="1:13" ht="16.5" x14ac:dyDescent="0.35">
      <c r="A118" s="13">
        <v>45686</v>
      </c>
      <c r="C118">
        <v>4411000000</v>
      </c>
      <c r="D118" t="str">
        <f>IFERROR(IF(ISBLANK(M118),"",VLOOKUP("*"&amp;M118&amp;"*",BDD!$A$2:$A$1000,1,FALSE)),"")</f>
        <v>CARREFOUR</v>
      </c>
      <c r="E118" t="str">
        <f t="shared" si="1"/>
        <v>paiement par carte / FAC / CARREFOUR</v>
      </c>
      <c r="G118" s="17">
        <v>292.14999999999998</v>
      </c>
      <c r="H118" s="18"/>
      <c r="K118" s="15" t="s">
        <v>12</v>
      </c>
      <c r="L118" s="16" t="s">
        <v>844</v>
      </c>
      <c r="M118" s="15" t="s">
        <v>395</v>
      </c>
    </row>
    <row r="119" spans="1:13" ht="16.5" x14ac:dyDescent="0.35">
      <c r="A119" s="13">
        <v>45686</v>
      </c>
      <c r="C119">
        <v>4411000000</v>
      </c>
      <c r="D119" t="str">
        <f>IFERROR(IF(ISBLANK(M119),"",VLOOKUP("*"&amp;M119&amp;"*",BDD!$A$2:$A$1000,1,FALSE)),"")</f>
        <v>LE MONDE DU BRICOLAGE MOHAMMADIA</v>
      </c>
      <c r="E119" t="str">
        <f t="shared" si="1"/>
        <v>paiement par carte / FAC / bricolage</v>
      </c>
      <c r="G119" s="17">
        <v>1071.8</v>
      </c>
      <c r="H119" s="18"/>
      <c r="K119" s="15" t="s">
        <v>12</v>
      </c>
      <c r="L119" s="16" t="s">
        <v>844</v>
      </c>
      <c r="M119" s="15" t="s">
        <v>112</v>
      </c>
    </row>
    <row r="120" spans="1:13" ht="16.5" x14ac:dyDescent="0.35">
      <c r="A120" s="13">
        <v>45686</v>
      </c>
      <c r="C120">
        <v>4411000000</v>
      </c>
      <c r="D120" t="str">
        <f>IFERROR(IF(ISBLANK(M120),"",VLOOKUP("*"&amp;M120&amp;"*",BDD!$A$2:$A$1000,1,FALSE)),"")</f>
        <v>EL MOUDDEN YOUSSEF .</v>
      </c>
      <c r="E120" t="str">
        <f t="shared" si="1"/>
        <v>Virement émis / FELAH / EL MOUDDEN YOUSSEF .</v>
      </c>
      <c r="G120" s="17">
        <v>234384.14</v>
      </c>
      <c r="H120" s="18"/>
      <c r="K120" s="15" t="s">
        <v>21</v>
      </c>
      <c r="L120" s="16" t="s">
        <v>847</v>
      </c>
      <c r="M120" s="15" t="s">
        <v>482</v>
      </c>
    </row>
    <row r="121" spans="1:13" ht="16.5" x14ac:dyDescent="0.35">
      <c r="A121" s="13">
        <v>45686</v>
      </c>
      <c r="C121">
        <v>4411000000</v>
      </c>
      <c r="D121" t="str">
        <f>IFERROR(IF(ISBLANK(M121),"",VLOOKUP("*"&amp;M121&amp;"*",BDD!$A$2:$A$1000,1,FALSE)),"")</f>
        <v>EL MOUDDENE HAMZA .</v>
      </c>
      <c r="E121" t="str">
        <f t="shared" si="1"/>
        <v>Virement émis / FELAH / EL MOUDDENE HAMZA .</v>
      </c>
      <c r="G121" s="17">
        <v>202494.82</v>
      </c>
      <c r="H121" s="18"/>
      <c r="K121" s="15" t="s">
        <v>21</v>
      </c>
      <c r="L121" s="16" t="s">
        <v>847</v>
      </c>
      <c r="M121" s="15" t="s">
        <v>483</v>
      </c>
    </row>
    <row r="122" spans="1:13" ht="16.5" x14ac:dyDescent="0.35">
      <c r="A122" s="13">
        <v>45687</v>
      </c>
      <c r="C122">
        <v>4411000000</v>
      </c>
      <c r="D122" t="str">
        <f>IFERROR(IF(ISBLANK(M122),"",VLOOKUP("*"&amp;M122&amp;"*",BDD!$A$2:$A$1000,1,FALSE)),"")</f>
        <v>SOCIETE EASY SOLUTIONS</v>
      </c>
      <c r="E122" t="str">
        <f t="shared" si="1"/>
        <v>Virement émis / FAC / Easy Solutions</v>
      </c>
      <c r="G122" s="17">
        <v>50371.199999999997</v>
      </c>
      <c r="H122" s="18"/>
      <c r="K122" s="15" t="s">
        <v>21</v>
      </c>
      <c r="L122" s="16" t="s">
        <v>844</v>
      </c>
      <c r="M122" s="15" t="s">
        <v>253</v>
      </c>
    </row>
    <row r="123" spans="1:13" ht="16.5" x14ac:dyDescent="0.35">
      <c r="A123" s="13">
        <v>45688</v>
      </c>
      <c r="C123">
        <v>4411000000</v>
      </c>
      <c r="D123" t="str">
        <f>IFERROR(IF(ISBLANK(M123),"",VLOOKUP("*"&amp;M123&amp;"*",BDD!$A$2:$A$1000,1,FALSE)),"")</f>
        <v>WAFABAIL CONTRAT S0623820 FORGEZ DE BASAS</v>
      </c>
      <c r="E123" t="str">
        <f t="shared" si="1"/>
        <v>prélèvement  / FAC / WAFABAIL CONTRAT S0623820 FORGEZ DE BASAS</v>
      </c>
      <c r="G123" s="17">
        <v>13790.77</v>
      </c>
      <c r="H123" s="18"/>
      <c r="K123" s="15" t="s">
        <v>15</v>
      </c>
      <c r="L123" s="16" t="s">
        <v>844</v>
      </c>
      <c r="M123" s="15" t="s">
        <v>824</v>
      </c>
    </row>
    <row r="124" spans="1:13" ht="16.5" x14ac:dyDescent="0.35">
      <c r="A124" s="13">
        <v>45688</v>
      </c>
      <c r="C124">
        <v>4411000000</v>
      </c>
      <c r="D124" t="str">
        <f>IFERROR(IF(ISBLANK(M124),"",VLOOKUP("*"&amp;M124&amp;"*",BDD!$A$2:$A$1000,1,FALSE)),"")</f>
        <v>WAFABAIL CONTRAT S0514740 SMARTEC</v>
      </c>
      <c r="E124" t="str">
        <f t="shared" si="1"/>
        <v>prélèvement  / FAC / WAFABAIL CONTRAT S0514740 SMARTEC</v>
      </c>
      <c r="G124" s="17">
        <v>28780.38</v>
      </c>
      <c r="H124" s="18"/>
      <c r="K124" s="15" t="s">
        <v>15</v>
      </c>
      <c r="L124" s="16" t="s">
        <v>844</v>
      </c>
      <c r="M124" s="15" t="s">
        <v>820</v>
      </c>
    </row>
    <row r="125" spans="1:13" ht="17.25" thickBot="1" x14ac:dyDescent="0.4">
      <c r="A125" s="25">
        <v>45688</v>
      </c>
      <c r="C125">
        <v>4432000000</v>
      </c>
      <c r="D125" t="str">
        <f>IFERROR(IF(ISBLANK(M125),"",VLOOKUP("*"&amp;M125&amp;"*",BDD!$A$2:$A$1000,1,FALSE)),"")</f>
        <v/>
      </c>
      <c r="E125" t="str">
        <f t="shared" si="1"/>
        <v>Virement émis / PAIE / salaire ouvriers</v>
      </c>
      <c r="G125" s="17">
        <v>402741</v>
      </c>
      <c r="H125" s="29"/>
      <c r="K125" s="27" t="s">
        <v>21</v>
      </c>
      <c r="L125" s="28" t="s">
        <v>856</v>
      </c>
      <c r="M125" s="27" t="s">
        <v>22</v>
      </c>
    </row>
  </sheetData>
  <autoFilter ref="B1:H12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DE05-D9D9-475B-9710-D6F997F54534}">
  <dimension ref="A1:G122"/>
  <sheetViews>
    <sheetView workbookViewId="0">
      <selection activeCell="F1" sqref="F1:F1048576"/>
    </sheetView>
  </sheetViews>
  <sheetFormatPr baseColWidth="10" defaultRowHeight="15" x14ac:dyDescent="0.25"/>
  <cols>
    <col min="6" max="6" width="13.140625" bestFit="1" customWidth="1"/>
    <col min="7" max="7" width="14.7109375" bestFit="1" customWidth="1"/>
  </cols>
  <sheetData>
    <row r="1" spans="1:7" x14ac:dyDescent="0.25">
      <c r="A1" s="52">
        <v>45659</v>
      </c>
      <c r="C1" t="s">
        <v>69</v>
      </c>
      <c r="D1" t="s">
        <v>70</v>
      </c>
      <c r="E1" s="53" t="s">
        <v>266</v>
      </c>
      <c r="F1" s="54">
        <v>103249</v>
      </c>
    </row>
    <row r="2" spans="1:7" x14ac:dyDescent="0.25">
      <c r="A2" s="52">
        <v>45659</v>
      </c>
      <c r="B2" s="52">
        <v>45688</v>
      </c>
      <c r="C2" t="s">
        <v>69</v>
      </c>
      <c r="D2" t="s">
        <v>175</v>
      </c>
      <c r="E2" s="53" t="s">
        <v>267</v>
      </c>
      <c r="F2" s="54">
        <v>34803.33</v>
      </c>
    </row>
    <row r="3" spans="1:7" x14ac:dyDescent="0.25">
      <c r="A3" s="52">
        <v>45659</v>
      </c>
      <c r="C3" t="s">
        <v>28</v>
      </c>
      <c r="D3" t="s">
        <v>29</v>
      </c>
      <c r="E3" s="52" t="s">
        <v>268</v>
      </c>
      <c r="F3" s="54"/>
      <c r="G3" s="54">
        <v>1577995.12</v>
      </c>
    </row>
    <row r="4" spans="1:7" x14ac:dyDescent="0.25">
      <c r="A4" s="52">
        <v>45659</v>
      </c>
      <c r="C4" t="s">
        <v>25</v>
      </c>
      <c r="D4" t="s">
        <v>31</v>
      </c>
      <c r="E4" s="52"/>
      <c r="F4" s="54">
        <v>2170.92</v>
      </c>
      <c r="G4" s="54"/>
    </row>
    <row r="5" spans="1:7" x14ac:dyDescent="0.25">
      <c r="A5" s="52">
        <v>45659</v>
      </c>
      <c r="C5" t="s">
        <v>32</v>
      </c>
      <c r="E5" s="52"/>
      <c r="F5" s="54">
        <v>13495.12</v>
      </c>
      <c r="G5" s="54"/>
    </row>
    <row r="6" spans="1:7" x14ac:dyDescent="0.25">
      <c r="A6" s="52">
        <v>45659</v>
      </c>
      <c r="C6" t="s">
        <v>15</v>
      </c>
      <c r="D6" t="s">
        <v>17</v>
      </c>
      <c r="E6" s="52"/>
      <c r="F6" s="54">
        <v>28780.38</v>
      </c>
    </row>
    <row r="7" spans="1:7" x14ac:dyDescent="0.25">
      <c r="A7" s="52">
        <v>45659</v>
      </c>
      <c r="C7" t="s">
        <v>15</v>
      </c>
      <c r="D7" t="s">
        <v>17</v>
      </c>
      <c r="E7" s="52"/>
      <c r="F7" s="54">
        <v>13790.77</v>
      </c>
    </row>
    <row r="8" spans="1:7" x14ac:dyDescent="0.25">
      <c r="A8" s="52">
        <v>45659</v>
      </c>
      <c r="C8" t="s">
        <v>15</v>
      </c>
      <c r="D8" t="s">
        <v>20</v>
      </c>
      <c r="E8" s="52"/>
      <c r="F8" s="54">
        <v>90361</v>
      </c>
    </row>
    <row r="9" spans="1:7" x14ac:dyDescent="0.25">
      <c r="A9" s="52">
        <v>45659</v>
      </c>
      <c r="C9" t="s">
        <v>15</v>
      </c>
      <c r="D9" t="s">
        <v>20</v>
      </c>
      <c r="E9" s="52"/>
      <c r="F9" s="54">
        <v>734</v>
      </c>
    </row>
    <row r="10" spans="1:7" x14ac:dyDescent="0.25">
      <c r="A10" s="52">
        <v>45659</v>
      </c>
      <c r="C10" t="s">
        <v>15</v>
      </c>
      <c r="D10" t="s">
        <v>16</v>
      </c>
      <c r="E10" s="52"/>
      <c r="F10" s="54">
        <v>99</v>
      </c>
    </row>
    <row r="11" spans="1:7" x14ac:dyDescent="0.25">
      <c r="A11" s="52">
        <v>45659</v>
      </c>
      <c r="C11" t="s">
        <v>15</v>
      </c>
      <c r="D11" t="s">
        <v>16</v>
      </c>
      <c r="E11" s="52"/>
      <c r="F11" s="54">
        <v>177</v>
      </c>
    </row>
    <row r="12" spans="1:7" x14ac:dyDescent="0.25">
      <c r="A12" s="52">
        <v>45659</v>
      </c>
      <c r="C12" t="s">
        <v>15</v>
      </c>
      <c r="D12" t="s">
        <v>16</v>
      </c>
      <c r="E12" s="52"/>
      <c r="F12" s="54">
        <v>148.99</v>
      </c>
    </row>
    <row r="13" spans="1:7" x14ac:dyDescent="0.25">
      <c r="A13" s="52">
        <v>45659</v>
      </c>
      <c r="C13" t="s">
        <v>15</v>
      </c>
      <c r="D13" t="s">
        <v>16</v>
      </c>
      <c r="E13" s="52"/>
      <c r="F13" s="54">
        <v>112</v>
      </c>
    </row>
    <row r="14" spans="1:7" x14ac:dyDescent="0.25">
      <c r="A14" s="52">
        <v>45659</v>
      </c>
      <c r="C14" t="s">
        <v>15</v>
      </c>
      <c r="D14" t="s">
        <v>16</v>
      </c>
      <c r="E14" s="52"/>
      <c r="F14" s="54">
        <v>597</v>
      </c>
    </row>
    <row r="15" spans="1:7" x14ac:dyDescent="0.25">
      <c r="A15" s="52">
        <v>45659</v>
      </c>
      <c r="C15" t="s">
        <v>15</v>
      </c>
      <c r="D15" t="s">
        <v>16</v>
      </c>
      <c r="E15" s="52"/>
      <c r="F15" s="54">
        <v>349</v>
      </c>
    </row>
    <row r="16" spans="1:7" x14ac:dyDescent="0.25">
      <c r="A16" s="52">
        <v>45659</v>
      </c>
      <c r="C16" t="s">
        <v>15</v>
      </c>
      <c r="D16" t="s">
        <v>16</v>
      </c>
      <c r="E16" s="52"/>
      <c r="F16" s="54">
        <v>349.01</v>
      </c>
    </row>
    <row r="17" spans="1:6" x14ac:dyDescent="0.25">
      <c r="A17" s="52">
        <v>45659</v>
      </c>
      <c r="C17" t="s">
        <v>15</v>
      </c>
      <c r="D17" t="s">
        <v>16</v>
      </c>
      <c r="E17" s="52"/>
      <c r="F17" s="54">
        <v>1530</v>
      </c>
    </row>
    <row r="18" spans="1:6" x14ac:dyDescent="0.25">
      <c r="A18" s="52">
        <v>45659</v>
      </c>
      <c r="C18" t="s">
        <v>15</v>
      </c>
      <c r="D18" t="s">
        <v>16</v>
      </c>
      <c r="E18" s="52"/>
      <c r="F18" s="54">
        <v>199</v>
      </c>
    </row>
    <row r="19" spans="1:6" x14ac:dyDescent="0.25">
      <c r="A19" s="52">
        <v>45659</v>
      </c>
      <c r="C19" t="s">
        <v>15</v>
      </c>
      <c r="D19" t="s">
        <v>16</v>
      </c>
      <c r="E19" s="52"/>
      <c r="F19" s="54">
        <v>199</v>
      </c>
    </row>
    <row r="20" spans="1:6" x14ac:dyDescent="0.25">
      <c r="A20" s="52">
        <v>45659</v>
      </c>
      <c r="C20" t="s">
        <v>15</v>
      </c>
      <c r="D20" t="s">
        <v>16</v>
      </c>
      <c r="E20" s="52"/>
      <c r="F20" s="54">
        <v>447</v>
      </c>
    </row>
    <row r="21" spans="1:6" x14ac:dyDescent="0.25">
      <c r="A21" s="52">
        <v>45659</v>
      </c>
      <c r="C21" t="s">
        <v>25</v>
      </c>
      <c r="D21" t="s">
        <v>26</v>
      </c>
      <c r="E21" s="52" t="s">
        <v>20</v>
      </c>
      <c r="F21" s="54">
        <v>99</v>
      </c>
    </row>
    <row r="22" spans="1:6" x14ac:dyDescent="0.25">
      <c r="A22" s="52">
        <v>45659</v>
      </c>
      <c r="C22" t="s">
        <v>21</v>
      </c>
      <c r="D22" t="s">
        <v>85</v>
      </c>
      <c r="E22" s="52"/>
      <c r="F22" s="54">
        <v>80017.56</v>
      </c>
    </row>
    <row r="23" spans="1:6" x14ac:dyDescent="0.25">
      <c r="A23" s="52">
        <v>45659</v>
      </c>
      <c r="C23" t="s">
        <v>21</v>
      </c>
      <c r="D23" t="s">
        <v>84</v>
      </c>
      <c r="E23" s="52"/>
      <c r="F23" s="54">
        <v>277811.86</v>
      </c>
    </row>
    <row r="24" spans="1:6" x14ac:dyDescent="0.25">
      <c r="A24" s="52">
        <v>45660</v>
      </c>
      <c r="C24" t="s">
        <v>21</v>
      </c>
      <c r="D24" t="s">
        <v>57</v>
      </c>
      <c r="E24" s="52"/>
      <c r="F24" s="54">
        <v>15450</v>
      </c>
    </row>
    <row r="25" spans="1:6" x14ac:dyDescent="0.25">
      <c r="A25" s="52">
        <v>45660</v>
      </c>
      <c r="C25" t="s">
        <v>21</v>
      </c>
      <c r="D25" t="s">
        <v>150</v>
      </c>
      <c r="E25" s="52"/>
      <c r="F25" s="54">
        <v>18672</v>
      </c>
    </row>
    <row r="26" spans="1:6" x14ac:dyDescent="0.25">
      <c r="A26" s="52">
        <v>45660</v>
      </c>
      <c r="C26" t="s">
        <v>21</v>
      </c>
      <c r="D26" t="s">
        <v>204</v>
      </c>
      <c r="E26" s="52"/>
      <c r="F26" s="54">
        <v>2412</v>
      </c>
    </row>
    <row r="27" spans="1:6" x14ac:dyDescent="0.25">
      <c r="A27" s="52">
        <v>45660</v>
      </c>
      <c r="C27" t="s">
        <v>21</v>
      </c>
      <c r="D27" t="s">
        <v>117</v>
      </c>
      <c r="E27" s="52"/>
      <c r="F27" s="54">
        <v>900</v>
      </c>
    </row>
    <row r="28" spans="1:6" x14ac:dyDescent="0.25">
      <c r="A28" s="52">
        <v>45660</v>
      </c>
      <c r="C28" t="s">
        <v>21</v>
      </c>
      <c r="D28" t="s">
        <v>78</v>
      </c>
      <c r="E28" s="52"/>
      <c r="F28" s="54">
        <v>11160</v>
      </c>
    </row>
    <row r="29" spans="1:6" x14ac:dyDescent="0.25">
      <c r="A29" s="52">
        <v>45660</v>
      </c>
      <c r="C29" t="s">
        <v>21</v>
      </c>
      <c r="D29" t="s">
        <v>60</v>
      </c>
      <c r="E29" s="52"/>
      <c r="F29" s="54">
        <v>6600</v>
      </c>
    </row>
    <row r="30" spans="1:6" x14ac:dyDescent="0.25">
      <c r="A30" s="52">
        <v>45660</v>
      </c>
      <c r="C30" t="s">
        <v>21</v>
      </c>
      <c r="D30" t="s">
        <v>55</v>
      </c>
      <c r="E30" s="52"/>
      <c r="F30" s="54">
        <v>3000</v>
      </c>
    </row>
    <row r="31" spans="1:6" x14ac:dyDescent="0.25">
      <c r="A31" s="52">
        <v>45660</v>
      </c>
      <c r="C31" t="s">
        <v>21</v>
      </c>
      <c r="D31" t="s">
        <v>61</v>
      </c>
      <c r="E31" s="52"/>
      <c r="F31" s="54">
        <v>3600</v>
      </c>
    </row>
    <row r="32" spans="1:6" x14ac:dyDescent="0.25">
      <c r="A32" s="52">
        <v>45660</v>
      </c>
      <c r="C32" t="s">
        <v>21</v>
      </c>
      <c r="D32" t="s">
        <v>165</v>
      </c>
      <c r="E32" s="52"/>
      <c r="F32" s="54">
        <v>1080</v>
      </c>
    </row>
    <row r="33" spans="1:7" x14ac:dyDescent="0.25">
      <c r="A33" s="52">
        <v>45660</v>
      </c>
      <c r="C33" t="s">
        <v>21</v>
      </c>
      <c r="D33" t="s">
        <v>100</v>
      </c>
      <c r="E33" s="52"/>
      <c r="F33" s="54">
        <v>39984</v>
      </c>
    </row>
    <row r="34" spans="1:7" x14ac:dyDescent="0.25">
      <c r="A34" s="52">
        <v>45660</v>
      </c>
      <c r="C34" t="s">
        <v>21</v>
      </c>
      <c r="D34" t="s">
        <v>205</v>
      </c>
      <c r="E34" s="52"/>
      <c r="F34" s="54">
        <v>25920</v>
      </c>
    </row>
    <row r="35" spans="1:7" x14ac:dyDescent="0.25">
      <c r="A35" s="52">
        <v>45660</v>
      </c>
      <c r="C35" t="s">
        <v>21</v>
      </c>
      <c r="D35" t="s">
        <v>270</v>
      </c>
      <c r="E35" s="52"/>
      <c r="F35" s="54">
        <v>1799</v>
      </c>
    </row>
    <row r="36" spans="1:7" x14ac:dyDescent="0.25">
      <c r="A36" s="52">
        <v>45660</v>
      </c>
      <c r="C36" t="s">
        <v>25</v>
      </c>
      <c r="D36" t="s">
        <v>27</v>
      </c>
      <c r="E36" s="52"/>
      <c r="F36" s="54">
        <v>107.25</v>
      </c>
    </row>
    <row r="37" spans="1:7" x14ac:dyDescent="0.25">
      <c r="A37" s="52">
        <v>45660</v>
      </c>
      <c r="C37" t="s">
        <v>25</v>
      </c>
      <c r="D37" t="s">
        <v>271</v>
      </c>
      <c r="E37" s="52"/>
      <c r="F37" s="54">
        <v>46495.3</v>
      </c>
    </row>
    <row r="38" spans="1:7" x14ac:dyDescent="0.25">
      <c r="A38" s="52">
        <v>45660</v>
      </c>
      <c r="C38" t="s">
        <v>21</v>
      </c>
      <c r="D38" t="s">
        <v>65</v>
      </c>
      <c r="E38" s="52"/>
      <c r="F38" s="54">
        <v>102000</v>
      </c>
    </row>
    <row r="39" spans="1:7" x14ac:dyDescent="0.25">
      <c r="A39" s="52">
        <v>45660</v>
      </c>
      <c r="C39" t="s">
        <v>21</v>
      </c>
      <c r="D39" t="s">
        <v>66</v>
      </c>
      <c r="E39" s="52"/>
      <c r="F39" s="54">
        <v>64000</v>
      </c>
    </row>
    <row r="40" spans="1:7" x14ac:dyDescent="0.25">
      <c r="A40" s="52">
        <v>45660</v>
      </c>
      <c r="C40" t="s">
        <v>21</v>
      </c>
      <c r="D40" t="s">
        <v>63</v>
      </c>
      <c r="E40" s="52"/>
      <c r="F40" s="54">
        <v>64000</v>
      </c>
    </row>
    <row r="41" spans="1:7" x14ac:dyDescent="0.25">
      <c r="A41" s="52">
        <v>45663</v>
      </c>
      <c r="C41" t="s">
        <v>15</v>
      </c>
      <c r="D41" t="s">
        <v>17</v>
      </c>
      <c r="E41" s="52"/>
      <c r="F41" s="54">
        <v>10204.08</v>
      </c>
    </row>
    <row r="42" spans="1:7" x14ac:dyDescent="0.25">
      <c r="A42" s="52">
        <v>45663</v>
      </c>
      <c r="C42" t="s">
        <v>25</v>
      </c>
      <c r="D42" t="s">
        <v>76</v>
      </c>
      <c r="E42" s="52"/>
      <c r="F42" s="54">
        <v>8.8000000000000007</v>
      </c>
    </row>
    <row r="43" spans="1:7" x14ac:dyDescent="0.25">
      <c r="A43" s="52">
        <v>45663</v>
      </c>
      <c r="C43" t="s">
        <v>12</v>
      </c>
      <c r="D43" t="s">
        <v>62</v>
      </c>
      <c r="E43" s="52"/>
      <c r="F43" s="54">
        <v>783</v>
      </c>
    </row>
    <row r="44" spans="1:7" x14ac:dyDescent="0.25">
      <c r="A44" s="52">
        <v>45663</v>
      </c>
      <c r="C44" t="s">
        <v>12</v>
      </c>
      <c r="D44" t="s">
        <v>62</v>
      </c>
      <c r="E44" s="52"/>
      <c r="F44" s="54">
        <v>2257.3000000000002</v>
      </c>
    </row>
    <row r="45" spans="1:7" x14ac:dyDescent="0.25">
      <c r="A45" s="52">
        <v>45664</v>
      </c>
      <c r="C45" t="s">
        <v>12</v>
      </c>
      <c r="D45" t="s">
        <v>236</v>
      </c>
      <c r="E45" s="52"/>
      <c r="F45" s="54">
        <v>1147.1500000000001</v>
      </c>
    </row>
    <row r="46" spans="1:7" x14ac:dyDescent="0.25">
      <c r="A46" s="52">
        <v>45665</v>
      </c>
      <c r="C46" t="s">
        <v>21</v>
      </c>
      <c r="D46" t="s">
        <v>87</v>
      </c>
      <c r="E46" s="52"/>
      <c r="F46" s="54">
        <v>2995.74</v>
      </c>
    </row>
    <row r="47" spans="1:7" x14ac:dyDescent="0.25">
      <c r="A47" s="52">
        <v>45665</v>
      </c>
      <c r="C47" t="s">
        <v>28</v>
      </c>
      <c r="D47" t="s">
        <v>29</v>
      </c>
      <c r="E47" s="52" t="s">
        <v>275</v>
      </c>
      <c r="F47" s="54"/>
      <c r="G47" s="54">
        <v>1573168.69</v>
      </c>
    </row>
    <row r="48" spans="1:7" x14ac:dyDescent="0.25">
      <c r="A48" s="52">
        <v>45665</v>
      </c>
      <c r="C48" t="s">
        <v>25</v>
      </c>
      <c r="D48" t="s">
        <v>31</v>
      </c>
      <c r="E48" s="52"/>
      <c r="F48" s="54">
        <v>2146.9499999999998</v>
      </c>
      <c r="G48" s="54"/>
    </row>
    <row r="49" spans="1:7" x14ac:dyDescent="0.25">
      <c r="A49" s="52">
        <v>45665</v>
      </c>
      <c r="C49" t="s">
        <v>32</v>
      </c>
      <c r="E49" s="52"/>
      <c r="F49" s="54">
        <v>22918.69</v>
      </c>
      <c r="G49" s="54"/>
    </row>
    <row r="50" spans="1:7" x14ac:dyDescent="0.25">
      <c r="A50" s="52">
        <v>45665</v>
      </c>
      <c r="C50" t="s">
        <v>21</v>
      </c>
      <c r="D50" t="s">
        <v>111</v>
      </c>
      <c r="E50" s="52"/>
      <c r="F50" s="54">
        <v>422791.45</v>
      </c>
    </row>
    <row r="51" spans="1:7" x14ac:dyDescent="0.25">
      <c r="A51" s="52">
        <v>45665</v>
      </c>
      <c r="C51" t="s">
        <v>12</v>
      </c>
      <c r="D51" t="s">
        <v>236</v>
      </c>
      <c r="E51" s="52"/>
      <c r="F51" s="54">
        <v>1920.15</v>
      </c>
    </row>
    <row r="52" spans="1:7" x14ac:dyDescent="0.25">
      <c r="A52" s="52">
        <v>45665</v>
      </c>
      <c r="C52" t="s">
        <v>21</v>
      </c>
      <c r="D52" t="s">
        <v>276</v>
      </c>
      <c r="E52" s="52"/>
      <c r="F52" s="54">
        <v>5000</v>
      </c>
    </row>
    <row r="53" spans="1:7" x14ac:dyDescent="0.25">
      <c r="A53" s="52">
        <v>45666</v>
      </c>
      <c r="C53" t="s">
        <v>21</v>
      </c>
      <c r="D53" t="s">
        <v>40</v>
      </c>
      <c r="E53" s="52"/>
      <c r="F53" s="54">
        <v>3074.7</v>
      </c>
    </row>
    <row r="54" spans="1:7" x14ac:dyDescent="0.25">
      <c r="A54" s="52">
        <v>45666</v>
      </c>
      <c r="C54" t="s">
        <v>21</v>
      </c>
      <c r="D54" t="s">
        <v>85</v>
      </c>
      <c r="E54" s="52"/>
      <c r="F54" s="54">
        <v>105489.31</v>
      </c>
    </row>
    <row r="55" spans="1:7" x14ac:dyDescent="0.25">
      <c r="A55" s="52">
        <v>45666</v>
      </c>
      <c r="C55" t="s">
        <v>21</v>
      </c>
      <c r="D55" t="s">
        <v>84</v>
      </c>
      <c r="E55" s="52"/>
      <c r="F55" s="54">
        <v>238479.09</v>
      </c>
    </row>
    <row r="56" spans="1:7" x14ac:dyDescent="0.25">
      <c r="A56" s="52">
        <v>45667</v>
      </c>
      <c r="C56" t="s">
        <v>21</v>
      </c>
      <c r="D56" t="s">
        <v>88</v>
      </c>
      <c r="E56" s="52"/>
      <c r="F56" s="54">
        <v>28000</v>
      </c>
    </row>
    <row r="57" spans="1:7" x14ac:dyDescent="0.25">
      <c r="A57" s="52">
        <v>45667</v>
      </c>
      <c r="C57" t="s">
        <v>21</v>
      </c>
      <c r="D57" t="s">
        <v>216</v>
      </c>
      <c r="E57" s="52"/>
      <c r="F57" s="54">
        <v>4840.43</v>
      </c>
    </row>
    <row r="58" spans="1:7" x14ac:dyDescent="0.25">
      <c r="A58" s="52">
        <v>45670</v>
      </c>
      <c r="C58" t="s">
        <v>93</v>
      </c>
      <c r="E58" s="52"/>
      <c r="F58" s="54">
        <v>547.79999999999995</v>
      </c>
    </row>
    <row r="59" spans="1:7" x14ac:dyDescent="0.25">
      <c r="A59" s="52">
        <v>45670</v>
      </c>
      <c r="C59" t="s">
        <v>15</v>
      </c>
      <c r="D59" t="s">
        <v>92</v>
      </c>
      <c r="E59" s="52"/>
      <c r="F59" s="54">
        <v>217978.64</v>
      </c>
    </row>
    <row r="60" spans="1:7" x14ac:dyDescent="0.25">
      <c r="A60" s="52">
        <v>45670</v>
      </c>
      <c r="C60" t="s">
        <v>12</v>
      </c>
      <c r="D60" t="s">
        <v>62</v>
      </c>
      <c r="E60" s="52"/>
      <c r="F60" s="54">
        <v>1700</v>
      </c>
    </row>
    <row r="61" spans="1:7" x14ac:dyDescent="0.25">
      <c r="A61" s="52">
        <v>45670</v>
      </c>
      <c r="C61" t="s">
        <v>21</v>
      </c>
      <c r="D61" t="s">
        <v>277</v>
      </c>
      <c r="E61" s="52"/>
      <c r="F61" s="54">
        <v>64000</v>
      </c>
    </row>
    <row r="62" spans="1:7" x14ac:dyDescent="0.25">
      <c r="A62" s="52">
        <v>45670</v>
      </c>
      <c r="C62" t="s">
        <v>25</v>
      </c>
      <c r="D62" t="s">
        <v>279</v>
      </c>
      <c r="E62" s="52"/>
      <c r="F62" s="54">
        <v>165</v>
      </c>
    </row>
    <row r="63" spans="1:7" x14ac:dyDescent="0.25">
      <c r="A63" s="52">
        <v>45670</v>
      </c>
      <c r="C63" t="s">
        <v>21</v>
      </c>
      <c r="D63" t="s">
        <v>86</v>
      </c>
      <c r="E63" s="52"/>
      <c r="F63" s="54">
        <v>48525.2</v>
      </c>
    </row>
    <row r="64" spans="1:7" x14ac:dyDescent="0.25">
      <c r="A64" s="52">
        <v>45672</v>
      </c>
      <c r="C64" t="s">
        <v>28</v>
      </c>
      <c r="D64" t="s">
        <v>29</v>
      </c>
      <c r="E64" s="52" t="s">
        <v>280</v>
      </c>
      <c r="F64" s="54"/>
      <c r="G64" s="54">
        <v>1571005.13</v>
      </c>
    </row>
    <row r="65" spans="1:7" x14ac:dyDescent="0.25">
      <c r="A65" s="52">
        <v>45672</v>
      </c>
      <c r="C65" t="s">
        <v>25</v>
      </c>
      <c r="D65" t="s">
        <v>31</v>
      </c>
      <c r="E65" s="52"/>
      <c r="F65" s="54">
        <v>2124.27</v>
      </c>
      <c r="G65" s="54"/>
    </row>
    <row r="66" spans="1:7" x14ac:dyDescent="0.25">
      <c r="A66" s="52">
        <v>45672</v>
      </c>
      <c r="C66" t="s">
        <v>32</v>
      </c>
      <c r="E66" s="52"/>
      <c r="F66" s="54">
        <v>22255.13</v>
      </c>
      <c r="G66" s="54"/>
    </row>
    <row r="67" spans="1:7" x14ac:dyDescent="0.25">
      <c r="A67" s="52">
        <v>45672</v>
      </c>
      <c r="C67" t="s">
        <v>168</v>
      </c>
      <c r="D67" t="s">
        <v>281</v>
      </c>
      <c r="E67" s="52"/>
      <c r="F67" s="54">
        <v>105.31</v>
      </c>
    </row>
    <row r="68" spans="1:7" x14ac:dyDescent="0.25">
      <c r="A68" s="52">
        <v>45672</v>
      </c>
      <c r="C68" t="s">
        <v>282</v>
      </c>
      <c r="D68" t="s">
        <v>283</v>
      </c>
      <c r="E68" s="52"/>
      <c r="F68" s="54">
        <v>6100</v>
      </c>
    </row>
    <row r="69" spans="1:7" x14ac:dyDescent="0.25">
      <c r="A69" s="52">
        <v>45672</v>
      </c>
      <c r="C69" t="s">
        <v>12</v>
      </c>
      <c r="D69" t="s">
        <v>62</v>
      </c>
      <c r="E69" s="52"/>
      <c r="F69" s="54">
        <v>672.6</v>
      </c>
    </row>
    <row r="70" spans="1:7" x14ac:dyDescent="0.25">
      <c r="A70" s="52">
        <v>45672</v>
      </c>
      <c r="C70" t="s">
        <v>15</v>
      </c>
      <c r="D70" t="s">
        <v>17</v>
      </c>
      <c r="E70" s="52"/>
      <c r="F70" s="54">
        <v>20408.169999999998</v>
      </c>
    </row>
    <row r="71" spans="1:7" x14ac:dyDescent="0.25">
      <c r="A71" s="52">
        <v>45672</v>
      </c>
      <c r="C71" t="s">
        <v>15</v>
      </c>
      <c r="D71" t="s">
        <v>17</v>
      </c>
      <c r="E71" s="52"/>
      <c r="F71" s="54">
        <v>20139.84</v>
      </c>
    </row>
    <row r="72" spans="1:7" x14ac:dyDescent="0.25">
      <c r="A72" s="52">
        <v>45672</v>
      </c>
      <c r="C72" t="s">
        <v>15</v>
      </c>
      <c r="D72" t="s">
        <v>98</v>
      </c>
      <c r="E72" s="52"/>
      <c r="F72" s="54">
        <v>21174.44</v>
      </c>
    </row>
    <row r="73" spans="1:7" x14ac:dyDescent="0.25">
      <c r="A73" s="52">
        <v>45672</v>
      </c>
      <c r="C73" t="s">
        <v>15</v>
      </c>
      <c r="D73" t="s">
        <v>98</v>
      </c>
      <c r="E73" s="52"/>
      <c r="F73" s="54">
        <v>4682.8500000000004</v>
      </c>
    </row>
    <row r="74" spans="1:7" x14ac:dyDescent="0.25">
      <c r="A74" s="52">
        <v>45672</v>
      </c>
      <c r="C74" t="s">
        <v>21</v>
      </c>
      <c r="D74" t="s">
        <v>22</v>
      </c>
      <c r="E74" s="52"/>
      <c r="F74" s="54">
        <v>200300</v>
      </c>
    </row>
    <row r="75" spans="1:7" x14ac:dyDescent="0.25">
      <c r="A75" s="52">
        <v>45672</v>
      </c>
      <c r="C75" t="s">
        <v>21</v>
      </c>
      <c r="D75" t="s">
        <v>111</v>
      </c>
      <c r="E75" s="52"/>
      <c r="F75" s="54">
        <v>533817.17000000004</v>
      </c>
    </row>
    <row r="76" spans="1:7" x14ac:dyDescent="0.25">
      <c r="A76" s="52">
        <v>45673</v>
      </c>
      <c r="C76" t="s">
        <v>21</v>
      </c>
      <c r="D76" t="s">
        <v>68</v>
      </c>
      <c r="E76" s="52"/>
      <c r="F76" s="54">
        <v>9524</v>
      </c>
    </row>
    <row r="77" spans="1:7" x14ac:dyDescent="0.25">
      <c r="A77" s="52">
        <v>45673</v>
      </c>
      <c r="C77" t="s">
        <v>21</v>
      </c>
      <c r="D77" t="s">
        <v>265</v>
      </c>
      <c r="E77" s="52"/>
      <c r="F77" s="54">
        <v>33000</v>
      </c>
    </row>
    <row r="78" spans="1:7" x14ac:dyDescent="0.25">
      <c r="A78" s="52">
        <v>45673</v>
      </c>
      <c r="C78" t="s">
        <v>21</v>
      </c>
      <c r="D78" t="s">
        <v>84</v>
      </c>
      <c r="E78" s="52"/>
      <c r="F78" s="54">
        <v>215753.95</v>
      </c>
    </row>
    <row r="79" spans="1:7" x14ac:dyDescent="0.25">
      <c r="A79" s="52">
        <v>45673</v>
      </c>
      <c r="C79" t="s">
        <v>21</v>
      </c>
      <c r="D79" t="s">
        <v>101</v>
      </c>
      <c r="E79" s="52"/>
      <c r="F79" s="54">
        <v>160234</v>
      </c>
    </row>
    <row r="80" spans="1:7" x14ac:dyDescent="0.25">
      <c r="A80" s="52">
        <v>45673</v>
      </c>
      <c r="C80" t="s">
        <v>21</v>
      </c>
      <c r="D80" t="s">
        <v>85</v>
      </c>
      <c r="E80" s="52"/>
      <c r="F80" s="54">
        <v>191108.74</v>
      </c>
    </row>
    <row r="81" spans="1:7" x14ac:dyDescent="0.25">
      <c r="A81" s="52">
        <v>45674</v>
      </c>
      <c r="C81" t="s">
        <v>282</v>
      </c>
      <c r="D81" t="s">
        <v>283</v>
      </c>
      <c r="E81" s="52" t="s">
        <v>20</v>
      </c>
      <c r="F81" s="54">
        <v>800</v>
      </c>
    </row>
    <row r="82" spans="1:7" x14ac:dyDescent="0.25">
      <c r="A82" s="52">
        <v>45674</v>
      </c>
      <c r="C82" t="s">
        <v>282</v>
      </c>
      <c r="D82" t="s">
        <v>138</v>
      </c>
      <c r="E82" s="52"/>
      <c r="F82" s="54">
        <v>500</v>
      </c>
    </row>
    <row r="83" spans="1:7" x14ac:dyDescent="0.25">
      <c r="A83" s="52">
        <v>45677</v>
      </c>
      <c r="C83" t="s">
        <v>12</v>
      </c>
      <c r="D83" t="s">
        <v>13</v>
      </c>
      <c r="E83" s="52"/>
      <c r="F83" s="54">
        <v>5557.9</v>
      </c>
    </row>
    <row r="84" spans="1:7" x14ac:dyDescent="0.25">
      <c r="A84" s="52">
        <v>45678</v>
      </c>
      <c r="C84" t="s">
        <v>28</v>
      </c>
      <c r="D84" t="s">
        <v>29</v>
      </c>
      <c r="E84" s="52" t="s">
        <v>285</v>
      </c>
      <c r="F84" s="54"/>
      <c r="G84" s="54">
        <v>1562977.6</v>
      </c>
    </row>
    <row r="85" spans="1:7" x14ac:dyDescent="0.25">
      <c r="A85" s="52">
        <v>45678</v>
      </c>
      <c r="C85" t="s">
        <v>25</v>
      </c>
      <c r="D85" t="s">
        <v>31</v>
      </c>
      <c r="E85" s="52"/>
      <c r="F85" s="54">
        <v>2135.64</v>
      </c>
      <c r="G85" s="54"/>
    </row>
    <row r="86" spans="1:7" x14ac:dyDescent="0.25">
      <c r="A86" s="52">
        <v>45678</v>
      </c>
      <c r="C86" t="s">
        <v>32</v>
      </c>
      <c r="E86" s="52"/>
      <c r="F86" s="54">
        <v>8227.6</v>
      </c>
      <c r="G86" s="54"/>
    </row>
    <row r="87" spans="1:7" x14ac:dyDescent="0.25">
      <c r="A87" s="52">
        <v>45678</v>
      </c>
      <c r="C87" t="s">
        <v>168</v>
      </c>
      <c r="D87" t="s">
        <v>286</v>
      </c>
      <c r="E87" s="52"/>
      <c r="F87" s="54">
        <v>45.29</v>
      </c>
    </row>
    <row r="88" spans="1:7" x14ac:dyDescent="0.25">
      <c r="A88" s="52">
        <v>45678</v>
      </c>
      <c r="C88" t="s">
        <v>168</v>
      </c>
      <c r="D88" t="s">
        <v>233</v>
      </c>
      <c r="E88" s="52"/>
      <c r="F88" s="54">
        <v>49.26</v>
      </c>
    </row>
    <row r="89" spans="1:7" x14ac:dyDescent="0.25">
      <c r="A89" s="52">
        <v>45678</v>
      </c>
      <c r="C89" t="s">
        <v>168</v>
      </c>
      <c r="D89" t="s">
        <v>287</v>
      </c>
      <c r="E89" s="52"/>
      <c r="F89" s="54">
        <v>44.04</v>
      </c>
    </row>
    <row r="90" spans="1:7" x14ac:dyDescent="0.25">
      <c r="A90" s="52">
        <v>45678</v>
      </c>
      <c r="C90" t="s">
        <v>12</v>
      </c>
      <c r="D90" t="s">
        <v>62</v>
      </c>
      <c r="E90" s="52"/>
      <c r="F90" s="54">
        <v>1379</v>
      </c>
    </row>
    <row r="91" spans="1:7" x14ac:dyDescent="0.25">
      <c r="A91" s="52">
        <v>45679</v>
      </c>
      <c r="C91" t="s">
        <v>15</v>
      </c>
      <c r="D91" t="s">
        <v>20</v>
      </c>
      <c r="E91" s="52"/>
      <c r="F91" s="54">
        <v>734</v>
      </c>
    </row>
    <row r="92" spans="1:7" x14ac:dyDescent="0.25">
      <c r="A92" s="52">
        <v>45679</v>
      </c>
      <c r="C92" t="s">
        <v>21</v>
      </c>
      <c r="D92" t="s">
        <v>111</v>
      </c>
      <c r="E92" s="52"/>
      <c r="F92" s="54">
        <v>567009.65</v>
      </c>
    </row>
    <row r="93" spans="1:7" x14ac:dyDescent="0.25">
      <c r="A93" s="52">
        <v>45679</v>
      </c>
      <c r="C93" t="s">
        <v>21</v>
      </c>
      <c r="D93" t="s">
        <v>66</v>
      </c>
      <c r="E93" s="52"/>
      <c r="F93" s="54">
        <v>69900</v>
      </c>
    </row>
    <row r="94" spans="1:7" x14ac:dyDescent="0.25">
      <c r="A94" s="52">
        <v>45680</v>
      </c>
      <c r="C94" t="s">
        <v>21</v>
      </c>
      <c r="D94" t="s">
        <v>85</v>
      </c>
      <c r="E94" s="52"/>
      <c r="F94" s="54">
        <v>152507.76999999999</v>
      </c>
    </row>
    <row r="95" spans="1:7" x14ac:dyDescent="0.25">
      <c r="A95" s="52">
        <v>45680</v>
      </c>
      <c r="C95" t="s">
        <v>21</v>
      </c>
      <c r="D95" t="s">
        <v>84</v>
      </c>
      <c r="E95" s="52"/>
      <c r="F95" s="54">
        <v>257072.21</v>
      </c>
    </row>
    <row r="96" spans="1:7" x14ac:dyDescent="0.25">
      <c r="A96" s="52">
        <v>45680</v>
      </c>
      <c r="C96" t="s">
        <v>21</v>
      </c>
      <c r="D96" t="s">
        <v>58</v>
      </c>
      <c r="E96" s="52"/>
      <c r="F96" s="54">
        <v>74600</v>
      </c>
    </row>
    <row r="97" spans="1:7" x14ac:dyDescent="0.25">
      <c r="A97" s="52">
        <v>45680</v>
      </c>
      <c r="C97" t="s">
        <v>21</v>
      </c>
      <c r="D97" t="s">
        <v>126</v>
      </c>
      <c r="E97" s="52"/>
      <c r="F97" s="54">
        <v>33000</v>
      </c>
    </row>
    <row r="98" spans="1:7" x14ac:dyDescent="0.25">
      <c r="A98" s="52">
        <v>45680</v>
      </c>
      <c r="C98" t="s">
        <v>21</v>
      </c>
      <c r="D98" t="s">
        <v>63</v>
      </c>
      <c r="E98" s="52"/>
      <c r="F98" s="54">
        <v>64000</v>
      </c>
    </row>
    <row r="99" spans="1:7" x14ac:dyDescent="0.25">
      <c r="A99" s="52">
        <v>45681</v>
      </c>
      <c r="C99" t="s">
        <v>21</v>
      </c>
      <c r="D99" t="s">
        <v>102</v>
      </c>
      <c r="E99" s="52"/>
      <c r="F99" s="54">
        <v>7500</v>
      </c>
    </row>
    <row r="100" spans="1:7" x14ac:dyDescent="0.25">
      <c r="A100" s="52">
        <v>45684</v>
      </c>
      <c r="C100" t="s">
        <v>12</v>
      </c>
      <c r="D100" t="s">
        <v>112</v>
      </c>
      <c r="E100" s="52"/>
      <c r="F100" s="54">
        <v>994.1</v>
      </c>
    </row>
    <row r="101" spans="1:7" x14ac:dyDescent="0.25">
      <c r="A101" s="52">
        <v>45684</v>
      </c>
      <c r="C101" t="s">
        <v>21</v>
      </c>
      <c r="D101" t="s">
        <v>291</v>
      </c>
      <c r="E101" s="52"/>
      <c r="F101" s="54">
        <v>444.36</v>
      </c>
    </row>
    <row r="102" spans="1:7" x14ac:dyDescent="0.25">
      <c r="A102" s="52">
        <v>45685</v>
      </c>
      <c r="C102" t="s">
        <v>12</v>
      </c>
      <c r="D102" t="s">
        <v>213</v>
      </c>
      <c r="E102" s="52"/>
      <c r="F102" s="54">
        <v>1928.75</v>
      </c>
    </row>
    <row r="103" spans="1:7" x14ac:dyDescent="0.25">
      <c r="A103" s="52">
        <v>45686</v>
      </c>
      <c r="C103" t="s">
        <v>28</v>
      </c>
      <c r="D103" t="s">
        <v>29</v>
      </c>
      <c r="E103" s="52" t="s">
        <v>292</v>
      </c>
      <c r="F103" s="54"/>
      <c r="G103" s="54">
        <v>1555976.78</v>
      </c>
    </row>
    <row r="104" spans="1:7" x14ac:dyDescent="0.25">
      <c r="A104" s="52">
        <v>45686</v>
      </c>
      <c r="C104" t="s">
        <v>25</v>
      </c>
      <c r="D104" t="s">
        <v>31</v>
      </c>
      <c r="E104" s="52"/>
      <c r="F104" s="54">
        <v>2160.14</v>
      </c>
      <c r="G104" s="54"/>
    </row>
    <row r="105" spans="1:7" x14ac:dyDescent="0.25">
      <c r="A105" s="52">
        <v>45686</v>
      </c>
      <c r="C105" t="s">
        <v>32</v>
      </c>
      <c r="E105" s="52"/>
      <c r="F105" s="54">
        <v>476.78</v>
      </c>
      <c r="G105" s="54"/>
    </row>
    <row r="106" spans="1:7" x14ac:dyDescent="0.25">
      <c r="A106" s="52">
        <v>45686</v>
      </c>
      <c r="C106" t="s">
        <v>21</v>
      </c>
      <c r="D106" t="s">
        <v>293</v>
      </c>
      <c r="E106" s="52"/>
      <c r="F106" s="54">
        <v>35000</v>
      </c>
    </row>
    <row r="107" spans="1:7" x14ac:dyDescent="0.25">
      <c r="A107" s="52">
        <v>45686</v>
      </c>
      <c r="C107" t="s">
        <v>21</v>
      </c>
      <c r="D107" t="s">
        <v>294</v>
      </c>
      <c r="E107" s="52"/>
      <c r="F107" s="54">
        <v>20000</v>
      </c>
    </row>
    <row r="108" spans="1:7" x14ac:dyDescent="0.25">
      <c r="A108" s="52">
        <v>45686</v>
      </c>
      <c r="C108" t="s">
        <v>21</v>
      </c>
      <c r="D108" t="s">
        <v>62</v>
      </c>
      <c r="E108" s="52"/>
      <c r="F108" s="54">
        <v>594.9</v>
      </c>
    </row>
    <row r="109" spans="1:7" x14ac:dyDescent="0.25">
      <c r="A109" s="52">
        <v>45686</v>
      </c>
      <c r="C109" t="s">
        <v>15</v>
      </c>
      <c r="D109" t="s">
        <v>19</v>
      </c>
      <c r="E109" s="52"/>
      <c r="F109" s="54">
        <v>142305.69</v>
      </c>
    </row>
    <row r="110" spans="1:7" x14ac:dyDescent="0.25">
      <c r="A110" s="52">
        <v>45686</v>
      </c>
      <c r="C110" t="s">
        <v>21</v>
      </c>
      <c r="D110" t="s">
        <v>125</v>
      </c>
      <c r="E110" s="52"/>
      <c r="F110" s="54">
        <v>297145</v>
      </c>
    </row>
    <row r="111" spans="1:7" x14ac:dyDescent="0.25">
      <c r="A111" s="52">
        <v>45686</v>
      </c>
      <c r="C111" t="s">
        <v>21</v>
      </c>
      <c r="D111" t="s">
        <v>66</v>
      </c>
      <c r="E111" s="52"/>
      <c r="F111" s="54">
        <v>64000</v>
      </c>
    </row>
    <row r="112" spans="1:7" x14ac:dyDescent="0.25">
      <c r="A112" s="52">
        <v>45686</v>
      </c>
      <c r="C112" t="s">
        <v>21</v>
      </c>
      <c r="D112" t="s">
        <v>277</v>
      </c>
      <c r="E112" s="52"/>
      <c r="F112" s="54">
        <v>32000</v>
      </c>
    </row>
    <row r="113" spans="1:6" x14ac:dyDescent="0.25">
      <c r="A113" s="52">
        <v>45686</v>
      </c>
      <c r="C113" t="s">
        <v>21</v>
      </c>
      <c r="D113" t="s">
        <v>111</v>
      </c>
      <c r="E113" s="52"/>
      <c r="F113" s="54">
        <v>706465.54</v>
      </c>
    </row>
    <row r="114" spans="1:6" x14ac:dyDescent="0.25">
      <c r="A114" s="52">
        <v>45686</v>
      </c>
      <c r="C114" t="s">
        <v>69</v>
      </c>
      <c r="D114" t="s">
        <v>70</v>
      </c>
      <c r="E114" s="53" t="s">
        <v>297</v>
      </c>
      <c r="F114" s="54">
        <v>104676.2</v>
      </c>
    </row>
    <row r="115" spans="1:6" x14ac:dyDescent="0.25">
      <c r="A115" s="52">
        <v>45686</v>
      </c>
      <c r="C115" t="s">
        <v>12</v>
      </c>
      <c r="D115" t="s">
        <v>236</v>
      </c>
      <c r="E115" s="52"/>
      <c r="F115" s="54">
        <v>292.14999999999998</v>
      </c>
    </row>
    <row r="116" spans="1:6" x14ac:dyDescent="0.25">
      <c r="A116" s="52">
        <v>45686</v>
      </c>
      <c r="C116" t="s">
        <v>12</v>
      </c>
      <c r="D116" t="s">
        <v>112</v>
      </c>
      <c r="E116" s="52"/>
      <c r="F116" s="54">
        <v>1071.8</v>
      </c>
    </row>
    <row r="117" spans="1:6" x14ac:dyDescent="0.25">
      <c r="A117" s="52">
        <v>45686</v>
      </c>
      <c r="C117" t="s">
        <v>21</v>
      </c>
      <c r="D117" t="s">
        <v>84</v>
      </c>
      <c r="E117" s="52"/>
      <c r="F117" s="54">
        <v>234384.14</v>
      </c>
    </row>
    <row r="118" spans="1:6" x14ac:dyDescent="0.25">
      <c r="A118" s="52">
        <v>45686</v>
      </c>
      <c r="C118" t="s">
        <v>21</v>
      </c>
      <c r="D118" t="s">
        <v>85</v>
      </c>
      <c r="E118" s="52"/>
      <c r="F118" s="54">
        <v>202494.82</v>
      </c>
    </row>
    <row r="119" spans="1:6" x14ac:dyDescent="0.25">
      <c r="A119" s="52">
        <v>45687</v>
      </c>
      <c r="C119" t="s">
        <v>21</v>
      </c>
      <c r="D119" t="s">
        <v>253</v>
      </c>
      <c r="E119" s="52"/>
      <c r="F119" s="54">
        <v>50371.199999999997</v>
      </c>
    </row>
    <row r="120" spans="1:6" x14ac:dyDescent="0.25">
      <c r="A120" s="52">
        <v>45688</v>
      </c>
      <c r="C120" t="s">
        <v>15</v>
      </c>
      <c r="D120" t="s">
        <v>17</v>
      </c>
      <c r="E120" s="52"/>
      <c r="F120" s="54">
        <v>13790.77</v>
      </c>
    </row>
    <row r="121" spans="1:6" x14ac:dyDescent="0.25">
      <c r="A121" s="52">
        <v>45688</v>
      </c>
      <c r="C121" t="s">
        <v>15</v>
      </c>
      <c r="D121" t="s">
        <v>17</v>
      </c>
      <c r="E121" s="52"/>
      <c r="F121" s="54">
        <v>28780.38</v>
      </c>
    </row>
    <row r="122" spans="1:6" x14ac:dyDescent="0.25">
      <c r="A122" s="52">
        <v>45688</v>
      </c>
      <c r="C122" t="s">
        <v>21</v>
      </c>
      <c r="D122" t="s">
        <v>22</v>
      </c>
      <c r="E122" s="52"/>
      <c r="F122" s="54">
        <v>402741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47"/>
  <sheetViews>
    <sheetView topLeftCell="A425" workbookViewId="0">
      <selection activeCell="D427" sqref="D427"/>
    </sheetView>
  </sheetViews>
  <sheetFormatPr baseColWidth="10" defaultRowHeight="15" x14ac:dyDescent="0.25"/>
  <cols>
    <col min="1" max="1" width="83.7109375" bestFit="1" customWidth="1"/>
  </cols>
  <sheetData>
    <row r="1" spans="1:1" x14ac:dyDescent="0.25">
      <c r="A1" t="s">
        <v>861</v>
      </c>
    </row>
    <row r="2" spans="1:1" x14ac:dyDescent="0.25">
      <c r="A2" t="s">
        <v>298</v>
      </c>
    </row>
    <row r="3" spans="1:1" x14ac:dyDescent="0.25">
      <c r="A3" t="s">
        <v>299</v>
      </c>
    </row>
    <row r="4" spans="1:1" x14ac:dyDescent="0.25">
      <c r="A4" t="s">
        <v>300</v>
      </c>
    </row>
    <row r="5" spans="1:1" x14ac:dyDescent="0.25">
      <c r="A5" t="s">
        <v>301</v>
      </c>
    </row>
    <row r="6" spans="1:1" x14ac:dyDescent="0.25">
      <c r="A6" t="s">
        <v>302</v>
      </c>
    </row>
    <row r="7" spans="1:1" x14ac:dyDescent="0.25">
      <c r="A7" t="s">
        <v>303</v>
      </c>
    </row>
    <row r="8" spans="1:1" x14ac:dyDescent="0.25">
      <c r="A8" t="s">
        <v>304</v>
      </c>
    </row>
    <row r="9" spans="1:1" x14ac:dyDescent="0.25">
      <c r="A9" t="s">
        <v>305</v>
      </c>
    </row>
    <row r="10" spans="1:1" x14ac:dyDescent="0.25">
      <c r="A10" t="s">
        <v>306</v>
      </c>
    </row>
    <row r="11" spans="1:1" x14ac:dyDescent="0.25">
      <c r="A11" t="s">
        <v>307</v>
      </c>
    </row>
    <row r="12" spans="1:1" x14ac:dyDescent="0.25">
      <c r="A12" t="s">
        <v>308</v>
      </c>
    </row>
    <row r="13" spans="1:1" x14ac:dyDescent="0.25">
      <c r="A13" t="s">
        <v>309</v>
      </c>
    </row>
    <row r="14" spans="1:1" x14ac:dyDescent="0.25">
      <c r="A14" t="s">
        <v>310</v>
      </c>
    </row>
    <row r="15" spans="1:1" x14ac:dyDescent="0.25">
      <c r="A15" t="s">
        <v>311</v>
      </c>
    </row>
    <row r="16" spans="1:1" x14ac:dyDescent="0.25">
      <c r="A16" t="s">
        <v>312</v>
      </c>
    </row>
    <row r="17" spans="1:1" x14ac:dyDescent="0.25">
      <c r="A17" t="s">
        <v>313</v>
      </c>
    </row>
    <row r="18" spans="1:1" x14ac:dyDescent="0.25">
      <c r="A18" t="s">
        <v>314</v>
      </c>
    </row>
    <row r="19" spans="1:1" x14ac:dyDescent="0.25">
      <c r="A19" t="s">
        <v>315</v>
      </c>
    </row>
    <row r="20" spans="1:1" x14ac:dyDescent="0.25">
      <c r="A20" t="s">
        <v>316</v>
      </c>
    </row>
    <row r="21" spans="1:1" x14ac:dyDescent="0.25">
      <c r="A21" t="s">
        <v>317</v>
      </c>
    </row>
    <row r="22" spans="1:1" x14ac:dyDescent="0.25">
      <c r="A22" t="s">
        <v>318</v>
      </c>
    </row>
    <row r="23" spans="1:1" x14ac:dyDescent="0.25">
      <c r="A23" t="s">
        <v>319</v>
      </c>
    </row>
    <row r="24" spans="1:1" x14ac:dyDescent="0.25">
      <c r="A24" t="s">
        <v>320</v>
      </c>
    </row>
    <row r="25" spans="1:1" x14ac:dyDescent="0.25">
      <c r="A25" t="s">
        <v>321</v>
      </c>
    </row>
    <row r="26" spans="1:1" x14ac:dyDescent="0.25">
      <c r="A26" t="s">
        <v>322</v>
      </c>
    </row>
    <row r="27" spans="1:1" x14ac:dyDescent="0.25">
      <c r="A27" t="s">
        <v>323</v>
      </c>
    </row>
    <row r="28" spans="1:1" x14ac:dyDescent="0.25">
      <c r="A28" t="s">
        <v>324</v>
      </c>
    </row>
    <row r="29" spans="1:1" x14ac:dyDescent="0.25">
      <c r="A29" t="s">
        <v>325</v>
      </c>
    </row>
    <row r="30" spans="1:1" x14ac:dyDescent="0.25">
      <c r="A30" t="s">
        <v>326</v>
      </c>
    </row>
    <row r="31" spans="1:1" x14ac:dyDescent="0.25">
      <c r="A31" t="s">
        <v>327</v>
      </c>
    </row>
    <row r="32" spans="1:1" x14ac:dyDescent="0.25">
      <c r="A32" t="s">
        <v>328</v>
      </c>
    </row>
    <row r="33" spans="1:1" x14ac:dyDescent="0.25">
      <c r="A33" t="s">
        <v>329</v>
      </c>
    </row>
    <row r="34" spans="1:1" x14ac:dyDescent="0.25">
      <c r="A34" t="s">
        <v>330</v>
      </c>
    </row>
    <row r="35" spans="1:1" x14ac:dyDescent="0.25">
      <c r="A35" t="s">
        <v>331</v>
      </c>
    </row>
    <row r="36" spans="1:1" x14ac:dyDescent="0.25">
      <c r="A36" t="s">
        <v>332</v>
      </c>
    </row>
    <row r="37" spans="1:1" x14ac:dyDescent="0.25">
      <c r="A37" t="s">
        <v>333</v>
      </c>
    </row>
    <row r="38" spans="1:1" x14ac:dyDescent="0.25">
      <c r="A38" t="s">
        <v>334</v>
      </c>
    </row>
    <row r="39" spans="1:1" x14ac:dyDescent="0.25">
      <c r="A39" t="s">
        <v>335</v>
      </c>
    </row>
    <row r="40" spans="1:1" x14ac:dyDescent="0.25">
      <c r="A40" t="s">
        <v>336</v>
      </c>
    </row>
    <row r="41" spans="1:1" x14ac:dyDescent="0.25">
      <c r="A41" t="s">
        <v>337</v>
      </c>
    </row>
    <row r="42" spans="1:1" x14ac:dyDescent="0.25">
      <c r="A42" t="s">
        <v>338</v>
      </c>
    </row>
    <row r="43" spans="1:1" x14ac:dyDescent="0.25">
      <c r="A43" t="s">
        <v>339</v>
      </c>
    </row>
    <row r="44" spans="1:1" x14ac:dyDescent="0.25">
      <c r="A44" t="s">
        <v>340</v>
      </c>
    </row>
    <row r="45" spans="1:1" x14ac:dyDescent="0.25">
      <c r="A45" t="s">
        <v>341</v>
      </c>
    </row>
    <row r="46" spans="1:1" x14ac:dyDescent="0.25">
      <c r="A46" t="s">
        <v>342</v>
      </c>
    </row>
    <row r="47" spans="1:1" x14ac:dyDescent="0.25">
      <c r="A47" t="s">
        <v>343</v>
      </c>
    </row>
    <row r="48" spans="1:1" x14ac:dyDescent="0.25">
      <c r="A48" t="s">
        <v>344</v>
      </c>
    </row>
    <row r="49" spans="1:1" x14ac:dyDescent="0.25">
      <c r="A49" t="s">
        <v>345</v>
      </c>
    </row>
    <row r="50" spans="1:1" x14ac:dyDescent="0.25">
      <c r="A50" t="s">
        <v>346</v>
      </c>
    </row>
    <row r="51" spans="1:1" x14ac:dyDescent="0.25">
      <c r="A51" t="s">
        <v>347</v>
      </c>
    </row>
    <row r="52" spans="1:1" x14ac:dyDescent="0.25">
      <c r="A52" t="s">
        <v>348</v>
      </c>
    </row>
    <row r="53" spans="1:1" x14ac:dyDescent="0.25">
      <c r="A53" t="s">
        <v>349</v>
      </c>
    </row>
    <row r="54" spans="1:1" x14ac:dyDescent="0.25">
      <c r="A54" t="s">
        <v>350</v>
      </c>
    </row>
    <row r="55" spans="1:1" x14ac:dyDescent="0.25">
      <c r="A55" t="s">
        <v>351</v>
      </c>
    </row>
    <row r="56" spans="1:1" x14ac:dyDescent="0.25">
      <c r="A56" t="s">
        <v>352</v>
      </c>
    </row>
    <row r="57" spans="1:1" x14ac:dyDescent="0.25">
      <c r="A57" t="s">
        <v>353</v>
      </c>
    </row>
    <row r="58" spans="1:1" x14ac:dyDescent="0.25">
      <c r="A58" t="s">
        <v>354</v>
      </c>
    </row>
    <row r="59" spans="1:1" x14ac:dyDescent="0.25">
      <c r="A59" t="s">
        <v>355</v>
      </c>
    </row>
    <row r="60" spans="1:1" x14ac:dyDescent="0.25">
      <c r="A60" t="s">
        <v>356</v>
      </c>
    </row>
    <row r="61" spans="1:1" x14ac:dyDescent="0.25">
      <c r="A61" t="s">
        <v>357</v>
      </c>
    </row>
    <row r="62" spans="1:1" x14ac:dyDescent="0.25">
      <c r="A62" t="s">
        <v>358</v>
      </c>
    </row>
    <row r="63" spans="1:1" x14ac:dyDescent="0.25">
      <c r="A63" t="s">
        <v>359</v>
      </c>
    </row>
    <row r="64" spans="1:1" x14ac:dyDescent="0.25">
      <c r="A64" t="s">
        <v>360</v>
      </c>
    </row>
    <row r="65" spans="1:1" x14ac:dyDescent="0.25">
      <c r="A65" t="s">
        <v>361</v>
      </c>
    </row>
    <row r="66" spans="1:1" x14ac:dyDescent="0.25">
      <c r="A66" t="s">
        <v>362</v>
      </c>
    </row>
    <row r="67" spans="1:1" x14ac:dyDescent="0.25">
      <c r="A67" t="s">
        <v>363</v>
      </c>
    </row>
    <row r="68" spans="1:1" x14ac:dyDescent="0.25">
      <c r="A68" t="s">
        <v>364</v>
      </c>
    </row>
    <row r="69" spans="1:1" x14ac:dyDescent="0.25">
      <c r="A69" t="s">
        <v>365</v>
      </c>
    </row>
    <row r="70" spans="1:1" x14ac:dyDescent="0.25">
      <c r="A70" t="s">
        <v>366</v>
      </c>
    </row>
    <row r="71" spans="1:1" x14ac:dyDescent="0.25">
      <c r="A71" t="s">
        <v>367</v>
      </c>
    </row>
    <row r="72" spans="1:1" x14ac:dyDescent="0.25">
      <c r="A72" t="s">
        <v>368</v>
      </c>
    </row>
    <row r="73" spans="1:1" x14ac:dyDescent="0.25">
      <c r="A73" t="s">
        <v>369</v>
      </c>
    </row>
    <row r="74" spans="1:1" x14ac:dyDescent="0.25">
      <c r="A74" t="s">
        <v>370</v>
      </c>
    </row>
    <row r="75" spans="1:1" x14ac:dyDescent="0.25">
      <c r="A75" t="s">
        <v>371</v>
      </c>
    </row>
    <row r="76" spans="1:1" x14ac:dyDescent="0.25">
      <c r="A76" t="s">
        <v>372</v>
      </c>
    </row>
    <row r="77" spans="1:1" x14ac:dyDescent="0.25">
      <c r="A77" t="s">
        <v>373</v>
      </c>
    </row>
    <row r="78" spans="1:1" x14ac:dyDescent="0.25">
      <c r="A78" t="s">
        <v>374</v>
      </c>
    </row>
    <row r="79" spans="1:1" x14ac:dyDescent="0.25">
      <c r="A79" t="s">
        <v>375</v>
      </c>
    </row>
    <row r="80" spans="1:1" x14ac:dyDescent="0.25">
      <c r="A80" t="s">
        <v>376</v>
      </c>
    </row>
    <row r="81" spans="1:1" x14ac:dyDescent="0.25">
      <c r="A81" t="s">
        <v>377</v>
      </c>
    </row>
    <row r="82" spans="1:1" x14ac:dyDescent="0.25">
      <c r="A82" t="s">
        <v>378</v>
      </c>
    </row>
    <row r="83" spans="1:1" x14ac:dyDescent="0.25">
      <c r="A83" t="s">
        <v>379</v>
      </c>
    </row>
    <row r="84" spans="1:1" x14ac:dyDescent="0.25">
      <c r="A84" t="s">
        <v>380</v>
      </c>
    </row>
    <row r="85" spans="1:1" x14ac:dyDescent="0.25">
      <c r="A85" t="s">
        <v>381</v>
      </c>
    </row>
    <row r="86" spans="1:1" x14ac:dyDescent="0.25">
      <c r="A86" t="s">
        <v>382</v>
      </c>
    </row>
    <row r="87" spans="1:1" x14ac:dyDescent="0.25">
      <c r="A87" t="s">
        <v>383</v>
      </c>
    </row>
    <row r="88" spans="1:1" x14ac:dyDescent="0.25">
      <c r="A88" t="s">
        <v>384</v>
      </c>
    </row>
    <row r="89" spans="1:1" x14ac:dyDescent="0.25">
      <c r="A89" t="s">
        <v>385</v>
      </c>
    </row>
    <row r="90" spans="1:1" x14ac:dyDescent="0.25">
      <c r="A90" t="s">
        <v>386</v>
      </c>
    </row>
    <row r="91" spans="1:1" x14ac:dyDescent="0.25">
      <c r="A91" t="s">
        <v>387</v>
      </c>
    </row>
    <row r="92" spans="1:1" x14ac:dyDescent="0.25">
      <c r="A92" t="s">
        <v>388</v>
      </c>
    </row>
    <row r="93" spans="1:1" x14ac:dyDescent="0.25">
      <c r="A93" t="s">
        <v>389</v>
      </c>
    </row>
    <row r="94" spans="1:1" x14ac:dyDescent="0.25">
      <c r="A94" t="s">
        <v>390</v>
      </c>
    </row>
    <row r="95" spans="1:1" x14ac:dyDescent="0.25">
      <c r="A95" t="s">
        <v>391</v>
      </c>
    </row>
    <row r="96" spans="1:1" x14ac:dyDescent="0.25">
      <c r="A96" t="s">
        <v>392</v>
      </c>
    </row>
    <row r="97" spans="1:1" x14ac:dyDescent="0.25">
      <c r="A97" t="s">
        <v>393</v>
      </c>
    </row>
    <row r="98" spans="1:1" x14ac:dyDescent="0.25">
      <c r="A98" t="s">
        <v>394</v>
      </c>
    </row>
    <row r="99" spans="1:1" x14ac:dyDescent="0.25">
      <c r="A99" t="s">
        <v>395</v>
      </c>
    </row>
    <row r="100" spans="1:1" x14ac:dyDescent="0.25">
      <c r="A100" t="s">
        <v>396</v>
      </c>
    </row>
    <row r="101" spans="1:1" x14ac:dyDescent="0.25">
      <c r="A101" t="s">
        <v>397</v>
      </c>
    </row>
    <row r="102" spans="1:1" x14ac:dyDescent="0.25">
      <c r="A102" t="s">
        <v>398</v>
      </c>
    </row>
    <row r="103" spans="1:1" x14ac:dyDescent="0.25">
      <c r="A103" t="s">
        <v>399</v>
      </c>
    </row>
    <row r="104" spans="1:1" x14ac:dyDescent="0.25">
      <c r="A104" t="s">
        <v>400</v>
      </c>
    </row>
    <row r="105" spans="1:1" x14ac:dyDescent="0.25">
      <c r="A105" t="s">
        <v>401</v>
      </c>
    </row>
    <row r="106" spans="1:1" x14ac:dyDescent="0.25">
      <c r="A106" t="s">
        <v>402</v>
      </c>
    </row>
    <row r="107" spans="1:1" x14ac:dyDescent="0.25">
      <c r="A107" t="s">
        <v>403</v>
      </c>
    </row>
    <row r="108" spans="1:1" x14ac:dyDescent="0.25">
      <c r="A108" t="s">
        <v>404</v>
      </c>
    </row>
    <row r="109" spans="1:1" x14ac:dyDescent="0.25">
      <c r="A109" t="s">
        <v>405</v>
      </c>
    </row>
    <row r="110" spans="1:1" x14ac:dyDescent="0.25">
      <c r="A110" t="s">
        <v>406</v>
      </c>
    </row>
    <row r="111" spans="1:1" x14ac:dyDescent="0.25">
      <c r="A111" t="s">
        <v>407</v>
      </c>
    </row>
    <row r="112" spans="1:1" x14ac:dyDescent="0.25">
      <c r="A112" t="s">
        <v>408</v>
      </c>
    </row>
    <row r="113" spans="1:1" x14ac:dyDescent="0.25">
      <c r="A113" t="s">
        <v>408</v>
      </c>
    </row>
    <row r="114" spans="1:1" x14ac:dyDescent="0.25">
      <c r="A114" t="s">
        <v>409</v>
      </c>
    </row>
    <row r="115" spans="1:1" x14ac:dyDescent="0.25">
      <c r="A115" t="s">
        <v>409</v>
      </c>
    </row>
    <row r="116" spans="1:1" x14ac:dyDescent="0.25">
      <c r="A116" t="s">
        <v>410</v>
      </c>
    </row>
    <row r="117" spans="1:1" x14ac:dyDescent="0.25">
      <c r="A117" t="s">
        <v>411</v>
      </c>
    </row>
    <row r="118" spans="1:1" x14ac:dyDescent="0.25">
      <c r="A118" t="s">
        <v>412</v>
      </c>
    </row>
    <row r="119" spans="1:1" x14ac:dyDescent="0.25">
      <c r="A119" t="s">
        <v>413</v>
      </c>
    </row>
    <row r="120" spans="1:1" x14ac:dyDescent="0.25">
      <c r="A120" t="s">
        <v>414</v>
      </c>
    </row>
    <row r="121" spans="1:1" x14ac:dyDescent="0.25">
      <c r="A121" t="s">
        <v>415</v>
      </c>
    </row>
    <row r="122" spans="1:1" x14ac:dyDescent="0.25">
      <c r="A122" t="s">
        <v>416</v>
      </c>
    </row>
    <row r="123" spans="1:1" x14ac:dyDescent="0.25">
      <c r="A123" t="s">
        <v>417</v>
      </c>
    </row>
    <row r="124" spans="1:1" x14ac:dyDescent="0.25">
      <c r="A124" t="s">
        <v>418</v>
      </c>
    </row>
    <row r="125" spans="1:1" x14ac:dyDescent="0.25">
      <c r="A125" t="s">
        <v>419</v>
      </c>
    </row>
    <row r="126" spans="1:1" x14ac:dyDescent="0.25">
      <c r="A126" t="s">
        <v>420</v>
      </c>
    </row>
    <row r="127" spans="1:1" x14ac:dyDescent="0.25">
      <c r="A127" t="s">
        <v>421</v>
      </c>
    </row>
    <row r="128" spans="1:1" x14ac:dyDescent="0.25">
      <c r="A128" t="s">
        <v>422</v>
      </c>
    </row>
    <row r="129" spans="1:1" x14ac:dyDescent="0.25">
      <c r="A129" t="s">
        <v>423</v>
      </c>
    </row>
    <row r="130" spans="1:1" x14ac:dyDescent="0.25">
      <c r="A130" t="s">
        <v>424</v>
      </c>
    </row>
    <row r="131" spans="1:1" x14ac:dyDescent="0.25">
      <c r="A131" t="s">
        <v>425</v>
      </c>
    </row>
    <row r="132" spans="1:1" x14ac:dyDescent="0.25">
      <c r="A132" t="s">
        <v>426</v>
      </c>
    </row>
    <row r="133" spans="1:1" x14ac:dyDescent="0.25">
      <c r="A133" t="s">
        <v>427</v>
      </c>
    </row>
    <row r="134" spans="1:1" x14ac:dyDescent="0.25">
      <c r="A134" t="s">
        <v>428</v>
      </c>
    </row>
    <row r="135" spans="1:1" x14ac:dyDescent="0.25">
      <c r="A135" t="s">
        <v>429</v>
      </c>
    </row>
    <row r="136" spans="1:1" x14ac:dyDescent="0.25">
      <c r="A136" t="s">
        <v>430</v>
      </c>
    </row>
    <row r="137" spans="1:1" x14ac:dyDescent="0.25">
      <c r="A137" t="s">
        <v>431</v>
      </c>
    </row>
    <row r="138" spans="1:1" x14ac:dyDescent="0.25">
      <c r="A138" t="s">
        <v>432</v>
      </c>
    </row>
    <row r="139" spans="1:1" x14ac:dyDescent="0.25">
      <c r="A139" t="s">
        <v>164</v>
      </c>
    </row>
    <row r="140" spans="1:1" x14ac:dyDescent="0.25">
      <c r="A140" t="s">
        <v>433</v>
      </c>
    </row>
    <row r="141" spans="1:1" x14ac:dyDescent="0.25">
      <c r="A141" t="s">
        <v>434</v>
      </c>
    </row>
    <row r="142" spans="1:1" x14ac:dyDescent="0.25">
      <c r="A142" t="s">
        <v>435</v>
      </c>
    </row>
    <row r="143" spans="1:1" x14ac:dyDescent="0.25">
      <c r="A143" t="s">
        <v>436</v>
      </c>
    </row>
    <row r="144" spans="1:1" x14ac:dyDescent="0.25">
      <c r="A144" t="s">
        <v>437</v>
      </c>
    </row>
    <row r="145" spans="1:1" x14ac:dyDescent="0.25">
      <c r="A145" t="s">
        <v>438</v>
      </c>
    </row>
    <row r="146" spans="1:1" x14ac:dyDescent="0.25">
      <c r="A146" t="s">
        <v>439</v>
      </c>
    </row>
    <row r="147" spans="1:1" x14ac:dyDescent="0.25">
      <c r="A147" t="s">
        <v>440</v>
      </c>
    </row>
    <row r="148" spans="1:1" x14ac:dyDescent="0.25">
      <c r="A148" t="s">
        <v>441</v>
      </c>
    </row>
    <row r="149" spans="1:1" x14ac:dyDescent="0.25">
      <c r="A149" t="s">
        <v>442</v>
      </c>
    </row>
    <row r="150" spans="1:1" x14ac:dyDescent="0.25">
      <c r="A150" t="s">
        <v>443</v>
      </c>
    </row>
    <row r="151" spans="1:1" x14ac:dyDescent="0.25">
      <c r="A151" t="s">
        <v>444</v>
      </c>
    </row>
    <row r="152" spans="1:1" x14ac:dyDescent="0.25">
      <c r="A152" t="s">
        <v>445</v>
      </c>
    </row>
    <row r="153" spans="1:1" x14ac:dyDescent="0.25">
      <c r="A153" t="s">
        <v>446</v>
      </c>
    </row>
    <row r="154" spans="1:1" x14ac:dyDescent="0.25">
      <c r="A154" t="s">
        <v>447</v>
      </c>
    </row>
    <row r="155" spans="1:1" x14ac:dyDescent="0.25">
      <c r="A155" t="s">
        <v>448</v>
      </c>
    </row>
    <row r="156" spans="1:1" x14ac:dyDescent="0.25">
      <c r="A156" t="s">
        <v>449</v>
      </c>
    </row>
    <row r="157" spans="1:1" x14ac:dyDescent="0.25">
      <c r="A157" t="s">
        <v>450</v>
      </c>
    </row>
    <row r="158" spans="1:1" x14ac:dyDescent="0.25">
      <c r="A158" t="s">
        <v>451</v>
      </c>
    </row>
    <row r="159" spans="1:1" x14ac:dyDescent="0.25">
      <c r="A159" t="s">
        <v>452</v>
      </c>
    </row>
    <row r="160" spans="1:1" x14ac:dyDescent="0.25">
      <c r="A160" t="s">
        <v>453</v>
      </c>
    </row>
    <row r="161" spans="1:1" x14ac:dyDescent="0.25">
      <c r="A161" t="s">
        <v>454</v>
      </c>
    </row>
    <row r="162" spans="1:1" x14ac:dyDescent="0.25">
      <c r="A162" t="s">
        <v>455</v>
      </c>
    </row>
    <row r="163" spans="1:1" x14ac:dyDescent="0.25">
      <c r="A163" t="s">
        <v>456</v>
      </c>
    </row>
    <row r="164" spans="1:1" x14ac:dyDescent="0.25">
      <c r="A164" t="s">
        <v>457</v>
      </c>
    </row>
    <row r="165" spans="1:1" x14ac:dyDescent="0.25">
      <c r="A165" t="s">
        <v>458</v>
      </c>
    </row>
    <row r="166" spans="1:1" x14ac:dyDescent="0.25">
      <c r="A166" t="s">
        <v>459</v>
      </c>
    </row>
    <row r="167" spans="1:1" x14ac:dyDescent="0.25">
      <c r="A167" t="s">
        <v>460</v>
      </c>
    </row>
    <row r="168" spans="1:1" x14ac:dyDescent="0.25">
      <c r="A168" t="s">
        <v>461</v>
      </c>
    </row>
    <row r="169" spans="1:1" x14ac:dyDescent="0.25">
      <c r="A169" t="s">
        <v>462</v>
      </c>
    </row>
    <row r="170" spans="1:1" x14ac:dyDescent="0.25">
      <c r="A170" t="s">
        <v>463</v>
      </c>
    </row>
    <row r="171" spans="1:1" x14ac:dyDescent="0.25">
      <c r="A171" t="s">
        <v>464</v>
      </c>
    </row>
    <row r="172" spans="1:1" x14ac:dyDescent="0.25">
      <c r="A172" t="s">
        <v>465</v>
      </c>
    </row>
    <row r="173" spans="1:1" x14ac:dyDescent="0.25">
      <c r="A173" t="s">
        <v>466</v>
      </c>
    </row>
    <row r="174" spans="1:1" x14ac:dyDescent="0.25">
      <c r="A174" t="s">
        <v>467</v>
      </c>
    </row>
    <row r="175" spans="1:1" x14ac:dyDescent="0.25">
      <c r="A175" t="s">
        <v>468</v>
      </c>
    </row>
    <row r="176" spans="1:1" x14ac:dyDescent="0.25">
      <c r="A176" t="s">
        <v>469</v>
      </c>
    </row>
    <row r="177" spans="1:1" x14ac:dyDescent="0.25">
      <c r="A177" t="s">
        <v>470</v>
      </c>
    </row>
    <row r="178" spans="1:1" x14ac:dyDescent="0.25">
      <c r="A178" t="s">
        <v>471</v>
      </c>
    </row>
    <row r="179" spans="1:1" x14ac:dyDescent="0.25">
      <c r="A179" t="s">
        <v>472</v>
      </c>
    </row>
    <row r="180" spans="1:1" x14ac:dyDescent="0.25">
      <c r="A180" t="s">
        <v>473</v>
      </c>
    </row>
    <row r="181" spans="1:1" x14ac:dyDescent="0.25">
      <c r="A181" t="s">
        <v>474</v>
      </c>
    </row>
    <row r="182" spans="1:1" x14ac:dyDescent="0.25">
      <c r="A182" t="s">
        <v>475</v>
      </c>
    </row>
    <row r="183" spans="1:1" x14ac:dyDescent="0.25">
      <c r="A183" t="s">
        <v>476</v>
      </c>
    </row>
    <row r="184" spans="1:1" x14ac:dyDescent="0.25">
      <c r="A184" t="s">
        <v>477</v>
      </c>
    </row>
    <row r="185" spans="1:1" x14ac:dyDescent="0.25">
      <c r="A185" t="s">
        <v>478</v>
      </c>
    </row>
    <row r="186" spans="1:1" x14ac:dyDescent="0.25">
      <c r="A186" t="s">
        <v>479</v>
      </c>
    </row>
    <row r="187" spans="1:1" x14ac:dyDescent="0.25">
      <c r="A187" t="s">
        <v>480</v>
      </c>
    </row>
    <row r="188" spans="1:1" x14ac:dyDescent="0.25">
      <c r="A188" t="s">
        <v>481</v>
      </c>
    </row>
    <row r="189" spans="1:1" x14ac:dyDescent="0.25">
      <c r="A189" t="s">
        <v>482</v>
      </c>
    </row>
    <row r="190" spans="1:1" x14ac:dyDescent="0.25">
      <c r="A190" t="s">
        <v>483</v>
      </c>
    </row>
    <row r="191" spans="1:1" x14ac:dyDescent="0.25">
      <c r="A191" t="s">
        <v>484</v>
      </c>
    </row>
    <row r="192" spans="1:1" x14ac:dyDescent="0.25">
      <c r="A192" t="s">
        <v>485</v>
      </c>
    </row>
    <row r="193" spans="1:1" x14ac:dyDescent="0.25">
      <c r="A193" t="s">
        <v>486</v>
      </c>
    </row>
    <row r="194" spans="1:1" x14ac:dyDescent="0.25">
      <c r="A194" t="s">
        <v>487</v>
      </c>
    </row>
    <row r="195" spans="1:1" x14ac:dyDescent="0.25">
      <c r="A195" t="s">
        <v>488</v>
      </c>
    </row>
    <row r="196" spans="1:1" x14ac:dyDescent="0.25">
      <c r="A196" t="s">
        <v>489</v>
      </c>
    </row>
    <row r="197" spans="1:1" x14ac:dyDescent="0.25">
      <c r="A197" t="s">
        <v>490</v>
      </c>
    </row>
    <row r="198" spans="1:1" x14ac:dyDescent="0.25">
      <c r="A198" t="s">
        <v>491</v>
      </c>
    </row>
    <row r="199" spans="1:1" x14ac:dyDescent="0.25">
      <c r="A199" t="s">
        <v>492</v>
      </c>
    </row>
    <row r="200" spans="1:1" x14ac:dyDescent="0.25">
      <c r="A200" t="s">
        <v>493</v>
      </c>
    </row>
    <row r="201" spans="1:1" x14ac:dyDescent="0.25">
      <c r="A201" t="s">
        <v>494</v>
      </c>
    </row>
    <row r="202" spans="1:1" x14ac:dyDescent="0.25">
      <c r="A202" t="s">
        <v>495</v>
      </c>
    </row>
    <row r="203" spans="1:1" x14ac:dyDescent="0.25">
      <c r="A203" t="s">
        <v>496</v>
      </c>
    </row>
    <row r="204" spans="1:1" x14ac:dyDescent="0.25">
      <c r="A204" t="s">
        <v>497</v>
      </c>
    </row>
    <row r="205" spans="1:1" x14ac:dyDescent="0.25">
      <c r="A205" t="s">
        <v>498</v>
      </c>
    </row>
    <row r="206" spans="1:1" x14ac:dyDescent="0.25">
      <c r="A206" t="s">
        <v>499</v>
      </c>
    </row>
    <row r="207" spans="1:1" x14ac:dyDescent="0.25">
      <c r="A207" t="s">
        <v>500</v>
      </c>
    </row>
    <row r="208" spans="1:1" x14ac:dyDescent="0.25">
      <c r="A208" t="s">
        <v>501</v>
      </c>
    </row>
    <row r="209" spans="1:1" x14ac:dyDescent="0.25">
      <c r="A209" t="s">
        <v>502</v>
      </c>
    </row>
    <row r="210" spans="1:1" x14ac:dyDescent="0.25">
      <c r="A210" t="s">
        <v>503</v>
      </c>
    </row>
    <row r="211" spans="1:1" x14ac:dyDescent="0.25">
      <c r="A211" t="s">
        <v>504</v>
      </c>
    </row>
    <row r="212" spans="1:1" x14ac:dyDescent="0.25">
      <c r="A212" t="s">
        <v>505</v>
      </c>
    </row>
    <row r="213" spans="1:1" x14ac:dyDescent="0.25">
      <c r="A213" t="s">
        <v>506</v>
      </c>
    </row>
    <row r="214" spans="1:1" x14ac:dyDescent="0.25">
      <c r="A214" t="s">
        <v>507</v>
      </c>
    </row>
    <row r="215" spans="1:1" x14ac:dyDescent="0.25">
      <c r="A215" t="s">
        <v>508</v>
      </c>
    </row>
    <row r="216" spans="1:1" x14ac:dyDescent="0.25">
      <c r="A216" t="s">
        <v>509</v>
      </c>
    </row>
    <row r="217" spans="1:1" x14ac:dyDescent="0.25">
      <c r="A217" t="s">
        <v>510</v>
      </c>
    </row>
    <row r="218" spans="1:1" x14ac:dyDescent="0.25">
      <c r="A218" t="s">
        <v>511</v>
      </c>
    </row>
    <row r="219" spans="1:1" x14ac:dyDescent="0.25">
      <c r="A219" t="s">
        <v>512</v>
      </c>
    </row>
    <row r="220" spans="1:1" x14ac:dyDescent="0.25">
      <c r="A220" t="s">
        <v>513</v>
      </c>
    </row>
    <row r="221" spans="1:1" x14ac:dyDescent="0.25">
      <c r="A221" t="s">
        <v>514</v>
      </c>
    </row>
    <row r="222" spans="1:1" x14ac:dyDescent="0.25">
      <c r="A222" t="s">
        <v>515</v>
      </c>
    </row>
    <row r="223" spans="1:1" x14ac:dyDescent="0.25">
      <c r="A223" t="s">
        <v>516</v>
      </c>
    </row>
    <row r="224" spans="1:1" x14ac:dyDescent="0.25">
      <c r="A224" t="s">
        <v>517</v>
      </c>
    </row>
    <row r="225" spans="1:1" x14ac:dyDescent="0.25">
      <c r="A225" t="s">
        <v>518</v>
      </c>
    </row>
    <row r="226" spans="1:1" x14ac:dyDescent="0.25">
      <c r="A226" t="s">
        <v>519</v>
      </c>
    </row>
    <row r="227" spans="1:1" x14ac:dyDescent="0.25">
      <c r="A227" t="s">
        <v>520</v>
      </c>
    </row>
    <row r="228" spans="1:1" x14ac:dyDescent="0.25">
      <c r="A228" t="s">
        <v>521</v>
      </c>
    </row>
    <row r="229" spans="1:1" x14ac:dyDescent="0.25">
      <c r="A229" t="s">
        <v>522</v>
      </c>
    </row>
    <row r="230" spans="1:1" x14ac:dyDescent="0.25">
      <c r="A230" t="s">
        <v>523</v>
      </c>
    </row>
    <row r="231" spans="1:1" x14ac:dyDescent="0.25">
      <c r="A231" t="s">
        <v>524</v>
      </c>
    </row>
    <row r="232" spans="1:1" x14ac:dyDescent="0.25">
      <c r="A232" t="s">
        <v>525</v>
      </c>
    </row>
    <row r="233" spans="1:1" x14ac:dyDescent="0.25">
      <c r="A233" t="s">
        <v>526</v>
      </c>
    </row>
    <row r="234" spans="1:1" x14ac:dyDescent="0.25">
      <c r="A234" t="s">
        <v>527</v>
      </c>
    </row>
    <row r="235" spans="1:1" x14ac:dyDescent="0.25">
      <c r="A235" t="s">
        <v>528</v>
      </c>
    </row>
    <row r="236" spans="1:1" x14ac:dyDescent="0.25">
      <c r="A236" t="s">
        <v>529</v>
      </c>
    </row>
    <row r="237" spans="1:1" x14ac:dyDescent="0.25">
      <c r="A237" t="s">
        <v>530</v>
      </c>
    </row>
    <row r="238" spans="1:1" x14ac:dyDescent="0.25">
      <c r="A238" t="s">
        <v>531</v>
      </c>
    </row>
    <row r="239" spans="1:1" x14ac:dyDescent="0.25">
      <c r="A239" t="s">
        <v>532</v>
      </c>
    </row>
    <row r="240" spans="1:1" x14ac:dyDescent="0.25">
      <c r="A240" t="s">
        <v>533</v>
      </c>
    </row>
    <row r="241" spans="1:1" x14ac:dyDescent="0.25">
      <c r="A241" t="s">
        <v>534</v>
      </c>
    </row>
    <row r="242" spans="1:1" x14ac:dyDescent="0.25">
      <c r="A242" t="s">
        <v>535</v>
      </c>
    </row>
    <row r="243" spans="1:1" x14ac:dyDescent="0.25">
      <c r="A243" t="s">
        <v>536</v>
      </c>
    </row>
    <row r="244" spans="1:1" x14ac:dyDescent="0.25">
      <c r="A244" t="s">
        <v>537</v>
      </c>
    </row>
    <row r="245" spans="1:1" x14ac:dyDescent="0.25">
      <c r="A245" t="s">
        <v>538</v>
      </c>
    </row>
    <row r="246" spans="1:1" x14ac:dyDescent="0.25">
      <c r="A246" t="s">
        <v>539</v>
      </c>
    </row>
    <row r="247" spans="1:1" x14ac:dyDescent="0.25">
      <c r="A247" t="s">
        <v>540</v>
      </c>
    </row>
    <row r="248" spans="1:1" x14ac:dyDescent="0.25">
      <c r="A248" t="s">
        <v>541</v>
      </c>
    </row>
    <row r="249" spans="1:1" x14ac:dyDescent="0.25">
      <c r="A249" t="s">
        <v>542</v>
      </c>
    </row>
    <row r="250" spans="1:1" x14ac:dyDescent="0.25">
      <c r="A250" t="s">
        <v>543</v>
      </c>
    </row>
    <row r="251" spans="1:1" x14ac:dyDescent="0.25">
      <c r="A251" t="s">
        <v>543</v>
      </c>
    </row>
    <row r="252" spans="1:1" x14ac:dyDescent="0.25">
      <c r="A252" t="s">
        <v>544</v>
      </c>
    </row>
    <row r="253" spans="1:1" x14ac:dyDescent="0.25">
      <c r="A253" t="s">
        <v>544</v>
      </c>
    </row>
    <row r="254" spans="1:1" x14ac:dyDescent="0.25">
      <c r="A254" t="s">
        <v>545</v>
      </c>
    </row>
    <row r="255" spans="1:1" x14ac:dyDescent="0.25">
      <c r="A255" t="s">
        <v>546</v>
      </c>
    </row>
    <row r="256" spans="1:1" x14ac:dyDescent="0.25">
      <c r="A256" t="s">
        <v>547</v>
      </c>
    </row>
    <row r="257" spans="1:1" x14ac:dyDescent="0.25">
      <c r="A257" t="s">
        <v>29</v>
      </c>
    </row>
    <row r="258" spans="1:1" x14ac:dyDescent="0.25">
      <c r="A258" t="s">
        <v>29</v>
      </c>
    </row>
    <row r="259" spans="1:1" x14ac:dyDescent="0.25">
      <c r="A259" t="s">
        <v>548</v>
      </c>
    </row>
    <row r="260" spans="1:1" x14ac:dyDescent="0.25">
      <c r="A260" t="s">
        <v>549</v>
      </c>
    </row>
    <row r="261" spans="1:1" x14ac:dyDescent="0.25">
      <c r="A261" t="s">
        <v>550</v>
      </c>
    </row>
    <row r="262" spans="1:1" x14ac:dyDescent="0.25">
      <c r="A262" t="s">
        <v>551</v>
      </c>
    </row>
    <row r="263" spans="1:1" x14ac:dyDescent="0.25">
      <c r="A263" t="s">
        <v>552</v>
      </c>
    </row>
    <row r="264" spans="1:1" x14ac:dyDescent="0.25">
      <c r="A264" t="s">
        <v>553</v>
      </c>
    </row>
    <row r="265" spans="1:1" x14ac:dyDescent="0.25">
      <c r="A265" t="s">
        <v>554</v>
      </c>
    </row>
    <row r="266" spans="1:1" x14ac:dyDescent="0.25">
      <c r="A266" t="s">
        <v>555</v>
      </c>
    </row>
    <row r="267" spans="1:1" x14ac:dyDescent="0.25">
      <c r="A267" t="s">
        <v>556</v>
      </c>
    </row>
    <row r="268" spans="1:1" x14ac:dyDescent="0.25">
      <c r="A268" t="s">
        <v>557</v>
      </c>
    </row>
    <row r="269" spans="1:1" x14ac:dyDescent="0.25">
      <c r="A269" t="s">
        <v>558</v>
      </c>
    </row>
    <row r="270" spans="1:1" x14ac:dyDescent="0.25">
      <c r="A270" t="s">
        <v>559</v>
      </c>
    </row>
    <row r="271" spans="1:1" x14ac:dyDescent="0.25">
      <c r="A271" t="s">
        <v>560</v>
      </c>
    </row>
    <row r="272" spans="1:1" x14ac:dyDescent="0.25">
      <c r="A272" t="s">
        <v>561</v>
      </c>
    </row>
    <row r="273" spans="1:1" x14ac:dyDescent="0.25">
      <c r="A273" t="s">
        <v>562</v>
      </c>
    </row>
    <row r="274" spans="1:1" x14ac:dyDescent="0.25">
      <c r="A274" t="s">
        <v>563</v>
      </c>
    </row>
    <row r="275" spans="1:1" x14ac:dyDescent="0.25">
      <c r="A275" t="s">
        <v>564</v>
      </c>
    </row>
    <row r="276" spans="1:1" x14ac:dyDescent="0.25">
      <c r="A276" t="s">
        <v>565</v>
      </c>
    </row>
    <row r="277" spans="1:1" x14ac:dyDescent="0.25">
      <c r="A277" t="s">
        <v>566</v>
      </c>
    </row>
    <row r="278" spans="1:1" x14ac:dyDescent="0.25">
      <c r="A278" t="s">
        <v>567</v>
      </c>
    </row>
    <row r="279" spans="1:1" x14ac:dyDescent="0.25">
      <c r="A279" t="s">
        <v>568</v>
      </c>
    </row>
    <row r="280" spans="1:1" x14ac:dyDescent="0.25">
      <c r="A280" t="s">
        <v>569</v>
      </c>
    </row>
    <row r="281" spans="1:1" x14ac:dyDescent="0.25">
      <c r="A281" t="s">
        <v>570</v>
      </c>
    </row>
    <row r="282" spans="1:1" x14ac:dyDescent="0.25">
      <c r="A282" t="s">
        <v>571</v>
      </c>
    </row>
    <row r="283" spans="1:1" x14ac:dyDescent="0.25">
      <c r="A283" t="s">
        <v>572</v>
      </c>
    </row>
    <row r="284" spans="1:1" x14ac:dyDescent="0.25">
      <c r="A284" t="s">
        <v>573</v>
      </c>
    </row>
    <row r="285" spans="1:1" x14ac:dyDescent="0.25">
      <c r="A285" t="s">
        <v>574</v>
      </c>
    </row>
    <row r="286" spans="1:1" x14ac:dyDescent="0.25">
      <c r="A286" t="s">
        <v>575</v>
      </c>
    </row>
    <row r="287" spans="1:1" x14ac:dyDescent="0.25">
      <c r="A287" t="s">
        <v>576</v>
      </c>
    </row>
    <row r="288" spans="1:1" x14ac:dyDescent="0.25">
      <c r="A288" t="s">
        <v>577</v>
      </c>
    </row>
    <row r="289" spans="1:1" x14ac:dyDescent="0.25">
      <c r="A289" t="s">
        <v>578</v>
      </c>
    </row>
    <row r="290" spans="1:1" x14ac:dyDescent="0.25">
      <c r="A290" t="s">
        <v>579</v>
      </c>
    </row>
    <row r="291" spans="1:1" x14ac:dyDescent="0.25">
      <c r="A291" t="s">
        <v>580</v>
      </c>
    </row>
    <row r="292" spans="1:1" x14ac:dyDescent="0.25">
      <c r="A292" t="s">
        <v>581</v>
      </c>
    </row>
    <row r="293" spans="1:1" x14ac:dyDescent="0.25">
      <c r="A293" t="s">
        <v>582</v>
      </c>
    </row>
    <row r="294" spans="1:1" x14ac:dyDescent="0.25">
      <c r="A294" t="s">
        <v>583</v>
      </c>
    </row>
    <row r="295" spans="1:1" x14ac:dyDescent="0.25">
      <c r="A295" t="s">
        <v>584</v>
      </c>
    </row>
    <row r="296" spans="1:1" x14ac:dyDescent="0.25">
      <c r="A296" t="s">
        <v>585</v>
      </c>
    </row>
    <row r="297" spans="1:1" x14ac:dyDescent="0.25">
      <c r="A297" t="s">
        <v>88</v>
      </c>
    </row>
    <row r="298" spans="1:1" x14ac:dyDescent="0.25">
      <c r="A298" t="s">
        <v>586</v>
      </c>
    </row>
    <row r="299" spans="1:1" x14ac:dyDescent="0.25">
      <c r="A299" t="s">
        <v>587</v>
      </c>
    </row>
    <row r="300" spans="1:1" x14ac:dyDescent="0.25">
      <c r="A300" t="s">
        <v>588</v>
      </c>
    </row>
    <row r="301" spans="1:1" x14ac:dyDescent="0.25">
      <c r="A301" t="s">
        <v>589</v>
      </c>
    </row>
    <row r="302" spans="1:1" x14ac:dyDescent="0.25">
      <c r="A302" t="s">
        <v>590</v>
      </c>
    </row>
    <row r="303" spans="1:1" x14ac:dyDescent="0.25">
      <c r="A303" t="s">
        <v>591</v>
      </c>
    </row>
    <row r="304" spans="1:1" x14ac:dyDescent="0.25">
      <c r="A304" t="s">
        <v>592</v>
      </c>
    </row>
    <row r="305" spans="1:1" x14ac:dyDescent="0.25">
      <c r="A305" t="s">
        <v>593</v>
      </c>
    </row>
    <row r="306" spans="1:1" x14ac:dyDescent="0.25">
      <c r="A306" t="s">
        <v>594</v>
      </c>
    </row>
    <row r="307" spans="1:1" x14ac:dyDescent="0.25">
      <c r="A307" t="s">
        <v>595</v>
      </c>
    </row>
    <row r="308" spans="1:1" x14ac:dyDescent="0.25">
      <c r="A308" t="s">
        <v>82</v>
      </c>
    </row>
    <row r="309" spans="1:1" x14ac:dyDescent="0.25">
      <c r="A309" t="s">
        <v>596</v>
      </c>
    </row>
    <row r="310" spans="1:1" x14ac:dyDescent="0.25">
      <c r="A310" t="s">
        <v>597</v>
      </c>
    </row>
    <row r="311" spans="1:1" x14ac:dyDescent="0.25">
      <c r="A311" t="s">
        <v>598</v>
      </c>
    </row>
    <row r="312" spans="1:1" x14ac:dyDescent="0.25">
      <c r="A312" t="s">
        <v>599</v>
      </c>
    </row>
    <row r="313" spans="1:1" x14ac:dyDescent="0.25">
      <c r="A313" t="s">
        <v>600</v>
      </c>
    </row>
    <row r="314" spans="1:1" x14ac:dyDescent="0.25">
      <c r="A314" t="s">
        <v>601</v>
      </c>
    </row>
    <row r="315" spans="1:1" x14ac:dyDescent="0.25">
      <c r="A315" t="s">
        <v>602</v>
      </c>
    </row>
    <row r="316" spans="1:1" x14ac:dyDescent="0.25">
      <c r="A316" t="s">
        <v>603</v>
      </c>
    </row>
    <row r="317" spans="1:1" x14ac:dyDescent="0.25">
      <c r="A317" t="s">
        <v>604</v>
      </c>
    </row>
    <row r="318" spans="1:1" x14ac:dyDescent="0.25">
      <c r="A318" t="s">
        <v>605</v>
      </c>
    </row>
    <row r="319" spans="1:1" x14ac:dyDescent="0.25">
      <c r="A319" t="s">
        <v>606</v>
      </c>
    </row>
    <row r="320" spans="1:1" x14ac:dyDescent="0.25">
      <c r="A320" t="s">
        <v>607</v>
      </c>
    </row>
    <row r="321" spans="1:1" x14ac:dyDescent="0.25">
      <c r="A321" t="s">
        <v>608</v>
      </c>
    </row>
    <row r="322" spans="1:1" x14ac:dyDescent="0.25">
      <c r="A322" t="s">
        <v>609</v>
      </c>
    </row>
    <row r="323" spans="1:1" x14ac:dyDescent="0.25">
      <c r="A323" t="s">
        <v>610</v>
      </c>
    </row>
    <row r="324" spans="1:1" x14ac:dyDescent="0.25">
      <c r="A324" t="s">
        <v>611</v>
      </c>
    </row>
    <row r="325" spans="1:1" x14ac:dyDescent="0.25">
      <c r="A325" t="s">
        <v>612</v>
      </c>
    </row>
    <row r="326" spans="1:1" x14ac:dyDescent="0.25">
      <c r="A326" t="s">
        <v>613</v>
      </c>
    </row>
    <row r="327" spans="1:1" x14ac:dyDescent="0.25">
      <c r="A327" t="s">
        <v>614</v>
      </c>
    </row>
    <row r="328" spans="1:1" x14ac:dyDescent="0.25">
      <c r="A328" t="s">
        <v>615</v>
      </c>
    </row>
    <row r="329" spans="1:1" x14ac:dyDescent="0.25">
      <c r="A329" t="s">
        <v>616</v>
      </c>
    </row>
    <row r="330" spans="1:1" x14ac:dyDescent="0.25">
      <c r="A330" t="s">
        <v>617</v>
      </c>
    </row>
    <row r="331" spans="1:1" x14ac:dyDescent="0.25">
      <c r="A331" t="s">
        <v>618</v>
      </c>
    </row>
    <row r="332" spans="1:1" x14ac:dyDescent="0.25">
      <c r="A332" t="s">
        <v>619</v>
      </c>
    </row>
    <row r="333" spans="1:1" x14ac:dyDescent="0.25">
      <c r="A333" t="s">
        <v>620</v>
      </c>
    </row>
    <row r="334" spans="1:1" x14ac:dyDescent="0.25">
      <c r="A334" t="s">
        <v>621</v>
      </c>
    </row>
    <row r="335" spans="1:1" x14ac:dyDescent="0.25">
      <c r="A335" t="s">
        <v>622</v>
      </c>
    </row>
    <row r="336" spans="1:1" x14ac:dyDescent="0.25">
      <c r="A336" t="s">
        <v>623</v>
      </c>
    </row>
    <row r="337" spans="1:1" x14ac:dyDescent="0.25">
      <c r="A337" t="s">
        <v>624</v>
      </c>
    </row>
    <row r="338" spans="1:1" x14ac:dyDescent="0.25">
      <c r="A338" t="s">
        <v>625</v>
      </c>
    </row>
    <row r="339" spans="1:1" x14ac:dyDescent="0.25">
      <c r="A339" t="s">
        <v>626</v>
      </c>
    </row>
    <row r="340" spans="1:1" x14ac:dyDescent="0.25">
      <c r="A340" t="s">
        <v>627</v>
      </c>
    </row>
    <row r="341" spans="1:1" x14ac:dyDescent="0.25">
      <c r="A341" t="s">
        <v>628</v>
      </c>
    </row>
    <row r="342" spans="1:1" x14ac:dyDescent="0.25">
      <c r="A342" t="s">
        <v>629</v>
      </c>
    </row>
    <row r="343" spans="1:1" x14ac:dyDescent="0.25">
      <c r="A343" t="s">
        <v>630</v>
      </c>
    </row>
    <row r="344" spans="1:1" x14ac:dyDescent="0.25">
      <c r="A344" t="s">
        <v>631</v>
      </c>
    </row>
    <row r="345" spans="1:1" x14ac:dyDescent="0.25">
      <c r="A345" t="s">
        <v>632</v>
      </c>
    </row>
    <row r="346" spans="1:1" x14ac:dyDescent="0.25">
      <c r="A346" t="s">
        <v>633</v>
      </c>
    </row>
    <row r="347" spans="1:1" x14ac:dyDescent="0.25">
      <c r="A347" t="s">
        <v>634</v>
      </c>
    </row>
    <row r="348" spans="1:1" x14ac:dyDescent="0.25">
      <c r="A348" t="s">
        <v>635</v>
      </c>
    </row>
    <row r="349" spans="1:1" x14ac:dyDescent="0.25">
      <c r="A349" t="s">
        <v>636</v>
      </c>
    </row>
    <row r="350" spans="1:1" x14ac:dyDescent="0.25">
      <c r="A350" t="s">
        <v>637</v>
      </c>
    </row>
    <row r="351" spans="1:1" x14ac:dyDescent="0.25">
      <c r="A351" t="s">
        <v>638</v>
      </c>
    </row>
    <row r="352" spans="1:1" x14ac:dyDescent="0.25">
      <c r="A352" t="s">
        <v>639</v>
      </c>
    </row>
    <row r="353" spans="1:1" x14ac:dyDescent="0.25">
      <c r="A353" t="s">
        <v>640</v>
      </c>
    </row>
    <row r="354" spans="1:1" x14ac:dyDescent="0.25">
      <c r="A354" t="s">
        <v>641</v>
      </c>
    </row>
    <row r="355" spans="1:1" x14ac:dyDescent="0.25">
      <c r="A355" t="s">
        <v>642</v>
      </c>
    </row>
    <row r="356" spans="1:1" x14ac:dyDescent="0.25">
      <c r="A356" t="s">
        <v>643</v>
      </c>
    </row>
    <row r="357" spans="1:1" x14ac:dyDescent="0.25">
      <c r="A357" t="s">
        <v>644</v>
      </c>
    </row>
    <row r="358" spans="1:1" x14ac:dyDescent="0.25">
      <c r="A358" t="s">
        <v>645</v>
      </c>
    </row>
    <row r="359" spans="1:1" x14ac:dyDescent="0.25">
      <c r="A359" t="s">
        <v>646</v>
      </c>
    </row>
    <row r="360" spans="1:1" x14ac:dyDescent="0.25">
      <c r="A360" t="s">
        <v>647</v>
      </c>
    </row>
    <row r="361" spans="1:1" x14ac:dyDescent="0.25">
      <c r="A361" t="s">
        <v>648</v>
      </c>
    </row>
    <row r="362" spans="1:1" x14ac:dyDescent="0.25">
      <c r="A362" t="s">
        <v>649</v>
      </c>
    </row>
    <row r="363" spans="1:1" x14ac:dyDescent="0.25">
      <c r="A363" t="s">
        <v>650</v>
      </c>
    </row>
    <row r="364" spans="1:1" x14ac:dyDescent="0.25">
      <c r="A364" t="s">
        <v>651</v>
      </c>
    </row>
    <row r="365" spans="1:1" x14ac:dyDescent="0.25">
      <c r="A365" t="s">
        <v>652</v>
      </c>
    </row>
    <row r="366" spans="1:1" x14ac:dyDescent="0.25">
      <c r="A366" t="s">
        <v>653</v>
      </c>
    </row>
    <row r="367" spans="1:1" x14ac:dyDescent="0.25">
      <c r="A367" t="s">
        <v>654</v>
      </c>
    </row>
    <row r="368" spans="1:1" x14ac:dyDescent="0.25">
      <c r="A368" t="s">
        <v>655</v>
      </c>
    </row>
    <row r="369" spans="1:1" x14ac:dyDescent="0.25">
      <c r="A369" t="s">
        <v>656</v>
      </c>
    </row>
    <row r="370" spans="1:1" x14ac:dyDescent="0.25">
      <c r="A370" t="s">
        <v>657</v>
      </c>
    </row>
    <row r="371" spans="1:1" x14ac:dyDescent="0.25">
      <c r="A371" t="s">
        <v>658</v>
      </c>
    </row>
    <row r="372" spans="1:1" x14ac:dyDescent="0.25">
      <c r="A372" t="s">
        <v>659</v>
      </c>
    </row>
    <row r="373" spans="1:1" x14ac:dyDescent="0.25">
      <c r="A373" t="s">
        <v>660</v>
      </c>
    </row>
    <row r="374" spans="1:1" x14ac:dyDescent="0.25">
      <c r="A374" t="s">
        <v>661</v>
      </c>
    </row>
    <row r="375" spans="1:1" x14ac:dyDescent="0.25">
      <c r="A375" t="s">
        <v>662</v>
      </c>
    </row>
    <row r="376" spans="1:1" x14ac:dyDescent="0.25">
      <c r="A376" t="s">
        <v>663</v>
      </c>
    </row>
    <row r="377" spans="1:1" x14ac:dyDescent="0.25">
      <c r="A377" t="s">
        <v>664</v>
      </c>
    </row>
    <row r="378" spans="1:1" x14ac:dyDescent="0.25">
      <c r="A378" t="s">
        <v>665</v>
      </c>
    </row>
    <row r="379" spans="1:1" x14ac:dyDescent="0.25">
      <c r="A379" t="s">
        <v>666</v>
      </c>
    </row>
    <row r="380" spans="1:1" x14ac:dyDescent="0.25">
      <c r="A380" t="s">
        <v>667</v>
      </c>
    </row>
    <row r="381" spans="1:1" x14ac:dyDescent="0.25">
      <c r="A381" t="s">
        <v>668</v>
      </c>
    </row>
    <row r="382" spans="1:1" x14ac:dyDescent="0.25">
      <c r="A382" t="s">
        <v>669</v>
      </c>
    </row>
    <row r="383" spans="1:1" x14ac:dyDescent="0.25">
      <c r="A383" t="s">
        <v>670</v>
      </c>
    </row>
    <row r="384" spans="1:1" x14ac:dyDescent="0.25">
      <c r="A384" t="s">
        <v>671</v>
      </c>
    </row>
    <row r="385" spans="1:1" x14ac:dyDescent="0.25">
      <c r="A385" t="s">
        <v>672</v>
      </c>
    </row>
    <row r="386" spans="1:1" x14ac:dyDescent="0.25">
      <c r="A386" t="s">
        <v>673</v>
      </c>
    </row>
    <row r="387" spans="1:1" x14ac:dyDescent="0.25">
      <c r="A387" t="s">
        <v>674</v>
      </c>
    </row>
    <row r="388" spans="1:1" x14ac:dyDescent="0.25">
      <c r="A388" t="s">
        <v>675</v>
      </c>
    </row>
    <row r="389" spans="1:1" x14ac:dyDescent="0.25">
      <c r="A389" t="s">
        <v>676</v>
      </c>
    </row>
    <row r="390" spans="1:1" x14ac:dyDescent="0.25">
      <c r="A390" t="s">
        <v>677</v>
      </c>
    </row>
    <row r="391" spans="1:1" x14ac:dyDescent="0.25">
      <c r="A391" t="s">
        <v>678</v>
      </c>
    </row>
    <row r="392" spans="1:1" x14ac:dyDescent="0.25">
      <c r="A392" t="s">
        <v>679</v>
      </c>
    </row>
    <row r="393" spans="1:1" x14ac:dyDescent="0.25">
      <c r="A393" t="s">
        <v>680</v>
      </c>
    </row>
    <row r="394" spans="1:1" x14ac:dyDescent="0.25">
      <c r="A394" t="s">
        <v>681</v>
      </c>
    </row>
    <row r="395" spans="1:1" x14ac:dyDescent="0.25">
      <c r="A395" t="s">
        <v>682</v>
      </c>
    </row>
    <row r="396" spans="1:1" x14ac:dyDescent="0.25">
      <c r="A396" t="s">
        <v>683</v>
      </c>
    </row>
    <row r="397" spans="1:1" x14ac:dyDescent="0.25">
      <c r="A397" t="s">
        <v>684</v>
      </c>
    </row>
    <row r="398" spans="1:1" x14ac:dyDescent="0.25">
      <c r="A398" t="s">
        <v>685</v>
      </c>
    </row>
    <row r="399" spans="1:1" x14ac:dyDescent="0.25">
      <c r="A399" t="s">
        <v>686</v>
      </c>
    </row>
    <row r="400" spans="1:1" x14ac:dyDescent="0.25">
      <c r="A400" t="s">
        <v>687</v>
      </c>
    </row>
    <row r="401" spans="1:1" x14ac:dyDescent="0.25">
      <c r="A401" t="s">
        <v>688</v>
      </c>
    </row>
    <row r="402" spans="1:1" x14ac:dyDescent="0.25">
      <c r="A402" t="s">
        <v>689</v>
      </c>
    </row>
    <row r="403" spans="1:1" x14ac:dyDescent="0.25">
      <c r="A403" t="s">
        <v>690</v>
      </c>
    </row>
    <row r="404" spans="1:1" x14ac:dyDescent="0.25">
      <c r="A404" t="s">
        <v>691</v>
      </c>
    </row>
    <row r="405" spans="1:1" x14ac:dyDescent="0.25">
      <c r="A405" t="s">
        <v>102</v>
      </c>
    </row>
    <row r="406" spans="1:1" x14ac:dyDescent="0.25">
      <c r="A406" t="s">
        <v>692</v>
      </c>
    </row>
    <row r="407" spans="1:1" x14ac:dyDescent="0.25">
      <c r="A407" t="s">
        <v>693</v>
      </c>
    </row>
    <row r="408" spans="1:1" x14ac:dyDescent="0.25">
      <c r="A408" t="s">
        <v>694</v>
      </c>
    </row>
    <row r="409" spans="1:1" x14ac:dyDescent="0.25">
      <c r="A409" t="s">
        <v>695</v>
      </c>
    </row>
    <row r="410" spans="1:1" x14ac:dyDescent="0.25">
      <c r="A410" t="s">
        <v>696</v>
      </c>
    </row>
    <row r="411" spans="1:1" x14ac:dyDescent="0.25">
      <c r="A411" t="s">
        <v>697</v>
      </c>
    </row>
    <row r="412" spans="1:1" x14ac:dyDescent="0.25">
      <c r="A412" t="s">
        <v>698</v>
      </c>
    </row>
    <row r="413" spans="1:1" x14ac:dyDescent="0.25">
      <c r="A413" t="s">
        <v>699</v>
      </c>
    </row>
    <row r="414" spans="1:1" x14ac:dyDescent="0.25">
      <c r="A414" t="s">
        <v>700</v>
      </c>
    </row>
    <row r="415" spans="1:1" x14ac:dyDescent="0.25">
      <c r="A415" t="s">
        <v>701</v>
      </c>
    </row>
    <row r="416" spans="1:1" x14ac:dyDescent="0.25">
      <c r="A416" t="s">
        <v>702</v>
      </c>
    </row>
    <row r="417" spans="1:1" x14ac:dyDescent="0.25">
      <c r="A417" t="s">
        <v>703</v>
      </c>
    </row>
    <row r="418" spans="1:1" x14ac:dyDescent="0.25">
      <c r="A418" t="s">
        <v>704</v>
      </c>
    </row>
    <row r="419" spans="1:1" x14ac:dyDescent="0.25">
      <c r="A419" t="s">
        <v>705</v>
      </c>
    </row>
    <row r="420" spans="1:1" x14ac:dyDescent="0.25">
      <c r="A420" t="s">
        <v>706</v>
      </c>
    </row>
    <row r="421" spans="1:1" x14ac:dyDescent="0.25">
      <c r="A421" t="s">
        <v>707</v>
      </c>
    </row>
    <row r="422" spans="1:1" x14ac:dyDescent="0.25">
      <c r="A422" t="s">
        <v>708</v>
      </c>
    </row>
    <row r="423" spans="1:1" x14ac:dyDescent="0.25">
      <c r="A423" t="s">
        <v>709</v>
      </c>
    </row>
    <row r="424" spans="1:1" x14ac:dyDescent="0.25">
      <c r="A424" t="s">
        <v>710</v>
      </c>
    </row>
    <row r="425" spans="1:1" x14ac:dyDescent="0.25">
      <c r="A425" t="s">
        <v>711</v>
      </c>
    </row>
    <row r="426" spans="1:1" x14ac:dyDescent="0.25">
      <c r="A426" t="s">
        <v>712</v>
      </c>
    </row>
    <row r="427" spans="1:1" x14ac:dyDescent="0.25">
      <c r="A427" t="s">
        <v>713</v>
      </c>
    </row>
    <row r="428" spans="1:1" x14ac:dyDescent="0.25">
      <c r="A428" t="s">
        <v>714</v>
      </c>
    </row>
    <row r="429" spans="1:1" x14ac:dyDescent="0.25">
      <c r="A429" t="s">
        <v>715</v>
      </c>
    </row>
    <row r="430" spans="1:1" x14ac:dyDescent="0.25">
      <c r="A430" t="s">
        <v>716</v>
      </c>
    </row>
    <row r="431" spans="1:1" x14ac:dyDescent="0.25">
      <c r="A431" t="s">
        <v>717</v>
      </c>
    </row>
    <row r="432" spans="1:1" x14ac:dyDescent="0.25">
      <c r="A432" t="s">
        <v>718</v>
      </c>
    </row>
    <row r="433" spans="1:1" x14ac:dyDescent="0.25">
      <c r="A433" t="s">
        <v>719</v>
      </c>
    </row>
    <row r="434" spans="1:1" x14ac:dyDescent="0.25">
      <c r="A434" t="s">
        <v>720</v>
      </c>
    </row>
    <row r="435" spans="1:1" x14ac:dyDescent="0.25">
      <c r="A435" t="s">
        <v>721</v>
      </c>
    </row>
    <row r="436" spans="1:1" x14ac:dyDescent="0.25">
      <c r="A436" t="s">
        <v>722</v>
      </c>
    </row>
    <row r="437" spans="1:1" x14ac:dyDescent="0.25">
      <c r="A437" t="s">
        <v>100</v>
      </c>
    </row>
    <row r="438" spans="1:1" x14ac:dyDescent="0.25">
      <c r="A438" t="s">
        <v>723</v>
      </c>
    </row>
    <row r="439" spans="1:1" x14ac:dyDescent="0.25">
      <c r="A439" t="s">
        <v>724</v>
      </c>
    </row>
    <row r="440" spans="1:1" x14ac:dyDescent="0.25">
      <c r="A440" t="s">
        <v>725</v>
      </c>
    </row>
    <row r="441" spans="1:1" x14ac:dyDescent="0.25">
      <c r="A441" t="s">
        <v>726</v>
      </c>
    </row>
    <row r="442" spans="1:1" x14ac:dyDescent="0.25">
      <c r="A442" t="s">
        <v>727</v>
      </c>
    </row>
    <row r="443" spans="1:1" x14ac:dyDescent="0.25">
      <c r="A443" t="s">
        <v>728</v>
      </c>
    </row>
    <row r="444" spans="1:1" x14ac:dyDescent="0.25">
      <c r="A444" t="s">
        <v>729</v>
      </c>
    </row>
    <row r="445" spans="1:1" x14ac:dyDescent="0.25">
      <c r="A445" t="s">
        <v>730</v>
      </c>
    </row>
    <row r="446" spans="1:1" x14ac:dyDescent="0.25">
      <c r="A446" t="s">
        <v>731</v>
      </c>
    </row>
    <row r="447" spans="1:1" x14ac:dyDescent="0.25">
      <c r="A447" t="s">
        <v>732</v>
      </c>
    </row>
    <row r="448" spans="1:1" x14ac:dyDescent="0.25">
      <c r="A448" t="s">
        <v>733</v>
      </c>
    </row>
    <row r="449" spans="1:1" x14ac:dyDescent="0.25">
      <c r="A449" t="s">
        <v>734</v>
      </c>
    </row>
    <row r="450" spans="1:1" x14ac:dyDescent="0.25">
      <c r="A450" t="s">
        <v>735</v>
      </c>
    </row>
    <row r="451" spans="1:1" x14ac:dyDescent="0.25">
      <c r="A451" t="s">
        <v>736</v>
      </c>
    </row>
    <row r="452" spans="1:1" x14ac:dyDescent="0.25">
      <c r="A452" t="s">
        <v>737</v>
      </c>
    </row>
    <row r="453" spans="1:1" x14ac:dyDescent="0.25">
      <c r="A453" t="s">
        <v>738</v>
      </c>
    </row>
    <row r="454" spans="1:1" x14ac:dyDescent="0.25">
      <c r="A454" t="s">
        <v>739</v>
      </c>
    </row>
    <row r="455" spans="1:1" x14ac:dyDescent="0.25">
      <c r="A455" t="s">
        <v>740</v>
      </c>
    </row>
    <row r="456" spans="1:1" x14ac:dyDescent="0.25">
      <c r="A456" t="s">
        <v>741</v>
      </c>
    </row>
    <row r="457" spans="1:1" x14ac:dyDescent="0.25">
      <c r="A457" t="s">
        <v>742</v>
      </c>
    </row>
    <row r="458" spans="1:1" x14ac:dyDescent="0.25">
      <c r="A458" t="s">
        <v>743</v>
      </c>
    </row>
    <row r="459" spans="1:1" x14ac:dyDescent="0.25">
      <c r="A459" t="s">
        <v>744</v>
      </c>
    </row>
    <row r="460" spans="1:1" x14ac:dyDescent="0.25">
      <c r="A460" t="s">
        <v>745</v>
      </c>
    </row>
    <row r="461" spans="1:1" x14ac:dyDescent="0.25">
      <c r="A461" t="s">
        <v>746</v>
      </c>
    </row>
    <row r="462" spans="1:1" x14ac:dyDescent="0.25">
      <c r="A462" t="s">
        <v>747</v>
      </c>
    </row>
    <row r="463" spans="1:1" x14ac:dyDescent="0.25">
      <c r="A463" t="s">
        <v>748</v>
      </c>
    </row>
    <row r="464" spans="1:1" x14ac:dyDescent="0.25">
      <c r="A464" t="s">
        <v>749</v>
      </c>
    </row>
    <row r="465" spans="1:1" x14ac:dyDescent="0.25">
      <c r="A465" t="s">
        <v>750</v>
      </c>
    </row>
    <row r="466" spans="1:1" x14ac:dyDescent="0.25">
      <c r="A466" t="s">
        <v>751</v>
      </c>
    </row>
    <row r="467" spans="1:1" x14ac:dyDescent="0.25">
      <c r="A467" t="s">
        <v>752</v>
      </c>
    </row>
    <row r="468" spans="1:1" x14ac:dyDescent="0.25">
      <c r="A468" t="s">
        <v>753</v>
      </c>
    </row>
    <row r="469" spans="1:1" x14ac:dyDescent="0.25">
      <c r="A469" t="s">
        <v>754</v>
      </c>
    </row>
    <row r="470" spans="1:1" x14ac:dyDescent="0.25">
      <c r="A470" t="s">
        <v>755</v>
      </c>
    </row>
    <row r="471" spans="1:1" x14ac:dyDescent="0.25">
      <c r="A471" t="s">
        <v>756</v>
      </c>
    </row>
    <row r="472" spans="1:1" x14ac:dyDescent="0.25">
      <c r="A472" t="s">
        <v>757</v>
      </c>
    </row>
    <row r="473" spans="1:1" x14ac:dyDescent="0.25">
      <c r="A473" t="s">
        <v>758</v>
      </c>
    </row>
    <row r="474" spans="1:1" x14ac:dyDescent="0.25">
      <c r="A474" t="s">
        <v>759</v>
      </c>
    </row>
    <row r="475" spans="1:1" x14ac:dyDescent="0.25">
      <c r="A475" t="s">
        <v>760</v>
      </c>
    </row>
    <row r="476" spans="1:1" x14ac:dyDescent="0.25">
      <c r="A476" t="s">
        <v>761</v>
      </c>
    </row>
    <row r="477" spans="1:1" x14ac:dyDescent="0.25">
      <c r="A477" t="s">
        <v>762</v>
      </c>
    </row>
    <row r="478" spans="1:1" x14ac:dyDescent="0.25">
      <c r="A478" t="s">
        <v>763</v>
      </c>
    </row>
    <row r="479" spans="1:1" x14ac:dyDescent="0.25">
      <c r="A479" t="s">
        <v>764</v>
      </c>
    </row>
    <row r="480" spans="1:1" x14ac:dyDescent="0.25">
      <c r="A480" t="s">
        <v>765</v>
      </c>
    </row>
    <row r="481" spans="1:1" x14ac:dyDescent="0.25">
      <c r="A481" t="s">
        <v>766</v>
      </c>
    </row>
    <row r="482" spans="1:1" x14ac:dyDescent="0.25">
      <c r="A482" t="s">
        <v>767</v>
      </c>
    </row>
    <row r="483" spans="1:1" x14ac:dyDescent="0.25">
      <c r="A483" t="s">
        <v>768</v>
      </c>
    </row>
    <row r="484" spans="1:1" x14ac:dyDescent="0.25">
      <c r="A484" t="s">
        <v>769</v>
      </c>
    </row>
    <row r="485" spans="1:1" x14ac:dyDescent="0.25">
      <c r="A485" t="s">
        <v>770</v>
      </c>
    </row>
    <row r="486" spans="1:1" x14ac:dyDescent="0.25">
      <c r="A486" t="s">
        <v>771</v>
      </c>
    </row>
    <row r="487" spans="1:1" x14ac:dyDescent="0.25">
      <c r="A487" t="s">
        <v>772</v>
      </c>
    </row>
    <row r="488" spans="1:1" x14ac:dyDescent="0.25">
      <c r="A488" t="s">
        <v>773</v>
      </c>
    </row>
    <row r="489" spans="1:1" x14ac:dyDescent="0.25">
      <c r="A489" t="s">
        <v>774</v>
      </c>
    </row>
    <row r="490" spans="1:1" x14ac:dyDescent="0.25">
      <c r="A490" t="s">
        <v>775</v>
      </c>
    </row>
    <row r="491" spans="1:1" x14ac:dyDescent="0.25">
      <c r="A491" t="s">
        <v>776</v>
      </c>
    </row>
    <row r="492" spans="1:1" x14ac:dyDescent="0.25">
      <c r="A492" t="s">
        <v>777</v>
      </c>
    </row>
    <row r="493" spans="1:1" x14ac:dyDescent="0.25">
      <c r="A493" t="s">
        <v>778</v>
      </c>
    </row>
    <row r="494" spans="1:1" x14ac:dyDescent="0.25">
      <c r="A494" t="s">
        <v>779</v>
      </c>
    </row>
    <row r="495" spans="1:1" x14ac:dyDescent="0.25">
      <c r="A495" t="s">
        <v>780</v>
      </c>
    </row>
    <row r="496" spans="1:1" x14ac:dyDescent="0.25">
      <c r="A496" t="s">
        <v>781</v>
      </c>
    </row>
    <row r="497" spans="1:1" x14ac:dyDescent="0.25">
      <c r="A497" t="s">
        <v>782</v>
      </c>
    </row>
    <row r="498" spans="1:1" x14ac:dyDescent="0.25">
      <c r="A498" t="s">
        <v>783</v>
      </c>
    </row>
    <row r="499" spans="1:1" x14ac:dyDescent="0.25">
      <c r="A499" t="s">
        <v>784</v>
      </c>
    </row>
    <row r="500" spans="1:1" x14ac:dyDescent="0.25">
      <c r="A500" t="s">
        <v>785</v>
      </c>
    </row>
    <row r="501" spans="1:1" x14ac:dyDescent="0.25">
      <c r="A501" t="s">
        <v>786</v>
      </c>
    </row>
    <row r="502" spans="1:1" x14ac:dyDescent="0.25">
      <c r="A502" t="s">
        <v>787</v>
      </c>
    </row>
    <row r="503" spans="1:1" x14ac:dyDescent="0.25">
      <c r="A503" t="s">
        <v>788</v>
      </c>
    </row>
    <row r="504" spans="1:1" x14ac:dyDescent="0.25">
      <c r="A504" t="s">
        <v>789</v>
      </c>
    </row>
    <row r="505" spans="1:1" x14ac:dyDescent="0.25">
      <c r="A505" t="s">
        <v>790</v>
      </c>
    </row>
    <row r="506" spans="1:1" x14ac:dyDescent="0.25">
      <c r="A506" t="s">
        <v>791</v>
      </c>
    </row>
    <row r="507" spans="1:1" x14ac:dyDescent="0.25">
      <c r="A507" t="s">
        <v>792</v>
      </c>
    </row>
    <row r="508" spans="1:1" x14ac:dyDescent="0.25">
      <c r="A508" t="s">
        <v>793</v>
      </c>
    </row>
    <row r="509" spans="1:1" x14ac:dyDescent="0.25">
      <c r="A509" t="s">
        <v>794</v>
      </c>
    </row>
    <row r="510" spans="1:1" x14ac:dyDescent="0.25">
      <c r="A510" t="s">
        <v>795</v>
      </c>
    </row>
    <row r="511" spans="1:1" x14ac:dyDescent="0.25">
      <c r="A511" t="s">
        <v>796</v>
      </c>
    </row>
    <row r="512" spans="1:1" x14ac:dyDescent="0.25">
      <c r="A512" t="s">
        <v>797</v>
      </c>
    </row>
    <row r="513" spans="1:1" x14ac:dyDescent="0.25">
      <c r="A513" t="s">
        <v>798</v>
      </c>
    </row>
    <row r="514" spans="1:1" x14ac:dyDescent="0.25">
      <c r="A514" t="s">
        <v>799</v>
      </c>
    </row>
    <row r="515" spans="1:1" x14ac:dyDescent="0.25">
      <c r="A515" t="s">
        <v>800</v>
      </c>
    </row>
    <row r="516" spans="1:1" x14ac:dyDescent="0.25">
      <c r="A516" t="s">
        <v>801</v>
      </c>
    </row>
    <row r="517" spans="1:1" x14ac:dyDescent="0.25">
      <c r="A517" t="s">
        <v>802</v>
      </c>
    </row>
    <row r="518" spans="1:1" x14ac:dyDescent="0.25">
      <c r="A518" t="s">
        <v>803</v>
      </c>
    </row>
    <row r="519" spans="1:1" x14ac:dyDescent="0.25">
      <c r="A519" t="s">
        <v>804</v>
      </c>
    </row>
    <row r="520" spans="1:1" x14ac:dyDescent="0.25">
      <c r="A520" t="s">
        <v>805</v>
      </c>
    </row>
    <row r="521" spans="1:1" x14ac:dyDescent="0.25">
      <c r="A521" t="s">
        <v>806</v>
      </c>
    </row>
    <row r="522" spans="1:1" x14ac:dyDescent="0.25">
      <c r="A522" t="s">
        <v>807</v>
      </c>
    </row>
    <row r="523" spans="1:1" x14ac:dyDescent="0.25">
      <c r="A523" t="s">
        <v>808</v>
      </c>
    </row>
    <row r="524" spans="1:1" x14ac:dyDescent="0.25">
      <c r="A524" t="s">
        <v>809</v>
      </c>
    </row>
    <row r="525" spans="1:1" x14ac:dyDescent="0.25">
      <c r="A525" t="s">
        <v>810</v>
      </c>
    </row>
    <row r="526" spans="1:1" x14ac:dyDescent="0.25">
      <c r="A526" t="s">
        <v>811</v>
      </c>
    </row>
    <row r="527" spans="1:1" x14ac:dyDescent="0.25">
      <c r="A527" t="s">
        <v>812</v>
      </c>
    </row>
    <row r="528" spans="1:1" x14ac:dyDescent="0.25">
      <c r="A528" t="s">
        <v>813</v>
      </c>
    </row>
    <row r="529" spans="1:1" x14ac:dyDescent="0.25">
      <c r="A529" t="s">
        <v>814</v>
      </c>
    </row>
    <row r="530" spans="1:1" x14ac:dyDescent="0.25">
      <c r="A530" t="s">
        <v>815</v>
      </c>
    </row>
    <row r="531" spans="1:1" x14ac:dyDescent="0.25">
      <c r="A531" t="s">
        <v>816</v>
      </c>
    </row>
    <row r="532" spans="1:1" x14ac:dyDescent="0.25">
      <c r="A532" t="s">
        <v>817</v>
      </c>
    </row>
    <row r="533" spans="1:1" x14ac:dyDescent="0.25">
      <c r="A533" t="s">
        <v>818</v>
      </c>
    </row>
    <row r="534" spans="1:1" x14ac:dyDescent="0.25">
      <c r="A534" t="s">
        <v>819</v>
      </c>
    </row>
    <row r="535" spans="1:1" x14ac:dyDescent="0.25">
      <c r="A535" t="s">
        <v>820</v>
      </c>
    </row>
    <row r="536" spans="1:1" x14ac:dyDescent="0.25">
      <c r="A536" t="s">
        <v>821</v>
      </c>
    </row>
    <row r="537" spans="1:1" x14ac:dyDescent="0.25">
      <c r="A537" t="s">
        <v>822</v>
      </c>
    </row>
    <row r="538" spans="1:1" x14ac:dyDescent="0.25">
      <c r="A538" t="s">
        <v>823</v>
      </c>
    </row>
    <row r="539" spans="1:1" x14ac:dyDescent="0.25">
      <c r="A539" t="s">
        <v>824</v>
      </c>
    </row>
    <row r="540" spans="1:1" x14ac:dyDescent="0.25">
      <c r="A540" t="s">
        <v>942</v>
      </c>
    </row>
    <row r="541" spans="1:1" x14ac:dyDescent="0.25">
      <c r="A541" t="s">
        <v>825</v>
      </c>
    </row>
    <row r="542" spans="1:1" x14ac:dyDescent="0.25">
      <c r="A542" t="s">
        <v>826</v>
      </c>
    </row>
    <row r="543" spans="1:1" x14ac:dyDescent="0.25">
      <c r="A543" t="s">
        <v>827</v>
      </c>
    </row>
    <row r="544" spans="1:1" x14ac:dyDescent="0.25">
      <c r="A544" t="s">
        <v>828</v>
      </c>
    </row>
    <row r="545" spans="1:1" x14ac:dyDescent="0.25">
      <c r="A545" t="s">
        <v>829</v>
      </c>
    </row>
    <row r="546" spans="1:1" x14ac:dyDescent="0.25">
      <c r="A546" t="s">
        <v>830</v>
      </c>
    </row>
    <row r="547" spans="1:1" x14ac:dyDescent="0.25">
      <c r="A547" t="s">
        <v>831</v>
      </c>
    </row>
  </sheetData>
  <autoFilter ref="A1:A547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9"/>
  <sheetViews>
    <sheetView tabSelected="1" topLeftCell="A609" workbookViewId="0">
      <selection activeCell="F323" sqref="A323:F324"/>
    </sheetView>
  </sheetViews>
  <sheetFormatPr baseColWidth="10" defaultRowHeight="15" x14ac:dyDescent="0.25"/>
  <cols>
    <col min="1" max="1" width="14.85546875" customWidth="1"/>
    <col min="2" max="2" width="0.7109375" customWidth="1"/>
    <col min="3" max="3" width="12.28515625" customWidth="1"/>
    <col min="4" max="4" width="21.140625" customWidth="1"/>
    <col min="5" max="5" width="11.28515625" customWidth="1"/>
    <col min="6" max="6" width="15.85546875" bestFit="1" customWidth="1"/>
    <col min="7" max="7" width="16.42578125" customWidth="1"/>
    <col min="8" max="9" width="18.42578125" customWidth="1"/>
    <col min="10" max="10" width="23.42578125" bestFit="1" customWidth="1"/>
    <col min="11" max="11" width="17" customWidth="1"/>
  </cols>
  <sheetData>
    <row r="1" spans="1:10" ht="20.25" x14ac:dyDescent="0.35">
      <c r="A1" s="1"/>
      <c r="B1" s="1"/>
      <c r="C1" s="2"/>
      <c r="D1" s="2"/>
      <c r="E1" s="2"/>
      <c r="F1" s="2"/>
      <c r="G1" s="3"/>
      <c r="H1" s="2"/>
      <c r="I1" s="4"/>
    </row>
    <row r="2" spans="1:10" ht="20.25" x14ac:dyDescent="0.25">
      <c r="A2" s="56" t="s">
        <v>0</v>
      </c>
      <c r="B2" s="56"/>
      <c r="C2" s="56"/>
      <c r="D2" s="56"/>
      <c r="E2" s="56"/>
      <c r="F2" s="56"/>
      <c r="G2" s="56"/>
      <c r="H2" s="56"/>
      <c r="I2" s="4"/>
    </row>
    <row r="3" spans="1:10" ht="20.25" x14ac:dyDescent="0.25">
      <c r="A3" s="57" t="s">
        <v>1</v>
      </c>
      <c r="B3" s="57"/>
      <c r="C3" s="57"/>
      <c r="D3" s="57"/>
      <c r="E3" s="57"/>
      <c r="F3" s="58">
        <f>G4-E4</f>
        <v>-1902516.2900000066</v>
      </c>
      <c r="G3" s="58"/>
      <c r="H3" s="58"/>
      <c r="I3" s="4"/>
    </row>
    <row r="4" spans="1:10" ht="20.25" x14ac:dyDescent="0.25">
      <c r="A4" s="59" t="s">
        <v>2</v>
      </c>
      <c r="B4" s="59"/>
      <c r="C4" s="59"/>
      <c r="D4" s="59"/>
      <c r="E4" s="60">
        <f>SUM(F7:F6173)</f>
        <v>38937805.920000009</v>
      </c>
      <c r="F4" s="60"/>
      <c r="G4" s="61">
        <f>SUM(G7:G6172)+H6</f>
        <v>37035289.630000003</v>
      </c>
      <c r="H4" s="61"/>
      <c r="I4" s="4"/>
    </row>
    <row r="5" spans="1:10" ht="207" x14ac:dyDescent="0.25">
      <c r="A5" s="5" t="s">
        <v>3</v>
      </c>
      <c r="B5" s="6" t="s">
        <v>4</v>
      </c>
      <c r="C5" s="6" t="s">
        <v>5</v>
      </c>
      <c r="D5" s="7" t="s">
        <v>6</v>
      </c>
      <c r="E5" s="8" t="s">
        <v>7</v>
      </c>
      <c r="F5" s="9" t="s">
        <v>8</v>
      </c>
      <c r="G5" s="9" t="s">
        <v>9</v>
      </c>
      <c r="H5" s="9" t="s">
        <v>10</v>
      </c>
      <c r="I5" s="4"/>
    </row>
    <row r="6" spans="1:10" x14ac:dyDescent="0.25">
      <c r="A6" s="10">
        <v>45107</v>
      </c>
      <c r="B6" s="10"/>
      <c r="C6" s="55" t="s">
        <v>11</v>
      </c>
      <c r="D6" s="55"/>
      <c r="E6" s="55"/>
      <c r="F6" s="55"/>
      <c r="G6" s="55"/>
      <c r="H6" s="11">
        <v>376942.52</v>
      </c>
      <c r="I6" s="4"/>
      <c r="J6" s="12">
        <v>376942.51999999612</v>
      </c>
    </row>
    <row r="7" spans="1:10" ht="16.5" x14ac:dyDescent="0.35">
      <c r="A7" s="13">
        <v>45474</v>
      </c>
      <c r="B7" s="14"/>
      <c r="C7" s="15" t="s">
        <v>12</v>
      </c>
      <c r="D7" s="15" t="s">
        <v>13</v>
      </c>
      <c r="E7" s="16"/>
      <c r="F7" s="17">
        <v>1650.1</v>
      </c>
      <c r="G7" s="18"/>
      <c r="H7" s="19">
        <f>H6+G7-F7</f>
        <v>375292.42000000004</v>
      </c>
      <c r="I7" s="4" t="s">
        <v>14</v>
      </c>
    </row>
    <row r="8" spans="1:10" ht="16.5" x14ac:dyDescent="0.35">
      <c r="A8" s="13">
        <v>45474</v>
      </c>
      <c r="B8" s="14"/>
      <c r="C8" s="15" t="s">
        <v>15</v>
      </c>
      <c r="D8" s="15" t="s">
        <v>16</v>
      </c>
      <c r="E8" s="16"/>
      <c r="F8" s="17">
        <v>199</v>
      </c>
      <c r="G8" s="18"/>
      <c r="H8" s="19">
        <f t="shared" ref="H8:H71" si="0">H7+G8-F8</f>
        <v>375093.42000000004</v>
      </c>
      <c r="I8" s="4"/>
    </row>
    <row r="9" spans="1:10" ht="16.5" x14ac:dyDescent="0.35">
      <c r="A9" s="13">
        <v>45474</v>
      </c>
      <c r="B9" s="14"/>
      <c r="C9" s="15" t="s">
        <v>15</v>
      </c>
      <c r="D9" s="15" t="s">
        <v>16</v>
      </c>
      <c r="E9" s="16"/>
      <c r="F9" s="17">
        <v>597</v>
      </c>
      <c r="G9" s="18"/>
      <c r="H9" s="19">
        <f t="shared" si="0"/>
        <v>374496.42000000004</v>
      </c>
      <c r="I9" s="4"/>
    </row>
    <row r="10" spans="1:10" ht="16.5" x14ac:dyDescent="0.35">
      <c r="A10" s="13">
        <v>45474</v>
      </c>
      <c r="B10" s="14"/>
      <c r="C10" s="15" t="s">
        <v>15</v>
      </c>
      <c r="D10" s="15" t="s">
        <v>17</v>
      </c>
      <c r="E10" s="16"/>
      <c r="F10" s="17">
        <v>13790.77</v>
      </c>
      <c r="G10" s="18"/>
      <c r="H10" s="19">
        <f t="shared" si="0"/>
        <v>360705.65</v>
      </c>
      <c r="I10" s="4" t="s">
        <v>14</v>
      </c>
    </row>
    <row r="11" spans="1:10" ht="16.5" x14ac:dyDescent="0.35">
      <c r="A11" s="13">
        <v>45474</v>
      </c>
      <c r="B11" s="14"/>
      <c r="C11" s="15" t="s">
        <v>18</v>
      </c>
      <c r="D11" s="15" t="s">
        <v>19</v>
      </c>
      <c r="E11" s="16"/>
      <c r="F11" s="17">
        <v>142499.29</v>
      </c>
      <c r="G11" s="18"/>
      <c r="H11" s="19">
        <f t="shared" si="0"/>
        <v>218206.36000000002</v>
      </c>
      <c r="I11" s="4"/>
    </row>
    <row r="12" spans="1:10" ht="16.5" x14ac:dyDescent="0.35">
      <c r="A12" s="13">
        <v>45474</v>
      </c>
      <c r="B12" s="14"/>
      <c r="C12" s="15" t="s">
        <v>15</v>
      </c>
      <c r="D12" s="15" t="s">
        <v>16</v>
      </c>
      <c r="E12" s="16"/>
      <c r="F12" s="17">
        <v>1596</v>
      </c>
      <c r="G12" s="18"/>
      <c r="H12" s="19">
        <f t="shared" si="0"/>
        <v>216610.36000000002</v>
      </c>
      <c r="I12" s="4"/>
    </row>
    <row r="13" spans="1:10" ht="16.5" x14ac:dyDescent="0.35">
      <c r="A13" s="13">
        <v>45474</v>
      </c>
      <c r="B13" s="14"/>
      <c r="C13" s="15" t="s">
        <v>15</v>
      </c>
      <c r="D13" s="15" t="s">
        <v>16</v>
      </c>
      <c r="E13" s="16"/>
      <c r="F13" s="17">
        <v>240</v>
      </c>
      <c r="G13" s="18"/>
      <c r="H13" s="19">
        <f t="shared" si="0"/>
        <v>216370.36000000002</v>
      </c>
      <c r="I13" s="4"/>
    </row>
    <row r="14" spans="1:10" ht="16.5" x14ac:dyDescent="0.35">
      <c r="A14" s="13">
        <v>45474</v>
      </c>
      <c r="B14" s="14"/>
      <c r="C14" s="15" t="s">
        <v>15</v>
      </c>
      <c r="D14" s="15" t="s">
        <v>16</v>
      </c>
      <c r="E14" s="16"/>
      <c r="F14" s="17">
        <v>99</v>
      </c>
      <c r="G14" s="18"/>
      <c r="H14" s="19">
        <f t="shared" si="0"/>
        <v>216271.36000000002</v>
      </c>
      <c r="I14" s="4"/>
    </row>
    <row r="15" spans="1:10" ht="16.5" x14ac:dyDescent="0.35">
      <c r="A15" s="13">
        <v>45474</v>
      </c>
      <c r="B15" s="14"/>
      <c r="C15" s="15" t="s">
        <v>15</v>
      </c>
      <c r="D15" s="15" t="s">
        <v>16</v>
      </c>
      <c r="E15" s="16"/>
      <c r="F15" s="17">
        <v>349.01</v>
      </c>
      <c r="G15" s="18"/>
      <c r="H15" s="19">
        <f t="shared" si="0"/>
        <v>215922.35</v>
      </c>
      <c r="I15" s="4"/>
    </row>
    <row r="16" spans="1:10" ht="16.5" x14ac:dyDescent="0.35">
      <c r="A16" s="13">
        <v>45474</v>
      </c>
      <c r="B16" s="14"/>
      <c r="C16" s="15" t="s">
        <v>15</v>
      </c>
      <c r="D16" s="15" t="s">
        <v>20</v>
      </c>
      <c r="E16" s="16"/>
      <c r="F16" s="17">
        <v>7200</v>
      </c>
      <c r="G16" s="18"/>
      <c r="H16" s="19">
        <f t="shared" si="0"/>
        <v>208722.35</v>
      </c>
      <c r="I16" s="4"/>
    </row>
    <row r="17" spans="1:9" ht="16.5" x14ac:dyDescent="0.35">
      <c r="A17" s="13">
        <v>45474</v>
      </c>
      <c r="B17" s="14"/>
      <c r="C17" s="15" t="s">
        <v>15</v>
      </c>
      <c r="D17" s="15" t="s">
        <v>20</v>
      </c>
      <c r="E17" s="16"/>
      <c r="F17" s="17">
        <v>7200</v>
      </c>
      <c r="G17" s="18"/>
      <c r="H17" s="19">
        <f t="shared" si="0"/>
        <v>201522.35</v>
      </c>
      <c r="I17" s="4"/>
    </row>
    <row r="18" spans="1:9" ht="16.5" x14ac:dyDescent="0.35">
      <c r="A18" s="13">
        <v>45474</v>
      </c>
      <c r="B18" s="14"/>
      <c r="C18" s="15" t="s">
        <v>15</v>
      </c>
      <c r="D18" s="15" t="s">
        <v>16</v>
      </c>
      <c r="E18" s="16"/>
      <c r="F18" s="17">
        <v>447</v>
      </c>
      <c r="G18" s="18"/>
      <c r="H18" s="19">
        <f t="shared" si="0"/>
        <v>201075.35</v>
      </c>
      <c r="I18" s="4"/>
    </row>
    <row r="19" spans="1:9" ht="16.5" x14ac:dyDescent="0.35">
      <c r="A19" s="13">
        <v>45474</v>
      </c>
      <c r="B19" s="14"/>
      <c r="C19" s="15" t="s">
        <v>15</v>
      </c>
      <c r="D19" s="15" t="s">
        <v>16</v>
      </c>
      <c r="E19" s="16"/>
      <c r="F19" s="17">
        <v>496.68</v>
      </c>
      <c r="G19" s="18"/>
      <c r="H19" s="19">
        <f t="shared" si="0"/>
        <v>200578.67</v>
      </c>
      <c r="I19" s="4"/>
    </row>
    <row r="20" spans="1:9" ht="16.5" x14ac:dyDescent="0.35">
      <c r="A20" s="13">
        <v>45474</v>
      </c>
      <c r="B20" s="14"/>
      <c r="C20" s="15" t="s">
        <v>15</v>
      </c>
      <c r="D20" s="15" t="s">
        <v>16</v>
      </c>
      <c r="E20" s="16"/>
      <c r="F20" s="17">
        <v>236</v>
      </c>
      <c r="G20" s="18"/>
      <c r="H20" s="19">
        <f t="shared" si="0"/>
        <v>200342.67</v>
      </c>
      <c r="I20" s="4" t="s">
        <v>14</v>
      </c>
    </row>
    <row r="21" spans="1:9" ht="16.5" x14ac:dyDescent="0.35">
      <c r="A21" s="13">
        <v>45474</v>
      </c>
      <c r="B21" s="14"/>
      <c r="C21" s="15" t="s">
        <v>15</v>
      </c>
      <c r="D21" s="15" t="s">
        <v>17</v>
      </c>
      <c r="E21" s="16"/>
      <c r="F21" s="17">
        <v>28780.38</v>
      </c>
      <c r="G21" s="18"/>
      <c r="H21" s="19">
        <f t="shared" si="0"/>
        <v>171562.29</v>
      </c>
      <c r="I21" s="4" t="s">
        <v>14</v>
      </c>
    </row>
    <row r="22" spans="1:9" ht="16.5" x14ac:dyDescent="0.35">
      <c r="A22" s="13">
        <v>45474</v>
      </c>
      <c r="B22" s="14"/>
      <c r="C22" s="15" t="s">
        <v>21</v>
      </c>
      <c r="D22" s="15" t="s">
        <v>22</v>
      </c>
      <c r="E22" s="16"/>
      <c r="F22" s="17">
        <v>388224</v>
      </c>
      <c r="G22" s="18"/>
      <c r="H22" s="19">
        <f t="shared" si="0"/>
        <v>-216661.71</v>
      </c>
      <c r="I22" s="4"/>
    </row>
    <row r="23" spans="1:9" ht="16.5" x14ac:dyDescent="0.35">
      <c r="A23" s="13">
        <v>45474</v>
      </c>
      <c r="B23" s="14"/>
      <c r="C23" s="15" t="s">
        <v>21</v>
      </c>
      <c r="D23" s="15" t="s">
        <v>23</v>
      </c>
      <c r="E23" s="16"/>
      <c r="F23" s="17">
        <v>52937.04</v>
      </c>
      <c r="G23" s="18"/>
      <c r="H23" s="19">
        <f t="shared" si="0"/>
        <v>-269598.75</v>
      </c>
      <c r="I23" s="4"/>
    </row>
    <row r="24" spans="1:9" ht="16.5" x14ac:dyDescent="0.35">
      <c r="A24" s="13">
        <v>45474</v>
      </c>
      <c r="B24" s="14"/>
      <c r="C24" s="15" t="s">
        <v>21</v>
      </c>
      <c r="D24" s="15" t="s">
        <v>24</v>
      </c>
      <c r="E24" s="16"/>
      <c r="F24" s="17">
        <v>6815.68</v>
      </c>
      <c r="G24" s="18"/>
      <c r="H24" s="19">
        <f t="shared" si="0"/>
        <v>-276414.43</v>
      </c>
      <c r="I24" s="4"/>
    </row>
    <row r="25" spans="1:9" ht="16.5" x14ac:dyDescent="0.35">
      <c r="A25" s="13">
        <v>45474</v>
      </c>
      <c r="B25" s="14"/>
      <c r="C25" s="15" t="s">
        <v>25</v>
      </c>
      <c r="D25" s="15" t="s">
        <v>26</v>
      </c>
      <c r="E25" s="16" t="s">
        <v>20</v>
      </c>
      <c r="F25" s="17">
        <v>99</v>
      </c>
      <c r="G25" s="18"/>
      <c r="H25" s="19">
        <f t="shared" si="0"/>
        <v>-276513.43</v>
      </c>
      <c r="I25" s="4"/>
    </row>
    <row r="26" spans="1:9" ht="16.5" x14ac:dyDescent="0.35">
      <c r="A26" s="13">
        <v>45474</v>
      </c>
      <c r="B26" s="14"/>
      <c r="C26" s="15" t="s">
        <v>25</v>
      </c>
      <c r="D26" s="15" t="s">
        <v>27</v>
      </c>
      <c r="E26" s="16"/>
      <c r="F26" s="17">
        <v>107.25</v>
      </c>
      <c r="G26" s="18"/>
      <c r="H26" s="19">
        <f t="shared" si="0"/>
        <v>-276620.68</v>
      </c>
      <c r="I26" s="4"/>
    </row>
    <row r="27" spans="1:9" ht="16.5" x14ac:dyDescent="0.35">
      <c r="A27" s="13">
        <v>45475</v>
      </c>
      <c r="B27" s="14"/>
      <c r="C27" s="15" t="s">
        <v>28</v>
      </c>
      <c r="D27" s="20" t="s">
        <v>29</v>
      </c>
      <c r="E27" s="21" t="s">
        <v>30</v>
      </c>
      <c r="F27" s="22"/>
      <c r="G27" s="17">
        <v>2145296.27</v>
      </c>
      <c r="H27" s="19">
        <f t="shared" si="0"/>
        <v>1868675.59</v>
      </c>
      <c r="I27" s="4"/>
    </row>
    <row r="28" spans="1:9" ht="16.5" x14ac:dyDescent="0.35">
      <c r="A28" s="13">
        <v>45475</v>
      </c>
      <c r="B28" s="14"/>
      <c r="C28" s="15" t="s">
        <v>25</v>
      </c>
      <c r="D28" s="23" t="s">
        <v>31</v>
      </c>
      <c r="E28" s="21"/>
      <c r="F28" s="22">
        <v>2937.18</v>
      </c>
      <c r="G28" s="17"/>
      <c r="H28" s="19">
        <f t="shared" si="0"/>
        <v>1865738.4100000001</v>
      </c>
      <c r="I28" s="4"/>
    </row>
    <row r="29" spans="1:9" ht="16.5" x14ac:dyDescent="0.35">
      <c r="A29" s="13">
        <v>45475</v>
      </c>
      <c r="B29" s="14"/>
      <c r="C29" s="15" t="s">
        <v>32</v>
      </c>
      <c r="D29" s="23"/>
      <c r="E29" s="21"/>
      <c r="F29" s="22">
        <v>9296.27</v>
      </c>
      <c r="G29" s="17"/>
      <c r="H29" s="19">
        <f t="shared" si="0"/>
        <v>1856442.1400000001</v>
      </c>
      <c r="I29" s="4"/>
    </row>
    <row r="30" spans="1:9" ht="16.5" x14ac:dyDescent="0.35">
      <c r="A30" s="13">
        <v>45475</v>
      </c>
      <c r="B30" s="14"/>
      <c r="C30" s="15" t="s">
        <v>21</v>
      </c>
      <c r="D30" s="15" t="s">
        <v>33</v>
      </c>
      <c r="E30" s="16"/>
      <c r="F30" s="17">
        <v>1494.08</v>
      </c>
      <c r="G30" s="18"/>
      <c r="H30" s="19">
        <f t="shared" si="0"/>
        <v>1854948.06</v>
      </c>
      <c r="I30" s="4"/>
    </row>
    <row r="31" spans="1:9" ht="16.5" x14ac:dyDescent="0.35">
      <c r="A31" s="13">
        <v>45475</v>
      </c>
      <c r="B31" s="14"/>
      <c r="C31" s="15" t="s">
        <v>21</v>
      </c>
      <c r="D31" s="15" t="s">
        <v>23</v>
      </c>
      <c r="E31" s="16"/>
      <c r="F31" s="17">
        <v>41927.620000000003</v>
      </c>
      <c r="G31" s="18"/>
      <c r="H31" s="19">
        <f t="shared" si="0"/>
        <v>1813020.44</v>
      </c>
      <c r="I31" s="4"/>
    </row>
    <row r="32" spans="1:9" ht="16.5" x14ac:dyDescent="0.35">
      <c r="A32" s="13">
        <v>45475</v>
      </c>
      <c r="B32" s="14"/>
      <c r="C32" s="15" t="s">
        <v>21</v>
      </c>
      <c r="D32" s="15" t="s">
        <v>34</v>
      </c>
      <c r="E32" s="16"/>
      <c r="F32" s="17">
        <v>42754.7</v>
      </c>
      <c r="G32" s="18"/>
      <c r="H32" s="19">
        <f t="shared" si="0"/>
        <v>1770265.74</v>
      </c>
      <c r="I32" s="4"/>
    </row>
    <row r="33" spans="1:9" ht="16.5" x14ac:dyDescent="0.35">
      <c r="A33" s="13">
        <v>45475</v>
      </c>
      <c r="B33" s="14"/>
      <c r="C33" s="15" t="s">
        <v>21</v>
      </c>
      <c r="D33" s="15" t="s">
        <v>35</v>
      </c>
      <c r="E33" s="16"/>
      <c r="F33" s="17">
        <v>1649.2</v>
      </c>
      <c r="G33" s="18"/>
      <c r="H33" s="19">
        <f t="shared" si="0"/>
        <v>1768616.54</v>
      </c>
      <c r="I33" s="4"/>
    </row>
    <row r="34" spans="1:9" ht="16.5" x14ac:dyDescent="0.35">
      <c r="A34" s="13">
        <v>45475</v>
      </c>
      <c r="B34" s="14"/>
      <c r="C34" s="15" t="s">
        <v>21</v>
      </c>
      <c r="D34" s="15" t="s">
        <v>36</v>
      </c>
      <c r="E34" s="16"/>
      <c r="F34" s="17">
        <v>1888.6</v>
      </c>
      <c r="G34" s="18"/>
      <c r="H34" s="19">
        <f t="shared" si="0"/>
        <v>1766727.94</v>
      </c>
      <c r="I34" s="4"/>
    </row>
    <row r="35" spans="1:9" ht="16.5" x14ac:dyDescent="0.35">
      <c r="A35" s="13">
        <v>45475</v>
      </c>
      <c r="B35" s="14"/>
      <c r="C35" s="15" t="s">
        <v>21</v>
      </c>
      <c r="D35" s="15" t="s">
        <v>37</v>
      </c>
      <c r="E35" s="16"/>
      <c r="F35" s="17">
        <v>5942.06</v>
      </c>
      <c r="G35" s="18"/>
      <c r="H35" s="19">
        <f t="shared" si="0"/>
        <v>1760785.88</v>
      </c>
      <c r="I35" s="4"/>
    </row>
    <row r="36" spans="1:9" ht="16.5" x14ac:dyDescent="0.35">
      <c r="A36" s="13">
        <v>45475</v>
      </c>
      <c r="B36" s="14"/>
      <c r="C36" s="15" t="s">
        <v>21</v>
      </c>
      <c r="D36" s="15" t="s">
        <v>38</v>
      </c>
      <c r="E36" s="16"/>
      <c r="F36" s="17">
        <v>24904.1</v>
      </c>
      <c r="G36" s="18"/>
      <c r="H36" s="19">
        <f t="shared" si="0"/>
        <v>1735881.7799999998</v>
      </c>
      <c r="I36" s="4"/>
    </row>
    <row r="37" spans="1:9" ht="16.5" x14ac:dyDescent="0.35">
      <c r="A37" s="13">
        <v>45475</v>
      </c>
      <c r="B37" s="14"/>
      <c r="C37" s="15" t="s">
        <v>21</v>
      </c>
      <c r="D37" s="15" t="s">
        <v>39</v>
      </c>
      <c r="E37" s="16"/>
      <c r="F37" s="17">
        <v>6217.15</v>
      </c>
      <c r="G37" s="18"/>
      <c r="H37" s="19">
        <f t="shared" si="0"/>
        <v>1729664.63</v>
      </c>
      <c r="I37" s="4"/>
    </row>
    <row r="38" spans="1:9" ht="16.5" x14ac:dyDescent="0.35">
      <c r="A38" s="13">
        <v>45475</v>
      </c>
      <c r="B38" s="14"/>
      <c r="C38" s="15" t="s">
        <v>21</v>
      </c>
      <c r="D38" s="15" t="s">
        <v>40</v>
      </c>
      <c r="E38" s="16"/>
      <c r="F38" s="17">
        <v>13972.29</v>
      </c>
      <c r="G38" s="18"/>
      <c r="H38" s="19">
        <f t="shared" si="0"/>
        <v>1715692.3399999999</v>
      </c>
      <c r="I38" s="4"/>
    </row>
    <row r="39" spans="1:9" ht="16.5" x14ac:dyDescent="0.35">
      <c r="A39" s="13">
        <v>45475</v>
      </c>
      <c r="B39" s="14"/>
      <c r="C39" s="15" t="s">
        <v>21</v>
      </c>
      <c r="D39" s="15" t="s">
        <v>41</v>
      </c>
      <c r="E39" s="16"/>
      <c r="F39" s="17">
        <v>19487.91</v>
      </c>
      <c r="G39" s="18"/>
      <c r="H39" s="19">
        <f t="shared" si="0"/>
        <v>1696204.43</v>
      </c>
      <c r="I39" s="4"/>
    </row>
    <row r="40" spans="1:9" ht="16.5" x14ac:dyDescent="0.35">
      <c r="A40" s="13">
        <v>45475</v>
      </c>
      <c r="B40" s="14"/>
      <c r="C40" s="15" t="s">
        <v>21</v>
      </c>
      <c r="D40" s="15" t="s">
        <v>42</v>
      </c>
      <c r="E40" s="16"/>
      <c r="F40" s="17">
        <v>29638.1</v>
      </c>
      <c r="G40" s="18"/>
      <c r="H40" s="19">
        <f t="shared" si="0"/>
        <v>1666566.3299999998</v>
      </c>
      <c r="I40" s="4"/>
    </row>
    <row r="41" spans="1:9" ht="16.5" x14ac:dyDescent="0.35">
      <c r="A41" s="13">
        <v>45475</v>
      </c>
      <c r="B41" s="14"/>
      <c r="C41" s="15" t="s">
        <v>21</v>
      </c>
      <c r="D41" s="15" t="s">
        <v>43</v>
      </c>
      <c r="E41" s="16"/>
      <c r="F41" s="17">
        <v>8418.52</v>
      </c>
      <c r="G41" s="18"/>
      <c r="H41" s="19">
        <f t="shared" si="0"/>
        <v>1658147.8099999998</v>
      </c>
      <c r="I41" s="4"/>
    </row>
    <row r="42" spans="1:9" ht="16.5" x14ac:dyDescent="0.35">
      <c r="A42" s="13">
        <v>45475</v>
      </c>
      <c r="B42" s="14"/>
      <c r="C42" s="15" t="s">
        <v>21</v>
      </c>
      <c r="D42" s="15" t="s">
        <v>44</v>
      </c>
      <c r="E42" s="16"/>
      <c r="F42" s="17">
        <v>28959.42</v>
      </c>
      <c r="G42" s="18"/>
      <c r="H42" s="19">
        <f t="shared" si="0"/>
        <v>1629188.39</v>
      </c>
      <c r="I42" s="4"/>
    </row>
    <row r="43" spans="1:9" ht="16.5" x14ac:dyDescent="0.35">
      <c r="A43" s="13">
        <v>45475</v>
      </c>
      <c r="B43" s="14"/>
      <c r="C43" s="15" t="s">
        <v>21</v>
      </c>
      <c r="D43" s="15" t="s">
        <v>45</v>
      </c>
      <c r="E43" s="16"/>
      <c r="F43" s="17">
        <v>3094.88</v>
      </c>
      <c r="G43" s="18"/>
      <c r="H43" s="19">
        <f t="shared" si="0"/>
        <v>1626093.51</v>
      </c>
      <c r="I43" s="4"/>
    </row>
    <row r="44" spans="1:9" ht="16.5" x14ac:dyDescent="0.35">
      <c r="A44" s="13">
        <v>45475</v>
      </c>
      <c r="B44" s="14"/>
      <c r="C44" s="15" t="s">
        <v>21</v>
      </c>
      <c r="D44" s="15" t="s">
        <v>46</v>
      </c>
      <c r="E44" s="16"/>
      <c r="F44" s="17">
        <v>35059.910000000003</v>
      </c>
      <c r="G44" s="18"/>
      <c r="H44" s="19">
        <f t="shared" si="0"/>
        <v>1591033.6</v>
      </c>
      <c r="I44" s="4"/>
    </row>
    <row r="45" spans="1:9" ht="16.5" x14ac:dyDescent="0.35">
      <c r="A45" s="13">
        <v>45475</v>
      </c>
      <c r="B45" s="14"/>
      <c r="C45" s="15" t="s">
        <v>21</v>
      </c>
      <c r="D45" s="15" t="s">
        <v>47</v>
      </c>
      <c r="E45" s="16"/>
      <c r="F45" s="17">
        <v>33310.67</v>
      </c>
      <c r="G45" s="18"/>
      <c r="H45" s="19">
        <f t="shared" si="0"/>
        <v>1557722.9300000002</v>
      </c>
      <c r="I45" s="4"/>
    </row>
    <row r="46" spans="1:9" ht="16.5" x14ac:dyDescent="0.35">
      <c r="A46" s="13">
        <v>45475</v>
      </c>
      <c r="B46" s="14"/>
      <c r="C46" s="15" t="s">
        <v>21</v>
      </c>
      <c r="D46" s="15" t="s">
        <v>48</v>
      </c>
      <c r="E46" s="16"/>
      <c r="F46" s="17">
        <v>3171.09</v>
      </c>
      <c r="G46" s="18"/>
      <c r="H46" s="19">
        <f t="shared" si="0"/>
        <v>1554551.84</v>
      </c>
      <c r="I46" s="4"/>
    </row>
    <row r="47" spans="1:9" ht="16.5" x14ac:dyDescent="0.35">
      <c r="A47" s="13">
        <v>45475</v>
      </c>
      <c r="B47" s="14"/>
      <c r="C47" s="15" t="s">
        <v>21</v>
      </c>
      <c r="D47" s="15" t="s">
        <v>49</v>
      </c>
      <c r="E47" s="16"/>
      <c r="F47" s="17">
        <v>16822.61</v>
      </c>
      <c r="G47" s="18"/>
      <c r="H47" s="19">
        <f t="shared" si="0"/>
        <v>1537729.23</v>
      </c>
      <c r="I47" s="4"/>
    </row>
    <row r="48" spans="1:9" ht="16.5" x14ac:dyDescent="0.35">
      <c r="A48" s="13">
        <v>45475</v>
      </c>
      <c r="B48" s="14"/>
      <c r="C48" s="15" t="s">
        <v>21</v>
      </c>
      <c r="D48" s="15" t="s">
        <v>50</v>
      </c>
      <c r="E48" s="16"/>
      <c r="F48" s="17">
        <v>35597.79</v>
      </c>
      <c r="G48" s="18"/>
      <c r="H48" s="19">
        <f t="shared" si="0"/>
        <v>1502131.44</v>
      </c>
      <c r="I48" s="4"/>
    </row>
    <row r="49" spans="1:10" ht="16.5" x14ac:dyDescent="0.35">
      <c r="A49" s="13">
        <v>45475</v>
      </c>
      <c r="B49" s="14"/>
      <c r="C49" s="15" t="s">
        <v>21</v>
      </c>
      <c r="D49" s="15" t="s">
        <v>51</v>
      </c>
      <c r="E49" s="16"/>
      <c r="F49" s="17">
        <v>19472.57</v>
      </c>
      <c r="G49" s="18"/>
      <c r="H49" s="19">
        <f t="shared" si="0"/>
        <v>1482658.8699999999</v>
      </c>
      <c r="I49" s="4"/>
    </row>
    <row r="50" spans="1:10" ht="16.5" x14ac:dyDescent="0.35">
      <c r="A50" s="13">
        <v>45475</v>
      </c>
      <c r="B50" s="14"/>
      <c r="C50" s="15" t="s">
        <v>21</v>
      </c>
      <c r="D50" s="15" t="s">
        <v>24</v>
      </c>
      <c r="E50" s="16"/>
      <c r="F50" s="17">
        <v>2544.12</v>
      </c>
      <c r="G50" s="18"/>
      <c r="H50" s="19">
        <f t="shared" si="0"/>
        <v>1480114.7499999998</v>
      </c>
      <c r="I50" s="4"/>
    </row>
    <row r="51" spans="1:10" ht="16.5" x14ac:dyDescent="0.35">
      <c r="A51" s="13">
        <v>45475</v>
      </c>
      <c r="B51" s="14"/>
      <c r="C51" s="15" t="s">
        <v>21</v>
      </c>
      <c r="D51" s="15" t="s">
        <v>52</v>
      </c>
      <c r="E51" s="16"/>
      <c r="F51" s="17">
        <v>10010.75</v>
      </c>
      <c r="G51" s="18"/>
      <c r="H51" s="19">
        <f t="shared" si="0"/>
        <v>1470103.9999999998</v>
      </c>
      <c r="I51" s="4"/>
    </row>
    <row r="52" spans="1:10" ht="16.5" x14ac:dyDescent="0.35">
      <c r="A52" s="13">
        <v>45475</v>
      </c>
      <c r="B52" s="14"/>
      <c r="C52" s="15" t="s">
        <v>21</v>
      </c>
      <c r="D52" s="15" t="s">
        <v>53</v>
      </c>
      <c r="E52" s="16"/>
      <c r="F52" s="17">
        <v>1171.2</v>
      </c>
      <c r="G52" s="18"/>
      <c r="H52" s="19">
        <f t="shared" si="0"/>
        <v>1468932.7999999998</v>
      </c>
      <c r="I52" s="4"/>
    </row>
    <row r="53" spans="1:10" ht="16.5" x14ac:dyDescent="0.35">
      <c r="A53" s="13">
        <v>45475</v>
      </c>
      <c r="B53" s="14"/>
      <c r="C53" s="15" t="s">
        <v>21</v>
      </c>
      <c r="D53" s="15" t="s">
        <v>54</v>
      </c>
      <c r="E53" s="16"/>
      <c r="F53" s="17">
        <v>18764.78</v>
      </c>
      <c r="G53" s="18"/>
      <c r="H53" s="19">
        <f t="shared" si="0"/>
        <v>1450168.0199999998</v>
      </c>
      <c r="I53" s="4"/>
    </row>
    <row r="54" spans="1:10" ht="16.5" x14ac:dyDescent="0.35">
      <c r="A54" s="13">
        <v>45476</v>
      </c>
      <c r="B54" s="14"/>
      <c r="C54" s="15" t="s">
        <v>21</v>
      </c>
      <c r="D54" s="15" t="s">
        <v>55</v>
      </c>
      <c r="E54" s="16"/>
      <c r="F54" s="17">
        <v>3000</v>
      </c>
      <c r="G54" s="18"/>
      <c r="H54" s="19">
        <f t="shared" si="0"/>
        <v>1447168.0199999998</v>
      </c>
      <c r="I54" s="4" t="s">
        <v>14</v>
      </c>
      <c r="J54" t="s">
        <v>56</v>
      </c>
    </row>
    <row r="55" spans="1:10" ht="16.5" x14ac:dyDescent="0.35">
      <c r="A55" s="13">
        <v>45476</v>
      </c>
      <c r="B55" s="14"/>
      <c r="C55" s="15" t="s">
        <v>21</v>
      </c>
      <c r="D55" s="15" t="s">
        <v>57</v>
      </c>
      <c r="E55" s="16"/>
      <c r="F55" s="17">
        <v>15450</v>
      </c>
      <c r="G55" s="18"/>
      <c r="H55" s="19">
        <f t="shared" si="0"/>
        <v>1431718.0199999998</v>
      </c>
      <c r="I55" s="4" t="s">
        <v>14</v>
      </c>
    </row>
    <row r="56" spans="1:10" ht="16.5" x14ac:dyDescent="0.35">
      <c r="A56" s="13">
        <v>45476</v>
      </c>
      <c r="B56" s="14"/>
      <c r="C56" s="15" t="s">
        <v>21</v>
      </c>
      <c r="D56" s="15" t="s">
        <v>58</v>
      </c>
      <c r="E56" s="16"/>
      <c r="F56" s="17">
        <v>108716</v>
      </c>
      <c r="G56" s="18"/>
      <c r="H56" s="19">
        <f t="shared" si="0"/>
        <v>1323002.0199999998</v>
      </c>
      <c r="I56" s="4" t="s">
        <v>14</v>
      </c>
      <c r="J56" t="s">
        <v>59</v>
      </c>
    </row>
    <row r="57" spans="1:10" ht="16.5" x14ac:dyDescent="0.35">
      <c r="A57" s="13">
        <v>45476</v>
      </c>
      <c r="B57" s="14"/>
      <c r="C57" s="15" t="s">
        <v>21</v>
      </c>
      <c r="D57" s="15" t="s">
        <v>60</v>
      </c>
      <c r="E57" s="16"/>
      <c r="F57" s="17">
        <v>6600</v>
      </c>
      <c r="G57" s="18"/>
      <c r="H57" s="19">
        <f t="shared" si="0"/>
        <v>1316402.0199999998</v>
      </c>
      <c r="I57" s="4"/>
    </row>
    <row r="58" spans="1:10" ht="16.5" x14ac:dyDescent="0.35">
      <c r="A58" s="13">
        <v>45476</v>
      </c>
      <c r="B58" s="14"/>
      <c r="C58" s="15" t="s">
        <v>21</v>
      </c>
      <c r="D58" s="15" t="s">
        <v>61</v>
      </c>
      <c r="E58" s="16"/>
      <c r="F58" s="17">
        <v>3600</v>
      </c>
      <c r="G58" s="18"/>
      <c r="H58" s="19">
        <f t="shared" si="0"/>
        <v>1312802.0199999998</v>
      </c>
      <c r="I58" s="4" t="s">
        <v>14</v>
      </c>
      <c r="J58" t="s">
        <v>56</v>
      </c>
    </row>
    <row r="59" spans="1:10" ht="16.5" x14ac:dyDescent="0.35">
      <c r="A59" s="13">
        <v>45477</v>
      </c>
      <c r="B59" s="14"/>
      <c r="C59" s="15" t="s">
        <v>12</v>
      </c>
      <c r="D59" s="15" t="s">
        <v>62</v>
      </c>
      <c r="E59" s="16"/>
      <c r="F59" s="17">
        <v>3061.8</v>
      </c>
      <c r="G59" s="18"/>
      <c r="H59" s="19">
        <f t="shared" si="0"/>
        <v>1309740.2199999997</v>
      </c>
      <c r="I59" s="4" t="s">
        <v>14</v>
      </c>
    </row>
    <row r="60" spans="1:10" ht="16.5" x14ac:dyDescent="0.35">
      <c r="A60" s="13">
        <v>45477</v>
      </c>
      <c r="B60" s="14"/>
      <c r="C60" s="15" t="s">
        <v>21</v>
      </c>
      <c r="D60" s="15" t="s">
        <v>63</v>
      </c>
      <c r="E60" s="16"/>
      <c r="F60" s="17">
        <v>64000</v>
      </c>
      <c r="G60" s="18"/>
      <c r="H60" s="19">
        <f t="shared" si="0"/>
        <v>1245740.2199999997</v>
      </c>
      <c r="I60" s="4" t="s">
        <v>14</v>
      </c>
      <c r="J60" t="s">
        <v>64</v>
      </c>
    </row>
    <row r="61" spans="1:10" ht="16.5" x14ac:dyDescent="0.35">
      <c r="A61" s="13">
        <v>45477</v>
      </c>
      <c r="B61" s="14"/>
      <c r="C61" s="15" t="s">
        <v>21</v>
      </c>
      <c r="D61" s="15" t="s">
        <v>65</v>
      </c>
      <c r="E61" s="16"/>
      <c r="F61" s="17">
        <v>204000</v>
      </c>
      <c r="G61" s="18"/>
      <c r="H61" s="19">
        <f t="shared" si="0"/>
        <v>1041740.2199999997</v>
      </c>
      <c r="I61" s="4" t="s">
        <v>14</v>
      </c>
    </row>
    <row r="62" spans="1:10" ht="16.5" x14ac:dyDescent="0.35">
      <c r="A62" s="13">
        <v>45477</v>
      </c>
      <c r="B62" s="14"/>
      <c r="C62" s="15" t="s">
        <v>21</v>
      </c>
      <c r="D62" s="15" t="s">
        <v>66</v>
      </c>
      <c r="E62" s="16"/>
      <c r="F62" s="17">
        <v>64000</v>
      </c>
      <c r="G62" s="18"/>
      <c r="H62" s="19">
        <f t="shared" si="0"/>
        <v>977740.21999999974</v>
      </c>
      <c r="I62" s="4" t="s">
        <v>14</v>
      </c>
      <c r="J62" t="s">
        <v>67</v>
      </c>
    </row>
    <row r="63" spans="1:10" ht="16.5" x14ac:dyDescent="0.35">
      <c r="A63" s="13">
        <v>45477</v>
      </c>
      <c r="B63" s="14"/>
      <c r="C63" s="15" t="s">
        <v>21</v>
      </c>
      <c r="D63" s="15" t="s">
        <v>68</v>
      </c>
      <c r="E63" s="16"/>
      <c r="F63" s="17">
        <v>2591</v>
      </c>
      <c r="G63" s="18"/>
      <c r="H63" s="19">
        <f t="shared" si="0"/>
        <v>975149.21999999974</v>
      </c>
      <c r="I63" s="4" t="s">
        <v>14</v>
      </c>
    </row>
    <row r="64" spans="1:10" ht="16.5" x14ac:dyDescent="0.35">
      <c r="A64" s="13">
        <v>45478</v>
      </c>
      <c r="B64" s="14"/>
      <c r="C64" s="15" t="s">
        <v>69</v>
      </c>
      <c r="D64" s="15" t="s">
        <v>70</v>
      </c>
      <c r="E64" s="16" t="s">
        <v>71</v>
      </c>
      <c r="F64" s="17">
        <v>168168</v>
      </c>
      <c r="G64" s="18"/>
      <c r="H64" s="19">
        <f t="shared" si="0"/>
        <v>806981.21999999974</v>
      </c>
      <c r="I64" s="4" t="s">
        <v>14</v>
      </c>
    </row>
    <row r="65" spans="1:9" ht="16.5" x14ac:dyDescent="0.35">
      <c r="A65" s="13">
        <v>45478</v>
      </c>
      <c r="B65" s="13">
        <v>45488</v>
      </c>
      <c r="C65" s="15" t="s">
        <v>69</v>
      </c>
      <c r="D65" s="15" t="s">
        <v>70</v>
      </c>
      <c r="E65" s="16" t="s">
        <v>72</v>
      </c>
      <c r="F65" s="17">
        <v>239842</v>
      </c>
      <c r="G65" s="18"/>
      <c r="H65" s="19">
        <f t="shared" si="0"/>
        <v>567139.21999999974</v>
      </c>
      <c r="I65" s="4" t="s">
        <v>14</v>
      </c>
    </row>
    <row r="66" spans="1:9" ht="16.5" x14ac:dyDescent="0.35">
      <c r="A66" s="13">
        <v>45478</v>
      </c>
      <c r="B66" s="14"/>
      <c r="C66" s="15" t="s">
        <v>21</v>
      </c>
      <c r="D66" s="15" t="s">
        <v>47</v>
      </c>
      <c r="E66" s="16"/>
      <c r="F66" s="17">
        <v>15451.2</v>
      </c>
      <c r="G66" s="18"/>
      <c r="H66" s="19">
        <f t="shared" si="0"/>
        <v>551688.01999999979</v>
      </c>
      <c r="I66" s="4"/>
    </row>
    <row r="67" spans="1:9" ht="16.5" x14ac:dyDescent="0.35">
      <c r="A67" s="13">
        <v>45478</v>
      </c>
      <c r="B67" s="14"/>
      <c r="C67" s="15" t="s">
        <v>21</v>
      </c>
      <c r="D67" s="15" t="s">
        <v>53</v>
      </c>
      <c r="E67" s="16"/>
      <c r="F67" s="17">
        <v>924.12</v>
      </c>
      <c r="G67" s="18"/>
      <c r="H67" s="19">
        <f t="shared" si="0"/>
        <v>550763.89999999979</v>
      </c>
      <c r="I67" s="4"/>
    </row>
    <row r="68" spans="1:9" ht="16.5" x14ac:dyDescent="0.35">
      <c r="A68" s="13">
        <v>45478</v>
      </c>
      <c r="B68" s="14"/>
      <c r="C68" s="15" t="s">
        <v>21</v>
      </c>
      <c r="D68" s="15" t="s">
        <v>52</v>
      </c>
      <c r="E68" s="16"/>
      <c r="F68" s="17">
        <v>1915.56</v>
      </c>
      <c r="G68" s="18"/>
      <c r="H68" s="19">
        <f t="shared" si="0"/>
        <v>548848.33999999973</v>
      </c>
      <c r="I68" s="4"/>
    </row>
    <row r="69" spans="1:9" ht="16.5" x14ac:dyDescent="0.35">
      <c r="A69" s="13">
        <v>45478</v>
      </c>
      <c r="B69" s="14"/>
      <c r="C69" s="15" t="s">
        <v>21</v>
      </c>
      <c r="D69" s="15" t="s">
        <v>24</v>
      </c>
      <c r="E69" s="16"/>
      <c r="F69" s="17">
        <v>4978.97</v>
      </c>
      <c r="G69" s="18"/>
      <c r="H69" s="19">
        <f t="shared" si="0"/>
        <v>543869.36999999976</v>
      </c>
      <c r="I69" s="4"/>
    </row>
    <row r="70" spans="1:9" ht="16.5" x14ac:dyDescent="0.35">
      <c r="A70" s="13">
        <v>45478</v>
      </c>
      <c r="B70" s="14"/>
      <c r="C70" s="15" t="s">
        <v>21</v>
      </c>
      <c r="D70" s="15" t="s">
        <v>34</v>
      </c>
      <c r="E70" s="16"/>
      <c r="F70" s="17">
        <v>23711.85</v>
      </c>
      <c r="G70" s="18"/>
      <c r="H70" s="19">
        <f t="shared" si="0"/>
        <v>520157.51999999979</v>
      </c>
      <c r="I70" s="4"/>
    </row>
    <row r="71" spans="1:9" ht="16.5" x14ac:dyDescent="0.35">
      <c r="A71" s="13">
        <v>45478</v>
      </c>
      <c r="B71" s="14"/>
      <c r="C71" s="15" t="s">
        <v>21</v>
      </c>
      <c r="D71" s="15" t="s">
        <v>50</v>
      </c>
      <c r="E71" s="16"/>
      <c r="F71" s="17">
        <v>12999.83</v>
      </c>
      <c r="G71" s="18"/>
      <c r="H71" s="19">
        <f t="shared" si="0"/>
        <v>507157.68999999977</v>
      </c>
      <c r="I71" s="4"/>
    </row>
    <row r="72" spans="1:9" ht="16.5" x14ac:dyDescent="0.35">
      <c r="A72" s="13">
        <v>45478</v>
      </c>
      <c r="B72" s="14"/>
      <c r="C72" s="15" t="s">
        <v>21</v>
      </c>
      <c r="D72" s="15" t="s">
        <v>49</v>
      </c>
      <c r="E72" s="16"/>
      <c r="F72" s="17">
        <v>9651.7099999999991</v>
      </c>
      <c r="G72" s="18"/>
      <c r="H72" s="19">
        <f t="shared" ref="H72:H135" si="1">H71+G72-F72</f>
        <v>497505.97999999975</v>
      </c>
      <c r="I72" s="4"/>
    </row>
    <row r="73" spans="1:9" ht="16.5" x14ac:dyDescent="0.35">
      <c r="A73" s="13">
        <v>45478</v>
      </c>
      <c r="B73" s="14"/>
      <c r="C73" s="15" t="s">
        <v>21</v>
      </c>
      <c r="D73" s="15" t="s">
        <v>51</v>
      </c>
      <c r="E73" s="16"/>
      <c r="F73" s="17">
        <v>36524.239999999998</v>
      </c>
      <c r="G73" s="18"/>
      <c r="H73" s="19">
        <f t="shared" si="1"/>
        <v>460981.73999999976</v>
      </c>
      <c r="I73" s="4"/>
    </row>
    <row r="74" spans="1:9" ht="16.5" x14ac:dyDescent="0.35">
      <c r="A74" s="13">
        <v>45478</v>
      </c>
      <c r="B74" s="14"/>
      <c r="C74" s="15" t="s">
        <v>21</v>
      </c>
      <c r="D74" s="15" t="s">
        <v>44</v>
      </c>
      <c r="E74" s="16"/>
      <c r="F74" s="17">
        <v>5574.33</v>
      </c>
      <c r="G74" s="18"/>
      <c r="H74" s="19">
        <f t="shared" si="1"/>
        <v>455407.40999999974</v>
      </c>
      <c r="I74" s="4"/>
    </row>
    <row r="75" spans="1:9" ht="16.5" x14ac:dyDescent="0.35">
      <c r="A75" s="13">
        <v>45478</v>
      </c>
      <c r="B75" s="14"/>
      <c r="C75" s="15" t="s">
        <v>21</v>
      </c>
      <c r="D75" s="15" t="s">
        <v>45</v>
      </c>
      <c r="E75" s="16"/>
      <c r="F75" s="17">
        <v>31322.32</v>
      </c>
      <c r="G75" s="18"/>
      <c r="H75" s="19">
        <f t="shared" si="1"/>
        <v>424085.08999999973</v>
      </c>
      <c r="I75" s="4"/>
    </row>
    <row r="76" spans="1:9" ht="16.5" x14ac:dyDescent="0.35">
      <c r="A76" s="13">
        <v>45478</v>
      </c>
      <c r="B76" s="14"/>
      <c r="C76" s="15" t="s">
        <v>21</v>
      </c>
      <c r="D76" s="15" t="s">
        <v>46</v>
      </c>
      <c r="E76" s="16"/>
      <c r="F76" s="17">
        <v>14345.65</v>
      </c>
      <c r="G76" s="18"/>
      <c r="H76" s="19">
        <f t="shared" si="1"/>
        <v>409739.43999999971</v>
      </c>
      <c r="I76" s="4"/>
    </row>
    <row r="77" spans="1:9" ht="16.5" x14ac:dyDescent="0.35">
      <c r="A77" s="13">
        <v>45478</v>
      </c>
      <c r="B77" s="14"/>
      <c r="C77" s="15" t="s">
        <v>21</v>
      </c>
      <c r="D77" s="15" t="s">
        <v>40</v>
      </c>
      <c r="E77" s="16"/>
      <c r="F77" s="17">
        <v>4069.26</v>
      </c>
      <c r="G77" s="18"/>
      <c r="H77" s="19">
        <f t="shared" si="1"/>
        <v>405670.1799999997</v>
      </c>
      <c r="I77" s="4"/>
    </row>
    <row r="78" spans="1:9" ht="16.5" x14ac:dyDescent="0.35">
      <c r="A78" s="13">
        <v>45478</v>
      </c>
      <c r="B78" s="14"/>
      <c r="C78" s="15" t="s">
        <v>21</v>
      </c>
      <c r="D78" s="15" t="s">
        <v>42</v>
      </c>
      <c r="E78" s="16"/>
      <c r="F78" s="17">
        <v>24944.16</v>
      </c>
      <c r="G78" s="18"/>
      <c r="H78" s="19">
        <f t="shared" si="1"/>
        <v>380726.01999999973</v>
      </c>
      <c r="I78" s="4"/>
    </row>
    <row r="79" spans="1:9" ht="16.5" x14ac:dyDescent="0.35">
      <c r="A79" s="13">
        <v>45478</v>
      </c>
      <c r="B79" s="14"/>
      <c r="C79" s="15" t="s">
        <v>21</v>
      </c>
      <c r="D79" s="15" t="s">
        <v>35</v>
      </c>
      <c r="E79" s="16"/>
      <c r="F79" s="17">
        <v>12635</v>
      </c>
      <c r="G79" s="18"/>
      <c r="H79" s="19">
        <f t="shared" si="1"/>
        <v>368091.01999999973</v>
      </c>
      <c r="I79" s="4"/>
    </row>
    <row r="80" spans="1:9" ht="16.5" x14ac:dyDescent="0.35">
      <c r="A80" s="13">
        <v>45478</v>
      </c>
      <c r="B80" s="14"/>
      <c r="C80" s="15" t="s">
        <v>21</v>
      </c>
      <c r="D80" s="15" t="s">
        <v>37</v>
      </c>
      <c r="E80" s="16"/>
      <c r="F80" s="17">
        <v>3940.35</v>
      </c>
      <c r="G80" s="18"/>
      <c r="H80" s="19">
        <f t="shared" si="1"/>
        <v>364150.66999999975</v>
      </c>
      <c r="I80" s="4"/>
    </row>
    <row r="81" spans="1:9" ht="16.5" x14ac:dyDescent="0.35">
      <c r="A81" s="13">
        <v>45478</v>
      </c>
      <c r="B81" s="14"/>
      <c r="C81" s="15" t="s">
        <v>21</v>
      </c>
      <c r="D81" s="15" t="s">
        <v>38</v>
      </c>
      <c r="E81" s="16"/>
      <c r="F81" s="17">
        <v>7483.74</v>
      </c>
      <c r="G81" s="18"/>
      <c r="H81" s="19">
        <f t="shared" si="1"/>
        <v>356666.92999999976</v>
      </c>
      <c r="I81" s="4"/>
    </row>
    <row r="82" spans="1:9" ht="16.5" x14ac:dyDescent="0.35">
      <c r="A82" s="13">
        <v>45478</v>
      </c>
      <c r="B82" s="14"/>
      <c r="C82" s="15" t="s">
        <v>21</v>
      </c>
      <c r="D82" s="15" t="s">
        <v>39</v>
      </c>
      <c r="E82" s="16"/>
      <c r="F82" s="17">
        <v>17128.560000000001</v>
      </c>
      <c r="G82" s="18"/>
      <c r="H82" s="19">
        <f t="shared" si="1"/>
        <v>339538.36999999976</v>
      </c>
      <c r="I82" s="4"/>
    </row>
    <row r="83" spans="1:9" ht="16.5" x14ac:dyDescent="0.35">
      <c r="A83" s="13">
        <v>45478</v>
      </c>
      <c r="B83" s="14"/>
      <c r="C83" s="15" t="s">
        <v>21</v>
      </c>
      <c r="D83" s="15" t="s">
        <v>54</v>
      </c>
      <c r="E83" s="16"/>
      <c r="F83" s="17">
        <v>5762.31</v>
      </c>
      <c r="G83" s="18"/>
      <c r="H83" s="19">
        <f t="shared" si="1"/>
        <v>333776.05999999976</v>
      </c>
      <c r="I83" s="4"/>
    </row>
    <row r="84" spans="1:9" ht="16.5" x14ac:dyDescent="0.35">
      <c r="A84" s="13">
        <v>45478</v>
      </c>
      <c r="B84" s="14"/>
      <c r="C84" s="15" t="s">
        <v>21</v>
      </c>
      <c r="D84" s="15" t="s">
        <v>73</v>
      </c>
      <c r="E84" s="16"/>
      <c r="F84" s="17">
        <v>28696.36</v>
      </c>
      <c r="G84" s="18"/>
      <c r="H84" s="19">
        <f t="shared" si="1"/>
        <v>305079.69999999978</v>
      </c>
      <c r="I84" s="4"/>
    </row>
    <row r="85" spans="1:9" ht="16.5" x14ac:dyDescent="0.35">
      <c r="A85" s="13">
        <v>45478</v>
      </c>
      <c r="B85" s="14"/>
      <c r="C85" s="15" t="s">
        <v>21</v>
      </c>
      <c r="D85" s="15" t="s">
        <v>33</v>
      </c>
      <c r="E85" s="16"/>
      <c r="F85" s="17">
        <v>6499.85</v>
      </c>
      <c r="G85" s="18"/>
      <c r="H85" s="19">
        <f t="shared" si="1"/>
        <v>298579.8499999998</v>
      </c>
      <c r="I85" s="4"/>
    </row>
    <row r="86" spans="1:9" ht="16.5" x14ac:dyDescent="0.35">
      <c r="A86" s="13">
        <v>45478</v>
      </c>
      <c r="B86" s="14"/>
      <c r="C86" s="15" t="s">
        <v>21</v>
      </c>
      <c r="D86" s="15" t="s">
        <v>74</v>
      </c>
      <c r="E86" s="16"/>
      <c r="F86" s="17">
        <v>11077.13</v>
      </c>
      <c r="G86" s="18"/>
      <c r="H86" s="19">
        <f t="shared" si="1"/>
        <v>287502.7199999998</v>
      </c>
      <c r="I86" s="4"/>
    </row>
    <row r="87" spans="1:9" ht="16.5" x14ac:dyDescent="0.35">
      <c r="A87" s="13">
        <v>45478</v>
      </c>
      <c r="B87" s="14"/>
      <c r="C87" s="15" t="s">
        <v>21</v>
      </c>
      <c r="D87" s="15" t="s">
        <v>75</v>
      </c>
      <c r="E87" s="16"/>
      <c r="F87" s="17">
        <v>21266.29</v>
      </c>
      <c r="G87" s="18"/>
      <c r="H87" s="19">
        <f t="shared" si="1"/>
        <v>266236.42999999982</v>
      </c>
      <c r="I87" s="4"/>
    </row>
    <row r="88" spans="1:9" ht="16.5" x14ac:dyDescent="0.35">
      <c r="A88" s="13">
        <v>45478</v>
      </c>
      <c r="B88" s="14"/>
      <c r="C88" s="15" t="s">
        <v>25</v>
      </c>
      <c r="D88" s="15" t="s">
        <v>76</v>
      </c>
      <c r="E88" s="16"/>
      <c r="F88" s="17">
        <v>5.5</v>
      </c>
      <c r="G88" s="18"/>
      <c r="H88" s="19">
        <f t="shared" si="1"/>
        <v>266230.92999999982</v>
      </c>
      <c r="I88" s="4"/>
    </row>
    <row r="89" spans="1:9" ht="16.5" x14ac:dyDescent="0.35">
      <c r="A89" s="13">
        <v>45478</v>
      </c>
      <c r="B89" s="14"/>
      <c r="C89" s="15" t="s">
        <v>15</v>
      </c>
      <c r="D89" s="15" t="s">
        <v>17</v>
      </c>
      <c r="E89" s="16"/>
      <c r="F89" s="17">
        <v>10204.08</v>
      </c>
      <c r="G89" s="18"/>
      <c r="H89" s="19">
        <f t="shared" si="1"/>
        <v>256026.84999999983</v>
      </c>
      <c r="I89" s="4" t="s">
        <v>14</v>
      </c>
    </row>
    <row r="90" spans="1:9" ht="16.5" x14ac:dyDescent="0.35">
      <c r="A90" s="13">
        <v>45478</v>
      </c>
      <c r="B90" s="14"/>
      <c r="C90" s="15" t="s">
        <v>25</v>
      </c>
      <c r="D90" s="24" t="s">
        <v>77</v>
      </c>
      <c r="E90" s="16"/>
      <c r="F90" s="17">
        <v>13373.25</v>
      </c>
      <c r="G90" s="18"/>
      <c r="H90" s="19">
        <f t="shared" si="1"/>
        <v>242653.59999999983</v>
      </c>
      <c r="I90" s="4"/>
    </row>
    <row r="91" spans="1:9" ht="16.5" x14ac:dyDescent="0.35">
      <c r="A91" s="13">
        <v>45479</v>
      </c>
      <c r="B91" s="14"/>
      <c r="C91" s="15" t="s">
        <v>69</v>
      </c>
      <c r="D91" s="24" t="s">
        <v>78</v>
      </c>
      <c r="E91" s="16" t="s">
        <v>79</v>
      </c>
      <c r="F91" s="17">
        <v>8574</v>
      </c>
      <c r="G91" s="18"/>
      <c r="H91" s="19">
        <f t="shared" si="1"/>
        <v>234079.59999999983</v>
      </c>
      <c r="I91" s="4" t="s">
        <v>14</v>
      </c>
    </row>
    <row r="92" spans="1:9" ht="16.5" x14ac:dyDescent="0.35">
      <c r="A92" s="13">
        <v>45480</v>
      </c>
      <c r="B92" s="14"/>
      <c r="C92" s="15" t="s">
        <v>12</v>
      </c>
      <c r="D92" s="15" t="s">
        <v>80</v>
      </c>
      <c r="E92" s="16"/>
      <c r="F92" s="17">
        <v>9498</v>
      </c>
      <c r="G92" s="18"/>
      <c r="H92" s="19">
        <f t="shared" si="1"/>
        <v>224581.59999999983</v>
      </c>
      <c r="I92" s="4" t="s">
        <v>14</v>
      </c>
    </row>
    <row r="93" spans="1:9" ht="16.5" x14ac:dyDescent="0.35">
      <c r="A93" s="13">
        <v>45481</v>
      </c>
      <c r="B93" s="14"/>
      <c r="C93" s="15" t="s">
        <v>81</v>
      </c>
      <c r="D93" s="15" t="s">
        <v>82</v>
      </c>
      <c r="E93" s="16"/>
      <c r="F93" s="17">
        <v>371.52</v>
      </c>
      <c r="G93" s="18"/>
      <c r="H93" s="19">
        <f t="shared" si="1"/>
        <v>224210.07999999984</v>
      </c>
      <c r="I93" s="4" t="s">
        <v>14</v>
      </c>
    </row>
    <row r="94" spans="1:9" ht="16.5" x14ac:dyDescent="0.35">
      <c r="A94" s="13">
        <v>45482</v>
      </c>
      <c r="B94" s="14"/>
      <c r="C94" s="15" t="s">
        <v>21</v>
      </c>
      <c r="D94" s="15" t="s">
        <v>49</v>
      </c>
      <c r="E94" s="16"/>
      <c r="F94" s="17">
        <v>26293.14</v>
      </c>
      <c r="G94" s="18"/>
      <c r="H94" s="19">
        <f t="shared" si="1"/>
        <v>197916.93999999983</v>
      </c>
      <c r="I94" s="4"/>
    </row>
    <row r="95" spans="1:9" ht="16.5" x14ac:dyDescent="0.35">
      <c r="A95" s="13">
        <v>45482</v>
      </c>
      <c r="B95" s="14"/>
      <c r="C95" s="15" t="s">
        <v>21</v>
      </c>
      <c r="D95" s="15" t="s">
        <v>44</v>
      </c>
      <c r="E95" s="16"/>
      <c r="F95" s="17">
        <v>7672.32</v>
      </c>
      <c r="G95" s="18"/>
      <c r="H95" s="19">
        <f t="shared" si="1"/>
        <v>190244.61999999982</v>
      </c>
      <c r="I95" s="4"/>
    </row>
    <row r="96" spans="1:9" ht="16.5" x14ac:dyDescent="0.35">
      <c r="A96" s="13">
        <v>45482</v>
      </c>
      <c r="B96" s="14"/>
      <c r="C96" s="15" t="s">
        <v>21</v>
      </c>
      <c r="D96" s="15" t="s">
        <v>83</v>
      </c>
      <c r="E96" s="16"/>
      <c r="F96" s="17">
        <v>7485.84</v>
      </c>
      <c r="G96" s="18"/>
      <c r="H96" s="19">
        <f t="shared" si="1"/>
        <v>182758.77999999982</v>
      </c>
      <c r="I96" s="4"/>
    </row>
    <row r="97" spans="1:9" ht="16.5" x14ac:dyDescent="0.35">
      <c r="A97" s="13">
        <v>45482</v>
      </c>
      <c r="B97" s="14"/>
      <c r="C97" s="15" t="s">
        <v>21</v>
      </c>
      <c r="D97" s="15" t="s">
        <v>46</v>
      </c>
      <c r="E97" s="16"/>
      <c r="F97" s="17">
        <v>10858.76</v>
      </c>
      <c r="G97" s="18"/>
      <c r="H97" s="19">
        <f t="shared" si="1"/>
        <v>171900.01999999981</v>
      </c>
      <c r="I97" s="4"/>
    </row>
    <row r="98" spans="1:9" ht="16.5" x14ac:dyDescent="0.35">
      <c r="A98" s="13">
        <v>45482</v>
      </c>
      <c r="B98" s="14"/>
      <c r="C98" s="15" t="s">
        <v>21</v>
      </c>
      <c r="D98" s="15" t="s">
        <v>40</v>
      </c>
      <c r="E98" s="16"/>
      <c r="F98" s="17">
        <v>5024.91</v>
      </c>
      <c r="G98" s="18"/>
      <c r="H98" s="19">
        <f t="shared" si="1"/>
        <v>166875.10999999981</v>
      </c>
      <c r="I98" s="4"/>
    </row>
    <row r="99" spans="1:9" ht="16.5" x14ac:dyDescent="0.35">
      <c r="A99" s="13">
        <v>45482</v>
      </c>
      <c r="B99" s="14"/>
      <c r="C99" s="15" t="s">
        <v>21</v>
      </c>
      <c r="D99" s="15" t="s">
        <v>74</v>
      </c>
      <c r="E99" s="16"/>
      <c r="F99" s="17">
        <v>7885.44</v>
      </c>
      <c r="G99" s="18"/>
      <c r="H99" s="19">
        <f t="shared" si="1"/>
        <v>158989.66999999981</v>
      </c>
      <c r="I99" s="4"/>
    </row>
    <row r="100" spans="1:9" ht="16.5" x14ac:dyDescent="0.35">
      <c r="A100" s="13">
        <v>45482</v>
      </c>
      <c r="B100" s="14"/>
      <c r="C100" s="15" t="s">
        <v>21</v>
      </c>
      <c r="D100" s="15" t="s">
        <v>42</v>
      </c>
      <c r="E100" s="16"/>
      <c r="F100" s="17">
        <v>9138.7099999999991</v>
      </c>
      <c r="G100" s="18"/>
      <c r="H100" s="19">
        <f t="shared" si="1"/>
        <v>149850.95999999982</v>
      </c>
      <c r="I100" s="4"/>
    </row>
    <row r="101" spans="1:9" ht="16.5" x14ac:dyDescent="0.35">
      <c r="A101" s="13">
        <v>45482</v>
      </c>
      <c r="B101" s="14"/>
      <c r="C101" s="15" t="s">
        <v>21</v>
      </c>
      <c r="D101" s="15" t="s">
        <v>35</v>
      </c>
      <c r="E101" s="16"/>
      <c r="F101" s="17">
        <v>28005.55</v>
      </c>
      <c r="G101" s="18"/>
      <c r="H101" s="19">
        <f t="shared" si="1"/>
        <v>121845.40999999981</v>
      </c>
      <c r="I101" s="4"/>
    </row>
    <row r="102" spans="1:9" ht="16.5" x14ac:dyDescent="0.35">
      <c r="A102" s="13">
        <v>45482</v>
      </c>
      <c r="B102" s="14"/>
      <c r="C102" s="15" t="s">
        <v>21</v>
      </c>
      <c r="D102" s="15" t="s">
        <v>37</v>
      </c>
      <c r="E102" s="16"/>
      <c r="F102" s="17">
        <v>4289.04</v>
      </c>
      <c r="G102" s="18"/>
      <c r="H102" s="19">
        <f t="shared" si="1"/>
        <v>117556.36999999982</v>
      </c>
      <c r="I102" s="4"/>
    </row>
    <row r="103" spans="1:9" ht="16.5" x14ac:dyDescent="0.35">
      <c r="A103" s="13">
        <v>45482</v>
      </c>
      <c r="B103" s="14"/>
      <c r="C103" s="15" t="s">
        <v>21</v>
      </c>
      <c r="D103" s="15" t="s">
        <v>54</v>
      </c>
      <c r="E103" s="16"/>
      <c r="F103" s="17">
        <v>40287.82</v>
      </c>
      <c r="G103" s="18"/>
      <c r="H103" s="19">
        <f t="shared" si="1"/>
        <v>77268.549999999814</v>
      </c>
      <c r="I103" s="4"/>
    </row>
    <row r="104" spans="1:9" ht="16.5" x14ac:dyDescent="0.35">
      <c r="A104" s="13">
        <v>45482</v>
      </c>
      <c r="B104" s="14"/>
      <c r="C104" s="15" t="s">
        <v>21</v>
      </c>
      <c r="D104" s="15" t="s">
        <v>73</v>
      </c>
      <c r="E104" s="16"/>
      <c r="F104" s="17">
        <v>13450.86</v>
      </c>
      <c r="G104" s="18"/>
      <c r="H104" s="19">
        <f t="shared" si="1"/>
        <v>63817.689999999813</v>
      </c>
      <c r="I104" s="4"/>
    </row>
    <row r="105" spans="1:9" ht="16.5" x14ac:dyDescent="0.35">
      <c r="A105" s="13">
        <v>45482</v>
      </c>
      <c r="B105" s="14"/>
      <c r="C105" s="15" t="s">
        <v>21</v>
      </c>
      <c r="D105" s="15" t="s">
        <v>33</v>
      </c>
      <c r="E105" s="16"/>
      <c r="F105" s="17">
        <v>19355.79</v>
      </c>
      <c r="G105" s="18"/>
      <c r="H105" s="19">
        <f t="shared" si="1"/>
        <v>44461.899999999812</v>
      </c>
      <c r="I105" s="4"/>
    </row>
    <row r="106" spans="1:9" ht="16.5" x14ac:dyDescent="0.35">
      <c r="A106" s="13">
        <v>45482</v>
      </c>
      <c r="B106" s="14"/>
      <c r="C106" s="15" t="s">
        <v>21</v>
      </c>
      <c r="D106" s="15" t="s">
        <v>45</v>
      </c>
      <c r="E106" s="16"/>
      <c r="F106" s="17">
        <v>19355.79</v>
      </c>
      <c r="G106" s="18"/>
      <c r="H106" s="19">
        <f t="shared" si="1"/>
        <v>25106.109999999811</v>
      </c>
      <c r="I106" s="4"/>
    </row>
    <row r="107" spans="1:9" ht="16.5" x14ac:dyDescent="0.35">
      <c r="A107" s="13">
        <v>45482</v>
      </c>
      <c r="B107" s="14"/>
      <c r="C107" s="15" t="s">
        <v>21</v>
      </c>
      <c r="D107" s="15" t="s">
        <v>75</v>
      </c>
      <c r="E107" s="16"/>
      <c r="F107" s="17">
        <v>17957.77</v>
      </c>
      <c r="G107" s="18"/>
      <c r="H107" s="19">
        <f t="shared" si="1"/>
        <v>7148.339999999811</v>
      </c>
      <c r="I107" s="4"/>
    </row>
    <row r="108" spans="1:9" ht="16.5" x14ac:dyDescent="0.35">
      <c r="A108" s="13">
        <v>45482</v>
      </c>
      <c r="B108" s="14"/>
      <c r="C108" s="15" t="s">
        <v>21</v>
      </c>
      <c r="D108" s="15" t="s">
        <v>47</v>
      </c>
      <c r="E108" s="16"/>
      <c r="F108" s="17">
        <v>34983.68</v>
      </c>
      <c r="G108" s="18"/>
      <c r="H108" s="19">
        <f t="shared" si="1"/>
        <v>-27835.340000000189</v>
      </c>
      <c r="I108" s="4"/>
    </row>
    <row r="109" spans="1:9" ht="16.5" x14ac:dyDescent="0.35">
      <c r="A109" s="13">
        <v>45482</v>
      </c>
      <c r="B109" s="14"/>
      <c r="C109" s="15" t="s">
        <v>21</v>
      </c>
      <c r="D109" s="15" t="s">
        <v>52</v>
      </c>
      <c r="E109" s="16"/>
      <c r="F109" s="17">
        <v>1764.9</v>
      </c>
      <c r="G109" s="18"/>
      <c r="H109" s="19">
        <f t="shared" si="1"/>
        <v>-29600.240000000191</v>
      </c>
      <c r="I109" s="4"/>
    </row>
    <row r="110" spans="1:9" ht="16.5" x14ac:dyDescent="0.35">
      <c r="A110" s="13">
        <v>45482</v>
      </c>
      <c r="B110" s="14"/>
      <c r="C110" s="15" t="s">
        <v>21</v>
      </c>
      <c r="D110" s="15" t="s">
        <v>23</v>
      </c>
      <c r="E110" s="16"/>
      <c r="F110" s="17">
        <v>38113.440000000002</v>
      </c>
      <c r="G110" s="18"/>
      <c r="H110" s="19">
        <f t="shared" si="1"/>
        <v>-67713.680000000197</v>
      </c>
      <c r="I110" s="4"/>
    </row>
    <row r="111" spans="1:9" ht="16.5" x14ac:dyDescent="0.35">
      <c r="A111" s="13">
        <v>45482</v>
      </c>
      <c r="B111" s="14"/>
      <c r="C111" s="15" t="s">
        <v>21</v>
      </c>
      <c r="D111" s="15" t="s">
        <v>34</v>
      </c>
      <c r="E111" s="16"/>
      <c r="F111" s="17">
        <v>21666.99</v>
      </c>
      <c r="G111" s="18"/>
      <c r="H111" s="19">
        <f t="shared" si="1"/>
        <v>-89380.670000000202</v>
      </c>
      <c r="I111" s="4"/>
    </row>
    <row r="112" spans="1:9" ht="16.5" x14ac:dyDescent="0.35">
      <c r="A112" s="13">
        <v>45482</v>
      </c>
      <c r="B112" s="14"/>
      <c r="C112" s="15" t="s">
        <v>21</v>
      </c>
      <c r="D112" s="15" t="s">
        <v>84</v>
      </c>
      <c r="E112" s="16"/>
      <c r="F112" s="17">
        <v>125317.64</v>
      </c>
      <c r="G112" s="18"/>
      <c r="H112" s="19">
        <f t="shared" si="1"/>
        <v>-214698.3100000002</v>
      </c>
      <c r="I112" s="4"/>
    </row>
    <row r="113" spans="1:10" ht="16.5" x14ac:dyDescent="0.35">
      <c r="A113" s="13">
        <v>45482</v>
      </c>
      <c r="B113" s="14"/>
      <c r="C113" s="15" t="s">
        <v>21</v>
      </c>
      <c r="D113" s="15" t="s">
        <v>85</v>
      </c>
      <c r="E113" s="16"/>
      <c r="F113" s="17">
        <v>72041.149999999994</v>
      </c>
      <c r="G113" s="18"/>
      <c r="H113" s="19">
        <f t="shared" si="1"/>
        <v>-286739.4600000002</v>
      </c>
      <c r="I113" s="4"/>
    </row>
    <row r="114" spans="1:10" ht="16.5" x14ac:dyDescent="0.35">
      <c r="A114" s="13">
        <v>45482</v>
      </c>
      <c r="B114" s="14"/>
      <c r="C114" s="15" t="s">
        <v>21</v>
      </c>
      <c r="D114" s="15" t="s">
        <v>86</v>
      </c>
      <c r="E114" s="16"/>
      <c r="F114" s="17">
        <v>48894.080000000002</v>
      </c>
      <c r="G114" s="18"/>
      <c r="H114" s="19">
        <f t="shared" si="1"/>
        <v>-335633.54000000021</v>
      </c>
      <c r="I114" s="4"/>
    </row>
    <row r="115" spans="1:10" ht="16.5" x14ac:dyDescent="0.35">
      <c r="A115" s="13">
        <v>45482</v>
      </c>
      <c r="B115" s="14"/>
      <c r="C115" s="15" t="s">
        <v>21</v>
      </c>
      <c r="D115" s="15" t="s">
        <v>87</v>
      </c>
      <c r="E115" s="16"/>
      <c r="F115" s="17">
        <v>4608.1899999999996</v>
      </c>
      <c r="G115" s="18"/>
      <c r="H115" s="19">
        <f t="shared" si="1"/>
        <v>-340241.73000000021</v>
      </c>
      <c r="I115" s="4" t="s">
        <v>14</v>
      </c>
    </row>
    <row r="116" spans="1:10" ht="16.5" x14ac:dyDescent="0.35">
      <c r="A116" s="13">
        <v>45483</v>
      </c>
      <c r="B116" s="14"/>
      <c r="C116" s="15" t="s">
        <v>21</v>
      </c>
      <c r="D116" s="15" t="s">
        <v>88</v>
      </c>
      <c r="E116" s="16"/>
      <c r="F116" s="17">
        <v>9840</v>
      </c>
      <c r="G116" s="18"/>
      <c r="H116" s="19">
        <f t="shared" si="1"/>
        <v>-350081.73000000021</v>
      </c>
      <c r="I116" s="4" t="s">
        <v>14</v>
      </c>
    </row>
    <row r="117" spans="1:10" ht="16.5" x14ac:dyDescent="0.35">
      <c r="A117" s="13">
        <v>45483</v>
      </c>
      <c r="B117" s="14"/>
      <c r="C117" s="15" t="s">
        <v>21</v>
      </c>
      <c r="D117" s="15" t="s">
        <v>89</v>
      </c>
      <c r="E117" s="16"/>
      <c r="F117" s="17">
        <v>2400</v>
      </c>
      <c r="G117" s="18"/>
      <c r="H117" s="19">
        <f t="shared" si="1"/>
        <v>-352481.73000000021</v>
      </c>
      <c r="I117" s="4" t="s">
        <v>14</v>
      </c>
    </row>
    <row r="118" spans="1:10" ht="16.5" x14ac:dyDescent="0.35">
      <c r="A118" s="13">
        <v>45483</v>
      </c>
      <c r="B118" s="14"/>
      <c r="C118" s="15" t="s">
        <v>28</v>
      </c>
      <c r="D118" s="20" t="s">
        <v>29</v>
      </c>
      <c r="E118" s="21" t="s">
        <v>90</v>
      </c>
      <c r="F118" s="22"/>
      <c r="G118" s="17">
        <v>1603948.7</v>
      </c>
      <c r="H118" s="19">
        <f t="shared" si="1"/>
        <v>1251466.9699999997</v>
      </c>
      <c r="I118" s="4"/>
    </row>
    <row r="119" spans="1:10" ht="16.5" x14ac:dyDescent="0.35">
      <c r="A119" s="13">
        <v>45483</v>
      </c>
      <c r="B119" s="14"/>
      <c r="C119" s="15" t="s">
        <v>25</v>
      </c>
      <c r="D119" s="23" t="s">
        <v>31</v>
      </c>
      <c r="E119" s="21"/>
      <c r="F119" s="22">
        <v>2197.6999999999998</v>
      </c>
      <c r="G119" s="17"/>
      <c r="H119" s="19">
        <f t="shared" si="1"/>
        <v>1249269.2699999998</v>
      </c>
      <c r="I119" s="4"/>
    </row>
    <row r="120" spans="1:10" ht="16.5" x14ac:dyDescent="0.35">
      <c r="A120" s="13">
        <v>45483</v>
      </c>
      <c r="B120" s="14"/>
      <c r="C120" s="15" t="s">
        <v>32</v>
      </c>
      <c r="D120" s="23"/>
      <c r="E120" s="21"/>
      <c r="F120" s="22">
        <v>13948.7</v>
      </c>
      <c r="G120" s="17"/>
      <c r="H120" s="19">
        <f t="shared" si="1"/>
        <v>1235320.5699999998</v>
      </c>
      <c r="I120" s="4"/>
    </row>
    <row r="121" spans="1:10" ht="16.5" x14ac:dyDescent="0.35">
      <c r="A121" s="13">
        <v>45484</v>
      </c>
      <c r="B121" s="14"/>
      <c r="C121" s="15" t="s">
        <v>21</v>
      </c>
      <c r="D121" s="15" t="s">
        <v>65</v>
      </c>
      <c r="E121" s="16"/>
      <c r="F121" s="17">
        <v>340000</v>
      </c>
      <c r="G121" s="18"/>
      <c r="H121" s="19">
        <f t="shared" si="1"/>
        <v>895320.56999999983</v>
      </c>
      <c r="I121" s="4" t="s">
        <v>14</v>
      </c>
    </row>
    <row r="122" spans="1:10" ht="16.5" x14ac:dyDescent="0.35">
      <c r="A122" s="13">
        <v>45484</v>
      </c>
      <c r="B122" s="14"/>
      <c r="C122" s="15" t="s">
        <v>21</v>
      </c>
      <c r="D122" s="15" t="s">
        <v>66</v>
      </c>
      <c r="E122" s="16"/>
      <c r="F122" s="17">
        <v>64000</v>
      </c>
      <c r="G122" s="18"/>
      <c r="H122" s="19">
        <f t="shared" si="1"/>
        <v>831320.56999999983</v>
      </c>
      <c r="I122" s="4" t="s">
        <v>14</v>
      </c>
      <c r="J122" t="s">
        <v>91</v>
      </c>
    </row>
    <row r="123" spans="1:10" ht="16.5" x14ac:dyDescent="0.35">
      <c r="A123" s="13">
        <v>45484</v>
      </c>
      <c r="B123" s="14"/>
      <c r="C123" s="15" t="s">
        <v>15</v>
      </c>
      <c r="D123" s="15" t="s">
        <v>92</v>
      </c>
      <c r="E123" s="16"/>
      <c r="F123" s="17">
        <v>315057.7</v>
      </c>
      <c r="G123" s="18"/>
      <c r="H123" s="19">
        <f t="shared" si="1"/>
        <v>516262.86999999982</v>
      </c>
      <c r="I123" s="4"/>
    </row>
    <row r="124" spans="1:10" ht="16.5" x14ac:dyDescent="0.35">
      <c r="A124" s="13">
        <v>45484</v>
      </c>
      <c r="B124" s="14"/>
      <c r="C124" s="15" t="s">
        <v>93</v>
      </c>
      <c r="D124" s="15"/>
      <c r="E124" s="16"/>
      <c r="F124" s="17">
        <v>547.79999999999995</v>
      </c>
      <c r="G124" s="18"/>
      <c r="H124" s="19">
        <f t="shared" si="1"/>
        <v>515715.06999999983</v>
      </c>
      <c r="I124" s="4"/>
    </row>
    <row r="125" spans="1:10" ht="16.5" x14ac:dyDescent="0.35">
      <c r="A125" s="13">
        <v>45484</v>
      </c>
      <c r="B125" s="14"/>
      <c r="C125" s="15" t="s">
        <v>21</v>
      </c>
      <c r="D125" s="15" t="s">
        <v>94</v>
      </c>
      <c r="E125" s="16"/>
      <c r="F125" s="17">
        <v>32000</v>
      </c>
      <c r="G125" s="18"/>
      <c r="H125" s="19">
        <f t="shared" si="1"/>
        <v>483715.06999999983</v>
      </c>
      <c r="I125" s="4" t="s">
        <v>14</v>
      </c>
      <c r="J125" t="s">
        <v>95</v>
      </c>
    </row>
    <row r="126" spans="1:10" ht="16.5" x14ac:dyDescent="0.35">
      <c r="A126" s="13">
        <v>45484</v>
      </c>
      <c r="B126" s="14"/>
      <c r="C126" s="15" t="s">
        <v>15</v>
      </c>
      <c r="D126" s="15" t="s">
        <v>92</v>
      </c>
      <c r="E126" s="16"/>
      <c r="F126" s="17">
        <v>269254.40000000002</v>
      </c>
      <c r="G126" s="18"/>
      <c r="H126" s="19">
        <f t="shared" si="1"/>
        <v>214460.66999999981</v>
      </c>
      <c r="I126" s="4"/>
    </row>
    <row r="127" spans="1:10" ht="16.5" x14ac:dyDescent="0.35">
      <c r="A127" s="13">
        <v>45484</v>
      </c>
      <c r="B127" s="14"/>
      <c r="C127" s="15" t="s">
        <v>21</v>
      </c>
      <c r="D127" s="15" t="s">
        <v>63</v>
      </c>
      <c r="E127" s="16"/>
      <c r="F127" s="17">
        <v>64000</v>
      </c>
      <c r="G127" s="18"/>
      <c r="H127" s="19">
        <f t="shared" si="1"/>
        <v>150460.66999999981</v>
      </c>
      <c r="I127" s="4" t="s">
        <v>14</v>
      </c>
      <c r="J127" t="s">
        <v>96</v>
      </c>
    </row>
    <row r="128" spans="1:10" ht="16.5" x14ac:dyDescent="0.35">
      <c r="A128" s="13">
        <v>45485</v>
      </c>
      <c r="B128" s="14"/>
      <c r="C128" s="15" t="s">
        <v>21</v>
      </c>
      <c r="D128" s="15" t="s">
        <v>53</v>
      </c>
      <c r="E128" s="16"/>
      <c r="F128" s="17">
        <v>1247.29</v>
      </c>
      <c r="G128" s="18"/>
      <c r="H128" s="19">
        <f t="shared" si="1"/>
        <v>149213.3799999998</v>
      </c>
      <c r="I128" s="4"/>
    </row>
    <row r="129" spans="1:10" ht="16.5" x14ac:dyDescent="0.35">
      <c r="A129" s="13">
        <v>45485</v>
      </c>
      <c r="B129" s="14"/>
      <c r="C129" s="15" t="s">
        <v>21</v>
      </c>
      <c r="D129" s="15" t="s">
        <v>23</v>
      </c>
      <c r="E129" s="16"/>
      <c r="F129" s="17">
        <v>13999.2</v>
      </c>
      <c r="G129" s="18"/>
      <c r="H129" s="19">
        <f t="shared" si="1"/>
        <v>135214.17999999979</v>
      </c>
      <c r="I129" s="4"/>
    </row>
    <row r="130" spans="1:10" ht="16.5" x14ac:dyDescent="0.35">
      <c r="A130" s="13">
        <v>45485</v>
      </c>
      <c r="B130" s="14"/>
      <c r="C130" s="15" t="s">
        <v>21</v>
      </c>
      <c r="D130" s="15" t="s">
        <v>49</v>
      </c>
      <c r="E130" s="16"/>
      <c r="F130" s="17">
        <v>22764.71</v>
      </c>
      <c r="G130" s="18"/>
      <c r="H130" s="19">
        <f t="shared" si="1"/>
        <v>112449.4699999998</v>
      </c>
      <c r="I130" s="4"/>
    </row>
    <row r="131" spans="1:10" ht="16.5" x14ac:dyDescent="0.35">
      <c r="A131" s="13">
        <v>45485</v>
      </c>
      <c r="B131" s="14"/>
      <c r="C131" s="15" t="s">
        <v>21</v>
      </c>
      <c r="D131" s="15" t="s">
        <v>44</v>
      </c>
      <c r="E131" s="16"/>
      <c r="F131" s="17">
        <v>3948.64</v>
      </c>
      <c r="G131" s="18"/>
      <c r="H131" s="19">
        <f t="shared" si="1"/>
        <v>108500.8299999998</v>
      </c>
      <c r="I131" s="4"/>
    </row>
    <row r="132" spans="1:10" ht="16.5" x14ac:dyDescent="0.35">
      <c r="A132" s="13">
        <v>45485</v>
      </c>
      <c r="B132" s="14"/>
      <c r="C132" s="15" t="s">
        <v>21</v>
      </c>
      <c r="D132" s="15" t="s">
        <v>45</v>
      </c>
      <c r="E132" s="16"/>
      <c r="F132" s="17">
        <v>21707.72</v>
      </c>
      <c r="G132" s="18"/>
      <c r="H132" s="19">
        <f t="shared" si="1"/>
        <v>86793.109999999797</v>
      </c>
      <c r="I132" s="4"/>
    </row>
    <row r="133" spans="1:10" ht="16.5" x14ac:dyDescent="0.35">
      <c r="A133" s="13">
        <v>45485</v>
      </c>
      <c r="B133" s="14"/>
      <c r="C133" s="15" t="s">
        <v>21</v>
      </c>
      <c r="D133" s="15" t="s">
        <v>46</v>
      </c>
      <c r="E133" s="16"/>
      <c r="F133" s="17">
        <v>4322.16</v>
      </c>
      <c r="G133" s="18"/>
      <c r="H133" s="19">
        <f t="shared" si="1"/>
        <v>82470.949999999793</v>
      </c>
      <c r="I133" s="4"/>
    </row>
    <row r="134" spans="1:10" ht="16.5" x14ac:dyDescent="0.35">
      <c r="A134" s="13">
        <v>45485</v>
      </c>
      <c r="B134" s="14"/>
      <c r="C134" s="15" t="s">
        <v>21</v>
      </c>
      <c r="D134" s="15" t="s">
        <v>74</v>
      </c>
      <c r="E134" s="16"/>
      <c r="F134" s="17">
        <v>4322.16</v>
      </c>
      <c r="G134" s="18"/>
      <c r="H134" s="19">
        <f t="shared" si="1"/>
        <v>78148.78999999979</v>
      </c>
      <c r="I134" s="4"/>
    </row>
    <row r="135" spans="1:10" ht="16.5" x14ac:dyDescent="0.35">
      <c r="A135" s="13">
        <v>45485</v>
      </c>
      <c r="B135" s="14"/>
      <c r="C135" s="15" t="s">
        <v>21</v>
      </c>
      <c r="D135" s="15" t="s">
        <v>42</v>
      </c>
      <c r="E135" s="16"/>
      <c r="F135" s="17">
        <v>8549.58</v>
      </c>
      <c r="G135" s="18"/>
      <c r="H135" s="19">
        <f t="shared" si="1"/>
        <v>69599.209999999788</v>
      </c>
      <c r="I135" s="4"/>
    </row>
    <row r="136" spans="1:10" ht="16.5" x14ac:dyDescent="0.35">
      <c r="A136" s="13">
        <v>45485</v>
      </c>
      <c r="B136" s="14"/>
      <c r="C136" s="15" t="s">
        <v>21</v>
      </c>
      <c r="D136" s="15" t="s">
        <v>35</v>
      </c>
      <c r="E136" s="16"/>
      <c r="F136" s="17">
        <v>3668.5</v>
      </c>
      <c r="G136" s="18"/>
      <c r="H136" s="19">
        <f t="shared" ref="H136:H199" si="2">H135+G136-F136</f>
        <v>65930.709999999788</v>
      </c>
      <c r="I136" s="4"/>
    </row>
    <row r="137" spans="1:10" ht="16.5" x14ac:dyDescent="0.35">
      <c r="A137" s="13">
        <v>45485</v>
      </c>
      <c r="B137" s="14"/>
      <c r="C137" s="15" t="s">
        <v>21</v>
      </c>
      <c r="D137" s="15" t="s">
        <v>36</v>
      </c>
      <c r="E137" s="16"/>
      <c r="F137" s="17">
        <v>26175.73</v>
      </c>
      <c r="G137" s="18"/>
      <c r="H137" s="19">
        <f t="shared" si="2"/>
        <v>39754.979999999792</v>
      </c>
      <c r="I137" s="4"/>
    </row>
    <row r="138" spans="1:10" ht="16.5" x14ac:dyDescent="0.35">
      <c r="A138" s="13">
        <v>45485</v>
      </c>
      <c r="B138" s="14"/>
      <c r="C138" s="15" t="s">
        <v>21</v>
      </c>
      <c r="D138" s="15" t="s">
        <v>39</v>
      </c>
      <c r="E138" s="16"/>
      <c r="F138" s="17">
        <v>26920.12</v>
      </c>
      <c r="G138" s="18"/>
      <c r="H138" s="19">
        <f t="shared" si="2"/>
        <v>12834.859999999793</v>
      </c>
      <c r="I138" s="4"/>
    </row>
    <row r="139" spans="1:10" ht="16.5" x14ac:dyDescent="0.35">
      <c r="A139" s="13">
        <v>45485</v>
      </c>
      <c r="B139" s="14"/>
      <c r="C139" s="15" t="s">
        <v>21</v>
      </c>
      <c r="D139" s="15" t="s">
        <v>54</v>
      </c>
      <c r="E139" s="16"/>
      <c r="F139" s="17">
        <v>13644.18</v>
      </c>
      <c r="G139" s="18"/>
      <c r="H139" s="19">
        <f t="shared" si="2"/>
        <v>-809.32000000020707</v>
      </c>
      <c r="I139" s="4"/>
    </row>
    <row r="140" spans="1:10" ht="16.5" x14ac:dyDescent="0.35">
      <c r="A140" s="13">
        <v>45485</v>
      </c>
      <c r="B140" s="14"/>
      <c r="C140" s="15" t="s">
        <v>21</v>
      </c>
      <c r="D140" s="15" t="s">
        <v>33</v>
      </c>
      <c r="E140" s="16"/>
      <c r="F140" s="17">
        <v>6059.88</v>
      </c>
      <c r="G140" s="18"/>
      <c r="H140" s="19">
        <f t="shared" si="2"/>
        <v>-6869.2000000002072</v>
      </c>
      <c r="I140" s="4"/>
    </row>
    <row r="141" spans="1:10" ht="16.5" x14ac:dyDescent="0.35">
      <c r="A141" s="13">
        <v>45485</v>
      </c>
      <c r="B141" s="14"/>
      <c r="C141" s="15" t="s">
        <v>21</v>
      </c>
      <c r="D141" s="15" t="s">
        <v>73</v>
      </c>
      <c r="E141" s="16"/>
      <c r="F141" s="17">
        <v>14004.54</v>
      </c>
      <c r="G141" s="18"/>
      <c r="H141" s="19">
        <f t="shared" si="2"/>
        <v>-20873.740000000209</v>
      </c>
      <c r="I141" s="4"/>
    </row>
    <row r="142" spans="1:10" ht="16.5" x14ac:dyDescent="0.35">
      <c r="A142" s="13">
        <v>45485</v>
      </c>
      <c r="B142" s="14"/>
      <c r="C142" s="15" t="s">
        <v>21</v>
      </c>
      <c r="D142" s="15" t="s">
        <v>75</v>
      </c>
      <c r="E142" s="16"/>
      <c r="F142" s="17">
        <v>2514.59</v>
      </c>
      <c r="G142" s="18"/>
      <c r="H142" s="19">
        <f t="shared" si="2"/>
        <v>-23388.330000000209</v>
      </c>
      <c r="I142" s="4"/>
    </row>
    <row r="143" spans="1:10" ht="16.5" x14ac:dyDescent="0.35">
      <c r="A143" s="13">
        <v>45485</v>
      </c>
      <c r="B143" s="14"/>
      <c r="C143" s="15" t="s">
        <v>21</v>
      </c>
      <c r="D143" s="15" t="s">
        <v>47</v>
      </c>
      <c r="E143" s="16"/>
      <c r="F143" s="17">
        <v>32612.67</v>
      </c>
      <c r="G143" s="18"/>
      <c r="H143" s="19">
        <f t="shared" si="2"/>
        <v>-56001.000000000204</v>
      </c>
      <c r="I143" s="4"/>
    </row>
    <row r="144" spans="1:10" ht="16.5" x14ac:dyDescent="0.35">
      <c r="A144" s="13">
        <v>45485</v>
      </c>
      <c r="B144" s="14"/>
      <c r="C144" s="15" t="s">
        <v>21</v>
      </c>
      <c r="D144" s="15" t="s">
        <v>94</v>
      </c>
      <c r="E144" s="16"/>
      <c r="F144" s="17">
        <v>32000</v>
      </c>
      <c r="G144" s="18"/>
      <c r="H144" s="19">
        <f t="shared" si="2"/>
        <v>-88001.000000000204</v>
      </c>
      <c r="I144" s="4" t="s">
        <v>14</v>
      </c>
      <c r="J144" t="s">
        <v>97</v>
      </c>
    </row>
    <row r="145" spans="1:9" ht="16.5" x14ac:dyDescent="0.35">
      <c r="A145" s="13">
        <v>45485</v>
      </c>
      <c r="B145" s="14"/>
      <c r="C145" s="15" t="s">
        <v>15</v>
      </c>
      <c r="D145" s="15" t="s">
        <v>98</v>
      </c>
      <c r="E145" s="16"/>
      <c r="F145" s="17">
        <v>18742.169999999998</v>
      </c>
      <c r="G145" s="18"/>
      <c r="H145" s="19">
        <f t="shared" si="2"/>
        <v>-106743.1700000002</v>
      </c>
      <c r="I145" s="4" t="s">
        <v>14</v>
      </c>
    </row>
    <row r="146" spans="1:9" ht="16.5" x14ac:dyDescent="0.35">
      <c r="A146" s="13">
        <v>45488</v>
      </c>
      <c r="B146" s="14"/>
      <c r="C146" s="15" t="s">
        <v>15</v>
      </c>
      <c r="D146" s="15" t="s">
        <v>17</v>
      </c>
      <c r="E146" s="16"/>
      <c r="F146" s="17">
        <v>20408.169999999998</v>
      </c>
      <c r="G146" s="18"/>
      <c r="H146" s="19">
        <f t="shared" si="2"/>
        <v>-127151.3400000002</v>
      </c>
      <c r="I146" s="4" t="s">
        <v>14</v>
      </c>
    </row>
    <row r="147" spans="1:9" ht="16.5" x14ac:dyDescent="0.35">
      <c r="A147" s="13">
        <v>45488</v>
      </c>
      <c r="B147" s="14"/>
      <c r="C147" s="15" t="s">
        <v>15</v>
      </c>
      <c r="D147" s="15" t="s">
        <v>17</v>
      </c>
      <c r="E147" s="16"/>
      <c r="F147" s="17">
        <v>20139.84</v>
      </c>
      <c r="G147" s="18"/>
      <c r="H147" s="19">
        <f t="shared" si="2"/>
        <v>-147291.1800000002</v>
      </c>
      <c r="I147" s="4" t="s">
        <v>14</v>
      </c>
    </row>
    <row r="148" spans="1:9" ht="16.5" x14ac:dyDescent="0.35">
      <c r="A148" s="13">
        <v>45488</v>
      </c>
      <c r="B148" s="14"/>
      <c r="C148" s="15" t="s">
        <v>15</v>
      </c>
      <c r="D148" s="15" t="s">
        <v>17</v>
      </c>
      <c r="E148" s="16"/>
      <c r="F148" s="17">
        <v>36276.11</v>
      </c>
      <c r="G148" s="18"/>
      <c r="H148" s="19">
        <f t="shared" si="2"/>
        <v>-183567.29000000021</v>
      </c>
      <c r="I148" s="4" t="s">
        <v>14</v>
      </c>
    </row>
    <row r="149" spans="1:9" ht="16.5" x14ac:dyDescent="0.35">
      <c r="A149" s="13">
        <v>45489</v>
      </c>
      <c r="B149" s="14"/>
      <c r="C149" s="15" t="s">
        <v>21</v>
      </c>
      <c r="D149" s="15" t="s">
        <v>47</v>
      </c>
      <c r="E149" s="16"/>
      <c r="F149" s="17">
        <v>41333.11</v>
      </c>
      <c r="G149" s="18"/>
      <c r="H149" s="19">
        <f t="shared" si="2"/>
        <v>-224900.4000000002</v>
      </c>
      <c r="I149" s="4"/>
    </row>
    <row r="150" spans="1:9" ht="16.5" x14ac:dyDescent="0.35">
      <c r="A150" s="13">
        <v>45489</v>
      </c>
      <c r="B150" s="14"/>
      <c r="C150" s="15" t="s">
        <v>21</v>
      </c>
      <c r="D150" s="15" t="s">
        <v>33</v>
      </c>
      <c r="E150" s="16"/>
      <c r="F150" s="17">
        <v>14592.82</v>
      </c>
      <c r="G150" s="18"/>
      <c r="H150" s="19">
        <f t="shared" si="2"/>
        <v>-239493.2200000002</v>
      </c>
      <c r="I150" s="4"/>
    </row>
    <row r="151" spans="1:9" ht="16.5" x14ac:dyDescent="0.35">
      <c r="A151" s="13">
        <v>45489</v>
      </c>
      <c r="B151" s="14"/>
      <c r="C151" s="15" t="s">
        <v>21</v>
      </c>
      <c r="D151" s="15" t="s">
        <v>51</v>
      </c>
      <c r="E151" s="16"/>
      <c r="F151" s="17">
        <v>5042.92</v>
      </c>
      <c r="G151" s="18"/>
      <c r="H151" s="19">
        <f t="shared" si="2"/>
        <v>-244536.14000000022</v>
      </c>
      <c r="I151" s="4"/>
    </row>
    <row r="152" spans="1:9" ht="16.5" x14ac:dyDescent="0.35">
      <c r="A152" s="13">
        <v>45489</v>
      </c>
      <c r="B152" s="14"/>
      <c r="C152" s="15" t="s">
        <v>21</v>
      </c>
      <c r="D152" s="15" t="s">
        <v>75</v>
      </c>
      <c r="E152" s="16"/>
      <c r="F152" s="17">
        <v>19863.61</v>
      </c>
      <c r="G152" s="18"/>
      <c r="H152" s="19">
        <f t="shared" si="2"/>
        <v>-264399.75000000023</v>
      </c>
      <c r="I152" s="4"/>
    </row>
    <row r="153" spans="1:9" ht="16.5" x14ac:dyDescent="0.35">
      <c r="A153" s="13">
        <v>45489</v>
      </c>
      <c r="B153" s="14"/>
      <c r="C153" s="15" t="s">
        <v>21</v>
      </c>
      <c r="D153" s="15" t="s">
        <v>54</v>
      </c>
      <c r="E153" s="16"/>
      <c r="F153" s="17">
        <v>47494.21</v>
      </c>
      <c r="G153" s="18"/>
      <c r="H153" s="19">
        <f t="shared" si="2"/>
        <v>-311893.96000000025</v>
      </c>
      <c r="I153" s="4"/>
    </row>
    <row r="154" spans="1:9" ht="16.5" x14ac:dyDescent="0.35">
      <c r="A154" s="13">
        <v>45489</v>
      </c>
      <c r="B154" s="14"/>
      <c r="C154" s="15" t="s">
        <v>21</v>
      </c>
      <c r="D154" s="15" t="s">
        <v>73</v>
      </c>
      <c r="E154" s="16"/>
      <c r="F154" s="17">
        <v>37686.46</v>
      </c>
      <c r="G154" s="18"/>
      <c r="H154" s="19">
        <f t="shared" si="2"/>
        <v>-349580.42000000027</v>
      </c>
      <c r="I154" s="4"/>
    </row>
    <row r="155" spans="1:9" ht="16.5" x14ac:dyDescent="0.35">
      <c r="A155" s="13">
        <v>45489</v>
      </c>
      <c r="B155" s="14"/>
      <c r="C155" s="15" t="s">
        <v>21</v>
      </c>
      <c r="D155" s="15" t="s">
        <v>23</v>
      </c>
      <c r="E155" s="16"/>
      <c r="F155" s="17">
        <v>12839.75</v>
      </c>
      <c r="G155" s="18"/>
      <c r="H155" s="19">
        <f t="shared" si="2"/>
        <v>-362420.17000000027</v>
      </c>
      <c r="I155" s="4"/>
    </row>
    <row r="156" spans="1:9" ht="16.5" x14ac:dyDescent="0.35">
      <c r="A156" s="13">
        <v>45489</v>
      </c>
      <c r="B156" s="14"/>
      <c r="C156" s="15" t="s">
        <v>21</v>
      </c>
      <c r="D156" s="15" t="s">
        <v>45</v>
      </c>
      <c r="E156" s="16"/>
      <c r="F156" s="17">
        <v>3122.21</v>
      </c>
      <c r="G156" s="18"/>
      <c r="H156" s="19">
        <f t="shared" si="2"/>
        <v>-365542.3800000003</v>
      </c>
      <c r="I156" s="4"/>
    </row>
    <row r="157" spans="1:9" ht="16.5" x14ac:dyDescent="0.35">
      <c r="A157" s="13">
        <v>45489</v>
      </c>
      <c r="B157" s="14"/>
      <c r="C157" s="15" t="s">
        <v>21</v>
      </c>
      <c r="D157" s="15" t="s">
        <v>99</v>
      </c>
      <c r="E157" s="16"/>
      <c r="F157" s="17">
        <v>14947.67</v>
      </c>
      <c r="G157" s="18"/>
      <c r="H157" s="19">
        <f t="shared" si="2"/>
        <v>-380490.05000000028</v>
      </c>
      <c r="I157" s="4"/>
    </row>
    <row r="158" spans="1:9" ht="16.5" x14ac:dyDescent="0.35">
      <c r="A158" s="13">
        <v>45489</v>
      </c>
      <c r="B158" s="14"/>
      <c r="C158" s="15" t="s">
        <v>21</v>
      </c>
      <c r="D158" s="15" t="s">
        <v>42</v>
      </c>
      <c r="E158" s="16"/>
      <c r="F158" s="17">
        <v>4289.04</v>
      </c>
      <c r="G158" s="18"/>
      <c r="H158" s="19">
        <f t="shared" si="2"/>
        <v>-384779.09000000026</v>
      </c>
      <c r="I158" s="4"/>
    </row>
    <row r="159" spans="1:9" ht="16.5" x14ac:dyDescent="0.35">
      <c r="A159" s="13">
        <v>45489</v>
      </c>
      <c r="B159" s="14"/>
      <c r="C159" s="15" t="s">
        <v>21</v>
      </c>
      <c r="D159" s="15" t="s">
        <v>53</v>
      </c>
      <c r="E159" s="16"/>
      <c r="F159" s="17">
        <v>4674.38</v>
      </c>
      <c r="G159" s="18"/>
      <c r="H159" s="19">
        <f t="shared" si="2"/>
        <v>-389453.47000000026</v>
      </c>
      <c r="I159" s="4"/>
    </row>
    <row r="160" spans="1:9" ht="16.5" x14ac:dyDescent="0.35">
      <c r="A160" s="13">
        <v>45489</v>
      </c>
      <c r="B160" s="14"/>
      <c r="C160" s="15" t="s">
        <v>21</v>
      </c>
      <c r="D160" s="15" t="s">
        <v>36</v>
      </c>
      <c r="E160" s="16"/>
      <c r="F160" s="17">
        <v>9794.33</v>
      </c>
      <c r="G160" s="18"/>
      <c r="H160" s="19">
        <f t="shared" si="2"/>
        <v>-399247.80000000028</v>
      </c>
      <c r="I160" s="4"/>
    </row>
    <row r="161" spans="1:9" ht="16.5" x14ac:dyDescent="0.35">
      <c r="A161" s="13">
        <v>45489</v>
      </c>
      <c r="B161" s="14"/>
      <c r="C161" s="15" t="s">
        <v>21</v>
      </c>
      <c r="D161" s="15" t="s">
        <v>35</v>
      </c>
      <c r="E161" s="16"/>
      <c r="F161" s="17">
        <v>4282.38</v>
      </c>
      <c r="G161" s="18"/>
      <c r="H161" s="19">
        <f t="shared" si="2"/>
        <v>-403530.18000000028</v>
      </c>
      <c r="I161" s="4"/>
    </row>
    <row r="162" spans="1:9" ht="16.5" x14ac:dyDescent="0.35">
      <c r="A162" s="13">
        <v>45489</v>
      </c>
      <c r="B162" s="14"/>
      <c r="C162" s="15" t="s">
        <v>21</v>
      </c>
      <c r="D162" s="15" t="s">
        <v>37</v>
      </c>
      <c r="E162" s="16"/>
      <c r="F162" s="17">
        <v>1500.6</v>
      </c>
      <c r="G162" s="18"/>
      <c r="H162" s="19">
        <f t="shared" si="2"/>
        <v>-405030.78000000026</v>
      </c>
      <c r="I162" s="4"/>
    </row>
    <row r="163" spans="1:9" ht="16.5" x14ac:dyDescent="0.35">
      <c r="A163" s="13">
        <v>45489</v>
      </c>
      <c r="B163" s="14"/>
      <c r="C163" s="15" t="s">
        <v>21</v>
      </c>
      <c r="D163" s="15" t="s">
        <v>40</v>
      </c>
      <c r="E163" s="16"/>
      <c r="F163" s="17">
        <v>1907.62</v>
      </c>
      <c r="G163" s="18"/>
      <c r="H163" s="19">
        <f t="shared" si="2"/>
        <v>-406938.40000000026</v>
      </c>
      <c r="I163" s="4"/>
    </row>
    <row r="164" spans="1:9" ht="16.5" x14ac:dyDescent="0.35">
      <c r="A164" s="13">
        <v>45489</v>
      </c>
      <c r="B164" s="14"/>
      <c r="C164" s="15" t="s">
        <v>21</v>
      </c>
      <c r="D164" s="15" t="s">
        <v>46</v>
      </c>
      <c r="E164" s="16"/>
      <c r="F164" s="17">
        <v>22402.71</v>
      </c>
      <c r="G164" s="18"/>
      <c r="H164" s="19">
        <f t="shared" si="2"/>
        <v>-429341.11000000028</v>
      </c>
      <c r="I164" s="4"/>
    </row>
    <row r="165" spans="1:9" ht="16.5" x14ac:dyDescent="0.35">
      <c r="A165" s="13">
        <v>45489</v>
      </c>
      <c r="B165" s="14"/>
      <c r="C165" s="15" t="s">
        <v>21</v>
      </c>
      <c r="D165" s="15" t="s">
        <v>49</v>
      </c>
      <c r="E165" s="16"/>
      <c r="F165" s="17">
        <v>61535.29</v>
      </c>
      <c r="G165" s="18"/>
      <c r="H165" s="19">
        <f t="shared" si="2"/>
        <v>-490876.40000000026</v>
      </c>
      <c r="I165" s="4"/>
    </row>
    <row r="166" spans="1:9" ht="16.5" x14ac:dyDescent="0.35">
      <c r="A166" s="13">
        <v>45489</v>
      </c>
      <c r="B166" s="14"/>
      <c r="C166" s="15" t="s">
        <v>21</v>
      </c>
      <c r="D166" s="15" t="s">
        <v>22</v>
      </c>
      <c r="E166" s="16"/>
      <c r="F166" s="17">
        <v>173433</v>
      </c>
      <c r="G166" s="18"/>
      <c r="H166" s="19">
        <f t="shared" si="2"/>
        <v>-664309.40000000026</v>
      </c>
      <c r="I166" s="4"/>
    </row>
    <row r="167" spans="1:9" ht="16.5" x14ac:dyDescent="0.35">
      <c r="A167" s="13">
        <v>45490</v>
      </c>
      <c r="B167" s="14"/>
      <c r="C167" s="15" t="s">
        <v>12</v>
      </c>
      <c r="D167" s="15" t="s">
        <v>62</v>
      </c>
      <c r="E167" s="16"/>
      <c r="F167" s="17">
        <v>1187</v>
      </c>
      <c r="G167" s="18"/>
      <c r="H167" s="19">
        <f t="shared" si="2"/>
        <v>-665496.40000000026</v>
      </c>
      <c r="I167" s="4" t="s">
        <v>14</v>
      </c>
    </row>
    <row r="168" spans="1:9" ht="16.5" x14ac:dyDescent="0.35">
      <c r="A168" s="13">
        <v>45490</v>
      </c>
      <c r="B168" s="14"/>
      <c r="C168" s="15" t="s">
        <v>21</v>
      </c>
      <c r="D168" s="15" t="s">
        <v>100</v>
      </c>
      <c r="E168" s="16"/>
      <c r="F168" s="17">
        <v>98964</v>
      </c>
      <c r="G168" s="18"/>
      <c r="H168" s="19">
        <f t="shared" si="2"/>
        <v>-764460.40000000026</v>
      </c>
      <c r="I168" s="4" t="s">
        <v>14</v>
      </c>
    </row>
    <row r="169" spans="1:9" ht="16.5" x14ac:dyDescent="0.35">
      <c r="A169" s="13">
        <v>45490</v>
      </c>
      <c r="B169" s="14"/>
      <c r="C169" s="15" t="s">
        <v>21</v>
      </c>
      <c r="D169" s="15" t="s">
        <v>101</v>
      </c>
      <c r="E169" s="16"/>
      <c r="F169" s="17">
        <v>24521</v>
      </c>
      <c r="G169" s="18"/>
      <c r="H169" s="19">
        <f t="shared" si="2"/>
        <v>-788981.40000000026</v>
      </c>
      <c r="I169" s="4" t="s">
        <v>14</v>
      </c>
    </row>
    <row r="170" spans="1:9" ht="16.5" x14ac:dyDescent="0.35">
      <c r="A170" s="13">
        <v>45492</v>
      </c>
      <c r="B170" s="14"/>
      <c r="C170" s="15" t="s">
        <v>21</v>
      </c>
      <c r="D170" s="15" t="s">
        <v>49</v>
      </c>
      <c r="E170" s="16"/>
      <c r="F170" s="17">
        <v>35318.46</v>
      </c>
      <c r="G170" s="18"/>
      <c r="H170" s="19">
        <f t="shared" si="2"/>
        <v>-824299.86000000022</v>
      </c>
      <c r="I170" s="4"/>
    </row>
    <row r="171" spans="1:9" ht="16.5" x14ac:dyDescent="0.35">
      <c r="A171" s="13">
        <v>45492</v>
      </c>
      <c r="B171" s="14"/>
      <c r="C171" s="15" t="s">
        <v>21</v>
      </c>
      <c r="D171" s="15" t="s">
        <v>24</v>
      </c>
      <c r="E171" s="16"/>
      <c r="F171" s="17">
        <v>25044.89</v>
      </c>
      <c r="G171" s="18"/>
      <c r="H171" s="19">
        <f t="shared" si="2"/>
        <v>-849344.75000000023</v>
      </c>
      <c r="I171" s="4"/>
    </row>
    <row r="172" spans="1:9" ht="16.5" x14ac:dyDescent="0.35">
      <c r="A172" s="13">
        <v>45492</v>
      </c>
      <c r="B172" s="14"/>
      <c r="C172" s="15" t="s">
        <v>21</v>
      </c>
      <c r="D172" s="15" t="s">
        <v>102</v>
      </c>
      <c r="E172" s="16"/>
      <c r="F172" s="17">
        <v>5100</v>
      </c>
      <c r="G172" s="18"/>
      <c r="H172" s="19">
        <f t="shared" si="2"/>
        <v>-854444.75000000023</v>
      </c>
      <c r="I172" s="4" t="s">
        <v>14</v>
      </c>
    </row>
    <row r="173" spans="1:9" ht="16.5" x14ac:dyDescent="0.35">
      <c r="A173" s="13">
        <v>45492</v>
      </c>
      <c r="B173" s="14"/>
      <c r="C173" s="15" t="s">
        <v>21</v>
      </c>
      <c r="D173" s="15" t="s">
        <v>23</v>
      </c>
      <c r="E173" s="16"/>
      <c r="F173" s="17">
        <v>4674.1499999999996</v>
      </c>
      <c r="G173" s="18"/>
      <c r="H173" s="19">
        <f t="shared" si="2"/>
        <v>-859118.90000000026</v>
      </c>
      <c r="I173" s="4"/>
    </row>
    <row r="174" spans="1:9" ht="16.5" x14ac:dyDescent="0.35">
      <c r="A174" s="13">
        <v>45492</v>
      </c>
      <c r="B174" s="14"/>
      <c r="C174" s="15" t="s">
        <v>21</v>
      </c>
      <c r="D174" s="15" t="s">
        <v>53</v>
      </c>
      <c r="E174" s="16"/>
      <c r="F174" s="17">
        <v>14706.77</v>
      </c>
      <c r="G174" s="18"/>
      <c r="H174" s="19">
        <f t="shared" si="2"/>
        <v>-873825.67000000027</v>
      </c>
      <c r="I174" s="4"/>
    </row>
    <row r="175" spans="1:9" ht="16.5" x14ac:dyDescent="0.35">
      <c r="A175" s="13">
        <v>45492</v>
      </c>
      <c r="B175" s="14"/>
      <c r="C175" s="15" t="s">
        <v>21</v>
      </c>
      <c r="D175" s="15" t="s">
        <v>47</v>
      </c>
      <c r="E175" s="16"/>
      <c r="F175" s="17">
        <v>48446.19</v>
      </c>
      <c r="G175" s="18"/>
      <c r="H175" s="19">
        <f t="shared" si="2"/>
        <v>-922271.86000000034</v>
      </c>
      <c r="I175" s="4"/>
    </row>
    <row r="176" spans="1:9" ht="16.5" x14ac:dyDescent="0.35">
      <c r="A176" s="13">
        <v>45492</v>
      </c>
      <c r="B176" s="14"/>
      <c r="C176" s="15" t="s">
        <v>21</v>
      </c>
      <c r="D176" s="15" t="s">
        <v>99</v>
      </c>
      <c r="E176" s="16"/>
      <c r="F176" s="17">
        <v>1703.85</v>
      </c>
      <c r="G176" s="18"/>
      <c r="H176" s="19">
        <f t="shared" si="2"/>
        <v>-923975.71000000031</v>
      </c>
      <c r="I176" s="4"/>
    </row>
    <row r="177" spans="1:10" ht="16.5" x14ac:dyDescent="0.35">
      <c r="A177" s="13">
        <v>45492</v>
      </c>
      <c r="B177" s="14"/>
      <c r="C177" s="15" t="s">
        <v>21</v>
      </c>
      <c r="D177" s="15" t="s">
        <v>75</v>
      </c>
      <c r="E177" s="16"/>
      <c r="F177" s="17">
        <v>20234.59</v>
      </c>
      <c r="G177" s="18"/>
      <c r="H177" s="19">
        <f t="shared" si="2"/>
        <v>-944210.30000000028</v>
      </c>
      <c r="I177" s="4"/>
    </row>
    <row r="178" spans="1:10" ht="16.5" x14ac:dyDescent="0.35">
      <c r="A178" s="13">
        <v>45492</v>
      </c>
      <c r="B178" s="14"/>
      <c r="C178" s="15" t="s">
        <v>21</v>
      </c>
      <c r="D178" s="15" t="s">
        <v>40</v>
      </c>
      <c r="E178" s="16"/>
      <c r="F178" s="17">
        <v>1523.88</v>
      </c>
      <c r="G178" s="18"/>
      <c r="H178" s="19">
        <f t="shared" si="2"/>
        <v>-945734.18000000028</v>
      </c>
      <c r="I178" s="4"/>
    </row>
    <row r="179" spans="1:10" ht="16.5" x14ac:dyDescent="0.35">
      <c r="A179" s="13">
        <v>45492</v>
      </c>
      <c r="B179" s="14"/>
      <c r="C179" s="15" t="s">
        <v>21</v>
      </c>
      <c r="D179" s="15" t="s">
        <v>35</v>
      </c>
      <c r="E179" s="16"/>
      <c r="F179" s="17">
        <v>17059.12</v>
      </c>
      <c r="G179" s="18"/>
      <c r="H179" s="19">
        <f t="shared" si="2"/>
        <v>-962793.30000000028</v>
      </c>
      <c r="I179" s="4"/>
    </row>
    <row r="180" spans="1:10" ht="16.5" x14ac:dyDescent="0.35">
      <c r="A180" s="13">
        <v>45492</v>
      </c>
      <c r="B180" s="14"/>
      <c r="C180" s="15" t="s">
        <v>21</v>
      </c>
      <c r="D180" s="15" t="s">
        <v>54</v>
      </c>
      <c r="E180" s="16"/>
      <c r="F180" s="17">
        <v>23242.44</v>
      </c>
      <c r="G180" s="18"/>
      <c r="H180" s="19">
        <f t="shared" si="2"/>
        <v>-986035.74000000022</v>
      </c>
      <c r="I180" s="4"/>
    </row>
    <row r="181" spans="1:10" ht="16.5" x14ac:dyDescent="0.35">
      <c r="A181" s="13">
        <v>45492</v>
      </c>
      <c r="B181" s="14"/>
      <c r="C181" s="15" t="s">
        <v>21</v>
      </c>
      <c r="D181" s="15" t="s">
        <v>33</v>
      </c>
      <c r="E181" s="16"/>
      <c r="F181" s="17">
        <v>9971.1299999999992</v>
      </c>
      <c r="G181" s="18"/>
      <c r="H181" s="19">
        <f t="shared" si="2"/>
        <v>-996006.87000000023</v>
      </c>
      <c r="I181" s="4"/>
    </row>
    <row r="182" spans="1:10" ht="16.5" x14ac:dyDescent="0.35">
      <c r="A182" s="13">
        <v>45492</v>
      </c>
      <c r="B182" s="14"/>
      <c r="C182" s="15" t="s">
        <v>21</v>
      </c>
      <c r="D182" s="15" t="s">
        <v>83</v>
      </c>
      <c r="E182" s="16"/>
      <c r="F182" s="17">
        <v>1814.85</v>
      </c>
      <c r="G182" s="18"/>
      <c r="H182" s="19">
        <f t="shared" si="2"/>
        <v>-997821.7200000002</v>
      </c>
      <c r="I182" s="4"/>
    </row>
    <row r="183" spans="1:10" ht="16.5" x14ac:dyDescent="0.35">
      <c r="A183" s="13">
        <v>45492</v>
      </c>
      <c r="B183" s="14"/>
      <c r="C183" s="15" t="s">
        <v>21</v>
      </c>
      <c r="D183" s="15" t="s">
        <v>103</v>
      </c>
      <c r="E183" s="16"/>
      <c r="F183" s="17">
        <v>15000</v>
      </c>
      <c r="G183" s="18"/>
      <c r="H183" s="19">
        <f t="shared" si="2"/>
        <v>-1012821.7200000002</v>
      </c>
      <c r="I183" s="4" t="s">
        <v>14</v>
      </c>
    </row>
    <row r="184" spans="1:10" ht="16.5" x14ac:dyDescent="0.35">
      <c r="A184" s="13">
        <v>45492</v>
      </c>
      <c r="B184" s="14"/>
      <c r="C184" s="15" t="s">
        <v>21</v>
      </c>
      <c r="D184" s="15" t="s">
        <v>46</v>
      </c>
      <c r="E184" s="16"/>
      <c r="F184" s="17">
        <v>11547.9</v>
      </c>
      <c r="G184" s="18"/>
      <c r="H184" s="19">
        <f t="shared" si="2"/>
        <v>-1024369.6200000002</v>
      </c>
      <c r="I184" s="4"/>
    </row>
    <row r="185" spans="1:10" ht="16.5" x14ac:dyDescent="0.35">
      <c r="A185" s="13">
        <v>45492</v>
      </c>
      <c r="B185" s="14"/>
      <c r="C185" s="15" t="s">
        <v>28</v>
      </c>
      <c r="D185" s="20" t="s">
        <v>29</v>
      </c>
      <c r="E185" s="21" t="s">
        <v>104</v>
      </c>
      <c r="F185" s="22"/>
      <c r="G185" s="17">
        <v>1602817.91</v>
      </c>
      <c r="H185" s="19">
        <f t="shared" si="2"/>
        <v>578448.28999999969</v>
      </c>
      <c r="I185" s="4"/>
    </row>
    <row r="186" spans="1:10" ht="16.5" x14ac:dyDescent="0.35">
      <c r="A186" s="13">
        <v>45492</v>
      </c>
      <c r="B186" s="14"/>
      <c r="C186" s="15" t="s">
        <v>25</v>
      </c>
      <c r="D186" s="23" t="s">
        <v>31</v>
      </c>
      <c r="E186" s="21"/>
      <c r="F186" s="22">
        <v>2208.9699999999998</v>
      </c>
      <c r="G186" s="17"/>
      <c r="H186" s="19">
        <f t="shared" si="2"/>
        <v>576239.31999999972</v>
      </c>
      <c r="I186" s="4"/>
    </row>
    <row r="187" spans="1:10" ht="16.5" x14ac:dyDescent="0.35">
      <c r="A187" s="13">
        <v>45492</v>
      </c>
      <c r="B187" s="14"/>
      <c r="C187" s="15" t="s">
        <v>32</v>
      </c>
      <c r="D187" s="23"/>
      <c r="E187" s="21"/>
      <c r="F187" s="22">
        <v>5317.91</v>
      </c>
      <c r="G187" s="17"/>
      <c r="H187" s="19">
        <f t="shared" si="2"/>
        <v>570921.40999999968</v>
      </c>
      <c r="I187" s="4"/>
    </row>
    <row r="188" spans="1:10" ht="16.5" x14ac:dyDescent="0.35">
      <c r="A188" s="13">
        <v>45495</v>
      </c>
      <c r="B188" s="14"/>
      <c r="C188" s="15" t="s">
        <v>21</v>
      </c>
      <c r="D188" s="15" t="s">
        <v>101</v>
      </c>
      <c r="E188" s="16"/>
      <c r="F188" s="17">
        <v>64000</v>
      </c>
      <c r="G188" s="18"/>
      <c r="H188" s="19">
        <f t="shared" si="2"/>
        <v>506921.40999999968</v>
      </c>
      <c r="I188" s="4" t="s">
        <v>14</v>
      </c>
      <c r="J188" t="s">
        <v>105</v>
      </c>
    </row>
    <row r="189" spans="1:10" ht="16.5" x14ac:dyDescent="0.35">
      <c r="A189" s="13">
        <v>45495</v>
      </c>
      <c r="B189" s="14"/>
      <c r="C189" s="15" t="s">
        <v>21</v>
      </c>
      <c r="D189" s="15" t="s">
        <v>66</v>
      </c>
      <c r="E189" s="16"/>
      <c r="F189" s="17">
        <v>64000</v>
      </c>
      <c r="G189" s="18"/>
      <c r="H189" s="19">
        <f t="shared" si="2"/>
        <v>442921.40999999968</v>
      </c>
      <c r="I189" s="4" t="s">
        <v>14</v>
      </c>
      <c r="J189" t="s">
        <v>106</v>
      </c>
    </row>
    <row r="190" spans="1:10" ht="16.5" x14ac:dyDescent="0.35">
      <c r="A190" s="13">
        <v>45495</v>
      </c>
      <c r="B190" s="14"/>
      <c r="C190" s="15" t="s">
        <v>21</v>
      </c>
      <c r="D190" s="15" t="s">
        <v>107</v>
      </c>
      <c r="E190" s="16"/>
      <c r="F190" s="17">
        <v>114000</v>
      </c>
      <c r="G190" s="18"/>
      <c r="H190" s="19">
        <f t="shared" si="2"/>
        <v>328921.40999999968</v>
      </c>
      <c r="I190" s="4" t="s">
        <v>14</v>
      </c>
    </row>
    <row r="191" spans="1:10" ht="16.5" x14ac:dyDescent="0.35">
      <c r="A191" s="13">
        <v>45495</v>
      </c>
      <c r="B191" s="14"/>
      <c r="C191" s="15" t="s">
        <v>21</v>
      </c>
      <c r="D191" s="15" t="s">
        <v>65</v>
      </c>
      <c r="E191" s="16"/>
      <c r="F191" s="17">
        <v>340000</v>
      </c>
      <c r="G191" s="18"/>
      <c r="H191" s="19">
        <f t="shared" si="2"/>
        <v>-11078.590000000317</v>
      </c>
      <c r="I191" s="4" t="s">
        <v>14</v>
      </c>
    </row>
    <row r="192" spans="1:10" ht="16.5" x14ac:dyDescent="0.35">
      <c r="A192" s="13">
        <v>45495</v>
      </c>
      <c r="B192" s="14"/>
      <c r="C192" s="15" t="s">
        <v>21</v>
      </c>
      <c r="D192" s="15" t="s">
        <v>44</v>
      </c>
      <c r="E192" s="16"/>
      <c r="F192" s="17">
        <v>8187.4</v>
      </c>
      <c r="G192" s="18"/>
      <c r="H192" s="19">
        <f t="shared" si="2"/>
        <v>-19265.990000000318</v>
      </c>
      <c r="I192" s="4"/>
    </row>
    <row r="193" spans="1:10" ht="16.5" x14ac:dyDescent="0.35">
      <c r="A193" s="13">
        <v>45496</v>
      </c>
      <c r="B193" s="14"/>
      <c r="C193" s="15" t="s">
        <v>21</v>
      </c>
      <c r="D193" s="15" t="s">
        <v>45</v>
      </c>
      <c r="E193" s="16"/>
      <c r="F193" s="17">
        <v>2680.56</v>
      </c>
      <c r="G193" s="18"/>
      <c r="H193" s="19">
        <f t="shared" si="2"/>
        <v>-21946.550000000319</v>
      </c>
      <c r="I193" s="4"/>
    </row>
    <row r="194" spans="1:10" ht="16.5" x14ac:dyDescent="0.35">
      <c r="A194" s="13">
        <v>45496</v>
      </c>
      <c r="B194" s="14"/>
      <c r="C194" s="15" t="s">
        <v>21</v>
      </c>
      <c r="D194" s="15" t="s">
        <v>108</v>
      </c>
      <c r="E194" s="16"/>
      <c r="F194" s="17">
        <v>9000</v>
      </c>
      <c r="G194" s="18"/>
      <c r="H194" s="19">
        <f t="shared" si="2"/>
        <v>-30946.550000000319</v>
      </c>
      <c r="I194" s="4" t="s">
        <v>14</v>
      </c>
      <c r="J194" t="s">
        <v>109</v>
      </c>
    </row>
    <row r="195" spans="1:10" ht="16.5" x14ac:dyDescent="0.35">
      <c r="A195" s="13">
        <v>45496</v>
      </c>
      <c r="B195" s="14"/>
      <c r="C195" s="15" t="s">
        <v>12</v>
      </c>
      <c r="D195" s="15" t="s">
        <v>62</v>
      </c>
      <c r="E195" s="16"/>
      <c r="F195" s="17">
        <v>459.8</v>
      </c>
      <c r="G195" s="18"/>
      <c r="H195" s="19">
        <f t="shared" si="2"/>
        <v>-31406.350000000319</v>
      </c>
      <c r="I195" s="4" t="s">
        <v>14</v>
      </c>
    </row>
    <row r="196" spans="1:10" ht="16.5" x14ac:dyDescent="0.35">
      <c r="A196" s="13">
        <v>45496</v>
      </c>
      <c r="B196" s="14"/>
      <c r="C196" s="15" t="s">
        <v>21</v>
      </c>
      <c r="D196" s="15" t="s">
        <v>44</v>
      </c>
      <c r="E196" s="16"/>
      <c r="F196" s="17">
        <v>16674.189999999999</v>
      </c>
      <c r="G196" s="18"/>
      <c r="H196" s="19">
        <f t="shared" si="2"/>
        <v>-48080.540000000314</v>
      </c>
      <c r="I196" s="4"/>
    </row>
    <row r="197" spans="1:10" ht="16.5" x14ac:dyDescent="0.35">
      <c r="A197" s="13">
        <v>45496</v>
      </c>
      <c r="B197" s="14"/>
      <c r="C197" s="15" t="s">
        <v>21</v>
      </c>
      <c r="D197" s="15" t="s">
        <v>49</v>
      </c>
      <c r="E197" s="16"/>
      <c r="F197" s="17">
        <v>45230.98</v>
      </c>
      <c r="G197" s="18"/>
      <c r="H197" s="19">
        <f t="shared" si="2"/>
        <v>-93311.52000000031</v>
      </c>
      <c r="I197" s="4"/>
    </row>
    <row r="198" spans="1:10" ht="16.5" x14ac:dyDescent="0.35">
      <c r="A198" s="13">
        <v>45496</v>
      </c>
      <c r="B198" s="14"/>
      <c r="C198" s="15" t="s">
        <v>21</v>
      </c>
      <c r="D198" s="15" t="s">
        <v>75</v>
      </c>
      <c r="E198" s="16"/>
      <c r="F198" s="17">
        <v>16125.29</v>
      </c>
      <c r="G198" s="18"/>
      <c r="H198" s="19">
        <f t="shared" si="2"/>
        <v>-109436.81000000032</v>
      </c>
      <c r="I198" s="4"/>
    </row>
    <row r="199" spans="1:10" ht="16.5" x14ac:dyDescent="0.35">
      <c r="A199" s="13">
        <v>45496</v>
      </c>
      <c r="B199" s="14"/>
      <c r="C199" s="15" t="s">
        <v>21</v>
      </c>
      <c r="D199" s="15" t="s">
        <v>99</v>
      </c>
      <c r="E199" s="16"/>
      <c r="F199" s="17">
        <v>1165.5</v>
      </c>
      <c r="G199" s="18"/>
      <c r="H199" s="19">
        <f t="shared" si="2"/>
        <v>-110602.31000000032</v>
      </c>
      <c r="I199" s="4"/>
    </row>
    <row r="200" spans="1:10" ht="16.5" x14ac:dyDescent="0.35">
      <c r="A200" s="13">
        <v>45496</v>
      </c>
      <c r="B200" s="14"/>
      <c r="C200" s="15" t="s">
        <v>21</v>
      </c>
      <c r="D200" s="15" t="s">
        <v>24</v>
      </c>
      <c r="E200" s="16"/>
      <c r="F200" s="17">
        <v>8731.19</v>
      </c>
      <c r="G200" s="18"/>
      <c r="H200" s="19">
        <f t="shared" ref="H200:H263" si="3">H199+G200-F200</f>
        <v>-119333.50000000032</v>
      </c>
      <c r="I200" s="4"/>
    </row>
    <row r="201" spans="1:10" ht="16.5" x14ac:dyDescent="0.35">
      <c r="A201" s="13">
        <v>45496</v>
      </c>
      <c r="B201" s="14"/>
      <c r="C201" s="15" t="s">
        <v>21</v>
      </c>
      <c r="D201" s="15" t="s">
        <v>47</v>
      </c>
      <c r="E201" s="16"/>
      <c r="F201" s="17">
        <v>34304.699999999997</v>
      </c>
      <c r="G201" s="18"/>
      <c r="H201" s="19">
        <f t="shared" si="3"/>
        <v>-153638.2000000003</v>
      </c>
      <c r="I201" s="4"/>
    </row>
    <row r="202" spans="1:10" ht="16.5" x14ac:dyDescent="0.35">
      <c r="A202" s="13">
        <v>45496</v>
      </c>
      <c r="B202" s="14"/>
      <c r="C202" s="15" t="s">
        <v>21</v>
      </c>
      <c r="D202" s="15" t="s">
        <v>54</v>
      </c>
      <c r="E202" s="16"/>
      <c r="F202" s="17">
        <v>10666.22</v>
      </c>
      <c r="G202" s="18"/>
      <c r="H202" s="19">
        <f t="shared" si="3"/>
        <v>-164304.4200000003</v>
      </c>
      <c r="I202" s="4"/>
    </row>
    <row r="203" spans="1:10" ht="16.5" x14ac:dyDescent="0.35">
      <c r="A203" s="13">
        <v>45496</v>
      </c>
      <c r="B203" s="14"/>
      <c r="C203" s="15" t="s">
        <v>21</v>
      </c>
      <c r="D203" s="15" t="s">
        <v>23</v>
      </c>
      <c r="E203" s="16"/>
      <c r="F203" s="17">
        <v>11676.21</v>
      </c>
      <c r="G203" s="18"/>
      <c r="H203" s="19">
        <f t="shared" si="3"/>
        <v>-175980.6300000003</v>
      </c>
      <c r="I203" s="4"/>
    </row>
    <row r="204" spans="1:10" ht="16.5" x14ac:dyDescent="0.35">
      <c r="A204" s="13">
        <v>45496</v>
      </c>
      <c r="B204" s="14"/>
      <c r="C204" s="15" t="s">
        <v>21</v>
      </c>
      <c r="D204" s="15" t="s">
        <v>53</v>
      </c>
      <c r="E204" s="16"/>
      <c r="F204" s="17">
        <v>15794.35</v>
      </c>
      <c r="G204" s="18"/>
      <c r="H204" s="19">
        <f t="shared" si="3"/>
        <v>-191774.9800000003</v>
      </c>
      <c r="I204" s="4"/>
    </row>
    <row r="205" spans="1:10" ht="16.5" x14ac:dyDescent="0.35">
      <c r="A205" s="13">
        <v>45496</v>
      </c>
      <c r="B205" s="14"/>
      <c r="C205" s="15" t="s">
        <v>21</v>
      </c>
      <c r="D205" s="15" t="s">
        <v>46</v>
      </c>
      <c r="E205" s="16"/>
      <c r="F205" s="17">
        <v>18238.349999999999</v>
      </c>
      <c r="G205" s="18"/>
      <c r="H205" s="19">
        <f t="shared" si="3"/>
        <v>-210013.33000000031</v>
      </c>
      <c r="I205" s="4"/>
    </row>
    <row r="206" spans="1:10" ht="16.5" x14ac:dyDescent="0.35">
      <c r="A206" s="13">
        <v>45496</v>
      </c>
      <c r="B206" s="14"/>
      <c r="C206" s="15" t="s">
        <v>21</v>
      </c>
      <c r="D206" s="15" t="s">
        <v>34</v>
      </c>
      <c r="E206" s="16"/>
      <c r="F206" s="17">
        <v>10912.46</v>
      </c>
      <c r="G206" s="18"/>
      <c r="H206" s="19">
        <f t="shared" si="3"/>
        <v>-220925.7900000003</v>
      </c>
      <c r="I206" s="4"/>
    </row>
    <row r="207" spans="1:10" ht="16.5" x14ac:dyDescent="0.35">
      <c r="A207" s="13">
        <v>45497</v>
      </c>
      <c r="B207" s="14"/>
      <c r="C207" s="15" t="s">
        <v>28</v>
      </c>
      <c r="D207" s="20" t="s">
        <v>29</v>
      </c>
      <c r="E207" s="21" t="s">
        <v>110</v>
      </c>
      <c r="F207" s="22"/>
      <c r="G207" s="17">
        <v>1597851.95</v>
      </c>
      <c r="H207" s="19">
        <f t="shared" si="3"/>
        <v>1376926.1599999997</v>
      </c>
      <c r="I207" s="4"/>
    </row>
    <row r="208" spans="1:10" ht="16.5" x14ac:dyDescent="0.35">
      <c r="A208" s="13">
        <v>45497</v>
      </c>
      <c r="B208" s="14"/>
      <c r="C208" s="15" t="s">
        <v>25</v>
      </c>
      <c r="D208" s="23" t="s">
        <v>31</v>
      </c>
      <c r="E208" s="21"/>
      <c r="F208" s="22">
        <v>2207.0300000000002</v>
      </c>
      <c r="G208" s="17"/>
      <c r="H208" s="19">
        <f t="shared" si="3"/>
        <v>1374719.1299999997</v>
      </c>
      <c r="I208" s="4"/>
    </row>
    <row r="209" spans="1:10" ht="16.5" x14ac:dyDescent="0.35">
      <c r="A209" s="13">
        <v>45497</v>
      </c>
      <c r="B209" s="14"/>
      <c r="C209" s="15" t="s">
        <v>32</v>
      </c>
      <c r="D209" s="23"/>
      <c r="E209" s="21"/>
      <c r="F209" s="22"/>
      <c r="G209" s="17">
        <v>1298.05</v>
      </c>
      <c r="H209" s="19">
        <f t="shared" si="3"/>
        <v>1376017.1799999997</v>
      </c>
      <c r="I209" s="4"/>
    </row>
    <row r="210" spans="1:10" ht="16.5" x14ac:dyDescent="0.35">
      <c r="A210" s="13">
        <v>45497</v>
      </c>
      <c r="B210" s="14"/>
      <c r="C210" s="15" t="s">
        <v>12</v>
      </c>
      <c r="D210" s="15" t="s">
        <v>62</v>
      </c>
      <c r="E210" s="16"/>
      <c r="F210" s="17">
        <v>153.80000000000001</v>
      </c>
      <c r="G210" s="18"/>
      <c r="H210" s="19">
        <f t="shared" si="3"/>
        <v>1375863.3799999997</v>
      </c>
      <c r="I210" s="4" t="s">
        <v>14</v>
      </c>
    </row>
    <row r="211" spans="1:10" ht="16.5" x14ac:dyDescent="0.35">
      <c r="A211" s="13">
        <v>45497</v>
      </c>
      <c r="B211" s="14"/>
      <c r="C211" s="15" t="s">
        <v>21</v>
      </c>
      <c r="D211" s="15" t="s">
        <v>111</v>
      </c>
      <c r="E211" s="16"/>
      <c r="F211" s="17">
        <v>431430.79</v>
      </c>
      <c r="G211" s="18"/>
      <c r="H211" s="19">
        <f t="shared" si="3"/>
        <v>944432.58999999962</v>
      </c>
      <c r="I211" s="4"/>
    </row>
    <row r="212" spans="1:10" ht="16.5" x14ac:dyDescent="0.35">
      <c r="A212" s="13">
        <v>45497</v>
      </c>
      <c r="B212" s="14"/>
      <c r="C212" s="15" t="s">
        <v>21</v>
      </c>
      <c r="D212" s="15" t="s">
        <v>85</v>
      </c>
      <c r="E212" s="16"/>
      <c r="F212" s="17">
        <v>43400</v>
      </c>
      <c r="G212" s="18"/>
      <c r="H212" s="19">
        <f t="shared" si="3"/>
        <v>901032.58999999962</v>
      </c>
      <c r="I212" s="4"/>
    </row>
    <row r="213" spans="1:10" ht="16.5" x14ac:dyDescent="0.35">
      <c r="A213" s="13">
        <v>45497</v>
      </c>
      <c r="B213" s="14"/>
      <c r="C213" s="15" t="s">
        <v>21</v>
      </c>
      <c r="D213" s="15" t="s">
        <v>84</v>
      </c>
      <c r="E213" s="16"/>
      <c r="F213" s="17">
        <v>87595.839999999997</v>
      </c>
      <c r="G213" s="18"/>
      <c r="H213" s="19">
        <f t="shared" si="3"/>
        <v>813436.74999999965</v>
      </c>
      <c r="I213" s="4"/>
    </row>
    <row r="214" spans="1:10" ht="16.5" x14ac:dyDescent="0.35">
      <c r="A214" s="13">
        <v>45497</v>
      </c>
      <c r="B214" s="14"/>
      <c r="C214" s="15" t="s">
        <v>12</v>
      </c>
      <c r="D214" s="15" t="s">
        <v>112</v>
      </c>
      <c r="E214" s="16"/>
      <c r="F214" s="17">
        <v>1131.5999999999999</v>
      </c>
      <c r="G214" s="18"/>
      <c r="H214" s="19">
        <f t="shared" si="3"/>
        <v>812305.14999999967</v>
      </c>
      <c r="I214" s="4" t="s">
        <v>14</v>
      </c>
    </row>
    <row r="215" spans="1:10" ht="16.5" x14ac:dyDescent="0.35">
      <c r="A215" s="13">
        <v>45497</v>
      </c>
      <c r="B215" s="14"/>
      <c r="C215" s="15" t="s">
        <v>12</v>
      </c>
      <c r="D215" s="15" t="s">
        <v>112</v>
      </c>
      <c r="E215" s="16"/>
      <c r="F215" s="17">
        <v>1348</v>
      </c>
      <c r="G215" s="18"/>
      <c r="H215" s="19">
        <f t="shared" si="3"/>
        <v>810957.14999999967</v>
      </c>
      <c r="I215" s="4" t="s">
        <v>14</v>
      </c>
    </row>
    <row r="216" spans="1:10" ht="16.5" x14ac:dyDescent="0.35">
      <c r="A216" s="13">
        <v>45498</v>
      </c>
      <c r="B216" s="14"/>
      <c r="C216" s="15" t="s">
        <v>21</v>
      </c>
      <c r="D216" s="15" t="s">
        <v>65</v>
      </c>
      <c r="E216" s="16"/>
      <c r="F216" s="17">
        <v>204000</v>
      </c>
      <c r="G216" s="18"/>
      <c r="H216" s="19">
        <f t="shared" si="3"/>
        <v>606957.14999999967</v>
      </c>
      <c r="I216" s="4" t="s">
        <v>14</v>
      </c>
    </row>
    <row r="217" spans="1:10" ht="16.5" x14ac:dyDescent="0.35">
      <c r="A217" s="13">
        <v>45498</v>
      </c>
      <c r="B217" s="14"/>
      <c r="C217" s="15" t="s">
        <v>21</v>
      </c>
      <c r="D217" s="15" t="s">
        <v>58</v>
      </c>
      <c r="E217" s="16"/>
      <c r="F217" s="17">
        <v>172864</v>
      </c>
      <c r="G217" s="18"/>
      <c r="H217" s="19">
        <f t="shared" si="3"/>
        <v>434093.14999999967</v>
      </c>
      <c r="I217" s="4" t="s">
        <v>14</v>
      </c>
      <c r="J217" t="s">
        <v>113</v>
      </c>
    </row>
    <row r="218" spans="1:10" ht="16.5" x14ac:dyDescent="0.35">
      <c r="A218" s="13">
        <v>45498</v>
      </c>
      <c r="B218" s="14"/>
      <c r="C218" s="15" t="s">
        <v>21</v>
      </c>
      <c r="D218" s="15" t="s">
        <v>114</v>
      </c>
      <c r="E218" s="16"/>
      <c r="F218" s="17">
        <v>8554</v>
      </c>
      <c r="G218" s="18"/>
      <c r="H218" s="19">
        <f t="shared" si="3"/>
        <v>425539.14999999967</v>
      </c>
      <c r="I218" s="4"/>
    </row>
    <row r="219" spans="1:10" ht="16.5" x14ac:dyDescent="0.35">
      <c r="A219" s="13">
        <v>45498</v>
      </c>
      <c r="B219" s="14"/>
      <c r="C219" s="15" t="s">
        <v>21</v>
      </c>
      <c r="D219" s="15" t="s">
        <v>63</v>
      </c>
      <c r="E219" s="16"/>
      <c r="F219" s="17">
        <v>64000</v>
      </c>
      <c r="G219" s="18"/>
      <c r="H219" s="19">
        <f t="shared" si="3"/>
        <v>361539.14999999967</v>
      </c>
      <c r="I219" s="4" t="s">
        <v>14</v>
      </c>
      <c r="J219" t="s">
        <v>115</v>
      </c>
    </row>
    <row r="220" spans="1:10" ht="16.5" x14ac:dyDescent="0.35">
      <c r="A220" s="13">
        <v>45498</v>
      </c>
      <c r="B220" s="14"/>
      <c r="C220" s="15" t="s">
        <v>69</v>
      </c>
      <c r="D220" s="15" t="s">
        <v>70</v>
      </c>
      <c r="E220" s="16" t="s">
        <v>116</v>
      </c>
      <c r="F220" s="17">
        <v>235169.6</v>
      </c>
      <c r="G220" s="18"/>
      <c r="H220" s="19">
        <f t="shared" si="3"/>
        <v>126369.54999999967</v>
      </c>
      <c r="I220" s="4" t="s">
        <v>14</v>
      </c>
    </row>
    <row r="221" spans="1:10" ht="16.5" x14ac:dyDescent="0.35">
      <c r="A221" s="13">
        <v>45498</v>
      </c>
      <c r="B221" s="14"/>
      <c r="C221" s="15" t="s">
        <v>69</v>
      </c>
      <c r="D221" s="15" t="s">
        <v>117</v>
      </c>
      <c r="E221" s="16" t="s">
        <v>118</v>
      </c>
      <c r="F221" s="17">
        <v>200000</v>
      </c>
      <c r="G221" s="18"/>
      <c r="H221" s="19">
        <f t="shared" si="3"/>
        <v>-73630.450000000332</v>
      </c>
      <c r="I221" s="4" t="s">
        <v>14</v>
      </c>
    </row>
    <row r="222" spans="1:10" ht="16.5" x14ac:dyDescent="0.35">
      <c r="A222" s="13">
        <v>45499</v>
      </c>
      <c r="B222" s="14"/>
      <c r="C222" s="15" t="s">
        <v>21</v>
      </c>
      <c r="D222" s="15" t="s">
        <v>20</v>
      </c>
      <c r="E222" s="16"/>
      <c r="F222" s="17">
        <v>86076</v>
      </c>
      <c r="G222" s="18"/>
      <c r="H222" s="19">
        <f t="shared" si="3"/>
        <v>-159706.45000000033</v>
      </c>
      <c r="I222" s="4"/>
    </row>
    <row r="223" spans="1:10" ht="16.5" x14ac:dyDescent="0.35">
      <c r="A223" s="13">
        <v>45499</v>
      </c>
      <c r="B223" s="14"/>
      <c r="C223" s="15" t="s">
        <v>21</v>
      </c>
      <c r="D223" s="15" t="s">
        <v>20</v>
      </c>
      <c r="E223" s="16"/>
      <c r="F223" s="17">
        <v>734</v>
      </c>
      <c r="G223" s="18"/>
      <c r="H223" s="19">
        <f t="shared" si="3"/>
        <v>-160440.45000000033</v>
      </c>
      <c r="I223" s="4"/>
    </row>
    <row r="224" spans="1:10" ht="16.5" x14ac:dyDescent="0.35">
      <c r="A224" s="13">
        <v>45499</v>
      </c>
      <c r="B224" s="14"/>
      <c r="C224" s="15" t="s">
        <v>25</v>
      </c>
      <c r="D224" s="15" t="s">
        <v>26</v>
      </c>
      <c r="E224" s="16"/>
      <c r="F224" s="17">
        <v>99</v>
      </c>
      <c r="G224" s="18"/>
      <c r="H224" s="19">
        <f t="shared" si="3"/>
        <v>-160539.45000000033</v>
      </c>
      <c r="I224" s="4"/>
    </row>
    <row r="225" spans="1:9" ht="16.5" x14ac:dyDescent="0.35">
      <c r="A225" s="13">
        <v>45499</v>
      </c>
      <c r="B225" s="14"/>
      <c r="C225" s="15" t="s">
        <v>21</v>
      </c>
      <c r="D225" s="15" t="s">
        <v>75</v>
      </c>
      <c r="E225" s="16"/>
      <c r="F225" s="17">
        <v>15418.91</v>
      </c>
      <c r="G225" s="18"/>
      <c r="H225" s="19">
        <f t="shared" si="3"/>
        <v>-175958.36000000034</v>
      </c>
      <c r="I225" s="4"/>
    </row>
    <row r="226" spans="1:9" ht="16.5" x14ac:dyDescent="0.35">
      <c r="A226" s="13">
        <v>45499</v>
      </c>
      <c r="B226" s="14"/>
      <c r="C226" s="15" t="s">
        <v>21</v>
      </c>
      <c r="D226" s="15" t="s">
        <v>47</v>
      </c>
      <c r="E226" s="16"/>
      <c r="F226" s="17">
        <v>43266.29</v>
      </c>
      <c r="G226" s="18"/>
      <c r="H226" s="19">
        <f t="shared" si="3"/>
        <v>-219224.65000000034</v>
      </c>
      <c r="I226" s="4"/>
    </row>
    <row r="227" spans="1:9" ht="16.5" x14ac:dyDescent="0.35">
      <c r="A227" s="13">
        <v>45499</v>
      </c>
      <c r="B227" s="14"/>
      <c r="C227" s="15" t="s">
        <v>21</v>
      </c>
      <c r="D227" s="15" t="s">
        <v>53</v>
      </c>
      <c r="E227" s="16"/>
      <c r="F227" s="17">
        <v>15470.52</v>
      </c>
      <c r="G227" s="18"/>
      <c r="H227" s="19">
        <f t="shared" si="3"/>
        <v>-234695.17000000033</v>
      </c>
      <c r="I227" s="4"/>
    </row>
    <row r="228" spans="1:9" ht="16.5" x14ac:dyDescent="0.35">
      <c r="A228" s="13">
        <v>45499</v>
      </c>
      <c r="B228" s="14"/>
      <c r="C228" s="15" t="s">
        <v>21</v>
      </c>
      <c r="D228" s="15" t="s">
        <v>24</v>
      </c>
      <c r="E228" s="16"/>
      <c r="F228" s="17">
        <v>4102.6499999999996</v>
      </c>
      <c r="G228" s="18"/>
      <c r="H228" s="19">
        <f t="shared" si="3"/>
        <v>-238797.82000000033</v>
      </c>
      <c r="I228" s="4"/>
    </row>
    <row r="229" spans="1:9" ht="16.5" x14ac:dyDescent="0.35">
      <c r="A229" s="13">
        <v>45499</v>
      </c>
      <c r="B229" s="14"/>
      <c r="C229" s="15" t="s">
        <v>21</v>
      </c>
      <c r="D229" s="15" t="s">
        <v>34</v>
      </c>
      <c r="E229" s="16"/>
      <c r="F229" s="17">
        <v>2201.7600000000002</v>
      </c>
      <c r="G229" s="18"/>
      <c r="H229" s="19">
        <f t="shared" si="3"/>
        <v>-240999.58000000034</v>
      </c>
      <c r="I229" s="4"/>
    </row>
    <row r="230" spans="1:9" ht="16.5" x14ac:dyDescent="0.35">
      <c r="A230" s="13">
        <v>45499</v>
      </c>
      <c r="B230" s="14"/>
      <c r="C230" s="15" t="s">
        <v>21</v>
      </c>
      <c r="D230" s="15" t="s">
        <v>43</v>
      </c>
      <c r="E230" s="16"/>
      <c r="F230" s="17">
        <v>23291.32</v>
      </c>
      <c r="G230" s="18"/>
      <c r="H230" s="19">
        <f t="shared" si="3"/>
        <v>-264290.90000000031</v>
      </c>
      <c r="I230" s="4"/>
    </row>
    <row r="231" spans="1:9" ht="16.5" x14ac:dyDescent="0.35">
      <c r="A231" s="13">
        <v>45499</v>
      </c>
      <c r="B231" s="14"/>
      <c r="C231" s="15" t="s">
        <v>21</v>
      </c>
      <c r="D231" s="15" t="s">
        <v>44</v>
      </c>
      <c r="E231" s="16"/>
      <c r="F231" s="17">
        <v>28953.67</v>
      </c>
      <c r="G231" s="18"/>
      <c r="H231" s="19">
        <f t="shared" si="3"/>
        <v>-293244.5700000003</v>
      </c>
      <c r="I231" s="4"/>
    </row>
    <row r="232" spans="1:9" ht="16.5" x14ac:dyDescent="0.35">
      <c r="A232" s="13">
        <v>45499</v>
      </c>
      <c r="B232" s="14"/>
      <c r="C232" s="15" t="s">
        <v>21</v>
      </c>
      <c r="D232" s="15" t="s">
        <v>35</v>
      </c>
      <c r="E232" s="16"/>
      <c r="F232" s="17">
        <v>11767.86</v>
      </c>
      <c r="G232" s="18"/>
      <c r="H232" s="19">
        <f t="shared" si="3"/>
        <v>-305012.43000000028</v>
      </c>
      <c r="I232" s="4"/>
    </row>
    <row r="233" spans="1:9" ht="16.5" x14ac:dyDescent="0.35">
      <c r="A233" s="13">
        <v>45499</v>
      </c>
      <c r="B233" s="14"/>
      <c r="C233" s="15" t="s">
        <v>21</v>
      </c>
      <c r="D233" s="15" t="s">
        <v>54</v>
      </c>
      <c r="E233" s="16"/>
      <c r="F233" s="17">
        <v>13255.84</v>
      </c>
      <c r="G233" s="18"/>
      <c r="H233" s="19">
        <f t="shared" si="3"/>
        <v>-318268.27000000031</v>
      </c>
      <c r="I233" s="4"/>
    </row>
    <row r="234" spans="1:9" ht="16.5" x14ac:dyDescent="0.35">
      <c r="A234" s="13">
        <v>45499</v>
      </c>
      <c r="B234" s="14"/>
      <c r="C234" s="15" t="s">
        <v>21</v>
      </c>
      <c r="D234" s="15" t="s">
        <v>73</v>
      </c>
      <c r="E234" s="16"/>
      <c r="F234" s="17">
        <v>5254.6</v>
      </c>
      <c r="G234" s="18"/>
      <c r="H234" s="19">
        <f t="shared" si="3"/>
        <v>-323522.87000000029</v>
      </c>
      <c r="I234" s="4"/>
    </row>
    <row r="235" spans="1:9" ht="16.5" x14ac:dyDescent="0.35">
      <c r="A235" s="13">
        <v>45499</v>
      </c>
      <c r="B235" s="14"/>
      <c r="C235" s="15" t="s">
        <v>119</v>
      </c>
      <c r="D235" s="23" t="s">
        <v>120</v>
      </c>
      <c r="E235" s="16" t="s">
        <v>121</v>
      </c>
      <c r="F235" s="17">
        <v>5000</v>
      </c>
      <c r="G235" s="18"/>
      <c r="H235" s="19">
        <f t="shared" si="3"/>
        <v>-328522.87000000029</v>
      </c>
      <c r="I235" s="4"/>
    </row>
    <row r="236" spans="1:9" ht="16.5" x14ac:dyDescent="0.35">
      <c r="A236" s="13">
        <v>45502</v>
      </c>
      <c r="B236" s="14"/>
      <c r="C236" s="15" t="s">
        <v>21</v>
      </c>
      <c r="D236" s="15" t="s">
        <v>122</v>
      </c>
      <c r="E236" s="16"/>
      <c r="F236" s="17">
        <v>14760</v>
      </c>
      <c r="G236" s="18"/>
      <c r="H236" s="19">
        <f t="shared" si="3"/>
        <v>-343282.87000000029</v>
      </c>
      <c r="I236" s="4" t="s">
        <v>14</v>
      </c>
    </row>
    <row r="237" spans="1:9" ht="16.5" x14ac:dyDescent="0.35">
      <c r="A237" s="13">
        <v>45502</v>
      </c>
      <c r="B237" s="14"/>
      <c r="C237" s="15" t="s">
        <v>21</v>
      </c>
      <c r="D237" s="15" t="s">
        <v>49</v>
      </c>
      <c r="E237" s="16"/>
      <c r="F237" s="17">
        <v>24840.92</v>
      </c>
      <c r="G237" s="18"/>
      <c r="H237" s="19">
        <f t="shared" si="3"/>
        <v>-368123.79000000027</v>
      </c>
      <c r="I237" s="4"/>
    </row>
    <row r="238" spans="1:9" ht="16.5" x14ac:dyDescent="0.35">
      <c r="A238" s="13">
        <v>45502</v>
      </c>
      <c r="B238" s="14"/>
      <c r="C238" s="15" t="s">
        <v>21</v>
      </c>
      <c r="D238" s="15" t="s">
        <v>123</v>
      </c>
      <c r="E238" s="16"/>
      <c r="F238" s="17">
        <v>6000</v>
      </c>
      <c r="G238" s="18"/>
      <c r="H238" s="19">
        <f t="shared" si="3"/>
        <v>-374123.79000000027</v>
      </c>
      <c r="I238" s="4" t="s">
        <v>124</v>
      </c>
    </row>
    <row r="239" spans="1:9" ht="16.5" x14ac:dyDescent="0.35">
      <c r="A239" s="13">
        <v>45502</v>
      </c>
      <c r="B239" s="14"/>
      <c r="C239" s="15" t="s">
        <v>21</v>
      </c>
      <c r="D239" s="15" t="s">
        <v>125</v>
      </c>
      <c r="E239" s="16"/>
      <c r="F239" s="17">
        <v>261385</v>
      </c>
      <c r="G239" s="18"/>
      <c r="H239" s="19">
        <f t="shared" si="3"/>
        <v>-635508.79000000027</v>
      </c>
      <c r="I239" s="4"/>
    </row>
    <row r="240" spans="1:9" ht="16.5" x14ac:dyDescent="0.35">
      <c r="A240" s="13">
        <v>45502</v>
      </c>
      <c r="B240" s="14"/>
      <c r="C240" s="15" t="s">
        <v>18</v>
      </c>
      <c r="D240" s="15" t="s">
        <v>19</v>
      </c>
      <c r="E240" s="16"/>
      <c r="F240" s="17">
        <v>142499.29</v>
      </c>
      <c r="G240" s="18"/>
      <c r="H240" s="19">
        <f t="shared" si="3"/>
        <v>-778008.08000000031</v>
      </c>
      <c r="I240" s="4"/>
    </row>
    <row r="241" spans="1:10" ht="16.5" x14ac:dyDescent="0.35">
      <c r="A241" s="13">
        <v>45504</v>
      </c>
      <c r="B241" s="14"/>
      <c r="C241" s="15" t="s">
        <v>21</v>
      </c>
      <c r="D241" s="15" t="s">
        <v>126</v>
      </c>
      <c r="E241" s="16"/>
      <c r="F241" s="17">
        <v>33000</v>
      </c>
      <c r="G241" s="18"/>
      <c r="H241" s="19">
        <f t="shared" si="3"/>
        <v>-811008.08000000031</v>
      </c>
      <c r="I241" s="4" t="s">
        <v>14</v>
      </c>
      <c r="J241" t="s">
        <v>127</v>
      </c>
    </row>
    <row r="242" spans="1:10" ht="16.5" x14ac:dyDescent="0.35">
      <c r="A242" s="13">
        <v>45504</v>
      </c>
      <c r="B242" s="14"/>
      <c r="C242" s="15" t="s">
        <v>15</v>
      </c>
      <c r="D242" s="15" t="s">
        <v>17</v>
      </c>
      <c r="E242" s="16"/>
      <c r="F242" s="17">
        <v>28780.38</v>
      </c>
      <c r="G242" s="18"/>
      <c r="H242" s="19">
        <f t="shared" si="3"/>
        <v>-839788.46000000031</v>
      </c>
      <c r="I242" s="4" t="s">
        <v>14</v>
      </c>
    </row>
    <row r="243" spans="1:10" ht="16.5" x14ac:dyDescent="0.35">
      <c r="A243" s="13">
        <v>45504</v>
      </c>
      <c r="B243" s="14"/>
      <c r="C243" s="15" t="s">
        <v>15</v>
      </c>
      <c r="D243" s="15" t="s">
        <v>17</v>
      </c>
      <c r="E243" s="16"/>
      <c r="F243" s="17">
        <v>13790.77</v>
      </c>
      <c r="G243" s="18"/>
      <c r="H243" s="19">
        <f t="shared" si="3"/>
        <v>-853579.23000000033</v>
      </c>
      <c r="I243" s="4" t="s">
        <v>14</v>
      </c>
    </row>
    <row r="244" spans="1:10" ht="16.5" x14ac:dyDescent="0.35">
      <c r="A244" s="13">
        <v>45504</v>
      </c>
      <c r="B244" s="14"/>
      <c r="C244" s="15" t="s">
        <v>21</v>
      </c>
      <c r="D244" s="15" t="s">
        <v>22</v>
      </c>
      <c r="E244" s="16"/>
      <c r="F244" s="17">
        <v>161343</v>
      </c>
      <c r="G244" s="18"/>
      <c r="H244" s="19">
        <f t="shared" si="3"/>
        <v>-1014922.2300000003</v>
      </c>
      <c r="I244" s="4"/>
    </row>
    <row r="245" spans="1:10" ht="17.25" thickBot="1" x14ac:dyDescent="0.4">
      <c r="A245" s="25">
        <v>45504</v>
      </c>
      <c r="B245" s="26"/>
      <c r="C245" s="27" t="s">
        <v>69</v>
      </c>
      <c r="D245" s="27" t="s">
        <v>70</v>
      </c>
      <c r="E245" s="28" t="s">
        <v>128</v>
      </c>
      <c r="F245" s="17">
        <v>178087.8</v>
      </c>
      <c r="G245" s="29"/>
      <c r="H245" s="19">
        <f t="shared" si="3"/>
        <v>-1193010.0300000003</v>
      </c>
      <c r="I245" s="30" t="s">
        <v>14</v>
      </c>
      <c r="J245" s="19">
        <v>-1193010.0300000042</v>
      </c>
    </row>
    <row r="246" spans="1:10" ht="16.5" x14ac:dyDescent="0.35">
      <c r="A246" s="13">
        <v>45505</v>
      </c>
      <c r="B246" s="14"/>
      <c r="C246" s="15" t="s">
        <v>21</v>
      </c>
      <c r="D246" s="15" t="s">
        <v>60</v>
      </c>
      <c r="E246" s="16"/>
      <c r="F246" s="17">
        <v>6600</v>
      </c>
      <c r="G246" s="18"/>
      <c r="H246" s="19">
        <f t="shared" si="3"/>
        <v>-1199610.0300000003</v>
      </c>
      <c r="I246" s="4"/>
      <c r="J246" s="12"/>
    </row>
    <row r="247" spans="1:10" ht="16.5" x14ac:dyDescent="0.35">
      <c r="A247" s="13">
        <v>45505</v>
      </c>
      <c r="B247" s="14"/>
      <c r="C247" s="15" t="s">
        <v>21</v>
      </c>
      <c r="D247" s="15" t="s">
        <v>57</v>
      </c>
      <c r="E247" s="16"/>
      <c r="F247" s="17">
        <v>13950</v>
      </c>
      <c r="G247" s="18"/>
      <c r="H247" s="19">
        <f t="shared" si="3"/>
        <v>-1213560.0300000003</v>
      </c>
      <c r="I247" s="4" t="s">
        <v>14</v>
      </c>
      <c r="J247" s="12"/>
    </row>
    <row r="248" spans="1:10" ht="16.5" x14ac:dyDescent="0.35">
      <c r="A248" s="13">
        <v>45505</v>
      </c>
      <c r="B248" s="14"/>
      <c r="C248" s="15" t="s">
        <v>15</v>
      </c>
      <c r="D248" s="15" t="s">
        <v>16</v>
      </c>
      <c r="E248" s="16"/>
      <c r="F248" s="17">
        <v>349</v>
      </c>
      <c r="G248" s="18"/>
      <c r="H248" s="19">
        <f t="shared" si="3"/>
        <v>-1213909.0300000003</v>
      </c>
      <c r="I248" s="4" t="s">
        <v>14</v>
      </c>
      <c r="J248" s="12"/>
    </row>
    <row r="249" spans="1:10" ht="16.5" x14ac:dyDescent="0.35">
      <c r="A249" s="13">
        <v>45505</v>
      </c>
      <c r="B249" s="14"/>
      <c r="C249" s="15" t="s">
        <v>15</v>
      </c>
      <c r="D249" s="15" t="s">
        <v>16</v>
      </c>
      <c r="E249" s="16"/>
      <c r="F249" s="17">
        <v>422.17</v>
      </c>
      <c r="G249" s="18"/>
      <c r="H249" s="19">
        <f t="shared" si="3"/>
        <v>-1214331.2000000002</v>
      </c>
      <c r="I249" s="4" t="s">
        <v>14</v>
      </c>
      <c r="J249" s="12"/>
    </row>
    <row r="250" spans="1:10" ht="16.5" x14ac:dyDescent="0.35">
      <c r="A250" s="13">
        <v>45505</v>
      </c>
      <c r="B250" s="14"/>
      <c r="C250" s="15" t="s">
        <v>15</v>
      </c>
      <c r="D250" s="15" t="s">
        <v>16</v>
      </c>
      <c r="E250" s="16"/>
      <c r="F250" s="17">
        <v>199</v>
      </c>
      <c r="G250" s="18"/>
      <c r="H250" s="19">
        <f t="shared" si="3"/>
        <v>-1214530.2000000002</v>
      </c>
      <c r="I250" s="4" t="s">
        <v>14</v>
      </c>
      <c r="J250" s="12"/>
    </row>
    <row r="251" spans="1:10" ht="16.5" x14ac:dyDescent="0.35">
      <c r="A251" s="13">
        <v>45505</v>
      </c>
      <c r="B251" s="14"/>
      <c r="C251" s="15" t="s">
        <v>15</v>
      </c>
      <c r="D251" s="15" t="s">
        <v>16</v>
      </c>
      <c r="E251" s="16"/>
      <c r="F251" s="17">
        <v>99</v>
      </c>
      <c r="G251" s="18"/>
      <c r="H251" s="19">
        <f t="shared" si="3"/>
        <v>-1214629.2000000002</v>
      </c>
      <c r="I251" s="4" t="s">
        <v>14</v>
      </c>
      <c r="J251" s="12"/>
    </row>
    <row r="252" spans="1:10" ht="16.5" x14ac:dyDescent="0.35">
      <c r="A252" s="13">
        <v>45505</v>
      </c>
      <c r="B252" s="14"/>
      <c r="C252" s="15" t="s">
        <v>15</v>
      </c>
      <c r="D252" s="15" t="s">
        <v>16</v>
      </c>
      <c r="E252" s="16"/>
      <c r="F252" s="17">
        <v>24.83</v>
      </c>
      <c r="G252" s="18"/>
      <c r="H252" s="19">
        <f t="shared" si="3"/>
        <v>-1214654.0300000003</v>
      </c>
      <c r="I252" s="4" t="s">
        <v>14</v>
      </c>
      <c r="J252" s="12"/>
    </row>
    <row r="253" spans="1:10" ht="16.5" x14ac:dyDescent="0.35">
      <c r="A253" s="13">
        <v>45505</v>
      </c>
      <c r="B253" s="14"/>
      <c r="C253" s="15" t="s">
        <v>21</v>
      </c>
      <c r="D253" s="15" t="s">
        <v>55</v>
      </c>
      <c r="E253" s="16"/>
      <c r="F253" s="17">
        <v>3000</v>
      </c>
      <c r="G253" s="18"/>
      <c r="H253" s="19">
        <f t="shared" si="3"/>
        <v>-1217654.0300000003</v>
      </c>
      <c r="I253" s="4" t="s">
        <v>14</v>
      </c>
      <c r="J253" t="s">
        <v>129</v>
      </c>
    </row>
    <row r="254" spans="1:10" ht="16.5" x14ac:dyDescent="0.35">
      <c r="A254" s="13">
        <v>45505</v>
      </c>
      <c r="B254" s="14"/>
      <c r="C254" s="15" t="s">
        <v>15</v>
      </c>
      <c r="D254" s="15" t="s">
        <v>16</v>
      </c>
      <c r="E254" s="16"/>
      <c r="F254" s="17">
        <v>1788</v>
      </c>
      <c r="G254" s="18"/>
      <c r="H254" s="19">
        <f t="shared" si="3"/>
        <v>-1219442.0300000003</v>
      </c>
      <c r="I254" s="4" t="s">
        <v>14</v>
      </c>
      <c r="J254" s="12"/>
    </row>
    <row r="255" spans="1:10" ht="16.5" x14ac:dyDescent="0.35">
      <c r="A255" s="13">
        <v>45505</v>
      </c>
      <c r="B255" s="14"/>
      <c r="C255" s="15" t="s">
        <v>15</v>
      </c>
      <c r="D255" s="15" t="s">
        <v>16</v>
      </c>
      <c r="E255" s="16"/>
      <c r="F255" s="17">
        <v>349.01</v>
      </c>
      <c r="G255" s="18"/>
      <c r="H255" s="19">
        <f t="shared" si="3"/>
        <v>-1219791.0400000003</v>
      </c>
      <c r="I255" s="4" t="s">
        <v>14</v>
      </c>
      <c r="J255" s="12"/>
    </row>
    <row r="256" spans="1:10" ht="16.5" x14ac:dyDescent="0.35">
      <c r="A256" s="13">
        <v>45505</v>
      </c>
      <c r="B256" s="14"/>
      <c r="C256" s="15" t="s">
        <v>15</v>
      </c>
      <c r="D256" s="15" t="s">
        <v>16</v>
      </c>
      <c r="E256" s="16"/>
      <c r="F256" s="17">
        <v>240</v>
      </c>
      <c r="G256" s="18"/>
      <c r="H256" s="19">
        <f t="shared" si="3"/>
        <v>-1220031.0400000003</v>
      </c>
      <c r="I256" s="4" t="s">
        <v>14</v>
      </c>
      <c r="J256" s="12"/>
    </row>
    <row r="257" spans="1:10" ht="16.5" x14ac:dyDescent="0.35">
      <c r="A257" s="13">
        <v>45505</v>
      </c>
      <c r="B257" s="14"/>
      <c r="C257" s="15" t="s">
        <v>15</v>
      </c>
      <c r="D257" s="15" t="s">
        <v>16</v>
      </c>
      <c r="E257" s="16"/>
      <c r="F257" s="17">
        <v>236</v>
      </c>
      <c r="G257" s="18"/>
      <c r="H257" s="19">
        <f t="shared" si="3"/>
        <v>-1220267.0400000003</v>
      </c>
      <c r="I257" s="4" t="s">
        <v>14</v>
      </c>
      <c r="J257" s="12"/>
    </row>
    <row r="258" spans="1:10" ht="16.5" x14ac:dyDescent="0.35">
      <c r="A258" s="13">
        <v>45505</v>
      </c>
      <c r="B258" s="14"/>
      <c r="C258" s="15" t="s">
        <v>21</v>
      </c>
      <c r="D258" s="15" t="s">
        <v>61</v>
      </c>
      <c r="E258" s="16"/>
      <c r="F258" s="17">
        <v>3600</v>
      </c>
      <c r="G258" s="18"/>
      <c r="H258" s="19">
        <f t="shared" si="3"/>
        <v>-1223867.0400000003</v>
      </c>
      <c r="I258" s="4" t="s">
        <v>14</v>
      </c>
      <c r="J258" t="s">
        <v>129</v>
      </c>
    </row>
    <row r="259" spans="1:10" ht="16.5" x14ac:dyDescent="0.35">
      <c r="A259" s="13">
        <v>45505</v>
      </c>
      <c r="B259" s="14"/>
      <c r="C259" s="15" t="s">
        <v>15</v>
      </c>
      <c r="D259" s="15" t="s">
        <v>16</v>
      </c>
      <c r="E259" s="16"/>
      <c r="F259" s="17">
        <v>597</v>
      </c>
      <c r="G259" s="18"/>
      <c r="H259" s="19">
        <f t="shared" si="3"/>
        <v>-1224464.0400000003</v>
      </c>
      <c r="I259" s="4" t="s">
        <v>14</v>
      </c>
      <c r="J259" s="12"/>
    </row>
    <row r="260" spans="1:10" ht="16.5" x14ac:dyDescent="0.35">
      <c r="A260" s="13">
        <v>45506</v>
      </c>
      <c r="B260" s="14"/>
      <c r="C260" s="15" t="s">
        <v>21</v>
      </c>
      <c r="D260" s="15" t="s">
        <v>111</v>
      </c>
      <c r="E260" s="16"/>
      <c r="F260" s="17">
        <v>346630.18</v>
      </c>
      <c r="G260" s="18"/>
      <c r="H260" s="19">
        <f t="shared" si="3"/>
        <v>-1571094.2200000002</v>
      </c>
      <c r="I260" s="4"/>
      <c r="J260" s="12"/>
    </row>
    <row r="261" spans="1:10" ht="16.5" x14ac:dyDescent="0.35">
      <c r="A261" s="13">
        <v>45506</v>
      </c>
      <c r="B261" s="14"/>
      <c r="C261" s="15" t="s">
        <v>25</v>
      </c>
      <c r="D261" s="15" t="s">
        <v>27</v>
      </c>
      <c r="E261" s="16"/>
      <c r="F261" s="17">
        <v>107.25</v>
      </c>
      <c r="G261" s="18"/>
      <c r="H261" s="19">
        <f t="shared" si="3"/>
        <v>-1571201.4700000002</v>
      </c>
      <c r="I261" s="4"/>
      <c r="J261" s="12"/>
    </row>
    <row r="262" spans="1:10" ht="16.5" x14ac:dyDescent="0.35">
      <c r="A262" s="13">
        <v>45506</v>
      </c>
      <c r="B262" s="14"/>
      <c r="C262" s="15" t="s">
        <v>28</v>
      </c>
      <c r="D262" s="20" t="s">
        <v>29</v>
      </c>
      <c r="E262" s="21" t="s">
        <v>130</v>
      </c>
      <c r="F262" s="22"/>
      <c r="G262" s="17">
        <v>1606500.88</v>
      </c>
      <c r="H262" s="19">
        <f t="shared" si="3"/>
        <v>35299.409999999683</v>
      </c>
      <c r="I262" s="4"/>
      <c r="J262" s="12"/>
    </row>
    <row r="263" spans="1:10" ht="16.5" x14ac:dyDescent="0.35">
      <c r="A263" s="13">
        <v>45506</v>
      </c>
      <c r="B263" s="14"/>
      <c r="C263" s="15" t="s">
        <v>25</v>
      </c>
      <c r="D263" s="23" t="s">
        <v>31</v>
      </c>
      <c r="E263" s="21"/>
      <c r="F263" s="22">
        <v>2214.61</v>
      </c>
      <c r="G263" s="17"/>
      <c r="H263" s="19">
        <f t="shared" si="3"/>
        <v>33084.799999999683</v>
      </c>
      <c r="I263" s="4"/>
      <c r="J263" s="12"/>
    </row>
    <row r="264" spans="1:10" ht="16.5" x14ac:dyDescent="0.35">
      <c r="A264" s="13">
        <v>45506</v>
      </c>
      <c r="B264" s="14"/>
      <c r="C264" s="15" t="s">
        <v>32</v>
      </c>
      <c r="D264" s="23"/>
      <c r="E264" s="21"/>
      <c r="F264" s="22">
        <v>4500.88</v>
      </c>
      <c r="G264" s="17"/>
      <c r="H264" s="19">
        <f t="shared" ref="H264:H327" si="4">H263+G264-F264</f>
        <v>28583.919999999682</v>
      </c>
      <c r="I264" s="4"/>
      <c r="J264" s="12"/>
    </row>
    <row r="265" spans="1:10" ht="16.5" x14ac:dyDescent="0.35">
      <c r="A265" s="13">
        <v>45506</v>
      </c>
      <c r="B265" s="14"/>
      <c r="C265" s="15" t="s">
        <v>21</v>
      </c>
      <c r="D265" s="15" t="s">
        <v>131</v>
      </c>
      <c r="E265" s="16"/>
      <c r="F265" s="17">
        <v>1700</v>
      </c>
      <c r="G265" s="18"/>
      <c r="H265" s="19">
        <f t="shared" si="4"/>
        <v>26883.919999999682</v>
      </c>
      <c r="I265" s="4"/>
      <c r="J265" s="12"/>
    </row>
    <row r="266" spans="1:10" ht="16.5" x14ac:dyDescent="0.35">
      <c r="A266" s="13">
        <v>45509</v>
      </c>
      <c r="B266" s="14"/>
      <c r="C266" s="15" t="s">
        <v>21</v>
      </c>
      <c r="D266" s="15" t="s">
        <v>22</v>
      </c>
      <c r="E266" s="16" t="s">
        <v>132</v>
      </c>
      <c r="F266" s="17">
        <v>321610</v>
      </c>
      <c r="G266" s="18"/>
      <c r="H266" s="19">
        <f t="shared" si="4"/>
        <v>-294726.08000000031</v>
      </c>
      <c r="I266" s="4"/>
      <c r="J266" s="12"/>
    </row>
    <row r="267" spans="1:10" ht="16.5" x14ac:dyDescent="0.35">
      <c r="A267" s="13">
        <v>45509</v>
      </c>
      <c r="B267" s="14"/>
      <c r="C267" s="15" t="s">
        <v>25</v>
      </c>
      <c r="D267" s="15" t="s">
        <v>76</v>
      </c>
      <c r="E267" s="16"/>
      <c r="F267" s="17">
        <v>5.5</v>
      </c>
      <c r="G267" s="18"/>
      <c r="H267" s="19">
        <f t="shared" si="4"/>
        <v>-294731.58000000031</v>
      </c>
      <c r="I267" s="4"/>
      <c r="J267" s="12"/>
    </row>
    <row r="268" spans="1:10" ht="16.5" x14ac:dyDescent="0.35">
      <c r="A268" s="13">
        <v>45509</v>
      </c>
      <c r="B268" s="14"/>
      <c r="C268" s="15" t="s">
        <v>15</v>
      </c>
      <c r="D268" s="15" t="s">
        <v>17</v>
      </c>
      <c r="E268" s="16"/>
      <c r="F268" s="17">
        <v>10204.08</v>
      </c>
      <c r="G268" s="18"/>
      <c r="H268" s="19">
        <f t="shared" si="4"/>
        <v>-304935.66000000032</v>
      </c>
      <c r="I268" s="4" t="s">
        <v>14</v>
      </c>
      <c r="J268" s="12"/>
    </row>
    <row r="269" spans="1:10" ht="16.5" x14ac:dyDescent="0.35">
      <c r="A269" s="13">
        <v>45510</v>
      </c>
      <c r="B269" s="14"/>
      <c r="C269" s="15" t="s">
        <v>25</v>
      </c>
      <c r="D269" s="15" t="s">
        <v>133</v>
      </c>
      <c r="E269" s="16"/>
      <c r="F269" s="17">
        <v>275</v>
      </c>
      <c r="G269" s="18"/>
      <c r="H269" s="19">
        <f t="shared" si="4"/>
        <v>-305210.66000000032</v>
      </c>
      <c r="I269" s="4"/>
      <c r="J269" s="12"/>
    </row>
    <row r="270" spans="1:10" ht="16.5" x14ac:dyDescent="0.35">
      <c r="A270" s="13">
        <v>45511</v>
      </c>
      <c r="B270" s="14"/>
      <c r="C270" s="15" t="s">
        <v>28</v>
      </c>
      <c r="D270" s="20" t="s">
        <v>29</v>
      </c>
      <c r="E270" s="21" t="s">
        <v>134</v>
      </c>
      <c r="F270" s="22"/>
      <c r="G270" s="17">
        <v>1066639.33</v>
      </c>
      <c r="H270" s="19">
        <f t="shared" si="4"/>
        <v>761428.66999999969</v>
      </c>
      <c r="I270" s="4"/>
      <c r="J270" s="12"/>
    </row>
    <row r="271" spans="1:10" ht="16.5" x14ac:dyDescent="0.35">
      <c r="A271" s="13">
        <v>45511</v>
      </c>
      <c r="B271" s="14"/>
      <c r="C271" s="15" t="s">
        <v>25</v>
      </c>
      <c r="D271" s="23" t="s">
        <v>31</v>
      </c>
      <c r="E271" s="21"/>
      <c r="F271" s="22">
        <v>1484.25</v>
      </c>
      <c r="G271" s="17"/>
      <c r="H271" s="19">
        <f t="shared" si="4"/>
        <v>759944.41999999969</v>
      </c>
      <c r="I271" s="4"/>
      <c r="J271" s="12"/>
    </row>
    <row r="272" spans="1:10" ht="16.5" x14ac:dyDescent="0.35">
      <c r="A272" s="13">
        <v>45511</v>
      </c>
      <c r="B272" s="14"/>
      <c r="C272" s="15" t="s">
        <v>32</v>
      </c>
      <c r="D272" s="23"/>
      <c r="E272" s="21"/>
      <c r="F272" s="22"/>
      <c r="G272" s="17">
        <v>3360.67</v>
      </c>
      <c r="H272" s="19">
        <f t="shared" si="4"/>
        <v>763305.08999999973</v>
      </c>
      <c r="I272" s="4"/>
      <c r="J272" s="12"/>
    </row>
    <row r="273" spans="1:10" ht="16.5" x14ac:dyDescent="0.35">
      <c r="A273" s="13">
        <v>45512</v>
      </c>
      <c r="B273" s="14"/>
      <c r="C273" s="15" t="s">
        <v>21</v>
      </c>
      <c r="D273" s="15" t="s">
        <v>66</v>
      </c>
      <c r="E273" s="21"/>
      <c r="F273" s="17">
        <v>67520</v>
      </c>
      <c r="G273" s="22"/>
      <c r="H273" s="19">
        <f t="shared" si="4"/>
        <v>695785.08999999973</v>
      </c>
      <c r="I273" s="4" t="s">
        <v>14</v>
      </c>
      <c r="J273" s="12"/>
    </row>
    <row r="274" spans="1:10" ht="16.5" x14ac:dyDescent="0.35">
      <c r="A274" s="13">
        <v>45512</v>
      </c>
      <c r="B274" s="14"/>
      <c r="C274" s="15" t="s">
        <v>21</v>
      </c>
      <c r="D274" s="15" t="s">
        <v>65</v>
      </c>
      <c r="E274" s="21"/>
      <c r="F274" s="17">
        <v>238000</v>
      </c>
      <c r="G274" s="22"/>
      <c r="H274" s="19">
        <f t="shared" si="4"/>
        <v>457785.08999999973</v>
      </c>
      <c r="I274" s="4" t="s">
        <v>14</v>
      </c>
      <c r="J274" s="12"/>
    </row>
    <row r="275" spans="1:10" ht="16.5" x14ac:dyDescent="0.35">
      <c r="A275" s="13">
        <v>45512</v>
      </c>
      <c r="B275" s="14"/>
      <c r="C275" s="15" t="s">
        <v>21</v>
      </c>
      <c r="D275" s="15" t="s">
        <v>135</v>
      </c>
      <c r="E275" s="21"/>
      <c r="F275" s="17">
        <v>32000</v>
      </c>
      <c r="G275" s="22"/>
      <c r="H275" s="19">
        <f t="shared" si="4"/>
        <v>425785.08999999973</v>
      </c>
      <c r="I275" s="4" t="s">
        <v>14</v>
      </c>
      <c r="J275" s="12"/>
    </row>
    <row r="276" spans="1:10" ht="16.5" x14ac:dyDescent="0.35">
      <c r="A276" s="13">
        <v>45512</v>
      </c>
      <c r="B276" s="14"/>
      <c r="C276" s="15" t="s">
        <v>21</v>
      </c>
      <c r="D276" s="15" t="s">
        <v>94</v>
      </c>
      <c r="E276" s="21"/>
      <c r="F276" s="17">
        <v>64000</v>
      </c>
      <c r="G276" s="22"/>
      <c r="H276" s="19">
        <f t="shared" si="4"/>
        <v>361785.08999999973</v>
      </c>
      <c r="I276" s="4"/>
      <c r="J276" s="31" t="s">
        <v>136</v>
      </c>
    </row>
    <row r="277" spans="1:10" ht="16.5" x14ac:dyDescent="0.35">
      <c r="A277" s="13">
        <v>45512</v>
      </c>
      <c r="B277" s="14"/>
      <c r="C277" s="15" t="s">
        <v>69</v>
      </c>
      <c r="D277" s="15" t="s">
        <v>70</v>
      </c>
      <c r="E277" s="16" t="s">
        <v>137</v>
      </c>
      <c r="F277" s="17">
        <v>284503.40000000002</v>
      </c>
      <c r="G277" s="18"/>
      <c r="H277" s="19">
        <f t="shared" si="4"/>
        <v>77281.689999999711</v>
      </c>
      <c r="I277" s="4" t="s">
        <v>14</v>
      </c>
    </row>
    <row r="278" spans="1:10" ht="16.5" x14ac:dyDescent="0.35">
      <c r="A278" s="13">
        <v>45516</v>
      </c>
      <c r="B278" s="14"/>
      <c r="C278" s="15" t="s">
        <v>12</v>
      </c>
      <c r="D278" s="15" t="s">
        <v>138</v>
      </c>
      <c r="E278" s="16"/>
      <c r="F278" s="17">
        <v>500</v>
      </c>
      <c r="G278" s="18"/>
      <c r="H278" s="19">
        <f t="shared" si="4"/>
        <v>76781.689999999711</v>
      </c>
      <c r="I278" s="4" t="s">
        <v>14</v>
      </c>
    </row>
    <row r="279" spans="1:10" ht="16.5" x14ac:dyDescent="0.35">
      <c r="A279" s="13">
        <v>45517</v>
      </c>
      <c r="B279" s="14"/>
      <c r="C279" s="15" t="s">
        <v>69</v>
      </c>
      <c r="D279" s="15" t="s">
        <v>139</v>
      </c>
      <c r="E279" s="16" t="s">
        <v>140</v>
      </c>
      <c r="F279" s="17">
        <v>2460</v>
      </c>
      <c r="G279" s="18"/>
      <c r="H279" s="19">
        <f t="shared" si="4"/>
        <v>74321.689999999711</v>
      </c>
      <c r="I279" s="4"/>
    </row>
    <row r="280" spans="1:10" ht="16.5" x14ac:dyDescent="0.35">
      <c r="A280" s="13">
        <v>45517</v>
      </c>
      <c r="B280" s="14"/>
      <c r="C280" s="15" t="s">
        <v>15</v>
      </c>
      <c r="D280" s="15" t="s">
        <v>92</v>
      </c>
      <c r="E280" s="16"/>
      <c r="F280" s="17">
        <v>168021.82</v>
      </c>
      <c r="G280" s="18"/>
      <c r="H280" s="19">
        <f t="shared" si="4"/>
        <v>-93700.130000000296</v>
      </c>
      <c r="I280" s="4"/>
    </row>
    <row r="281" spans="1:10" ht="16.5" x14ac:dyDescent="0.35">
      <c r="A281" s="13">
        <v>45517</v>
      </c>
      <c r="B281" s="14"/>
      <c r="C281" s="15" t="s">
        <v>93</v>
      </c>
      <c r="D281" s="15"/>
      <c r="E281" s="16"/>
      <c r="F281" s="17">
        <v>547.79999999999995</v>
      </c>
      <c r="G281" s="18"/>
      <c r="H281" s="19">
        <f t="shared" si="4"/>
        <v>-94247.930000000299</v>
      </c>
      <c r="I281" s="4"/>
    </row>
    <row r="282" spans="1:10" ht="16.5" x14ac:dyDescent="0.35">
      <c r="A282" s="13">
        <v>45519</v>
      </c>
      <c r="B282" s="14"/>
      <c r="C282" s="15" t="s">
        <v>15</v>
      </c>
      <c r="D282" s="15" t="s">
        <v>17</v>
      </c>
      <c r="E282" s="16"/>
      <c r="F282" s="17">
        <v>20408.169999999998</v>
      </c>
      <c r="G282" s="18"/>
      <c r="H282" s="19">
        <f t="shared" si="4"/>
        <v>-114656.1000000003</v>
      </c>
      <c r="I282" s="4" t="s">
        <v>14</v>
      </c>
    </row>
    <row r="283" spans="1:10" ht="16.5" x14ac:dyDescent="0.35">
      <c r="A283" s="13">
        <v>45519</v>
      </c>
      <c r="B283" s="14"/>
      <c r="C283" s="15" t="s">
        <v>15</v>
      </c>
      <c r="D283" s="15" t="s">
        <v>17</v>
      </c>
      <c r="E283" s="16"/>
      <c r="F283" s="17">
        <v>15353.48</v>
      </c>
      <c r="G283" s="18"/>
      <c r="H283" s="19">
        <f t="shared" si="4"/>
        <v>-130009.58000000029</v>
      </c>
      <c r="I283" s="4" t="s">
        <v>141</v>
      </c>
    </row>
    <row r="284" spans="1:10" ht="16.5" x14ac:dyDescent="0.35">
      <c r="A284" s="13">
        <v>45519</v>
      </c>
      <c r="B284" s="14"/>
      <c r="C284" s="15" t="s">
        <v>15</v>
      </c>
      <c r="D284" s="15" t="s">
        <v>98</v>
      </c>
      <c r="E284" s="16"/>
      <c r="F284" s="17">
        <v>18513.419999999998</v>
      </c>
      <c r="G284" s="18"/>
      <c r="H284" s="19">
        <f t="shared" si="4"/>
        <v>-148523.00000000029</v>
      </c>
      <c r="I284" s="4" t="s">
        <v>14</v>
      </c>
    </row>
    <row r="285" spans="1:10" ht="16.5" x14ac:dyDescent="0.35">
      <c r="A285" s="13">
        <v>45519</v>
      </c>
      <c r="B285" s="14"/>
      <c r="C285" s="15" t="s">
        <v>15</v>
      </c>
      <c r="D285" s="15" t="s">
        <v>17</v>
      </c>
      <c r="E285" s="16"/>
      <c r="F285" s="17">
        <v>20139.84</v>
      </c>
      <c r="G285" s="18"/>
      <c r="H285" s="19">
        <f t="shared" si="4"/>
        <v>-168662.84000000029</v>
      </c>
      <c r="I285" s="4" t="s">
        <v>14</v>
      </c>
    </row>
    <row r="286" spans="1:10" ht="16.5" x14ac:dyDescent="0.35">
      <c r="A286" s="13">
        <v>45519</v>
      </c>
      <c r="B286" s="14"/>
      <c r="C286" s="15" t="s">
        <v>15</v>
      </c>
      <c r="D286" s="15" t="s">
        <v>98</v>
      </c>
      <c r="E286" s="16"/>
      <c r="F286" s="17">
        <v>9517.17</v>
      </c>
      <c r="G286" s="18"/>
      <c r="H286" s="19">
        <f t="shared" si="4"/>
        <v>-178180.0100000003</v>
      </c>
      <c r="I286" s="4" t="s">
        <v>14</v>
      </c>
    </row>
    <row r="287" spans="1:10" ht="16.5" x14ac:dyDescent="0.35">
      <c r="A287" s="13">
        <v>45519</v>
      </c>
      <c r="B287" s="14"/>
      <c r="C287" s="15" t="s">
        <v>69</v>
      </c>
      <c r="D287" s="15" t="s">
        <v>70</v>
      </c>
      <c r="E287" s="16" t="s">
        <v>142</v>
      </c>
      <c r="F287" s="17">
        <v>214080</v>
      </c>
      <c r="G287" s="18"/>
      <c r="H287" s="19">
        <f t="shared" si="4"/>
        <v>-392260.0100000003</v>
      </c>
      <c r="I287" s="4" t="s">
        <v>14</v>
      </c>
    </row>
    <row r="288" spans="1:10" ht="16.5" x14ac:dyDescent="0.35">
      <c r="A288" s="13">
        <v>45520</v>
      </c>
      <c r="B288" s="14"/>
      <c r="C288" s="15" t="s">
        <v>12</v>
      </c>
      <c r="D288" s="15" t="s">
        <v>82</v>
      </c>
      <c r="E288" s="16"/>
      <c r="F288" s="17">
        <v>349</v>
      </c>
      <c r="G288" s="18"/>
      <c r="H288" s="19">
        <f t="shared" si="4"/>
        <v>-392609.0100000003</v>
      </c>
      <c r="I288" s="4" t="s">
        <v>14</v>
      </c>
    </row>
    <row r="289" spans="1:9" ht="16.5" x14ac:dyDescent="0.35">
      <c r="A289" s="13">
        <v>45520</v>
      </c>
      <c r="B289" s="14"/>
      <c r="C289" s="15" t="s">
        <v>12</v>
      </c>
      <c r="D289" s="15" t="s">
        <v>138</v>
      </c>
      <c r="E289" s="16"/>
      <c r="F289" s="17">
        <v>300</v>
      </c>
      <c r="G289" s="18"/>
      <c r="H289" s="19">
        <f t="shared" si="4"/>
        <v>-392909.0100000003</v>
      </c>
      <c r="I289" s="4" t="s">
        <v>14</v>
      </c>
    </row>
    <row r="290" spans="1:9" ht="16.5" x14ac:dyDescent="0.35">
      <c r="A290" s="13">
        <v>45522</v>
      </c>
      <c r="B290" s="14"/>
      <c r="C290" s="15" t="s">
        <v>69</v>
      </c>
      <c r="D290" s="15" t="s">
        <v>139</v>
      </c>
      <c r="E290" s="16" t="s">
        <v>143</v>
      </c>
      <c r="F290" s="17">
        <v>3240</v>
      </c>
      <c r="G290" s="18"/>
      <c r="H290" s="19">
        <f t="shared" si="4"/>
        <v>-396149.0100000003</v>
      </c>
      <c r="I290" s="4"/>
    </row>
    <row r="291" spans="1:9" ht="16.5" x14ac:dyDescent="0.35">
      <c r="A291" s="13">
        <v>45523</v>
      </c>
      <c r="B291" s="14"/>
      <c r="C291" s="15" t="s">
        <v>21</v>
      </c>
      <c r="D291" s="15" t="s">
        <v>23</v>
      </c>
      <c r="E291" s="16"/>
      <c r="F291" s="17">
        <v>13234.26</v>
      </c>
      <c r="G291" s="18"/>
      <c r="H291" s="19">
        <f t="shared" si="4"/>
        <v>-409383.27000000031</v>
      </c>
      <c r="I291" s="4"/>
    </row>
    <row r="292" spans="1:9" ht="16.5" x14ac:dyDescent="0.35">
      <c r="A292" s="13">
        <v>45523</v>
      </c>
      <c r="B292" s="14"/>
      <c r="C292" s="15" t="s">
        <v>28</v>
      </c>
      <c r="D292" s="20" t="s">
        <v>29</v>
      </c>
      <c r="E292" s="21" t="s">
        <v>144</v>
      </c>
      <c r="F292" s="22"/>
      <c r="G292" s="17">
        <v>1071840.6499999999</v>
      </c>
      <c r="H292" s="19">
        <f t="shared" si="4"/>
        <v>662457.37999999966</v>
      </c>
      <c r="I292" s="4"/>
    </row>
    <row r="293" spans="1:9" ht="16.5" x14ac:dyDescent="0.35">
      <c r="A293" s="13">
        <v>45523</v>
      </c>
      <c r="B293" s="14"/>
      <c r="C293" s="15" t="s">
        <v>25</v>
      </c>
      <c r="D293" s="23" t="s">
        <v>31</v>
      </c>
      <c r="E293" s="21"/>
      <c r="F293" s="22">
        <v>1476.68</v>
      </c>
      <c r="G293" s="17"/>
      <c r="H293" s="19">
        <f t="shared" si="4"/>
        <v>660980.6999999996</v>
      </c>
      <c r="I293" s="4"/>
    </row>
    <row r="294" spans="1:9" ht="16.5" x14ac:dyDescent="0.35">
      <c r="A294" s="13">
        <v>45523</v>
      </c>
      <c r="B294" s="14"/>
      <c r="C294" s="15" t="s">
        <v>32</v>
      </c>
      <c r="D294" s="23"/>
      <c r="E294" s="21"/>
      <c r="F294" s="22"/>
      <c r="G294" s="17">
        <v>1159.3499999999999</v>
      </c>
      <c r="H294" s="19">
        <f t="shared" si="4"/>
        <v>662140.04999999958</v>
      </c>
      <c r="I294" s="4"/>
    </row>
    <row r="295" spans="1:9" ht="16.5" x14ac:dyDescent="0.35">
      <c r="A295" s="13">
        <v>45526</v>
      </c>
      <c r="B295" s="14"/>
      <c r="C295" s="15" t="s">
        <v>21</v>
      </c>
      <c r="D295" s="15" t="s">
        <v>63</v>
      </c>
      <c r="E295" s="16"/>
      <c r="F295" s="17">
        <v>64000</v>
      </c>
      <c r="G295" s="18"/>
      <c r="H295" s="19">
        <f t="shared" si="4"/>
        <v>598140.04999999958</v>
      </c>
      <c r="I295" s="4" t="s">
        <v>14</v>
      </c>
    </row>
    <row r="296" spans="1:9" ht="16.5" x14ac:dyDescent="0.35">
      <c r="A296" s="13">
        <v>45526</v>
      </c>
      <c r="B296" s="14"/>
      <c r="C296" s="15" t="s">
        <v>21</v>
      </c>
      <c r="D296" s="15" t="s">
        <v>94</v>
      </c>
      <c r="E296" s="16"/>
      <c r="F296" s="17">
        <v>32000</v>
      </c>
      <c r="G296" s="18"/>
      <c r="H296" s="19">
        <f t="shared" si="4"/>
        <v>566140.04999999958</v>
      </c>
      <c r="I296" s="4" t="s">
        <v>14</v>
      </c>
    </row>
    <row r="297" spans="1:9" ht="16.5" x14ac:dyDescent="0.35">
      <c r="A297" s="13">
        <v>45526</v>
      </c>
      <c r="B297" s="14"/>
      <c r="C297" s="15" t="s">
        <v>21</v>
      </c>
      <c r="D297" s="15" t="s">
        <v>66</v>
      </c>
      <c r="E297" s="16"/>
      <c r="F297" s="17">
        <v>128000</v>
      </c>
      <c r="G297" s="18"/>
      <c r="H297" s="19">
        <f t="shared" si="4"/>
        <v>438140.04999999958</v>
      </c>
      <c r="I297" s="4" t="s">
        <v>14</v>
      </c>
    </row>
    <row r="298" spans="1:9" ht="16.5" x14ac:dyDescent="0.35">
      <c r="A298" s="13">
        <v>45531</v>
      </c>
      <c r="B298" s="14"/>
      <c r="C298" s="15" t="s">
        <v>21</v>
      </c>
      <c r="D298" s="15" t="s">
        <v>101</v>
      </c>
      <c r="E298" s="16"/>
      <c r="F298" s="17">
        <v>64000</v>
      </c>
      <c r="G298" s="18"/>
      <c r="H298" s="19">
        <f t="shared" si="4"/>
        <v>374140.04999999958</v>
      </c>
      <c r="I298" s="4" t="s">
        <v>14</v>
      </c>
    </row>
    <row r="299" spans="1:9" ht="16.5" x14ac:dyDescent="0.35">
      <c r="A299" s="13">
        <v>45531</v>
      </c>
      <c r="B299" s="14"/>
      <c r="C299" s="15" t="s">
        <v>21</v>
      </c>
      <c r="D299" s="15" t="s">
        <v>86</v>
      </c>
      <c r="E299" s="16"/>
      <c r="F299" s="17">
        <v>28107.34</v>
      </c>
      <c r="G299" s="18"/>
      <c r="H299" s="19">
        <f t="shared" si="4"/>
        <v>346032.70999999956</v>
      </c>
      <c r="I299" s="4" t="s">
        <v>14</v>
      </c>
    </row>
    <row r="300" spans="1:9" ht="16.5" x14ac:dyDescent="0.35">
      <c r="A300" s="13">
        <v>45531</v>
      </c>
      <c r="B300" s="14"/>
      <c r="C300" s="15" t="s">
        <v>21</v>
      </c>
      <c r="D300" s="15" t="s">
        <v>126</v>
      </c>
      <c r="E300" s="16"/>
      <c r="F300" s="17">
        <v>30000</v>
      </c>
      <c r="G300" s="18"/>
      <c r="H300" s="19">
        <f t="shared" si="4"/>
        <v>316032.70999999956</v>
      </c>
      <c r="I300" s="4" t="s">
        <v>14</v>
      </c>
    </row>
    <row r="301" spans="1:9" ht="16.5" x14ac:dyDescent="0.35">
      <c r="A301" s="13">
        <v>45531</v>
      </c>
      <c r="B301" s="14"/>
      <c r="C301" s="15" t="s">
        <v>28</v>
      </c>
      <c r="D301" s="20" t="s">
        <v>29</v>
      </c>
      <c r="E301" s="21" t="s">
        <v>145</v>
      </c>
      <c r="F301" s="22"/>
      <c r="G301" s="17">
        <v>1080800.3700000001</v>
      </c>
      <c r="H301" s="19">
        <f t="shared" si="4"/>
        <v>1396833.0799999996</v>
      </c>
      <c r="I301" s="4"/>
    </row>
    <row r="302" spans="1:9" ht="16.5" x14ac:dyDescent="0.35">
      <c r="A302" s="13">
        <v>45531</v>
      </c>
      <c r="B302" s="14"/>
      <c r="C302" s="15" t="s">
        <v>25</v>
      </c>
      <c r="D302" s="23" t="s">
        <v>31</v>
      </c>
      <c r="E302" s="21"/>
      <c r="F302" s="22">
        <v>1497.12</v>
      </c>
      <c r="G302" s="17"/>
      <c r="H302" s="19">
        <f t="shared" si="4"/>
        <v>1395335.9599999995</v>
      </c>
      <c r="I302" s="4"/>
    </row>
    <row r="303" spans="1:9" ht="16.5" x14ac:dyDescent="0.35">
      <c r="A303" s="13">
        <v>45531</v>
      </c>
      <c r="B303" s="14"/>
      <c r="C303" s="15" t="s">
        <v>32</v>
      </c>
      <c r="D303" s="23"/>
      <c r="E303" s="21"/>
      <c r="F303" s="22"/>
      <c r="G303" s="17">
        <v>809.01</v>
      </c>
      <c r="H303" s="19">
        <f t="shared" si="4"/>
        <v>1396144.9699999995</v>
      </c>
      <c r="I303" s="4"/>
    </row>
    <row r="304" spans="1:9" ht="16.5" x14ac:dyDescent="0.35">
      <c r="A304" s="13">
        <v>45533</v>
      </c>
      <c r="B304" s="14"/>
      <c r="C304" s="15" t="s">
        <v>21</v>
      </c>
      <c r="D304" s="15" t="s">
        <v>125</v>
      </c>
      <c r="E304" s="16"/>
      <c r="F304" s="17">
        <v>265585</v>
      </c>
      <c r="G304" s="18"/>
      <c r="H304" s="19">
        <f t="shared" si="4"/>
        <v>1130559.9699999995</v>
      </c>
      <c r="I304" s="4"/>
    </row>
    <row r="305" spans="1:10" ht="16.5" x14ac:dyDescent="0.35">
      <c r="A305" s="13">
        <v>45533</v>
      </c>
      <c r="B305" s="14"/>
      <c r="C305" s="15" t="s">
        <v>18</v>
      </c>
      <c r="D305" s="15" t="s">
        <v>19</v>
      </c>
      <c r="E305" s="16"/>
      <c r="F305" s="17">
        <v>142499.29</v>
      </c>
      <c r="G305" s="18"/>
      <c r="H305" s="19">
        <f t="shared" si="4"/>
        <v>988060.67999999947</v>
      </c>
      <c r="I305" s="4"/>
    </row>
    <row r="306" spans="1:10" ht="16.5" x14ac:dyDescent="0.35">
      <c r="A306" s="13">
        <v>45534</v>
      </c>
      <c r="B306" s="14"/>
      <c r="C306" s="15" t="s">
        <v>21</v>
      </c>
      <c r="D306" s="15" t="s">
        <v>146</v>
      </c>
      <c r="E306" s="16"/>
      <c r="F306" s="17">
        <v>5160</v>
      </c>
      <c r="G306" s="18"/>
      <c r="H306" s="19">
        <f t="shared" si="4"/>
        <v>982900.67999999947</v>
      </c>
      <c r="I306" s="4" t="s">
        <v>14</v>
      </c>
    </row>
    <row r="307" spans="1:10" ht="16.5" x14ac:dyDescent="0.35">
      <c r="A307" s="13">
        <v>45534</v>
      </c>
      <c r="B307" s="14"/>
      <c r="C307" s="15" t="s">
        <v>21</v>
      </c>
      <c r="D307" s="15" t="s">
        <v>147</v>
      </c>
      <c r="E307" s="16"/>
      <c r="F307" s="17">
        <v>14144.4</v>
      </c>
      <c r="G307" s="18"/>
      <c r="H307" s="19">
        <f t="shared" si="4"/>
        <v>968756.27999999945</v>
      </c>
      <c r="I307" s="4" t="s">
        <v>14</v>
      </c>
    </row>
    <row r="308" spans="1:10" ht="17.25" thickBot="1" x14ac:dyDescent="0.4">
      <c r="A308" s="25">
        <v>45534</v>
      </c>
      <c r="B308" s="26"/>
      <c r="C308" s="27" t="s">
        <v>69</v>
      </c>
      <c r="D308" s="27" t="s">
        <v>70</v>
      </c>
      <c r="E308" s="28" t="s">
        <v>148</v>
      </c>
      <c r="F308" s="32">
        <v>220547</v>
      </c>
      <c r="G308" s="29"/>
      <c r="H308" s="19">
        <f t="shared" si="4"/>
        <v>748209.27999999945</v>
      </c>
      <c r="I308" s="30" t="s">
        <v>14</v>
      </c>
      <c r="J308">
        <v>748209.27999999549</v>
      </c>
    </row>
    <row r="309" spans="1:10" ht="16.5" x14ac:dyDescent="0.35">
      <c r="A309" s="13">
        <v>45537</v>
      </c>
      <c r="B309" s="14"/>
      <c r="C309" s="15" t="s">
        <v>12</v>
      </c>
      <c r="D309" s="15" t="s">
        <v>62</v>
      </c>
      <c r="E309" s="16"/>
      <c r="F309" s="17">
        <v>323.7</v>
      </c>
      <c r="G309" s="18"/>
      <c r="H309" s="19">
        <f t="shared" si="4"/>
        <v>747885.57999999949</v>
      </c>
      <c r="I309" s="4" t="s">
        <v>14</v>
      </c>
    </row>
    <row r="310" spans="1:10" ht="16.5" x14ac:dyDescent="0.35">
      <c r="A310" s="13">
        <v>45537</v>
      </c>
      <c r="B310" s="14"/>
      <c r="C310" s="15" t="s">
        <v>15</v>
      </c>
      <c r="D310" s="15" t="s">
        <v>16</v>
      </c>
      <c r="E310" s="16"/>
      <c r="F310" s="17">
        <v>148.99</v>
      </c>
      <c r="G310" s="18"/>
      <c r="H310" s="19">
        <f t="shared" si="4"/>
        <v>747736.5899999995</v>
      </c>
      <c r="I310" s="4" t="s">
        <v>14</v>
      </c>
    </row>
    <row r="311" spans="1:10" ht="16.5" x14ac:dyDescent="0.35">
      <c r="A311" s="13">
        <v>45537</v>
      </c>
      <c r="B311" s="14"/>
      <c r="C311" s="15" t="s">
        <v>15</v>
      </c>
      <c r="D311" s="15" t="s">
        <v>16</v>
      </c>
      <c r="E311" s="16"/>
      <c r="F311" s="17">
        <v>240</v>
      </c>
      <c r="G311" s="18"/>
      <c r="H311" s="19">
        <f t="shared" si="4"/>
        <v>747496.5899999995</v>
      </c>
      <c r="I311" s="4"/>
    </row>
    <row r="312" spans="1:10" ht="16.5" x14ac:dyDescent="0.35">
      <c r="A312" s="13">
        <v>45537</v>
      </c>
      <c r="B312" s="14"/>
      <c r="C312" s="15" t="s">
        <v>15</v>
      </c>
      <c r="D312" s="15" t="s">
        <v>16</v>
      </c>
      <c r="E312" s="16"/>
      <c r="F312" s="17">
        <v>597</v>
      </c>
      <c r="G312" s="18"/>
      <c r="H312" s="19">
        <f t="shared" si="4"/>
        <v>746899.5899999995</v>
      </c>
      <c r="I312" s="4" t="s">
        <v>14</v>
      </c>
    </row>
    <row r="313" spans="1:10" ht="16.5" x14ac:dyDescent="0.35">
      <c r="A313" s="13">
        <v>45537</v>
      </c>
      <c r="B313" s="14"/>
      <c r="C313" s="15" t="s">
        <v>15</v>
      </c>
      <c r="D313" s="15" t="s">
        <v>16</v>
      </c>
      <c r="E313" s="16"/>
      <c r="F313" s="17">
        <v>298</v>
      </c>
      <c r="G313" s="18"/>
      <c r="H313" s="19">
        <f t="shared" si="4"/>
        <v>746601.5899999995</v>
      </c>
      <c r="I313" s="4" t="s">
        <v>14</v>
      </c>
    </row>
    <row r="314" spans="1:10" ht="16.5" x14ac:dyDescent="0.35">
      <c r="A314" s="13">
        <v>45537</v>
      </c>
      <c r="B314" s="14"/>
      <c r="C314" s="15" t="s">
        <v>15</v>
      </c>
      <c r="D314" s="15" t="s">
        <v>16</v>
      </c>
      <c r="E314" s="16"/>
      <c r="F314" s="17">
        <v>199</v>
      </c>
      <c r="G314" s="18"/>
      <c r="H314" s="19">
        <f t="shared" si="4"/>
        <v>746402.5899999995</v>
      </c>
      <c r="I314" s="4"/>
    </row>
    <row r="315" spans="1:10" ht="16.5" x14ac:dyDescent="0.35">
      <c r="A315" s="13">
        <v>45537</v>
      </c>
      <c r="B315" s="14"/>
      <c r="C315" s="15" t="s">
        <v>15</v>
      </c>
      <c r="D315" s="15" t="s">
        <v>16</v>
      </c>
      <c r="E315" s="16"/>
      <c r="F315" s="17">
        <v>236</v>
      </c>
      <c r="G315" s="18"/>
      <c r="H315" s="19">
        <f t="shared" si="4"/>
        <v>746166.5899999995</v>
      </c>
      <c r="I315" s="4" t="s">
        <v>14</v>
      </c>
    </row>
    <row r="316" spans="1:10" ht="16.5" x14ac:dyDescent="0.35">
      <c r="A316" s="13">
        <v>45537</v>
      </c>
      <c r="B316" s="14"/>
      <c r="C316" s="15" t="s">
        <v>15</v>
      </c>
      <c r="D316" s="15" t="s">
        <v>16</v>
      </c>
      <c r="E316" s="16"/>
      <c r="F316" s="17">
        <v>349.01</v>
      </c>
      <c r="G316" s="18"/>
      <c r="H316" s="19">
        <f t="shared" si="4"/>
        <v>745817.57999999949</v>
      </c>
      <c r="I316" s="4" t="s">
        <v>14</v>
      </c>
    </row>
    <row r="317" spans="1:10" ht="16.5" x14ac:dyDescent="0.35">
      <c r="A317" s="13">
        <v>45537</v>
      </c>
      <c r="B317" s="14"/>
      <c r="C317" s="15" t="s">
        <v>21</v>
      </c>
      <c r="D317" s="15" t="s">
        <v>149</v>
      </c>
      <c r="E317" s="16"/>
      <c r="F317" s="17">
        <v>33000</v>
      </c>
      <c r="G317" s="18"/>
      <c r="H317" s="19">
        <f t="shared" si="4"/>
        <v>712817.57999999949</v>
      </c>
      <c r="I317" s="4" t="s">
        <v>14</v>
      </c>
    </row>
    <row r="318" spans="1:10" ht="16.5" x14ac:dyDescent="0.35">
      <c r="A318" s="13">
        <v>45537</v>
      </c>
      <c r="B318" s="14"/>
      <c r="C318" s="15" t="s">
        <v>21</v>
      </c>
      <c r="D318" s="15" t="s">
        <v>150</v>
      </c>
      <c r="E318" s="16"/>
      <c r="F318" s="17">
        <v>41628</v>
      </c>
      <c r="G318" s="18"/>
      <c r="H318" s="19">
        <f t="shared" si="4"/>
        <v>671189.57999999949</v>
      </c>
      <c r="I318" s="4" t="s">
        <v>14</v>
      </c>
    </row>
    <row r="319" spans="1:10" ht="16.5" x14ac:dyDescent="0.35">
      <c r="A319" s="13">
        <v>45537</v>
      </c>
      <c r="B319" s="14"/>
      <c r="C319" s="15" t="s">
        <v>15</v>
      </c>
      <c r="D319" s="15" t="s">
        <v>16</v>
      </c>
      <c r="E319" s="16"/>
      <c r="F319" s="17">
        <v>349</v>
      </c>
      <c r="G319" s="18"/>
      <c r="H319" s="19">
        <f t="shared" si="4"/>
        <v>670840.57999999949</v>
      </c>
      <c r="I319" s="4" t="s">
        <v>14</v>
      </c>
    </row>
    <row r="320" spans="1:10" ht="16.5" x14ac:dyDescent="0.35">
      <c r="A320" s="13">
        <v>45537</v>
      </c>
      <c r="B320" s="14"/>
      <c r="C320" s="15" t="s">
        <v>15</v>
      </c>
      <c r="D320" s="15" t="s">
        <v>16</v>
      </c>
      <c r="E320" s="16"/>
      <c r="F320" s="17">
        <v>1596</v>
      </c>
      <c r="G320" s="18"/>
      <c r="H320" s="19">
        <f t="shared" si="4"/>
        <v>669244.57999999949</v>
      </c>
      <c r="I320" s="4" t="s">
        <v>14</v>
      </c>
    </row>
    <row r="321" spans="1:9" ht="16.5" x14ac:dyDescent="0.35">
      <c r="A321" s="13">
        <v>45537</v>
      </c>
      <c r="B321" s="14"/>
      <c r="C321" s="15" t="s">
        <v>15</v>
      </c>
      <c r="D321" s="15" t="s">
        <v>16</v>
      </c>
      <c r="E321" s="16"/>
      <c r="F321" s="17">
        <v>99</v>
      </c>
      <c r="G321" s="18"/>
      <c r="H321" s="19">
        <f t="shared" si="4"/>
        <v>669145.57999999949</v>
      </c>
      <c r="I321" s="4" t="s">
        <v>14</v>
      </c>
    </row>
    <row r="322" spans="1:9" ht="16.5" x14ac:dyDescent="0.35">
      <c r="A322" s="13">
        <v>45538</v>
      </c>
      <c r="B322" s="14"/>
      <c r="C322" s="15" t="s">
        <v>12</v>
      </c>
      <c r="D322" s="15" t="s">
        <v>62</v>
      </c>
      <c r="E322" s="16"/>
      <c r="F322" s="17">
        <v>1260.3</v>
      </c>
      <c r="G322" s="18"/>
      <c r="H322" s="19">
        <f t="shared" si="4"/>
        <v>667885.27999999945</v>
      </c>
      <c r="I322" s="4" t="s">
        <v>14</v>
      </c>
    </row>
    <row r="323" spans="1:9" ht="16.5" x14ac:dyDescent="0.35">
      <c r="A323" s="13">
        <v>45538</v>
      </c>
      <c r="B323" s="14"/>
      <c r="C323" s="15" t="s">
        <v>15</v>
      </c>
      <c r="D323" s="15" t="s">
        <v>20</v>
      </c>
      <c r="E323" s="16"/>
      <c r="F323" s="17">
        <v>734</v>
      </c>
      <c r="G323" s="18"/>
      <c r="H323" s="19">
        <f t="shared" si="4"/>
        <v>667151.27999999945</v>
      </c>
      <c r="I323" s="4"/>
    </row>
    <row r="324" spans="1:9" ht="16.5" x14ac:dyDescent="0.35">
      <c r="A324" s="13">
        <v>45538</v>
      </c>
      <c r="B324" s="14"/>
      <c r="C324" s="15" t="s">
        <v>15</v>
      </c>
      <c r="D324" s="15" t="s">
        <v>20</v>
      </c>
      <c r="E324" s="16"/>
      <c r="F324" s="17">
        <v>1200</v>
      </c>
      <c r="G324" s="18"/>
      <c r="H324" s="19">
        <f t="shared" si="4"/>
        <v>665951.27999999945</v>
      </c>
      <c r="I324" s="4"/>
    </row>
    <row r="325" spans="1:9" ht="16.5" x14ac:dyDescent="0.35">
      <c r="A325" s="13">
        <v>45538</v>
      </c>
      <c r="B325" s="14"/>
      <c r="C325" s="15" t="s">
        <v>15</v>
      </c>
      <c r="D325" s="15" t="s">
        <v>17</v>
      </c>
      <c r="E325" s="16"/>
      <c r="F325" s="17">
        <v>28780.38</v>
      </c>
      <c r="G325" s="18"/>
      <c r="H325" s="19">
        <f t="shared" si="4"/>
        <v>637170.89999999944</v>
      </c>
      <c r="I325" s="4" t="s">
        <v>151</v>
      </c>
    </row>
    <row r="326" spans="1:9" ht="16.5" x14ac:dyDescent="0.35">
      <c r="A326" s="13">
        <v>45538</v>
      </c>
      <c r="B326" s="14"/>
      <c r="C326" s="15" t="s">
        <v>25</v>
      </c>
      <c r="D326" s="15" t="s">
        <v>27</v>
      </c>
      <c r="E326" s="16"/>
      <c r="F326" s="17">
        <v>107.25</v>
      </c>
      <c r="G326" s="18"/>
      <c r="H326" s="19">
        <f t="shared" si="4"/>
        <v>637063.64999999944</v>
      </c>
      <c r="I326" s="4"/>
    </row>
    <row r="327" spans="1:9" ht="16.5" x14ac:dyDescent="0.35">
      <c r="A327" s="13">
        <v>45538</v>
      </c>
      <c r="B327" s="14"/>
      <c r="C327" s="15" t="s">
        <v>15</v>
      </c>
      <c r="D327" s="15" t="s">
        <v>17</v>
      </c>
      <c r="E327" s="16"/>
      <c r="F327" s="17">
        <v>13790.77</v>
      </c>
      <c r="G327" s="18"/>
      <c r="H327" s="19">
        <f t="shared" si="4"/>
        <v>623272.87999999942</v>
      </c>
      <c r="I327" s="4" t="s">
        <v>151</v>
      </c>
    </row>
    <row r="328" spans="1:9" ht="16.5" x14ac:dyDescent="0.35">
      <c r="A328" s="13">
        <v>45538</v>
      </c>
      <c r="B328" s="14"/>
      <c r="C328" s="15" t="s">
        <v>25</v>
      </c>
      <c r="D328" s="15" t="s">
        <v>26</v>
      </c>
      <c r="E328" s="16" t="s">
        <v>20</v>
      </c>
      <c r="F328" s="17">
        <v>99</v>
      </c>
      <c r="G328" s="18"/>
      <c r="H328" s="19">
        <f t="shared" ref="H328:H391" si="5">H327+G328-F328</f>
        <v>623173.87999999942</v>
      </c>
      <c r="I328" s="4"/>
    </row>
    <row r="329" spans="1:9" ht="16.5" x14ac:dyDescent="0.35">
      <c r="A329" s="13">
        <v>45538</v>
      </c>
      <c r="B329" s="14"/>
      <c r="C329" s="15" t="s">
        <v>15</v>
      </c>
      <c r="D329" s="15" t="s">
        <v>20</v>
      </c>
      <c r="E329" s="16"/>
      <c r="F329" s="17">
        <v>86069</v>
      </c>
      <c r="G329" s="18"/>
      <c r="H329" s="19">
        <f t="shared" si="5"/>
        <v>537104.87999999942</v>
      </c>
      <c r="I329" s="4"/>
    </row>
    <row r="330" spans="1:9" ht="16.5" x14ac:dyDescent="0.35">
      <c r="A330" s="13">
        <v>45540</v>
      </c>
      <c r="B330" s="14"/>
      <c r="C330" s="15" t="s">
        <v>15</v>
      </c>
      <c r="D330" s="15" t="s">
        <v>82</v>
      </c>
      <c r="E330" s="16"/>
      <c r="F330" s="17">
        <v>349</v>
      </c>
      <c r="G330" s="18"/>
      <c r="H330" s="19">
        <f t="shared" si="5"/>
        <v>536755.87999999942</v>
      </c>
      <c r="I330" s="4" t="s">
        <v>14</v>
      </c>
    </row>
    <row r="331" spans="1:9" ht="16.5" x14ac:dyDescent="0.35">
      <c r="A331" s="13">
        <v>45540</v>
      </c>
      <c r="B331" s="14"/>
      <c r="C331" s="15" t="s">
        <v>12</v>
      </c>
      <c r="D331" s="15" t="s">
        <v>138</v>
      </c>
      <c r="E331" s="16"/>
      <c r="F331" s="17">
        <v>500</v>
      </c>
      <c r="G331" s="18"/>
      <c r="H331" s="19">
        <f t="shared" si="5"/>
        <v>536255.87999999942</v>
      </c>
      <c r="I331" s="4" t="s">
        <v>14</v>
      </c>
    </row>
    <row r="332" spans="1:9" ht="16.5" x14ac:dyDescent="0.35">
      <c r="A332" s="13">
        <v>45540</v>
      </c>
      <c r="B332" s="14"/>
      <c r="C332" s="15" t="s">
        <v>21</v>
      </c>
      <c r="D332" s="15" t="s">
        <v>65</v>
      </c>
      <c r="E332" s="16"/>
      <c r="F332" s="17">
        <v>170000</v>
      </c>
      <c r="G332" s="18"/>
      <c r="H332" s="19">
        <f t="shared" si="5"/>
        <v>366255.87999999942</v>
      </c>
      <c r="I332" s="4" t="s">
        <v>14</v>
      </c>
    </row>
    <row r="333" spans="1:9" ht="16.5" x14ac:dyDescent="0.35">
      <c r="A333" s="13">
        <v>45540</v>
      </c>
      <c r="B333" s="14"/>
      <c r="C333" s="15" t="s">
        <v>25</v>
      </c>
      <c r="D333" s="15" t="s">
        <v>76</v>
      </c>
      <c r="E333" s="16"/>
      <c r="F333" s="17">
        <v>3.3</v>
      </c>
      <c r="G333" s="18"/>
      <c r="H333" s="19">
        <f t="shared" si="5"/>
        <v>366252.57999999943</v>
      </c>
      <c r="I333" s="4"/>
    </row>
    <row r="334" spans="1:9" ht="16.5" x14ac:dyDescent="0.35">
      <c r="A334" s="13">
        <v>45540</v>
      </c>
      <c r="B334" s="14"/>
      <c r="C334" s="15" t="s">
        <v>15</v>
      </c>
      <c r="D334" s="15" t="s">
        <v>17</v>
      </c>
      <c r="E334" s="16"/>
      <c r="F334" s="17">
        <v>10204.08</v>
      </c>
      <c r="G334" s="18"/>
      <c r="H334" s="19">
        <f t="shared" si="5"/>
        <v>356048.49999999942</v>
      </c>
      <c r="I334" s="4" t="s">
        <v>14</v>
      </c>
    </row>
    <row r="335" spans="1:9" ht="16.5" x14ac:dyDescent="0.35">
      <c r="A335" s="13">
        <v>45544</v>
      </c>
      <c r="B335" s="14"/>
      <c r="C335" s="15" t="s">
        <v>12</v>
      </c>
      <c r="D335" s="15" t="s">
        <v>62</v>
      </c>
      <c r="E335" s="16"/>
      <c r="F335" s="17">
        <v>2120.9</v>
      </c>
      <c r="G335" s="18"/>
      <c r="H335" s="19">
        <f t="shared" si="5"/>
        <v>353927.59999999939</v>
      </c>
      <c r="I335" s="4" t="s">
        <v>14</v>
      </c>
    </row>
    <row r="336" spans="1:9" ht="16.5" x14ac:dyDescent="0.35">
      <c r="A336" s="13">
        <v>45544</v>
      </c>
      <c r="B336" s="14"/>
      <c r="C336" s="15" t="s">
        <v>21</v>
      </c>
      <c r="D336" s="15" t="s">
        <v>39</v>
      </c>
      <c r="E336" s="16"/>
      <c r="F336" s="17">
        <v>6583.29</v>
      </c>
      <c r="G336" s="18"/>
      <c r="H336" s="19">
        <f t="shared" si="5"/>
        <v>347344.30999999942</v>
      </c>
      <c r="I336" s="4"/>
    </row>
    <row r="337" spans="1:10" ht="16.5" x14ac:dyDescent="0.35">
      <c r="A337" s="13">
        <v>45544</v>
      </c>
      <c r="B337" s="14"/>
      <c r="C337" s="15" t="s">
        <v>21</v>
      </c>
      <c r="D337" s="15" t="s">
        <v>39</v>
      </c>
      <c r="E337" s="16"/>
      <c r="F337" s="17">
        <v>14473.9</v>
      </c>
      <c r="G337" s="18"/>
      <c r="H337" s="19">
        <f t="shared" si="5"/>
        <v>332870.40999999939</v>
      </c>
      <c r="I337" s="4"/>
    </row>
    <row r="338" spans="1:10" ht="16.5" x14ac:dyDescent="0.35">
      <c r="A338" s="13">
        <v>45545</v>
      </c>
      <c r="B338" s="14"/>
      <c r="C338" s="15" t="s">
        <v>21</v>
      </c>
      <c r="D338" s="15" t="s">
        <v>58</v>
      </c>
      <c r="E338" s="16"/>
      <c r="F338" s="17">
        <v>86362</v>
      </c>
      <c r="G338" s="18"/>
      <c r="H338" s="19">
        <f t="shared" si="5"/>
        <v>246508.40999999939</v>
      </c>
      <c r="I338" s="4"/>
    </row>
    <row r="339" spans="1:10" ht="16.5" x14ac:dyDescent="0.35">
      <c r="A339" s="13">
        <v>45545</v>
      </c>
      <c r="B339" s="14"/>
      <c r="C339" s="15" t="s">
        <v>15</v>
      </c>
      <c r="D339" s="15" t="s">
        <v>98</v>
      </c>
      <c r="E339" s="16"/>
      <c r="F339" s="17">
        <v>4548.2299999999996</v>
      </c>
      <c r="G339" s="18"/>
      <c r="H339" s="19">
        <f t="shared" si="5"/>
        <v>241960.17999999938</v>
      </c>
      <c r="I339" s="4" t="s">
        <v>14</v>
      </c>
    </row>
    <row r="340" spans="1:10" ht="16.5" x14ac:dyDescent="0.35">
      <c r="A340" s="13">
        <v>45546</v>
      </c>
      <c r="B340" s="14"/>
      <c r="C340" s="15" t="s">
        <v>12</v>
      </c>
      <c r="D340" s="15" t="s">
        <v>62</v>
      </c>
      <c r="E340" s="16"/>
      <c r="F340" s="17">
        <v>1030.9000000000001</v>
      </c>
      <c r="G340" s="18"/>
      <c r="H340" s="19">
        <f t="shared" si="5"/>
        <v>240929.27999999939</v>
      </c>
      <c r="I340" s="4" t="s">
        <v>14</v>
      </c>
    </row>
    <row r="341" spans="1:10" ht="16.5" x14ac:dyDescent="0.35">
      <c r="A341" s="13">
        <v>45546</v>
      </c>
      <c r="B341" s="14"/>
      <c r="C341" s="15" t="s">
        <v>21</v>
      </c>
      <c r="D341" s="15" t="s">
        <v>60</v>
      </c>
      <c r="E341" s="16"/>
      <c r="F341" s="17">
        <v>6600</v>
      </c>
      <c r="G341" s="18"/>
      <c r="H341" s="19">
        <f t="shared" si="5"/>
        <v>234329.27999999939</v>
      </c>
      <c r="I341" s="4"/>
    </row>
    <row r="342" spans="1:10" ht="16.5" x14ac:dyDescent="0.35">
      <c r="A342" s="13">
        <v>45546</v>
      </c>
      <c r="B342" s="14"/>
      <c r="C342" s="15" t="s">
        <v>15</v>
      </c>
      <c r="D342" s="15" t="s">
        <v>92</v>
      </c>
      <c r="E342" s="16"/>
      <c r="F342" s="17">
        <v>170016.46</v>
      </c>
      <c r="G342" s="18"/>
      <c r="H342" s="19">
        <f t="shared" si="5"/>
        <v>64312.819999999396</v>
      </c>
      <c r="I342" s="4"/>
    </row>
    <row r="343" spans="1:10" ht="16.5" x14ac:dyDescent="0.35">
      <c r="A343" s="13">
        <v>45546</v>
      </c>
      <c r="B343" s="14"/>
      <c r="C343" s="15" t="s">
        <v>21</v>
      </c>
      <c r="D343" s="15" t="s">
        <v>55</v>
      </c>
      <c r="E343" s="16"/>
      <c r="F343" s="17">
        <v>3000</v>
      </c>
      <c r="G343" s="18"/>
      <c r="H343" s="19">
        <f t="shared" si="5"/>
        <v>61312.819999999396</v>
      </c>
      <c r="I343" s="4" t="s">
        <v>14</v>
      </c>
      <c r="J343" t="s">
        <v>152</v>
      </c>
    </row>
    <row r="344" spans="1:10" ht="16.5" x14ac:dyDescent="0.35">
      <c r="A344" s="13">
        <v>45546</v>
      </c>
      <c r="B344" s="14"/>
      <c r="C344" s="15" t="s">
        <v>21</v>
      </c>
      <c r="D344" s="15" t="s">
        <v>61</v>
      </c>
      <c r="E344" s="16"/>
      <c r="F344" s="17">
        <v>3600</v>
      </c>
      <c r="G344" s="18"/>
      <c r="H344" s="19">
        <f t="shared" si="5"/>
        <v>57712.819999999396</v>
      </c>
      <c r="I344" s="4" t="s">
        <v>14</v>
      </c>
      <c r="J344" t="s">
        <v>152</v>
      </c>
    </row>
    <row r="345" spans="1:10" ht="16.5" x14ac:dyDescent="0.35">
      <c r="A345" s="13">
        <v>45548</v>
      </c>
      <c r="B345" s="14"/>
      <c r="C345" s="15" t="s">
        <v>93</v>
      </c>
      <c r="D345" s="15"/>
      <c r="E345" s="16"/>
      <c r="F345" s="17">
        <v>547.79999999999995</v>
      </c>
      <c r="G345" s="18"/>
      <c r="H345" s="19">
        <f t="shared" si="5"/>
        <v>57165.019999999393</v>
      </c>
      <c r="I345" s="4"/>
    </row>
    <row r="346" spans="1:10" ht="16.5" x14ac:dyDescent="0.35">
      <c r="A346" s="13">
        <v>45553</v>
      </c>
      <c r="B346" s="14"/>
      <c r="C346" s="15" t="s">
        <v>21</v>
      </c>
      <c r="D346" s="15" t="s">
        <v>86</v>
      </c>
      <c r="E346" s="16"/>
      <c r="F346" s="17">
        <v>1020</v>
      </c>
      <c r="G346" s="18"/>
      <c r="H346" s="19">
        <f t="shared" si="5"/>
        <v>56145.019999999393</v>
      </c>
      <c r="I346" s="4" t="s">
        <v>14</v>
      </c>
    </row>
    <row r="347" spans="1:10" ht="16.5" x14ac:dyDescent="0.35">
      <c r="A347" s="13">
        <v>45553</v>
      </c>
      <c r="B347" s="14"/>
      <c r="C347" s="15" t="s">
        <v>21</v>
      </c>
      <c r="D347" s="15" t="s">
        <v>101</v>
      </c>
      <c r="E347" s="16"/>
      <c r="F347" s="17">
        <v>4407</v>
      </c>
      <c r="G347" s="18"/>
      <c r="H347" s="19">
        <f t="shared" si="5"/>
        <v>51738.019999999393</v>
      </c>
      <c r="I347" s="4" t="s">
        <v>14</v>
      </c>
    </row>
    <row r="348" spans="1:10" ht="16.5" x14ac:dyDescent="0.35">
      <c r="A348" s="13">
        <v>45553</v>
      </c>
      <c r="B348" s="14"/>
      <c r="C348" s="15" t="s">
        <v>12</v>
      </c>
      <c r="D348" s="15" t="s">
        <v>62</v>
      </c>
      <c r="E348" s="16"/>
      <c r="F348" s="17">
        <v>2001.9</v>
      </c>
      <c r="G348" s="18"/>
      <c r="H348" s="19">
        <f t="shared" si="5"/>
        <v>49736.119999999391</v>
      </c>
      <c r="I348" s="4" t="s">
        <v>14</v>
      </c>
    </row>
    <row r="349" spans="1:10" ht="16.5" x14ac:dyDescent="0.35">
      <c r="A349" s="13">
        <v>45553</v>
      </c>
      <c r="B349" s="14"/>
      <c r="C349" s="15" t="s">
        <v>21</v>
      </c>
      <c r="D349" s="15" t="s">
        <v>153</v>
      </c>
      <c r="E349" s="16"/>
      <c r="F349" s="17">
        <v>25525</v>
      </c>
      <c r="G349" s="18"/>
      <c r="H349" s="19">
        <f t="shared" si="5"/>
        <v>24211.119999999391</v>
      </c>
      <c r="I349" s="4" t="s">
        <v>14</v>
      </c>
    </row>
    <row r="350" spans="1:10" ht="16.5" x14ac:dyDescent="0.35">
      <c r="A350" s="13">
        <v>45553</v>
      </c>
      <c r="B350" s="14"/>
      <c r="C350" s="15" t="s">
        <v>15</v>
      </c>
      <c r="D350" s="15" t="s">
        <v>17</v>
      </c>
      <c r="E350" s="16"/>
      <c r="F350" s="17">
        <v>20139.84</v>
      </c>
      <c r="G350" s="18"/>
      <c r="H350" s="19">
        <f t="shared" si="5"/>
        <v>4071.2799999993913</v>
      </c>
      <c r="I350" s="4" t="s">
        <v>14</v>
      </c>
    </row>
    <row r="351" spans="1:10" ht="16.5" x14ac:dyDescent="0.35">
      <c r="A351" s="13">
        <v>45553</v>
      </c>
      <c r="B351" s="14"/>
      <c r="C351" s="15" t="s">
        <v>15</v>
      </c>
      <c r="D351" s="15" t="s">
        <v>17</v>
      </c>
      <c r="E351" s="16"/>
      <c r="F351" s="17">
        <v>20408.169999999998</v>
      </c>
      <c r="G351" s="18"/>
      <c r="H351" s="19">
        <f t="shared" si="5"/>
        <v>-16336.890000000607</v>
      </c>
      <c r="I351" s="4" t="s">
        <v>14</v>
      </c>
    </row>
    <row r="352" spans="1:10" ht="16.5" x14ac:dyDescent="0.35">
      <c r="A352" s="13">
        <v>45558</v>
      </c>
      <c r="B352" s="14"/>
      <c r="C352" s="15" t="s">
        <v>12</v>
      </c>
      <c r="D352" s="15" t="s">
        <v>138</v>
      </c>
      <c r="E352" s="16"/>
      <c r="F352" s="17">
        <v>500</v>
      </c>
      <c r="G352" s="18"/>
      <c r="H352" s="19">
        <f t="shared" si="5"/>
        <v>-16836.890000000607</v>
      </c>
      <c r="I352" s="4" t="s">
        <v>14</v>
      </c>
    </row>
    <row r="353" spans="1:9" ht="16.5" x14ac:dyDescent="0.35">
      <c r="A353" s="13">
        <v>45558</v>
      </c>
      <c r="B353" s="14"/>
      <c r="C353" s="15" t="s">
        <v>15</v>
      </c>
      <c r="D353" s="15" t="s">
        <v>98</v>
      </c>
      <c r="E353" s="16"/>
      <c r="F353" s="17">
        <v>81.599999999999994</v>
      </c>
      <c r="G353" s="18"/>
      <c r="H353" s="19">
        <f t="shared" si="5"/>
        <v>-16918.490000000606</v>
      </c>
      <c r="I353" s="4" t="s">
        <v>14</v>
      </c>
    </row>
    <row r="354" spans="1:9" ht="16.5" x14ac:dyDescent="0.35">
      <c r="A354" s="13">
        <v>45558</v>
      </c>
      <c r="B354" s="14"/>
      <c r="C354" s="15" t="s">
        <v>12</v>
      </c>
      <c r="D354" s="15" t="s">
        <v>62</v>
      </c>
      <c r="E354" s="16"/>
      <c r="F354" s="17">
        <v>703.1</v>
      </c>
      <c r="G354" s="18"/>
      <c r="H354" s="19">
        <f t="shared" si="5"/>
        <v>-17621.590000000604</v>
      </c>
      <c r="I354" s="4" t="s">
        <v>14</v>
      </c>
    </row>
    <row r="355" spans="1:9" ht="16.5" x14ac:dyDescent="0.35">
      <c r="A355" s="13">
        <v>45559</v>
      </c>
      <c r="B355" s="14"/>
      <c r="C355" s="15" t="s">
        <v>12</v>
      </c>
      <c r="D355" s="15" t="s">
        <v>13</v>
      </c>
      <c r="E355" s="16"/>
      <c r="F355" s="17">
        <v>495.4</v>
      </c>
      <c r="G355" s="18"/>
      <c r="H355" s="19">
        <f t="shared" si="5"/>
        <v>-18116.990000000606</v>
      </c>
      <c r="I355" s="4" t="s">
        <v>14</v>
      </c>
    </row>
    <row r="356" spans="1:9" ht="16.5" x14ac:dyDescent="0.35">
      <c r="A356" s="13">
        <v>45559</v>
      </c>
      <c r="B356" s="14"/>
      <c r="C356" s="15" t="s">
        <v>12</v>
      </c>
      <c r="D356" s="15" t="s">
        <v>62</v>
      </c>
      <c r="E356" s="16"/>
      <c r="F356" s="17">
        <v>723</v>
      </c>
      <c r="G356" s="18"/>
      <c r="H356" s="19">
        <f t="shared" si="5"/>
        <v>-18839.990000000606</v>
      </c>
      <c r="I356" s="4" t="s">
        <v>14</v>
      </c>
    </row>
    <row r="357" spans="1:9" ht="16.5" x14ac:dyDescent="0.35">
      <c r="A357" s="13">
        <v>45559</v>
      </c>
      <c r="B357" s="14"/>
      <c r="C357" s="15" t="s">
        <v>12</v>
      </c>
      <c r="D357" s="15" t="s">
        <v>62</v>
      </c>
      <c r="E357" s="16"/>
      <c r="F357" s="17">
        <v>532</v>
      </c>
      <c r="G357" s="18"/>
      <c r="H357" s="19">
        <f t="shared" si="5"/>
        <v>-19371.990000000606</v>
      </c>
      <c r="I357" s="4" t="s">
        <v>14</v>
      </c>
    </row>
    <row r="358" spans="1:9" ht="16.5" x14ac:dyDescent="0.35">
      <c r="A358" s="13">
        <v>45560</v>
      </c>
      <c r="B358" s="14"/>
      <c r="C358" s="15" t="s">
        <v>12</v>
      </c>
      <c r="D358" s="15" t="s">
        <v>154</v>
      </c>
      <c r="E358" s="16"/>
      <c r="F358" s="17">
        <v>1995.4</v>
      </c>
      <c r="G358" s="18"/>
      <c r="H358" s="19">
        <f t="shared" si="5"/>
        <v>-21367.390000000607</v>
      </c>
      <c r="I358" s="4" t="s">
        <v>14</v>
      </c>
    </row>
    <row r="359" spans="1:9" ht="16.5" x14ac:dyDescent="0.35">
      <c r="A359" s="13">
        <v>45560</v>
      </c>
      <c r="B359" s="14"/>
      <c r="C359" s="15" t="s">
        <v>12</v>
      </c>
      <c r="D359" s="15" t="s">
        <v>155</v>
      </c>
      <c r="E359" s="16"/>
      <c r="F359" s="17">
        <v>738</v>
      </c>
      <c r="G359" s="18"/>
      <c r="H359" s="19">
        <f t="shared" si="5"/>
        <v>-22105.390000000607</v>
      </c>
      <c r="I359" s="4" t="s">
        <v>14</v>
      </c>
    </row>
    <row r="360" spans="1:9" ht="16.5" x14ac:dyDescent="0.35">
      <c r="A360" s="13">
        <v>45561</v>
      </c>
      <c r="B360" s="14"/>
      <c r="C360" s="15" t="s">
        <v>12</v>
      </c>
      <c r="D360" s="15" t="s">
        <v>13</v>
      </c>
      <c r="E360" s="16"/>
      <c r="F360" s="17">
        <v>1746.8</v>
      </c>
      <c r="G360" s="18"/>
      <c r="H360" s="19">
        <f t="shared" si="5"/>
        <v>-23852.190000000606</v>
      </c>
      <c r="I360" s="4" t="s">
        <v>14</v>
      </c>
    </row>
    <row r="361" spans="1:9" ht="16.5" x14ac:dyDescent="0.35">
      <c r="A361" s="13">
        <v>45561</v>
      </c>
      <c r="B361" s="14"/>
      <c r="C361" s="15" t="s">
        <v>21</v>
      </c>
      <c r="D361" s="15" t="s">
        <v>111</v>
      </c>
      <c r="E361" s="16"/>
      <c r="F361" s="17">
        <v>300000</v>
      </c>
      <c r="G361" s="18"/>
      <c r="H361" s="19">
        <f t="shared" si="5"/>
        <v>-323852.19000000058</v>
      </c>
      <c r="I361" s="4"/>
    </row>
    <row r="362" spans="1:9" ht="16.5" x14ac:dyDescent="0.35">
      <c r="A362" s="13">
        <v>45561</v>
      </c>
      <c r="B362" s="14"/>
      <c r="C362" s="15" t="s">
        <v>15</v>
      </c>
      <c r="D362" s="15" t="s">
        <v>82</v>
      </c>
      <c r="E362" s="16"/>
      <c r="F362" s="17">
        <v>349</v>
      </c>
      <c r="G362" s="18"/>
      <c r="H362" s="19">
        <f t="shared" si="5"/>
        <v>-324201.19000000058</v>
      </c>
      <c r="I362" s="4" t="s">
        <v>14</v>
      </c>
    </row>
    <row r="363" spans="1:9" ht="16.5" x14ac:dyDescent="0.35">
      <c r="A363" s="13">
        <v>45562</v>
      </c>
      <c r="B363" s="14"/>
      <c r="C363" s="15" t="s">
        <v>21</v>
      </c>
      <c r="D363" s="15" t="s">
        <v>50</v>
      </c>
      <c r="E363" s="16"/>
      <c r="F363" s="17">
        <v>5701.76</v>
      </c>
      <c r="G363" s="18"/>
      <c r="H363" s="19">
        <f t="shared" si="5"/>
        <v>-329902.95000000059</v>
      </c>
      <c r="I363" s="4"/>
    </row>
    <row r="364" spans="1:9" ht="16.5" x14ac:dyDescent="0.35">
      <c r="A364" s="13">
        <v>45562</v>
      </c>
      <c r="B364" s="14"/>
      <c r="C364" s="15" t="s">
        <v>21</v>
      </c>
      <c r="D364" s="15" t="s">
        <v>42</v>
      </c>
      <c r="E364" s="16"/>
      <c r="F364" s="17">
        <v>3511.68</v>
      </c>
      <c r="G364" s="18"/>
      <c r="H364" s="19">
        <f t="shared" si="5"/>
        <v>-333414.63000000059</v>
      </c>
      <c r="I364" s="4"/>
    </row>
    <row r="365" spans="1:9" ht="16.5" x14ac:dyDescent="0.35">
      <c r="A365" s="13">
        <v>45562</v>
      </c>
      <c r="B365" s="14"/>
      <c r="C365" s="15" t="s">
        <v>21</v>
      </c>
      <c r="D365" s="15" t="s">
        <v>49</v>
      </c>
      <c r="E365" s="16"/>
      <c r="F365" s="17">
        <v>18511.84</v>
      </c>
      <c r="G365" s="18"/>
      <c r="H365" s="19">
        <f t="shared" si="5"/>
        <v>-351926.47000000061</v>
      </c>
      <c r="I365" s="4"/>
    </row>
    <row r="366" spans="1:9" ht="16.5" x14ac:dyDescent="0.35">
      <c r="A366" s="13">
        <v>45562</v>
      </c>
      <c r="B366" s="14"/>
      <c r="C366" s="15" t="s">
        <v>21</v>
      </c>
      <c r="D366" s="15" t="s">
        <v>47</v>
      </c>
      <c r="E366" s="16"/>
      <c r="F366" s="17">
        <v>17207.05</v>
      </c>
      <c r="G366" s="18"/>
      <c r="H366" s="19">
        <f t="shared" si="5"/>
        <v>-369133.5200000006</v>
      </c>
      <c r="I366" s="4"/>
    </row>
    <row r="367" spans="1:9" ht="16.5" x14ac:dyDescent="0.35">
      <c r="A367" s="13">
        <v>45562</v>
      </c>
      <c r="B367" s="14"/>
      <c r="C367" s="15" t="s">
        <v>21</v>
      </c>
      <c r="D367" s="15" t="s">
        <v>125</v>
      </c>
      <c r="E367" s="16"/>
      <c r="F367" s="17">
        <v>275902</v>
      </c>
      <c r="G367" s="18"/>
      <c r="H367" s="19">
        <f t="shared" si="5"/>
        <v>-645035.5200000006</v>
      </c>
      <c r="I367" s="4"/>
    </row>
    <row r="368" spans="1:9" ht="16.5" x14ac:dyDescent="0.35">
      <c r="A368" s="13">
        <v>45562</v>
      </c>
      <c r="B368" s="13">
        <v>45566</v>
      </c>
      <c r="C368" s="15" t="s">
        <v>69</v>
      </c>
      <c r="D368" s="15" t="s">
        <v>70</v>
      </c>
      <c r="E368" s="16" t="s">
        <v>156</v>
      </c>
      <c r="F368" s="17">
        <v>84606.2</v>
      </c>
      <c r="G368" s="18"/>
      <c r="H368" s="19">
        <f t="shared" si="5"/>
        <v>-729641.72000000055</v>
      </c>
      <c r="I368" s="4" t="s">
        <v>14</v>
      </c>
    </row>
    <row r="369" spans="1:11" ht="16.5" x14ac:dyDescent="0.35">
      <c r="A369" s="13">
        <v>45562</v>
      </c>
      <c r="B369" s="13">
        <v>45569</v>
      </c>
      <c r="C369" s="15" t="s">
        <v>69</v>
      </c>
      <c r="D369" s="15" t="s">
        <v>70</v>
      </c>
      <c r="E369" s="16" t="s">
        <v>157</v>
      </c>
      <c r="F369" s="17">
        <v>96336</v>
      </c>
      <c r="G369" s="18"/>
      <c r="H369" s="19">
        <f t="shared" si="5"/>
        <v>-825977.72000000055</v>
      </c>
      <c r="I369" s="4" t="s">
        <v>14</v>
      </c>
    </row>
    <row r="370" spans="1:11" ht="16.5" x14ac:dyDescent="0.35">
      <c r="A370" s="13">
        <v>45562</v>
      </c>
      <c r="B370" s="13">
        <v>45573</v>
      </c>
      <c r="C370" s="15" t="s">
        <v>69</v>
      </c>
      <c r="D370" s="15" t="s">
        <v>70</v>
      </c>
      <c r="E370" s="16" t="s">
        <v>158</v>
      </c>
      <c r="F370" s="17">
        <v>64224</v>
      </c>
      <c r="G370" s="18"/>
      <c r="H370" s="19">
        <f t="shared" si="5"/>
        <v>-890201.72000000055</v>
      </c>
      <c r="I370" s="4" t="s">
        <v>14</v>
      </c>
    </row>
    <row r="371" spans="1:11" ht="16.5" x14ac:dyDescent="0.35">
      <c r="A371" s="13">
        <v>45564</v>
      </c>
      <c r="B371" s="13"/>
      <c r="C371" s="15" t="s">
        <v>12</v>
      </c>
      <c r="D371" s="15" t="s">
        <v>62</v>
      </c>
      <c r="E371" s="16"/>
      <c r="F371" s="17">
        <v>1116.5</v>
      </c>
      <c r="G371" s="18"/>
      <c r="H371" s="19">
        <f t="shared" si="5"/>
        <v>-891318.22000000055</v>
      </c>
      <c r="I371" s="4" t="s">
        <v>14</v>
      </c>
    </row>
    <row r="372" spans="1:11" ht="16.5" x14ac:dyDescent="0.35">
      <c r="A372" s="13">
        <v>45564</v>
      </c>
      <c r="B372" s="13"/>
      <c r="C372" s="15" t="s">
        <v>12</v>
      </c>
      <c r="D372" s="15" t="s">
        <v>62</v>
      </c>
      <c r="E372" s="16"/>
      <c r="F372" s="17">
        <v>1194</v>
      </c>
      <c r="G372" s="18"/>
      <c r="H372" s="19">
        <f t="shared" si="5"/>
        <v>-892512.22000000055</v>
      </c>
      <c r="I372" s="4" t="s">
        <v>14</v>
      </c>
    </row>
    <row r="373" spans="1:11" ht="16.5" x14ac:dyDescent="0.35">
      <c r="A373" s="13">
        <v>45565</v>
      </c>
      <c r="B373" s="13"/>
      <c r="C373" s="15" t="s">
        <v>15</v>
      </c>
      <c r="D373" s="15" t="s">
        <v>17</v>
      </c>
      <c r="E373" s="16"/>
      <c r="F373" s="17">
        <v>28780.38</v>
      </c>
      <c r="G373" s="18"/>
      <c r="H373" s="19">
        <f t="shared" si="5"/>
        <v>-921292.60000000056</v>
      </c>
      <c r="I373" s="4" t="s">
        <v>14</v>
      </c>
    </row>
    <row r="374" spans="1:11" ht="16.5" x14ac:dyDescent="0.35">
      <c r="A374" s="13">
        <v>45565</v>
      </c>
      <c r="B374" s="13"/>
      <c r="C374" s="15" t="s">
        <v>15</v>
      </c>
      <c r="D374" s="15" t="s">
        <v>17</v>
      </c>
      <c r="E374" s="16"/>
      <c r="F374" s="17">
        <v>13790.77</v>
      </c>
      <c r="G374" s="18"/>
      <c r="H374" s="19">
        <f t="shared" si="5"/>
        <v>-935083.37000000058</v>
      </c>
      <c r="I374" s="4" t="s">
        <v>14</v>
      </c>
    </row>
    <row r="375" spans="1:11" ht="16.5" x14ac:dyDescent="0.35">
      <c r="A375" s="13">
        <v>45565</v>
      </c>
      <c r="B375" s="13"/>
      <c r="C375" s="15" t="s">
        <v>15</v>
      </c>
      <c r="D375" s="15" t="s">
        <v>20</v>
      </c>
      <c r="E375" s="16"/>
      <c r="F375" s="17">
        <v>86069</v>
      </c>
      <c r="G375" s="18"/>
      <c r="H375" s="19">
        <f t="shared" si="5"/>
        <v>-1021152.3700000006</v>
      </c>
      <c r="I375" s="4"/>
    </row>
    <row r="376" spans="1:11" ht="16.5" x14ac:dyDescent="0.35">
      <c r="A376" s="13">
        <v>45565</v>
      </c>
      <c r="B376" s="13"/>
      <c r="C376" s="15" t="s">
        <v>15</v>
      </c>
      <c r="D376" s="15" t="s">
        <v>20</v>
      </c>
      <c r="E376" s="16"/>
      <c r="F376" s="17">
        <v>734</v>
      </c>
      <c r="G376" s="18"/>
      <c r="H376" s="19">
        <f t="shared" si="5"/>
        <v>-1021886.3700000006</v>
      </c>
      <c r="I376" s="4"/>
    </row>
    <row r="377" spans="1:11" ht="16.5" x14ac:dyDescent="0.35">
      <c r="A377" s="13">
        <v>45565</v>
      </c>
      <c r="B377" s="13"/>
      <c r="C377" s="15" t="s">
        <v>25</v>
      </c>
      <c r="D377" s="15" t="s">
        <v>26</v>
      </c>
      <c r="E377" s="16" t="s">
        <v>20</v>
      </c>
      <c r="F377" s="17">
        <v>99</v>
      </c>
      <c r="G377" s="18"/>
      <c r="H377" s="19">
        <f t="shared" si="5"/>
        <v>-1021985.3700000006</v>
      </c>
      <c r="I377" s="4"/>
    </row>
    <row r="378" spans="1:11" ht="16.5" x14ac:dyDescent="0.35">
      <c r="A378" s="13">
        <v>45565</v>
      </c>
      <c r="B378" s="13"/>
      <c r="C378" s="15" t="s">
        <v>15</v>
      </c>
      <c r="D378" s="15" t="s">
        <v>20</v>
      </c>
      <c r="E378" s="16"/>
      <c r="F378" s="17">
        <v>37539</v>
      </c>
      <c r="G378" s="18"/>
      <c r="H378" s="19">
        <f t="shared" si="5"/>
        <v>-1059524.3700000006</v>
      </c>
      <c r="I378" s="4"/>
    </row>
    <row r="379" spans="1:11" ht="17.25" thickBot="1" x14ac:dyDescent="0.4">
      <c r="A379" s="25">
        <v>45565</v>
      </c>
      <c r="B379" s="25"/>
      <c r="C379" s="27" t="s">
        <v>12</v>
      </c>
      <c r="D379" s="27" t="s">
        <v>112</v>
      </c>
      <c r="E379" s="28"/>
      <c r="F379" s="17">
        <v>323.89999999999998</v>
      </c>
      <c r="G379" s="29"/>
      <c r="H379" s="19">
        <f t="shared" si="5"/>
        <v>-1059848.2700000005</v>
      </c>
      <c r="I379" s="30" t="s">
        <v>14</v>
      </c>
    </row>
    <row r="380" spans="1:11" ht="16.5" x14ac:dyDescent="0.35">
      <c r="A380" s="13">
        <v>45566</v>
      </c>
      <c r="B380" s="14"/>
      <c r="C380" s="15" t="s">
        <v>21</v>
      </c>
      <c r="D380" s="15" t="s">
        <v>49</v>
      </c>
      <c r="E380" s="16"/>
      <c r="F380" s="17">
        <v>42140.28</v>
      </c>
      <c r="G380" s="18"/>
      <c r="H380" s="19">
        <f t="shared" si="5"/>
        <v>-1101988.5500000005</v>
      </c>
      <c r="I380" s="4"/>
    </row>
    <row r="381" spans="1:11" ht="16.5" x14ac:dyDescent="0.35">
      <c r="A381" s="13">
        <v>45566</v>
      </c>
      <c r="B381" s="14"/>
      <c r="C381" s="15" t="s">
        <v>12</v>
      </c>
      <c r="D381" s="15" t="s">
        <v>159</v>
      </c>
      <c r="E381" s="16"/>
      <c r="F381" s="17">
        <v>20</v>
      </c>
      <c r="G381" s="18"/>
      <c r="H381" s="19">
        <f t="shared" si="5"/>
        <v>-1102008.5500000005</v>
      </c>
      <c r="I381" s="4"/>
      <c r="J381" t="s">
        <v>160</v>
      </c>
      <c r="K381" t="s">
        <v>161</v>
      </c>
    </row>
    <row r="382" spans="1:11" ht="16.5" x14ac:dyDescent="0.35">
      <c r="A382" s="13">
        <v>45566</v>
      </c>
      <c r="B382" s="14"/>
      <c r="C382" s="15" t="s">
        <v>21</v>
      </c>
      <c r="D382" s="15" t="s">
        <v>60</v>
      </c>
      <c r="E382" s="16"/>
      <c r="F382" s="17">
        <v>6600</v>
      </c>
      <c r="G382" s="18"/>
      <c r="H382" s="19">
        <f t="shared" si="5"/>
        <v>-1108608.5500000005</v>
      </c>
      <c r="I382" s="4"/>
    </row>
    <row r="383" spans="1:11" ht="16.5" x14ac:dyDescent="0.35">
      <c r="A383" s="13">
        <v>45566</v>
      </c>
      <c r="B383" s="14"/>
      <c r="C383" s="15" t="s">
        <v>21</v>
      </c>
      <c r="D383" s="15" t="s">
        <v>55</v>
      </c>
      <c r="E383" s="16"/>
      <c r="F383" s="17">
        <v>3000</v>
      </c>
      <c r="G383" s="18"/>
      <c r="H383" s="19">
        <f t="shared" si="5"/>
        <v>-1111608.5500000005</v>
      </c>
      <c r="I383" s="4" t="s">
        <v>14</v>
      </c>
      <c r="J383" t="s">
        <v>162</v>
      </c>
    </row>
    <row r="384" spans="1:11" ht="16.5" x14ac:dyDescent="0.35">
      <c r="A384" s="13">
        <v>45566</v>
      </c>
      <c r="B384" s="14"/>
      <c r="C384" s="15" t="s">
        <v>21</v>
      </c>
      <c r="D384" s="15" t="s">
        <v>61</v>
      </c>
      <c r="E384" s="16"/>
      <c r="F384" s="17">
        <v>3600</v>
      </c>
      <c r="G384" s="18"/>
      <c r="H384" s="19">
        <f t="shared" si="5"/>
        <v>-1115208.5500000005</v>
      </c>
      <c r="I384" s="4" t="s">
        <v>14</v>
      </c>
      <c r="J384" t="s">
        <v>162</v>
      </c>
    </row>
    <row r="385" spans="1:9" ht="16.5" x14ac:dyDescent="0.35">
      <c r="A385" s="13">
        <v>45566</v>
      </c>
      <c r="B385" s="14"/>
      <c r="C385" s="15" t="s">
        <v>21</v>
      </c>
      <c r="D385" s="15" t="s">
        <v>163</v>
      </c>
      <c r="E385" s="16"/>
      <c r="F385" s="17">
        <v>14560</v>
      </c>
      <c r="G385" s="18"/>
      <c r="H385" s="19">
        <f t="shared" si="5"/>
        <v>-1129768.5500000005</v>
      </c>
      <c r="I385" s="4"/>
    </row>
    <row r="386" spans="1:9" ht="16.5" x14ac:dyDescent="0.35">
      <c r="A386" s="13">
        <v>45566</v>
      </c>
      <c r="B386" s="14"/>
      <c r="C386" s="15" t="s">
        <v>21</v>
      </c>
      <c r="D386" s="15" t="s">
        <v>47</v>
      </c>
      <c r="E386" s="16"/>
      <c r="F386" s="17">
        <v>19301.03</v>
      </c>
      <c r="G386" s="18"/>
      <c r="H386" s="19">
        <f t="shared" si="5"/>
        <v>-1149069.5800000005</v>
      </c>
      <c r="I386" s="4"/>
    </row>
    <row r="387" spans="1:9" ht="16.5" x14ac:dyDescent="0.35">
      <c r="A387" s="13">
        <v>45566</v>
      </c>
      <c r="B387" s="14"/>
      <c r="C387" s="15" t="s">
        <v>21</v>
      </c>
      <c r="D387" s="15" t="s">
        <v>75</v>
      </c>
      <c r="E387" s="16"/>
      <c r="F387" s="17">
        <v>24383.119999999999</v>
      </c>
      <c r="G387" s="18"/>
      <c r="H387" s="19">
        <f t="shared" si="5"/>
        <v>-1173452.7000000007</v>
      </c>
      <c r="I387" s="4"/>
    </row>
    <row r="388" spans="1:9" ht="16.5" x14ac:dyDescent="0.35">
      <c r="A388" s="13">
        <v>45566</v>
      </c>
      <c r="B388" s="14"/>
      <c r="C388" s="15" t="s">
        <v>15</v>
      </c>
      <c r="D388" s="15" t="s">
        <v>16</v>
      </c>
      <c r="E388" s="16"/>
      <c r="F388" s="17">
        <v>298</v>
      </c>
      <c r="G388" s="18"/>
      <c r="H388" s="19">
        <f t="shared" si="5"/>
        <v>-1173750.7000000007</v>
      </c>
      <c r="I388" s="4" t="s">
        <v>14</v>
      </c>
    </row>
    <row r="389" spans="1:9" ht="16.5" x14ac:dyDescent="0.35">
      <c r="A389" s="13">
        <v>45566</v>
      </c>
      <c r="B389" s="14"/>
      <c r="C389" s="15" t="s">
        <v>15</v>
      </c>
      <c r="D389" s="15" t="s">
        <v>16</v>
      </c>
      <c r="E389" s="16"/>
      <c r="F389" s="17">
        <v>349</v>
      </c>
      <c r="G389" s="18"/>
      <c r="H389" s="19">
        <f t="shared" si="5"/>
        <v>-1174099.7000000007</v>
      </c>
      <c r="I389" s="4" t="s">
        <v>14</v>
      </c>
    </row>
    <row r="390" spans="1:9" ht="16.5" x14ac:dyDescent="0.35">
      <c r="A390" s="13">
        <v>45566</v>
      </c>
      <c r="B390" s="14"/>
      <c r="C390" s="15" t="s">
        <v>15</v>
      </c>
      <c r="D390" s="15" t="s">
        <v>16</v>
      </c>
      <c r="E390" s="16"/>
      <c r="F390" s="17">
        <v>349.01</v>
      </c>
      <c r="G390" s="18"/>
      <c r="H390" s="19">
        <f t="shared" si="5"/>
        <v>-1174448.7100000007</v>
      </c>
      <c r="I390" s="4" t="s">
        <v>14</v>
      </c>
    </row>
    <row r="391" spans="1:9" ht="16.5" x14ac:dyDescent="0.35">
      <c r="A391" s="13">
        <v>45566</v>
      </c>
      <c r="B391" s="14"/>
      <c r="C391" s="15" t="s">
        <v>15</v>
      </c>
      <c r="D391" s="15" t="s">
        <v>16</v>
      </c>
      <c r="E391" s="16"/>
      <c r="F391" s="17">
        <v>148.99</v>
      </c>
      <c r="G391" s="18"/>
      <c r="H391" s="19">
        <f t="shared" si="5"/>
        <v>-1174597.7000000007</v>
      </c>
      <c r="I391" s="4" t="s">
        <v>14</v>
      </c>
    </row>
    <row r="392" spans="1:9" ht="16.5" x14ac:dyDescent="0.35">
      <c r="A392" s="13">
        <v>45566</v>
      </c>
      <c r="B392" s="14"/>
      <c r="C392" s="15" t="s">
        <v>15</v>
      </c>
      <c r="D392" s="15" t="s">
        <v>19</v>
      </c>
      <c r="E392" s="16"/>
      <c r="F392" s="17">
        <v>142499.29</v>
      </c>
      <c r="G392" s="18"/>
      <c r="H392" s="19">
        <f t="shared" ref="H392:H455" si="6">H391+G392-F392</f>
        <v>-1317096.9900000007</v>
      </c>
      <c r="I392" s="4"/>
    </row>
    <row r="393" spans="1:9" ht="16.5" x14ac:dyDescent="0.35">
      <c r="A393" s="13">
        <v>45566</v>
      </c>
      <c r="B393" s="14"/>
      <c r="C393" s="15" t="s">
        <v>15</v>
      </c>
      <c r="D393" s="15" t="s">
        <v>16</v>
      </c>
      <c r="E393" s="16"/>
      <c r="F393" s="17">
        <v>236</v>
      </c>
      <c r="G393" s="18"/>
      <c r="H393" s="19">
        <f t="shared" si="6"/>
        <v>-1317332.9900000007</v>
      </c>
      <c r="I393" s="4" t="s">
        <v>14</v>
      </c>
    </row>
    <row r="394" spans="1:9" ht="16.5" x14ac:dyDescent="0.35">
      <c r="A394" s="13">
        <v>45566</v>
      </c>
      <c r="B394" s="14"/>
      <c r="C394" s="15" t="s">
        <v>15</v>
      </c>
      <c r="D394" s="15" t="s">
        <v>16</v>
      </c>
      <c r="E394" s="16"/>
      <c r="F394" s="17">
        <v>240</v>
      </c>
      <c r="G394" s="18"/>
      <c r="H394" s="19">
        <f t="shared" si="6"/>
        <v>-1317572.9900000007</v>
      </c>
      <c r="I394" s="4" t="s">
        <v>14</v>
      </c>
    </row>
    <row r="395" spans="1:9" ht="16.5" x14ac:dyDescent="0.35">
      <c r="A395" s="13">
        <v>45566</v>
      </c>
      <c r="B395" s="14"/>
      <c r="C395" s="15" t="s">
        <v>15</v>
      </c>
      <c r="D395" s="15" t="s">
        <v>16</v>
      </c>
      <c r="E395" s="16"/>
      <c r="F395" s="17">
        <v>2199.6</v>
      </c>
      <c r="G395" s="18"/>
      <c r="H395" s="19">
        <f t="shared" si="6"/>
        <v>-1319772.5900000008</v>
      </c>
      <c r="I395" s="4" t="s">
        <v>14</v>
      </c>
    </row>
    <row r="396" spans="1:9" ht="16.5" x14ac:dyDescent="0.35">
      <c r="A396" s="13">
        <v>45566</v>
      </c>
      <c r="B396" s="14"/>
      <c r="C396" s="15" t="s">
        <v>15</v>
      </c>
      <c r="D396" s="15" t="s">
        <v>16</v>
      </c>
      <c r="E396" s="16"/>
      <c r="F396" s="17">
        <v>99</v>
      </c>
      <c r="G396" s="18"/>
      <c r="H396" s="19">
        <f t="shared" si="6"/>
        <v>-1319871.5900000008</v>
      </c>
      <c r="I396" s="4" t="s">
        <v>14</v>
      </c>
    </row>
    <row r="397" spans="1:9" ht="16.5" x14ac:dyDescent="0.35">
      <c r="A397" s="13">
        <v>45566</v>
      </c>
      <c r="B397" s="14"/>
      <c r="C397" s="15" t="s">
        <v>21</v>
      </c>
      <c r="D397" s="15" t="s">
        <v>22</v>
      </c>
      <c r="E397" s="16"/>
      <c r="F397" s="17">
        <v>140786</v>
      </c>
      <c r="G397" s="18"/>
      <c r="H397" s="19">
        <f t="shared" si="6"/>
        <v>-1460657.5900000008</v>
      </c>
      <c r="I397" s="4"/>
    </row>
    <row r="398" spans="1:9" ht="16.5" x14ac:dyDescent="0.35">
      <c r="A398" s="13">
        <v>45566</v>
      </c>
      <c r="B398" s="14"/>
      <c r="C398" s="15" t="s">
        <v>15</v>
      </c>
      <c r="D398" s="15" t="s">
        <v>16</v>
      </c>
      <c r="E398" s="16"/>
      <c r="F398" s="17">
        <v>199</v>
      </c>
      <c r="G398" s="18"/>
      <c r="H398" s="19">
        <f t="shared" si="6"/>
        <v>-1460856.5900000008</v>
      </c>
      <c r="I398" s="4" t="s">
        <v>14</v>
      </c>
    </row>
    <row r="399" spans="1:9" ht="16.5" x14ac:dyDescent="0.35">
      <c r="A399" s="13">
        <v>45566</v>
      </c>
      <c r="B399" s="14"/>
      <c r="C399" s="15" t="s">
        <v>15</v>
      </c>
      <c r="D399" s="15" t="s">
        <v>16</v>
      </c>
      <c r="E399" s="16"/>
      <c r="F399" s="17">
        <v>597</v>
      </c>
      <c r="G399" s="18"/>
      <c r="H399" s="19">
        <f t="shared" si="6"/>
        <v>-1461453.5900000008</v>
      </c>
      <c r="I399" s="4" t="s">
        <v>14</v>
      </c>
    </row>
    <row r="400" spans="1:9" ht="16.5" x14ac:dyDescent="0.35">
      <c r="A400" s="13">
        <v>45566</v>
      </c>
      <c r="B400" s="14"/>
      <c r="C400" s="15" t="s">
        <v>12</v>
      </c>
      <c r="D400" s="15" t="s">
        <v>80</v>
      </c>
      <c r="E400" s="16"/>
      <c r="F400" s="17">
        <v>23446</v>
      </c>
      <c r="G400" s="18"/>
      <c r="H400" s="19">
        <f t="shared" si="6"/>
        <v>-1484899.5900000008</v>
      </c>
      <c r="I400" s="4" t="s">
        <v>14</v>
      </c>
    </row>
    <row r="401" spans="1:9" ht="16.5" x14ac:dyDescent="0.35">
      <c r="A401" s="13">
        <v>45567</v>
      </c>
      <c r="B401" s="14"/>
      <c r="C401" s="15" t="s">
        <v>12</v>
      </c>
      <c r="D401" s="15" t="s">
        <v>13</v>
      </c>
      <c r="E401" s="16"/>
      <c r="F401" s="17">
        <v>3149</v>
      </c>
      <c r="G401" s="18"/>
      <c r="H401" s="19">
        <f t="shared" si="6"/>
        <v>-1488048.5900000008</v>
      </c>
      <c r="I401" s="4" t="s">
        <v>14</v>
      </c>
    </row>
    <row r="402" spans="1:9" ht="16.5" x14ac:dyDescent="0.35">
      <c r="A402" s="13">
        <v>45567</v>
      </c>
      <c r="B402" s="14"/>
      <c r="C402" s="15" t="s">
        <v>21</v>
      </c>
      <c r="D402" s="15" t="s">
        <v>164</v>
      </c>
      <c r="E402" s="16"/>
      <c r="F402" s="17">
        <v>82824</v>
      </c>
      <c r="G402" s="18"/>
      <c r="H402" s="19">
        <f t="shared" si="6"/>
        <v>-1570872.5900000008</v>
      </c>
      <c r="I402" s="4" t="s">
        <v>14</v>
      </c>
    </row>
    <row r="403" spans="1:9" ht="16.5" x14ac:dyDescent="0.35">
      <c r="A403" s="13">
        <v>45567</v>
      </c>
      <c r="B403" s="14"/>
      <c r="C403" s="15" t="s">
        <v>25</v>
      </c>
      <c r="D403" s="15" t="s">
        <v>27</v>
      </c>
      <c r="E403" s="16"/>
      <c r="F403" s="17">
        <v>107.25</v>
      </c>
      <c r="G403" s="18"/>
      <c r="H403" s="19">
        <f t="shared" si="6"/>
        <v>-1570979.8400000008</v>
      </c>
      <c r="I403" s="4"/>
    </row>
    <row r="404" spans="1:9" ht="16.5" x14ac:dyDescent="0.35">
      <c r="A404" s="13">
        <v>45567</v>
      </c>
      <c r="B404" s="14"/>
      <c r="C404" s="15" t="s">
        <v>12</v>
      </c>
      <c r="D404" s="15" t="s">
        <v>13</v>
      </c>
      <c r="E404" s="16"/>
      <c r="F404" s="17">
        <v>1689.5</v>
      </c>
      <c r="G404" s="18"/>
      <c r="H404" s="19">
        <f t="shared" si="6"/>
        <v>-1572669.3400000008</v>
      </c>
      <c r="I404" s="4" t="s">
        <v>14</v>
      </c>
    </row>
    <row r="405" spans="1:9" ht="16.5" x14ac:dyDescent="0.35">
      <c r="A405" s="13">
        <v>45568</v>
      </c>
      <c r="B405" s="14"/>
      <c r="C405" s="15" t="s">
        <v>21</v>
      </c>
      <c r="D405" s="15" t="s">
        <v>165</v>
      </c>
      <c r="E405" s="16"/>
      <c r="F405" s="17">
        <v>828</v>
      </c>
      <c r="G405" s="18"/>
      <c r="H405" s="19">
        <f t="shared" si="6"/>
        <v>-1573497.3400000008</v>
      </c>
      <c r="I405" s="4" t="s">
        <v>14</v>
      </c>
    </row>
    <row r="406" spans="1:9" ht="16.5" x14ac:dyDescent="0.35">
      <c r="A406" s="13">
        <v>45568</v>
      </c>
      <c r="B406" s="14"/>
      <c r="C406" s="15" t="s">
        <v>21</v>
      </c>
      <c r="D406" s="15" t="s">
        <v>57</v>
      </c>
      <c r="E406" s="16"/>
      <c r="F406" s="17">
        <v>9350</v>
      </c>
      <c r="G406" s="18"/>
      <c r="H406" s="19">
        <f t="shared" si="6"/>
        <v>-1582847.3400000008</v>
      </c>
      <c r="I406" s="4" t="s">
        <v>14</v>
      </c>
    </row>
    <row r="407" spans="1:9" ht="16.5" x14ac:dyDescent="0.35">
      <c r="A407" s="13">
        <v>45568</v>
      </c>
      <c r="B407" s="14"/>
      <c r="C407" s="15" t="s">
        <v>12</v>
      </c>
      <c r="D407" s="15" t="s">
        <v>13</v>
      </c>
      <c r="E407" s="16"/>
      <c r="F407" s="17">
        <v>499.5</v>
      </c>
      <c r="G407" s="18"/>
      <c r="H407" s="19">
        <f t="shared" si="6"/>
        <v>-1583346.8400000008</v>
      </c>
      <c r="I407" s="4" t="s">
        <v>14</v>
      </c>
    </row>
    <row r="408" spans="1:9" ht="16.5" x14ac:dyDescent="0.35">
      <c r="A408" s="13">
        <v>45568</v>
      </c>
      <c r="B408" s="14"/>
      <c r="C408" s="15" t="s">
        <v>21</v>
      </c>
      <c r="D408" s="15" t="s">
        <v>111</v>
      </c>
      <c r="E408" s="16"/>
      <c r="F408" s="17">
        <v>327058.51</v>
      </c>
      <c r="G408" s="18"/>
      <c r="H408" s="19">
        <f t="shared" si="6"/>
        <v>-1910405.3500000008</v>
      </c>
      <c r="I408" s="4"/>
    </row>
    <row r="409" spans="1:9" ht="16.5" x14ac:dyDescent="0.35">
      <c r="A409" s="13">
        <v>45568</v>
      </c>
      <c r="B409" s="14"/>
      <c r="C409" s="15" t="s">
        <v>12</v>
      </c>
      <c r="D409" s="15" t="s">
        <v>62</v>
      </c>
      <c r="E409" s="16"/>
      <c r="F409" s="17">
        <v>5215.5</v>
      </c>
      <c r="G409" s="18"/>
      <c r="H409" s="19">
        <f t="shared" si="6"/>
        <v>-1915620.8500000008</v>
      </c>
      <c r="I409" s="4" t="s">
        <v>14</v>
      </c>
    </row>
    <row r="410" spans="1:9" ht="16.5" x14ac:dyDescent="0.35">
      <c r="A410" s="13">
        <v>45569</v>
      </c>
      <c r="B410" s="14"/>
      <c r="C410" s="15" t="s">
        <v>25</v>
      </c>
      <c r="D410" s="24" t="s">
        <v>166</v>
      </c>
      <c r="E410" s="16"/>
      <c r="F410" s="17">
        <v>4928.68</v>
      </c>
      <c r="G410" s="18"/>
      <c r="H410" s="19">
        <f t="shared" si="6"/>
        <v>-1920549.5300000007</v>
      </c>
      <c r="I410" s="4"/>
    </row>
    <row r="411" spans="1:9" ht="16.5" x14ac:dyDescent="0.35">
      <c r="A411" s="13">
        <v>45569</v>
      </c>
      <c r="B411" s="14"/>
      <c r="C411" s="15" t="s">
        <v>21</v>
      </c>
      <c r="D411" s="15" t="s">
        <v>42</v>
      </c>
      <c r="E411" s="16"/>
      <c r="F411" s="17">
        <v>5365.36</v>
      </c>
      <c r="G411" s="18"/>
      <c r="H411" s="19">
        <f t="shared" si="6"/>
        <v>-1925914.8900000008</v>
      </c>
      <c r="I411" s="4"/>
    </row>
    <row r="412" spans="1:9" ht="16.5" x14ac:dyDescent="0.35">
      <c r="A412" s="13">
        <v>45569</v>
      </c>
      <c r="B412" s="14"/>
      <c r="C412" s="15" t="s">
        <v>25</v>
      </c>
      <c r="D412" s="15" t="s">
        <v>167</v>
      </c>
      <c r="E412" s="16"/>
      <c r="F412" s="17">
        <v>275</v>
      </c>
      <c r="G412" s="18"/>
      <c r="H412" s="19">
        <f t="shared" si="6"/>
        <v>-1926189.8900000008</v>
      </c>
      <c r="I412" s="4"/>
    </row>
    <row r="413" spans="1:9" ht="16.5" x14ac:dyDescent="0.35">
      <c r="A413" s="13">
        <v>45569</v>
      </c>
      <c r="B413" s="14"/>
      <c r="C413" s="15" t="s">
        <v>21</v>
      </c>
      <c r="D413" s="15" t="s">
        <v>68</v>
      </c>
      <c r="E413" s="16"/>
      <c r="F413" s="17">
        <v>5274</v>
      </c>
      <c r="G413" s="18"/>
      <c r="H413" s="19">
        <f t="shared" si="6"/>
        <v>-1931463.8900000008</v>
      </c>
      <c r="I413" s="4" t="s">
        <v>14</v>
      </c>
    </row>
    <row r="414" spans="1:9" ht="16.5" x14ac:dyDescent="0.35">
      <c r="A414" s="13">
        <v>45569</v>
      </c>
      <c r="B414" s="14"/>
      <c r="C414" s="15" t="s">
        <v>168</v>
      </c>
      <c r="D414" s="15" t="s">
        <v>169</v>
      </c>
      <c r="E414" s="16"/>
      <c r="F414" s="17">
        <v>66.819999999999993</v>
      </c>
      <c r="G414" s="18"/>
      <c r="H414" s="19">
        <f t="shared" si="6"/>
        <v>-1931530.7100000009</v>
      </c>
      <c r="I414" s="4"/>
    </row>
    <row r="415" spans="1:9" ht="16.5" x14ac:dyDescent="0.35">
      <c r="A415" s="13">
        <v>45569</v>
      </c>
      <c r="B415" s="14"/>
      <c r="C415" s="15" t="s">
        <v>21</v>
      </c>
      <c r="D415" s="15" t="s">
        <v>170</v>
      </c>
      <c r="E415" s="16"/>
      <c r="F415" s="17">
        <v>3662.17</v>
      </c>
      <c r="G415" s="18"/>
      <c r="H415" s="19">
        <f t="shared" si="6"/>
        <v>-1935192.8800000008</v>
      </c>
      <c r="I415" s="4"/>
    </row>
    <row r="416" spans="1:9" ht="16.5" x14ac:dyDescent="0.35">
      <c r="A416" s="13">
        <v>45569</v>
      </c>
      <c r="B416" s="14"/>
      <c r="C416" s="15" t="s">
        <v>21</v>
      </c>
      <c r="D416" s="15" t="s">
        <v>47</v>
      </c>
      <c r="E416" s="16"/>
      <c r="F416" s="17">
        <v>34390</v>
      </c>
      <c r="G416" s="18"/>
      <c r="H416" s="19">
        <f t="shared" si="6"/>
        <v>-1969582.8800000008</v>
      </c>
      <c r="I416" s="4"/>
    </row>
    <row r="417" spans="1:9" ht="16.5" x14ac:dyDescent="0.35">
      <c r="A417" s="13">
        <v>45569</v>
      </c>
      <c r="B417" s="14"/>
      <c r="C417" s="15" t="s">
        <v>21</v>
      </c>
      <c r="D417" s="15" t="s">
        <v>49</v>
      </c>
      <c r="E417" s="16"/>
      <c r="F417" s="17">
        <v>54165.02</v>
      </c>
      <c r="G417" s="18"/>
      <c r="H417" s="19">
        <f t="shared" si="6"/>
        <v>-2023747.9000000008</v>
      </c>
      <c r="I417" s="4"/>
    </row>
    <row r="418" spans="1:9" ht="16.5" x14ac:dyDescent="0.35">
      <c r="A418" s="13">
        <v>45569</v>
      </c>
      <c r="B418" s="14"/>
      <c r="C418" s="15" t="s">
        <v>21</v>
      </c>
      <c r="D418" s="15" t="s">
        <v>163</v>
      </c>
      <c r="E418" s="16"/>
      <c r="F418" s="17">
        <v>47160</v>
      </c>
      <c r="G418" s="18"/>
      <c r="H418" s="19">
        <f t="shared" si="6"/>
        <v>-2070907.9000000008</v>
      </c>
      <c r="I418" s="4"/>
    </row>
    <row r="419" spans="1:9" ht="16.5" x14ac:dyDescent="0.35">
      <c r="A419" s="13">
        <v>45570</v>
      </c>
      <c r="B419" s="14"/>
      <c r="C419" s="15" t="s">
        <v>69</v>
      </c>
      <c r="D419" s="15" t="s">
        <v>171</v>
      </c>
      <c r="E419" s="16" t="s">
        <v>172</v>
      </c>
      <c r="F419" s="17">
        <v>1771</v>
      </c>
      <c r="G419" s="18"/>
      <c r="H419" s="19">
        <f t="shared" si="6"/>
        <v>-2072678.9000000008</v>
      </c>
      <c r="I419" s="4" t="s">
        <v>14</v>
      </c>
    </row>
    <row r="420" spans="1:9" ht="16.5" x14ac:dyDescent="0.35">
      <c r="A420" s="13">
        <v>45572</v>
      </c>
      <c r="B420" s="14"/>
      <c r="C420" s="15" t="s">
        <v>28</v>
      </c>
      <c r="D420" s="20" t="s">
        <v>29</v>
      </c>
      <c r="E420" s="21" t="s">
        <v>173</v>
      </c>
      <c r="F420" s="22"/>
      <c r="G420" s="17">
        <v>1083307.07</v>
      </c>
      <c r="H420" s="19">
        <f t="shared" si="6"/>
        <v>-989371.83000000077</v>
      </c>
      <c r="I420" s="4"/>
    </row>
    <row r="421" spans="1:9" ht="16.5" x14ac:dyDescent="0.35">
      <c r="A421" s="13">
        <v>45572</v>
      </c>
      <c r="B421" s="14"/>
      <c r="C421" s="15" t="s">
        <v>25</v>
      </c>
      <c r="D421" s="23" t="s">
        <v>31</v>
      </c>
      <c r="E421" s="21"/>
      <c r="F421" s="22">
        <v>1482.43</v>
      </c>
      <c r="G421" s="17"/>
      <c r="H421" s="19">
        <f t="shared" si="6"/>
        <v>-990854.26000000082</v>
      </c>
      <c r="I421" s="4"/>
    </row>
    <row r="422" spans="1:9" ht="16.5" x14ac:dyDescent="0.35">
      <c r="A422" s="13">
        <v>45572</v>
      </c>
      <c r="B422" s="14"/>
      <c r="C422" s="15" t="s">
        <v>32</v>
      </c>
      <c r="D422" s="23"/>
      <c r="E422" s="21"/>
      <c r="F422" s="22">
        <v>9307.07</v>
      </c>
      <c r="G422" s="17"/>
      <c r="H422" s="19">
        <f t="shared" si="6"/>
        <v>-1000161.3300000008</v>
      </c>
      <c r="I422" s="4"/>
    </row>
    <row r="423" spans="1:9" ht="16.5" x14ac:dyDescent="0.35">
      <c r="A423" s="13">
        <v>45572</v>
      </c>
      <c r="B423" s="14"/>
      <c r="C423" s="15" t="s">
        <v>12</v>
      </c>
      <c r="D423" s="15" t="s">
        <v>138</v>
      </c>
      <c r="E423" s="16"/>
      <c r="F423" s="17">
        <v>250</v>
      </c>
      <c r="G423" s="18"/>
      <c r="H423" s="19">
        <f t="shared" si="6"/>
        <v>-1000411.3300000008</v>
      </c>
      <c r="I423" s="4" t="s">
        <v>14</v>
      </c>
    </row>
    <row r="424" spans="1:9" ht="16.5" x14ac:dyDescent="0.35">
      <c r="A424" s="13">
        <v>45572</v>
      </c>
      <c r="B424" s="14"/>
      <c r="C424" s="15" t="s">
        <v>15</v>
      </c>
      <c r="D424" s="15" t="s">
        <v>17</v>
      </c>
      <c r="E424" s="16"/>
      <c r="F424" s="17">
        <v>10204.08</v>
      </c>
      <c r="G424" s="18"/>
      <c r="H424" s="19">
        <f t="shared" si="6"/>
        <v>-1010615.4100000007</v>
      </c>
      <c r="I424" s="4" t="s">
        <v>14</v>
      </c>
    </row>
    <row r="425" spans="1:9" ht="16.5" x14ac:dyDescent="0.35">
      <c r="A425" s="13">
        <v>45572</v>
      </c>
      <c r="B425" s="14"/>
      <c r="C425" s="15" t="s">
        <v>25</v>
      </c>
      <c r="D425" s="15" t="s">
        <v>76</v>
      </c>
      <c r="E425" s="16"/>
      <c r="F425" s="17">
        <v>1.1000000000000001</v>
      </c>
      <c r="G425" s="18"/>
      <c r="H425" s="19">
        <f t="shared" si="6"/>
        <v>-1010616.5100000007</v>
      </c>
      <c r="I425" s="4"/>
    </row>
    <row r="426" spans="1:9" ht="16.5" x14ac:dyDescent="0.35">
      <c r="A426" s="13">
        <v>45572</v>
      </c>
      <c r="B426" s="14"/>
      <c r="C426" s="15" t="s">
        <v>12</v>
      </c>
      <c r="D426" s="15" t="s">
        <v>62</v>
      </c>
      <c r="E426" s="16"/>
      <c r="F426" s="17">
        <v>277.5</v>
      </c>
      <c r="G426" s="18"/>
      <c r="H426" s="19">
        <f t="shared" si="6"/>
        <v>-1010894.0100000007</v>
      </c>
      <c r="I426" s="4" t="s">
        <v>14</v>
      </c>
    </row>
    <row r="427" spans="1:9" ht="16.5" x14ac:dyDescent="0.35">
      <c r="A427" s="13">
        <v>45572</v>
      </c>
      <c r="B427" s="14"/>
      <c r="C427" s="15" t="s">
        <v>12</v>
      </c>
      <c r="D427" s="15" t="s">
        <v>62</v>
      </c>
      <c r="E427" s="16"/>
      <c r="F427" s="17">
        <v>957</v>
      </c>
      <c r="G427" s="18"/>
      <c r="H427" s="19">
        <f t="shared" si="6"/>
        <v>-1011851.0100000007</v>
      </c>
      <c r="I427" s="4" t="s">
        <v>14</v>
      </c>
    </row>
    <row r="428" spans="1:9" ht="16.5" x14ac:dyDescent="0.35">
      <c r="A428" s="13">
        <v>45572</v>
      </c>
      <c r="B428" s="14"/>
      <c r="C428" s="15" t="s">
        <v>12</v>
      </c>
      <c r="D428" s="15" t="s">
        <v>62</v>
      </c>
      <c r="E428" s="16"/>
      <c r="F428" s="17">
        <v>646</v>
      </c>
      <c r="G428" s="18"/>
      <c r="H428" s="19">
        <f t="shared" si="6"/>
        <v>-1012497.0100000007</v>
      </c>
      <c r="I428" s="4" t="s">
        <v>14</v>
      </c>
    </row>
    <row r="429" spans="1:9" ht="16.5" x14ac:dyDescent="0.35">
      <c r="A429" s="13">
        <v>45573</v>
      </c>
      <c r="B429" s="14"/>
      <c r="C429" s="15" t="s">
        <v>21</v>
      </c>
      <c r="D429" s="15" t="s">
        <v>41</v>
      </c>
      <c r="E429" s="16"/>
      <c r="F429" s="17">
        <v>20444.48</v>
      </c>
      <c r="G429" s="18"/>
      <c r="H429" s="19">
        <f t="shared" si="6"/>
        <v>-1032941.4900000007</v>
      </c>
      <c r="I429" s="4"/>
    </row>
    <row r="430" spans="1:9" ht="16.5" x14ac:dyDescent="0.35">
      <c r="A430" s="13">
        <v>45573</v>
      </c>
      <c r="B430" s="14"/>
      <c r="C430" s="15" t="s">
        <v>21</v>
      </c>
      <c r="D430" s="15" t="s">
        <v>163</v>
      </c>
      <c r="E430" s="16"/>
      <c r="F430" s="17">
        <v>13201.85</v>
      </c>
      <c r="G430" s="18"/>
      <c r="H430" s="19">
        <f t="shared" si="6"/>
        <v>-1046143.3400000007</v>
      </c>
      <c r="I430" s="4"/>
    </row>
    <row r="431" spans="1:9" ht="16.5" x14ac:dyDescent="0.35">
      <c r="A431" s="13">
        <v>45573</v>
      </c>
      <c r="B431" s="14"/>
      <c r="C431" s="15" t="s">
        <v>21</v>
      </c>
      <c r="D431" s="15" t="s">
        <v>43</v>
      </c>
      <c r="E431" s="16"/>
      <c r="F431" s="17">
        <v>14415.69</v>
      </c>
      <c r="G431" s="18"/>
      <c r="H431" s="19">
        <f t="shared" si="6"/>
        <v>-1060559.0300000007</v>
      </c>
      <c r="I431" s="4"/>
    </row>
    <row r="432" spans="1:9" ht="16.5" x14ac:dyDescent="0.35">
      <c r="A432" s="13">
        <v>45573</v>
      </c>
      <c r="B432" s="14"/>
      <c r="C432" s="15" t="s">
        <v>21</v>
      </c>
      <c r="D432" s="15" t="s">
        <v>75</v>
      </c>
      <c r="E432" s="16"/>
      <c r="F432" s="17">
        <v>31944.36</v>
      </c>
      <c r="G432" s="18"/>
      <c r="H432" s="19">
        <f t="shared" si="6"/>
        <v>-1092503.3900000008</v>
      </c>
      <c r="I432" s="4"/>
    </row>
    <row r="433" spans="1:9" ht="16.5" x14ac:dyDescent="0.35">
      <c r="A433" s="13">
        <v>45573</v>
      </c>
      <c r="B433" s="14"/>
      <c r="C433" s="15" t="s">
        <v>21</v>
      </c>
      <c r="D433" s="15" t="s">
        <v>47</v>
      </c>
      <c r="E433" s="16"/>
      <c r="F433" s="17">
        <v>44292.01</v>
      </c>
      <c r="G433" s="18"/>
      <c r="H433" s="19">
        <f t="shared" si="6"/>
        <v>-1136795.4000000008</v>
      </c>
      <c r="I433" s="4"/>
    </row>
    <row r="434" spans="1:9" ht="16.5" x14ac:dyDescent="0.35">
      <c r="A434" s="13">
        <v>45573</v>
      </c>
      <c r="B434" s="14"/>
      <c r="C434" s="15" t="s">
        <v>21</v>
      </c>
      <c r="D434" s="15" t="s">
        <v>49</v>
      </c>
      <c r="E434" s="16"/>
      <c r="F434" s="17">
        <v>35508</v>
      </c>
      <c r="G434" s="18"/>
      <c r="H434" s="19">
        <f t="shared" si="6"/>
        <v>-1172303.4000000008</v>
      </c>
      <c r="I434" s="4"/>
    </row>
    <row r="435" spans="1:9" ht="16.5" x14ac:dyDescent="0.35">
      <c r="A435" s="13">
        <v>45573</v>
      </c>
      <c r="B435" s="14"/>
      <c r="C435" s="15" t="s">
        <v>174</v>
      </c>
      <c r="D435" s="15" t="s">
        <v>175</v>
      </c>
      <c r="E435" s="16"/>
      <c r="F435" s="22"/>
      <c r="G435" s="17">
        <v>4750</v>
      </c>
      <c r="H435" s="19">
        <f t="shared" si="6"/>
        <v>-1167553.4000000008</v>
      </c>
      <c r="I435" s="4" t="s">
        <v>14</v>
      </c>
    </row>
    <row r="436" spans="1:9" ht="16.5" x14ac:dyDescent="0.35">
      <c r="A436" s="13">
        <v>45573</v>
      </c>
      <c r="B436" s="14"/>
      <c r="C436" s="15" t="s">
        <v>21</v>
      </c>
      <c r="D436" s="15" t="s">
        <v>44</v>
      </c>
      <c r="E436" s="16"/>
      <c r="F436" s="17">
        <v>12790.19</v>
      </c>
      <c r="G436" s="18"/>
      <c r="H436" s="19">
        <f t="shared" si="6"/>
        <v>-1180343.5900000008</v>
      </c>
      <c r="I436" s="4"/>
    </row>
    <row r="437" spans="1:9" ht="16.5" x14ac:dyDescent="0.35">
      <c r="A437" s="13">
        <v>45573</v>
      </c>
      <c r="B437" s="14"/>
      <c r="C437" s="15" t="s">
        <v>21</v>
      </c>
      <c r="D437" s="15" t="s">
        <v>40</v>
      </c>
      <c r="E437" s="16"/>
      <c r="F437" s="17">
        <v>7805.7</v>
      </c>
      <c r="G437" s="18"/>
      <c r="H437" s="19">
        <f t="shared" si="6"/>
        <v>-1188149.2900000007</v>
      </c>
      <c r="I437" s="4"/>
    </row>
    <row r="438" spans="1:9" ht="16.5" x14ac:dyDescent="0.35">
      <c r="A438" s="13">
        <v>45574</v>
      </c>
      <c r="B438" s="14"/>
      <c r="C438" s="15" t="s">
        <v>21</v>
      </c>
      <c r="D438" s="15" t="s">
        <v>84</v>
      </c>
      <c r="E438" s="16"/>
      <c r="F438" s="17">
        <v>206341.26</v>
      </c>
      <c r="G438" s="18"/>
      <c r="H438" s="19">
        <f t="shared" si="6"/>
        <v>-1394490.5500000007</v>
      </c>
      <c r="I438" s="4"/>
    </row>
    <row r="439" spans="1:9" ht="16.5" x14ac:dyDescent="0.35">
      <c r="A439" s="13">
        <v>45574</v>
      </c>
      <c r="B439" s="14"/>
      <c r="C439" s="15" t="s">
        <v>21</v>
      </c>
      <c r="D439" s="15" t="s">
        <v>175</v>
      </c>
      <c r="E439" s="16"/>
      <c r="F439" s="17">
        <v>66235.3</v>
      </c>
      <c r="G439" s="18"/>
      <c r="H439" s="19">
        <f t="shared" si="6"/>
        <v>-1460725.8500000008</v>
      </c>
      <c r="I439" s="4"/>
    </row>
    <row r="440" spans="1:9" ht="16.5" x14ac:dyDescent="0.35">
      <c r="A440" s="13">
        <v>45575</v>
      </c>
      <c r="B440" s="14"/>
      <c r="C440" s="15" t="s">
        <v>21</v>
      </c>
      <c r="D440" s="15" t="s">
        <v>111</v>
      </c>
      <c r="E440" s="16"/>
      <c r="F440" s="17">
        <v>100000</v>
      </c>
      <c r="G440" s="18"/>
      <c r="H440" s="19">
        <f t="shared" si="6"/>
        <v>-1560725.8500000008</v>
      </c>
      <c r="I440" s="4"/>
    </row>
    <row r="441" spans="1:9" ht="16.5" x14ac:dyDescent="0.35">
      <c r="A441" s="13">
        <v>45576</v>
      </c>
      <c r="B441" s="14"/>
      <c r="C441" s="15" t="s">
        <v>21</v>
      </c>
      <c r="D441" s="15" t="s">
        <v>47</v>
      </c>
      <c r="E441" s="16"/>
      <c r="F441" s="17">
        <v>53020.45</v>
      </c>
      <c r="G441" s="18"/>
      <c r="H441" s="19">
        <f t="shared" si="6"/>
        <v>-1613746.3000000007</v>
      </c>
      <c r="I441" s="4"/>
    </row>
    <row r="442" spans="1:9" ht="16.5" x14ac:dyDescent="0.35">
      <c r="A442" s="13">
        <v>45576</v>
      </c>
      <c r="B442" s="14"/>
      <c r="C442" s="15" t="s">
        <v>21</v>
      </c>
      <c r="D442" s="15" t="s">
        <v>40</v>
      </c>
      <c r="E442" s="16"/>
      <c r="F442" s="17">
        <v>6213.3</v>
      </c>
      <c r="G442" s="18"/>
      <c r="H442" s="19">
        <f t="shared" si="6"/>
        <v>-1619959.6000000008</v>
      </c>
      <c r="I442" s="4"/>
    </row>
    <row r="443" spans="1:9" ht="16.5" x14ac:dyDescent="0.35">
      <c r="A443" s="13">
        <v>45576</v>
      </c>
      <c r="B443" s="14"/>
      <c r="C443" s="15" t="s">
        <v>21</v>
      </c>
      <c r="D443" s="15" t="s">
        <v>49</v>
      </c>
      <c r="E443" s="16"/>
      <c r="F443" s="17">
        <v>55917.88</v>
      </c>
      <c r="G443" s="18"/>
      <c r="H443" s="19">
        <f t="shared" si="6"/>
        <v>-1675877.4800000007</v>
      </c>
      <c r="I443" s="4"/>
    </row>
    <row r="444" spans="1:9" ht="16.5" x14ac:dyDescent="0.35">
      <c r="A444" s="13">
        <v>45576</v>
      </c>
      <c r="B444" s="14"/>
      <c r="C444" s="15" t="s">
        <v>21</v>
      </c>
      <c r="D444" s="15" t="s">
        <v>41</v>
      </c>
      <c r="E444" s="16"/>
      <c r="F444" s="17">
        <v>9413.7999999999993</v>
      </c>
      <c r="G444" s="18"/>
      <c r="H444" s="19">
        <f t="shared" si="6"/>
        <v>-1685291.2800000007</v>
      </c>
      <c r="I444" s="4"/>
    </row>
    <row r="445" spans="1:9" ht="16.5" x14ac:dyDescent="0.35">
      <c r="A445" s="13">
        <v>45576</v>
      </c>
      <c r="B445" s="14"/>
      <c r="C445" s="15" t="s">
        <v>21</v>
      </c>
      <c r="D445" s="15" t="s">
        <v>43</v>
      </c>
      <c r="E445" s="16"/>
      <c r="F445" s="17">
        <v>44832.06</v>
      </c>
      <c r="G445" s="18"/>
      <c r="H445" s="19">
        <f t="shared" si="6"/>
        <v>-1730123.3400000008</v>
      </c>
      <c r="I445" s="4"/>
    </row>
    <row r="446" spans="1:9" ht="16.5" x14ac:dyDescent="0.35">
      <c r="A446" s="13">
        <v>45576</v>
      </c>
      <c r="B446" s="14"/>
      <c r="C446" s="15" t="s">
        <v>21</v>
      </c>
      <c r="D446" s="15" t="s">
        <v>176</v>
      </c>
      <c r="E446" s="16"/>
      <c r="F446" s="17">
        <v>19167.330000000002</v>
      </c>
      <c r="G446" s="18"/>
      <c r="H446" s="19">
        <f t="shared" si="6"/>
        <v>-1749290.6700000009</v>
      </c>
      <c r="I446" s="4"/>
    </row>
    <row r="447" spans="1:9" ht="16.5" x14ac:dyDescent="0.35">
      <c r="A447" s="13">
        <v>45576</v>
      </c>
      <c r="B447" s="14"/>
      <c r="C447" s="15" t="s">
        <v>21</v>
      </c>
      <c r="D447" s="15" t="s">
        <v>42</v>
      </c>
      <c r="E447" s="16"/>
      <c r="F447" s="17">
        <v>3727.98</v>
      </c>
      <c r="G447" s="18"/>
      <c r="H447" s="19">
        <f t="shared" si="6"/>
        <v>-1753018.6500000008</v>
      </c>
      <c r="I447" s="4"/>
    </row>
    <row r="448" spans="1:9" ht="16.5" x14ac:dyDescent="0.35">
      <c r="A448" s="13">
        <v>45576</v>
      </c>
      <c r="B448" s="14"/>
      <c r="C448" s="15" t="s">
        <v>21</v>
      </c>
      <c r="D448" s="15" t="s">
        <v>75</v>
      </c>
      <c r="E448" s="16"/>
      <c r="F448" s="17">
        <v>15976.94</v>
      </c>
      <c r="G448" s="18"/>
      <c r="H448" s="19">
        <f t="shared" si="6"/>
        <v>-1768995.5900000008</v>
      </c>
      <c r="I448" s="4"/>
    </row>
    <row r="449" spans="1:9" ht="16.5" x14ac:dyDescent="0.35">
      <c r="A449" s="13">
        <v>45576</v>
      </c>
      <c r="B449" s="14"/>
      <c r="C449" s="15" t="s">
        <v>21</v>
      </c>
      <c r="D449" s="15" t="s">
        <v>163</v>
      </c>
      <c r="E449" s="16"/>
      <c r="F449" s="17">
        <v>7654.78</v>
      </c>
      <c r="G449" s="18"/>
      <c r="H449" s="19">
        <f t="shared" si="6"/>
        <v>-1776650.3700000008</v>
      </c>
      <c r="I449" s="4"/>
    </row>
    <row r="450" spans="1:9" ht="16.5" x14ac:dyDescent="0.35">
      <c r="A450" s="13">
        <v>45576</v>
      </c>
      <c r="B450" s="14"/>
      <c r="C450" s="15" t="s">
        <v>21</v>
      </c>
      <c r="D450" s="15" t="s">
        <v>44</v>
      </c>
      <c r="E450" s="16"/>
      <c r="F450" s="17">
        <v>12376.81</v>
      </c>
      <c r="G450" s="18"/>
      <c r="H450" s="19">
        <f t="shared" si="6"/>
        <v>-1789027.1800000009</v>
      </c>
      <c r="I450" s="4"/>
    </row>
    <row r="451" spans="1:9" ht="16.5" x14ac:dyDescent="0.35">
      <c r="A451" s="13">
        <v>45576</v>
      </c>
      <c r="B451" s="14"/>
      <c r="C451" s="15" t="s">
        <v>168</v>
      </c>
      <c r="D451" s="15" t="s">
        <v>177</v>
      </c>
      <c r="E451" s="16"/>
      <c r="F451" s="17">
        <v>58.14</v>
      </c>
      <c r="G451" s="18"/>
      <c r="H451" s="19">
        <f t="shared" si="6"/>
        <v>-1789085.3200000008</v>
      </c>
      <c r="I451" s="4"/>
    </row>
    <row r="452" spans="1:9" ht="16.5" x14ac:dyDescent="0.35">
      <c r="A452" s="13">
        <v>45576</v>
      </c>
      <c r="B452" s="14"/>
      <c r="C452" s="15" t="s">
        <v>15</v>
      </c>
      <c r="D452" s="15" t="s">
        <v>92</v>
      </c>
      <c r="E452" s="16"/>
      <c r="F452" s="17">
        <v>111481.9</v>
      </c>
      <c r="G452" s="18"/>
      <c r="H452" s="19">
        <f t="shared" si="6"/>
        <v>-1900567.2200000007</v>
      </c>
      <c r="I452" s="4"/>
    </row>
    <row r="453" spans="1:9" ht="16.5" x14ac:dyDescent="0.35">
      <c r="A453" s="13">
        <v>45579</v>
      </c>
      <c r="B453" s="14"/>
      <c r="C453" s="15" t="s">
        <v>15</v>
      </c>
      <c r="D453" s="15" t="s">
        <v>98</v>
      </c>
      <c r="E453" s="16"/>
      <c r="F453" s="17">
        <v>6273.62</v>
      </c>
      <c r="G453" s="18"/>
      <c r="H453" s="19">
        <f t="shared" si="6"/>
        <v>-1906840.8400000008</v>
      </c>
      <c r="I453" s="4" t="s">
        <v>14</v>
      </c>
    </row>
    <row r="454" spans="1:9" ht="16.5" x14ac:dyDescent="0.35">
      <c r="A454" s="13">
        <v>45579</v>
      </c>
      <c r="B454" s="14"/>
      <c r="C454" s="15" t="s">
        <v>28</v>
      </c>
      <c r="D454" s="20" t="s">
        <v>29</v>
      </c>
      <c r="E454" s="21" t="s">
        <v>178</v>
      </c>
      <c r="F454" s="22"/>
      <c r="G454" s="17">
        <v>1078031.8799999999</v>
      </c>
      <c r="H454" s="19">
        <f t="shared" si="6"/>
        <v>-828808.96000000089</v>
      </c>
      <c r="I454" s="4"/>
    </row>
    <row r="455" spans="1:9" ht="16.5" x14ac:dyDescent="0.35">
      <c r="A455" s="13">
        <v>45579</v>
      </c>
      <c r="B455" s="14"/>
      <c r="C455" s="15" t="s">
        <v>25</v>
      </c>
      <c r="D455" s="23" t="s">
        <v>31</v>
      </c>
      <c r="E455" s="21"/>
      <c r="F455" s="22">
        <v>1479.09</v>
      </c>
      <c r="G455" s="17"/>
      <c r="H455" s="19">
        <f t="shared" si="6"/>
        <v>-830288.05000000086</v>
      </c>
      <c r="I455" s="4"/>
    </row>
    <row r="456" spans="1:9" ht="16.5" x14ac:dyDescent="0.35">
      <c r="A456" s="13">
        <v>45579</v>
      </c>
      <c r="B456" s="14"/>
      <c r="C456" s="15" t="s">
        <v>32</v>
      </c>
      <c r="D456" s="23"/>
      <c r="E456" s="21"/>
      <c r="F456" s="22">
        <v>7031.88</v>
      </c>
      <c r="G456" s="17"/>
      <c r="H456" s="19">
        <f t="shared" ref="H456:H519" si="7">H455+G456-F456</f>
        <v>-837319.93000000087</v>
      </c>
      <c r="I456" s="4"/>
    </row>
    <row r="457" spans="1:9" ht="16.5" x14ac:dyDescent="0.35">
      <c r="A457" s="13">
        <v>45579</v>
      </c>
      <c r="B457" s="14"/>
      <c r="C457" s="15" t="s">
        <v>21</v>
      </c>
      <c r="D457" s="15" t="s">
        <v>179</v>
      </c>
      <c r="E457" s="16"/>
      <c r="F457" s="17">
        <v>1800</v>
      </c>
      <c r="G457" s="18"/>
      <c r="H457" s="19">
        <f t="shared" si="7"/>
        <v>-839119.93000000087</v>
      </c>
      <c r="I457" s="4" t="s">
        <v>14</v>
      </c>
    </row>
    <row r="458" spans="1:9" ht="16.5" x14ac:dyDescent="0.35">
      <c r="A458" s="13">
        <v>45579</v>
      </c>
      <c r="B458" s="14"/>
      <c r="C458" s="15" t="s">
        <v>12</v>
      </c>
      <c r="D458" s="15" t="s">
        <v>13</v>
      </c>
      <c r="E458" s="16"/>
      <c r="F458" s="17">
        <v>1159.75</v>
      </c>
      <c r="G458" s="18"/>
      <c r="H458" s="19">
        <f t="shared" si="7"/>
        <v>-840279.68000000087</v>
      </c>
      <c r="I458" s="4" t="s">
        <v>14</v>
      </c>
    </row>
    <row r="459" spans="1:9" ht="16.5" x14ac:dyDescent="0.35">
      <c r="A459" s="13">
        <v>45579</v>
      </c>
      <c r="B459" s="14"/>
      <c r="C459" s="15" t="s">
        <v>12</v>
      </c>
      <c r="D459" s="15" t="s">
        <v>180</v>
      </c>
      <c r="E459" s="16"/>
      <c r="F459" s="17">
        <v>1654</v>
      </c>
      <c r="G459" s="18"/>
      <c r="H459" s="19">
        <f t="shared" si="7"/>
        <v>-841933.68000000087</v>
      </c>
      <c r="I459" s="4" t="s">
        <v>14</v>
      </c>
    </row>
    <row r="460" spans="1:9" ht="16.5" x14ac:dyDescent="0.35">
      <c r="A460" s="13">
        <v>45580</v>
      </c>
      <c r="B460" s="14"/>
      <c r="C460" s="15" t="s">
        <v>21</v>
      </c>
      <c r="D460" s="15" t="s">
        <v>176</v>
      </c>
      <c r="E460" s="16"/>
      <c r="F460" s="17">
        <v>8130.08</v>
      </c>
      <c r="G460" s="18"/>
      <c r="H460" s="19">
        <f t="shared" si="7"/>
        <v>-850063.76000000082</v>
      </c>
      <c r="I460" s="4"/>
    </row>
    <row r="461" spans="1:9" ht="16.5" x14ac:dyDescent="0.35">
      <c r="A461" s="13">
        <v>45580</v>
      </c>
      <c r="B461" s="14"/>
      <c r="C461" s="15" t="s">
        <v>21</v>
      </c>
      <c r="D461" s="15" t="s">
        <v>163</v>
      </c>
      <c r="E461" s="16"/>
      <c r="F461" s="17">
        <v>22192.04</v>
      </c>
      <c r="G461" s="18"/>
      <c r="H461" s="19">
        <f t="shared" si="7"/>
        <v>-872255.80000000086</v>
      </c>
      <c r="I461" s="4"/>
    </row>
    <row r="462" spans="1:9" ht="16.5" x14ac:dyDescent="0.35">
      <c r="A462" s="13">
        <v>45580</v>
      </c>
      <c r="B462" s="14"/>
      <c r="C462" s="15" t="s">
        <v>21</v>
      </c>
      <c r="D462" s="15" t="s">
        <v>47</v>
      </c>
      <c r="E462" s="16"/>
      <c r="F462" s="17">
        <v>61301</v>
      </c>
      <c r="G462" s="18"/>
      <c r="H462" s="19">
        <f t="shared" si="7"/>
        <v>-933556.80000000086</v>
      </c>
      <c r="I462" s="4"/>
    </row>
    <row r="463" spans="1:9" ht="16.5" x14ac:dyDescent="0.35">
      <c r="A463" s="13">
        <v>45580</v>
      </c>
      <c r="B463" s="14"/>
      <c r="C463" s="15" t="s">
        <v>21</v>
      </c>
      <c r="D463" s="15" t="s">
        <v>43</v>
      </c>
      <c r="E463" s="16"/>
      <c r="F463" s="17">
        <v>26231.17</v>
      </c>
      <c r="G463" s="18"/>
      <c r="H463" s="19">
        <f t="shared" si="7"/>
        <v>-959787.9700000009</v>
      </c>
      <c r="I463" s="4"/>
    </row>
    <row r="464" spans="1:9" ht="16.5" x14ac:dyDescent="0.35">
      <c r="A464" s="13">
        <v>45580</v>
      </c>
      <c r="B464" s="14"/>
      <c r="C464" s="15" t="s">
        <v>21</v>
      </c>
      <c r="D464" s="15" t="s">
        <v>170</v>
      </c>
      <c r="E464" s="16"/>
      <c r="F464" s="17">
        <v>3336.32</v>
      </c>
      <c r="G464" s="18"/>
      <c r="H464" s="19">
        <f t="shared" si="7"/>
        <v>-963124.29000000085</v>
      </c>
      <c r="I464" s="4"/>
    </row>
    <row r="465" spans="1:9" ht="16.5" x14ac:dyDescent="0.35">
      <c r="A465" s="13">
        <v>45580</v>
      </c>
      <c r="B465" s="14"/>
      <c r="C465" s="15" t="s">
        <v>21</v>
      </c>
      <c r="D465" s="15" t="s">
        <v>44</v>
      </c>
      <c r="E465" s="16"/>
      <c r="F465" s="17">
        <v>16564.88</v>
      </c>
      <c r="G465" s="18"/>
      <c r="H465" s="19">
        <f t="shared" si="7"/>
        <v>-979689.17000000086</v>
      </c>
      <c r="I465" s="4"/>
    </row>
    <row r="466" spans="1:9" ht="16.5" x14ac:dyDescent="0.35">
      <c r="A466" s="13">
        <v>45580</v>
      </c>
      <c r="B466" s="14"/>
      <c r="C466" s="15" t="s">
        <v>21</v>
      </c>
      <c r="D466" s="15" t="s">
        <v>49</v>
      </c>
      <c r="E466" s="16"/>
      <c r="F466" s="17">
        <v>47147.8</v>
      </c>
      <c r="G466" s="18"/>
      <c r="H466" s="19">
        <f t="shared" si="7"/>
        <v>-1026836.9700000009</v>
      </c>
      <c r="I466" s="4"/>
    </row>
    <row r="467" spans="1:9" ht="16.5" x14ac:dyDescent="0.35">
      <c r="A467" s="13">
        <v>45580</v>
      </c>
      <c r="B467" s="14"/>
      <c r="C467" s="15" t="s">
        <v>15</v>
      </c>
      <c r="D467" s="15" t="s">
        <v>17</v>
      </c>
      <c r="E467" s="16"/>
      <c r="F467" s="17">
        <v>20139.84</v>
      </c>
      <c r="G467" s="18"/>
      <c r="H467" s="19">
        <f t="shared" si="7"/>
        <v>-1046976.8100000009</v>
      </c>
      <c r="I467" s="4" t="s">
        <v>14</v>
      </c>
    </row>
    <row r="468" spans="1:9" ht="16.5" x14ac:dyDescent="0.35">
      <c r="A468" s="13">
        <v>45580</v>
      </c>
      <c r="B468" s="14"/>
      <c r="C468" s="15" t="s">
        <v>15</v>
      </c>
      <c r="D468" s="15" t="s">
        <v>17</v>
      </c>
      <c r="E468" s="16"/>
      <c r="F468" s="17">
        <v>20408.169999999998</v>
      </c>
      <c r="G468" s="18"/>
      <c r="H468" s="19">
        <f t="shared" si="7"/>
        <v>-1067384.9800000009</v>
      </c>
      <c r="I468" s="4" t="s">
        <v>14</v>
      </c>
    </row>
    <row r="469" spans="1:9" ht="16.5" x14ac:dyDescent="0.35">
      <c r="A469" s="13">
        <v>45580</v>
      </c>
      <c r="B469" s="14"/>
      <c r="C469" s="15" t="s">
        <v>21</v>
      </c>
      <c r="D469" s="15" t="s">
        <v>22</v>
      </c>
      <c r="E469" s="16"/>
      <c r="F469" s="17">
        <v>160967</v>
      </c>
      <c r="G469" s="18"/>
      <c r="H469" s="19">
        <f t="shared" si="7"/>
        <v>-1228351.9800000009</v>
      </c>
      <c r="I469" s="4"/>
    </row>
    <row r="470" spans="1:9" ht="16.5" x14ac:dyDescent="0.35">
      <c r="A470" s="13">
        <v>45581</v>
      </c>
      <c r="B470" s="14"/>
      <c r="C470" s="15" t="s">
        <v>21</v>
      </c>
      <c r="D470" s="15" t="s">
        <v>111</v>
      </c>
      <c r="E470" s="16"/>
      <c r="F470" s="17">
        <v>286574.33</v>
      </c>
      <c r="G470" s="18"/>
      <c r="H470" s="19">
        <f t="shared" si="7"/>
        <v>-1514926.310000001</v>
      </c>
      <c r="I470" s="4"/>
    </row>
    <row r="471" spans="1:9" ht="16.5" x14ac:dyDescent="0.35">
      <c r="A471" s="13">
        <v>45581</v>
      </c>
      <c r="B471" s="14"/>
      <c r="C471" s="15" t="s">
        <v>168</v>
      </c>
      <c r="D471" s="15" t="s">
        <v>181</v>
      </c>
      <c r="E471" s="16"/>
      <c r="F471" s="17">
        <v>58.12</v>
      </c>
      <c r="G471" s="18"/>
      <c r="H471" s="19">
        <f t="shared" si="7"/>
        <v>-1514984.4300000011</v>
      </c>
      <c r="I471" s="4"/>
    </row>
    <row r="472" spans="1:9" ht="16.5" x14ac:dyDescent="0.35">
      <c r="A472" s="13">
        <v>45581</v>
      </c>
      <c r="B472" s="13">
        <v>45582</v>
      </c>
      <c r="C472" s="15" t="s">
        <v>69</v>
      </c>
      <c r="D472" s="15" t="s">
        <v>70</v>
      </c>
      <c r="E472" s="16" t="s">
        <v>182</v>
      </c>
      <c r="F472" s="17">
        <v>83312.800000000003</v>
      </c>
      <c r="G472" s="18"/>
      <c r="H472" s="19">
        <f t="shared" si="7"/>
        <v>-1598297.2300000011</v>
      </c>
      <c r="I472" s="4" t="s">
        <v>14</v>
      </c>
    </row>
    <row r="473" spans="1:9" ht="16.5" x14ac:dyDescent="0.35">
      <c r="A473" s="13">
        <v>45581</v>
      </c>
      <c r="B473" s="13">
        <v>45588</v>
      </c>
      <c r="C473" s="15" t="s">
        <v>69</v>
      </c>
      <c r="D473" s="15" t="s">
        <v>70</v>
      </c>
      <c r="E473" s="16" t="s">
        <v>183</v>
      </c>
      <c r="F473" s="17">
        <v>74392.800000000003</v>
      </c>
      <c r="G473" s="18"/>
      <c r="H473" s="19">
        <f t="shared" si="7"/>
        <v>-1672690.0300000012</v>
      </c>
      <c r="I473" s="4" t="s">
        <v>14</v>
      </c>
    </row>
    <row r="474" spans="1:9" ht="16.5" x14ac:dyDescent="0.35">
      <c r="A474" s="13">
        <v>45582</v>
      </c>
      <c r="B474" s="13"/>
      <c r="C474" s="15" t="s">
        <v>69</v>
      </c>
      <c r="D474" s="15" t="s">
        <v>171</v>
      </c>
      <c r="E474" s="16" t="s">
        <v>184</v>
      </c>
      <c r="F474" s="17">
        <v>3440</v>
      </c>
      <c r="G474" s="18"/>
      <c r="H474" s="19">
        <f t="shared" si="7"/>
        <v>-1676130.0300000012</v>
      </c>
      <c r="I474" s="4" t="s">
        <v>14</v>
      </c>
    </row>
    <row r="475" spans="1:9" ht="16.5" x14ac:dyDescent="0.35">
      <c r="A475" s="13">
        <v>45582</v>
      </c>
      <c r="B475" s="14"/>
      <c r="C475" s="15" t="s">
        <v>12</v>
      </c>
      <c r="D475" s="15" t="s">
        <v>185</v>
      </c>
      <c r="E475" s="16"/>
      <c r="F475" s="17">
        <v>1499</v>
      </c>
      <c r="G475" s="18"/>
      <c r="H475" s="19">
        <f t="shared" si="7"/>
        <v>-1677629.0300000012</v>
      </c>
      <c r="I475" s="4" t="s">
        <v>14</v>
      </c>
    </row>
    <row r="476" spans="1:9" ht="16.5" x14ac:dyDescent="0.35">
      <c r="A476" s="13">
        <v>45583</v>
      </c>
      <c r="B476" s="14"/>
      <c r="C476" s="15" t="s">
        <v>21</v>
      </c>
      <c r="D476" s="15" t="s">
        <v>163</v>
      </c>
      <c r="E476" s="16"/>
      <c r="F476" s="17">
        <v>34543.879999999997</v>
      </c>
      <c r="G476" s="18"/>
      <c r="H476" s="19">
        <f t="shared" si="7"/>
        <v>-1712172.9100000011</v>
      </c>
      <c r="I476" s="4"/>
    </row>
    <row r="477" spans="1:9" ht="16.5" x14ac:dyDescent="0.35">
      <c r="A477" s="13">
        <v>45583</v>
      </c>
      <c r="B477" s="14"/>
      <c r="C477" s="15" t="s">
        <v>21</v>
      </c>
      <c r="D477" s="15" t="s">
        <v>44</v>
      </c>
      <c r="E477" s="16"/>
      <c r="F477" s="17">
        <v>8238.3700000000008</v>
      </c>
      <c r="G477" s="18"/>
      <c r="H477" s="19">
        <f t="shared" si="7"/>
        <v>-1720411.2800000012</v>
      </c>
      <c r="I477" s="4"/>
    </row>
    <row r="478" spans="1:9" ht="16.5" x14ac:dyDescent="0.35">
      <c r="A478" s="13">
        <v>45583</v>
      </c>
      <c r="B478" s="14"/>
      <c r="C478" s="15" t="s">
        <v>21</v>
      </c>
      <c r="D478" s="15" t="s">
        <v>44</v>
      </c>
      <c r="E478" s="16"/>
      <c r="F478" s="17">
        <v>5127.0200000000004</v>
      </c>
      <c r="G478" s="18"/>
      <c r="H478" s="19">
        <f t="shared" si="7"/>
        <v>-1725538.3000000012</v>
      </c>
      <c r="I478" s="4"/>
    </row>
    <row r="479" spans="1:9" ht="16.5" x14ac:dyDescent="0.35">
      <c r="A479" s="13">
        <v>45583</v>
      </c>
      <c r="B479" s="14"/>
      <c r="C479" s="15" t="s">
        <v>21</v>
      </c>
      <c r="D479" s="15" t="s">
        <v>47</v>
      </c>
      <c r="E479" s="16"/>
      <c r="F479" s="17">
        <v>34340.36</v>
      </c>
      <c r="G479" s="18"/>
      <c r="H479" s="19">
        <f t="shared" si="7"/>
        <v>-1759878.6600000013</v>
      </c>
      <c r="I479" s="4"/>
    </row>
    <row r="480" spans="1:9" ht="16.5" x14ac:dyDescent="0.35">
      <c r="A480" s="13">
        <v>45583</v>
      </c>
      <c r="B480" s="14"/>
      <c r="C480" s="15" t="s">
        <v>21</v>
      </c>
      <c r="D480" s="15" t="s">
        <v>50</v>
      </c>
      <c r="E480" s="16"/>
      <c r="F480" s="17">
        <v>7138.67</v>
      </c>
      <c r="G480" s="18"/>
      <c r="H480" s="19">
        <f t="shared" si="7"/>
        <v>-1767017.3300000012</v>
      </c>
      <c r="I480" s="4"/>
    </row>
    <row r="481" spans="1:9" ht="16.5" x14ac:dyDescent="0.35">
      <c r="A481" s="13">
        <v>45583</v>
      </c>
      <c r="B481" s="14"/>
      <c r="C481" s="15" t="s">
        <v>21</v>
      </c>
      <c r="D481" s="15" t="s">
        <v>176</v>
      </c>
      <c r="E481" s="16"/>
      <c r="F481" s="17">
        <v>8105.11</v>
      </c>
      <c r="G481" s="18"/>
      <c r="H481" s="19">
        <f t="shared" si="7"/>
        <v>-1775122.4400000013</v>
      </c>
      <c r="I481" s="4"/>
    </row>
    <row r="482" spans="1:9" ht="16.5" x14ac:dyDescent="0.35">
      <c r="A482" s="13">
        <v>45583</v>
      </c>
      <c r="B482" s="14"/>
      <c r="C482" s="15" t="s">
        <v>21</v>
      </c>
      <c r="D482" s="15" t="s">
        <v>43</v>
      </c>
      <c r="E482" s="16"/>
      <c r="F482" s="17">
        <v>27389.75</v>
      </c>
      <c r="G482" s="18"/>
      <c r="H482" s="19">
        <f t="shared" si="7"/>
        <v>-1802512.1900000013</v>
      </c>
      <c r="I482" s="4"/>
    </row>
    <row r="483" spans="1:9" ht="16.5" x14ac:dyDescent="0.35">
      <c r="A483" s="13">
        <v>45583</v>
      </c>
      <c r="B483" s="14"/>
      <c r="C483" s="15" t="s">
        <v>21</v>
      </c>
      <c r="D483" s="15" t="s">
        <v>49</v>
      </c>
      <c r="E483" s="16"/>
      <c r="F483" s="17">
        <v>25117.95</v>
      </c>
      <c r="G483" s="18"/>
      <c r="H483" s="19">
        <f t="shared" si="7"/>
        <v>-1827630.1400000013</v>
      </c>
      <c r="I483" s="4"/>
    </row>
    <row r="484" spans="1:9" ht="16.5" x14ac:dyDescent="0.35">
      <c r="A484" s="13">
        <v>45583</v>
      </c>
      <c r="B484" s="14"/>
      <c r="C484" s="15" t="s">
        <v>21</v>
      </c>
      <c r="D484" s="15" t="s">
        <v>75</v>
      </c>
      <c r="E484" s="16"/>
      <c r="F484" s="17">
        <v>12969.27</v>
      </c>
      <c r="G484" s="18"/>
      <c r="H484" s="19">
        <f t="shared" si="7"/>
        <v>-1840599.4100000013</v>
      </c>
      <c r="I484" s="4"/>
    </row>
    <row r="485" spans="1:9" ht="16.5" x14ac:dyDescent="0.35">
      <c r="A485" s="13">
        <v>45583</v>
      </c>
      <c r="B485" s="14"/>
      <c r="C485" s="15" t="s">
        <v>21</v>
      </c>
      <c r="D485" s="15" t="s">
        <v>34</v>
      </c>
      <c r="E485" s="16"/>
      <c r="F485" s="17">
        <v>3800.64</v>
      </c>
      <c r="G485" s="18"/>
      <c r="H485" s="19">
        <f t="shared" si="7"/>
        <v>-1844400.0500000012</v>
      </c>
      <c r="I485" s="4"/>
    </row>
    <row r="486" spans="1:9" ht="16.5" x14ac:dyDescent="0.35">
      <c r="A486" s="13">
        <v>45583</v>
      </c>
      <c r="B486" s="14"/>
      <c r="C486" s="15" t="s">
        <v>93</v>
      </c>
      <c r="D486" s="15"/>
      <c r="E486" s="16"/>
      <c r="F486" s="17">
        <v>547.79999999999995</v>
      </c>
      <c r="G486" s="18"/>
      <c r="H486" s="19">
        <f t="shared" si="7"/>
        <v>-1844947.8500000013</v>
      </c>
      <c r="I486" s="4"/>
    </row>
    <row r="487" spans="1:9" ht="16.5" x14ac:dyDescent="0.35">
      <c r="A487" s="13">
        <v>45583</v>
      </c>
      <c r="B487" s="14"/>
      <c r="C487" s="15" t="s">
        <v>69</v>
      </c>
      <c r="D487" s="15" t="s">
        <v>171</v>
      </c>
      <c r="E487" s="16" t="s">
        <v>186</v>
      </c>
      <c r="F487" s="17">
        <v>650</v>
      </c>
      <c r="G487" s="18"/>
      <c r="H487" s="19">
        <f t="shared" si="7"/>
        <v>-1845597.8500000013</v>
      </c>
      <c r="I487" s="4" t="s">
        <v>14</v>
      </c>
    </row>
    <row r="488" spans="1:9" ht="16.5" x14ac:dyDescent="0.35">
      <c r="A488" s="13">
        <v>45586</v>
      </c>
      <c r="B488" s="14"/>
      <c r="C488" s="15" t="s">
        <v>12</v>
      </c>
      <c r="D488" s="15" t="s">
        <v>62</v>
      </c>
      <c r="E488" s="16"/>
      <c r="F488" s="17">
        <v>2593</v>
      </c>
      <c r="G488" s="18"/>
      <c r="H488" s="19">
        <f t="shared" si="7"/>
        <v>-1848190.8500000013</v>
      </c>
      <c r="I488" s="4" t="s">
        <v>14</v>
      </c>
    </row>
    <row r="489" spans="1:9" ht="16.5" x14ac:dyDescent="0.35">
      <c r="A489" s="13">
        <v>45587</v>
      </c>
      <c r="B489" s="14"/>
      <c r="C489" s="15" t="s">
        <v>21</v>
      </c>
      <c r="D489" s="15" t="s">
        <v>51</v>
      </c>
      <c r="E489" s="16"/>
      <c r="F489" s="17">
        <v>7363.72</v>
      </c>
      <c r="G489" s="18"/>
      <c r="H489" s="19">
        <f t="shared" si="7"/>
        <v>-1855554.5700000012</v>
      </c>
      <c r="I489" s="4"/>
    </row>
    <row r="490" spans="1:9" ht="16.5" x14ac:dyDescent="0.35">
      <c r="A490" s="13">
        <v>45587</v>
      </c>
      <c r="B490" s="14"/>
      <c r="C490" s="15" t="s">
        <v>21</v>
      </c>
      <c r="D490" s="15" t="s">
        <v>50</v>
      </c>
      <c r="E490" s="16"/>
      <c r="F490" s="17">
        <v>34604.31</v>
      </c>
      <c r="G490" s="18"/>
      <c r="H490" s="19">
        <f t="shared" si="7"/>
        <v>-1890158.8800000013</v>
      </c>
      <c r="I490" s="4"/>
    </row>
    <row r="491" spans="1:9" ht="16.5" x14ac:dyDescent="0.35">
      <c r="A491" s="13">
        <v>45587</v>
      </c>
      <c r="B491" s="14"/>
      <c r="C491" s="15" t="s">
        <v>21</v>
      </c>
      <c r="D491" s="15" t="s">
        <v>44</v>
      </c>
      <c r="E491" s="16"/>
      <c r="F491" s="17">
        <v>24048.71</v>
      </c>
      <c r="G491" s="18"/>
      <c r="H491" s="19">
        <f t="shared" si="7"/>
        <v>-1914207.5900000012</v>
      </c>
      <c r="I491" s="4"/>
    </row>
    <row r="492" spans="1:9" ht="16.5" x14ac:dyDescent="0.35">
      <c r="A492" s="13">
        <v>45587</v>
      </c>
      <c r="B492" s="14"/>
      <c r="C492" s="15" t="s">
        <v>21</v>
      </c>
      <c r="D492" s="15" t="s">
        <v>163</v>
      </c>
      <c r="E492" s="16"/>
      <c r="F492" s="17">
        <v>12365.94</v>
      </c>
      <c r="G492" s="18"/>
      <c r="H492" s="19">
        <f t="shared" si="7"/>
        <v>-1926573.5300000012</v>
      </c>
      <c r="I492" s="4"/>
    </row>
    <row r="493" spans="1:9" ht="16.5" x14ac:dyDescent="0.35">
      <c r="A493" s="13">
        <v>45587</v>
      </c>
      <c r="B493" s="14"/>
      <c r="C493" s="15" t="s">
        <v>21</v>
      </c>
      <c r="D493" s="15" t="s">
        <v>170</v>
      </c>
      <c r="E493" s="16"/>
      <c r="F493" s="17">
        <v>1015.25</v>
      </c>
      <c r="G493" s="18"/>
      <c r="H493" s="19">
        <f t="shared" si="7"/>
        <v>-1927588.7800000012</v>
      </c>
      <c r="I493" s="4"/>
    </row>
    <row r="494" spans="1:9" ht="16.5" x14ac:dyDescent="0.35">
      <c r="A494" s="13">
        <v>45587</v>
      </c>
      <c r="B494" s="14"/>
      <c r="C494" s="15" t="s">
        <v>21</v>
      </c>
      <c r="D494" s="15" t="s">
        <v>176</v>
      </c>
      <c r="E494" s="16"/>
      <c r="F494" s="17">
        <v>5814.34</v>
      </c>
      <c r="G494" s="18"/>
      <c r="H494" s="19">
        <f t="shared" si="7"/>
        <v>-1933403.1200000013</v>
      </c>
      <c r="I494" s="4"/>
    </row>
    <row r="495" spans="1:9" ht="16.5" x14ac:dyDescent="0.35">
      <c r="A495" s="13">
        <v>45587</v>
      </c>
      <c r="B495" s="14"/>
      <c r="C495" s="15" t="s">
        <v>21</v>
      </c>
      <c r="D495" s="15" t="s">
        <v>54</v>
      </c>
      <c r="E495" s="16"/>
      <c r="F495" s="17">
        <v>6443.75</v>
      </c>
      <c r="G495" s="18"/>
      <c r="H495" s="19">
        <f t="shared" si="7"/>
        <v>-1939846.8700000013</v>
      </c>
      <c r="I495" s="4"/>
    </row>
    <row r="496" spans="1:9" ht="16.5" x14ac:dyDescent="0.35">
      <c r="A496" s="13">
        <v>45587</v>
      </c>
      <c r="B496" s="14"/>
      <c r="C496" s="15" t="s">
        <v>21</v>
      </c>
      <c r="D496" s="15" t="s">
        <v>47</v>
      </c>
      <c r="E496" s="16"/>
      <c r="F496" s="17">
        <v>7313.74</v>
      </c>
      <c r="G496" s="18"/>
      <c r="H496" s="19">
        <f t="shared" si="7"/>
        <v>-1947160.6100000013</v>
      </c>
      <c r="I496" s="4"/>
    </row>
    <row r="497" spans="1:10" ht="16.5" x14ac:dyDescent="0.35">
      <c r="A497" s="13">
        <v>45587</v>
      </c>
      <c r="B497" s="14"/>
      <c r="C497" s="15" t="s">
        <v>21</v>
      </c>
      <c r="D497" s="15" t="s">
        <v>43</v>
      </c>
      <c r="E497" s="16"/>
      <c r="F497" s="17">
        <v>54448.959999999999</v>
      </c>
      <c r="G497" s="18"/>
      <c r="H497" s="19">
        <f t="shared" si="7"/>
        <v>-2001609.5700000012</v>
      </c>
      <c r="I497" s="4"/>
    </row>
    <row r="498" spans="1:10" ht="16.5" x14ac:dyDescent="0.35">
      <c r="A498" s="13">
        <v>45587</v>
      </c>
      <c r="B498" s="14"/>
      <c r="C498" s="15" t="s">
        <v>21</v>
      </c>
      <c r="D498" s="15" t="s">
        <v>48</v>
      </c>
      <c r="E498" s="16"/>
      <c r="F498" s="17">
        <v>6270.68</v>
      </c>
      <c r="G498" s="18"/>
      <c r="H498" s="19">
        <f t="shared" si="7"/>
        <v>-2007880.2500000012</v>
      </c>
      <c r="I498" s="4"/>
    </row>
    <row r="499" spans="1:10" ht="16.5" x14ac:dyDescent="0.35">
      <c r="A499" s="13">
        <v>45587</v>
      </c>
      <c r="B499" s="14"/>
      <c r="C499" s="15" t="s">
        <v>21</v>
      </c>
      <c r="D499" s="15" t="s">
        <v>34</v>
      </c>
      <c r="E499" s="16"/>
      <c r="F499" s="17">
        <v>24073.7</v>
      </c>
      <c r="G499" s="18"/>
      <c r="H499" s="19">
        <f t="shared" si="7"/>
        <v>-2031953.9500000011</v>
      </c>
      <c r="I499" s="4"/>
    </row>
    <row r="500" spans="1:10" ht="16.5" x14ac:dyDescent="0.35">
      <c r="A500" s="13">
        <v>45587</v>
      </c>
      <c r="B500" s="14"/>
      <c r="C500" s="15" t="s">
        <v>21</v>
      </c>
      <c r="D500" s="15" t="s">
        <v>42</v>
      </c>
      <c r="E500" s="16"/>
      <c r="F500" s="17">
        <v>4138.96</v>
      </c>
      <c r="G500" s="18"/>
      <c r="H500" s="19">
        <f t="shared" si="7"/>
        <v>-2036092.9100000011</v>
      </c>
      <c r="I500" s="4"/>
    </row>
    <row r="501" spans="1:10" ht="16.5" x14ac:dyDescent="0.35">
      <c r="A501" s="13">
        <v>45587</v>
      </c>
      <c r="B501" s="14"/>
      <c r="C501" s="15" t="s">
        <v>21</v>
      </c>
      <c r="D501" s="15" t="s">
        <v>41</v>
      </c>
      <c r="E501" s="16"/>
      <c r="F501" s="17">
        <v>5889.31</v>
      </c>
      <c r="G501" s="18"/>
      <c r="H501" s="19">
        <f t="shared" si="7"/>
        <v>-2041982.2200000011</v>
      </c>
      <c r="I501" s="4"/>
    </row>
    <row r="502" spans="1:10" ht="16.5" x14ac:dyDescent="0.35">
      <c r="A502" s="13">
        <v>45587</v>
      </c>
      <c r="B502" s="14"/>
      <c r="C502" s="15" t="s">
        <v>21</v>
      </c>
      <c r="D502" s="15" t="s">
        <v>46</v>
      </c>
      <c r="E502" s="16"/>
      <c r="F502" s="17">
        <v>32914.050000000003</v>
      </c>
      <c r="G502" s="18"/>
      <c r="H502" s="19">
        <f t="shared" si="7"/>
        <v>-2074896.2700000012</v>
      </c>
      <c r="I502" s="4"/>
      <c r="J502">
        <v>-2040502.1000000047</v>
      </c>
    </row>
    <row r="503" spans="1:10" ht="16.5" x14ac:dyDescent="0.35">
      <c r="A503" s="13">
        <v>45587</v>
      </c>
      <c r="B503" s="14"/>
      <c r="C503" s="15" t="s">
        <v>28</v>
      </c>
      <c r="D503" s="20" t="s">
        <v>29</v>
      </c>
      <c r="E503" s="21" t="s">
        <v>187</v>
      </c>
      <c r="F503" s="22"/>
      <c r="G503" s="17">
        <v>1074237.8999999999</v>
      </c>
      <c r="H503" s="19">
        <f t="shared" si="7"/>
        <v>-1000658.3700000013</v>
      </c>
      <c r="I503" s="4"/>
    </row>
    <row r="504" spans="1:10" ht="16.5" x14ac:dyDescent="0.35">
      <c r="A504" s="13">
        <v>45587</v>
      </c>
      <c r="B504" s="14"/>
      <c r="C504" s="15" t="s">
        <v>25</v>
      </c>
      <c r="D504" s="23" t="s">
        <v>31</v>
      </c>
      <c r="E504" s="21"/>
      <c r="F504" s="22">
        <v>1481.51</v>
      </c>
      <c r="G504" s="17"/>
      <c r="H504" s="19">
        <f t="shared" si="7"/>
        <v>-1002139.8800000013</v>
      </c>
      <c r="I504" s="4"/>
    </row>
    <row r="505" spans="1:10" ht="16.5" x14ac:dyDescent="0.35">
      <c r="A505" s="13">
        <v>45587</v>
      </c>
      <c r="B505" s="14"/>
      <c r="C505" s="15" t="s">
        <v>32</v>
      </c>
      <c r="D505" s="23"/>
      <c r="E505" s="21"/>
      <c r="F505" s="22">
        <v>7237.9</v>
      </c>
      <c r="G505" s="17"/>
      <c r="H505" s="19">
        <f t="shared" si="7"/>
        <v>-1009377.7800000013</v>
      </c>
      <c r="I505" s="4"/>
    </row>
    <row r="506" spans="1:10" ht="16.5" x14ac:dyDescent="0.35">
      <c r="A506" s="13">
        <v>45588</v>
      </c>
      <c r="B506" s="14"/>
      <c r="C506" s="15" t="s">
        <v>21</v>
      </c>
      <c r="D506" s="15" t="s">
        <v>75</v>
      </c>
      <c r="E506" s="16"/>
      <c r="F506" s="17">
        <v>39654.089999999997</v>
      </c>
      <c r="G506" s="18"/>
      <c r="H506" s="19">
        <f t="shared" si="7"/>
        <v>-1049031.8700000013</v>
      </c>
      <c r="I506" s="4"/>
    </row>
    <row r="507" spans="1:10" ht="16.5" x14ac:dyDescent="0.35">
      <c r="A507" s="13">
        <v>45588</v>
      </c>
      <c r="B507" s="14"/>
      <c r="C507" s="15" t="s">
        <v>21</v>
      </c>
      <c r="D507" s="15" t="s">
        <v>49</v>
      </c>
      <c r="E507" s="16"/>
      <c r="F507" s="17">
        <v>39781.449999999997</v>
      </c>
      <c r="G507" s="18"/>
      <c r="H507" s="19">
        <f t="shared" si="7"/>
        <v>-1088813.3200000012</v>
      </c>
      <c r="I507" s="4"/>
    </row>
    <row r="508" spans="1:10" ht="16.5" x14ac:dyDescent="0.35">
      <c r="A508" s="13">
        <v>45588</v>
      </c>
      <c r="B508" s="14"/>
      <c r="C508" s="15" t="s">
        <v>12</v>
      </c>
      <c r="D508" s="15" t="s">
        <v>138</v>
      </c>
      <c r="E508" s="16"/>
      <c r="F508" s="17">
        <v>500</v>
      </c>
      <c r="G508" s="18"/>
      <c r="H508" s="19">
        <f t="shared" si="7"/>
        <v>-1089313.3200000012</v>
      </c>
      <c r="I508" s="4" t="s">
        <v>14</v>
      </c>
    </row>
    <row r="509" spans="1:10" ht="16.5" x14ac:dyDescent="0.35">
      <c r="A509" s="13">
        <v>45588</v>
      </c>
      <c r="B509" s="14"/>
      <c r="C509" s="15" t="s">
        <v>21</v>
      </c>
      <c r="D509" s="15" t="s">
        <v>111</v>
      </c>
      <c r="E509" s="16"/>
      <c r="F509" s="17">
        <v>127897.43</v>
      </c>
      <c r="G509" s="18"/>
      <c r="H509" s="19">
        <f t="shared" si="7"/>
        <v>-1217210.7500000012</v>
      </c>
      <c r="I509" s="4"/>
    </row>
    <row r="510" spans="1:10" ht="16.5" x14ac:dyDescent="0.35">
      <c r="A510" s="13">
        <v>45588</v>
      </c>
      <c r="B510" s="14"/>
      <c r="C510" s="15" t="s">
        <v>21</v>
      </c>
      <c r="D510" s="15" t="s">
        <v>89</v>
      </c>
      <c r="E510" s="16"/>
      <c r="F510" s="17">
        <v>2400</v>
      </c>
      <c r="G510" s="18"/>
      <c r="H510" s="19">
        <f t="shared" si="7"/>
        <v>-1219610.7500000012</v>
      </c>
      <c r="I510" s="4" t="s">
        <v>188</v>
      </c>
    </row>
    <row r="511" spans="1:10" ht="16.5" x14ac:dyDescent="0.35">
      <c r="A511" s="13">
        <v>45589</v>
      </c>
      <c r="B511" s="14"/>
      <c r="C511" s="15" t="s">
        <v>21</v>
      </c>
      <c r="D511" s="15" t="s">
        <v>65</v>
      </c>
      <c r="E511" s="16"/>
      <c r="F511" s="17">
        <v>102000</v>
      </c>
      <c r="G511" s="18"/>
      <c r="H511" s="19">
        <f t="shared" si="7"/>
        <v>-1321610.7500000012</v>
      </c>
      <c r="I511" s="4" t="s">
        <v>14</v>
      </c>
    </row>
    <row r="512" spans="1:10" ht="16.5" x14ac:dyDescent="0.35">
      <c r="A512" s="13">
        <v>45590</v>
      </c>
      <c r="B512" s="14"/>
      <c r="C512" s="15" t="s">
        <v>21</v>
      </c>
      <c r="D512" s="15" t="s">
        <v>43</v>
      </c>
      <c r="E512" s="16"/>
      <c r="F512" s="17">
        <v>50433.2</v>
      </c>
      <c r="G512" s="18"/>
      <c r="H512" s="19">
        <f t="shared" si="7"/>
        <v>-1372043.9500000011</v>
      </c>
      <c r="I512" s="4"/>
    </row>
    <row r="513" spans="1:9" ht="16.5" x14ac:dyDescent="0.35">
      <c r="A513" s="13">
        <v>45590</v>
      </c>
      <c r="B513" s="14"/>
      <c r="C513" s="15" t="s">
        <v>21</v>
      </c>
      <c r="D513" s="15" t="s">
        <v>44</v>
      </c>
      <c r="E513" s="16"/>
      <c r="F513" s="17">
        <v>10013.870000000001</v>
      </c>
      <c r="G513" s="18"/>
      <c r="H513" s="19">
        <f t="shared" si="7"/>
        <v>-1382057.8200000012</v>
      </c>
      <c r="I513" s="4"/>
    </row>
    <row r="514" spans="1:9" ht="16.5" x14ac:dyDescent="0.35">
      <c r="A514" s="13">
        <v>45590</v>
      </c>
      <c r="B514" s="14"/>
      <c r="C514" s="15" t="s">
        <v>21</v>
      </c>
      <c r="D514" s="15" t="s">
        <v>34</v>
      </c>
      <c r="E514" s="16"/>
      <c r="F514" s="17">
        <v>22696.52</v>
      </c>
      <c r="G514" s="18"/>
      <c r="H514" s="19">
        <f t="shared" si="7"/>
        <v>-1404754.3400000012</v>
      </c>
      <c r="I514" s="4"/>
    </row>
    <row r="515" spans="1:9" ht="16.5" x14ac:dyDescent="0.35">
      <c r="A515" s="13">
        <v>45590</v>
      </c>
      <c r="B515" s="14"/>
      <c r="C515" s="15" t="s">
        <v>21</v>
      </c>
      <c r="D515" s="15" t="s">
        <v>50</v>
      </c>
      <c r="E515" s="16"/>
      <c r="F515" s="17">
        <v>7397.58</v>
      </c>
      <c r="G515" s="18"/>
      <c r="H515" s="19">
        <f t="shared" si="7"/>
        <v>-1412151.9200000013</v>
      </c>
      <c r="I515" s="4"/>
    </row>
    <row r="516" spans="1:9" ht="16.5" x14ac:dyDescent="0.35">
      <c r="A516" s="13">
        <v>45590</v>
      </c>
      <c r="B516" s="14"/>
      <c r="C516" s="15" t="s">
        <v>21</v>
      </c>
      <c r="D516" s="15" t="s">
        <v>54</v>
      </c>
      <c r="E516" s="16"/>
      <c r="F516" s="17">
        <v>7051.29</v>
      </c>
      <c r="G516" s="18"/>
      <c r="H516" s="19">
        <f t="shared" si="7"/>
        <v>-1419203.2100000014</v>
      </c>
      <c r="I516" s="4"/>
    </row>
    <row r="517" spans="1:9" ht="16.5" x14ac:dyDescent="0.35">
      <c r="A517" s="13">
        <v>45590</v>
      </c>
      <c r="B517" s="14"/>
      <c r="C517" s="15" t="s">
        <v>21</v>
      </c>
      <c r="D517" s="15" t="s">
        <v>47</v>
      </c>
      <c r="E517" s="16"/>
      <c r="F517" s="17">
        <v>55919.29</v>
      </c>
      <c r="G517" s="18"/>
      <c r="H517" s="19">
        <f t="shared" si="7"/>
        <v>-1475122.5000000014</v>
      </c>
      <c r="I517" s="4"/>
    </row>
    <row r="518" spans="1:9" ht="16.5" x14ac:dyDescent="0.35">
      <c r="A518" s="13">
        <v>45590</v>
      </c>
      <c r="B518" s="14"/>
      <c r="C518" s="15" t="s">
        <v>21</v>
      </c>
      <c r="D518" s="15" t="s">
        <v>49</v>
      </c>
      <c r="E518" s="16"/>
      <c r="F518" s="17">
        <v>22695.42</v>
      </c>
      <c r="G518" s="18"/>
      <c r="H518" s="19">
        <f t="shared" si="7"/>
        <v>-1497817.9200000013</v>
      </c>
      <c r="I518" s="4"/>
    </row>
    <row r="519" spans="1:9" ht="16.5" x14ac:dyDescent="0.35">
      <c r="A519" s="13">
        <v>45590</v>
      </c>
      <c r="B519" s="14"/>
      <c r="C519" s="15" t="s">
        <v>21</v>
      </c>
      <c r="D519" s="15" t="s">
        <v>42</v>
      </c>
      <c r="E519" s="16"/>
      <c r="F519" s="17">
        <v>3531.92</v>
      </c>
      <c r="G519" s="18"/>
      <c r="H519" s="19">
        <f t="shared" si="7"/>
        <v>-1501349.8400000012</v>
      </c>
      <c r="I519" s="4"/>
    </row>
    <row r="520" spans="1:9" ht="16.5" x14ac:dyDescent="0.35">
      <c r="A520" s="13">
        <v>45590</v>
      </c>
      <c r="B520" s="14"/>
      <c r="C520" s="15" t="s">
        <v>21</v>
      </c>
      <c r="D520" s="15" t="s">
        <v>53</v>
      </c>
      <c r="E520" s="16"/>
      <c r="F520" s="17">
        <v>5679.54</v>
      </c>
      <c r="G520" s="18"/>
      <c r="H520" s="19">
        <f t="shared" ref="H520:H583" si="8">H519+G520-F520</f>
        <v>-1507029.3800000013</v>
      </c>
      <c r="I520" s="4"/>
    </row>
    <row r="521" spans="1:9" ht="16.5" x14ac:dyDescent="0.35">
      <c r="A521" s="13">
        <v>45590</v>
      </c>
      <c r="B521" s="14"/>
      <c r="C521" s="15" t="s">
        <v>21</v>
      </c>
      <c r="D521" s="15" t="s">
        <v>75</v>
      </c>
      <c r="E521" s="16"/>
      <c r="F521" s="17">
        <v>12488.48</v>
      </c>
      <c r="G521" s="18"/>
      <c r="H521" s="19">
        <f t="shared" si="8"/>
        <v>-1519517.8600000013</v>
      </c>
      <c r="I521" s="4"/>
    </row>
    <row r="522" spans="1:9" ht="16.5" x14ac:dyDescent="0.35">
      <c r="A522" s="13">
        <v>45590</v>
      </c>
      <c r="B522" s="14"/>
      <c r="C522" s="15" t="s">
        <v>21</v>
      </c>
      <c r="D522" s="15" t="s">
        <v>48</v>
      </c>
      <c r="E522" s="16"/>
      <c r="F522" s="17">
        <v>12749.9</v>
      </c>
      <c r="G522" s="18"/>
      <c r="H522" s="19">
        <f t="shared" si="8"/>
        <v>-1532267.7600000012</v>
      </c>
      <c r="I522" s="4"/>
    </row>
    <row r="523" spans="1:9" ht="16.5" x14ac:dyDescent="0.35">
      <c r="A523" s="13">
        <v>45590</v>
      </c>
      <c r="B523" s="14"/>
      <c r="C523" s="15" t="s">
        <v>21</v>
      </c>
      <c r="D523" s="15" t="s">
        <v>46</v>
      </c>
      <c r="E523" s="16"/>
      <c r="F523" s="17">
        <v>11375.28</v>
      </c>
      <c r="G523" s="18"/>
      <c r="H523" s="19">
        <f t="shared" si="8"/>
        <v>-1543643.0400000012</v>
      </c>
      <c r="I523" s="4"/>
    </row>
    <row r="524" spans="1:9" ht="16.5" x14ac:dyDescent="0.35">
      <c r="A524" s="13">
        <v>45590</v>
      </c>
      <c r="B524" s="14"/>
      <c r="C524" s="15" t="s">
        <v>21</v>
      </c>
      <c r="D524" s="15" t="s">
        <v>36</v>
      </c>
      <c r="E524" s="16"/>
      <c r="F524" s="17">
        <v>7235.4</v>
      </c>
      <c r="G524" s="18"/>
      <c r="H524" s="19">
        <f t="shared" si="8"/>
        <v>-1550878.4400000011</v>
      </c>
      <c r="I524" s="4"/>
    </row>
    <row r="525" spans="1:9" ht="16.5" x14ac:dyDescent="0.35">
      <c r="A525" s="13">
        <v>45590</v>
      </c>
      <c r="B525" s="14"/>
      <c r="C525" s="15" t="s">
        <v>21</v>
      </c>
      <c r="D525" s="15" t="s">
        <v>40</v>
      </c>
      <c r="E525" s="16"/>
      <c r="F525" s="17">
        <v>43335.32</v>
      </c>
      <c r="G525" s="18"/>
      <c r="H525" s="19">
        <f t="shared" si="8"/>
        <v>-1594213.7600000012</v>
      </c>
      <c r="I525" s="4"/>
    </row>
    <row r="526" spans="1:9" ht="16.5" x14ac:dyDescent="0.35">
      <c r="A526" s="13">
        <v>45590</v>
      </c>
      <c r="B526" s="14"/>
      <c r="C526" s="15" t="s">
        <v>21</v>
      </c>
      <c r="D526" s="15" t="s">
        <v>84</v>
      </c>
      <c r="E526" s="16"/>
      <c r="F526" s="17">
        <v>167843.34</v>
      </c>
      <c r="G526" s="18"/>
      <c r="H526" s="19">
        <f t="shared" si="8"/>
        <v>-1762057.1000000013</v>
      </c>
      <c r="I526" s="4"/>
    </row>
    <row r="527" spans="1:9" ht="16.5" x14ac:dyDescent="0.35">
      <c r="A527" s="13">
        <v>45593</v>
      </c>
      <c r="B527" s="14"/>
      <c r="C527" s="15" t="s">
        <v>12</v>
      </c>
      <c r="D527" s="15" t="s">
        <v>138</v>
      </c>
      <c r="E527" s="16"/>
      <c r="F527" s="17">
        <v>300</v>
      </c>
      <c r="G527" s="18"/>
      <c r="H527" s="19">
        <f t="shared" si="8"/>
        <v>-1762357.1000000013</v>
      </c>
      <c r="I527" s="4" t="s">
        <v>14</v>
      </c>
    </row>
    <row r="528" spans="1:9" ht="16.5" x14ac:dyDescent="0.35">
      <c r="A528" s="13">
        <v>45593</v>
      </c>
      <c r="B528" s="14"/>
      <c r="C528" s="15" t="s">
        <v>12</v>
      </c>
      <c r="D528" s="15" t="s">
        <v>13</v>
      </c>
      <c r="E528" s="16"/>
      <c r="F528" s="17">
        <v>1546.2</v>
      </c>
      <c r="G528" s="18"/>
      <c r="H528" s="19">
        <f t="shared" si="8"/>
        <v>-1763903.3000000012</v>
      </c>
      <c r="I528" s="4" t="s">
        <v>14</v>
      </c>
    </row>
    <row r="529" spans="1:9" ht="16.5" x14ac:dyDescent="0.35">
      <c r="A529" s="13">
        <v>45594</v>
      </c>
      <c r="B529" s="14"/>
      <c r="C529" s="15" t="s">
        <v>21</v>
      </c>
      <c r="D529" s="15" t="s">
        <v>50</v>
      </c>
      <c r="E529" s="16"/>
      <c r="F529" s="17">
        <v>23693.88</v>
      </c>
      <c r="G529" s="18"/>
      <c r="H529" s="19">
        <f t="shared" si="8"/>
        <v>-1787597.1800000011</v>
      </c>
      <c r="I529" s="4"/>
    </row>
    <row r="530" spans="1:9" ht="16.5" x14ac:dyDescent="0.35">
      <c r="A530" s="13">
        <v>45594</v>
      </c>
      <c r="B530" s="14"/>
      <c r="C530" s="15" t="s">
        <v>21</v>
      </c>
      <c r="D530" s="15" t="s">
        <v>34</v>
      </c>
      <c r="E530" s="16"/>
      <c r="F530" s="17">
        <v>44448.62</v>
      </c>
      <c r="G530" s="18"/>
      <c r="H530" s="19">
        <f t="shared" si="8"/>
        <v>-1832045.8000000012</v>
      </c>
      <c r="I530" s="4"/>
    </row>
    <row r="531" spans="1:9" ht="16.5" x14ac:dyDescent="0.35">
      <c r="A531" s="13">
        <v>45594</v>
      </c>
      <c r="B531" s="14"/>
      <c r="C531" s="15" t="s">
        <v>21</v>
      </c>
      <c r="D531" s="15" t="s">
        <v>46</v>
      </c>
      <c r="E531" s="16"/>
      <c r="F531" s="17">
        <v>24147.02</v>
      </c>
      <c r="G531" s="18"/>
      <c r="H531" s="19">
        <f t="shared" si="8"/>
        <v>-1856192.8200000012</v>
      </c>
      <c r="I531" s="4"/>
    </row>
    <row r="532" spans="1:9" ht="16.5" x14ac:dyDescent="0.35">
      <c r="A532" s="13">
        <v>45594</v>
      </c>
      <c r="B532" s="14"/>
      <c r="C532" s="15" t="s">
        <v>21</v>
      </c>
      <c r="D532" s="15" t="s">
        <v>53</v>
      </c>
      <c r="E532" s="16"/>
      <c r="F532" s="17">
        <v>7895</v>
      </c>
      <c r="G532" s="18"/>
      <c r="H532" s="19">
        <f t="shared" si="8"/>
        <v>-1864087.8200000012</v>
      </c>
      <c r="I532" s="4"/>
    </row>
    <row r="533" spans="1:9" ht="16.5" x14ac:dyDescent="0.35">
      <c r="A533" s="13">
        <v>45594</v>
      </c>
      <c r="B533" s="14"/>
      <c r="C533" s="15" t="s">
        <v>21</v>
      </c>
      <c r="D533" s="15" t="s">
        <v>47</v>
      </c>
      <c r="E533" s="16"/>
      <c r="F533" s="17">
        <v>63624.54</v>
      </c>
      <c r="G533" s="18"/>
      <c r="H533" s="19">
        <f t="shared" si="8"/>
        <v>-1927712.3600000013</v>
      </c>
      <c r="I533" s="4"/>
    </row>
    <row r="534" spans="1:9" ht="16.5" x14ac:dyDescent="0.35">
      <c r="A534" s="13">
        <v>45594</v>
      </c>
      <c r="B534" s="14"/>
      <c r="C534" s="15" t="s">
        <v>21</v>
      </c>
      <c r="D534" s="15" t="s">
        <v>42</v>
      </c>
      <c r="E534" s="16"/>
      <c r="F534" s="17">
        <v>1763.79</v>
      </c>
      <c r="G534" s="18"/>
      <c r="H534" s="19">
        <f t="shared" si="8"/>
        <v>-1929476.1500000013</v>
      </c>
      <c r="I534" s="4"/>
    </row>
    <row r="535" spans="1:9" ht="16.5" x14ac:dyDescent="0.35">
      <c r="A535" s="13">
        <v>45594</v>
      </c>
      <c r="B535" s="14"/>
      <c r="C535" s="15" t="s">
        <v>21</v>
      </c>
      <c r="D535" s="15" t="s">
        <v>41</v>
      </c>
      <c r="E535" s="16"/>
      <c r="F535" s="17">
        <v>13879.52</v>
      </c>
      <c r="G535" s="18"/>
      <c r="H535" s="19">
        <f t="shared" si="8"/>
        <v>-1943355.6700000013</v>
      </c>
      <c r="I535" s="4"/>
    </row>
    <row r="536" spans="1:9" ht="16.5" x14ac:dyDescent="0.35">
      <c r="A536" s="13">
        <v>45594</v>
      </c>
      <c r="B536" s="14"/>
      <c r="C536" s="15" t="s">
        <v>21</v>
      </c>
      <c r="D536" s="15" t="s">
        <v>23</v>
      </c>
      <c r="E536" s="16"/>
      <c r="F536" s="17">
        <v>30061.8</v>
      </c>
      <c r="G536" s="18"/>
      <c r="H536" s="19">
        <f t="shared" si="8"/>
        <v>-1973417.4700000014</v>
      </c>
      <c r="I536" s="4"/>
    </row>
    <row r="537" spans="1:9" ht="16.5" x14ac:dyDescent="0.35">
      <c r="A537" s="13">
        <v>45594</v>
      </c>
      <c r="B537" s="14"/>
      <c r="C537" s="15" t="s">
        <v>21</v>
      </c>
      <c r="D537" s="15" t="s">
        <v>75</v>
      </c>
      <c r="E537" s="16"/>
      <c r="F537" s="17">
        <v>20718.38</v>
      </c>
      <c r="G537" s="18"/>
      <c r="H537" s="19">
        <f t="shared" si="8"/>
        <v>-1994135.8500000013</v>
      </c>
      <c r="I537" s="4"/>
    </row>
    <row r="538" spans="1:9" ht="16.5" x14ac:dyDescent="0.35">
      <c r="A538" s="13">
        <v>45594</v>
      </c>
      <c r="B538" s="14"/>
      <c r="C538" s="15" t="s">
        <v>21</v>
      </c>
      <c r="D538" s="15" t="s">
        <v>54</v>
      </c>
      <c r="E538" s="16"/>
      <c r="F538" s="17">
        <v>8234.2000000000007</v>
      </c>
      <c r="G538" s="18"/>
      <c r="H538" s="19">
        <f t="shared" si="8"/>
        <v>-2002370.0500000012</v>
      </c>
      <c r="I538" s="4"/>
    </row>
    <row r="539" spans="1:9" ht="16.5" x14ac:dyDescent="0.35">
      <c r="A539" s="13">
        <v>45594</v>
      </c>
      <c r="B539" s="14"/>
      <c r="C539" s="15" t="s">
        <v>15</v>
      </c>
      <c r="D539" s="15" t="s">
        <v>19</v>
      </c>
      <c r="E539" s="16"/>
      <c r="F539" s="17">
        <v>142499.29</v>
      </c>
      <c r="G539" s="18"/>
      <c r="H539" s="19">
        <f t="shared" si="8"/>
        <v>-2144869.3400000012</v>
      </c>
      <c r="I539" s="4"/>
    </row>
    <row r="540" spans="1:9" ht="16.5" x14ac:dyDescent="0.35">
      <c r="A540" s="13">
        <v>45594</v>
      </c>
      <c r="B540" s="14"/>
      <c r="C540" s="15" t="s">
        <v>28</v>
      </c>
      <c r="D540" s="20" t="s">
        <v>29</v>
      </c>
      <c r="E540" s="21" t="s">
        <v>189</v>
      </c>
      <c r="F540" s="22"/>
      <c r="G540" s="17">
        <v>1609334.32</v>
      </c>
      <c r="H540" s="19">
        <f t="shared" si="8"/>
        <v>-535535.02000000118</v>
      </c>
      <c r="I540" s="4"/>
    </row>
    <row r="541" spans="1:9" ht="16.5" x14ac:dyDescent="0.35">
      <c r="A541" s="13">
        <v>45594</v>
      </c>
      <c r="B541" s="14"/>
      <c r="C541" s="15" t="s">
        <v>25</v>
      </c>
      <c r="D541" s="23" t="s">
        <v>31</v>
      </c>
      <c r="E541" s="21"/>
      <c r="F541" s="22">
        <v>2201.2399999999998</v>
      </c>
      <c r="G541" s="17"/>
      <c r="H541" s="19">
        <f t="shared" si="8"/>
        <v>-537736.26000000117</v>
      </c>
      <c r="I541" s="4"/>
    </row>
    <row r="542" spans="1:9" ht="16.5" x14ac:dyDescent="0.35">
      <c r="A542" s="13">
        <v>45594</v>
      </c>
      <c r="B542" s="14"/>
      <c r="C542" s="15" t="s">
        <v>32</v>
      </c>
      <c r="D542" s="23"/>
      <c r="E542" s="21"/>
      <c r="F542" s="22">
        <v>16334.32</v>
      </c>
      <c r="G542" s="17"/>
      <c r="H542" s="19">
        <f t="shared" si="8"/>
        <v>-554070.58000000112</v>
      </c>
      <c r="I542" s="4"/>
    </row>
    <row r="543" spans="1:9" ht="16.5" x14ac:dyDescent="0.35">
      <c r="A543" s="13">
        <v>45595</v>
      </c>
      <c r="B543" s="14"/>
      <c r="C543" s="15" t="s">
        <v>21</v>
      </c>
      <c r="D543" s="15" t="s">
        <v>49</v>
      </c>
      <c r="E543" s="16"/>
      <c r="F543" s="17">
        <v>110502.7</v>
      </c>
      <c r="G543" s="18"/>
      <c r="H543" s="19">
        <f t="shared" si="8"/>
        <v>-664573.28000000108</v>
      </c>
      <c r="I543" s="4"/>
    </row>
    <row r="544" spans="1:9" ht="16.5" x14ac:dyDescent="0.35">
      <c r="A544" s="13">
        <v>45595</v>
      </c>
      <c r="B544" s="14"/>
      <c r="C544" s="15" t="s">
        <v>21</v>
      </c>
      <c r="D544" s="15" t="s">
        <v>40</v>
      </c>
      <c r="E544" s="16"/>
      <c r="F544" s="17">
        <v>49013.86</v>
      </c>
      <c r="G544" s="18"/>
      <c r="H544" s="19">
        <f t="shared" si="8"/>
        <v>-713587.14000000106</v>
      </c>
      <c r="I544" s="4"/>
    </row>
    <row r="545" spans="1:10" ht="16.5" x14ac:dyDescent="0.35">
      <c r="A545" s="13">
        <v>45595</v>
      </c>
      <c r="B545" s="14"/>
      <c r="C545" s="15" t="s">
        <v>21</v>
      </c>
      <c r="D545" s="15" t="s">
        <v>125</v>
      </c>
      <c r="E545" s="16"/>
      <c r="F545" s="17">
        <v>286405</v>
      </c>
      <c r="G545" s="18"/>
      <c r="H545" s="19">
        <f t="shared" si="8"/>
        <v>-999992.14000000106</v>
      </c>
      <c r="I545" s="4"/>
    </row>
    <row r="546" spans="1:10" ht="16.5" x14ac:dyDescent="0.35">
      <c r="A546" s="13">
        <v>45595</v>
      </c>
      <c r="B546" s="14"/>
      <c r="C546" s="15" t="s">
        <v>69</v>
      </c>
      <c r="D546" s="15" t="s">
        <v>70</v>
      </c>
      <c r="E546" s="16" t="s">
        <v>190</v>
      </c>
      <c r="F546" s="17">
        <v>107521.68</v>
      </c>
      <c r="G546" s="18"/>
      <c r="H546" s="19">
        <f t="shared" si="8"/>
        <v>-1107513.820000001</v>
      </c>
      <c r="I546" s="4" t="s">
        <v>14</v>
      </c>
    </row>
    <row r="547" spans="1:10" ht="16.5" x14ac:dyDescent="0.35">
      <c r="A547" s="13">
        <v>45595</v>
      </c>
      <c r="B547" s="14"/>
      <c r="C547" s="15" t="s">
        <v>21</v>
      </c>
      <c r="D547" s="15" t="s">
        <v>111</v>
      </c>
      <c r="E547" s="16"/>
      <c r="F547" s="17">
        <v>537065.35</v>
      </c>
      <c r="G547" s="18"/>
      <c r="H547" s="19">
        <f t="shared" si="8"/>
        <v>-1644579.1700000009</v>
      </c>
      <c r="I547" s="4"/>
    </row>
    <row r="548" spans="1:10" ht="16.5" x14ac:dyDescent="0.35">
      <c r="A548" s="13">
        <v>45595</v>
      </c>
      <c r="B548" s="14"/>
      <c r="C548" s="15" t="s">
        <v>21</v>
      </c>
      <c r="D548" s="15" t="s">
        <v>191</v>
      </c>
      <c r="E548" s="16"/>
      <c r="F548" s="17">
        <v>9688</v>
      </c>
      <c r="G548" s="18"/>
      <c r="H548" s="19">
        <f t="shared" si="8"/>
        <v>-1654267.1700000009</v>
      </c>
      <c r="I548" s="4" t="s">
        <v>14</v>
      </c>
      <c r="J548" t="s">
        <v>192</v>
      </c>
    </row>
    <row r="549" spans="1:10" ht="16.5" x14ac:dyDescent="0.35">
      <c r="A549" s="13">
        <v>45595</v>
      </c>
      <c r="B549" s="14"/>
      <c r="C549" s="15" t="s">
        <v>21</v>
      </c>
      <c r="D549" s="15" t="s">
        <v>193</v>
      </c>
      <c r="E549" s="16"/>
      <c r="F549" s="17">
        <v>7056</v>
      </c>
      <c r="G549" s="18"/>
      <c r="H549" s="19">
        <f t="shared" si="8"/>
        <v>-1661323.1700000009</v>
      </c>
      <c r="I549" s="4" t="s">
        <v>14</v>
      </c>
    </row>
    <row r="550" spans="1:10" ht="16.5" x14ac:dyDescent="0.35">
      <c r="A550" s="13">
        <v>45596</v>
      </c>
      <c r="B550" s="14"/>
      <c r="C550" s="15" t="s">
        <v>15</v>
      </c>
      <c r="D550" s="15" t="s">
        <v>17</v>
      </c>
      <c r="E550" s="16"/>
      <c r="F550" s="17">
        <v>13790.77</v>
      </c>
      <c r="G550" s="18"/>
      <c r="H550" s="19">
        <f t="shared" si="8"/>
        <v>-1675113.9400000009</v>
      </c>
      <c r="I550" s="4" t="s">
        <v>14</v>
      </c>
    </row>
    <row r="551" spans="1:10" ht="16.5" x14ac:dyDescent="0.35">
      <c r="A551" s="13">
        <v>45596</v>
      </c>
      <c r="B551" s="14"/>
      <c r="C551" s="15" t="s">
        <v>21</v>
      </c>
      <c r="D551" s="15" t="s">
        <v>87</v>
      </c>
      <c r="E551" s="16"/>
      <c r="F551" s="17">
        <v>344.45</v>
      </c>
      <c r="G551" s="18"/>
      <c r="H551" s="19">
        <f t="shared" si="8"/>
        <v>-1675458.3900000008</v>
      </c>
      <c r="I551" s="4" t="s">
        <v>14</v>
      </c>
    </row>
    <row r="552" spans="1:10" ht="16.5" x14ac:dyDescent="0.35">
      <c r="A552" s="13">
        <v>45596</v>
      </c>
      <c r="B552" s="14"/>
      <c r="C552" s="15" t="s">
        <v>21</v>
      </c>
      <c r="D552" s="15" t="s">
        <v>194</v>
      </c>
      <c r="E552" s="16"/>
      <c r="F552" s="17">
        <v>17485</v>
      </c>
      <c r="G552" s="18"/>
      <c r="H552" s="19">
        <f t="shared" si="8"/>
        <v>-1692943.3900000008</v>
      </c>
      <c r="I552" s="4" t="s">
        <v>14</v>
      </c>
    </row>
    <row r="553" spans="1:10" ht="17.25" thickBot="1" x14ac:dyDescent="0.4">
      <c r="A553" s="25">
        <v>45596</v>
      </c>
      <c r="B553" s="26"/>
      <c r="C553" s="27" t="s">
        <v>15</v>
      </c>
      <c r="D553" s="27" t="s">
        <v>17</v>
      </c>
      <c r="E553" s="28"/>
      <c r="F553" s="32">
        <v>28780.38</v>
      </c>
      <c r="G553" s="29"/>
      <c r="H553" s="33">
        <f t="shared" si="8"/>
        <v>-1721723.7700000007</v>
      </c>
      <c r="I553" s="30" t="s">
        <v>14</v>
      </c>
      <c r="J553" s="19">
        <v>-1721723.7700000012</v>
      </c>
    </row>
    <row r="554" spans="1:10" ht="16.5" x14ac:dyDescent="0.35">
      <c r="A554" s="13">
        <v>45597</v>
      </c>
      <c r="B554" s="14"/>
      <c r="C554" s="15" t="s">
        <v>69</v>
      </c>
      <c r="D554" s="15" t="s">
        <v>13</v>
      </c>
      <c r="E554" s="16" t="s">
        <v>195</v>
      </c>
      <c r="F554" s="17">
        <v>5794.12</v>
      </c>
      <c r="G554" s="18"/>
      <c r="H554" s="19">
        <f t="shared" si="8"/>
        <v>-1727517.8900000008</v>
      </c>
      <c r="I554" s="4" t="s">
        <v>14</v>
      </c>
    </row>
    <row r="555" spans="1:10" ht="16.5" x14ac:dyDescent="0.35">
      <c r="A555" s="13">
        <v>45597</v>
      </c>
      <c r="B555" s="14"/>
      <c r="C555" s="15" t="s">
        <v>21</v>
      </c>
      <c r="D555" s="15" t="s">
        <v>42</v>
      </c>
      <c r="E555" s="16"/>
      <c r="F555" s="17">
        <v>7118.7</v>
      </c>
      <c r="G555" s="18"/>
      <c r="H555" s="19">
        <f t="shared" si="8"/>
        <v>-1734636.5900000008</v>
      </c>
      <c r="I555" s="4"/>
    </row>
    <row r="556" spans="1:10" ht="16.5" x14ac:dyDescent="0.35">
      <c r="A556" s="13">
        <v>45597</v>
      </c>
      <c r="B556" s="14"/>
      <c r="C556" s="15" t="s">
        <v>21</v>
      </c>
      <c r="D556" s="15" t="s">
        <v>196</v>
      </c>
      <c r="E556" s="16"/>
      <c r="F556" s="17">
        <v>12168.46</v>
      </c>
      <c r="G556" s="18"/>
      <c r="H556" s="19">
        <f t="shared" si="8"/>
        <v>-1746805.0500000007</v>
      </c>
      <c r="I556" s="4"/>
    </row>
    <row r="557" spans="1:10" ht="16.5" x14ac:dyDescent="0.35">
      <c r="A557" s="13">
        <v>45597</v>
      </c>
      <c r="B557" s="14"/>
      <c r="C557" s="15" t="s">
        <v>21</v>
      </c>
      <c r="D557" s="15" t="s">
        <v>35</v>
      </c>
      <c r="E557" s="16"/>
      <c r="F557" s="17">
        <v>14935.2</v>
      </c>
      <c r="G557" s="18"/>
      <c r="H557" s="19">
        <f t="shared" si="8"/>
        <v>-1761740.2500000007</v>
      </c>
      <c r="I557" s="4"/>
    </row>
    <row r="558" spans="1:10" ht="16.5" x14ac:dyDescent="0.35">
      <c r="A558" s="13">
        <v>45597</v>
      </c>
      <c r="B558" s="14"/>
      <c r="C558" s="15" t="s">
        <v>21</v>
      </c>
      <c r="D558" s="15" t="s">
        <v>51</v>
      </c>
      <c r="E558" s="16"/>
      <c r="F558" s="17">
        <v>12167.92</v>
      </c>
      <c r="G558" s="18"/>
      <c r="H558" s="19">
        <f t="shared" si="8"/>
        <v>-1773908.1700000006</v>
      </c>
      <c r="I558" s="4"/>
    </row>
    <row r="559" spans="1:10" ht="16.5" x14ac:dyDescent="0.35">
      <c r="A559" s="13">
        <v>45597</v>
      </c>
      <c r="B559" s="14"/>
      <c r="C559" s="15" t="s">
        <v>21</v>
      </c>
      <c r="D559" s="15" t="s">
        <v>34</v>
      </c>
      <c r="E559" s="16"/>
      <c r="F559" s="17">
        <v>40208.04</v>
      </c>
      <c r="G559" s="18"/>
      <c r="H559" s="19">
        <f t="shared" si="8"/>
        <v>-1814116.2100000007</v>
      </c>
      <c r="I559" s="4"/>
    </row>
    <row r="560" spans="1:10" ht="16.5" x14ac:dyDescent="0.35">
      <c r="A560" s="13">
        <v>45597</v>
      </c>
      <c r="B560" s="14"/>
      <c r="C560" s="15" t="s">
        <v>21</v>
      </c>
      <c r="D560" s="15" t="s">
        <v>53</v>
      </c>
      <c r="E560" s="16"/>
      <c r="F560" s="17">
        <v>2121.21</v>
      </c>
      <c r="G560" s="18"/>
      <c r="H560" s="19">
        <f t="shared" si="8"/>
        <v>-1816237.4200000006</v>
      </c>
      <c r="I560" s="4"/>
    </row>
    <row r="561" spans="1:10" ht="16.5" x14ac:dyDescent="0.35">
      <c r="A561" s="13">
        <v>45597</v>
      </c>
      <c r="B561" s="14"/>
      <c r="C561" s="15" t="s">
        <v>21</v>
      </c>
      <c r="D561" s="15" t="s">
        <v>50</v>
      </c>
      <c r="E561" s="16"/>
      <c r="F561" s="17">
        <v>24981.200000000001</v>
      </c>
      <c r="G561" s="18"/>
      <c r="H561" s="19">
        <f t="shared" si="8"/>
        <v>-1841218.6200000006</v>
      </c>
      <c r="I561" s="4"/>
    </row>
    <row r="562" spans="1:10" ht="16.5" x14ac:dyDescent="0.35">
      <c r="A562" s="13">
        <v>45597</v>
      </c>
      <c r="B562" s="14"/>
      <c r="C562" s="15" t="s">
        <v>21</v>
      </c>
      <c r="D562" s="15" t="s">
        <v>46</v>
      </c>
      <c r="E562" s="16"/>
      <c r="F562" s="17">
        <v>16580.64</v>
      </c>
      <c r="G562" s="18"/>
      <c r="H562" s="19">
        <f t="shared" si="8"/>
        <v>-1857799.2600000005</v>
      </c>
      <c r="I562" s="4"/>
    </row>
    <row r="563" spans="1:10" ht="16.5" x14ac:dyDescent="0.35">
      <c r="A563" s="13">
        <v>45597</v>
      </c>
      <c r="B563" s="14"/>
      <c r="C563" s="15" t="s">
        <v>21</v>
      </c>
      <c r="D563" s="15" t="s">
        <v>47</v>
      </c>
      <c r="E563" s="16"/>
      <c r="F563" s="17">
        <v>43026.78</v>
      </c>
      <c r="G563" s="18"/>
      <c r="H563" s="19">
        <f t="shared" si="8"/>
        <v>-1900826.0400000005</v>
      </c>
      <c r="I563" s="4"/>
    </row>
    <row r="564" spans="1:10" ht="16.5" x14ac:dyDescent="0.35">
      <c r="A564" s="13">
        <v>45597</v>
      </c>
      <c r="B564" s="14"/>
      <c r="C564" s="15" t="s">
        <v>21</v>
      </c>
      <c r="D564" s="15" t="s">
        <v>54</v>
      </c>
      <c r="E564" s="16"/>
      <c r="F564" s="17">
        <v>6428.8</v>
      </c>
      <c r="G564" s="18"/>
      <c r="H564" s="19">
        <f t="shared" si="8"/>
        <v>-1907254.8400000005</v>
      </c>
      <c r="I564" s="4"/>
    </row>
    <row r="565" spans="1:10" ht="16.5" x14ac:dyDescent="0.35">
      <c r="A565" s="13">
        <v>45597</v>
      </c>
      <c r="B565" s="14"/>
      <c r="C565" s="15" t="s">
        <v>21</v>
      </c>
      <c r="D565" s="15" t="s">
        <v>43</v>
      </c>
      <c r="E565" s="16"/>
      <c r="F565" s="17">
        <v>15205.32</v>
      </c>
      <c r="G565" s="18"/>
      <c r="H565" s="19">
        <f t="shared" si="8"/>
        <v>-1922460.1600000006</v>
      </c>
      <c r="I565" s="4"/>
    </row>
    <row r="566" spans="1:10" ht="16.5" x14ac:dyDescent="0.35">
      <c r="A566" s="13">
        <v>45597</v>
      </c>
      <c r="B566" s="14"/>
      <c r="C566" s="15" t="s">
        <v>21</v>
      </c>
      <c r="D566" s="15" t="s">
        <v>40</v>
      </c>
      <c r="E566" s="16"/>
      <c r="F566" s="17">
        <v>8831.76</v>
      </c>
      <c r="G566" s="18"/>
      <c r="H566" s="19">
        <f t="shared" si="8"/>
        <v>-1931291.9200000006</v>
      </c>
      <c r="I566" s="4"/>
    </row>
    <row r="567" spans="1:10" ht="16.5" x14ac:dyDescent="0.35">
      <c r="A567" s="13">
        <v>45597</v>
      </c>
      <c r="B567" s="14"/>
      <c r="C567" s="15" t="s">
        <v>21</v>
      </c>
      <c r="D567" s="15" t="s">
        <v>23</v>
      </c>
      <c r="E567" s="16"/>
      <c r="F567" s="17">
        <v>10378.52</v>
      </c>
      <c r="G567" s="18"/>
      <c r="H567" s="19">
        <f t="shared" si="8"/>
        <v>-1941670.4400000006</v>
      </c>
      <c r="I567" s="4"/>
    </row>
    <row r="568" spans="1:10" ht="16.5" x14ac:dyDescent="0.35">
      <c r="A568" s="13">
        <v>45597</v>
      </c>
      <c r="B568" s="14"/>
      <c r="C568" s="15" t="s">
        <v>21</v>
      </c>
      <c r="D568" s="15" t="s">
        <v>41</v>
      </c>
      <c r="E568" s="16"/>
      <c r="F568" s="17">
        <v>6846.4</v>
      </c>
      <c r="G568" s="18"/>
      <c r="H568" s="19">
        <f t="shared" si="8"/>
        <v>-1948516.8400000005</v>
      </c>
      <c r="I568" s="4"/>
    </row>
    <row r="569" spans="1:10" ht="16.5" x14ac:dyDescent="0.35">
      <c r="A569" s="13">
        <v>45597</v>
      </c>
      <c r="B569" s="14"/>
      <c r="C569" s="15" t="s">
        <v>21</v>
      </c>
      <c r="D569" s="15" t="s">
        <v>49</v>
      </c>
      <c r="E569" s="16"/>
      <c r="F569" s="17">
        <v>90048.61</v>
      </c>
      <c r="G569" s="18"/>
      <c r="H569" s="19">
        <f t="shared" si="8"/>
        <v>-2038565.4500000007</v>
      </c>
      <c r="I569" s="4"/>
    </row>
    <row r="570" spans="1:10" ht="16.5" x14ac:dyDescent="0.35">
      <c r="A570" s="13">
        <v>45597</v>
      </c>
      <c r="B570" s="14"/>
      <c r="C570" s="15" t="s">
        <v>21</v>
      </c>
      <c r="D570" s="15" t="s">
        <v>60</v>
      </c>
      <c r="E570" s="16"/>
      <c r="F570" s="17">
        <v>6600</v>
      </c>
      <c r="G570" s="18"/>
      <c r="H570" s="19">
        <f t="shared" si="8"/>
        <v>-2045165.4500000007</v>
      </c>
      <c r="I570" s="4"/>
    </row>
    <row r="571" spans="1:10" ht="16.5" x14ac:dyDescent="0.35">
      <c r="A571" s="13">
        <v>45597</v>
      </c>
      <c r="B571" s="14"/>
      <c r="C571" s="15" t="s">
        <v>21</v>
      </c>
      <c r="D571" s="15" t="s">
        <v>61</v>
      </c>
      <c r="E571" s="16"/>
      <c r="F571" s="17">
        <v>3600</v>
      </c>
      <c r="G571" s="18"/>
      <c r="H571" s="19">
        <f t="shared" si="8"/>
        <v>-2048765.4500000007</v>
      </c>
      <c r="I571" s="4" t="s">
        <v>14</v>
      </c>
      <c r="J571" t="s">
        <v>197</v>
      </c>
    </row>
    <row r="572" spans="1:10" ht="16.5" x14ac:dyDescent="0.35">
      <c r="A572" s="13">
        <v>45597</v>
      </c>
      <c r="B572" s="14"/>
      <c r="C572" s="15" t="s">
        <v>21</v>
      </c>
      <c r="D572" s="15" t="s">
        <v>55</v>
      </c>
      <c r="E572" s="16"/>
      <c r="F572" s="17">
        <v>3000</v>
      </c>
      <c r="G572" s="18"/>
      <c r="H572" s="19">
        <f t="shared" si="8"/>
        <v>-2051765.4500000007</v>
      </c>
      <c r="I572" s="4" t="s">
        <v>14</v>
      </c>
      <c r="J572" t="s">
        <v>197</v>
      </c>
    </row>
    <row r="573" spans="1:10" ht="16.5" x14ac:dyDescent="0.35">
      <c r="A573" s="13">
        <v>45597</v>
      </c>
      <c r="B573" s="14"/>
      <c r="C573" s="15" t="s">
        <v>21</v>
      </c>
      <c r="D573" s="15" t="s">
        <v>22</v>
      </c>
      <c r="E573" s="16"/>
      <c r="F573" s="17">
        <v>441642</v>
      </c>
      <c r="G573" s="18"/>
      <c r="H573" s="19">
        <f t="shared" si="8"/>
        <v>-2493407.4500000007</v>
      </c>
      <c r="I573" s="4"/>
    </row>
    <row r="574" spans="1:10" ht="16.5" x14ac:dyDescent="0.35">
      <c r="A574" s="13">
        <v>45600</v>
      </c>
      <c r="B574" s="14"/>
      <c r="C574" s="15" t="s">
        <v>69</v>
      </c>
      <c r="D574" s="15" t="s">
        <v>57</v>
      </c>
      <c r="E574" s="16" t="s">
        <v>198</v>
      </c>
      <c r="F574" s="17">
        <v>16400</v>
      </c>
      <c r="G574" s="18"/>
      <c r="H574" s="19">
        <f t="shared" si="8"/>
        <v>-2509807.4500000007</v>
      </c>
      <c r="I574" s="4" t="s">
        <v>14</v>
      </c>
    </row>
    <row r="575" spans="1:10" ht="16.5" x14ac:dyDescent="0.35">
      <c r="A575" s="13">
        <v>45600</v>
      </c>
      <c r="B575" s="14"/>
      <c r="C575" s="15" t="s">
        <v>15</v>
      </c>
      <c r="D575" s="15" t="s">
        <v>20</v>
      </c>
      <c r="E575" s="16"/>
      <c r="F575" s="17">
        <v>908</v>
      </c>
      <c r="G575" s="18"/>
      <c r="H575" s="19">
        <f t="shared" si="8"/>
        <v>-2510715.4500000007</v>
      </c>
      <c r="I575" s="4"/>
    </row>
    <row r="576" spans="1:10" ht="16.5" x14ac:dyDescent="0.35">
      <c r="A576" s="13">
        <v>45600</v>
      </c>
      <c r="B576" s="14"/>
      <c r="C576" s="15" t="s">
        <v>25</v>
      </c>
      <c r="D576" s="15" t="s">
        <v>26</v>
      </c>
      <c r="E576" s="16" t="s">
        <v>20</v>
      </c>
      <c r="F576" s="17">
        <v>99</v>
      </c>
      <c r="G576" s="18"/>
      <c r="H576" s="19">
        <f t="shared" si="8"/>
        <v>-2510814.4500000007</v>
      </c>
      <c r="I576" s="4"/>
    </row>
    <row r="577" spans="1:9" ht="16.5" x14ac:dyDescent="0.35">
      <c r="A577" s="13">
        <v>45600</v>
      </c>
      <c r="B577" s="14"/>
      <c r="C577" s="15" t="s">
        <v>25</v>
      </c>
      <c r="D577" s="15" t="s">
        <v>27</v>
      </c>
      <c r="E577" s="16"/>
      <c r="F577" s="17">
        <v>107.25</v>
      </c>
      <c r="G577" s="18"/>
      <c r="H577" s="19">
        <f t="shared" si="8"/>
        <v>-2510921.7000000007</v>
      </c>
      <c r="I577" s="4"/>
    </row>
    <row r="578" spans="1:9" ht="16.5" x14ac:dyDescent="0.35">
      <c r="A578" s="13">
        <v>45600</v>
      </c>
      <c r="B578" s="14"/>
      <c r="C578" s="15" t="s">
        <v>21</v>
      </c>
      <c r="D578" s="15" t="s">
        <v>63</v>
      </c>
      <c r="E578" s="16"/>
      <c r="F578" s="17">
        <v>32000</v>
      </c>
      <c r="G578" s="18"/>
      <c r="H578" s="19">
        <f t="shared" si="8"/>
        <v>-2542921.7000000007</v>
      </c>
      <c r="I578" s="4" t="s">
        <v>14</v>
      </c>
    </row>
    <row r="579" spans="1:9" ht="16.5" x14ac:dyDescent="0.35">
      <c r="A579" s="13">
        <v>45600</v>
      </c>
      <c r="B579" s="14"/>
      <c r="C579" s="15" t="s">
        <v>15</v>
      </c>
      <c r="D579" s="15" t="s">
        <v>20</v>
      </c>
      <c r="E579" s="16"/>
      <c r="F579" s="17">
        <v>86535</v>
      </c>
      <c r="G579" s="18"/>
      <c r="H579" s="19">
        <f t="shared" si="8"/>
        <v>-2629456.7000000007</v>
      </c>
      <c r="I579" s="4"/>
    </row>
    <row r="580" spans="1:9" ht="16.5" x14ac:dyDescent="0.35">
      <c r="A580" s="13">
        <v>45600</v>
      </c>
      <c r="B580" s="14"/>
      <c r="C580" s="15" t="s">
        <v>15</v>
      </c>
      <c r="D580" s="15" t="s">
        <v>20</v>
      </c>
      <c r="E580" s="16"/>
      <c r="F580" s="17">
        <v>734</v>
      </c>
      <c r="G580" s="18"/>
      <c r="H580" s="19">
        <f t="shared" si="8"/>
        <v>-2630190.7000000007</v>
      </c>
      <c r="I580" s="4"/>
    </row>
    <row r="581" spans="1:9" ht="16.5" x14ac:dyDescent="0.35">
      <c r="A581" s="13">
        <v>45601</v>
      </c>
      <c r="B581" s="14"/>
      <c r="C581" s="15" t="s">
        <v>21</v>
      </c>
      <c r="D581" s="15" t="s">
        <v>199</v>
      </c>
      <c r="E581" s="16"/>
      <c r="F581" s="17">
        <v>220355.17</v>
      </c>
      <c r="G581" s="18"/>
      <c r="H581" s="19">
        <f t="shared" si="8"/>
        <v>-2850545.8700000006</v>
      </c>
      <c r="I581" s="4"/>
    </row>
    <row r="582" spans="1:9" ht="16.5" x14ac:dyDescent="0.35">
      <c r="A582" s="13">
        <v>45601</v>
      </c>
      <c r="B582" s="14"/>
      <c r="C582" s="15" t="s">
        <v>25</v>
      </c>
      <c r="D582" s="15" t="s">
        <v>200</v>
      </c>
      <c r="E582" s="16"/>
      <c r="F582" s="17">
        <v>154</v>
      </c>
      <c r="G582" s="18"/>
      <c r="H582" s="19">
        <f t="shared" si="8"/>
        <v>-2850699.8700000006</v>
      </c>
      <c r="I582" s="4"/>
    </row>
    <row r="583" spans="1:9" ht="16.5" x14ac:dyDescent="0.35">
      <c r="A583" s="13">
        <v>45601</v>
      </c>
      <c r="B583" s="14"/>
      <c r="C583" s="15" t="s">
        <v>28</v>
      </c>
      <c r="D583" s="20" t="s">
        <v>29</v>
      </c>
      <c r="E583" s="21" t="s">
        <v>201</v>
      </c>
      <c r="F583" s="22"/>
      <c r="G583" s="17">
        <v>1601184.71</v>
      </c>
      <c r="H583" s="19">
        <f t="shared" si="8"/>
        <v>-1249515.1600000006</v>
      </c>
      <c r="I583" s="4"/>
    </row>
    <row r="584" spans="1:9" ht="16.5" x14ac:dyDescent="0.35">
      <c r="A584" s="13">
        <v>45601</v>
      </c>
      <c r="B584" s="14"/>
      <c r="C584" s="15" t="s">
        <v>25</v>
      </c>
      <c r="D584" s="23" t="s">
        <v>31</v>
      </c>
      <c r="E584" s="21"/>
      <c r="F584" s="22">
        <v>2207.71</v>
      </c>
      <c r="G584" s="17"/>
      <c r="H584" s="19">
        <f t="shared" ref="H584:H647" si="9">H583+G584-F584</f>
        <v>-1251722.8700000006</v>
      </c>
      <c r="I584" s="4"/>
    </row>
    <row r="585" spans="1:9" ht="16.5" x14ac:dyDescent="0.35">
      <c r="A585" s="13">
        <v>45601</v>
      </c>
      <c r="B585" s="14"/>
      <c r="C585" s="15" t="s">
        <v>32</v>
      </c>
      <c r="D585" s="23"/>
      <c r="E585" s="21"/>
      <c r="F585" s="22">
        <v>684.71</v>
      </c>
      <c r="G585" s="17"/>
      <c r="H585" s="19">
        <f t="shared" si="9"/>
        <v>-1252407.5800000005</v>
      </c>
      <c r="I585" s="4"/>
    </row>
    <row r="586" spans="1:9" ht="16.5" x14ac:dyDescent="0.35">
      <c r="A586" s="13">
        <v>45601</v>
      </c>
      <c r="B586" s="14"/>
      <c r="C586" s="15" t="s">
        <v>25</v>
      </c>
      <c r="D586" s="24" t="s">
        <v>202</v>
      </c>
      <c r="E586" s="16"/>
      <c r="F586" s="17">
        <v>11</v>
      </c>
      <c r="G586" s="18"/>
      <c r="H586" s="19">
        <f t="shared" si="9"/>
        <v>-1252418.5800000005</v>
      </c>
      <c r="I586" s="4"/>
    </row>
    <row r="587" spans="1:9" ht="16.5" x14ac:dyDescent="0.35">
      <c r="A587" s="13">
        <v>45601</v>
      </c>
      <c r="B587" s="14"/>
      <c r="C587" s="15" t="s">
        <v>25</v>
      </c>
      <c r="D587" s="24" t="s">
        <v>202</v>
      </c>
      <c r="E587" s="16"/>
      <c r="F587" s="17">
        <v>11</v>
      </c>
      <c r="G587" s="18"/>
      <c r="H587" s="19">
        <f t="shared" si="9"/>
        <v>-1252429.5800000005</v>
      </c>
      <c r="I587" s="4"/>
    </row>
    <row r="588" spans="1:9" ht="16.5" x14ac:dyDescent="0.35">
      <c r="A588" s="13">
        <v>45601</v>
      </c>
      <c r="B588" s="14"/>
      <c r="C588" s="15" t="s">
        <v>25</v>
      </c>
      <c r="D588" s="15" t="s">
        <v>200</v>
      </c>
      <c r="E588" s="16"/>
      <c r="F588" s="17">
        <v>33</v>
      </c>
      <c r="G588" s="18"/>
      <c r="H588" s="19">
        <f t="shared" si="9"/>
        <v>-1252462.5800000005</v>
      </c>
      <c r="I588" s="4"/>
    </row>
    <row r="589" spans="1:9" ht="16.5" x14ac:dyDescent="0.35">
      <c r="A589" s="13">
        <v>45601</v>
      </c>
      <c r="B589" s="14"/>
      <c r="C589" s="15" t="s">
        <v>25</v>
      </c>
      <c r="D589" s="15" t="s">
        <v>76</v>
      </c>
      <c r="E589" s="16"/>
      <c r="F589" s="17">
        <v>5.5</v>
      </c>
      <c r="G589" s="18"/>
      <c r="H589" s="19">
        <f t="shared" si="9"/>
        <v>-1252468.0800000005</v>
      </c>
      <c r="I589" s="4"/>
    </row>
    <row r="590" spans="1:9" ht="16.5" x14ac:dyDescent="0.35">
      <c r="A590" s="13">
        <v>45601</v>
      </c>
      <c r="B590" s="14"/>
      <c r="C590" s="15" t="s">
        <v>15</v>
      </c>
      <c r="D590" s="15" t="s">
        <v>17</v>
      </c>
      <c r="E590" s="16"/>
      <c r="F590" s="17">
        <v>10204.08</v>
      </c>
      <c r="G590" s="18"/>
      <c r="H590" s="19">
        <f t="shared" si="9"/>
        <v>-1262672.1600000006</v>
      </c>
      <c r="I590" s="4" t="s">
        <v>14</v>
      </c>
    </row>
    <row r="591" spans="1:9" ht="16.5" x14ac:dyDescent="0.35">
      <c r="A591" s="13">
        <v>45601</v>
      </c>
      <c r="B591" s="14"/>
      <c r="C591" s="15" t="s">
        <v>21</v>
      </c>
      <c r="D591" s="15" t="s">
        <v>199</v>
      </c>
      <c r="E591" s="16"/>
      <c r="F591" s="17">
        <v>113337.9</v>
      </c>
      <c r="G591" s="18"/>
      <c r="H591" s="19">
        <f t="shared" si="9"/>
        <v>-1376010.0600000005</v>
      </c>
      <c r="I591" s="4"/>
    </row>
    <row r="592" spans="1:9" ht="16.5" x14ac:dyDescent="0.35">
      <c r="A592" s="13">
        <v>45602</v>
      </c>
      <c r="B592" s="14"/>
      <c r="C592" s="15" t="s">
        <v>12</v>
      </c>
      <c r="D592" s="15" t="s">
        <v>62</v>
      </c>
      <c r="E592" s="16"/>
      <c r="F592" s="17">
        <v>2495.9</v>
      </c>
      <c r="G592" s="18"/>
      <c r="H592" s="19">
        <f t="shared" si="9"/>
        <v>-1378505.9600000004</v>
      </c>
      <c r="I592" s="4" t="s">
        <v>14</v>
      </c>
    </row>
    <row r="593" spans="1:9" ht="16.5" x14ac:dyDescent="0.35">
      <c r="A593" s="13">
        <v>45603</v>
      </c>
      <c r="B593" s="14"/>
      <c r="C593" s="15" t="s">
        <v>21</v>
      </c>
      <c r="D593" s="15" t="s">
        <v>203</v>
      </c>
      <c r="E593" s="16"/>
      <c r="F593" s="17">
        <v>600</v>
      </c>
      <c r="G593" s="18"/>
      <c r="H593" s="19">
        <f t="shared" si="9"/>
        <v>-1379105.9600000004</v>
      </c>
      <c r="I593" s="4" t="s">
        <v>14</v>
      </c>
    </row>
    <row r="594" spans="1:9" ht="16.5" x14ac:dyDescent="0.35">
      <c r="A594" s="13">
        <v>45603</v>
      </c>
      <c r="B594" s="14"/>
      <c r="C594" s="15" t="s">
        <v>21</v>
      </c>
      <c r="D594" s="15" t="s">
        <v>165</v>
      </c>
      <c r="E594" s="16"/>
      <c r="F594" s="17">
        <v>1680</v>
      </c>
      <c r="G594" s="18"/>
      <c r="H594" s="19">
        <f t="shared" si="9"/>
        <v>-1380785.9600000004</v>
      </c>
      <c r="I594" s="4" t="s">
        <v>14</v>
      </c>
    </row>
    <row r="595" spans="1:9" ht="16.5" x14ac:dyDescent="0.35">
      <c r="A595" s="13">
        <v>45603</v>
      </c>
      <c r="B595" s="14"/>
      <c r="C595" s="15" t="s">
        <v>21</v>
      </c>
      <c r="D595" s="15" t="s">
        <v>150</v>
      </c>
      <c r="E595" s="16"/>
      <c r="F595" s="17">
        <v>2040</v>
      </c>
      <c r="G595" s="18"/>
      <c r="H595" s="19">
        <f t="shared" si="9"/>
        <v>-1382825.9600000004</v>
      </c>
      <c r="I595" s="4" t="s">
        <v>14</v>
      </c>
    </row>
    <row r="596" spans="1:9" ht="16.5" x14ac:dyDescent="0.35">
      <c r="A596" s="13">
        <v>45603</v>
      </c>
      <c r="B596" s="14"/>
      <c r="C596" s="15" t="s">
        <v>21</v>
      </c>
      <c r="D596" s="15" t="s">
        <v>204</v>
      </c>
      <c r="E596" s="16"/>
      <c r="F596" s="17">
        <v>21600</v>
      </c>
      <c r="G596" s="18"/>
      <c r="H596" s="19">
        <f t="shared" si="9"/>
        <v>-1404425.9600000004</v>
      </c>
      <c r="I596" s="4" t="s">
        <v>14</v>
      </c>
    </row>
    <row r="597" spans="1:9" ht="16.5" x14ac:dyDescent="0.35">
      <c r="A597" s="13">
        <v>45603</v>
      </c>
      <c r="B597" s="14"/>
      <c r="C597" s="15" t="s">
        <v>21</v>
      </c>
      <c r="D597" s="15" t="s">
        <v>205</v>
      </c>
      <c r="E597" s="16"/>
      <c r="F597" s="17">
        <v>3480</v>
      </c>
      <c r="G597" s="18"/>
      <c r="H597" s="19">
        <f t="shared" si="9"/>
        <v>-1407905.9600000004</v>
      </c>
      <c r="I597" s="4" t="s">
        <v>14</v>
      </c>
    </row>
    <row r="598" spans="1:9" ht="16.5" x14ac:dyDescent="0.35">
      <c r="A598" s="13">
        <v>45603</v>
      </c>
      <c r="B598" s="14"/>
      <c r="C598" s="15" t="s">
        <v>21</v>
      </c>
      <c r="D598" s="15" t="s">
        <v>146</v>
      </c>
      <c r="E598" s="16"/>
      <c r="F598" s="17">
        <v>10200</v>
      </c>
      <c r="G598" s="18"/>
      <c r="H598" s="19">
        <f t="shared" si="9"/>
        <v>-1418105.9600000004</v>
      </c>
      <c r="I598" s="4" t="s">
        <v>14</v>
      </c>
    </row>
    <row r="599" spans="1:9" ht="16.5" x14ac:dyDescent="0.35">
      <c r="A599" s="13">
        <v>45603</v>
      </c>
      <c r="B599" s="14"/>
      <c r="C599" s="15" t="s">
        <v>21</v>
      </c>
      <c r="D599" s="15" t="s">
        <v>206</v>
      </c>
      <c r="E599" s="16"/>
      <c r="F599" s="17">
        <v>2048</v>
      </c>
      <c r="G599" s="18"/>
      <c r="H599" s="19">
        <f t="shared" si="9"/>
        <v>-1420153.9600000004</v>
      </c>
      <c r="I599" s="4"/>
    </row>
    <row r="600" spans="1:9" ht="16.5" x14ac:dyDescent="0.35">
      <c r="A600" s="13">
        <v>45603</v>
      </c>
      <c r="B600" s="14"/>
      <c r="C600" s="15" t="s">
        <v>21</v>
      </c>
      <c r="D600" s="15" t="s">
        <v>85</v>
      </c>
      <c r="E600" s="16"/>
      <c r="F600" s="17">
        <v>44581.07</v>
      </c>
      <c r="G600" s="18"/>
      <c r="H600" s="19">
        <f t="shared" si="9"/>
        <v>-1464735.0300000005</v>
      </c>
      <c r="I600" s="4"/>
    </row>
    <row r="601" spans="1:9" ht="16.5" x14ac:dyDescent="0.35">
      <c r="A601" s="13">
        <v>45603</v>
      </c>
      <c r="B601" s="14"/>
      <c r="C601" s="15" t="s">
        <v>21</v>
      </c>
      <c r="D601" s="15" t="s">
        <v>94</v>
      </c>
      <c r="E601" s="16"/>
      <c r="F601" s="17">
        <v>32000</v>
      </c>
      <c r="G601" s="18"/>
      <c r="H601" s="19">
        <f t="shared" si="9"/>
        <v>-1496735.0300000005</v>
      </c>
      <c r="I601" s="4" t="s">
        <v>14</v>
      </c>
    </row>
    <row r="602" spans="1:9" ht="16.5" x14ac:dyDescent="0.35">
      <c r="A602" s="13">
        <v>45603</v>
      </c>
      <c r="B602" s="14"/>
      <c r="C602" s="15" t="s">
        <v>21</v>
      </c>
      <c r="D602" s="15" t="s">
        <v>84</v>
      </c>
      <c r="E602" s="16"/>
      <c r="F602" s="17">
        <v>210509.33</v>
      </c>
      <c r="G602" s="18"/>
      <c r="H602" s="19">
        <f t="shared" si="9"/>
        <v>-1707244.3600000006</v>
      </c>
      <c r="I602" s="4"/>
    </row>
    <row r="603" spans="1:9" ht="16.5" x14ac:dyDescent="0.35">
      <c r="A603" s="13">
        <v>45603</v>
      </c>
      <c r="B603" s="14"/>
      <c r="C603" s="15" t="s">
        <v>21</v>
      </c>
      <c r="D603" s="15" t="s">
        <v>111</v>
      </c>
      <c r="E603" s="16"/>
      <c r="F603" s="17">
        <v>252202.83</v>
      </c>
      <c r="G603" s="18"/>
      <c r="H603" s="19">
        <f t="shared" si="9"/>
        <v>-1959447.1900000006</v>
      </c>
      <c r="I603" s="4"/>
    </row>
    <row r="604" spans="1:9" ht="16.5" x14ac:dyDescent="0.35">
      <c r="A604" s="13">
        <v>45604</v>
      </c>
      <c r="B604" s="14"/>
      <c r="C604" s="15" t="s">
        <v>21</v>
      </c>
      <c r="D604" s="15" t="s">
        <v>199</v>
      </c>
      <c r="E604" s="16"/>
      <c r="F604" s="17">
        <v>182458.57</v>
      </c>
      <c r="G604" s="18"/>
      <c r="H604" s="19">
        <f t="shared" si="9"/>
        <v>-2141905.7600000007</v>
      </c>
      <c r="I604" s="4"/>
    </row>
    <row r="605" spans="1:9" ht="16.5" x14ac:dyDescent="0.35">
      <c r="A605" s="13">
        <v>45604</v>
      </c>
      <c r="B605" s="14"/>
      <c r="C605" s="15" t="s">
        <v>21</v>
      </c>
      <c r="D605" s="15" t="s">
        <v>35</v>
      </c>
      <c r="E605" s="16"/>
      <c r="F605" s="17">
        <v>24915.41</v>
      </c>
      <c r="G605" s="18"/>
      <c r="H605" s="19">
        <f t="shared" si="9"/>
        <v>-2166821.1700000009</v>
      </c>
      <c r="I605" s="4"/>
    </row>
    <row r="606" spans="1:9" ht="16.5" x14ac:dyDescent="0.35">
      <c r="A606" s="13">
        <v>45604</v>
      </c>
      <c r="B606" s="14"/>
      <c r="C606" s="15" t="s">
        <v>21</v>
      </c>
      <c r="D606" s="15" t="s">
        <v>49</v>
      </c>
      <c r="E606" s="16"/>
      <c r="F606" s="17">
        <v>57931.51</v>
      </c>
      <c r="G606" s="18"/>
      <c r="H606" s="19">
        <f t="shared" si="9"/>
        <v>-2224752.6800000006</v>
      </c>
      <c r="I606" s="4"/>
    </row>
    <row r="607" spans="1:9" ht="16.5" x14ac:dyDescent="0.35">
      <c r="A607" s="13">
        <v>45604</v>
      </c>
      <c r="B607" s="14"/>
      <c r="C607" s="15" t="s">
        <v>25</v>
      </c>
      <c r="D607" s="15" t="s">
        <v>200</v>
      </c>
      <c r="E607" s="16"/>
      <c r="F607" s="17">
        <v>110</v>
      </c>
      <c r="G607" s="18"/>
      <c r="H607" s="19">
        <f t="shared" si="9"/>
        <v>-2224862.6800000006</v>
      </c>
      <c r="I607" s="4"/>
    </row>
    <row r="608" spans="1:9" ht="16.5" x14ac:dyDescent="0.35">
      <c r="A608" s="13">
        <v>45604</v>
      </c>
      <c r="B608" s="14"/>
      <c r="C608" s="15" t="s">
        <v>25</v>
      </c>
      <c r="D608" s="24" t="s">
        <v>202</v>
      </c>
      <c r="E608" s="16"/>
      <c r="F608" s="17">
        <v>11</v>
      </c>
      <c r="G608" s="18"/>
      <c r="H608" s="19">
        <f t="shared" si="9"/>
        <v>-2224873.6800000006</v>
      </c>
      <c r="I608" s="4"/>
    </row>
    <row r="609" spans="1:9" ht="16.5" x14ac:dyDescent="0.35">
      <c r="A609" s="13">
        <v>45607</v>
      </c>
      <c r="B609" s="14"/>
      <c r="C609" s="15" t="s">
        <v>25</v>
      </c>
      <c r="D609" s="15" t="s">
        <v>167</v>
      </c>
      <c r="E609" s="16"/>
      <c r="F609" s="17">
        <v>550</v>
      </c>
      <c r="G609" s="18"/>
      <c r="H609" s="19">
        <f t="shared" si="9"/>
        <v>-2225423.6800000006</v>
      </c>
      <c r="I609" s="4"/>
    </row>
    <row r="610" spans="1:9" ht="16.5" x14ac:dyDescent="0.35">
      <c r="A610" s="13">
        <v>45607</v>
      </c>
      <c r="B610" s="14"/>
      <c r="C610" s="15" t="s">
        <v>69</v>
      </c>
      <c r="D610" s="15" t="s">
        <v>70</v>
      </c>
      <c r="E610" s="16" t="s">
        <v>207</v>
      </c>
      <c r="F610" s="17">
        <v>62738.82</v>
      </c>
      <c r="G610" s="18"/>
      <c r="H610" s="19">
        <f t="shared" si="9"/>
        <v>-2288162.5000000005</v>
      </c>
      <c r="I610" s="4" t="s">
        <v>14</v>
      </c>
    </row>
    <row r="611" spans="1:9" ht="16.5" x14ac:dyDescent="0.35">
      <c r="A611" s="13">
        <v>45608</v>
      </c>
      <c r="B611" s="14"/>
      <c r="C611" s="15" t="s">
        <v>69</v>
      </c>
      <c r="D611" s="15" t="s">
        <v>208</v>
      </c>
      <c r="E611" s="16" t="s">
        <v>209</v>
      </c>
      <c r="F611" s="17">
        <v>23094.720000000001</v>
      </c>
      <c r="G611" s="18"/>
      <c r="H611" s="19">
        <f t="shared" si="9"/>
        <v>-2311257.2200000007</v>
      </c>
      <c r="I611" s="4" t="s">
        <v>14</v>
      </c>
    </row>
    <row r="612" spans="1:9" ht="16.5" x14ac:dyDescent="0.35">
      <c r="A612" s="13">
        <v>45608</v>
      </c>
      <c r="B612" s="14"/>
      <c r="C612" s="15" t="s">
        <v>21</v>
      </c>
      <c r="D612" s="15" t="s">
        <v>170</v>
      </c>
      <c r="E612" s="16"/>
      <c r="F612" s="17">
        <v>3376.62</v>
      </c>
      <c r="G612" s="18"/>
      <c r="H612" s="19">
        <f t="shared" si="9"/>
        <v>-2314633.8400000008</v>
      </c>
      <c r="I612" s="4"/>
    </row>
    <row r="613" spans="1:9" ht="16.5" x14ac:dyDescent="0.35">
      <c r="A613" s="13">
        <v>45608</v>
      </c>
      <c r="B613" s="14"/>
      <c r="C613" s="15" t="s">
        <v>21</v>
      </c>
      <c r="D613" s="15" t="s">
        <v>49</v>
      </c>
      <c r="E613" s="16"/>
      <c r="F613" s="17">
        <v>63708.07</v>
      </c>
      <c r="G613" s="18"/>
      <c r="H613" s="19">
        <f t="shared" si="9"/>
        <v>-2378341.9100000006</v>
      </c>
      <c r="I613" s="4"/>
    </row>
    <row r="614" spans="1:9" ht="16.5" x14ac:dyDescent="0.35">
      <c r="A614" s="13">
        <v>45608</v>
      </c>
      <c r="B614" s="14"/>
      <c r="C614" s="15" t="s">
        <v>21</v>
      </c>
      <c r="D614" s="15" t="s">
        <v>35</v>
      </c>
      <c r="E614" s="16"/>
      <c r="F614" s="17">
        <v>5940.78</v>
      </c>
      <c r="G614" s="18"/>
      <c r="H614" s="19">
        <f t="shared" si="9"/>
        <v>-2384282.6900000004</v>
      </c>
      <c r="I614" s="4"/>
    </row>
    <row r="615" spans="1:9" ht="16.5" x14ac:dyDescent="0.35">
      <c r="A615" s="13">
        <v>45608</v>
      </c>
      <c r="B615" s="14"/>
      <c r="C615" s="15" t="s">
        <v>25</v>
      </c>
      <c r="D615" s="15" t="s">
        <v>200</v>
      </c>
      <c r="E615" s="16"/>
      <c r="F615" s="17">
        <v>110</v>
      </c>
      <c r="G615" s="18"/>
      <c r="H615" s="19">
        <f t="shared" si="9"/>
        <v>-2384392.6900000004</v>
      </c>
      <c r="I615" s="4"/>
    </row>
    <row r="616" spans="1:9" ht="16.5" x14ac:dyDescent="0.35">
      <c r="A616" s="13">
        <v>45608</v>
      </c>
      <c r="B616" s="14"/>
      <c r="C616" s="15" t="s">
        <v>15</v>
      </c>
      <c r="D616" s="15" t="s">
        <v>92</v>
      </c>
      <c r="E616" s="16"/>
      <c r="F616" s="17">
        <v>255872.33</v>
      </c>
      <c r="G616" s="18"/>
      <c r="H616" s="19">
        <f t="shared" si="9"/>
        <v>-2640265.0200000005</v>
      </c>
      <c r="I616" s="4"/>
    </row>
    <row r="617" spans="1:9" ht="16.5" x14ac:dyDescent="0.35">
      <c r="A617" s="13">
        <v>45608</v>
      </c>
      <c r="B617" s="14"/>
      <c r="C617" s="15" t="s">
        <v>21</v>
      </c>
      <c r="D617" s="15" t="s">
        <v>199</v>
      </c>
      <c r="E617" s="16"/>
      <c r="F617" s="17">
        <v>211919.99</v>
      </c>
      <c r="G617" s="18"/>
      <c r="H617" s="19">
        <f t="shared" si="9"/>
        <v>-2852185.0100000007</v>
      </c>
      <c r="I617" s="4"/>
    </row>
    <row r="618" spans="1:9" ht="16.5" x14ac:dyDescent="0.35">
      <c r="A618" s="13">
        <v>45608</v>
      </c>
      <c r="B618" s="14"/>
      <c r="C618" s="15" t="s">
        <v>25</v>
      </c>
      <c r="D618" s="24" t="s">
        <v>202</v>
      </c>
      <c r="E618" s="16"/>
      <c r="F618" s="17">
        <v>11</v>
      </c>
      <c r="G618" s="18"/>
      <c r="H618" s="19">
        <f t="shared" si="9"/>
        <v>-2852196.0100000007</v>
      </c>
      <c r="I618" s="4"/>
    </row>
    <row r="619" spans="1:9" ht="16.5" x14ac:dyDescent="0.35">
      <c r="A619" s="13">
        <v>45609</v>
      </c>
      <c r="B619" s="14"/>
      <c r="C619" s="15" t="s">
        <v>21</v>
      </c>
      <c r="D619" s="15" t="s">
        <v>111</v>
      </c>
      <c r="E619" s="16"/>
      <c r="F619" s="17">
        <v>324192.2</v>
      </c>
      <c r="G619" s="18"/>
      <c r="H619" s="19">
        <f t="shared" si="9"/>
        <v>-3176388.2100000009</v>
      </c>
      <c r="I619" s="4"/>
    </row>
    <row r="620" spans="1:9" ht="16.5" x14ac:dyDescent="0.35">
      <c r="A620" s="13">
        <v>45609</v>
      </c>
      <c r="B620" s="14"/>
      <c r="C620" s="15" t="s">
        <v>28</v>
      </c>
      <c r="D620" s="20" t="s">
        <v>29</v>
      </c>
      <c r="E620" s="21" t="s">
        <v>210</v>
      </c>
      <c r="F620" s="22"/>
      <c r="G620" s="17">
        <v>1604577.02</v>
      </c>
      <c r="H620" s="19">
        <f t="shared" si="9"/>
        <v>-1571811.1900000009</v>
      </c>
      <c r="I620" s="4"/>
    </row>
    <row r="621" spans="1:9" ht="16.5" x14ac:dyDescent="0.35">
      <c r="A621" s="13">
        <v>45609</v>
      </c>
      <c r="B621" s="14"/>
      <c r="C621" s="15" t="s">
        <v>25</v>
      </c>
      <c r="D621" s="23" t="s">
        <v>31</v>
      </c>
      <c r="E621" s="21"/>
      <c r="F621" s="22">
        <v>2176.4899999999998</v>
      </c>
      <c r="G621" s="17"/>
      <c r="H621" s="19">
        <f t="shared" si="9"/>
        <v>-1573987.6800000009</v>
      </c>
      <c r="I621" s="4"/>
    </row>
    <row r="622" spans="1:9" ht="16.5" x14ac:dyDescent="0.35">
      <c r="A622" s="13">
        <v>45609</v>
      </c>
      <c r="B622" s="14"/>
      <c r="C622" s="15" t="s">
        <v>32</v>
      </c>
      <c r="D622" s="23"/>
      <c r="E622" s="21"/>
      <c r="F622" s="22">
        <v>28077.02</v>
      </c>
      <c r="G622" s="17"/>
      <c r="H622" s="19">
        <f t="shared" si="9"/>
        <v>-1602064.7000000009</v>
      </c>
      <c r="I622" s="4"/>
    </row>
    <row r="623" spans="1:9" ht="16.5" x14ac:dyDescent="0.35">
      <c r="A623" s="13">
        <v>45610</v>
      </c>
      <c r="B623" s="14"/>
      <c r="C623" s="15" t="s">
        <v>21</v>
      </c>
      <c r="D623" s="15" t="s">
        <v>211</v>
      </c>
      <c r="E623" s="16"/>
      <c r="F623" s="17">
        <v>3058</v>
      </c>
      <c r="G623" s="18"/>
      <c r="H623" s="19">
        <f t="shared" si="9"/>
        <v>-1605122.7000000009</v>
      </c>
      <c r="I623" s="4"/>
    </row>
    <row r="624" spans="1:9" ht="16.5" x14ac:dyDescent="0.35">
      <c r="A624" s="13">
        <v>45610</v>
      </c>
      <c r="B624" s="14"/>
      <c r="C624" s="15" t="s">
        <v>15</v>
      </c>
      <c r="D624" s="15" t="s">
        <v>16</v>
      </c>
      <c r="E624" s="16"/>
      <c r="F624" s="17">
        <v>597</v>
      </c>
      <c r="G624" s="18"/>
      <c r="H624" s="19">
        <f t="shared" si="9"/>
        <v>-1605719.7000000009</v>
      </c>
      <c r="I624" s="4" t="s">
        <v>14</v>
      </c>
    </row>
    <row r="625" spans="1:9" ht="16.5" x14ac:dyDescent="0.35">
      <c r="A625" s="13">
        <v>45610</v>
      </c>
      <c r="B625" s="14"/>
      <c r="C625" s="15" t="s">
        <v>15</v>
      </c>
      <c r="D625" s="15" t="s">
        <v>16</v>
      </c>
      <c r="E625" s="16"/>
      <c r="F625" s="17">
        <v>298</v>
      </c>
      <c r="G625" s="18"/>
      <c r="H625" s="19">
        <f t="shared" si="9"/>
        <v>-1606017.7000000009</v>
      </c>
      <c r="I625" s="4" t="s">
        <v>14</v>
      </c>
    </row>
    <row r="626" spans="1:9" ht="16.5" x14ac:dyDescent="0.35">
      <c r="A626" s="13">
        <v>45610</v>
      </c>
      <c r="B626" s="14"/>
      <c r="C626" s="15" t="s">
        <v>15</v>
      </c>
      <c r="D626" s="15" t="s">
        <v>16</v>
      </c>
      <c r="E626" s="16"/>
      <c r="F626" s="17">
        <v>240</v>
      </c>
      <c r="G626" s="18"/>
      <c r="H626" s="19">
        <f t="shared" si="9"/>
        <v>-1606257.7000000009</v>
      </c>
      <c r="I626" s="4" t="s">
        <v>14</v>
      </c>
    </row>
    <row r="627" spans="1:9" ht="16.5" x14ac:dyDescent="0.35">
      <c r="A627" s="13">
        <v>45610</v>
      </c>
      <c r="B627" s="14"/>
      <c r="C627" s="15" t="s">
        <v>15</v>
      </c>
      <c r="D627" s="15" t="s">
        <v>16</v>
      </c>
      <c r="E627" s="16"/>
      <c r="F627" s="17">
        <v>349.01</v>
      </c>
      <c r="G627" s="18"/>
      <c r="H627" s="19">
        <f t="shared" si="9"/>
        <v>-1606606.7100000009</v>
      </c>
      <c r="I627" s="4" t="s">
        <v>14</v>
      </c>
    </row>
    <row r="628" spans="1:9" ht="16.5" x14ac:dyDescent="0.35">
      <c r="A628" s="13">
        <v>45610</v>
      </c>
      <c r="B628" s="14"/>
      <c r="C628" s="15" t="s">
        <v>21</v>
      </c>
      <c r="D628" s="15" t="s">
        <v>102</v>
      </c>
      <c r="E628" s="16"/>
      <c r="F628" s="17">
        <v>7500</v>
      </c>
      <c r="G628" s="18"/>
      <c r="H628" s="19">
        <f t="shared" si="9"/>
        <v>-1614106.7100000009</v>
      </c>
      <c r="I628" s="4" t="s">
        <v>14</v>
      </c>
    </row>
    <row r="629" spans="1:9" ht="16.5" x14ac:dyDescent="0.35">
      <c r="A629" s="13">
        <v>45610</v>
      </c>
      <c r="B629" s="14"/>
      <c r="C629" s="15" t="s">
        <v>15</v>
      </c>
      <c r="D629" s="15" t="s">
        <v>16</v>
      </c>
      <c r="E629" s="16"/>
      <c r="F629" s="17">
        <v>66.33</v>
      </c>
      <c r="G629" s="18"/>
      <c r="H629" s="19">
        <f t="shared" si="9"/>
        <v>-1614173.040000001</v>
      </c>
      <c r="I629" s="4" t="s">
        <v>14</v>
      </c>
    </row>
    <row r="630" spans="1:9" ht="16.5" x14ac:dyDescent="0.35">
      <c r="A630" s="13">
        <v>45610</v>
      </c>
      <c r="B630" s="14"/>
      <c r="C630" s="15" t="s">
        <v>15</v>
      </c>
      <c r="D630" s="15" t="s">
        <v>16</v>
      </c>
      <c r="E630" s="16"/>
      <c r="F630" s="17">
        <v>1763</v>
      </c>
      <c r="G630" s="18"/>
      <c r="H630" s="19">
        <f t="shared" si="9"/>
        <v>-1615936.040000001</v>
      </c>
      <c r="I630" s="4" t="s">
        <v>14</v>
      </c>
    </row>
    <row r="631" spans="1:9" ht="16.5" x14ac:dyDescent="0.35">
      <c r="A631" s="13">
        <v>45610</v>
      </c>
      <c r="B631" s="14"/>
      <c r="C631" s="15" t="s">
        <v>15</v>
      </c>
      <c r="D631" s="15" t="s">
        <v>16</v>
      </c>
      <c r="E631" s="16"/>
      <c r="F631" s="17">
        <v>236</v>
      </c>
      <c r="G631" s="18"/>
      <c r="H631" s="19">
        <f t="shared" si="9"/>
        <v>-1616172.040000001</v>
      </c>
      <c r="I631" s="4" t="s">
        <v>14</v>
      </c>
    </row>
    <row r="632" spans="1:9" ht="16.5" x14ac:dyDescent="0.35">
      <c r="A632" s="13">
        <v>45610</v>
      </c>
      <c r="B632" s="14"/>
      <c r="C632" s="15" t="s">
        <v>15</v>
      </c>
      <c r="D632" s="15" t="s">
        <v>16</v>
      </c>
      <c r="E632" s="16"/>
      <c r="F632" s="17">
        <v>148.99</v>
      </c>
      <c r="G632" s="18"/>
      <c r="H632" s="19">
        <f t="shared" si="9"/>
        <v>-1616321.030000001</v>
      </c>
      <c r="I632" s="4" t="s">
        <v>14</v>
      </c>
    </row>
    <row r="633" spans="1:9" ht="16.5" x14ac:dyDescent="0.35">
      <c r="A633" s="13">
        <v>45610</v>
      </c>
      <c r="B633" s="14"/>
      <c r="C633" s="15" t="s">
        <v>15</v>
      </c>
      <c r="D633" s="15" t="s">
        <v>16</v>
      </c>
      <c r="E633" s="16"/>
      <c r="F633" s="17">
        <v>349</v>
      </c>
      <c r="G633" s="18"/>
      <c r="H633" s="19">
        <f t="shared" si="9"/>
        <v>-1616670.030000001</v>
      </c>
      <c r="I633" s="4" t="s">
        <v>14</v>
      </c>
    </row>
    <row r="634" spans="1:9" ht="16.5" x14ac:dyDescent="0.35">
      <c r="A634" s="13">
        <v>45610</v>
      </c>
      <c r="B634" s="14"/>
      <c r="C634" s="15" t="s">
        <v>15</v>
      </c>
      <c r="D634" s="15" t="s">
        <v>16</v>
      </c>
      <c r="E634" s="16"/>
      <c r="F634" s="17">
        <v>99</v>
      </c>
      <c r="G634" s="18"/>
      <c r="H634" s="19">
        <f t="shared" si="9"/>
        <v>-1616769.030000001</v>
      </c>
      <c r="I634" s="4" t="s">
        <v>14</v>
      </c>
    </row>
    <row r="635" spans="1:9" ht="16.5" x14ac:dyDescent="0.35">
      <c r="A635" s="13">
        <v>45610</v>
      </c>
      <c r="B635" s="14"/>
      <c r="C635" s="15" t="s">
        <v>15</v>
      </c>
      <c r="D635" s="15" t="s">
        <v>16</v>
      </c>
      <c r="E635" s="16"/>
      <c r="F635" s="17">
        <v>199</v>
      </c>
      <c r="G635" s="18"/>
      <c r="H635" s="19">
        <f t="shared" si="9"/>
        <v>-1616968.030000001</v>
      </c>
      <c r="I635" s="4" t="s">
        <v>14</v>
      </c>
    </row>
    <row r="636" spans="1:9" ht="16.5" x14ac:dyDescent="0.35">
      <c r="A636" s="13">
        <v>45610</v>
      </c>
      <c r="B636" s="14"/>
      <c r="C636" s="15" t="s">
        <v>21</v>
      </c>
      <c r="D636" s="15" t="s">
        <v>22</v>
      </c>
      <c r="E636" s="16" t="s">
        <v>212</v>
      </c>
      <c r="F636" s="17">
        <v>19859</v>
      </c>
      <c r="G636" s="18"/>
      <c r="H636" s="19">
        <f t="shared" si="9"/>
        <v>-1636827.030000001</v>
      </c>
      <c r="I636" s="4"/>
    </row>
    <row r="637" spans="1:9" ht="16.5" x14ac:dyDescent="0.35">
      <c r="A637" s="13">
        <v>45611</v>
      </c>
      <c r="B637" s="14"/>
      <c r="C637" s="15" t="s">
        <v>69</v>
      </c>
      <c r="D637" s="15" t="s">
        <v>213</v>
      </c>
      <c r="E637" s="16" t="s">
        <v>214</v>
      </c>
      <c r="F637" s="22">
        <v>6962.35</v>
      </c>
      <c r="G637" s="18"/>
      <c r="H637" s="19">
        <f t="shared" si="9"/>
        <v>-1643789.3800000011</v>
      </c>
      <c r="I637" s="4" t="s">
        <v>14</v>
      </c>
    </row>
    <row r="638" spans="1:9" ht="16.5" x14ac:dyDescent="0.35">
      <c r="A638" s="13">
        <v>45611</v>
      </c>
      <c r="B638" s="14"/>
      <c r="C638" s="15" t="s">
        <v>21</v>
      </c>
      <c r="D638" s="15" t="s">
        <v>170</v>
      </c>
      <c r="E638" s="16"/>
      <c r="F638" s="17">
        <v>5178.7299999999996</v>
      </c>
      <c r="G638" s="18"/>
      <c r="H638" s="19">
        <f t="shared" si="9"/>
        <v>-1648968.110000001</v>
      </c>
      <c r="I638" s="4"/>
    </row>
    <row r="639" spans="1:9" ht="16.5" x14ac:dyDescent="0.35">
      <c r="A639" s="13">
        <v>45611</v>
      </c>
      <c r="B639" s="14"/>
      <c r="C639" s="15" t="s">
        <v>21</v>
      </c>
      <c r="D639" s="15" t="s">
        <v>63</v>
      </c>
      <c r="E639" s="16"/>
      <c r="F639" s="17">
        <v>64000</v>
      </c>
      <c r="G639" s="18"/>
      <c r="H639" s="19">
        <f t="shared" si="9"/>
        <v>-1712968.110000001</v>
      </c>
      <c r="I639" s="4" t="s">
        <v>14</v>
      </c>
    </row>
    <row r="640" spans="1:9" ht="16.5" x14ac:dyDescent="0.35">
      <c r="A640" s="13">
        <v>45611</v>
      </c>
      <c r="B640" s="14"/>
      <c r="C640" s="15" t="s">
        <v>21</v>
      </c>
      <c r="D640" s="15" t="s">
        <v>34</v>
      </c>
      <c r="E640" s="16"/>
      <c r="F640" s="17">
        <v>18227.05</v>
      </c>
      <c r="G640" s="18"/>
      <c r="H640" s="19">
        <f t="shared" si="9"/>
        <v>-1731195.1600000011</v>
      </c>
      <c r="I640" s="4"/>
    </row>
    <row r="641" spans="1:9" ht="16.5" x14ac:dyDescent="0.35">
      <c r="A641" s="13">
        <v>45611</v>
      </c>
      <c r="B641" s="14"/>
      <c r="C641" s="15" t="s">
        <v>21</v>
      </c>
      <c r="D641" s="15" t="s">
        <v>66</v>
      </c>
      <c r="E641" s="16"/>
      <c r="F641" s="17">
        <v>64000</v>
      </c>
      <c r="G641" s="18"/>
      <c r="H641" s="19">
        <f t="shared" si="9"/>
        <v>-1795195.1600000011</v>
      </c>
      <c r="I641" s="4" t="s">
        <v>14</v>
      </c>
    </row>
    <row r="642" spans="1:9" ht="16.5" x14ac:dyDescent="0.35">
      <c r="A642" s="13">
        <v>45611</v>
      </c>
      <c r="B642" s="14"/>
      <c r="C642" s="15" t="s">
        <v>21</v>
      </c>
      <c r="D642" s="15" t="s">
        <v>215</v>
      </c>
      <c r="E642" s="16"/>
      <c r="F642" s="17">
        <v>28495.98</v>
      </c>
      <c r="G642" s="18"/>
      <c r="H642" s="19">
        <f t="shared" si="9"/>
        <v>-1823691.1400000011</v>
      </c>
      <c r="I642" s="4"/>
    </row>
    <row r="643" spans="1:9" ht="16.5" x14ac:dyDescent="0.35">
      <c r="A643" s="13">
        <v>45611</v>
      </c>
      <c r="B643" s="14"/>
      <c r="C643" s="15" t="s">
        <v>12</v>
      </c>
      <c r="D643" s="15" t="s">
        <v>82</v>
      </c>
      <c r="E643" s="16"/>
      <c r="F643" s="17">
        <v>349</v>
      </c>
      <c r="G643" s="18"/>
      <c r="H643" s="19">
        <f t="shared" si="9"/>
        <v>-1824040.1400000011</v>
      </c>
      <c r="I643" s="4" t="s">
        <v>14</v>
      </c>
    </row>
    <row r="644" spans="1:9" ht="16.5" x14ac:dyDescent="0.35">
      <c r="A644" s="13">
        <v>45611</v>
      </c>
      <c r="B644" s="14"/>
      <c r="C644" s="15" t="s">
        <v>21</v>
      </c>
      <c r="D644" s="15" t="s">
        <v>43</v>
      </c>
      <c r="E644" s="16"/>
      <c r="F644" s="17">
        <v>27832.62</v>
      </c>
      <c r="G644" s="18"/>
      <c r="H644" s="19">
        <f t="shared" si="9"/>
        <v>-1851872.7600000012</v>
      </c>
      <c r="I644" s="4"/>
    </row>
    <row r="645" spans="1:9" ht="16.5" x14ac:dyDescent="0.35">
      <c r="A645" s="13">
        <v>45611</v>
      </c>
      <c r="B645" s="14"/>
      <c r="C645" s="15" t="s">
        <v>21</v>
      </c>
      <c r="D645" s="15" t="s">
        <v>216</v>
      </c>
      <c r="E645" s="16"/>
      <c r="F645" s="17">
        <v>7276.66</v>
      </c>
      <c r="G645" s="18"/>
      <c r="H645" s="19">
        <f t="shared" si="9"/>
        <v>-1859149.4200000011</v>
      </c>
      <c r="I645" s="4"/>
    </row>
    <row r="646" spans="1:9" ht="16.5" x14ac:dyDescent="0.35">
      <c r="A646" s="13">
        <v>45611</v>
      </c>
      <c r="B646" s="14"/>
      <c r="C646" s="15" t="s">
        <v>21</v>
      </c>
      <c r="D646" s="15" t="s">
        <v>40</v>
      </c>
      <c r="E646" s="16"/>
      <c r="F646" s="17">
        <v>9248.11</v>
      </c>
      <c r="G646" s="18"/>
      <c r="H646" s="19">
        <f t="shared" si="9"/>
        <v>-1868397.5300000012</v>
      </c>
      <c r="I646" s="4"/>
    </row>
    <row r="647" spans="1:9" ht="16.5" x14ac:dyDescent="0.35">
      <c r="A647" s="13">
        <v>45611</v>
      </c>
      <c r="B647" s="14"/>
      <c r="C647" s="15" t="s">
        <v>21</v>
      </c>
      <c r="D647" s="15" t="s">
        <v>47</v>
      </c>
      <c r="E647" s="16"/>
      <c r="F647" s="17">
        <v>31609.13</v>
      </c>
      <c r="G647" s="18"/>
      <c r="H647" s="19">
        <f t="shared" si="9"/>
        <v>-1900006.6600000011</v>
      </c>
      <c r="I647" s="4"/>
    </row>
    <row r="648" spans="1:9" ht="16.5" x14ac:dyDescent="0.35">
      <c r="A648" s="13">
        <v>45611</v>
      </c>
      <c r="B648" s="14"/>
      <c r="C648" s="15" t="s">
        <v>21</v>
      </c>
      <c r="D648" s="15" t="s">
        <v>53</v>
      </c>
      <c r="E648" s="16"/>
      <c r="F648" s="17">
        <v>8478.15</v>
      </c>
      <c r="G648" s="18"/>
      <c r="H648" s="19">
        <f t="shared" ref="H648:I710" si="10">H647+G648-F648</f>
        <v>-1908484.810000001</v>
      </c>
      <c r="I648" s="4"/>
    </row>
    <row r="649" spans="1:9" ht="16.5" x14ac:dyDescent="0.35">
      <c r="A649" s="13">
        <v>45611</v>
      </c>
      <c r="B649" s="14"/>
      <c r="C649" s="15" t="s">
        <v>21</v>
      </c>
      <c r="D649" s="15" t="s">
        <v>46</v>
      </c>
      <c r="E649" s="16"/>
      <c r="F649" s="17">
        <v>8438.2199999999993</v>
      </c>
      <c r="G649" s="18"/>
      <c r="H649" s="19">
        <f t="shared" si="10"/>
        <v>-1916923.030000001</v>
      </c>
      <c r="I649" s="4"/>
    </row>
    <row r="650" spans="1:9" ht="16.5" x14ac:dyDescent="0.35">
      <c r="A650" s="13">
        <v>45611</v>
      </c>
      <c r="B650" s="14"/>
      <c r="C650" s="15" t="s">
        <v>21</v>
      </c>
      <c r="D650" s="15" t="s">
        <v>49</v>
      </c>
      <c r="E650" s="16"/>
      <c r="F650" s="17">
        <v>36686.1</v>
      </c>
      <c r="G650" s="18"/>
      <c r="H650" s="19">
        <f t="shared" si="10"/>
        <v>-1953609.1300000011</v>
      </c>
      <c r="I650" s="4"/>
    </row>
    <row r="651" spans="1:9" ht="16.5" x14ac:dyDescent="0.35">
      <c r="A651" s="13">
        <v>45611</v>
      </c>
      <c r="B651" s="14"/>
      <c r="C651" s="15" t="s">
        <v>21</v>
      </c>
      <c r="D651" s="15" t="s">
        <v>52</v>
      </c>
      <c r="E651" s="16"/>
      <c r="F651" s="17">
        <v>1306.82</v>
      </c>
      <c r="G651" s="18"/>
      <c r="H651" s="19">
        <f t="shared" si="10"/>
        <v>-1954915.9500000011</v>
      </c>
      <c r="I651" s="4"/>
    </row>
    <row r="652" spans="1:9" ht="16.5" x14ac:dyDescent="0.35">
      <c r="A652" s="13">
        <v>45611</v>
      </c>
      <c r="B652" s="14"/>
      <c r="C652" s="15" t="s">
        <v>15</v>
      </c>
      <c r="D652" s="15" t="s">
        <v>17</v>
      </c>
      <c r="E652" s="16"/>
      <c r="F652" s="17">
        <v>20408.169999999998</v>
      </c>
      <c r="G652" s="18"/>
      <c r="H652" s="19">
        <f t="shared" si="10"/>
        <v>-1975324.120000001</v>
      </c>
      <c r="I652" s="4" t="s">
        <v>14</v>
      </c>
    </row>
    <row r="653" spans="1:9" ht="16.5" x14ac:dyDescent="0.35">
      <c r="A653" s="13">
        <v>45611</v>
      </c>
      <c r="B653" s="14"/>
      <c r="C653" s="15" t="s">
        <v>15</v>
      </c>
      <c r="D653" s="15" t="s">
        <v>17</v>
      </c>
      <c r="E653" s="16"/>
      <c r="F653" s="17">
        <v>20139.84</v>
      </c>
      <c r="G653" s="18"/>
      <c r="H653" s="19">
        <f t="shared" si="10"/>
        <v>-1995463.9600000011</v>
      </c>
      <c r="I653" s="4" t="s">
        <v>14</v>
      </c>
    </row>
    <row r="654" spans="1:9" ht="16.5" x14ac:dyDescent="0.35">
      <c r="A654" s="13">
        <v>45611</v>
      </c>
      <c r="B654" s="14"/>
      <c r="C654" s="15" t="s">
        <v>15</v>
      </c>
      <c r="D654" s="15" t="s">
        <v>98</v>
      </c>
      <c r="E654" s="16"/>
      <c r="F654" s="17">
        <v>19794.490000000002</v>
      </c>
      <c r="G654" s="18"/>
      <c r="H654" s="19">
        <f t="shared" si="10"/>
        <v>-2015258.4500000011</v>
      </c>
      <c r="I654" s="4" t="s">
        <v>14</v>
      </c>
    </row>
    <row r="655" spans="1:9" ht="16.5" x14ac:dyDescent="0.35">
      <c r="A655" s="13">
        <v>45615</v>
      </c>
      <c r="B655" s="14"/>
      <c r="C655" s="15" t="s">
        <v>12</v>
      </c>
      <c r="D655" s="15" t="s">
        <v>62</v>
      </c>
      <c r="E655" s="16"/>
      <c r="F655" s="17">
        <v>805</v>
      </c>
      <c r="G655" s="18"/>
      <c r="H655" s="19">
        <f t="shared" si="10"/>
        <v>-2016063.4500000011</v>
      </c>
      <c r="I655" s="4" t="s">
        <v>14</v>
      </c>
    </row>
    <row r="656" spans="1:9" ht="16.5" x14ac:dyDescent="0.35">
      <c r="A656" s="13">
        <v>45615</v>
      </c>
      <c r="B656" s="14"/>
      <c r="C656" s="15" t="s">
        <v>21</v>
      </c>
      <c r="D656" s="15" t="s">
        <v>22</v>
      </c>
      <c r="E656" s="16"/>
      <c r="F656" s="17">
        <v>330138</v>
      </c>
      <c r="G656" s="18"/>
      <c r="H656" s="19">
        <f t="shared" si="10"/>
        <v>-2346201.4500000011</v>
      </c>
      <c r="I656" s="4"/>
    </row>
    <row r="657" spans="1:9" ht="16.5" x14ac:dyDescent="0.35">
      <c r="A657" s="13">
        <v>45615</v>
      </c>
      <c r="B657" s="14"/>
      <c r="C657" s="15" t="s">
        <v>21</v>
      </c>
      <c r="D657" s="15" t="s">
        <v>170</v>
      </c>
      <c r="E657" s="16"/>
      <c r="F657" s="17">
        <v>2561.2800000000002</v>
      </c>
      <c r="G657" s="18"/>
      <c r="H657" s="19">
        <f t="shared" si="10"/>
        <v>-2348762.7300000009</v>
      </c>
      <c r="I657" s="4"/>
    </row>
    <row r="658" spans="1:9" ht="16.5" x14ac:dyDescent="0.35">
      <c r="A658" s="13">
        <v>45615</v>
      </c>
      <c r="B658" s="14"/>
      <c r="C658" s="15" t="s">
        <v>21</v>
      </c>
      <c r="D658" s="15" t="s">
        <v>49</v>
      </c>
      <c r="E658" s="16"/>
      <c r="F658" s="17">
        <v>32052.19</v>
      </c>
      <c r="G658" s="18"/>
      <c r="H658" s="19">
        <f t="shared" si="10"/>
        <v>-2380814.9200000009</v>
      </c>
      <c r="I658" s="4"/>
    </row>
    <row r="659" spans="1:9" ht="16.5" x14ac:dyDescent="0.35">
      <c r="A659" s="13">
        <v>45615</v>
      </c>
      <c r="B659" s="14"/>
      <c r="C659" s="15" t="s">
        <v>25</v>
      </c>
      <c r="D659" s="24" t="s">
        <v>202</v>
      </c>
      <c r="E659" s="16"/>
      <c r="F659" s="17">
        <v>11</v>
      </c>
      <c r="G659" s="18"/>
      <c r="H659" s="19">
        <f t="shared" si="10"/>
        <v>-2380825.9200000009</v>
      </c>
      <c r="I659" s="4"/>
    </row>
    <row r="660" spans="1:9" ht="16.5" x14ac:dyDescent="0.35">
      <c r="A660" s="13">
        <v>45615</v>
      </c>
      <c r="B660" s="14"/>
      <c r="C660" s="15" t="s">
        <v>12</v>
      </c>
      <c r="D660" s="15" t="s">
        <v>62</v>
      </c>
      <c r="E660" s="16"/>
      <c r="F660" s="17">
        <v>2574</v>
      </c>
      <c r="G660" s="18"/>
      <c r="H660" s="19">
        <f t="shared" si="10"/>
        <v>-2383399.9200000009</v>
      </c>
      <c r="I660" s="4" t="s">
        <v>14</v>
      </c>
    </row>
    <row r="661" spans="1:9" ht="16.5" x14ac:dyDescent="0.35">
      <c r="A661" s="13">
        <v>45615</v>
      </c>
      <c r="B661" s="14"/>
      <c r="C661" s="15" t="s">
        <v>21</v>
      </c>
      <c r="D661" s="15" t="s">
        <v>199</v>
      </c>
      <c r="E661" s="16"/>
      <c r="F661" s="17">
        <v>136936.32999999999</v>
      </c>
      <c r="G661" s="18"/>
      <c r="H661" s="19">
        <f t="shared" si="10"/>
        <v>-2520336.2500000009</v>
      </c>
      <c r="I661" s="4"/>
    </row>
    <row r="662" spans="1:9" ht="16.5" x14ac:dyDescent="0.35">
      <c r="A662" s="13">
        <v>45615</v>
      </c>
      <c r="B662" s="14"/>
      <c r="C662" s="15" t="s">
        <v>25</v>
      </c>
      <c r="D662" s="15" t="s">
        <v>200</v>
      </c>
      <c r="E662" s="16"/>
      <c r="F662" s="17">
        <v>110</v>
      </c>
      <c r="G662" s="18"/>
      <c r="H662" s="19">
        <f t="shared" si="10"/>
        <v>-2520446.2500000009</v>
      </c>
      <c r="I662" s="4"/>
    </row>
    <row r="663" spans="1:9" ht="16.5" x14ac:dyDescent="0.35">
      <c r="A663" s="13">
        <v>45616</v>
      </c>
      <c r="B663" s="14"/>
      <c r="C663" s="15" t="s">
        <v>69</v>
      </c>
      <c r="D663" s="15" t="s">
        <v>217</v>
      </c>
      <c r="E663" s="16" t="s">
        <v>218</v>
      </c>
      <c r="F663" s="17">
        <v>1360</v>
      </c>
      <c r="G663" s="18"/>
      <c r="H663" s="19">
        <f t="shared" si="10"/>
        <v>-2521806.2500000009</v>
      </c>
      <c r="I663" s="4" t="s">
        <v>14</v>
      </c>
    </row>
    <row r="664" spans="1:9" ht="16.5" x14ac:dyDescent="0.35">
      <c r="A664" s="13">
        <v>45617</v>
      </c>
      <c r="B664" s="14"/>
      <c r="C664" s="15" t="s">
        <v>21</v>
      </c>
      <c r="D664" s="15" t="s">
        <v>219</v>
      </c>
      <c r="E664" s="16"/>
      <c r="F664" s="17">
        <v>74970</v>
      </c>
      <c r="G664" s="18"/>
      <c r="H664" s="19">
        <f t="shared" si="10"/>
        <v>-2596776.2500000009</v>
      </c>
      <c r="I664" s="4"/>
    </row>
    <row r="665" spans="1:9" ht="16.5" x14ac:dyDescent="0.35">
      <c r="A665" s="13">
        <v>45617</v>
      </c>
      <c r="B665" s="14"/>
      <c r="C665" s="15" t="s">
        <v>21</v>
      </c>
      <c r="D665" s="15" t="s">
        <v>101</v>
      </c>
      <c r="E665" s="16"/>
      <c r="F665" s="17">
        <v>32000</v>
      </c>
      <c r="G665" s="18"/>
      <c r="H665" s="19">
        <f t="shared" si="10"/>
        <v>-2628776.2500000009</v>
      </c>
      <c r="I665" s="4" t="s">
        <v>14</v>
      </c>
    </row>
    <row r="666" spans="1:9" ht="16.5" x14ac:dyDescent="0.35">
      <c r="A666" s="13">
        <v>45617</v>
      </c>
      <c r="B666" s="14"/>
      <c r="C666" s="15" t="s">
        <v>21</v>
      </c>
      <c r="D666" s="15" t="s">
        <v>85</v>
      </c>
      <c r="E666" s="16"/>
      <c r="F666" s="17">
        <v>84957.75</v>
      </c>
      <c r="G666" s="18"/>
      <c r="H666" s="19">
        <f t="shared" si="10"/>
        <v>-2713734.0000000009</v>
      </c>
      <c r="I666" s="4"/>
    </row>
    <row r="667" spans="1:9" ht="16.5" x14ac:dyDescent="0.35">
      <c r="A667" s="13">
        <v>45617</v>
      </c>
      <c r="B667" s="14"/>
      <c r="C667" s="15" t="s">
        <v>21</v>
      </c>
      <c r="D667" s="15" t="s">
        <v>84</v>
      </c>
      <c r="E667" s="16"/>
      <c r="F667" s="17">
        <v>260647.84</v>
      </c>
      <c r="G667" s="18"/>
      <c r="H667" s="19">
        <f t="shared" si="10"/>
        <v>-2974381.8400000008</v>
      </c>
      <c r="I667" s="4"/>
    </row>
    <row r="668" spans="1:9" ht="16.5" x14ac:dyDescent="0.35">
      <c r="A668" s="13">
        <v>45617</v>
      </c>
      <c r="B668" s="14"/>
      <c r="C668" s="15" t="s">
        <v>28</v>
      </c>
      <c r="D668" s="20" t="s">
        <v>29</v>
      </c>
      <c r="E668" s="21" t="s">
        <v>220</v>
      </c>
      <c r="F668" s="22"/>
      <c r="G668" s="17">
        <v>1602285.01</v>
      </c>
      <c r="H668" s="19">
        <f t="shared" si="10"/>
        <v>-1372096.8300000008</v>
      </c>
      <c r="I668" s="4"/>
    </row>
    <row r="669" spans="1:9" ht="16.5" x14ac:dyDescent="0.35">
      <c r="A669" s="13">
        <v>45617</v>
      </c>
      <c r="B669" s="14"/>
      <c r="C669" s="15" t="s">
        <v>25</v>
      </c>
      <c r="D669" s="23" t="s">
        <v>31</v>
      </c>
      <c r="E669" s="21"/>
      <c r="F669" s="22">
        <v>2175.92</v>
      </c>
      <c r="G669" s="17"/>
      <c r="H669" s="19">
        <f t="shared" si="10"/>
        <v>-1374272.7500000007</v>
      </c>
      <c r="I669" s="4"/>
    </row>
    <row r="670" spans="1:9" ht="16.5" x14ac:dyDescent="0.35">
      <c r="A670" s="13">
        <v>45617</v>
      </c>
      <c r="B670" s="14"/>
      <c r="C670" s="15" t="s">
        <v>32</v>
      </c>
      <c r="D670" s="23"/>
      <c r="E670" s="21"/>
      <c r="F670" s="22">
        <v>27285.01</v>
      </c>
      <c r="G670" s="17"/>
      <c r="H670" s="19">
        <f t="shared" si="10"/>
        <v>-1401557.7600000007</v>
      </c>
      <c r="I670" s="4"/>
    </row>
    <row r="671" spans="1:9" ht="16.5" x14ac:dyDescent="0.35">
      <c r="A671" s="13">
        <v>45617</v>
      </c>
      <c r="B671" s="14"/>
      <c r="C671" s="15" t="s">
        <v>21</v>
      </c>
      <c r="D671" s="15" t="s">
        <v>111</v>
      </c>
      <c r="E671" s="16"/>
      <c r="F671" s="17">
        <v>406537.68</v>
      </c>
      <c r="G671" s="18"/>
      <c r="H671" s="19">
        <f t="shared" si="10"/>
        <v>-1808095.4400000006</v>
      </c>
      <c r="I671" s="4"/>
    </row>
    <row r="672" spans="1:9" ht="16.5" x14ac:dyDescent="0.35">
      <c r="A672" s="13">
        <v>45618</v>
      </c>
      <c r="B672" s="14"/>
      <c r="C672" s="15" t="s">
        <v>21</v>
      </c>
      <c r="D672" s="15" t="s">
        <v>36</v>
      </c>
      <c r="E672" s="16"/>
      <c r="F672" s="17">
        <v>5642.82</v>
      </c>
      <c r="G672" s="18"/>
      <c r="H672" s="19">
        <f t="shared" si="10"/>
        <v>-1813738.2600000007</v>
      </c>
      <c r="I672" s="4"/>
    </row>
    <row r="673" spans="1:10" ht="16.5" x14ac:dyDescent="0.35">
      <c r="A673" s="13">
        <v>45618</v>
      </c>
      <c r="B673" s="14"/>
      <c r="C673" s="15" t="s">
        <v>21</v>
      </c>
      <c r="D673" s="15" t="s">
        <v>40</v>
      </c>
      <c r="E673" s="16"/>
      <c r="F673" s="17">
        <v>4490.8500000000004</v>
      </c>
      <c r="G673" s="18"/>
      <c r="H673" s="19">
        <f t="shared" si="10"/>
        <v>-1818229.1100000008</v>
      </c>
      <c r="I673" s="4"/>
    </row>
    <row r="674" spans="1:10" ht="16.5" x14ac:dyDescent="0.35">
      <c r="A674" s="13">
        <v>45618</v>
      </c>
      <c r="B674" s="14"/>
      <c r="C674" s="15" t="s">
        <v>93</v>
      </c>
      <c r="D674" s="15"/>
      <c r="E674" s="16"/>
      <c r="F674" s="17">
        <v>547.79999999999995</v>
      </c>
      <c r="G674" s="18"/>
      <c r="H674" s="19">
        <f t="shared" si="10"/>
        <v>-1818776.9100000008</v>
      </c>
      <c r="I674" s="4"/>
    </row>
    <row r="675" spans="1:10" ht="16.5" x14ac:dyDescent="0.35">
      <c r="A675" s="13">
        <v>45618</v>
      </c>
      <c r="B675" s="14"/>
      <c r="C675" s="15" t="s">
        <v>21</v>
      </c>
      <c r="D675" s="15" t="s">
        <v>49</v>
      </c>
      <c r="E675" s="16"/>
      <c r="F675" s="17">
        <v>18682.669999999998</v>
      </c>
      <c r="G675" s="18"/>
      <c r="H675" s="19">
        <f t="shared" si="10"/>
        <v>-1837459.5800000008</v>
      </c>
      <c r="I675" s="4"/>
    </row>
    <row r="676" spans="1:10" ht="16.5" x14ac:dyDescent="0.35">
      <c r="A676" s="13">
        <v>45618</v>
      </c>
      <c r="B676" s="14"/>
      <c r="C676" s="15" t="s">
        <v>21</v>
      </c>
      <c r="D676" s="15" t="s">
        <v>216</v>
      </c>
      <c r="E676" s="16"/>
      <c r="F676" s="17">
        <v>9498.23</v>
      </c>
      <c r="G676" s="18"/>
      <c r="H676" s="19">
        <f t="shared" si="10"/>
        <v>-1846957.8100000008</v>
      </c>
      <c r="I676" s="4"/>
    </row>
    <row r="677" spans="1:10" ht="16.5" x14ac:dyDescent="0.35">
      <c r="A677" s="13">
        <v>45618</v>
      </c>
      <c r="B677" s="14"/>
      <c r="C677" s="15" t="s">
        <v>21</v>
      </c>
      <c r="D677" s="15" t="s">
        <v>94</v>
      </c>
      <c r="E677" s="16"/>
      <c r="F677" s="17">
        <v>32000</v>
      </c>
      <c r="G677" s="18"/>
      <c r="H677" s="19">
        <f t="shared" si="10"/>
        <v>-1878957.8100000008</v>
      </c>
      <c r="I677" s="4" t="s">
        <v>14</v>
      </c>
    </row>
    <row r="678" spans="1:10" ht="16.5" x14ac:dyDescent="0.35">
      <c r="A678" s="13">
        <v>45618</v>
      </c>
      <c r="B678" s="14"/>
      <c r="C678" s="15" t="s">
        <v>21</v>
      </c>
      <c r="D678" s="15" t="s">
        <v>43</v>
      </c>
      <c r="E678" s="16"/>
      <c r="F678" s="17">
        <v>27253.62</v>
      </c>
      <c r="G678" s="18"/>
      <c r="H678" s="19">
        <f t="shared" si="10"/>
        <v>-1906211.4300000009</v>
      </c>
      <c r="I678" s="4"/>
    </row>
    <row r="679" spans="1:10" ht="16.5" x14ac:dyDescent="0.35">
      <c r="A679" s="13">
        <v>45618</v>
      </c>
      <c r="B679" s="14"/>
      <c r="C679" s="15" t="s">
        <v>21</v>
      </c>
      <c r="D679" s="15" t="s">
        <v>34</v>
      </c>
      <c r="E679" s="16"/>
      <c r="F679" s="17">
        <v>25659.49</v>
      </c>
      <c r="G679" s="18"/>
      <c r="H679" s="19">
        <f t="shared" si="10"/>
        <v>-1931870.9200000009</v>
      </c>
      <c r="I679" s="4"/>
    </row>
    <row r="680" spans="1:10" ht="16.5" x14ac:dyDescent="0.35">
      <c r="A680" s="13">
        <v>45618</v>
      </c>
      <c r="B680" s="14"/>
      <c r="C680" s="15" t="s">
        <v>21</v>
      </c>
      <c r="D680" s="15" t="s">
        <v>46</v>
      </c>
      <c r="E680" s="16"/>
      <c r="F680" s="17">
        <v>13406.54</v>
      </c>
      <c r="G680" s="18"/>
      <c r="H680" s="19">
        <f t="shared" si="10"/>
        <v>-1945277.4600000009</v>
      </c>
      <c r="I680" s="4"/>
    </row>
    <row r="681" spans="1:10" ht="16.5" x14ac:dyDescent="0.35">
      <c r="A681" s="13">
        <v>45618</v>
      </c>
      <c r="B681" s="14"/>
      <c r="C681" s="15" t="s">
        <v>21</v>
      </c>
      <c r="D681" s="15" t="s">
        <v>47</v>
      </c>
      <c r="E681" s="16"/>
      <c r="F681" s="17">
        <v>15841.25</v>
      </c>
      <c r="G681" s="18"/>
      <c r="H681" s="19">
        <f t="shared" si="10"/>
        <v>-1961118.7100000009</v>
      </c>
      <c r="I681" s="4"/>
    </row>
    <row r="682" spans="1:10" ht="16.5" x14ac:dyDescent="0.35">
      <c r="A682" s="13">
        <v>45618</v>
      </c>
      <c r="B682" s="14"/>
      <c r="C682" s="15" t="s">
        <v>21</v>
      </c>
      <c r="D682" s="15" t="s">
        <v>53</v>
      </c>
      <c r="E682" s="16"/>
      <c r="F682" s="17">
        <v>7559.89</v>
      </c>
      <c r="G682" s="18"/>
      <c r="H682" s="19">
        <f t="shared" si="10"/>
        <v>-1968678.6000000008</v>
      </c>
      <c r="I682" s="4"/>
    </row>
    <row r="683" spans="1:10" ht="16.5" x14ac:dyDescent="0.35">
      <c r="A683" s="13">
        <v>45618</v>
      </c>
      <c r="B683" s="14"/>
      <c r="C683" s="15" t="s">
        <v>21</v>
      </c>
      <c r="D683" s="15" t="s">
        <v>52</v>
      </c>
      <c r="E683" s="16"/>
      <c r="F683" s="17">
        <v>4457.5</v>
      </c>
      <c r="G683" s="18"/>
      <c r="H683" s="19">
        <f t="shared" si="10"/>
        <v>-1973136.1000000008</v>
      </c>
      <c r="I683" s="4"/>
    </row>
    <row r="684" spans="1:10" ht="16.5" x14ac:dyDescent="0.35">
      <c r="A684" s="13">
        <v>45618</v>
      </c>
      <c r="B684" s="14"/>
      <c r="C684" s="15" t="s">
        <v>21</v>
      </c>
      <c r="D684" s="15" t="s">
        <v>23</v>
      </c>
      <c r="E684" s="16"/>
      <c r="F684" s="17">
        <v>7943.97</v>
      </c>
      <c r="G684" s="18"/>
      <c r="H684" s="19">
        <f t="shared" si="10"/>
        <v>-1981080.0700000008</v>
      </c>
      <c r="I684" s="4"/>
    </row>
    <row r="685" spans="1:10" ht="16.5" x14ac:dyDescent="0.35">
      <c r="A685" s="13">
        <v>45619</v>
      </c>
      <c r="B685" s="14"/>
      <c r="C685" s="15" t="s">
        <v>12</v>
      </c>
      <c r="D685" s="15" t="s">
        <v>62</v>
      </c>
      <c r="E685" s="16"/>
      <c r="F685" s="17">
        <v>3460.6</v>
      </c>
      <c r="G685" s="18"/>
      <c r="H685" s="19">
        <f t="shared" si="10"/>
        <v>-1984540.6700000009</v>
      </c>
      <c r="I685" s="4" t="s">
        <v>14</v>
      </c>
    </row>
    <row r="686" spans="1:10" ht="16.5" x14ac:dyDescent="0.35">
      <c r="A686" s="13">
        <v>45621</v>
      </c>
      <c r="B686" s="14"/>
      <c r="C686" s="15" t="s">
        <v>21</v>
      </c>
      <c r="D686" s="15" t="s">
        <v>221</v>
      </c>
      <c r="E686" s="16"/>
      <c r="F686" s="17">
        <v>8634</v>
      </c>
      <c r="G686" s="18"/>
      <c r="H686" s="19">
        <f t="shared" si="10"/>
        <v>-1993174.6700000009</v>
      </c>
      <c r="I686" s="4" t="s">
        <v>14</v>
      </c>
    </row>
    <row r="687" spans="1:10" ht="16.5" x14ac:dyDescent="0.35">
      <c r="A687" s="13">
        <v>45621</v>
      </c>
      <c r="B687" s="14"/>
      <c r="C687" s="15" t="s">
        <v>12</v>
      </c>
      <c r="D687" s="15" t="s">
        <v>62</v>
      </c>
      <c r="E687" s="16"/>
      <c r="F687" s="17">
        <v>806.4</v>
      </c>
      <c r="G687" s="18"/>
      <c r="H687" s="19">
        <f t="shared" si="10"/>
        <v>-1993981.0700000008</v>
      </c>
      <c r="I687" s="4" t="s">
        <v>14</v>
      </c>
    </row>
    <row r="688" spans="1:10" ht="16.5" x14ac:dyDescent="0.35">
      <c r="A688" s="13">
        <v>45621</v>
      </c>
      <c r="B688" s="14"/>
      <c r="C688" s="15" t="s">
        <v>21</v>
      </c>
      <c r="D688" s="15" t="s">
        <v>222</v>
      </c>
      <c r="E688" s="16"/>
      <c r="F688" s="17">
        <v>9840</v>
      </c>
      <c r="G688" s="18"/>
      <c r="H688" s="19">
        <f t="shared" si="10"/>
        <v>-2003821.0700000008</v>
      </c>
      <c r="I688" s="4" t="s">
        <v>223</v>
      </c>
      <c r="J688" t="s">
        <v>224</v>
      </c>
    </row>
    <row r="689" spans="1:9" ht="16.5" x14ac:dyDescent="0.35">
      <c r="A689" s="13">
        <v>45621</v>
      </c>
      <c r="B689" s="14"/>
      <c r="C689" s="15" t="s">
        <v>12</v>
      </c>
      <c r="D689" s="15" t="s">
        <v>112</v>
      </c>
      <c r="E689" s="16"/>
      <c r="F689" s="17">
        <v>2218.9</v>
      </c>
      <c r="G689" s="18"/>
      <c r="H689" s="19">
        <f t="shared" si="10"/>
        <v>-2006039.9700000007</v>
      </c>
      <c r="I689" s="4" t="s">
        <v>14</v>
      </c>
    </row>
    <row r="690" spans="1:9" ht="16.5" x14ac:dyDescent="0.35">
      <c r="A690" s="13">
        <v>45622</v>
      </c>
      <c r="B690" s="14"/>
      <c r="C690" s="15" t="s">
        <v>69</v>
      </c>
      <c r="D690" s="15" t="s">
        <v>225</v>
      </c>
      <c r="E690" s="16" t="s">
        <v>226</v>
      </c>
      <c r="F690" s="17">
        <v>2600</v>
      </c>
      <c r="G690" s="18"/>
      <c r="H690" s="19">
        <f t="shared" si="10"/>
        <v>-2008639.9700000007</v>
      </c>
      <c r="I690" s="4" t="s">
        <v>14</v>
      </c>
    </row>
    <row r="691" spans="1:9" ht="16.5" x14ac:dyDescent="0.35">
      <c r="A691" s="13">
        <v>45622</v>
      </c>
      <c r="B691" s="14"/>
      <c r="C691" s="15" t="s">
        <v>21</v>
      </c>
      <c r="D691" s="15" t="s">
        <v>39</v>
      </c>
      <c r="E691" s="16"/>
      <c r="F691" s="17">
        <v>15435.8</v>
      </c>
      <c r="G691" s="18"/>
      <c r="H691" s="19">
        <f t="shared" si="10"/>
        <v>-2024075.7700000007</v>
      </c>
      <c r="I691" s="4"/>
    </row>
    <row r="692" spans="1:9" ht="16.5" x14ac:dyDescent="0.35">
      <c r="A692" s="13">
        <v>45622</v>
      </c>
      <c r="B692" s="14"/>
      <c r="C692" s="15" t="s">
        <v>21</v>
      </c>
      <c r="D692" s="15" t="s">
        <v>86</v>
      </c>
      <c r="E692" s="16"/>
      <c r="F692" s="17">
        <v>39697.760000000002</v>
      </c>
      <c r="G692" s="18"/>
      <c r="H692" s="19">
        <f t="shared" si="10"/>
        <v>-2063773.5300000007</v>
      </c>
      <c r="I692" s="4" t="s">
        <v>14</v>
      </c>
    </row>
    <row r="693" spans="1:9" ht="16.5" x14ac:dyDescent="0.35">
      <c r="A693" s="13">
        <v>45622</v>
      </c>
      <c r="B693" s="14"/>
      <c r="C693" s="15" t="s">
        <v>21</v>
      </c>
      <c r="D693" s="15" t="s">
        <v>49</v>
      </c>
      <c r="E693" s="16"/>
      <c r="F693" s="17">
        <v>11039.54</v>
      </c>
      <c r="G693" s="18"/>
      <c r="H693" s="19">
        <f t="shared" si="10"/>
        <v>-2074813.0700000008</v>
      </c>
      <c r="I693" s="4"/>
    </row>
    <row r="694" spans="1:9" ht="16.5" x14ac:dyDescent="0.35">
      <c r="A694" s="13">
        <v>45622</v>
      </c>
      <c r="B694" s="14"/>
      <c r="C694" s="15" t="s">
        <v>25</v>
      </c>
      <c r="D694" s="24" t="s">
        <v>202</v>
      </c>
      <c r="E694" s="16"/>
      <c r="F694" s="17">
        <v>11</v>
      </c>
      <c r="G694" s="18"/>
      <c r="H694" s="19">
        <f t="shared" si="10"/>
        <v>-2074824.0700000008</v>
      </c>
      <c r="I694" s="4"/>
    </row>
    <row r="695" spans="1:9" ht="16.5" x14ac:dyDescent="0.35">
      <c r="A695" s="13">
        <v>45622</v>
      </c>
      <c r="B695" s="14"/>
      <c r="C695" s="15" t="s">
        <v>25</v>
      </c>
      <c r="D695" s="15" t="s">
        <v>200</v>
      </c>
      <c r="E695" s="16"/>
      <c r="F695" s="17">
        <v>88</v>
      </c>
      <c r="G695" s="18"/>
      <c r="H695" s="19">
        <f t="shared" si="10"/>
        <v>-2074912.0700000008</v>
      </c>
      <c r="I695" s="4"/>
    </row>
    <row r="696" spans="1:9" ht="16.5" x14ac:dyDescent="0.35">
      <c r="A696" s="13">
        <v>45622</v>
      </c>
      <c r="B696" s="14"/>
      <c r="C696" s="15" t="s">
        <v>21</v>
      </c>
      <c r="D696" s="15" t="s">
        <v>199</v>
      </c>
      <c r="E696" s="16"/>
      <c r="F696" s="17">
        <v>51618.07</v>
      </c>
      <c r="G696" s="18"/>
      <c r="H696" s="19">
        <f t="shared" si="10"/>
        <v>-2126530.1400000006</v>
      </c>
      <c r="I696" s="4"/>
    </row>
    <row r="697" spans="1:9" ht="16.5" x14ac:dyDescent="0.35">
      <c r="A697" s="13">
        <v>45625</v>
      </c>
      <c r="B697" s="14"/>
      <c r="C697" s="15" t="s">
        <v>28</v>
      </c>
      <c r="D697" s="20" t="s">
        <v>29</v>
      </c>
      <c r="E697" s="21" t="s">
        <v>227</v>
      </c>
      <c r="F697" s="22"/>
      <c r="G697" s="17">
        <v>1582942.88</v>
      </c>
      <c r="H697" s="19">
        <f t="shared" si="10"/>
        <v>-543587.26000000071</v>
      </c>
      <c r="I697" s="4"/>
    </row>
    <row r="698" spans="1:9" ht="16.5" x14ac:dyDescent="0.35">
      <c r="A698" s="13">
        <v>45625</v>
      </c>
      <c r="B698" s="14"/>
      <c r="C698" s="15" t="s">
        <v>25</v>
      </c>
      <c r="D698" s="23" t="s">
        <v>31</v>
      </c>
      <c r="E698" s="21"/>
      <c r="F698" s="22">
        <v>2177.9299999999998</v>
      </c>
      <c r="G698" s="17"/>
      <c r="H698" s="19">
        <f t="shared" si="10"/>
        <v>-545765.19000000076</v>
      </c>
      <c r="I698" s="4"/>
    </row>
    <row r="699" spans="1:9" ht="16.5" x14ac:dyDescent="0.35">
      <c r="A699" s="13">
        <v>45625</v>
      </c>
      <c r="B699" s="14"/>
      <c r="C699" s="15" t="s">
        <v>32</v>
      </c>
      <c r="D699" s="23"/>
      <c r="E699" s="21"/>
      <c r="F699" s="22">
        <v>442.88</v>
      </c>
      <c r="G699" s="17"/>
      <c r="H699" s="19">
        <f t="shared" si="10"/>
        <v>-546208.07000000076</v>
      </c>
      <c r="I699" s="4"/>
    </row>
    <row r="700" spans="1:9" ht="16.5" x14ac:dyDescent="0.35">
      <c r="A700" s="13">
        <v>45625</v>
      </c>
      <c r="B700" s="14"/>
      <c r="C700" s="15" t="s">
        <v>25</v>
      </c>
      <c r="D700" s="15" t="s">
        <v>200</v>
      </c>
      <c r="E700" s="16"/>
      <c r="F700" s="17">
        <v>66</v>
      </c>
      <c r="G700" s="18"/>
      <c r="H700" s="19">
        <f t="shared" si="10"/>
        <v>-546274.07000000076</v>
      </c>
      <c r="I700" s="4"/>
    </row>
    <row r="701" spans="1:9" ht="16.5" x14ac:dyDescent="0.35">
      <c r="A701" s="13">
        <v>45625</v>
      </c>
      <c r="B701" s="14"/>
      <c r="C701" s="15" t="s">
        <v>15</v>
      </c>
      <c r="D701" s="15" t="s">
        <v>19</v>
      </c>
      <c r="E701" s="16"/>
      <c r="F701" s="17">
        <v>142499.29</v>
      </c>
      <c r="G701" s="18"/>
      <c r="H701" s="19">
        <f t="shared" si="10"/>
        <v>-688773.3600000008</v>
      </c>
      <c r="I701" s="4"/>
    </row>
    <row r="702" spans="1:9" ht="16.5" x14ac:dyDescent="0.35">
      <c r="A702" s="13">
        <v>45623</v>
      </c>
      <c r="B702" s="14"/>
      <c r="C702" s="15" t="s">
        <v>21</v>
      </c>
      <c r="D702" s="15" t="s">
        <v>111</v>
      </c>
      <c r="E702" s="16"/>
      <c r="F702" s="17">
        <v>147877.5</v>
      </c>
      <c r="G702" s="18"/>
      <c r="H702" s="19">
        <f t="shared" si="10"/>
        <v>-836650.8600000008</v>
      </c>
      <c r="I702" s="4"/>
    </row>
    <row r="703" spans="1:9" ht="16.5" x14ac:dyDescent="0.35">
      <c r="A703" s="13">
        <v>45625</v>
      </c>
      <c r="B703" s="14"/>
      <c r="C703" s="15" t="s">
        <v>21</v>
      </c>
      <c r="D703" s="15" t="s">
        <v>125</v>
      </c>
      <c r="E703" s="16"/>
      <c r="F703" s="17">
        <v>286405</v>
      </c>
      <c r="G703" s="18"/>
      <c r="H703" s="19">
        <f t="shared" si="10"/>
        <v>-1123055.8600000008</v>
      </c>
      <c r="I703" s="4"/>
    </row>
    <row r="704" spans="1:9" ht="16.5" x14ac:dyDescent="0.35">
      <c r="A704" s="13">
        <v>45625</v>
      </c>
      <c r="B704" s="14"/>
      <c r="C704" s="15" t="s">
        <v>25</v>
      </c>
      <c r="D704" s="24" t="s">
        <v>202</v>
      </c>
      <c r="E704" s="16"/>
      <c r="F704" s="17">
        <v>11</v>
      </c>
      <c r="G704" s="18"/>
      <c r="H704" s="19">
        <f t="shared" si="10"/>
        <v>-1123066.8600000008</v>
      </c>
      <c r="I704" s="4"/>
    </row>
    <row r="705" spans="1:10" ht="16.5" x14ac:dyDescent="0.35">
      <c r="A705" s="13">
        <v>45625</v>
      </c>
      <c r="B705" s="14"/>
      <c r="C705" s="15" t="s">
        <v>21</v>
      </c>
      <c r="D705" s="15" t="s">
        <v>84</v>
      </c>
      <c r="E705" s="16"/>
      <c r="F705" s="17">
        <v>227094.47</v>
      </c>
      <c r="G705" s="18"/>
      <c r="H705" s="19">
        <f t="shared" si="10"/>
        <v>-1350161.3300000008</v>
      </c>
      <c r="I705" s="4"/>
    </row>
    <row r="706" spans="1:10" ht="16.5" x14ac:dyDescent="0.35">
      <c r="A706" s="13">
        <v>45625</v>
      </c>
      <c r="B706" s="14"/>
      <c r="C706" s="15" t="s">
        <v>21</v>
      </c>
      <c r="D706" s="15" t="s">
        <v>66</v>
      </c>
      <c r="E706" s="16"/>
      <c r="F706" s="17">
        <v>64000</v>
      </c>
      <c r="G706" s="18"/>
      <c r="H706" s="19">
        <f t="shared" si="10"/>
        <v>-1414161.3300000008</v>
      </c>
      <c r="I706" s="4" t="s">
        <v>14</v>
      </c>
    </row>
    <row r="707" spans="1:10" ht="16.5" x14ac:dyDescent="0.35">
      <c r="A707" s="13">
        <v>45625</v>
      </c>
      <c r="B707" s="14"/>
      <c r="C707" s="15" t="s">
        <v>21</v>
      </c>
      <c r="D707" s="15" t="s">
        <v>39</v>
      </c>
      <c r="E707" s="16"/>
      <c r="F707" s="17">
        <v>22089</v>
      </c>
      <c r="G707" s="18"/>
      <c r="H707" s="19">
        <f t="shared" si="10"/>
        <v>-1436250.3300000008</v>
      </c>
      <c r="I707" s="4"/>
    </row>
    <row r="708" spans="1:10" ht="16.5" x14ac:dyDescent="0.35">
      <c r="A708" s="13">
        <v>45625</v>
      </c>
      <c r="B708" s="14"/>
      <c r="C708" s="15" t="s">
        <v>21</v>
      </c>
      <c r="D708" s="15" t="s">
        <v>52</v>
      </c>
      <c r="E708" s="16"/>
      <c r="F708" s="17">
        <v>4837.75</v>
      </c>
      <c r="G708" s="18"/>
      <c r="H708" s="19">
        <f t="shared" si="10"/>
        <v>-1441088.0800000008</v>
      </c>
      <c r="I708" s="4"/>
    </row>
    <row r="709" spans="1:10" ht="16.5" x14ac:dyDescent="0.35">
      <c r="A709" s="13">
        <v>45625</v>
      </c>
      <c r="B709" s="14"/>
      <c r="C709" s="15" t="s">
        <v>21</v>
      </c>
      <c r="D709" s="15" t="s">
        <v>199</v>
      </c>
      <c r="E709" s="16"/>
      <c r="F709" s="17">
        <v>54623.77</v>
      </c>
      <c r="G709" s="18"/>
      <c r="H709" s="19">
        <f t="shared" si="10"/>
        <v>-1495711.8500000008</v>
      </c>
      <c r="I709" s="4"/>
    </row>
    <row r="710" spans="1:10" ht="17.25" thickBot="1" x14ac:dyDescent="0.4">
      <c r="A710" s="25">
        <v>45625</v>
      </c>
      <c r="B710" s="26"/>
      <c r="C710" s="27" t="s">
        <v>21</v>
      </c>
      <c r="D710" s="27" t="s">
        <v>49</v>
      </c>
      <c r="E710" s="28"/>
      <c r="F710" s="17">
        <v>9647.07</v>
      </c>
      <c r="G710" s="29"/>
      <c r="H710" s="33">
        <f t="shared" si="10"/>
        <v>-1505358.9200000009</v>
      </c>
      <c r="I710" s="33">
        <f t="shared" si="10"/>
        <v>-1505358.9200000009</v>
      </c>
    </row>
    <row r="711" spans="1:10" ht="16.5" x14ac:dyDescent="0.35">
      <c r="A711" s="13">
        <v>45627</v>
      </c>
      <c r="B711" s="14"/>
      <c r="C711" s="15" t="s">
        <v>69</v>
      </c>
      <c r="D711" s="15" t="s">
        <v>13</v>
      </c>
      <c r="E711" s="16" t="s">
        <v>228</v>
      </c>
      <c r="F711" s="17">
        <v>2145.9</v>
      </c>
      <c r="G711" s="18"/>
      <c r="H711" s="19">
        <f t="shared" ref="H711:H774" si="11">H710+G711-F711</f>
        <v>-1507504.8200000008</v>
      </c>
      <c r="I711" s="4" t="s">
        <v>14</v>
      </c>
    </row>
    <row r="712" spans="1:10" ht="16.5" x14ac:dyDescent="0.35">
      <c r="A712" s="13">
        <v>45627</v>
      </c>
      <c r="B712" s="14"/>
      <c r="C712" s="15" t="s">
        <v>12</v>
      </c>
      <c r="D712" s="15" t="s">
        <v>138</v>
      </c>
      <c r="E712" s="16"/>
      <c r="F712" s="17">
        <v>500</v>
      </c>
      <c r="G712" s="18"/>
      <c r="H712" s="19">
        <f t="shared" si="11"/>
        <v>-1508004.8200000008</v>
      </c>
      <c r="I712" s="4" t="s">
        <v>14</v>
      </c>
    </row>
    <row r="713" spans="1:10" ht="16.5" x14ac:dyDescent="0.35">
      <c r="A713" s="13">
        <v>45628</v>
      </c>
      <c r="B713" s="14"/>
      <c r="C713" s="15" t="s">
        <v>21</v>
      </c>
      <c r="D713" s="15" t="s">
        <v>60</v>
      </c>
      <c r="E713" s="16"/>
      <c r="F713" s="17">
        <v>6600</v>
      </c>
      <c r="G713" s="18"/>
      <c r="H713" s="19">
        <f t="shared" si="11"/>
        <v>-1514604.8200000008</v>
      </c>
      <c r="I713" s="4"/>
    </row>
    <row r="714" spans="1:10" ht="16.5" x14ac:dyDescent="0.35">
      <c r="A714" s="13">
        <v>45628</v>
      </c>
      <c r="B714" s="14"/>
      <c r="C714" s="15" t="s">
        <v>21</v>
      </c>
      <c r="D714" s="15" t="s">
        <v>61</v>
      </c>
      <c r="E714" s="16"/>
      <c r="F714" s="17">
        <v>3600</v>
      </c>
      <c r="G714" s="18"/>
      <c r="H714" s="19">
        <f t="shared" si="11"/>
        <v>-1518204.8200000008</v>
      </c>
      <c r="I714" s="4" t="s">
        <v>14</v>
      </c>
      <c r="J714" t="s">
        <v>229</v>
      </c>
    </row>
    <row r="715" spans="1:10" ht="16.5" x14ac:dyDescent="0.35">
      <c r="A715" s="13">
        <v>45628</v>
      </c>
      <c r="B715" s="14"/>
      <c r="C715" s="15" t="s">
        <v>21</v>
      </c>
      <c r="D715" s="15" t="s">
        <v>55</v>
      </c>
      <c r="E715" s="16"/>
      <c r="F715" s="17">
        <v>3000</v>
      </c>
      <c r="G715" s="18"/>
      <c r="H715" s="19">
        <f t="shared" si="11"/>
        <v>-1521204.8200000008</v>
      </c>
      <c r="I715" s="4" t="s">
        <v>14</v>
      </c>
      <c r="J715" t="s">
        <v>229</v>
      </c>
    </row>
    <row r="716" spans="1:10" ht="16.5" x14ac:dyDescent="0.35">
      <c r="A716" s="13">
        <v>45628</v>
      </c>
      <c r="B716" s="14"/>
      <c r="C716" s="15" t="s">
        <v>21</v>
      </c>
      <c r="D716" s="15" t="s">
        <v>87</v>
      </c>
      <c r="E716" s="16"/>
      <c r="F716" s="17">
        <v>2641.32</v>
      </c>
      <c r="G716" s="18"/>
      <c r="H716" s="19">
        <f t="shared" si="11"/>
        <v>-1523846.1400000008</v>
      </c>
      <c r="I716" s="4" t="s">
        <v>14</v>
      </c>
    </row>
    <row r="717" spans="1:10" ht="16.5" x14ac:dyDescent="0.35">
      <c r="A717" s="13">
        <v>45628</v>
      </c>
      <c r="B717" s="14"/>
      <c r="C717" s="15" t="s">
        <v>21</v>
      </c>
      <c r="D717" s="15" t="s">
        <v>203</v>
      </c>
      <c r="E717" s="16"/>
      <c r="F717" s="17">
        <v>600</v>
      </c>
      <c r="G717" s="18"/>
      <c r="H717" s="19">
        <f t="shared" si="11"/>
        <v>-1524446.1400000008</v>
      </c>
      <c r="I717" s="4" t="s">
        <v>14</v>
      </c>
    </row>
    <row r="718" spans="1:10" ht="16.5" x14ac:dyDescent="0.35">
      <c r="A718" s="13">
        <v>45628</v>
      </c>
      <c r="B718" s="14"/>
      <c r="C718" s="15" t="s">
        <v>21</v>
      </c>
      <c r="D718" s="15" t="s">
        <v>204</v>
      </c>
      <c r="E718" s="16"/>
      <c r="F718" s="17">
        <v>4320</v>
      </c>
      <c r="G718" s="18"/>
      <c r="H718" s="19">
        <f t="shared" si="11"/>
        <v>-1528766.1400000008</v>
      </c>
      <c r="I718" s="4" t="s">
        <v>14</v>
      </c>
    </row>
    <row r="719" spans="1:10" ht="16.5" x14ac:dyDescent="0.35">
      <c r="A719" s="13">
        <v>45628</v>
      </c>
      <c r="B719" s="14"/>
      <c r="C719" s="15" t="s">
        <v>21</v>
      </c>
      <c r="D719" s="15" t="s">
        <v>146</v>
      </c>
      <c r="E719" s="16"/>
      <c r="F719" s="17">
        <v>2880</v>
      </c>
      <c r="G719" s="18"/>
      <c r="H719" s="19">
        <f t="shared" si="11"/>
        <v>-1531646.1400000008</v>
      </c>
      <c r="I719" s="4" t="s">
        <v>14</v>
      </c>
    </row>
    <row r="720" spans="1:10" ht="16.5" x14ac:dyDescent="0.35">
      <c r="A720" s="13">
        <v>45628</v>
      </c>
      <c r="B720" s="14"/>
      <c r="C720" s="15" t="s">
        <v>21</v>
      </c>
      <c r="D720" s="15" t="s">
        <v>68</v>
      </c>
      <c r="E720" s="16"/>
      <c r="F720" s="17">
        <v>6730</v>
      </c>
      <c r="G720" s="18"/>
      <c r="H720" s="19">
        <f t="shared" si="11"/>
        <v>-1538376.1400000008</v>
      </c>
      <c r="I720" s="4" t="s">
        <v>14</v>
      </c>
    </row>
    <row r="721" spans="1:9" ht="16.5" x14ac:dyDescent="0.35">
      <c r="A721" s="13">
        <v>45628</v>
      </c>
      <c r="B721" s="14"/>
      <c r="C721" s="15" t="s">
        <v>15</v>
      </c>
      <c r="D721" s="15" t="s">
        <v>16</v>
      </c>
      <c r="E721" s="16"/>
      <c r="F721" s="17">
        <v>199</v>
      </c>
      <c r="G721" s="18"/>
      <c r="H721" s="19">
        <f t="shared" si="11"/>
        <v>-1538575.1400000008</v>
      </c>
      <c r="I721" s="4" t="s">
        <v>14</v>
      </c>
    </row>
    <row r="722" spans="1:9" ht="16.5" x14ac:dyDescent="0.35">
      <c r="A722" s="13">
        <v>45628</v>
      </c>
      <c r="B722" s="14"/>
      <c r="C722" s="15" t="s">
        <v>15</v>
      </c>
      <c r="D722" s="15" t="s">
        <v>16</v>
      </c>
      <c r="E722" s="16"/>
      <c r="F722" s="17">
        <v>240</v>
      </c>
      <c r="G722" s="18"/>
      <c r="H722" s="19">
        <f t="shared" si="11"/>
        <v>-1538815.1400000008</v>
      </c>
      <c r="I722" s="4" t="s">
        <v>14</v>
      </c>
    </row>
    <row r="723" spans="1:9" ht="16.5" x14ac:dyDescent="0.35">
      <c r="A723" s="13">
        <v>45628</v>
      </c>
      <c r="B723" s="14"/>
      <c r="C723" s="15" t="s">
        <v>15</v>
      </c>
      <c r="D723" s="15" t="s">
        <v>16</v>
      </c>
      <c r="E723" s="16"/>
      <c r="F723" s="17">
        <v>148.99</v>
      </c>
      <c r="G723" s="18"/>
      <c r="H723" s="19">
        <f t="shared" si="11"/>
        <v>-1538964.1300000008</v>
      </c>
      <c r="I723" s="4" t="s">
        <v>14</v>
      </c>
    </row>
    <row r="724" spans="1:9" ht="16.5" x14ac:dyDescent="0.35">
      <c r="A724" s="13">
        <v>45628</v>
      </c>
      <c r="B724" s="14"/>
      <c r="C724" s="15" t="s">
        <v>15</v>
      </c>
      <c r="D724" s="15" t="s">
        <v>16</v>
      </c>
      <c r="E724" s="16"/>
      <c r="F724" s="17">
        <v>232.19</v>
      </c>
      <c r="G724" s="18"/>
      <c r="H724" s="19">
        <f t="shared" si="11"/>
        <v>-1539196.3200000008</v>
      </c>
      <c r="I724" s="4" t="s">
        <v>14</v>
      </c>
    </row>
    <row r="725" spans="1:9" ht="16.5" x14ac:dyDescent="0.35">
      <c r="A725" s="13">
        <v>45628</v>
      </c>
      <c r="B725" s="14"/>
      <c r="C725" s="15" t="s">
        <v>15</v>
      </c>
      <c r="D725" s="15" t="s">
        <v>16</v>
      </c>
      <c r="E725" s="16"/>
      <c r="F725" s="17">
        <v>199</v>
      </c>
      <c r="G725" s="18"/>
      <c r="H725" s="19">
        <f t="shared" si="11"/>
        <v>-1539395.3200000008</v>
      </c>
      <c r="I725" s="4"/>
    </row>
    <row r="726" spans="1:9" ht="16.5" x14ac:dyDescent="0.35">
      <c r="A726" s="13">
        <v>45628</v>
      </c>
      <c r="B726" s="14"/>
      <c r="C726" s="15" t="s">
        <v>15</v>
      </c>
      <c r="D726" s="15" t="s">
        <v>16</v>
      </c>
      <c r="E726" s="16"/>
      <c r="F726" s="17">
        <v>1197</v>
      </c>
      <c r="G726" s="18"/>
      <c r="H726" s="19">
        <f t="shared" si="11"/>
        <v>-1540592.3200000008</v>
      </c>
      <c r="I726" s="4" t="s">
        <v>14</v>
      </c>
    </row>
    <row r="727" spans="1:9" ht="16.5" x14ac:dyDescent="0.35">
      <c r="A727" s="13">
        <v>45628</v>
      </c>
      <c r="B727" s="14"/>
      <c r="C727" s="15" t="s">
        <v>15</v>
      </c>
      <c r="D727" s="15" t="s">
        <v>16</v>
      </c>
      <c r="E727" s="16"/>
      <c r="F727" s="17">
        <v>99</v>
      </c>
      <c r="G727" s="18"/>
      <c r="H727" s="19">
        <f t="shared" si="11"/>
        <v>-1540691.3200000008</v>
      </c>
      <c r="I727" s="4" t="s">
        <v>14</v>
      </c>
    </row>
    <row r="728" spans="1:9" ht="16.5" x14ac:dyDescent="0.35">
      <c r="A728" s="13">
        <v>45628</v>
      </c>
      <c r="B728" s="14"/>
      <c r="C728" s="15" t="s">
        <v>15</v>
      </c>
      <c r="D728" s="15" t="s">
        <v>16</v>
      </c>
      <c r="E728" s="16"/>
      <c r="F728" s="17">
        <v>349.01</v>
      </c>
      <c r="G728" s="18"/>
      <c r="H728" s="19">
        <f t="shared" si="11"/>
        <v>-1541040.3300000008</v>
      </c>
      <c r="I728" s="4" t="s">
        <v>14</v>
      </c>
    </row>
    <row r="729" spans="1:9" ht="16.5" x14ac:dyDescent="0.35">
      <c r="A729" s="13">
        <v>45628</v>
      </c>
      <c r="B729" s="14"/>
      <c r="C729" s="15" t="s">
        <v>15</v>
      </c>
      <c r="D729" s="15" t="s">
        <v>16</v>
      </c>
      <c r="E729" s="16"/>
      <c r="F729" s="17">
        <v>349</v>
      </c>
      <c r="G729" s="18"/>
      <c r="H729" s="19">
        <f t="shared" si="11"/>
        <v>-1541389.3300000008</v>
      </c>
      <c r="I729" s="4" t="s">
        <v>14</v>
      </c>
    </row>
    <row r="730" spans="1:9" ht="16.5" x14ac:dyDescent="0.35">
      <c r="A730" s="13">
        <v>45628</v>
      </c>
      <c r="B730" s="14"/>
      <c r="C730" s="15" t="s">
        <v>21</v>
      </c>
      <c r="D730" s="15" t="s">
        <v>22</v>
      </c>
      <c r="E730" s="16"/>
      <c r="F730" s="17">
        <v>381245</v>
      </c>
      <c r="G730" s="18"/>
      <c r="H730" s="19">
        <f t="shared" si="11"/>
        <v>-1922634.3300000008</v>
      </c>
      <c r="I730" s="4"/>
    </row>
    <row r="731" spans="1:9" ht="16.5" x14ac:dyDescent="0.35">
      <c r="A731" s="13">
        <v>45628</v>
      </c>
      <c r="B731" s="14"/>
      <c r="C731" s="15" t="s">
        <v>15</v>
      </c>
      <c r="D731" s="15" t="s">
        <v>16</v>
      </c>
      <c r="E731" s="16"/>
      <c r="F731" s="17">
        <v>307.61</v>
      </c>
      <c r="G731" s="18"/>
      <c r="H731" s="19">
        <f t="shared" si="11"/>
        <v>-1922941.9400000009</v>
      </c>
      <c r="I731" s="4" t="s">
        <v>14</v>
      </c>
    </row>
    <row r="732" spans="1:9" ht="16.5" x14ac:dyDescent="0.35">
      <c r="A732" s="13">
        <v>45628</v>
      </c>
      <c r="B732" s="14"/>
      <c r="C732" s="15" t="s">
        <v>15</v>
      </c>
      <c r="D732" s="15" t="s">
        <v>16</v>
      </c>
      <c r="E732" s="16"/>
      <c r="F732" s="17">
        <v>747</v>
      </c>
      <c r="G732" s="18"/>
      <c r="H732" s="19">
        <f t="shared" si="11"/>
        <v>-1923688.9400000009</v>
      </c>
      <c r="I732" s="4" t="s">
        <v>14</v>
      </c>
    </row>
    <row r="733" spans="1:9" ht="16.5" x14ac:dyDescent="0.35">
      <c r="A733" s="13">
        <v>45628</v>
      </c>
      <c r="B733" s="14"/>
      <c r="C733" s="15" t="s">
        <v>15</v>
      </c>
      <c r="D733" s="15" t="s">
        <v>17</v>
      </c>
      <c r="E733" s="16"/>
      <c r="F733" s="17">
        <v>13790.77</v>
      </c>
      <c r="G733" s="18"/>
      <c r="H733" s="19">
        <f t="shared" si="11"/>
        <v>-1937479.7100000009</v>
      </c>
      <c r="I733" s="4" t="s">
        <v>14</v>
      </c>
    </row>
    <row r="734" spans="1:9" ht="16.5" x14ac:dyDescent="0.35">
      <c r="A734" s="13">
        <v>45628</v>
      </c>
      <c r="B734" s="14"/>
      <c r="C734" s="15" t="s">
        <v>15</v>
      </c>
      <c r="D734" s="15" t="s">
        <v>17</v>
      </c>
      <c r="E734" s="16"/>
      <c r="F734" s="17">
        <v>28780.38</v>
      </c>
      <c r="G734" s="18"/>
      <c r="H734" s="19">
        <f t="shared" si="11"/>
        <v>-1966260.0900000008</v>
      </c>
      <c r="I734" s="4" t="s">
        <v>14</v>
      </c>
    </row>
    <row r="735" spans="1:9" ht="16.5" x14ac:dyDescent="0.35">
      <c r="A735" s="13">
        <v>45629</v>
      </c>
      <c r="B735" s="14"/>
      <c r="C735" s="15" t="s">
        <v>21</v>
      </c>
      <c r="D735" s="15" t="s">
        <v>170</v>
      </c>
      <c r="E735" s="16"/>
      <c r="F735" s="17">
        <v>3190.52</v>
      </c>
      <c r="G735" s="18"/>
      <c r="H735" s="19">
        <f t="shared" si="11"/>
        <v>-1969450.6100000008</v>
      </c>
      <c r="I735" s="4"/>
    </row>
    <row r="736" spans="1:9" ht="16.5" x14ac:dyDescent="0.35">
      <c r="A736" s="13">
        <v>45629</v>
      </c>
      <c r="B736" s="14"/>
      <c r="C736" s="15" t="s">
        <v>21</v>
      </c>
      <c r="D736" s="15" t="s">
        <v>52</v>
      </c>
      <c r="E736" s="16"/>
      <c r="F736" s="17">
        <v>4270.8900000000003</v>
      </c>
      <c r="G736" s="18"/>
      <c r="H736" s="19">
        <f t="shared" si="11"/>
        <v>-1973721.5000000007</v>
      </c>
      <c r="I736" s="4"/>
    </row>
    <row r="737" spans="1:11" ht="16.5" x14ac:dyDescent="0.35">
      <c r="A737" s="13">
        <v>45629</v>
      </c>
      <c r="B737" s="14"/>
      <c r="C737" s="15" t="s">
        <v>21</v>
      </c>
      <c r="D737" s="15" t="s">
        <v>199</v>
      </c>
      <c r="E737" s="16"/>
      <c r="F737" s="17">
        <v>113441.69</v>
      </c>
      <c r="G737" s="18"/>
      <c r="H737" s="19">
        <f t="shared" si="11"/>
        <v>-2087163.1900000006</v>
      </c>
      <c r="I737" s="4"/>
    </row>
    <row r="738" spans="1:11" ht="16.5" x14ac:dyDescent="0.35">
      <c r="A738" s="13">
        <v>45629</v>
      </c>
      <c r="B738" s="14"/>
      <c r="C738" s="15" t="s">
        <v>15</v>
      </c>
      <c r="D738" s="15" t="s">
        <v>20</v>
      </c>
      <c r="E738" s="16"/>
      <c r="F738" s="17">
        <v>734</v>
      </c>
      <c r="G738" s="18"/>
      <c r="H738" s="19">
        <f t="shared" si="11"/>
        <v>-2087897.1900000006</v>
      </c>
      <c r="I738" s="4"/>
    </row>
    <row r="739" spans="1:11" ht="16.5" x14ac:dyDescent="0.35">
      <c r="A739" s="13">
        <v>45629</v>
      </c>
      <c r="B739" s="14"/>
      <c r="C739" s="15" t="s">
        <v>25</v>
      </c>
      <c r="D739" s="15" t="s">
        <v>200</v>
      </c>
      <c r="E739" s="16"/>
      <c r="F739" s="17">
        <v>121</v>
      </c>
      <c r="G739" s="18"/>
      <c r="H739" s="19">
        <f t="shared" si="11"/>
        <v>-2088018.1900000006</v>
      </c>
      <c r="I739" s="4"/>
    </row>
    <row r="740" spans="1:11" ht="16.5" x14ac:dyDescent="0.35">
      <c r="A740" s="13">
        <v>45629</v>
      </c>
      <c r="B740" s="14"/>
      <c r="C740" s="15" t="s">
        <v>21</v>
      </c>
      <c r="D740" s="15" t="s">
        <v>176</v>
      </c>
      <c r="E740" s="16"/>
      <c r="F740" s="17">
        <v>19734.68</v>
      </c>
      <c r="G740" s="18"/>
      <c r="H740" s="19">
        <f t="shared" si="11"/>
        <v>-2107752.8700000006</v>
      </c>
      <c r="I740" s="4"/>
    </row>
    <row r="741" spans="1:11" ht="16.5" x14ac:dyDescent="0.35">
      <c r="A741" s="13">
        <v>45629</v>
      </c>
      <c r="B741" s="14"/>
      <c r="C741" s="15" t="s">
        <v>15</v>
      </c>
      <c r="D741" s="15" t="s">
        <v>20</v>
      </c>
      <c r="E741" s="16"/>
      <c r="F741" s="17">
        <v>90361</v>
      </c>
      <c r="G741" s="18"/>
      <c r="H741" s="19">
        <f t="shared" si="11"/>
        <v>-2198113.8700000006</v>
      </c>
      <c r="I741" s="4"/>
    </row>
    <row r="742" spans="1:11" ht="16.5" x14ac:dyDescent="0.35">
      <c r="A742" s="13">
        <v>45629</v>
      </c>
      <c r="B742" s="14"/>
      <c r="C742" s="15" t="s">
        <v>25</v>
      </c>
      <c r="D742" s="24" t="s">
        <v>202</v>
      </c>
      <c r="E742" s="16"/>
      <c r="F742" s="17">
        <v>11</v>
      </c>
      <c r="G742" s="18"/>
      <c r="H742" s="19">
        <f t="shared" si="11"/>
        <v>-2198124.8700000006</v>
      </c>
      <c r="I742" s="4"/>
    </row>
    <row r="743" spans="1:11" ht="16.5" x14ac:dyDescent="0.35">
      <c r="A743" s="13">
        <v>45629</v>
      </c>
      <c r="B743" s="14"/>
      <c r="C743" s="15" t="s">
        <v>25</v>
      </c>
      <c r="D743" s="15" t="s">
        <v>26</v>
      </c>
      <c r="E743" s="16" t="s">
        <v>20</v>
      </c>
      <c r="F743" s="17">
        <v>99</v>
      </c>
      <c r="G743" s="18"/>
      <c r="H743" s="19">
        <f t="shared" si="11"/>
        <v>-2198223.8700000006</v>
      </c>
      <c r="I743" s="4"/>
    </row>
    <row r="744" spans="1:11" ht="16.5" x14ac:dyDescent="0.35">
      <c r="A744" s="13">
        <v>45629</v>
      </c>
      <c r="B744" s="14"/>
      <c r="C744" s="15" t="s">
        <v>25</v>
      </c>
      <c r="D744" s="15" t="s">
        <v>27</v>
      </c>
      <c r="E744" s="16"/>
      <c r="F744" s="17">
        <v>107.25</v>
      </c>
      <c r="G744" s="18"/>
      <c r="H744" s="19">
        <f t="shared" si="11"/>
        <v>-2198331.1200000006</v>
      </c>
      <c r="I744" s="4"/>
    </row>
    <row r="745" spans="1:11" ht="16.5" x14ac:dyDescent="0.35">
      <c r="A745" s="13">
        <v>45629</v>
      </c>
      <c r="B745" s="14"/>
      <c r="C745" s="15" t="s">
        <v>21</v>
      </c>
      <c r="D745" s="15" t="s">
        <v>49</v>
      </c>
      <c r="E745" s="16"/>
      <c r="F745" s="17">
        <v>20419.07</v>
      </c>
      <c r="G745" s="18"/>
      <c r="H745" s="19">
        <f t="shared" si="11"/>
        <v>-2218750.1900000004</v>
      </c>
      <c r="I745" s="4"/>
    </row>
    <row r="746" spans="1:11" ht="16.5" x14ac:dyDescent="0.35">
      <c r="A746" s="13">
        <v>45629</v>
      </c>
      <c r="B746" s="14"/>
      <c r="C746" s="15" t="s">
        <v>21</v>
      </c>
      <c r="D746" s="15" t="s">
        <v>39</v>
      </c>
      <c r="E746" s="16"/>
      <c r="F746" s="17">
        <v>21996</v>
      </c>
      <c r="G746" s="18"/>
      <c r="H746" s="19">
        <f t="shared" si="11"/>
        <v>-2240746.1900000004</v>
      </c>
      <c r="I746" s="4"/>
    </row>
    <row r="747" spans="1:11" ht="16.5" x14ac:dyDescent="0.35">
      <c r="A747" s="13">
        <v>45630</v>
      </c>
      <c r="B747" s="14"/>
      <c r="C747" s="15" t="s">
        <v>21</v>
      </c>
      <c r="D747" s="15" t="s">
        <v>111</v>
      </c>
      <c r="E747" s="16"/>
      <c r="F747" s="17">
        <v>276856.83</v>
      </c>
      <c r="G747" s="18"/>
      <c r="H747" s="19">
        <f t="shared" si="11"/>
        <v>-2517603.0200000005</v>
      </c>
      <c r="I747" s="4"/>
    </row>
    <row r="748" spans="1:11" ht="16.5" x14ac:dyDescent="0.35">
      <c r="A748" s="13">
        <v>45630</v>
      </c>
      <c r="B748" s="14"/>
      <c r="C748" s="15" t="s">
        <v>168</v>
      </c>
      <c r="D748" s="15" t="s">
        <v>230</v>
      </c>
      <c r="E748" s="16"/>
      <c r="F748" s="17">
        <v>55.31</v>
      </c>
      <c r="G748" s="18"/>
      <c r="H748" s="19">
        <f t="shared" si="11"/>
        <v>-2517658.3300000005</v>
      </c>
      <c r="I748" s="4"/>
    </row>
    <row r="749" spans="1:11" ht="16.5" x14ac:dyDescent="0.35">
      <c r="A749" s="13">
        <v>45630</v>
      </c>
      <c r="B749" s="14"/>
      <c r="C749" s="15" t="s">
        <v>21</v>
      </c>
      <c r="D749" s="15" t="s">
        <v>101</v>
      </c>
      <c r="E749" s="16"/>
      <c r="F749" s="17">
        <v>64000</v>
      </c>
      <c r="G749" s="18"/>
      <c r="H749" s="19">
        <f t="shared" si="11"/>
        <v>-2581658.3300000005</v>
      </c>
      <c r="I749" s="4" t="s">
        <v>14</v>
      </c>
      <c r="J749" t="s">
        <v>231</v>
      </c>
      <c r="K749" t="s">
        <v>232</v>
      </c>
    </row>
    <row r="750" spans="1:11" ht="16.5" x14ac:dyDescent="0.35">
      <c r="A750" s="13">
        <v>45630</v>
      </c>
      <c r="B750" s="14"/>
      <c r="C750" s="15" t="s">
        <v>168</v>
      </c>
      <c r="D750" s="15" t="s">
        <v>233</v>
      </c>
      <c r="E750" s="16"/>
      <c r="F750" s="17">
        <v>51.1</v>
      </c>
      <c r="G750" s="18"/>
      <c r="H750" s="19">
        <f t="shared" si="11"/>
        <v>-2581709.4300000006</v>
      </c>
      <c r="I750" s="4"/>
    </row>
    <row r="751" spans="1:11" ht="16.5" x14ac:dyDescent="0.35">
      <c r="A751" s="13">
        <v>45630</v>
      </c>
      <c r="B751" s="14"/>
      <c r="C751" s="15" t="s">
        <v>21</v>
      </c>
      <c r="D751" s="15" t="s">
        <v>101</v>
      </c>
      <c r="E751" s="16"/>
      <c r="F751" s="17">
        <v>51754</v>
      </c>
      <c r="G751" s="18"/>
      <c r="H751" s="19">
        <f t="shared" si="11"/>
        <v>-2633463.4300000006</v>
      </c>
      <c r="I751" s="4" t="s">
        <v>14</v>
      </c>
      <c r="J751" t="s">
        <v>234</v>
      </c>
      <c r="K751" t="s">
        <v>235</v>
      </c>
    </row>
    <row r="752" spans="1:11" ht="16.5" x14ac:dyDescent="0.35">
      <c r="A752" s="13">
        <v>45630</v>
      </c>
      <c r="B752" s="14"/>
      <c r="C752" s="15" t="s">
        <v>12</v>
      </c>
      <c r="D752" s="15" t="s">
        <v>236</v>
      </c>
      <c r="E752" s="16"/>
      <c r="F752" s="17">
        <v>959.2</v>
      </c>
      <c r="G752" s="18"/>
      <c r="H752" s="19">
        <f t="shared" si="11"/>
        <v>-2634422.6300000008</v>
      </c>
      <c r="I752" s="4" t="s">
        <v>14</v>
      </c>
    </row>
    <row r="753" spans="1:10" ht="16.5" x14ac:dyDescent="0.35">
      <c r="A753" s="13">
        <v>45630</v>
      </c>
      <c r="B753" s="14"/>
      <c r="C753" s="15" t="s">
        <v>21</v>
      </c>
      <c r="D753" s="15" t="s">
        <v>66</v>
      </c>
      <c r="E753" s="16"/>
      <c r="F753" s="17">
        <v>64000</v>
      </c>
      <c r="G753" s="18"/>
      <c r="H753" s="19">
        <f t="shared" si="11"/>
        <v>-2698422.6300000008</v>
      </c>
      <c r="I753" s="4" t="s">
        <v>14</v>
      </c>
      <c r="J753" t="s">
        <v>237</v>
      </c>
    </row>
    <row r="754" spans="1:10" ht="16.5" x14ac:dyDescent="0.35">
      <c r="A754" s="13">
        <v>45631</v>
      </c>
      <c r="B754" s="14"/>
      <c r="C754" s="15" t="s">
        <v>25</v>
      </c>
      <c r="D754" s="15" t="s">
        <v>76</v>
      </c>
      <c r="E754" s="16"/>
      <c r="F754" s="17">
        <v>3.3</v>
      </c>
      <c r="G754" s="18"/>
      <c r="H754" s="19">
        <f t="shared" si="11"/>
        <v>-2698425.9300000006</v>
      </c>
      <c r="I754" s="4"/>
    </row>
    <row r="755" spans="1:10" ht="16.5" x14ac:dyDescent="0.35">
      <c r="A755" s="13">
        <v>45631</v>
      </c>
      <c r="B755" s="14"/>
      <c r="C755" s="15" t="s">
        <v>21</v>
      </c>
      <c r="D755" s="15" t="s">
        <v>85</v>
      </c>
      <c r="E755" s="16"/>
      <c r="F755" s="17">
        <v>99470</v>
      </c>
      <c r="G755" s="22"/>
      <c r="H755" s="19">
        <f t="shared" si="11"/>
        <v>-2797895.9300000006</v>
      </c>
      <c r="I755" s="4"/>
    </row>
    <row r="756" spans="1:10" ht="16.5" x14ac:dyDescent="0.35">
      <c r="A756" s="13">
        <v>45631</v>
      </c>
      <c r="B756" s="14"/>
      <c r="C756" s="15" t="s">
        <v>21</v>
      </c>
      <c r="D756" s="15" t="s">
        <v>84</v>
      </c>
      <c r="E756" s="16"/>
      <c r="F756" s="17">
        <v>155170</v>
      </c>
      <c r="G756" s="18"/>
      <c r="H756" s="19">
        <f t="shared" si="11"/>
        <v>-2953065.9300000006</v>
      </c>
      <c r="I756" s="4"/>
    </row>
    <row r="757" spans="1:10" s="48" customFormat="1" ht="16.5" x14ac:dyDescent="0.35">
      <c r="A757" s="42">
        <v>45631</v>
      </c>
      <c r="B757" s="43"/>
      <c r="C757" s="35" t="s">
        <v>21</v>
      </c>
      <c r="D757" s="35" t="s">
        <v>94</v>
      </c>
      <c r="E757" s="44"/>
      <c r="F757" s="41">
        <v>64000</v>
      </c>
      <c r="G757" s="45"/>
      <c r="H757" s="46">
        <f t="shared" si="11"/>
        <v>-3017065.9300000006</v>
      </c>
      <c r="I757" s="47" t="s">
        <v>14</v>
      </c>
      <c r="J757" s="48" t="s">
        <v>238</v>
      </c>
    </row>
    <row r="758" spans="1:10" ht="16.5" x14ac:dyDescent="0.35">
      <c r="A758" s="13">
        <v>45632</v>
      </c>
      <c r="B758" s="14"/>
      <c r="C758" s="15" t="s">
        <v>15</v>
      </c>
      <c r="D758" s="15" t="s">
        <v>17</v>
      </c>
      <c r="E758" s="16"/>
      <c r="F758" s="17">
        <v>10204.08</v>
      </c>
      <c r="G758" s="18"/>
      <c r="H758" s="19">
        <f t="shared" si="11"/>
        <v>-3027270.0100000007</v>
      </c>
      <c r="I758" s="4" t="s">
        <v>14</v>
      </c>
    </row>
    <row r="759" spans="1:10" ht="16.5" x14ac:dyDescent="0.35">
      <c r="A759" s="13">
        <v>45632</v>
      </c>
      <c r="B759" s="14"/>
      <c r="C759" s="15" t="s">
        <v>28</v>
      </c>
      <c r="D759" s="20" t="s">
        <v>29</v>
      </c>
      <c r="E759" s="21" t="s">
        <v>239</v>
      </c>
      <c r="F759" s="22"/>
      <c r="G759" s="17">
        <v>1581977.47</v>
      </c>
      <c r="H759" s="19">
        <f t="shared" si="11"/>
        <v>-1445292.5400000007</v>
      </c>
      <c r="I759" s="4"/>
    </row>
    <row r="760" spans="1:10" ht="16.5" x14ac:dyDescent="0.35">
      <c r="A760" s="13">
        <v>45632</v>
      </c>
      <c r="B760" s="14"/>
      <c r="C760" s="15" t="s">
        <v>25</v>
      </c>
      <c r="D760" s="23" t="s">
        <v>31</v>
      </c>
      <c r="E760" s="21"/>
      <c r="F760" s="22">
        <v>2158.1799999999998</v>
      </c>
      <c r="G760" s="17"/>
      <c r="H760" s="19">
        <f t="shared" si="11"/>
        <v>-1447450.7200000007</v>
      </c>
      <c r="I760" s="4"/>
    </row>
    <row r="761" spans="1:10" ht="16.5" x14ac:dyDescent="0.35">
      <c r="A761" s="13">
        <v>45632</v>
      </c>
      <c r="B761" s="14"/>
      <c r="C761" s="15" t="s">
        <v>32</v>
      </c>
      <c r="D761" s="23"/>
      <c r="E761" s="21"/>
      <c r="F761" s="22">
        <v>8477.4699999999993</v>
      </c>
      <c r="G761" s="17"/>
      <c r="H761" s="19">
        <f t="shared" si="11"/>
        <v>-1455928.1900000006</v>
      </c>
      <c r="I761" s="4"/>
    </row>
    <row r="762" spans="1:10" ht="16.5" x14ac:dyDescent="0.35">
      <c r="A762" s="13">
        <v>45632</v>
      </c>
      <c r="B762" s="14"/>
      <c r="C762" s="15" t="s">
        <v>25</v>
      </c>
      <c r="D762" s="15" t="s">
        <v>200</v>
      </c>
      <c r="E762" s="16"/>
      <c r="F762" s="17">
        <v>55</v>
      </c>
      <c r="G762" s="18"/>
      <c r="H762" s="19">
        <f t="shared" si="11"/>
        <v>-1455983.1900000006</v>
      </c>
      <c r="I762" s="4"/>
    </row>
    <row r="763" spans="1:10" ht="16.5" x14ac:dyDescent="0.35">
      <c r="A763" s="13">
        <v>45632</v>
      </c>
      <c r="B763" s="14"/>
      <c r="C763" s="15" t="s">
        <v>25</v>
      </c>
      <c r="D763" s="24" t="s">
        <v>202</v>
      </c>
      <c r="E763" s="16"/>
      <c r="F763" s="17">
        <v>11</v>
      </c>
      <c r="G763" s="18"/>
      <c r="H763" s="19">
        <f t="shared" si="11"/>
        <v>-1455994.1900000006</v>
      </c>
      <c r="I763" s="4"/>
    </row>
    <row r="764" spans="1:10" ht="16.5" x14ac:dyDescent="0.35">
      <c r="A764" s="13">
        <v>45632</v>
      </c>
      <c r="B764" s="14"/>
      <c r="C764" s="15" t="s">
        <v>21</v>
      </c>
      <c r="D764" s="15" t="s">
        <v>199</v>
      </c>
      <c r="E764" s="16"/>
      <c r="F764" s="17">
        <v>54344.4</v>
      </c>
      <c r="G764" s="18"/>
      <c r="H764" s="19">
        <f t="shared" si="11"/>
        <v>-1510338.5900000005</v>
      </c>
      <c r="I764" s="4"/>
    </row>
    <row r="765" spans="1:10" ht="16.5" x14ac:dyDescent="0.35">
      <c r="A765" s="13">
        <v>45632</v>
      </c>
      <c r="B765" s="14"/>
      <c r="C765" s="15" t="s">
        <v>21</v>
      </c>
      <c r="D765" s="15" t="s">
        <v>49</v>
      </c>
      <c r="E765" s="16"/>
      <c r="F765" s="17">
        <v>17099.060000000001</v>
      </c>
      <c r="G765" s="18"/>
      <c r="H765" s="19">
        <f t="shared" si="11"/>
        <v>-1527437.6500000006</v>
      </c>
      <c r="I765" s="4"/>
    </row>
    <row r="766" spans="1:10" ht="16.5" x14ac:dyDescent="0.35">
      <c r="A766" s="13">
        <v>45632</v>
      </c>
      <c r="B766" s="14"/>
      <c r="C766" s="15" t="s">
        <v>21</v>
      </c>
      <c r="D766" s="15" t="s">
        <v>39</v>
      </c>
      <c r="E766" s="16"/>
      <c r="F766" s="17">
        <v>5706.74</v>
      </c>
      <c r="G766" s="18"/>
      <c r="H766" s="19">
        <f t="shared" si="11"/>
        <v>-1533144.3900000006</v>
      </c>
      <c r="I766" s="4"/>
    </row>
    <row r="767" spans="1:10" ht="16.5" x14ac:dyDescent="0.35">
      <c r="A767" s="13">
        <v>45632</v>
      </c>
      <c r="B767" s="14"/>
      <c r="C767" s="15" t="s">
        <v>21</v>
      </c>
      <c r="D767" s="15" t="s">
        <v>176</v>
      </c>
      <c r="E767" s="16"/>
      <c r="F767" s="17">
        <v>10515.31</v>
      </c>
      <c r="G767" s="18"/>
      <c r="H767" s="19">
        <f t="shared" si="11"/>
        <v>-1543659.7000000007</v>
      </c>
      <c r="I767" s="4"/>
    </row>
    <row r="768" spans="1:10" ht="16.5" x14ac:dyDescent="0.35">
      <c r="A768" s="13">
        <v>45632</v>
      </c>
      <c r="B768" s="14"/>
      <c r="C768" s="15" t="s">
        <v>21</v>
      </c>
      <c r="D768" s="15" t="s">
        <v>33</v>
      </c>
      <c r="E768" s="16"/>
      <c r="F768" s="17">
        <v>8676.2000000000007</v>
      </c>
      <c r="G768" s="18"/>
      <c r="H768" s="19">
        <f t="shared" si="11"/>
        <v>-1552335.9000000006</v>
      </c>
      <c r="I768" s="4"/>
    </row>
    <row r="769" spans="1:9" ht="16.5" x14ac:dyDescent="0.35">
      <c r="A769" s="13">
        <v>45635</v>
      </c>
      <c r="B769" s="14"/>
      <c r="C769" s="15" t="s">
        <v>168</v>
      </c>
      <c r="D769" s="15" t="s">
        <v>240</v>
      </c>
      <c r="E769" s="16"/>
      <c r="F769" s="17">
        <v>5500</v>
      </c>
      <c r="G769" s="18"/>
      <c r="H769" s="19">
        <f t="shared" si="11"/>
        <v>-1557835.9000000006</v>
      </c>
      <c r="I769" s="4"/>
    </row>
    <row r="770" spans="1:9" ht="16.5" x14ac:dyDescent="0.35">
      <c r="A770" s="13">
        <v>45635</v>
      </c>
      <c r="B770" s="14"/>
      <c r="C770" s="15" t="s">
        <v>21</v>
      </c>
      <c r="D770" s="15" t="s">
        <v>57</v>
      </c>
      <c r="E770" s="16"/>
      <c r="F770" s="17">
        <v>17950</v>
      </c>
      <c r="G770" s="18"/>
      <c r="H770" s="19">
        <f t="shared" si="11"/>
        <v>-1575785.9000000006</v>
      </c>
      <c r="I770" s="4" t="s">
        <v>14</v>
      </c>
    </row>
    <row r="771" spans="1:9" ht="16.5" x14ac:dyDescent="0.35">
      <c r="A771" s="13">
        <v>45635</v>
      </c>
      <c r="B771" s="14"/>
      <c r="C771" s="15" t="s">
        <v>21</v>
      </c>
      <c r="D771" s="15" t="s">
        <v>179</v>
      </c>
      <c r="E771" s="16"/>
      <c r="F771" s="17">
        <v>1800</v>
      </c>
      <c r="G771" s="18"/>
      <c r="H771" s="19">
        <f t="shared" si="11"/>
        <v>-1577585.9000000006</v>
      </c>
      <c r="I771" s="4" t="s">
        <v>241</v>
      </c>
    </row>
    <row r="772" spans="1:9" ht="16.5" x14ac:dyDescent="0.35">
      <c r="A772" s="13">
        <v>45635</v>
      </c>
      <c r="B772" s="14"/>
      <c r="C772" s="15" t="s">
        <v>21</v>
      </c>
      <c r="D772" s="15" t="s">
        <v>242</v>
      </c>
      <c r="E772" s="16"/>
      <c r="F772" s="17">
        <v>22800</v>
      </c>
      <c r="G772" s="18"/>
      <c r="H772" s="19">
        <f t="shared" si="11"/>
        <v>-1600385.9000000006</v>
      </c>
      <c r="I772" s="4" t="s">
        <v>14</v>
      </c>
    </row>
    <row r="773" spans="1:9" ht="16.5" x14ac:dyDescent="0.35">
      <c r="A773" s="13">
        <v>45635</v>
      </c>
      <c r="B773" s="14"/>
      <c r="C773" s="15" t="s">
        <v>21</v>
      </c>
      <c r="D773" s="15" t="s">
        <v>243</v>
      </c>
      <c r="E773" s="16"/>
      <c r="F773" s="17">
        <v>20480.400000000001</v>
      </c>
      <c r="G773" s="18"/>
      <c r="H773" s="19">
        <f t="shared" si="11"/>
        <v>-1620866.3000000005</v>
      </c>
      <c r="I773" s="4" t="s">
        <v>14</v>
      </c>
    </row>
    <row r="774" spans="1:9" ht="16.5" x14ac:dyDescent="0.35">
      <c r="A774" s="13">
        <v>45635</v>
      </c>
      <c r="B774" s="14"/>
      <c r="C774" s="15" t="s">
        <v>21</v>
      </c>
      <c r="D774" s="15" t="s">
        <v>100</v>
      </c>
      <c r="E774" s="16"/>
      <c r="F774" s="17">
        <v>32904</v>
      </c>
      <c r="G774" s="18"/>
      <c r="H774" s="19">
        <f t="shared" si="11"/>
        <v>-1653770.3000000005</v>
      </c>
      <c r="I774" s="4" t="s">
        <v>14</v>
      </c>
    </row>
    <row r="775" spans="1:9" ht="16.5" x14ac:dyDescent="0.35">
      <c r="A775" s="13">
        <v>45635</v>
      </c>
      <c r="B775" s="14"/>
      <c r="C775" s="15" t="s">
        <v>21</v>
      </c>
      <c r="D775" s="15" t="s">
        <v>89</v>
      </c>
      <c r="E775" s="16"/>
      <c r="F775" s="17">
        <v>12132</v>
      </c>
      <c r="G775" s="18"/>
      <c r="H775" s="19">
        <f t="shared" ref="H775:H838" si="12">H774+G775-F775</f>
        <v>-1665902.3000000005</v>
      </c>
      <c r="I775" s="4" t="s">
        <v>241</v>
      </c>
    </row>
    <row r="776" spans="1:9" ht="16.5" x14ac:dyDescent="0.35">
      <c r="A776" s="13">
        <v>45635</v>
      </c>
      <c r="B776" s="14"/>
      <c r="C776" s="15" t="s">
        <v>69</v>
      </c>
      <c r="D776" s="15" t="s">
        <v>244</v>
      </c>
      <c r="E776" s="16" t="s">
        <v>245</v>
      </c>
      <c r="F776" s="17">
        <v>5000</v>
      </c>
      <c r="G776" s="18"/>
      <c r="H776" s="19">
        <f t="shared" si="12"/>
        <v>-1670902.3000000005</v>
      </c>
      <c r="I776" s="4" t="s">
        <v>14</v>
      </c>
    </row>
    <row r="777" spans="1:9" ht="16.5" x14ac:dyDescent="0.35">
      <c r="A777" s="13">
        <v>45635</v>
      </c>
      <c r="B777" s="14"/>
      <c r="C777" s="15" t="s">
        <v>246</v>
      </c>
      <c r="D777" s="15" t="s">
        <v>247</v>
      </c>
      <c r="E777" s="16" t="s">
        <v>248</v>
      </c>
      <c r="F777" s="17">
        <v>5000</v>
      </c>
      <c r="G777" s="18"/>
      <c r="H777" s="19">
        <f t="shared" si="12"/>
        <v>-1675902.3000000005</v>
      </c>
      <c r="I777" s="4"/>
    </row>
    <row r="778" spans="1:9" ht="16.5" x14ac:dyDescent="0.35">
      <c r="A778" s="13">
        <v>45636</v>
      </c>
      <c r="B778" s="14"/>
      <c r="C778" s="15" t="s">
        <v>69</v>
      </c>
      <c r="D778" s="15" t="s">
        <v>208</v>
      </c>
      <c r="E778" s="16" t="s">
        <v>249</v>
      </c>
      <c r="F778" s="17">
        <v>1179.3599999999999</v>
      </c>
      <c r="G778" s="18"/>
      <c r="H778" s="19">
        <f t="shared" si="12"/>
        <v>-1677081.6600000006</v>
      </c>
      <c r="I778" s="4" t="s">
        <v>14</v>
      </c>
    </row>
    <row r="779" spans="1:9" ht="16.5" x14ac:dyDescent="0.35">
      <c r="A779" s="13">
        <v>45636</v>
      </c>
      <c r="B779" s="14"/>
      <c r="C779" s="15" t="s">
        <v>21</v>
      </c>
      <c r="D779" s="15" t="s">
        <v>49</v>
      </c>
      <c r="E779" s="16"/>
      <c r="F779" s="17">
        <v>17407.39</v>
      </c>
      <c r="G779" s="18"/>
      <c r="H779" s="19">
        <f t="shared" si="12"/>
        <v>-1694489.0500000005</v>
      </c>
      <c r="I779" s="4"/>
    </row>
    <row r="780" spans="1:9" ht="16.5" x14ac:dyDescent="0.35">
      <c r="A780" s="13">
        <v>45636</v>
      </c>
      <c r="B780" s="14"/>
      <c r="C780" s="15" t="s">
        <v>21</v>
      </c>
      <c r="D780" s="15" t="s">
        <v>52</v>
      </c>
      <c r="E780" s="16"/>
      <c r="F780" s="17">
        <v>3910.4</v>
      </c>
      <c r="G780" s="18"/>
      <c r="H780" s="19">
        <f t="shared" si="12"/>
        <v>-1698399.4500000004</v>
      </c>
      <c r="I780" s="4"/>
    </row>
    <row r="781" spans="1:9" ht="16.5" x14ac:dyDescent="0.35">
      <c r="A781" s="13">
        <v>45636</v>
      </c>
      <c r="B781" s="14"/>
      <c r="C781" s="15" t="s">
        <v>21</v>
      </c>
      <c r="D781" s="15" t="s">
        <v>39</v>
      </c>
      <c r="E781" s="16"/>
      <c r="F781" s="17">
        <v>22992.3</v>
      </c>
      <c r="G781" s="18"/>
      <c r="H781" s="19">
        <f t="shared" si="12"/>
        <v>-1721391.7500000005</v>
      </c>
      <c r="I781" s="4"/>
    </row>
    <row r="782" spans="1:9" ht="16.5" x14ac:dyDescent="0.35">
      <c r="A782" s="13">
        <v>45636</v>
      </c>
      <c r="B782" s="14"/>
      <c r="C782" s="15" t="s">
        <v>25</v>
      </c>
      <c r="D782" s="24" t="s">
        <v>202</v>
      </c>
      <c r="E782" s="16"/>
      <c r="F782" s="17">
        <v>11</v>
      </c>
      <c r="G782" s="18"/>
      <c r="H782" s="19">
        <f t="shared" si="12"/>
        <v>-1721402.7500000005</v>
      </c>
      <c r="I782" s="4"/>
    </row>
    <row r="783" spans="1:9" ht="16.5" x14ac:dyDescent="0.35">
      <c r="A783" s="13">
        <v>45636</v>
      </c>
      <c r="B783" s="14"/>
      <c r="C783" s="15" t="s">
        <v>21</v>
      </c>
      <c r="D783" s="24" t="s">
        <v>199</v>
      </c>
      <c r="E783" s="16"/>
      <c r="F783" s="17">
        <v>41149.870000000003</v>
      </c>
      <c r="G783" s="18"/>
      <c r="H783" s="19">
        <f t="shared" si="12"/>
        <v>-1762552.6200000006</v>
      </c>
      <c r="I783" s="4"/>
    </row>
    <row r="784" spans="1:9" ht="16.5" x14ac:dyDescent="0.35">
      <c r="A784" s="13">
        <v>45636</v>
      </c>
      <c r="B784" s="14"/>
      <c r="C784" s="15" t="s">
        <v>25</v>
      </c>
      <c r="D784" s="15" t="s">
        <v>200</v>
      </c>
      <c r="E784" s="16"/>
      <c r="F784" s="17">
        <v>66</v>
      </c>
      <c r="G784" s="18"/>
      <c r="H784" s="19">
        <f t="shared" si="12"/>
        <v>-1762618.6200000006</v>
      </c>
      <c r="I784" s="4"/>
    </row>
    <row r="785" spans="1:11" ht="16.5" x14ac:dyDescent="0.35">
      <c r="A785" s="13">
        <v>45636</v>
      </c>
      <c r="B785" s="14"/>
      <c r="C785" s="15" t="s">
        <v>21</v>
      </c>
      <c r="D785" s="15" t="s">
        <v>68</v>
      </c>
      <c r="E785" s="16"/>
      <c r="F785" s="17">
        <v>14196</v>
      </c>
      <c r="G785" s="18"/>
      <c r="H785" s="19">
        <f t="shared" si="12"/>
        <v>-1776814.6200000006</v>
      </c>
      <c r="I785" s="4" t="s">
        <v>14</v>
      </c>
    </row>
    <row r="786" spans="1:11" ht="16.5" x14ac:dyDescent="0.35">
      <c r="A786" s="13">
        <v>45636</v>
      </c>
      <c r="B786" s="14"/>
      <c r="C786" s="15" t="s">
        <v>28</v>
      </c>
      <c r="D786" s="20" t="s">
        <v>29</v>
      </c>
      <c r="E786" s="21" t="s">
        <v>250</v>
      </c>
      <c r="F786" s="22"/>
      <c r="G786" s="17">
        <v>1578990.69</v>
      </c>
      <c r="H786" s="19">
        <f t="shared" si="12"/>
        <v>-197823.93000000063</v>
      </c>
      <c r="I786" s="4"/>
    </row>
    <row r="787" spans="1:11" ht="16.5" x14ac:dyDescent="0.35">
      <c r="A787" s="13">
        <v>45636</v>
      </c>
      <c r="B787" s="14"/>
      <c r="C787" s="15" t="s">
        <v>25</v>
      </c>
      <c r="D787" s="23" t="s">
        <v>31</v>
      </c>
      <c r="E787" s="21"/>
      <c r="F787" s="22">
        <v>2177.0500000000002</v>
      </c>
      <c r="G787" s="17"/>
      <c r="H787" s="19">
        <f t="shared" si="12"/>
        <v>-200000.98000000062</v>
      </c>
      <c r="I787" s="4"/>
    </row>
    <row r="788" spans="1:11" ht="16.5" x14ac:dyDescent="0.35">
      <c r="A788" s="13">
        <v>45636</v>
      </c>
      <c r="B788" s="14"/>
      <c r="C788" s="15" t="s">
        <v>32</v>
      </c>
      <c r="D788" s="23"/>
      <c r="E788" s="21"/>
      <c r="F788" s="22">
        <v>990.69</v>
      </c>
      <c r="G788" s="17"/>
      <c r="H788" s="19">
        <f t="shared" si="12"/>
        <v>-200991.67000000062</v>
      </c>
      <c r="I788" s="4"/>
    </row>
    <row r="789" spans="1:11" ht="16.5" x14ac:dyDescent="0.35">
      <c r="A789" s="13">
        <v>45637</v>
      </c>
      <c r="B789" s="14"/>
      <c r="C789" s="15" t="s">
        <v>21</v>
      </c>
      <c r="D789" s="15" t="s">
        <v>86</v>
      </c>
      <c r="E789" s="16"/>
      <c r="F789" s="17">
        <v>49899.98</v>
      </c>
      <c r="G789" s="18"/>
      <c r="H789" s="19">
        <f t="shared" si="12"/>
        <v>-250891.65000000063</v>
      </c>
      <c r="I789" s="4" t="s">
        <v>14</v>
      </c>
    </row>
    <row r="790" spans="1:11" ht="16.5" x14ac:dyDescent="0.35">
      <c r="A790" s="13">
        <v>45638</v>
      </c>
      <c r="B790" s="14"/>
      <c r="C790" s="15" t="s">
        <v>12</v>
      </c>
      <c r="D790" s="15" t="s">
        <v>62</v>
      </c>
      <c r="E790" s="16"/>
      <c r="F790" s="17">
        <v>492</v>
      </c>
      <c r="G790" s="18"/>
      <c r="H790" s="19">
        <f t="shared" si="12"/>
        <v>-251383.65000000063</v>
      </c>
      <c r="I790" s="4" t="s">
        <v>14</v>
      </c>
    </row>
    <row r="791" spans="1:11" ht="16.5" x14ac:dyDescent="0.35">
      <c r="A791" s="13">
        <v>45638</v>
      </c>
      <c r="B791" s="14"/>
      <c r="C791" s="15" t="s">
        <v>21</v>
      </c>
      <c r="D791" s="15" t="s">
        <v>63</v>
      </c>
      <c r="E791" s="16"/>
      <c r="F791" s="17">
        <v>64000</v>
      </c>
      <c r="G791" s="18"/>
      <c r="H791" s="19">
        <f t="shared" si="12"/>
        <v>-315383.65000000061</v>
      </c>
      <c r="I791" s="4" t="s">
        <v>14</v>
      </c>
    </row>
    <row r="792" spans="1:11" ht="16.5" x14ac:dyDescent="0.35">
      <c r="A792" s="13">
        <v>45638</v>
      </c>
      <c r="B792" s="14"/>
      <c r="C792" s="15" t="s">
        <v>21</v>
      </c>
      <c r="D792" s="15" t="s">
        <v>101</v>
      </c>
      <c r="E792" s="16"/>
      <c r="F792" s="17">
        <v>152211</v>
      </c>
      <c r="G792" s="18"/>
      <c r="H792" s="19">
        <f t="shared" si="12"/>
        <v>-467594.65000000061</v>
      </c>
      <c r="I792" s="4" t="s">
        <v>14</v>
      </c>
      <c r="J792" t="s">
        <v>251</v>
      </c>
      <c r="K792" t="s">
        <v>235</v>
      </c>
    </row>
    <row r="793" spans="1:11" ht="16.5" x14ac:dyDescent="0.35">
      <c r="A793" s="13">
        <v>45638</v>
      </c>
      <c r="B793" s="14"/>
      <c r="C793" s="15" t="s">
        <v>21</v>
      </c>
      <c r="D793" s="15" t="s">
        <v>65</v>
      </c>
      <c r="E793" s="16"/>
      <c r="F793" s="17">
        <v>102000</v>
      </c>
      <c r="G793" s="18"/>
      <c r="H793" s="19">
        <f t="shared" si="12"/>
        <v>-569594.65000000061</v>
      </c>
      <c r="I793" s="4" t="s">
        <v>14</v>
      </c>
    </row>
    <row r="794" spans="1:11" ht="16.5" x14ac:dyDescent="0.35">
      <c r="A794" s="13">
        <v>45638</v>
      </c>
      <c r="B794" s="14"/>
      <c r="C794" s="15" t="s">
        <v>21</v>
      </c>
      <c r="D794" s="15" t="s">
        <v>84</v>
      </c>
      <c r="E794" s="16"/>
      <c r="F794" s="17">
        <v>133810</v>
      </c>
      <c r="G794" s="18"/>
      <c r="H794" s="19">
        <f t="shared" si="12"/>
        <v>-703404.65000000061</v>
      </c>
      <c r="I794" s="4"/>
    </row>
    <row r="795" spans="1:11" ht="16.5" x14ac:dyDescent="0.35">
      <c r="A795" s="13">
        <v>45638</v>
      </c>
      <c r="B795" s="14"/>
      <c r="C795" s="15" t="s">
        <v>21</v>
      </c>
      <c r="D795" s="15" t="s">
        <v>85</v>
      </c>
      <c r="E795" s="16"/>
      <c r="F795" s="17">
        <v>152750</v>
      </c>
      <c r="G795" s="18"/>
      <c r="H795" s="19">
        <f t="shared" si="12"/>
        <v>-856154.65000000061</v>
      </c>
      <c r="I795" s="4"/>
    </row>
    <row r="796" spans="1:11" ht="16.5" x14ac:dyDescent="0.35">
      <c r="A796" s="13">
        <v>45638</v>
      </c>
      <c r="B796" s="14"/>
      <c r="C796" s="15" t="s">
        <v>21</v>
      </c>
      <c r="D796" s="15" t="s">
        <v>66</v>
      </c>
      <c r="E796" s="16"/>
      <c r="F796" s="17">
        <v>32000</v>
      </c>
      <c r="G796" s="18"/>
      <c r="H796" s="19">
        <f t="shared" si="12"/>
        <v>-888154.65000000061</v>
      </c>
      <c r="I796" s="4" t="s">
        <v>14</v>
      </c>
      <c r="J796" t="s">
        <v>252</v>
      </c>
    </row>
    <row r="797" spans="1:11" ht="16.5" x14ac:dyDescent="0.35">
      <c r="A797" s="13">
        <v>45638</v>
      </c>
      <c r="B797" s="14"/>
      <c r="C797" s="15" t="s">
        <v>21</v>
      </c>
      <c r="D797" s="15" t="s">
        <v>253</v>
      </c>
      <c r="E797" s="16"/>
      <c r="F797" s="17">
        <v>7440</v>
      </c>
      <c r="G797" s="18"/>
      <c r="H797" s="19">
        <f t="shared" si="12"/>
        <v>-895594.65000000061</v>
      </c>
      <c r="I797" s="4" t="s">
        <v>14</v>
      </c>
    </row>
    <row r="798" spans="1:11" ht="16.5" x14ac:dyDescent="0.35">
      <c r="A798" s="13">
        <v>45638</v>
      </c>
      <c r="B798" s="14"/>
      <c r="C798" s="15" t="s">
        <v>21</v>
      </c>
      <c r="D798" s="15" t="s">
        <v>254</v>
      </c>
      <c r="E798" s="16"/>
      <c r="F798" s="17">
        <v>10000</v>
      </c>
      <c r="G798" s="18"/>
      <c r="H798" s="19">
        <f t="shared" si="12"/>
        <v>-905594.65000000061</v>
      </c>
      <c r="I798" s="4" t="s">
        <v>14</v>
      </c>
    </row>
    <row r="799" spans="1:11" ht="16.5" x14ac:dyDescent="0.35">
      <c r="A799" s="13">
        <v>45638</v>
      </c>
      <c r="B799" s="14"/>
      <c r="C799" s="15" t="s">
        <v>15</v>
      </c>
      <c r="D799" s="15" t="s">
        <v>92</v>
      </c>
      <c r="E799" s="16"/>
      <c r="F799" s="17">
        <v>286811.71999999997</v>
      </c>
      <c r="G799" s="18"/>
      <c r="H799" s="19">
        <f t="shared" si="12"/>
        <v>-1192406.3700000006</v>
      </c>
      <c r="I799" s="4"/>
    </row>
    <row r="800" spans="1:11" ht="16.5" x14ac:dyDescent="0.35">
      <c r="A800" s="13">
        <v>45638</v>
      </c>
      <c r="B800" s="14"/>
      <c r="C800" s="15" t="s">
        <v>12</v>
      </c>
      <c r="D800" s="15" t="s">
        <v>62</v>
      </c>
      <c r="E800" s="16"/>
      <c r="F800" s="17">
        <v>1349.9</v>
      </c>
      <c r="G800" s="18"/>
      <c r="H800" s="19">
        <f t="shared" si="12"/>
        <v>-1193756.2700000005</v>
      </c>
      <c r="I800" s="4" t="s">
        <v>14</v>
      </c>
    </row>
    <row r="801" spans="1:9" ht="16.5" x14ac:dyDescent="0.35">
      <c r="A801" s="13">
        <v>45639</v>
      </c>
      <c r="B801" s="14"/>
      <c r="C801" s="15" t="s">
        <v>21</v>
      </c>
      <c r="D801" s="15" t="s">
        <v>176</v>
      </c>
      <c r="E801" s="16"/>
      <c r="F801" s="17">
        <v>2845.8</v>
      </c>
      <c r="G801" s="18"/>
      <c r="H801" s="19">
        <f t="shared" si="12"/>
        <v>-1196602.0700000005</v>
      </c>
      <c r="I801" s="4"/>
    </row>
    <row r="802" spans="1:9" ht="16.5" x14ac:dyDescent="0.35">
      <c r="A802" s="13">
        <v>45639</v>
      </c>
      <c r="B802" s="14"/>
      <c r="C802" s="15" t="s">
        <v>21</v>
      </c>
      <c r="D802" s="15" t="s">
        <v>34</v>
      </c>
      <c r="E802" s="16"/>
      <c r="F802" s="17">
        <v>11726.88</v>
      </c>
      <c r="G802" s="18"/>
      <c r="H802" s="19">
        <f t="shared" si="12"/>
        <v>-1208328.9500000004</v>
      </c>
      <c r="I802" s="4"/>
    </row>
    <row r="803" spans="1:9" ht="16.5" x14ac:dyDescent="0.35">
      <c r="A803" s="13">
        <v>45639</v>
      </c>
      <c r="B803" s="14"/>
      <c r="C803" s="15" t="s">
        <v>21</v>
      </c>
      <c r="D803" s="15" t="s">
        <v>47</v>
      </c>
      <c r="E803" s="16"/>
      <c r="F803" s="17">
        <v>24898.25</v>
      </c>
      <c r="G803" s="18"/>
      <c r="H803" s="19">
        <f t="shared" si="12"/>
        <v>-1233227.2000000004</v>
      </c>
      <c r="I803" s="4"/>
    </row>
    <row r="804" spans="1:9" ht="16.5" x14ac:dyDescent="0.35">
      <c r="A804" s="13">
        <v>45639</v>
      </c>
      <c r="B804" s="14"/>
      <c r="C804" s="15" t="s">
        <v>21</v>
      </c>
      <c r="D804" s="15" t="s">
        <v>41</v>
      </c>
      <c r="E804" s="16"/>
      <c r="F804" s="17">
        <v>19222.060000000001</v>
      </c>
      <c r="G804" s="18"/>
      <c r="H804" s="19">
        <f t="shared" si="12"/>
        <v>-1252449.2600000005</v>
      </c>
      <c r="I804" s="4"/>
    </row>
    <row r="805" spans="1:9" ht="16.5" x14ac:dyDescent="0.35">
      <c r="A805" s="13">
        <v>45639</v>
      </c>
      <c r="B805" s="14"/>
      <c r="C805" s="15" t="s">
        <v>21</v>
      </c>
      <c r="D805" s="15" t="s">
        <v>39</v>
      </c>
      <c r="E805" s="16"/>
      <c r="F805" s="17">
        <v>29575.73</v>
      </c>
      <c r="G805" s="18"/>
      <c r="H805" s="19">
        <f t="shared" si="12"/>
        <v>-1282024.9900000005</v>
      </c>
      <c r="I805" s="4"/>
    </row>
    <row r="806" spans="1:9" ht="16.5" x14ac:dyDescent="0.35">
      <c r="A806" s="13">
        <v>45639</v>
      </c>
      <c r="B806" s="14"/>
      <c r="C806" s="15" t="s">
        <v>21</v>
      </c>
      <c r="D806" s="15" t="s">
        <v>49</v>
      </c>
      <c r="E806" s="16"/>
      <c r="F806" s="17">
        <v>2315.69</v>
      </c>
      <c r="G806" s="18"/>
      <c r="H806" s="19">
        <f t="shared" si="12"/>
        <v>-1284340.6800000004</v>
      </c>
      <c r="I806" s="4"/>
    </row>
    <row r="807" spans="1:9" ht="16.5" x14ac:dyDescent="0.35">
      <c r="A807" s="13">
        <v>45639</v>
      </c>
      <c r="B807" s="14"/>
      <c r="C807" s="15" t="s">
        <v>93</v>
      </c>
      <c r="D807" s="15"/>
      <c r="E807" s="16"/>
      <c r="F807" s="17">
        <v>547.79999999999995</v>
      </c>
      <c r="G807" s="18"/>
      <c r="H807" s="19">
        <f t="shared" si="12"/>
        <v>-1284888.4800000004</v>
      </c>
      <c r="I807" s="4"/>
    </row>
    <row r="808" spans="1:9" ht="16.5" x14ac:dyDescent="0.35">
      <c r="A808" s="13">
        <v>45640</v>
      </c>
      <c r="B808" s="14"/>
      <c r="C808" s="15" t="s">
        <v>12</v>
      </c>
      <c r="D808" s="15" t="s">
        <v>236</v>
      </c>
      <c r="E808" s="16"/>
      <c r="F808" s="17">
        <v>766.1</v>
      </c>
      <c r="G808" s="18"/>
      <c r="H808" s="19">
        <f t="shared" si="12"/>
        <v>-1285654.5800000005</v>
      </c>
      <c r="I808" s="4" t="s">
        <v>14</v>
      </c>
    </row>
    <row r="809" spans="1:9" ht="16.5" x14ac:dyDescent="0.35">
      <c r="A809" s="13">
        <v>45642</v>
      </c>
      <c r="B809" s="14"/>
      <c r="C809" s="15" t="s">
        <v>12</v>
      </c>
      <c r="D809" s="15" t="s">
        <v>82</v>
      </c>
      <c r="E809" s="16"/>
      <c r="F809" s="17">
        <v>698</v>
      </c>
      <c r="G809" s="18"/>
      <c r="H809" s="19">
        <f t="shared" si="12"/>
        <v>-1286352.5800000005</v>
      </c>
      <c r="I809" s="4" t="s">
        <v>14</v>
      </c>
    </row>
    <row r="810" spans="1:9" ht="16.5" x14ac:dyDescent="0.35">
      <c r="A810" s="13">
        <v>45642</v>
      </c>
      <c r="B810" s="14"/>
      <c r="C810" s="15" t="s">
        <v>15</v>
      </c>
      <c r="D810" s="15" t="s">
        <v>98</v>
      </c>
      <c r="E810" s="16"/>
      <c r="F810" s="17">
        <v>24605.98</v>
      </c>
      <c r="G810" s="18"/>
      <c r="H810" s="19">
        <f t="shared" si="12"/>
        <v>-1310958.5600000005</v>
      </c>
      <c r="I810" s="4" t="s">
        <v>14</v>
      </c>
    </row>
    <row r="811" spans="1:9" ht="16.5" x14ac:dyDescent="0.35">
      <c r="A811" s="13">
        <v>45642</v>
      </c>
      <c r="B811" s="14"/>
      <c r="C811" s="15" t="s">
        <v>15</v>
      </c>
      <c r="D811" s="15" t="s">
        <v>17</v>
      </c>
      <c r="E811" s="16"/>
      <c r="F811" s="17">
        <v>20139.84</v>
      </c>
      <c r="G811" s="18"/>
      <c r="H811" s="19">
        <f t="shared" si="12"/>
        <v>-1331098.4000000006</v>
      </c>
      <c r="I811" s="4" t="s">
        <v>14</v>
      </c>
    </row>
    <row r="812" spans="1:9" ht="16.5" x14ac:dyDescent="0.35">
      <c r="A812" s="13">
        <v>45642</v>
      </c>
      <c r="B812" s="14"/>
      <c r="C812" s="15" t="s">
        <v>15</v>
      </c>
      <c r="D812" s="15" t="s">
        <v>17</v>
      </c>
      <c r="E812" s="16"/>
      <c r="F812" s="17">
        <v>20408.169999999998</v>
      </c>
      <c r="G812" s="18"/>
      <c r="H812" s="19">
        <f t="shared" si="12"/>
        <v>-1351506.5700000005</v>
      </c>
      <c r="I812" s="4" t="s">
        <v>14</v>
      </c>
    </row>
    <row r="813" spans="1:9" ht="16.5" x14ac:dyDescent="0.35">
      <c r="A813" s="13">
        <v>45642</v>
      </c>
      <c r="B813" s="14"/>
      <c r="C813" s="15" t="s">
        <v>21</v>
      </c>
      <c r="D813" s="15" t="s">
        <v>22</v>
      </c>
      <c r="E813" s="16"/>
      <c r="F813" s="17">
        <v>244386</v>
      </c>
      <c r="G813" s="18"/>
      <c r="H813" s="19">
        <f t="shared" si="12"/>
        <v>-1595892.5700000005</v>
      </c>
      <c r="I813" s="4"/>
    </row>
    <row r="814" spans="1:9" ht="16.5" x14ac:dyDescent="0.35">
      <c r="A814" s="13">
        <v>45643</v>
      </c>
      <c r="B814" s="14"/>
      <c r="C814" s="15" t="s">
        <v>12</v>
      </c>
      <c r="D814" s="15" t="s">
        <v>13</v>
      </c>
      <c r="E814" s="16"/>
      <c r="F814" s="17">
        <v>2771.8</v>
      </c>
      <c r="G814" s="18"/>
      <c r="H814" s="19">
        <f t="shared" si="12"/>
        <v>-1598664.3700000006</v>
      </c>
      <c r="I814" s="4" t="s">
        <v>14</v>
      </c>
    </row>
    <row r="815" spans="1:9" ht="16.5" x14ac:dyDescent="0.35">
      <c r="A815" s="13">
        <v>45643</v>
      </c>
      <c r="B815" s="14"/>
      <c r="C815" s="15" t="s">
        <v>21</v>
      </c>
      <c r="D815" s="15" t="s">
        <v>47</v>
      </c>
      <c r="E815" s="16"/>
      <c r="F815" s="17">
        <v>18201.689999999999</v>
      </c>
      <c r="G815" s="18"/>
      <c r="H815" s="19">
        <f t="shared" si="12"/>
        <v>-1616866.0600000005</v>
      </c>
      <c r="I815" s="4"/>
    </row>
    <row r="816" spans="1:9" ht="16.5" x14ac:dyDescent="0.35">
      <c r="A816" s="13">
        <v>45643</v>
      </c>
      <c r="B816" s="14"/>
      <c r="C816" s="15" t="s">
        <v>21</v>
      </c>
      <c r="D816" s="15" t="s">
        <v>49</v>
      </c>
      <c r="E816" s="16"/>
      <c r="F816" s="17">
        <v>16755.59</v>
      </c>
      <c r="G816" s="18"/>
      <c r="H816" s="19">
        <f t="shared" si="12"/>
        <v>-1633621.6500000006</v>
      </c>
      <c r="I816" s="4"/>
    </row>
    <row r="817" spans="1:10" ht="16.5" x14ac:dyDescent="0.35">
      <c r="A817" s="13">
        <v>45643</v>
      </c>
      <c r="B817" s="14"/>
      <c r="C817" s="15" t="s">
        <v>21</v>
      </c>
      <c r="D817" s="15" t="s">
        <v>51</v>
      </c>
      <c r="E817" s="16"/>
      <c r="F817" s="17">
        <v>9647.69</v>
      </c>
      <c r="G817" s="18"/>
      <c r="H817" s="19">
        <f t="shared" si="12"/>
        <v>-1643269.3400000005</v>
      </c>
      <c r="I817" s="4"/>
    </row>
    <row r="818" spans="1:10" ht="16.5" x14ac:dyDescent="0.35">
      <c r="A818" s="13">
        <v>45643</v>
      </c>
      <c r="B818" s="14"/>
      <c r="C818" s="15" t="s">
        <v>21</v>
      </c>
      <c r="D818" s="15" t="s">
        <v>46</v>
      </c>
      <c r="E818" s="16"/>
      <c r="F818" s="17">
        <v>25167.09</v>
      </c>
      <c r="G818" s="18"/>
      <c r="H818" s="19">
        <f t="shared" si="12"/>
        <v>-1668436.4300000006</v>
      </c>
      <c r="I818" s="4"/>
    </row>
    <row r="819" spans="1:10" ht="16.5" x14ac:dyDescent="0.35">
      <c r="A819" s="13">
        <v>45643</v>
      </c>
      <c r="B819" s="14"/>
      <c r="C819" s="15" t="s">
        <v>21</v>
      </c>
      <c r="D819" s="15" t="s">
        <v>41</v>
      </c>
      <c r="E819" s="16"/>
      <c r="F819" s="17">
        <v>1771.9</v>
      </c>
      <c r="G819" s="18"/>
      <c r="H819" s="19">
        <f t="shared" si="12"/>
        <v>-1670208.3300000005</v>
      </c>
      <c r="I819" s="4"/>
    </row>
    <row r="820" spans="1:10" ht="16.5" x14ac:dyDescent="0.35">
      <c r="A820" s="13">
        <v>45643</v>
      </c>
      <c r="B820" s="14"/>
      <c r="C820" s="15" t="s">
        <v>21</v>
      </c>
      <c r="D820" s="15" t="s">
        <v>39</v>
      </c>
      <c r="E820" s="16"/>
      <c r="F820" s="17">
        <v>27067.3</v>
      </c>
      <c r="G820" s="18"/>
      <c r="H820" s="19">
        <f t="shared" si="12"/>
        <v>-1697275.6300000006</v>
      </c>
      <c r="I820" s="4"/>
    </row>
    <row r="821" spans="1:10" ht="16.5" x14ac:dyDescent="0.35">
      <c r="A821" s="13">
        <v>45643</v>
      </c>
      <c r="B821" s="14"/>
      <c r="C821" s="15" t="s">
        <v>21</v>
      </c>
      <c r="D821" s="15" t="s">
        <v>176</v>
      </c>
      <c r="E821" s="16"/>
      <c r="F821" s="17">
        <v>6560.78</v>
      </c>
      <c r="G821" s="18"/>
      <c r="H821" s="19">
        <f t="shared" si="12"/>
        <v>-1703836.4100000006</v>
      </c>
      <c r="I821" s="4"/>
    </row>
    <row r="822" spans="1:10" ht="16.5" x14ac:dyDescent="0.35">
      <c r="A822" s="13">
        <v>45643</v>
      </c>
      <c r="B822" s="14"/>
      <c r="C822" s="15" t="s">
        <v>21</v>
      </c>
      <c r="D822" s="15" t="s">
        <v>33</v>
      </c>
      <c r="E822" s="16"/>
      <c r="F822" s="17">
        <v>6580.47</v>
      </c>
      <c r="G822" s="18"/>
      <c r="H822" s="19">
        <f t="shared" si="12"/>
        <v>-1710416.8800000006</v>
      </c>
      <c r="I822" s="4"/>
    </row>
    <row r="823" spans="1:10" ht="16.5" x14ac:dyDescent="0.35">
      <c r="A823" s="13">
        <v>45644</v>
      </c>
      <c r="B823" s="14"/>
      <c r="C823" s="15" t="s">
        <v>28</v>
      </c>
      <c r="D823" s="20" t="s">
        <v>29</v>
      </c>
      <c r="E823" s="21" t="s">
        <v>255</v>
      </c>
      <c r="F823" s="22"/>
      <c r="G823" s="17">
        <v>1581786.53</v>
      </c>
      <c r="H823" s="19">
        <f t="shared" si="12"/>
        <v>-128630.35000000056</v>
      </c>
      <c r="I823" s="4"/>
    </row>
    <row r="824" spans="1:10" ht="16.5" x14ac:dyDescent="0.35">
      <c r="A824" s="13">
        <v>45644</v>
      </c>
      <c r="B824" s="14"/>
      <c r="C824" s="15" t="s">
        <v>25</v>
      </c>
      <c r="D824" s="23" t="s">
        <v>31</v>
      </c>
      <c r="E824" s="21"/>
      <c r="F824" s="22">
        <v>2162.31</v>
      </c>
      <c r="G824" s="17"/>
      <c r="H824" s="19">
        <f t="shared" si="12"/>
        <v>-130792.66000000056</v>
      </c>
      <c r="I824" s="4"/>
    </row>
    <row r="825" spans="1:10" ht="16.5" x14ac:dyDescent="0.35">
      <c r="A825" s="13">
        <v>45644</v>
      </c>
      <c r="B825" s="14"/>
      <c r="C825" s="15" t="s">
        <v>32</v>
      </c>
      <c r="D825" s="23"/>
      <c r="E825" s="21"/>
      <c r="F825" s="22">
        <v>12786.53</v>
      </c>
      <c r="G825" s="17"/>
      <c r="H825" s="19">
        <f t="shared" si="12"/>
        <v>-143579.19000000056</v>
      </c>
      <c r="I825" s="4"/>
    </row>
    <row r="826" spans="1:10" ht="16.5" x14ac:dyDescent="0.35">
      <c r="A826" s="13">
        <v>45644</v>
      </c>
      <c r="B826" s="14"/>
      <c r="C826" s="15" t="s">
        <v>21</v>
      </c>
      <c r="D826" s="15" t="s">
        <v>111</v>
      </c>
      <c r="E826" s="16"/>
      <c r="F826" s="17">
        <v>564936.38</v>
      </c>
      <c r="G826" s="18"/>
      <c r="H826" s="19">
        <f t="shared" si="12"/>
        <v>-708515.57000000053</v>
      </c>
      <c r="I826" s="4"/>
    </row>
    <row r="827" spans="1:10" ht="16.5" x14ac:dyDescent="0.35">
      <c r="A827" s="13">
        <v>45645</v>
      </c>
      <c r="B827" s="14"/>
      <c r="C827" s="15" t="s">
        <v>21</v>
      </c>
      <c r="D827" s="15" t="s">
        <v>85</v>
      </c>
      <c r="E827" s="16"/>
      <c r="F827" s="17">
        <v>84746.5</v>
      </c>
      <c r="G827" s="18"/>
      <c r="H827" s="19">
        <f t="shared" si="12"/>
        <v>-793262.07000000053</v>
      </c>
      <c r="I827" s="4"/>
    </row>
    <row r="828" spans="1:10" ht="16.5" x14ac:dyDescent="0.35">
      <c r="A828" s="13">
        <v>45645</v>
      </c>
      <c r="B828" s="14"/>
      <c r="C828" s="15" t="s">
        <v>21</v>
      </c>
      <c r="D828" s="15" t="s">
        <v>84</v>
      </c>
      <c r="E828" s="16"/>
      <c r="F828" s="17">
        <v>264638.28000000003</v>
      </c>
      <c r="G828" s="18"/>
      <c r="H828" s="19">
        <f t="shared" si="12"/>
        <v>-1057900.3500000006</v>
      </c>
      <c r="I828" s="4"/>
    </row>
    <row r="829" spans="1:10" ht="16.5" x14ac:dyDescent="0.35">
      <c r="A829" s="13">
        <v>45645</v>
      </c>
      <c r="B829" s="14"/>
      <c r="C829" s="15" t="s">
        <v>21</v>
      </c>
      <c r="D829" s="15" t="s">
        <v>126</v>
      </c>
      <c r="E829" s="16"/>
      <c r="F829" s="17">
        <v>33000</v>
      </c>
      <c r="G829" s="18"/>
      <c r="H829" s="19">
        <f t="shared" si="12"/>
        <v>-1090900.3500000006</v>
      </c>
      <c r="I829" s="4" t="s">
        <v>14</v>
      </c>
      <c r="J829" t="s">
        <v>256</v>
      </c>
    </row>
    <row r="830" spans="1:10" ht="16.5" x14ac:dyDescent="0.35">
      <c r="A830" s="13">
        <v>45645</v>
      </c>
      <c r="B830" s="14"/>
      <c r="C830" s="15" t="s">
        <v>12</v>
      </c>
      <c r="D830" s="15" t="s">
        <v>62</v>
      </c>
      <c r="E830" s="16"/>
      <c r="F830" s="17">
        <v>6459.4</v>
      </c>
      <c r="G830" s="18"/>
      <c r="H830" s="19">
        <f t="shared" si="12"/>
        <v>-1097359.7500000005</v>
      </c>
      <c r="I830" s="4" t="s">
        <v>14</v>
      </c>
    </row>
    <row r="831" spans="1:10" ht="16.5" x14ac:dyDescent="0.35">
      <c r="A831" s="13">
        <v>45645</v>
      </c>
      <c r="B831" s="14"/>
      <c r="C831" s="15" t="s">
        <v>12</v>
      </c>
      <c r="D831" s="15" t="s">
        <v>138</v>
      </c>
      <c r="E831" s="16"/>
      <c r="F831" s="17">
        <v>300</v>
      </c>
      <c r="G831" s="18"/>
      <c r="H831" s="19">
        <f t="shared" si="12"/>
        <v>-1097659.7500000005</v>
      </c>
      <c r="I831" s="4" t="s">
        <v>14</v>
      </c>
    </row>
    <row r="832" spans="1:10" ht="16.5" x14ac:dyDescent="0.35">
      <c r="A832" s="13">
        <v>45646</v>
      </c>
      <c r="B832" s="14"/>
      <c r="C832" s="15" t="s">
        <v>21</v>
      </c>
      <c r="D832" s="15" t="s">
        <v>47</v>
      </c>
      <c r="E832" s="16"/>
      <c r="F832" s="17">
        <v>7961.92</v>
      </c>
      <c r="G832" s="18"/>
      <c r="H832" s="19">
        <f t="shared" si="12"/>
        <v>-1105621.6700000004</v>
      </c>
      <c r="I832" s="4"/>
    </row>
    <row r="833" spans="1:11" ht="16.5" x14ac:dyDescent="0.35">
      <c r="A833" s="13">
        <v>45646</v>
      </c>
      <c r="B833" s="14"/>
      <c r="C833" s="15" t="s">
        <v>21</v>
      </c>
      <c r="D833" s="15" t="s">
        <v>34</v>
      </c>
      <c r="E833" s="16"/>
      <c r="F833" s="17">
        <v>2775.37</v>
      </c>
      <c r="G833" s="18"/>
      <c r="H833" s="19">
        <f t="shared" si="12"/>
        <v>-1108397.0400000005</v>
      </c>
      <c r="I833" s="4"/>
    </row>
    <row r="834" spans="1:11" ht="16.5" x14ac:dyDescent="0.35">
      <c r="A834" s="13">
        <v>45646</v>
      </c>
      <c r="B834" s="14"/>
      <c r="C834" s="15" t="s">
        <v>21</v>
      </c>
      <c r="D834" s="15" t="s">
        <v>49</v>
      </c>
      <c r="E834" s="16"/>
      <c r="F834" s="17">
        <v>5596.47</v>
      </c>
      <c r="G834" s="18"/>
      <c r="H834" s="19">
        <f t="shared" si="12"/>
        <v>-1113993.5100000005</v>
      </c>
      <c r="I834" s="4"/>
    </row>
    <row r="835" spans="1:11" ht="16.5" x14ac:dyDescent="0.35">
      <c r="A835" s="13">
        <v>45646</v>
      </c>
      <c r="B835" s="14"/>
      <c r="C835" s="15" t="s">
        <v>21</v>
      </c>
      <c r="D835" s="15" t="s">
        <v>51</v>
      </c>
      <c r="E835" s="16"/>
      <c r="F835" s="17">
        <v>4756.3500000000004</v>
      </c>
      <c r="G835" s="18"/>
      <c r="H835" s="19">
        <f t="shared" si="12"/>
        <v>-1118749.8600000006</v>
      </c>
      <c r="I835" s="4"/>
    </row>
    <row r="836" spans="1:11" ht="16.5" x14ac:dyDescent="0.35">
      <c r="A836" s="13">
        <v>45646</v>
      </c>
      <c r="B836" s="14"/>
      <c r="C836" s="15" t="s">
        <v>21</v>
      </c>
      <c r="D836" s="15" t="s">
        <v>46</v>
      </c>
      <c r="E836" s="16"/>
      <c r="F836" s="17">
        <v>6134.44</v>
      </c>
      <c r="G836" s="18"/>
      <c r="H836" s="19">
        <f t="shared" si="12"/>
        <v>-1124884.3000000005</v>
      </c>
      <c r="I836" s="4"/>
    </row>
    <row r="837" spans="1:11" ht="16.5" x14ac:dyDescent="0.35">
      <c r="A837" s="13">
        <v>45646</v>
      </c>
      <c r="B837" s="14"/>
      <c r="C837" s="15" t="s">
        <v>21</v>
      </c>
      <c r="D837" s="15" t="s">
        <v>33</v>
      </c>
      <c r="E837" s="16"/>
      <c r="F837" s="17">
        <v>7702.42</v>
      </c>
      <c r="G837" s="18"/>
      <c r="H837" s="19">
        <f t="shared" si="12"/>
        <v>-1132586.7200000004</v>
      </c>
      <c r="I837" s="4"/>
    </row>
    <row r="838" spans="1:11" ht="16.5" x14ac:dyDescent="0.35">
      <c r="A838" s="13">
        <v>45646</v>
      </c>
      <c r="B838" s="14"/>
      <c r="C838" s="15" t="s">
        <v>21</v>
      </c>
      <c r="D838" s="15" t="s">
        <v>39</v>
      </c>
      <c r="E838" s="16"/>
      <c r="F838" s="17">
        <v>27818.63</v>
      </c>
      <c r="G838" s="18"/>
      <c r="H838" s="19">
        <f t="shared" si="12"/>
        <v>-1160405.3500000003</v>
      </c>
      <c r="I838" s="4"/>
    </row>
    <row r="839" spans="1:11" ht="16.5" x14ac:dyDescent="0.35">
      <c r="A839" s="13">
        <v>45649</v>
      </c>
      <c r="B839" s="14"/>
      <c r="C839" s="15" t="s">
        <v>21</v>
      </c>
      <c r="D839" s="15" t="s">
        <v>78</v>
      </c>
      <c r="E839" s="16"/>
      <c r="F839" s="17">
        <v>9672</v>
      </c>
      <c r="G839" s="18"/>
      <c r="H839" s="19">
        <f t="shared" ref="H839:H902" si="13">H838+G839-F839</f>
        <v>-1170077.3500000003</v>
      </c>
      <c r="I839" s="4" t="s">
        <v>188</v>
      </c>
    </row>
    <row r="840" spans="1:11" ht="16.5" x14ac:dyDescent="0.35">
      <c r="A840" s="13">
        <v>45650</v>
      </c>
      <c r="B840" s="14"/>
      <c r="C840" s="15" t="s">
        <v>15</v>
      </c>
      <c r="D840" s="15" t="s">
        <v>98</v>
      </c>
      <c r="E840" s="16"/>
      <c r="F840" s="41">
        <v>11699.66</v>
      </c>
      <c r="G840" s="18"/>
      <c r="H840" s="19">
        <f t="shared" si="13"/>
        <v>-1181777.0100000002</v>
      </c>
      <c r="I840" s="4" t="s">
        <v>14</v>
      </c>
    </row>
    <row r="841" spans="1:11" ht="16.5" x14ac:dyDescent="0.35">
      <c r="A841" s="13">
        <v>45650</v>
      </c>
      <c r="B841" s="14"/>
      <c r="C841" s="15" t="s">
        <v>21</v>
      </c>
      <c r="D841" s="15" t="s">
        <v>191</v>
      </c>
      <c r="E841" s="16"/>
      <c r="F841" s="41">
        <v>6207.6</v>
      </c>
      <c r="G841" s="18"/>
      <c r="H841" s="19">
        <f t="shared" si="13"/>
        <v>-1187984.6100000003</v>
      </c>
      <c r="I841" s="4" t="s">
        <v>14</v>
      </c>
    </row>
    <row r="842" spans="1:11" ht="16.5" x14ac:dyDescent="0.35">
      <c r="A842" s="13">
        <v>45651</v>
      </c>
      <c r="B842" s="14"/>
      <c r="C842" s="15" t="s">
        <v>21</v>
      </c>
      <c r="D842" s="15" t="s">
        <v>257</v>
      </c>
      <c r="E842" s="16"/>
      <c r="F842" s="17">
        <v>3060</v>
      </c>
      <c r="G842" s="18"/>
      <c r="H842" s="19">
        <f t="shared" si="13"/>
        <v>-1191044.6100000003</v>
      </c>
      <c r="I842" s="4" t="s">
        <v>14</v>
      </c>
    </row>
    <row r="843" spans="1:11" ht="16.5" x14ac:dyDescent="0.35">
      <c r="A843" s="13">
        <v>45651</v>
      </c>
      <c r="B843" s="14"/>
      <c r="C843" s="15" t="s">
        <v>12</v>
      </c>
      <c r="D843" s="15" t="s">
        <v>62</v>
      </c>
      <c r="E843" s="16"/>
      <c r="F843" s="41">
        <v>6085.9</v>
      </c>
      <c r="G843" s="18"/>
      <c r="H843" s="19">
        <f t="shared" si="13"/>
        <v>-1197130.5100000002</v>
      </c>
      <c r="I843" s="4" t="s">
        <v>14</v>
      </c>
    </row>
    <row r="844" spans="1:11" ht="16.5" x14ac:dyDescent="0.35">
      <c r="A844" s="13">
        <v>45651</v>
      </c>
      <c r="B844" s="14"/>
      <c r="C844" s="15" t="s">
        <v>21</v>
      </c>
      <c r="D844" s="15" t="s">
        <v>101</v>
      </c>
      <c r="E844" s="16"/>
      <c r="F844" s="41">
        <v>64000</v>
      </c>
      <c r="G844" s="18"/>
      <c r="H844" s="19">
        <f t="shared" si="13"/>
        <v>-1261130.5100000002</v>
      </c>
      <c r="I844" s="4" t="s">
        <v>14</v>
      </c>
      <c r="J844" t="s">
        <v>258</v>
      </c>
      <c r="K844" t="s">
        <v>232</v>
      </c>
    </row>
    <row r="845" spans="1:11" ht="16.5" x14ac:dyDescent="0.35">
      <c r="A845" s="13">
        <v>45651</v>
      </c>
      <c r="B845" s="14"/>
      <c r="C845" s="15" t="s">
        <v>21</v>
      </c>
      <c r="D845" s="15" t="s">
        <v>66</v>
      </c>
      <c r="E845" s="16"/>
      <c r="F845" s="41">
        <v>64000</v>
      </c>
      <c r="G845" s="18"/>
      <c r="H845" s="19">
        <f t="shared" si="13"/>
        <v>-1325130.5100000002</v>
      </c>
      <c r="I845" s="4" t="s">
        <v>14</v>
      </c>
      <c r="J845" t="s">
        <v>259</v>
      </c>
    </row>
    <row r="846" spans="1:11" ht="16.5" x14ac:dyDescent="0.35">
      <c r="A846" s="13">
        <v>45651</v>
      </c>
      <c r="B846" s="14"/>
      <c r="C846" s="15" t="s">
        <v>21</v>
      </c>
      <c r="D846" s="15" t="s">
        <v>126</v>
      </c>
      <c r="E846" s="16"/>
      <c r="F846" s="41">
        <v>33000</v>
      </c>
      <c r="G846" s="18"/>
      <c r="H846" s="19">
        <f t="shared" si="13"/>
        <v>-1358130.5100000002</v>
      </c>
      <c r="I846" s="4" t="s">
        <v>14</v>
      </c>
      <c r="J846" t="s">
        <v>260</v>
      </c>
    </row>
    <row r="847" spans="1:11" ht="16.5" x14ac:dyDescent="0.35">
      <c r="A847" s="13">
        <v>45651</v>
      </c>
      <c r="B847" s="14"/>
      <c r="C847" s="15" t="s">
        <v>21</v>
      </c>
      <c r="D847" s="15" t="s">
        <v>111</v>
      </c>
      <c r="E847" s="16"/>
      <c r="F847" s="41">
        <v>500685.88</v>
      </c>
      <c r="G847" s="18"/>
      <c r="H847" s="19">
        <f t="shared" si="13"/>
        <v>-1858816.3900000001</v>
      </c>
      <c r="I847" s="4"/>
    </row>
    <row r="848" spans="1:11" ht="16.5" x14ac:dyDescent="0.35">
      <c r="A848" s="13">
        <v>45652</v>
      </c>
      <c r="B848" s="14"/>
      <c r="C848" s="15" t="s">
        <v>69</v>
      </c>
      <c r="D848" s="15" t="s">
        <v>70</v>
      </c>
      <c r="E848" s="34" t="s">
        <v>261</v>
      </c>
      <c r="F848" s="17">
        <v>92768</v>
      </c>
      <c r="G848" s="18"/>
      <c r="H848" s="19">
        <f t="shared" si="13"/>
        <v>-1951584.3900000001</v>
      </c>
      <c r="I848" s="4" t="s">
        <v>14</v>
      </c>
    </row>
    <row r="849" spans="1:9" ht="16.5" x14ac:dyDescent="0.35">
      <c r="A849" s="13">
        <v>45652</v>
      </c>
      <c r="B849" s="14"/>
      <c r="C849" s="15" t="s">
        <v>12</v>
      </c>
      <c r="D849" s="15" t="s">
        <v>62</v>
      </c>
      <c r="E849" s="16"/>
      <c r="F849" s="17">
        <v>626</v>
      </c>
      <c r="G849" s="18"/>
      <c r="H849" s="19">
        <f t="shared" si="13"/>
        <v>-1952210.3900000001</v>
      </c>
      <c r="I849" s="4" t="s">
        <v>14</v>
      </c>
    </row>
    <row r="850" spans="1:9" ht="16.5" x14ac:dyDescent="0.35">
      <c r="A850" s="13">
        <v>45652</v>
      </c>
      <c r="B850" s="14"/>
      <c r="C850" s="15" t="s">
        <v>21</v>
      </c>
      <c r="D850" s="15" t="s">
        <v>85</v>
      </c>
      <c r="E850" s="16"/>
      <c r="F850" s="17">
        <v>73273.58</v>
      </c>
      <c r="G850" s="18"/>
      <c r="H850" s="19">
        <f t="shared" si="13"/>
        <v>-2025483.9700000002</v>
      </c>
      <c r="I850" s="4"/>
    </row>
    <row r="851" spans="1:9" ht="16.5" x14ac:dyDescent="0.35">
      <c r="A851" s="13">
        <v>45652</v>
      </c>
      <c r="B851" s="14"/>
      <c r="C851" s="15" t="s">
        <v>21</v>
      </c>
      <c r="D851" s="15" t="s">
        <v>84</v>
      </c>
      <c r="E851" s="16"/>
      <c r="F851" s="17">
        <v>255525.49</v>
      </c>
      <c r="G851" s="18"/>
      <c r="H851" s="19">
        <f t="shared" si="13"/>
        <v>-2281009.46</v>
      </c>
      <c r="I851" s="4"/>
    </row>
    <row r="852" spans="1:9" ht="16.5" x14ac:dyDescent="0.35">
      <c r="A852" s="13">
        <v>45653</v>
      </c>
      <c r="B852" s="14"/>
      <c r="C852" s="15" t="s">
        <v>28</v>
      </c>
      <c r="D852" s="20" t="s">
        <v>29</v>
      </c>
      <c r="E852" s="21" t="s">
        <v>262</v>
      </c>
      <c r="F852" s="22"/>
      <c r="G852" s="17">
        <v>1051495.17</v>
      </c>
      <c r="H852" s="19">
        <f t="shared" si="13"/>
        <v>-1229514.29</v>
      </c>
      <c r="I852" s="4"/>
    </row>
    <row r="853" spans="1:9" ht="16.5" x14ac:dyDescent="0.35">
      <c r="A853" s="13">
        <v>45653</v>
      </c>
      <c r="B853" s="14"/>
      <c r="C853" s="15" t="s">
        <v>25</v>
      </c>
      <c r="D853" s="23" t="s">
        <v>31</v>
      </c>
      <c r="E853" s="21"/>
      <c r="F853" s="22">
        <v>1444.98</v>
      </c>
      <c r="G853" s="17"/>
      <c r="H853" s="19">
        <f t="shared" si="13"/>
        <v>-1230959.27</v>
      </c>
      <c r="I853" s="4"/>
    </row>
    <row r="854" spans="1:9" ht="16.5" x14ac:dyDescent="0.35">
      <c r="A854" s="13">
        <v>45653</v>
      </c>
      <c r="B854" s="14"/>
      <c r="C854" s="15" t="s">
        <v>32</v>
      </c>
      <c r="D854" s="23"/>
      <c r="E854" s="21"/>
      <c r="F854" s="22">
        <v>4995.17</v>
      </c>
      <c r="G854" s="17"/>
      <c r="H854" s="19">
        <f t="shared" si="13"/>
        <v>-1235954.44</v>
      </c>
      <c r="I854" s="4"/>
    </row>
    <row r="855" spans="1:9" ht="16.5" x14ac:dyDescent="0.35">
      <c r="A855" s="13">
        <v>45656</v>
      </c>
      <c r="B855" s="14"/>
      <c r="C855" s="15" t="s">
        <v>15</v>
      </c>
      <c r="D855" s="15" t="s">
        <v>19</v>
      </c>
      <c r="E855" s="16"/>
      <c r="F855" s="17">
        <v>142305.69</v>
      </c>
      <c r="G855" s="18"/>
      <c r="H855" s="19">
        <f t="shared" si="13"/>
        <v>-1378260.13</v>
      </c>
      <c r="I855" s="4"/>
    </row>
    <row r="856" spans="1:9" ht="16.5" x14ac:dyDescent="0.35">
      <c r="A856" s="13">
        <v>45656</v>
      </c>
      <c r="B856" s="14"/>
      <c r="C856" s="15" t="s">
        <v>21</v>
      </c>
      <c r="D856" s="15" t="s">
        <v>263</v>
      </c>
      <c r="E856" s="16"/>
      <c r="F856" s="17">
        <v>8520</v>
      </c>
      <c r="G856" s="18"/>
      <c r="H856" s="19">
        <f t="shared" si="13"/>
        <v>-1386780.13</v>
      </c>
      <c r="I856" s="4" t="s">
        <v>14</v>
      </c>
    </row>
    <row r="857" spans="1:9" ht="16.5" x14ac:dyDescent="0.35">
      <c r="A857" s="13">
        <v>45656</v>
      </c>
      <c r="B857" s="14"/>
      <c r="C857" s="15" t="s">
        <v>21</v>
      </c>
      <c r="D857" s="15" t="s">
        <v>264</v>
      </c>
      <c r="E857" s="16"/>
      <c r="F857" s="17">
        <v>53232</v>
      </c>
      <c r="G857" s="18"/>
      <c r="H857" s="19">
        <f t="shared" si="13"/>
        <v>-1440012.13</v>
      </c>
      <c r="I857" s="4" t="s">
        <v>14</v>
      </c>
    </row>
    <row r="858" spans="1:9" ht="16.5" x14ac:dyDescent="0.35">
      <c r="A858" s="13">
        <v>45656</v>
      </c>
      <c r="B858" s="14"/>
      <c r="C858" s="15" t="s">
        <v>21</v>
      </c>
      <c r="D858" s="15" t="s">
        <v>254</v>
      </c>
      <c r="E858" s="16"/>
      <c r="F858" s="17">
        <v>22706</v>
      </c>
      <c r="G858" s="18"/>
      <c r="H858" s="19">
        <f t="shared" si="13"/>
        <v>-1462718.13</v>
      </c>
      <c r="I858" s="4" t="s">
        <v>14</v>
      </c>
    </row>
    <row r="859" spans="1:9" ht="16.5" x14ac:dyDescent="0.35">
      <c r="A859" s="13">
        <v>45656</v>
      </c>
      <c r="B859" s="14"/>
      <c r="C859" s="15" t="s">
        <v>12</v>
      </c>
      <c r="D859" s="15" t="s">
        <v>236</v>
      </c>
      <c r="E859" s="16"/>
      <c r="F859" s="17">
        <v>469</v>
      </c>
      <c r="G859" s="18"/>
      <c r="H859" s="19">
        <f t="shared" si="13"/>
        <v>-1463187.13</v>
      </c>
      <c r="I859" s="4" t="s">
        <v>14</v>
      </c>
    </row>
    <row r="860" spans="1:9" ht="16.5" x14ac:dyDescent="0.35">
      <c r="A860" s="13">
        <v>45656</v>
      </c>
      <c r="B860" s="14"/>
      <c r="C860" s="15" t="s">
        <v>12</v>
      </c>
      <c r="D860" s="15" t="s">
        <v>112</v>
      </c>
      <c r="E860" s="16"/>
      <c r="F860" s="17">
        <v>1551.5</v>
      </c>
      <c r="G860" s="18"/>
      <c r="H860" s="19">
        <f t="shared" si="13"/>
        <v>-1464738.63</v>
      </c>
      <c r="I860" s="4" t="s">
        <v>14</v>
      </c>
    </row>
    <row r="861" spans="1:9" ht="16.5" x14ac:dyDescent="0.35">
      <c r="A861" s="13">
        <v>45656</v>
      </c>
      <c r="B861" s="14"/>
      <c r="C861" s="15" t="s">
        <v>21</v>
      </c>
      <c r="D861" s="15" t="s">
        <v>125</v>
      </c>
      <c r="E861" s="16"/>
      <c r="F861" s="17">
        <v>286405</v>
      </c>
      <c r="G861" s="18"/>
      <c r="H861" s="19">
        <f t="shared" si="13"/>
        <v>-1751143.63</v>
      </c>
      <c r="I861" s="4"/>
    </row>
    <row r="862" spans="1:9" ht="16.5" x14ac:dyDescent="0.35">
      <c r="A862" s="13">
        <v>45656</v>
      </c>
      <c r="B862" s="14"/>
      <c r="C862" s="15" t="s">
        <v>21</v>
      </c>
      <c r="D862" s="15" t="s">
        <v>265</v>
      </c>
      <c r="E862" s="16"/>
      <c r="F862" s="17">
        <v>33000</v>
      </c>
      <c r="G862" s="18"/>
      <c r="H862" s="19">
        <f t="shared" si="13"/>
        <v>-1784143.63</v>
      </c>
      <c r="I862" s="4" t="s">
        <v>14</v>
      </c>
    </row>
    <row r="863" spans="1:9" ht="16.5" x14ac:dyDescent="0.35">
      <c r="A863" s="13">
        <v>45656</v>
      </c>
      <c r="B863" s="14"/>
      <c r="C863" s="15" t="s">
        <v>12</v>
      </c>
      <c r="D863" s="15" t="s">
        <v>236</v>
      </c>
      <c r="E863" s="16"/>
      <c r="F863" s="17">
        <v>472.7</v>
      </c>
      <c r="G863" s="18"/>
      <c r="H863" s="19">
        <f t="shared" si="13"/>
        <v>-1784616.3299999998</v>
      </c>
      <c r="I863" s="4" t="s">
        <v>14</v>
      </c>
    </row>
    <row r="864" spans="1:9" ht="16.5" x14ac:dyDescent="0.35">
      <c r="A864" s="13">
        <v>45657</v>
      </c>
      <c r="B864" s="14"/>
      <c r="C864" s="15" t="s">
        <v>21</v>
      </c>
      <c r="D864" s="15" t="s">
        <v>22</v>
      </c>
      <c r="E864" s="16"/>
      <c r="F864" s="17">
        <v>234530</v>
      </c>
      <c r="G864" s="18"/>
      <c r="H864" s="19">
        <f t="shared" si="13"/>
        <v>-2019146.3299999998</v>
      </c>
      <c r="I864" s="4"/>
    </row>
    <row r="865" spans="1:9" ht="16.5" x14ac:dyDescent="0.35">
      <c r="A865" s="13">
        <v>45657</v>
      </c>
      <c r="B865" s="14"/>
      <c r="C865" s="15" t="s">
        <v>12</v>
      </c>
      <c r="D865" s="15" t="s">
        <v>62</v>
      </c>
      <c r="E865" s="16"/>
      <c r="F865" s="17">
        <v>1002.1</v>
      </c>
      <c r="G865" s="18"/>
      <c r="H865" s="19">
        <f t="shared" si="13"/>
        <v>-2020148.43</v>
      </c>
      <c r="I865" s="4" t="s">
        <v>14</v>
      </c>
    </row>
    <row r="866" spans="1:9" ht="16.5" x14ac:dyDescent="0.35">
      <c r="A866" s="13">
        <v>45657</v>
      </c>
      <c r="B866" s="14"/>
      <c r="C866" s="15" t="s">
        <v>12</v>
      </c>
      <c r="D866" s="15" t="s">
        <v>138</v>
      </c>
      <c r="E866" s="16"/>
      <c r="F866" s="17">
        <v>250</v>
      </c>
      <c r="G866" s="18"/>
      <c r="H866" s="19">
        <f t="shared" si="13"/>
        <v>-2020398.43</v>
      </c>
      <c r="I866" s="4" t="s">
        <v>14</v>
      </c>
    </row>
    <row r="867" spans="1:9" ht="17.25" thickBot="1" x14ac:dyDescent="0.4">
      <c r="A867" s="25">
        <v>45657</v>
      </c>
      <c r="B867" s="26"/>
      <c r="C867" s="27" t="s">
        <v>21</v>
      </c>
      <c r="D867" s="27" t="s">
        <v>111</v>
      </c>
      <c r="E867" s="28"/>
      <c r="F867" s="17">
        <v>452987.66</v>
      </c>
      <c r="G867" s="29"/>
      <c r="H867" s="19">
        <f t="shared" si="13"/>
        <v>-2473386.09</v>
      </c>
      <c r="I867" s="19">
        <v>-2473386.09</v>
      </c>
    </row>
    <row r="868" spans="1:9" ht="16.5" x14ac:dyDescent="0.35">
      <c r="A868" s="13">
        <v>45659</v>
      </c>
      <c r="B868" s="14"/>
      <c r="C868" s="15" t="s">
        <v>69</v>
      </c>
      <c r="D868" s="15" t="s">
        <v>70</v>
      </c>
      <c r="E868" s="34" t="s">
        <v>266</v>
      </c>
      <c r="F868" s="17">
        <v>103249</v>
      </c>
      <c r="G868" s="18"/>
      <c r="H868" s="19">
        <f t="shared" si="13"/>
        <v>-2576635.09</v>
      </c>
      <c r="I868" s="4" t="s">
        <v>14</v>
      </c>
    </row>
    <row r="869" spans="1:9" ht="16.5" x14ac:dyDescent="0.35">
      <c r="A869" s="13">
        <v>45659</v>
      </c>
      <c r="B869" s="13">
        <v>45688</v>
      </c>
      <c r="C869" s="15" t="s">
        <v>69</v>
      </c>
      <c r="D869" s="15" t="s">
        <v>175</v>
      </c>
      <c r="E869" s="34" t="s">
        <v>267</v>
      </c>
      <c r="F869" s="22">
        <v>34803.33</v>
      </c>
      <c r="G869" s="18"/>
      <c r="H869" s="19">
        <f t="shared" si="13"/>
        <v>-2611438.42</v>
      </c>
      <c r="I869" s="4"/>
    </row>
    <row r="870" spans="1:9" ht="16.5" x14ac:dyDescent="0.35">
      <c r="A870" s="13">
        <v>45659</v>
      </c>
      <c r="B870" s="14"/>
      <c r="C870" s="15" t="s">
        <v>28</v>
      </c>
      <c r="D870" s="20" t="s">
        <v>29</v>
      </c>
      <c r="E870" s="21" t="s">
        <v>268</v>
      </c>
      <c r="F870" s="22"/>
      <c r="G870" s="17">
        <v>1577995.12</v>
      </c>
      <c r="H870" s="19">
        <f t="shared" si="13"/>
        <v>-1033443.2999999998</v>
      </c>
      <c r="I870" s="4"/>
    </row>
    <row r="871" spans="1:9" ht="16.5" x14ac:dyDescent="0.35">
      <c r="A871" s="13">
        <v>45659</v>
      </c>
      <c r="B871" s="14"/>
      <c r="C871" s="15" t="s">
        <v>25</v>
      </c>
      <c r="D871" s="23" t="s">
        <v>31</v>
      </c>
      <c r="E871" s="21"/>
      <c r="F871" s="22">
        <v>2170.92</v>
      </c>
      <c r="G871" s="17"/>
      <c r="H871" s="19">
        <f t="shared" si="13"/>
        <v>-1035614.2199999999</v>
      </c>
      <c r="I871" s="4"/>
    </row>
    <row r="872" spans="1:9" ht="16.5" x14ac:dyDescent="0.35">
      <c r="A872" s="13">
        <v>45659</v>
      </c>
      <c r="B872" s="14"/>
      <c r="C872" s="15" t="s">
        <v>32</v>
      </c>
      <c r="D872" s="23"/>
      <c r="E872" s="21"/>
      <c r="F872" s="22">
        <v>13495.12</v>
      </c>
      <c r="G872" s="17"/>
      <c r="H872" s="19">
        <f t="shared" si="13"/>
        <v>-1049109.3399999999</v>
      </c>
      <c r="I872" s="4"/>
    </row>
    <row r="873" spans="1:9" ht="16.5" x14ac:dyDescent="0.35">
      <c r="A873" s="13">
        <v>45659</v>
      </c>
      <c r="B873" s="14"/>
      <c r="C873" s="15" t="s">
        <v>15</v>
      </c>
      <c r="D873" s="15" t="s">
        <v>17</v>
      </c>
      <c r="E873" s="16"/>
      <c r="F873" s="17">
        <v>28780.38</v>
      </c>
      <c r="G873" s="18"/>
      <c r="H873" s="19">
        <f t="shared" si="13"/>
        <v>-1077889.7199999997</v>
      </c>
      <c r="I873" s="4" t="s">
        <v>14</v>
      </c>
    </row>
    <row r="874" spans="1:9" ht="16.5" x14ac:dyDescent="0.35">
      <c r="A874" s="13">
        <v>45659</v>
      </c>
      <c r="B874" s="14"/>
      <c r="C874" s="15" t="s">
        <v>15</v>
      </c>
      <c r="D874" s="15" t="s">
        <v>17</v>
      </c>
      <c r="E874" s="16"/>
      <c r="F874" s="17">
        <v>13790.77</v>
      </c>
      <c r="G874" s="18"/>
      <c r="H874" s="19">
        <f t="shared" si="13"/>
        <v>-1091680.4899999998</v>
      </c>
      <c r="I874" s="4" t="s">
        <v>14</v>
      </c>
    </row>
    <row r="875" spans="1:9" ht="16.5" x14ac:dyDescent="0.35">
      <c r="A875" s="13">
        <v>45659</v>
      </c>
      <c r="B875" s="14"/>
      <c r="C875" s="15" t="s">
        <v>15</v>
      </c>
      <c r="D875" s="15" t="s">
        <v>20</v>
      </c>
      <c r="E875" s="16"/>
      <c r="F875" s="17">
        <v>90361</v>
      </c>
      <c r="G875" s="18"/>
      <c r="H875" s="19">
        <f t="shared" si="13"/>
        <v>-1182041.4899999998</v>
      </c>
      <c r="I875" s="4"/>
    </row>
    <row r="876" spans="1:9" ht="16.5" x14ac:dyDescent="0.35">
      <c r="A876" s="13">
        <v>45659</v>
      </c>
      <c r="B876" s="14"/>
      <c r="C876" s="15" t="s">
        <v>15</v>
      </c>
      <c r="D876" s="15" t="s">
        <v>20</v>
      </c>
      <c r="E876" s="16"/>
      <c r="F876" s="17">
        <v>734</v>
      </c>
      <c r="G876" s="18"/>
      <c r="H876" s="19">
        <f t="shared" si="13"/>
        <v>-1182775.4899999998</v>
      </c>
      <c r="I876" s="4"/>
    </row>
    <row r="877" spans="1:9" ht="16.5" x14ac:dyDescent="0.35">
      <c r="A877" s="13">
        <v>45659</v>
      </c>
      <c r="B877" s="14"/>
      <c r="C877" s="15" t="s">
        <v>15</v>
      </c>
      <c r="D877" s="15" t="s">
        <v>16</v>
      </c>
      <c r="E877" s="16"/>
      <c r="F877" s="17">
        <v>99</v>
      </c>
      <c r="G877" s="18"/>
      <c r="H877" s="19">
        <f t="shared" si="13"/>
        <v>-1182874.4899999998</v>
      </c>
      <c r="I877" s="4" t="s">
        <v>14</v>
      </c>
    </row>
    <row r="878" spans="1:9" ht="16.5" x14ac:dyDescent="0.35">
      <c r="A878" s="13">
        <v>45659</v>
      </c>
      <c r="B878" s="14"/>
      <c r="C878" s="15" t="s">
        <v>15</v>
      </c>
      <c r="D878" s="15" t="s">
        <v>16</v>
      </c>
      <c r="E878" s="16"/>
      <c r="F878" s="17">
        <v>177</v>
      </c>
      <c r="G878" s="18"/>
      <c r="H878" s="19">
        <f t="shared" si="13"/>
        <v>-1183051.4899999998</v>
      </c>
      <c r="I878" s="4" t="s">
        <v>14</v>
      </c>
    </row>
    <row r="879" spans="1:9" ht="16.5" x14ac:dyDescent="0.35">
      <c r="A879" s="13">
        <v>45659</v>
      </c>
      <c r="B879" s="14"/>
      <c r="C879" s="15" t="s">
        <v>15</v>
      </c>
      <c r="D879" s="15" t="s">
        <v>16</v>
      </c>
      <c r="E879" s="16"/>
      <c r="F879" s="17">
        <v>148.99</v>
      </c>
      <c r="G879" s="18"/>
      <c r="H879" s="19">
        <f t="shared" si="13"/>
        <v>-1183200.4799999997</v>
      </c>
      <c r="I879" s="4" t="s">
        <v>14</v>
      </c>
    </row>
    <row r="880" spans="1:9" ht="16.5" x14ac:dyDescent="0.35">
      <c r="A880" s="13">
        <v>45659</v>
      </c>
      <c r="B880" s="14"/>
      <c r="C880" s="15" t="s">
        <v>15</v>
      </c>
      <c r="D880" s="15" t="s">
        <v>16</v>
      </c>
      <c r="E880" s="16"/>
      <c r="F880" s="17">
        <v>112</v>
      </c>
      <c r="G880" s="18"/>
      <c r="H880" s="19">
        <f t="shared" si="13"/>
        <v>-1183312.4799999997</v>
      </c>
      <c r="I880" s="4" t="s">
        <v>14</v>
      </c>
    </row>
    <row r="881" spans="1:9" ht="16.5" x14ac:dyDescent="0.35">
      <c r="A881" s="13">
        <v>45659</v>
      </c>
      <c r="B881" s="14"/>
      <c r="C881" s="15" t="s">
        <v>15</v>
      </c>
      <c r="D881" s="15" t="s">
        <v>16</v>
      </c>
      <c r="E881" s="16"/>
      <c r="F881" s="17">
        <v>597</v>
      </c>
      <c r="G881" s="18"/>
      <c r="H881" s="19">
        <f t="shared" si="13"/>
        <v>-1183909.4799999997</v>
      </c>
      <c r="I881" s="4" t="s">
        <v>14</v>
      </c>
    </row>
    <row r="882" spans="1:9" ht="16.5" x14ac:dyDescent="0.35">
      <c r="A882" s="13">
        <v>45659</v>
      </c>
      <c r="B882" s="14"/>
      <c r="C882" s="15" t="s">
        <v>15</v>
      </c>
      <c r="D882" s="15" t="s">
        <v>16</v>
      </c>
      <c r="E882" s="16"/>
      <c r="F882" s="17">
        <v>349</v>
      </c>
      <c r="G882" s="18"/>
      <c r="H882" s="19">
        <f t="shared" si="13"/>
        <v>-1184258.4799999997</v>
      </c>
      <c r="I882" s="4" t="s">
        <v>14</v>
      </c>
    </row>
    <row r="883" spans="1:9" ht="16.5" x14ac:dyDescent="0.35">
      <c r="A883" s="13">
        <v>45659</v>
      </c>
      <c r="B883" s="14"/>
      <c r="C883" s="15" t="s">
        <v>15</v>
      </c>
      <c r="D883" s="15" t="s">
        <v>16</v>
      </c>
      <c r="E883" s="16"/>
      <c r="F883" s="17">
        <v>349.01</v>
      </c>
      <c r="G883" s="18"/>
      <c r="H883" s="19">
        <f t="shared" si="13"/>
        <v>-1184607.4899999998</v>
      </c>
      <c r="I883" s="4" t="s">
        <v>14</v>
      </c>
    </row>
    <row r="884" spans="1:9" ht="16.5" x14ac:dyDescent="0.35">
      <c r="A884" s="13">
        <v>45659</v>
      </c>
      <c r="B884" s="14"/>
      <c r="C884" s="15" t="s">
        <v>15</v>
      </c>
      <c r="D884" s="15" t="s">
        <v>16</v>
      </c>
      <c r="E884" s="16"/>
      <c r="F884" s="17">
        <v>1530</v>
      </c>
      <c r="G884" s="18"/>
      <c r="H884" s="19">
        <f t="shared" si="13"/>
        <v>-1186137.4899999998</v>
      </c>
      <c r="I884" s="4" t="s">
        <v>14</v>
      </c>
    </row>
    <row r="885" spans="1:9" ht="16.5" x14ac:dyDescent="0.35">
      <c r="A885" s="13">
        <v>45659</v>
      </c>
      <c r="B885" s="14"/>
      <c r="C885" s="15" t="s">
        <v>15</v>
      </c>
      <c r="D885" s="15" t="s">
        <v>16</v>
      </c>
      <c r="E885" s="16"/>
      <c r="F885" s="17">
        <v>199</v>
      </c>
      <c r="G885" s="18"/>
      <c r="H885" s="19">
        <f t="shared" si="13"/>
        <v>-1186336.4899999998</v>
      </c>
      <c r="I885" s="4" t="s">
        <v>14</v>
      </c>
    </row>
    <row r="886" spans="1:9" ht="16.5" x14ac:dyDescent="0.35">
      <c r="A886" s="13">
        <v>45659</v>
      </c>
      <c r="B886" s="14"/>
      <c r="C886" s="15" t="s">
        <v>15</v>
      </c>
      <c r="D886" s="15" t="s">
        <v>16</v>
      </c>
      <c r="E886" s="16"/>
      <c r="F886" s="17">
        <v>199</v>
      </c>
      <c r="G886" s="18"/>
      <c r="H886" s="19">
        <f t="shared" si="13"/>
        <v>-1186535.4899999998</v>
      </c>
      <c r="I886" s="4" t="s">
        <v>14</v>
      </c>
    </row>
    <row r="887" spans="1:9" ht="16.5" x14ac:dyDescent="0.35">
      <c r="A887" s="13">
        <v>45659</v>
      </c>
      <c r="B887" s="14"/>
      <c r="C887" s="15" t="s">
        <v>15</v>
      </c>
      <c r="D887" s="15" t="s">
        <v>16</v>
      </c>
      <c r="E887" s="16"/>
      <c r="F887" s="17">
        <v>447</v>
      </c>
      <c r="G887" s="18"/>
      <c r="H887" s="19">
        <f t="shared" si="13"/>
        <v>-1186982.4899999998</v>
      </c>
      <c r="I887" s="4" t="s">
        <v>14</v>
      </c>
    </row>
    <row r="888" spans="1:9" ht="16.5" x14ac:dyDescent="0.35">
      <c r="A888" s="13">
        <v>45659</v>
      </c>
      <c r="B888" s="14"/>
      <c r="C888" s="15" t="s">
        <v>25</v>
      </c>
      <c r="D888" s="15" t="s">
        <v>26</v>
      </c>
      <c r="E888" s="16" t="s">
        <v>20</v>
      </c>
      <c r="F888" s="17">
        <v>99</v>
      </c>
      <c r="G888" s="18"/>
      <c r="H888" s="19">
        <f t="shared" si="13"/>
        <v>-1187081.4899999998</v>
      </c>
      <c r="I888" s="4"/>
    </row>
    <row r="889" spans="1:9" ht="16.5" x14ac:dyDescent="0.35">
      <c r="A889" s="13">
        <v>45659</v>
      </c>
      <c r="B889" s="14"/>
      <c r="C889" s="15" t="s">
        <v>21</v>
      </c>
      <c r="D889" s="15" t="s">
        <v>85</v>
      </c>
      <c r="E889" s="16"/>
      <c r="F889" s="17">
        <v>80017.56</v>
      </c>
      <c r="G889" s="18"/>
      <c r="H889" s="19">
        <f t="shared" si="13"/>
        <v>-1267099.0499999998</v>
      </c>
      <c r="I889" s="4"/>
    </row>
    <row r="890" spans="1:9" ht="16.5" x14ac:dyDescent="0.35">
      <c r="A890" s="13">
        <v>45659</v>
      </c>
      <c r="B890" s="14"/>
      <c r="C890" s="15" t="s">
        <v>21</v>
      </c>
      <c r="D890" s="15" t="s">
        <v>84</v>
      </c>
      <c r="E890" s="16"/>
      <c r="F890" s="17">
        <v>277811.86</v>
      </c>
      <c r="G890" s="18"/>
      <c r="H890" s="19">
        <f t="shared" si="13"/>
        <v>-1544910.9099999997</v>
      </c>
      <c r="I890" s="4"/>
    </row>
    <row r="891" spans="1:9" ht="16.5" x14ac:dyDescent="0.35">
      <c r="A891" s="13">
        <v>45660</v>
      </c>
      <c r="B891" s="14"/>
      <c r="C891" s="15" t="s">
        <v>21</v>
      </c>
      <c r="D891" s="15" t="s">
        <v>57</v>
      </c>
      <c r="E891" s="16"/>
      <c r="F891" s="17">
        <v>15450</v>
      </c>
      <c r="G891" s="18"/>
      <c r="H891" s="19">
        <f t="shared" si="13"/>
        <v>-1560360.9099999997</v>
      </c>
      <c r="I891" s="4" t="s">
        <v>14</v>
      </c>
    </row>
    <row r="892" spans="1:9" ht="16.5" x14ac:dyDescent="0.35">
      <c r="A892" s="13">
        <v>45660</v>
      </c>
      <c r="B892" s="14"/>
      <c r="C892" s="15" t="s">
        <v>21</v>
      </c>
      <c r="D892" s="15" t="s">
        <v>150</v>
      </c>
      <c r="E892" s="16"/>
      <c r="F892" s="17">
        <v>18672</v>
      </c>
      <c r="G892" s="18"/>
      <c r="H892" s="19">
        <f t="shared" si="13"/>
        <v>-1579032.9099999997</v>
      </c>
      <c r="I892" s="4" t="s">
        <v>14</v>
      </c>
    </row>
    <row r="893" spans="1:9" ht="16.5" x14ac:dyDescent="0.35">
      <c r="A893" s="13">
        <v>45660</v>
      </c>
      <c r="B893" s="14"/>
      <c r="C893" s="15" t="s">
        <v>21</v>
      </c>
      <c r="D893" s="15" t="s">
        <v>204</v>
      </c>
      <c r="E893" s="16"/>
      <c r="F893" s="17">
        <v>2412</v>
      </c>
      <c r="G893" s="18"/>
      <c r="H893" s="19">
        <f t="shared" si="13"/>
        <v>-1581444.9099999997</v>
      </c>
      <c r="I893" s="4" t="s">
        <v>14</v>
      </c>
    </row>
    <row r="894" spans="1:9" ht="16.5" x14ac:dyDescent="0.35">
      <c r="A894" s="13">
        <v>45660</v>
      </c>
      <c r="B894" s="14"/>
      <c r="C894" s="15" t="s">
        <v>21</v>
      </c>
      <c r="D894" s="35" t="s">
        <v>117</v>
      </c>
      <c r="E894" s="16"/>
      <c r="F894" s="17">
        <v>900</v>
      </c>
      <c r="G894" s="18"/>
      <c r="H894" s="19">
        <f t="shared" si="13"/>
        <v>-1582344.9099999997</v>
      </c>
      <c r="I894" s="4" t="s">
        <v>14</v>
      </c>
    </row>
    <row r="895" spans="1:9" ht="16.5" x14ac:dyDescent="0.35">
      <c r="A895" s="13">
        <v>45660</v>
      </c>
      <c r="B895" s="14"/>
      <c r="C895" s="15" t="s">
        <v>21</v>
      </c>
      <c r="D895" s="15" t="s">
        <v>78</v>
      </c>
      <c r="E895" s="16"/>
      <c r="F895" s="17">
        <v>11160</v>
      </c>
      <c r="G895" s="18"/>
      <c r="H895" s="19">
        <f t="shared" si="13"/>
        <v>-1593504.9099999997</v>
      </c>
      <c r="I895" s="4" t="s">
        <v>223</v>
      </c>
    </row>
    <row r="896" spans="1:9" ht="16.5" x14ac:dyDescent="0.35">
      <c r="A896" s="13">
        <v>45660</v>
      </c>
      <c r="B896" s="14"/>
      <c r="C896" s="15" t="s">
        <v>21</v>
      </c>
      <c r="D896" s="15" t="s">
        <v>60</v>
      </c>
      <c r="E896" s="16"/>
      <c r="F896" s="17">
        <v>6600</v>
      </c>
      <c r="G896" s="18"/>
      <c r="H896" s="19">
        <f t="shared" si="13"/>
        <v>-1600104.9099999997</v>
      </c>
      <c r="I896" s="4"/>
    </row>
    <row r="897" spans="1:10" ht="16.5" x14ac:dyDescent="0.35">
      <c r="A897" s="13">
        <v>45660</v>
      </c>
      <c r="B897" s="14"/>
      <c r="C897" s="15" t="s">
        <v>21</v>
      </c>
      <c r="D897" s="15" t="s">
        <v>55</v>
      </c>
      <c r="E897" s="16"/>
      <c r="F897" s="17">
        <v>3000</v>
      </c>
      <c r="G897" s="18"/>
      <c r="H897" s="19">
        <f t="shared" si="13"/>
        <v>-1603104.9099999997</v>
      </c>
      <c r="I897" s="4" t="s">
        <v>14</v>
      </c>
      <c r="J897" t="s">
        <v>269</v>
      </c>
    </row>
    <row r="898" spans="1:10" ht="16.5" x14ac:dyDescent="0.35">
      <c r="A898" s="13">
        <v>45660</v>
      </c>
      <c r="B898" s="14"/>
      <c r="C898" s="15" t="s">
        <v>21</v>
      </c>
      <c r="D898" s="15" t="s">
        <v>61</v>
      </c>
      <c r="E898" s="16"/>
      <c r="F898" s="17">
        <v>3600</v>
      </c>
      <c r="G898" s="18"/>
      <c r="H898" s="19">
        <f t="shared" si="13"/>
        <v>-1606704.9099999997</v>
      </c>
      <c r="I898" s="4" t="s">
        <v>14</v>
      </c>
    </row>
    <row r="899" spans="1:10" ht="16.5" x14ac:dyDescent="0.35">
      <c r="A899" s="13">
        <v>45660</v>
      </c>
      <c r="B899" s="14"/>
      <c r="C899" s="15" t="s">
        <v>21</v>
      </c>
      <c r="D899" s="15" t="s">
        <v>165</v>
      </c>
      <c r="E899" s="16"/>
      <c r="F899" s="17">
        <v>1080</v>
      </c>
      <c r="G899" s="18"/>
      <c r="H899" s="19">
        <f t="shared" si="13"/>
        <v>-1607784.9099999997</v>
      </c>
      <c r="I899" s="4" t="s">
        <v>223</v>
      </c>
    </row>
    <row r="900" spans="1:10" ht="16.5" x14ac:dyDescent="0.35">
      <c r="A900" s="13">
        <v>45660</v>
      </c>
      <c r="B900" s="14"/>
      <c r="C900" s="15" t="s">
        <v>21</v>
      </c>
      <c r="D900" s="15" t="s">
        <v>100</v>
      </c>
      <c r="E900" s="16"/>
      <c r="F900" s="17">
        <v>39984</v>
      </c>
      <c r="G900" s="18"/>
      <c r="H900" s="19">
        <f t="shared" si="13"/>
        <v>-1647768.9099999997</v>
      </c>
      <c r="I900" s="4" t="s">
        <v>14</v>
      </c>
    </row>
    <row r="901" spans="1:10" ht="16.5" x14ac:dyDescent="0.35">
      <c r="A901" s="13">
        <v>45660</v>
      </c>
      <c r="B901" s="14"/>
      <c r="C901" s="15" t="s">
        <v>21</v>
      </c>
      <c r="D901" s="15" t="s">
        <v>205</v>
      </c>
      <c r="E901" s="16"/>
      <c r="F901" s="17">
        <v>25920</v>
      </c>
      <c r="G901" s="18"/>
      <c r="H901" s="19">
        <f t="shared" si="13"/>
        <v>-1673688.9099999997</v>
      </c>
      <c r="I901" s="4" t="s">
        <v>14</v>
      </c>
    </row>
    <row r="902" spans="1:10" ht="16.5" x14ac:dyDescent="0.35">
      <c r="A902" s="13">
        <v>45660</v>
      </c>
      <c r="B902" s="14"/>
      <c r="C902" s="15" t="s">
        <v>21</v>
      </c>
      <c r="D902" s="15" t="s">
        <v>270</v>
      </c>
      <c r="E902" s="16"/>
      <c r="F902" s="17">
        <v>1799</v>
      </c>
      <c r="G902" s="18"/>
      <c r="H902" s="19">
        <f t="shared" si="13"/>
        <v>-1675487.9099999997</v>
      </c>
      <c r="I902" s="4"/>
    </row>
    <row r="903" spans="1:10" ht="16.5" x14ac:dyDescent="0.35">
      <c r="A903" s="13">
        <v>45660</v>
      </c>
      <c r="B903" s="14"/>
      <c r="C903" s="15" t="s">
        <v>25</v>
      </c>
      <c r="D903" s="15" t="s">
        <v>27</v>
      </c>
      <c r="E903" s="16"/>
      <c r="F903" s="17">
        <v>107.25</v>
      </c>
      <c r="G903" s="18"/>
      <c r="H903" s="19">
        <f t="shared" ref="H903:H966" si="14">H902+G903-F903</f>
        <v>-1675595.1599999997</v>
      </c>
      <c r="I903" s="4"/>
    </row>
    <row r="904" spans="1:10" ht="16.5" x14ac:dyDescent="0.35">
      <c r="A904" s="13">
        <v>45660</v>
      </c>
      <c r="B904" s="14"/>
      <c r="C904" s="15" t="s">
        <v>25</v>
      </c>
      <c r="D904" s="24" t="s">
        <v>271</v>
      </c>
      <c r="E904" s="16"/>
      <c r="F904" s="17">
        <v>46495.3</v>
      </c>
      <c r="G904" s="18"/>
      <c r="H904" s="19">
        <f t="shared" si="14"/>
        <v>-1722090.4599999997</v>
      </c>
      <c r="I904" s="4"/>
    </row>
    <row r="905" spans="1:10" ht="16.5" x14ac:dyDescent="0.35">
      <c r="A905" s="13">
        <v>45660</v>
      </c>
      <c r="B905" s="14"/>
      <c r="C905" s="15" t="s">
        <v>21</v>
      </c>
      <c r="D905" s="15" t="s">
        <v>65</v>
      </c>
      <c r="E905" s="16"/>
      <c r="F905" s="17">
        <v>102000</v>
      </c>
      <c r="G905" s="18"/>
      <c r="H905" s="19">
        <f t="shared" si="14"/>
        <v>-1824090.4599999997</v>
      </c>
      <c r="I905" s="4" t="s">
        <v>14</v>
      </c>
    </row>
    <row r="906" spans="1:10" ht="16.5" x14ac:dyDescent="0.35">
      <c r="A906" s="13">
        <v>45660</v>
      </c>
      <c r="B906" s="14"/>
      <c r="C906" s="15" t="s">
        <v>21</v>
      </c>
      <c r="D906" s="15" t="s">
        <v>66</v>
      </c>
      <c r="E906" s="16"/>
      <c r="F906" s="17">
        <v>64000</v>
      </c>
      <c r="G906" s="18"/>
      <c r="H906" s="19">
        <f t="shared" si="14"/>
        <v>-1888090.4599999997</v>
      </c>
      <c r="I906" s="4" t="s">
        <v>14</v>
      </c>
      <c r="J906" t="s">
        <v>272</v>
      </c>
    </row>
    <row r="907" spans="1:10" ht="16.5" x14ac:dyDescent="0.35">
      <c r="A907" s="13">
        <v>45660</v>
      </c>
      <c r="B907" s="14"/>
      <c r="C907" s="15" t="s">
        <v>21</v>
      </c>
      <c r="D907" s="15" t="s">
        <v>63</v>
      </c>
      <c r="E907" s="16"/>
      <c r="F907" s="17">
        <v>64000</v>
      </c>
      <c r="G907" s="18"/>
      <c r="H907" s="19">
        <f t="shared" si="14"/>
        <v>-1952090.4599999997</v>
      </c>
      <c r="I907" s="4" t="s">
        <v>273</v>
      </c>
      <c r="J907" t="s">
        <v>274</v>
      </c>
    </row>
    <row r="908" spans="1:10" ht="16.5" x14ac:dyDescent="0.35">
      <c r="A908" s="13">
        <v>45663</v>
      </c>
      <c r="B908" s="14"/>
      <c r="C908" s="15" t="s">
        <v>15</v>
      </c>
      <c r="D908" s="15" t="s">
        <v>17</v>
      </c>
      <c r="E908" s="16"/>
      <c r="F908" s="17">
        <v>10204.08</v>
      </c>
      <c r="G908" s="18"/>
      <c r="H908" s="19">
        <f t="shared" si="14"/>
        <v>-1962294.5399999998</v>
      </c>
      <c r="I908" s="4" t="s">
        <v>14</v>
      </c>
    </row>
    <row r="909" spans="1:10" ht="16.5" x14ac:dyDescent="0.35">
      <c r="A909" s="13">
        <v>45663</v>
      </c>
      <c r="B909" s="14"/>
      <c r="C909" s="15" t="s">
        <v>25</v>
      </c>
      <c r="D909" s="15" t="s">
        <v>76</v>
      </c>
      <c r="E909" s="16"/>
      <c r="F909" s="17">
        <v>8.8000000000000007</v>
      </c>
      <c r="G909" s="18"/>
      <c r="H909" s="19">
        <f t="shared" si="14"/>
        <v>-1962303.3399999999</v>
      </c>
      <c r="I909" s="4"/>
    </row>
    <row r="910" spans="1:10" ht="16.5" x14ac:dyDescent="0.35">
      <c r="A910" s="13">
        <v>45663</v>
      </c>
      <c r="B910" s="14"/>
      <c r="C910" s="15" t="s">
        <v>12</v>
      </c>
      <c r="D910" s="15" t="s">
        <v>62</v>
      </c>
      <c r="E910" s="16"/>
      <c r="F910" s="17">
        <v>783</v>
      </c>
      <c r="G910" s="18"/>
      <c r="H910" s="19">
        <f t="shared" si="14"/>
        <v>-1963086.3399999999</v>
      </c>
      <c r="I910" s="4" t="s">
        <v>14</v>
      </c>
    </row>
    <row r="911" spans="1:10" ht="16.5" x14ac:dyDescent="0.35">
      <c r="A911" s="13">
        <v>45663</v>
      </c>
      <c r="B911" s="14"/>
      <c r="C911" s="15" t="s">
        <v>12</v>
      </c>
      <c r="D911" s="15" t="s">
        <v>62</v>
      </c>
      <c r="E911" s="16"/>
      <c r="F911" s="17">
        <v>2257.3000000000002</v>
      </c>
      <c r="G911" s="18"/>
      <c r="H911" s="19">
        <f t="shared" si="14"/>
        <v>-1965343.64</v>
      </c>
      <c r="I911" s="4" t="s">
        <v>14</v>
      </c>
    </row>
    <row r="912" spans="1:10" ht="16.5" x14ac:dyDescent="0.35">
      <c r="A912" s="13">
        <v>45664</v>
      </c>
      <c r="B912" s="14"/>
      <c r="C912" s="15" t="s">
        <v>12</v>
      </c>
      <c r="D912" s="15" t="s">
        <v>236</v>
      </c>
      <c r="E912" s="16"/>
      <c r="F912" s="17">
        <v>1147.1500000000001</v>
      </c>
      <c r="G912" s="18"/>
      <c r="H912" s="19">
        <f t="shared" si="14"/>
        <v>-1966490.7899999998</v>
      </c>
      <c r="I912" s="4" t="s">
        <v>14</v>
      </c>
    </row>
    <row r="913" spans="1:10" ht="16.5" x14ac:dyDescent="0.35">
      <c r="A913" s="13">
        <v>45665</v>
      </c>
      <c r="B913" s="14"/>
      <c r="C913" s="15" t="s">
        <v>21</v>
      </c>
      <c r="D913" s="15" t="s">
        <v>87</v>
      </c>
      <c r="E913" s="16"/>
      <c r="F913" s="17">
        <v>2995.74</v>
      </c>
      <c r="G913" s="18"/>
      <c r="H913" s="19">
        <f t="shared" si="14"/>
        <v>-1969486.5299999998</v>
      </c>
      <c r="I913" s="4" t="s">
        <v>14</v>
      </c>
    </row>
    <row r="914" spans="1:10" ht="16.5" x14ac:dyDescent="0.35">
      <c r="A914" s="13">
        <v>45665</v>
      </c>
      <c r="B914" s="14"/>
      <c r="C914" s="15" t="s">
        <v>28</v>
      </c>
      <c r="D914" s="20" t="s">
        <v>29</v>
      </c>
      <c r="E914" s="21" t="s">
        <v>275</v>
      </c>
      <c r="F914" s="22"/>
      <c r="G914" s="17">
        <v>1573168.69</v>
      </c>
      <c r="H914" s="19">
        <f t="shared" si="14"/>
        <v>-396317.83999999985</v>
      </c>
      <c r="I914" s="4"/>
    </row>
    <row r="915" spans="1:10" ht="16.5" x14ac:dyDescent="0.35">
      <c r="A915" s="13">
        <v>45665</v>
      </c>
      <c r="B915" s="14"/>
      <c r="C915" s="15" t="s">
        <v>25</v>
      </c>
      <c r="D915" s="23" t="s">
        <v>31</v>
      </c>
      <c r="E915" s="21"/>
      <c r="F915" s="22">
        <v>2146.9499999999998</v>
      </c>
      <c r="G915" s="17"/>
      <c r="H915" s="19">
        <f t="shared" si="14"/>
        <v>-398464.78999999986</v>
      </c>
      <c r="I915" s="4"/>
    </row>
    <row r="916" spans="1:10" ht="16.5" x14ac:dyDescent="0.35">
      <c r="A916" s="13">
        <v>45665</v>
      </c>
      <c r="B916" s="14"/>
      <c r="C916" s="15" t="s">
        <v>32</v>
      </c>
      <c r="D916" s="23"/>
      <c r="E916" s="21"/>
      <c r="F916" s="22">
        <v>22918.69</v>
      </c>
      <c r="G916" s="17"/>
      <c r="H916" s="19">
        <f t="shared" si="14"/>
        <v>-421383.47999999986</v>
      </c>
      <c r="I916" s="4"/>
    </row>
    <row r="917" spans="1:10" ht="16.5" x14ac:dyDescent="0.35">
      <c r="A917" s="13">
        <v>45665</v>
      </c>
      <c r="B917" s="14"/>
      <c r="C917" s="15" t="s">
        <v>21</v>
      </c>
      <c r="D917" s="15" t="s">
        <v>111</v>
      </c>
      <c r="E917" s="16"/>
      <c r="F917" s="17">
        <v>422791.45</v>
      </c>
      <c r="G917" s="18"/>
      <c r="H917" s="19">
        <f t="shared" si="14"/>
        <v>-844174.92999999993</v>
      </c>
      <c r="I917" s="4"/>
    </row>
    <row r="918" spans="1:10" ht="16.5" x14ac:dyDescent="0.35">
      <c r="A918" s="13">
        <v>45665</v>
      </c>
      <c r="B918" s="14"/>
      <c r="C918" s="15" t="s">
        <v>12</v>
      </c>
      <c r="D918" s="15" t="s">
        <v>236</v>
      </c>
      <c r="E918" s="16"/>
      <c r="F918" s="17">
        <v>1920.15</v>
      </c>
      <c r="G918" s="18"/>
      <c r="H918" s="19">
        <f t="shared" si="14"/>
        <v>-846095.08</v>
      </c>
      <c r="I918" s="4" t="s">
        <v>14</v>
      </c>
    </row>
    <row r="919" spans="1:10" ht="16.5" x14ac:dyDescent="0.35">
      <c r="A919" s="13">
        <v>45665</v>
      </c>
      <c r="B919" s="14"/>
      <c r="C919" s="15" t="s">
        <v>21</v>
      </c>
      <c r="D919" s="15" t="s">
        <v>276</v>
      </c>
      <c r="E919" s="16"/>
      <c r="F919" s="17">
        <v>5000</v>
      </c>
      <c r="G919" s="18"/>
      <c r="H919" s="19">
        <f t="shared" si="14"/>
        <v>-851095.08</v>
      </c>
      <c r="I919" s="4" t="s">
        <v>223</v>
      </c>
    </row>
    <row r="920" spans="1:10" ht="16.5" x14ac:dyDescent="0.35">
      <c r="A920" s="13">
        <v>45666</v>
      </c>
      <c r="B920" s="14"/>
      <c r="C920" s="15" t="s">
        <v>21</v>
      </c>
      <c r="D920" s="15" t="s">
        <v>40</v>
      </c>
      <c r="E920" s="16"/>
      <c r="F920" s="17">
        <v>3074.7</v>
      </c>
      <c r="G920" s="18"/>
      <c r="H920" s="19">
        <f t="shared" si="14"/>
        <v>-854169.77999999991</v>
      </c>
      <c r="I920" s="4"/>
    </row>
    <row r="921" spans="1:10" ht="16.5" x14ac:dyDescent="0.35">
      <c r="A921" s="13">
        <v>45666</v>
      </c>
      <c r="B921" s="14"/>
      <c r="C921" s="15" t="s">
        <v>21</v>
      </c>
      <c r="D921" s="15" t="s">
        <v>85</v>
      </c>
      <c r="E921" s="16"/>
      <c r="F921" s="17">
        <v>105489.31</v>
      </c>
      <c r="G921" s="18"/>
      <c r="H921" s="19">
        <f t="shared" si="14"/>
        <v>-959659.08999999985</v>
      </c>
      <c r="I921" s="4"/>
    </row>
    <row r="922" spans="1:10" ht="16.5" x14ac:dyDescent="0.35">
      <c r="A922" s="13">
        <v>45666</v>
      </c>
      <c r="B922" s="14"/>
      <c r="C922" s="15" t="s">
        <v>21</v>
      </c>
      <c r="D922" s="15" t="s">
        <v>84</v>
      </c>
      <c r="E922" s="16"/>
      <c r="F922" s="17">
        <v>238479.09</v>
      </c>
      <c r="G922" s="18"/>
      <c r="H922" s="19">
        <f t="shared" si="14"/>
        <v>-1198138.18</v>
      </c>
      <c r="I922" s="4"/>
    </row>
    <row r="923" spans="1:10" ht="16.5" x14ac:dyDescent="0.35">
      <c r="A923" s="13">
        <v>45667</v>
      </c>
      <c r="B923" s="14"/>
      <c r="C923" s="15" t="s">
        <v>21</v>
      </c>
      <c r="D923" s="15" t="s">
        <v>88</v>
      </c>
      <c r="E923" s="16"/>
      <c r="F923" s="17">
        <v>28000</v>
      </c>
      <c r="G923" s="18"/>
      <c r="H923" s="19">
        <f t="shared" si="14"/>
        <v>-1226138.18</v>
      </c>
      <c r="I923" s="4" t="s">
        <v>14</v>
      </c>
    </row>
    <row r="924" spans="1:10" ht="16.5" x14ac:dyDescent="0.35">
      <c r="A924" s="13">
        <v>45667</v>
      </c>
      <c r="B924" s="14"/>
      <c r="C924" s="15" t="s">
        <v>21</v>
      </c>
      <c r="D924" s="15" t="s">
        <v>216</v>
      </c>
      <c r="E924" s="16"/>
      <c r="F924" s="17">
        <v>4840.43</v>
      </c>
      <c r="G924" s="18"/>
      <c r="H924" s="19">
        <f t="shared" si="14"/>
        <v>-1230978.6099999999</v>
      </c>
      <c r="I924" s="4"/>
    </row>
    <row r="925" spans="1:10" ht="16.5" x14ac:dyDescent="0.35">
      <c r="A925" s="13">
        <v>45670</v>
      </c>
      <c r="B925" s="14"/>
      <c r="C925" s="15" t="s">
        <v>93</v>
      </c>
      <c r="D925" s="15"/>
      <c r="E925" s="16"/>
      <c r="F925" s="17">
        <v>547.79999999999995</v>
      </c>
      <c r="G925" s="18"/>
      <c r="H925" s="19">
        <f t="shared" si="14"/>
        <v>-1231526.4099999999</v>
      </c>
      <c r="I925" s="4"/>
    </row>
    <row r="926" spans="1:10" ht="16.5" x14ac:dyDescent="0.35">
      <c r="A926" s="13">
        <v>45670</v>
      </c>
      <c r="B926" s="14"/>
      <c r="C926" s="15" t="s">
        <v>15</v>
      </c>
      <c r="D926" s="15" t="s">
        <v>92</v>
      </c>
      <c r="E926" s="16"/>
      <c r="F926" s="17">
        <v>217978.64</v>
      </c>
      <c r="G926" s="18"/>
      <c r="H926" s="19">
        <f t="shared" si="14"/>
        <v>-1449505.0499999998</v>
      </c>
      <c r="I926" s="4"/>
    </row>
    <row r="927" spans="1:10" ht="16.5" x14ac:dyDescent="0.35">
      <c r="A927" s="13">
        <v>45670</v>
      </c>
      <c r="B927" s="14"/>
      <c r="C927" s="15" t="s">
        <v>12</v>
      </c>
      <c r="D927" s="15" t="s">
        <v>62</v>
      </c>
      <c r="E927" s="16"/>
      <c r="F927" s="17">
        <v>1700</v>
      </c>
      <c r="G927" s="18"/>
      <c r="H927" s="19">
        <f t="shared" si="14"/>
        <v>-1451205.0499999998</v>
      </c>
      <c r="I927" s="4" t="s">
        <v>14</v>
      </c>
    </row>
    <row r="928" spans="1:10" ht="16.5" x14ac:dyDescent="0.35">
      <c r="A928" s="13">
        <v>45670</v>
      </c>
      <c r="B928" s="14"/>
      <c r="C928" s="15" t="s">
        <v>21</v>
      </c>
      <c r="D928" s="15" t="s">
        <v>277</v>
      </c>
      <c r="E928" s="16"/>
      <c r="F928" s="17">
        <v>64000</v>
      </c>
      <c r="G928" s="18"/>
      <c r="H928" s="19">
        <f t="shared" si="14"/>
        <v>-1515205.0499999998</v>
      </c>
      <c r="I928" s="4" t="s">
        <v>273</v>
      </c>
      <c r="J928" t="s">
        <v>278</v>
      </c>
    </row>
    <row r="929" spans="1:9" ht="16.5" x14ac:dyDescent="0.35">
      <c r="A929" s="13">
        <v>45670</v>
      </c>
      <c r="B929" s="14"/>
      <c r="C929" s="15" t="s">
        <v>25</v>
      </c>
      <c r="D929" s="15" t="s">
        <v>279</v>
      </c>
      <c r="E929" s="16"/>
      <c r="F929" s="17">
        <v>165</v>
      </c>
      <c r="G929" s="18"/>
      <c r="H929" s="19">
        <f t="shared" si="14"/>
        <v>-1515370.0499999998</v>
      </c>
      <c r="I929" s="4"/>
    </row>
    <row r="930" spans="1:9" ht="16.5" x14ac:dyDescent="0.35">
      <c r="A930" s="13">
        <v>45670</v>
      </c>
      <c r="B930" s="14"/>
      <c r="C930" s="15" t="s">
        <v>21</v>
      </c>
      <c r="D930" s="15" t="s">
        <v>86</v>
      </c>
      <c r="E930" s="16"/>
      <c r="F930" s="17">
        <v>48525.2</v>
      </c>
      <c r="G930" s="18"/>
      <c r="H930" s="19">
        <f t="shared" si="14"/>
        <v>-1563895.2499999998</v>
      </c>
      <c r="I930" s="4" t="s">
        <v>14</v>
      </c>
    </row>
    <row r="931" spans="1:9" ht="16.5" x14ac:dyDescent="0.35">
      <c r="A931" s="13">
        <v>45672</v>
      </c>
      <c r="B931" s="14"/>
      <c r="C931" s="15" t="s">
        <v>28</v>
      </c>
      <c r="D931" s="20" t="s">
        <v>29</v>
      </c>
      <c r="E931" s="21" t="s">
        <v>280</v>
      </c>
      <c r="F931" s="22"/>
      <c r="G931" s="17">
        <v>1571005.13</v>
      </c>
      <c r="H931" s="19">
        <f t="shared" si="14"/>
        <v>7109.8800000001211</v>
      </c>
      <c r="I931" s="4"/>
    </row>
    <row r="932" spans="1:9" ht="16.5" x14ac:dyDescent="0.35">
      <c r="A932" s="13">
        <v>45672</v>
      </c>
      <c r="B932" s="14"/>
      <c r="C932" s="15" t="s">
        <v>25</v>
      </c>
      <c r="D932" s="23" t="s">
        <v>31</v>
      </c>
      <c r="E932" s="21"/>
      <c r="F932" s="22">
        <v>2124.27</v>
      </c>
      <c r="G932" s="17"/>
      <c r="H932" s="19">
        <f t="shared" si="14"/>
        <v>4985.6100000001206</v>
      </c>
      <c r="I932" s="4"/>
    </row>
    <row r="933" spans="1:9" ht="16.5" x14ac:dyDescent="0.35">
      <c r="A933" s="13">
        <v>45672</v>
      </c>
      <c r="B933" s="14"/>
      <c r="C933" s="15" t="s">
        <v>32</v>
      </c>
      <c r="D933" s="23"/>
      <c r="E933" s="21"/>
      <c r="F933" s="22">
        <v>22255.13</v>
      </c>
      <c r="G933" s="17"/>
      <c r="H933" s="19">
        <f t="shared" si="14"/>
        <v>-17269.51999999988</v>
      </c>
      <c r="I933" s="4"/>
    </row>
    <row r="934" spans="1:9" ht="16.5" x14ac:dyDescent="0.35">
      <c r="A934" s="13">
        <v>45672</v>
      </c>
      <c r="B934" s="14"/>
      <c r="C934" s="15" t="s">
        <v>168</v>
      </c>
      <c r="D934" s="15" t="s">
        <v>281</v>
      </c>
      <c r="E934" s="16"/>
      <c r="F934" s="17">
        <v>105.31</v>
      </c>
      <c r="G934" s="18"/>
      <c r="H934" s="19">
        <f t="shared" si="14"/>
        <v>-17374.829999999882</v>
      </c>
      <c r="I934" s="4"/>
    </row>
    <row r="935" spans="1:9" ht="16.5" x14ac:dyDescent="0.35">
      <c r="A935" s="13">
        <v>45672</v>
      </c>
      <c r="B935" s="14"/>
      <c r="C935" s="15" t="s">
        <v>282</v>
      </c>
      <c r="D935" s="15" t="s">
        <v>283</v>
      </c>
      <c r="E935" s="16"/>
      <c r="F935" s="17">
        <v>6100</v>
      </c>
      <c r="G935" s="18"/>
      <c r="H935" s="19">
        <f t="shared" si="14"/>
        <v>-23474.829999999882</v>
      </c>
      <c r="I935" s="4" t="s">
        <v>14</v>
      </c>
    </row>
    <row r="936" spans="1:9" ht="16.5" x14ac:dyDescent="0.35">
      <c r="A936" s="13">
        <v>45672</v>
      </c>
      <c r="B936" s="14"/>
      <c r="C936" s="15" t="s">
        <v>12</v>
      </c>
      <c r="D936" s="15" t="s">
        <v>62</v>
      </c>
      <c r="E936" s="16"/>
      <c r="F936" s="17">
        <v>672.6</v>
      </c>
      <c r="G936" s="18"/>
      <c r="H936" s="19">
        <f t="shared" si="14"/>
        <v>-24147.42999999988</v>
      </c>
      <c r="I936" s="4" t="s">
        <v>14</v>
      </c>
    </row>
    <row r="937" spans="1:9" ht="16.5" x14ac:dyDescent="0.35">
      <c r="A937" s="13">
        <v>45672</v>
      </c>
      <c r="B937" s="14"/>
      <c r="C937" s="15" t="s">
        <v>15</v>
      </c>
      <c r="D937" s="15" t="s">
        <v>17</v>
      </c>
      <c r="E937" s="16"/>
      <c r="F937" s="17">
        <v>20408.169999999998</v>
      </c>
      <c r="G937" s="18"/>
      <c r="H937" s="19">
        <f t="shared" si="14"/>
        <v>-44555.599999999875</v>
      </c>
      <c r="I937" s="4" t="s">
        <v>14</v>
      </c>
    </row>
    <row r="938" spans="1:9" ht="16.5" x14ac:dyDescent="0.35">
      <c r="A938" s="13">
        <v>45672</v>
      </c>
      <c r="B938" s="14"/>
      <c r="C938" s="15" t="s">
        <v>15</v>
      </c>
      <c r="D938" s="15" t="s">
        <v>17</v>
      </c>
      <c r="E938" s="16"/>
      <c r="F938" s="17">
        <v>20139.84</v>
      </c>
      <c r="G938" s="18"/>
      <c r="H938" s="19">
        <f t="shared" si="14"/>
        <v>-64695.439999999871</v>
      </c>
      <c r="I938" s="4" t="s">
        <v>14</v>
      </c>
    </row>
    <row r="939" spans="1:9" ht="16.5" x14ac:dyDescent="0.35">
      <c r="A939" s="13">
        <v>45672</v>
      </c>
      <c r="B939" s="14"/>
      <c r="C939" s="15" t="s">
        <v>15</v>
      </c>
      <c r="D939" s="15" t="s">
        <v>98</v>
      </c>
      <c r="E939" s="16"/>
      <c r="F939" s="17">
        <v>21174.44</v>
      </c>
      <c r="G939" s="18"/>
      <c r="H939" s="19">
        <f t="shared" si="14"/>
        <v>-85869.879999999874</v>
      </c>
      <c r="I939" s="4" t="s">
        <v>14</v>
      </c>
    </row>
    <row r="940" spans="1:9" ht="16.5" x14ac:dyDescent="0.35">
      <c r="A940" s="13">
        <v>45672</v>
      </c>
      <c r="B940" s="14"/>
      <c r="C940" s="15" t="s">
        <v>15</v>
      </c>
      <c r="D940" s="15" t="s">
        <v>98</v>
      </c>
      <c r="E940" s="16"/>
      <c r="F940" s="17">
        <v>4682.8500000000004</v>
      </c>
      <c r="G940" s="18"/>
      <c r="H940" s="19">
        <f t="shared" si="14"/>
        <v>-90552.72999999988</v>
      </c>
      <c r="I940" s="4" t="s">
        <v>14</v>
      </c>
    </row>
    <row r="941" spans="1:9" ht="16.5" x14ac:dyDescent="0.35">
      <c r="A941" s="13">
        <v>45672</v>
      </c>
      <c r="B941" s="14"/>
      <c r="C941" s="15" t="s">
        <v>21</v>
      </c>
      <c r="D941" s="15" t="s">
        <v>22</v>
      </c>
      <c r="E941" s="16"/>
      <c r="F941" s="17">
        <v>200300</v>
      </c>
      <c r="G941" s="18"/>
      <c r="H941" s="19">
        <f t="shared" si="14"/>
        <v>-290852.72999999986</v>
      </c>
      <c r="I941" s="4"/>
    </row>
    <row r="942" spans="1:9" ht="16.5" x14ac:dyDescent="0.35">
      <c r="A942" s="13">
        <v>45672</v>
      </c>
      <c r="B942" s="14"/>
      <c r="C942" s="15" t="s">
        <v>21</v>
      </c>
      <c r="D942" s="15" t="s">
        <v>111</v>
      </c>
      <c r="E942" s="16"/>
      <c r="F942" s="17">
        <v>533817.17000000004</v>
      </c>
      <c r="G942" s="18"/>
      <c r="H942" s="19">
        <f t="shared" si="14"/>
        <v>-824669.89999999991</v>
      </c>
      <c r="I942" s="4"/>
    </row>
    <row r="943" spans="1:9" ht="16.5" x14ac:dyDescent="0.35">
      <c r="A943" s="13">
        <v>45673</v>
      </c>
      <c r="B943" s="14"/>
      <c r="C943" s="15" t="s">
        <v>21</v>
      </c>
      <c r="D943" s="15" t="s">
        <v>68</v>
      </c>
      <c r="E943" s="16"/>
      <c r="F943" s="17">
        <v>9524</v>
      </c>
      <c r="G943" s="18"/>
      <c r="H943" s="19">
        <f t="shared" si="14"/>
        <v>-834193.89999999991</v>
      </c>
      <c r="I943" s="4" t="s">
        <v>14</v>
      </c>
    </row>
    <row r="944" spans="1:9" ht="16.5" x14ac:dyDescent="0.35">
      <c r="A944" s="13">
        <v>45673</v>
      </c>
      <c r="B944" s="14"/>
      <c r="C944" s="15" t="s">
        <v>21</v>
      </c>
      <c r="D944" s="15" t="s">
        <v>265</v>
      </c>
      <c r="E944" s="16"/>
      <c r="F944" s="17">
        <v>33000</v>
      </c>
      <c r="G944" s="18"/>
      <c r="H944" s="19">
        <f t="shared" si="14"/>
        <v>-867193.89999999991</v>
      </c>
      <c r="I944" s="4" t="s">
        <v>14</v>
      </c>
    </row>
    <row r="945" spans="1:11" ht="16.5" x14ac:dyDescent="0.35">
      <c r="A945" s="13">
        <v>45673</v>
      </c>
      <c r="B945" s="14"/>
      <c r="C945" s="15" t="s">
        <v>21</v>
      </c>
      <c r="D945" s="15" t="s">
        <v>84</v>
      </c>
      <c r="E945" s="16"/>
      <c r="F945" s="17">
        <v>215753.95</v>
      </c>
      <c r="G945" s="18"/>
      <c r="H945" s="19">
        <f t="shared" si="14"/>
        <v>-1082947.8499999999</v>
      </c>
      <c r="I945" s="4"/>
    </row>
    <row r="946" spans="1:11" ht="16.5" x14ac:dyDescent="0.35">
      <c r="A946" s="13">
        <v>45673</v>
      </c>
      <c r="B946" s="14"/>
      <c r="C946" s="15" t="s">
        <v>21</v>
      </c>
      <c r="D946" s="15" t="s">
        <v>101</v>
      </c>
      <c r="E946" s="16"/>
      <c r="F946" s="17">
        <v>160234</v>
      </c>
      <c r="G946" s="18"/>
      <c r="H946" s="19">
        <f t="shared" si="14"/>
        <v>-1243181.8499999999</v>
      </c>
      <c r="I946" s="4" t="s">
        <v>14</v>
      </c>
      <c r="J946" t="s">
        <v>284</v>
      </c>
      <c r="K946" t="s">
        <v>235</v>
      </c>
    </row>
    <row r="947" spans="1:11" ht="16.5" x14ac:dyDescent="0.35">
      <c r="A947" s="13">
        <v>45673</v>
      </c>
      <c r="B947" s="14"/>
      <c r="C947" s="15" t="s">
        <v>21</v>
      </c>
      <c r="D947" s="15" t="s">
        <v>85</v>
      </c>
      <c r="E947" s="16"/>
      <c r="F947" s="17">
        <v>191108.74</v>
      </c>
      <c r="G947" s="18"/>
      <c r="H947" s="19">
        <f t="shared" si="14"/>
        <v>-1434290.5899999999</v>
      </c>
      <c r="I947" s="4"/>
    </row>
    <row r="948" spans="1:11" ht="16.5" x14ac:dyDescent="0.35">
      <c r="A948" s="13">
        <v>45674</v>
      </c>
      <c r="B948" s="14"/>
      <c r="C948" s="15" t="s">
        <v>282</v>
      </c>
      <c r="D948" s="15" t="s">
        <v>283</v>
      </c>
      <c r="E948" s="16" t="s">
        <v>20</v>
      </c>
      <c r="F948" s="17">
        <v>800</v>
      </c>
      <c r="G948" s="18"/>
      <c r="H948" s="19">
        <f t="shared" si="14"/>
        <v>-1435090.5899999999</v>
      </c>
      <c r="I948" s="4" t="s">
        <v>14</v>
      </c>
    </row>
    <row r="949" spans="1:11" ht="16.5" x14ac:dyDescent="0.35">
      <c r="A949" s="13">
        <v>45674</v>
      </c>
      <c r="B949" s="14"/>
      <c r="C949" s="15" t="s">
        <v>282</v>
      </c>
      <c r="D949" s="15" t="s">
        <v>138</v>
      </c>
      <c r="E949" s="16"/>
      <c r="F949" s="17">
        <v>500</v>
      </c>
      <c r="G949" s="18"/>
      <c r="H949" s="19">
        <f t="shared" si="14"/>
        <v>-1435590.5899999999</v>
      </c>
      <c r="I949" s="4" t="s">
        <v>14</v>
      </c>
    </row>
    <row r="950" spans="1:11" ht="16.5" x14ac:dyDescent="0.35">
      <c r="A950" s="13">
        <v>45677</v>
      </c>
      <c r="B950" s="14"/>
      <c r="C950" s="15" t="s">
        <v>12</v>
      </c>
      <c r="D950" s="15" t="s">
        <v>13</v>
      </c>
      <c r="E950" s="16"/>
      <c r="F950" s="17">
        <v>5557.9</v>
      </c>
      <c r="G950" s="18"/>
      <c r="H950" s="19">
        <f t="shared" si="14"/>
        <v>-1441148.4899999998</v>
      </c>
      <c r="I950" s="4" t="s">
        <v>14</v>
      </c>
    </row>
    <row r="951" spans="1:11" ht="16.5" x14ac:dyDescent="0.35">
      <c r="A951" s="13">
        <v>45678</v>
      </c>
      <c r="B951" s="14"/>
      <c r="C951" s="15" t="s">
        <v>28</v>
      </c>
      <c r="D951" s="20" t="s">
        <v>29</v>
      </c>
      <c r="E951" s="21" t="s">
        <v>285</v>
      </c>
      <c r="F951" s="22"/>
      <c r="G951" s="17">
        <v>1562977.6</v>
      </c>
      <c r="H951" s="19">
        <f t="shared" si="14"/>
        <v>121829.11000000034</v>
      </c>
      <c r="I951" s="4"/>
    </row>
    <row r="952" spans="1:11" ht="16.5" x14ac:dyDescent="0.35">
      <c r="A952" s="13">
        <v>45678</v>
      </c>
      <c r="B952" s="14"/>
      <c r="C952" s="15" t="s">
        <v>25</v>
      </c>
      <c r="D952" s="23" t="s">
        <v>31</v>
      </c>
      <c r="E952" s="21"/>
      <c r="F952" s="22">
        <v>2135.64</v>
      </c>
      <c r="G952" s="17"/>
      <c r="H952" s="19">
        <f t="shared" si="14"/>
        <v>119693.47000000034</v>
      </c>
      <c r="I952" s="4"/>
    </row>
    <row r="953" spans="1:11" ht="16.5" x14ac:dyDescent="0.35">
      <c r="A953" s="13">
        <v>45678</v>
      </c>
      <c r="B953" s="14"/>
      <c r="C953" s="15" t="s">
        <v>32</v>
      </c>
      <c r="D953" s="23"/>
      <c r="E953" s="21"/>
      <c r="F953" s="22">
        <v>8227.6</v>
      </c>
      <c r="G953" s="17"/>
      <c r="H953" s="19">
        <f t="shared" si="14"/>
        <v>111465.87000000033</v>
      </c>
      <c r="I953" s="4"/>
    </row>
    <row r="954" spans="1:11" ht="16.5" x14ac:dyDescent="0.35">
      <c r="A954" s="13">
        <v>45678</v>
      </c>
      <c r="B954" s="14"/>
      <c r="C954" s="15" t="s">
        <v>168</v>
      </c>
      <c r="D954" s="15" t="s">
        <v>286</v>
      </c>
      <c r="E954" s="16"/>
      <c r="F954" s="17">
        <v>45.29</v>
      </c>
      <c r="G954" s="18"/>
      <c r="H954" s="19">
        <f t="shared" si="14"/>
        <v>111420.58000000034</v>
      </c>
      <c r="I954" s="4"/>
    </row>
    <row r="955" spans="1:11" ht="16.5" x14ac:dyDescent="0.35">
      <c r="A955" s="13">
        <v>45678</v>
      </c>
      <c r="B955" s="14"/>
      <c r="C955" s="15" t="s">
        <v>168</v>
      </c>
      <c r="D955" s="15" t="s">
        <v>233</v>
      </c>
      <c r="E955" s="16"/>
      <c r="F955" s="17">
        <v>49.26</v>
      </c>
      <c r="G955" s="18"/>
      <c r="H955" s="19">
        <f t="shared" si="14"/>
        <v>111371.32000000034</v>
      </c>
      <c r="I955" s="4"/>
    </row>
    <row r="956" spans="1:11" ht="16.5" x14ac:dyDescent="0.35">
      <c r="A956" s="13">
        <v>45678</v>
      </c>
      <c r="B956" s="14"/>
      <c r="C956" s="15" t="s">
        <v>168</v>
      </c>
      <c r="D956" s="15" t="s">
        <v>287</v>
      </c>
      <c r="E956" s="16"/>
      <c r="F956" s="17">
        <v>44.04</v>
      </c>
      <c r="G956" s="18"/>
      <c r="H956" s="19">
        <f t="shared" si="14"/>
        <v>111327.28000000035</v>
      </c>
      <c r="I956" s="4"/>
    </row>
    <row r="957" spans="1:11" ht="16.5" x14ac:dyDescent="0.35">
      <c r="A957" s="13">
        <v>45678</v>
      </c>
      <c r="B957" s="14"/>
      <c r="C957" s="15" t="s">
        <v>12</v>
      </c>
      <c r="D957" s="15" t="s">
        <v>62</v>
      </c>
      <c r="E957" s="16"/>
      <c r="F957" s="17">
        <v>1379</v>
      </c>
      <c r="G957" s="18"/>
      <c r="H957" s="19">
        <f t="shared" si="14"/>
        <v>109948.28000000035</v>
      </c>
      <c r="I957" s="4" t="s">
        <v>14</v>
      </c>
    </row>
    <row r="958" spans="1:11" ht="16.5" x14ac:dyDescent="0.35">
      <c r="A958" s="13">
        <v>45679</v>
      </c>
      <c r="B958" s="14"/>
      <c r="C958" s="15" t="s">
        <v>15</v>
      </c>
      <c r="D958" s="15" t="s">
        <v>20</v>
      </c>
      <c r="E958" s="16"/>
      <c r="F958" s="17">
        <v>734</v>
      </c>
      <c r="G958" s="18"/>
      <c r="H958" s="19">
        <f t="shared" si="14"/>
        <v>109214.28000000035</v>
      </c>
      <c r="I958" s="4"/>
    </row>
    <row r="959" spans="1:11" ht="16.5" x14ac:dyDescent="0.35">
      <c r="A959" s="13">
        <v>45679</v>
      </c>
      <c r="B959" s="14"/>
      <c r="C959" s="15" t="s">
        <v>21</v>
      </c>
      <c r="D959" s="15" t="s">
        <v>111</v>
      </c>
      <c r="E959" s="16"/>
      <c r="F959" s="17">
        <v>567009.65</v>
      </c>
      <c r="G959" s="18"/>
      <c r="H959" s="19">
        <f t="shared" si="14"/>
        <v>-457795.36999999965</v>
      </c>
      <c r="I959" s="4"/>
    </row>
    <row r="960" spans="1:11" ht="16.5" x14ac:dyDescent="0.35">
      <c r="A960" s="13">
        <v>45679</v>
      </c>
      <c r="B960" s="14"/>
      <c r="C960" s="15" t="s">
        <v>21</v>
      </c>
      <c r="D960" s="15" t="s">
        <v>66</v>
      </c>
      <c r="E960" s="16"/>
      <c r="F960" s="17">
        <v>69900</v>
      </c>
      <c r="G960" s="18"/>
      <c r="H960" s="19">
        <f t="shared" si="14"/>
        <v>-527695.36999999965</v>
      </c>
      <c r="I960" s="4" t="s">
        <v>14</v>
      </c>
      <c r="J960" t="s">
        <v>288</v>
      </c>
    </row>
    <row r="961" spans="1:10" ht="16.5" x14ac:dyDescent="0.35">
      <c r="A961" s="13">
        <v>45680</v>
      </c>
      <c r="B961" s="14"/>
      <c r="C961" s="15" t="s">
        <v>21</v>
      </c>
      <c r="D961" s="15" t="s">
        <v>85</v>
      </c>
      <c r="E961" s="16"/>
      <c r="F961" s="17">
        <v>152507.76999999999</v>
      </c>
      <c r="G961" s="18"/>
      <c r="H961" s="19">
        <f t="shared" si="14"/>
        <v>-680203.13999999966</v>
      </c>
      <c r="I961" s="4"/>
    </row>
    <row r="962" spans="1:10" ht="16.5" x14ac:dyDescent="0.35">
      <c r="A962" s="13">
        <v>45680</v>
      </c>
      <c r="B962" s="14"/>
      <c r="C962" s="15" t="s">
        <v>21</v>
      </c>
      <c r="D962" s="15" t="s">
        <v>84</v>
      </c>
      <c r="E962" s="16"/>
      <c r="F962" s="17">
        <v>257072.21</v>
      </c>
      <c r="G962" s="18"/>
      <c r="H962" s="19">
        <f t="shared" si="14"/>
        <v>-937275.34999999963</v>
      </c>
      <c r="I962" s="4"/>
    </row>
    <row r="963" spans="1:10" ht="16.5" x14ac:dyDescent="0.35">
      <c r="A963" s="13">
        <v>45680</v>
      </c>
      <c r="B963" s="14"/>
      <c r="C963" s="15" t="s">
        <v>21</v>
      </c>
      <c r="D963" s="15" t="s">
        <v>58</v>
      </c>
      <c r="E963" s="16"/>
      <c r="F963" s="17">
        <v>74600</v>
      </c>
      <c r="G963" s="18"/>
      <c r="H963" s="19">
        <f t="shared" si="14"/>
        <v>-1011875.3499999996</v>
      </c>
      <c r="I963" s="4" t="s">
        <v>14</v>
      </c>
    </row>
    <row r="964" spans="1:10" ht="16.5" x14ac:dyDescent="0.35">
      <c r="A964" s="13">
        <v>45680</v>
      </c>
      <c r="B964" s="14"/>
      <c r="C964" s="15" t="s">
        <v>21</v>
      </c>
      <c r="D964" s="15" t="s">
        <v>126</v>
      </c>
      <c r="E964" s="16"/>
      <c r="F964" s="17">
        <v>33000</v>
      </c>
      <c r="G964" s="18"/>
      <c r="H964" s="19">
        <f t="shared" si="14"/>
        <v>-1044875.3499999996</v>
      </c>
      <c r="I964" s="4" t="s">
        <v>14</v>
      </c>
      <c r="J964" t="s">
        <v>289</v>
      </c>
    </row>
    <row r="965" spans="1:10" ht="16.5" x14ac:dyDescent="0.35">
      <c r="A965" s="13">
        <v>45680</v>
      </c>
      <c r="B965" s="14"/>
      <c r="C965" s="15" t="s">
        <v>21</v>
      </c>
      <c r="D965" s="15" t="s">
        <v>63</v>
      </c>
      <c r="E965" s="16"/>
      <c r="F965" s="17">
        <v>64000</v>
      </c>
      <c r="G965" s="18"/>
      <c r="H965" s="19">
        <f t="shared" si="14"/>
        <v>-1108875.3499999996</v>
      </c>
      <c r="I965" s="4" t="s">
        <v>273</v>
      </c>
      <c r="J965" t="s">
        <v>290</v>
      </c>
    </row>
    <row r="966" spans="1:10" ht="16.5" x14ac:dyDescent="0.35">
      <c r="A966" s="13">
        <v>45681</v>
      </c>
      <c r="B966" s="14"/>
      <c r="C966" s="15" t="s">
        <v>21</v>
      </c>
      <c r="D966" s="15" t="s">
        <v>102</v>
      </c>
      <c r="E966" s="16"/>
      <c r="F966" s="17">
        <v>7500</v>
      </c>
      <c r="G966" s="18"/>
      <c r="H966" s="19">
        <f t="shared" si="14"/>
        <v>-1116375.3499999996</v>
      </c>
      <c r="I966" s="4"/>
    </row>
    <row r="967" spans="1:10" ht="16.5" x14ac:dyDescent="0.35">
      <c r="A967" s="13">
        <v>45684</v>
      </c>
      <c r="B967" s="14"/>
      <c r="C967" s="15" t="s">
        <v>12</v>
      </c>
      <c r="D967" s="15" t="s">
        <v>112</v>
      </c>
      <c r="E967" s="16"/>
      <c r="F967" s="17">
        <v>994.1</v>
      </c>
      <c r="G967" s="18"/>
      <c r="H967" s="19">
        <f t="shared" ref="H967:H989" si="15">H966+G967-F967</f>
        <v>-1117369.4499999997</v>
      </c>
      <c r="I967" s="4" t="s">
        <v>188</v>
      </c>
    </row>
    <row r="968" spans="1:10" ht="16.5" x14ac:dyDescent="0.35">
      <c r="A968" s="13">
        <v>45684</v>
      </c>
      <c r="B968" s="14"/>
      <c r="C968" s="15" t="s">
        <v>21</v>
      </c>
      <c r="D968" s="15" t="s">
        <v>291</v>
      </c>
      <c r="E968" s="16"/>
      <c r="F968" s="17">
        <v>444.36</v>
      </c>
      <c r="G968" s="18"/>
      <c r="H968" s="19">
        <f t="shared" si="15"/>
        <v>-1117813.8099999998</v>
      </c>
      <c r="I968" s="4"/>
    </row>
    <row r="969" spans="1:10" ht="16.5" x14ac:dyDescent="0.35">
      <c r="A969" s="13">
        <v>45685</v>
      </c>
      <c r="B969" s="14"/>
      <c r="C969" s="15" t="s">
        <v>12</v>
      </c>
      <c r="D969" s="15" t="s">
        <v>213</v>
      </c>
      <c r="E969" s="16"/>
      <c r="F969" s="17">
        <v>1928.75</v>
      </c>
      <c r="G969" s="18"/>
      <c r="H969" s="19">
        <f t="shared" si="15"/>
        <v>-1119742.5599999998</v>
      </c>
      <c r="I969" s="4"/>
    </row>
    <row r="970" spans="1:10" ht="16.5" x14ac:dyDescent="0.35">
      <c r="A970" s="13">
        <v>45686</v>
      </c>
      <c r="B970" s="14"/>
      <c r="C970" s="15" t="s">
        <v>28</v>
      </c>
      <c r="D970" s="20" t="s">
        <v>29</v>
      </c>
      <c r="E970" s="21" t="s">
        <v>292</v>
      </c>
      <c r="F970" s="22"/>
      <c r="G970" s="17">
        <v>1555976.78</v>
      </c>
      <c r="H970" s="19">
        <f t="shared" si="15"/>
        <v>436234.2200000002</v>
      </c>
      <c r="I970" s="4"/>
    </row>
    <row r="971" spans="1:10" ht="16.5" x14ac:dyDescent="0.35">
      <c r="A971" s="13">
        <v>45686</v>
      </c>
      <c r="B971" s="14"/>
      <c r="C971" s="15" t="s">
        <v>25</v>
      </c>
      <c r="D971" s="23" t="s">
        <v>31</v>
      </c>
      <c r="E971" s="21"/>
      <c r="F971" s="22">
        <v>2160.14</v>
      </c>
      <c r="G971" s="17"/>
      <c r="H971" s="19">
        <f t="shared" si="15"/>
        <v>434074.08000000019</v>
      </c>
      <c r="I971" s="4"/>
    </row>
    <row r="972" spans="1:10" ht="16.5" x14ac:dyDescent="0.35">
      <c r="A972" s="13">
        <v>45686</v>
      </c>
      <c r="B972" s="14"/>
      <c r="C972" s="15" t="s">
        <v>32</v>
      </c>
      <c r="D972" s="23"/>
      <c r="E972" s="21"/>
      <c r="F972" s="22">
        <v>476.78</v>
      </c>
      <c r="G972" s="17"/>
      <c r="H972" s="19">
        <f t="shared" si="15"/>
        <v>433597.30000000016</v>
      </c>
      <c r="I972" s="4"/>
    </row>
    <row r="973" spans="1:10" ht="16.5" x14ac:dyDescent="0.35">
      <c r="A973" s="13">
        <v>45686</v>
      </c>
      <c r="B973" s="14"/>
      <c r="C973" s="15" t="s">
        <v>21</v>
      </c>
      <c r="D973" s="15" t="s">
        <v>293</v>
      </c>
      <c r="E973" s="16"/>
      <c r="F973" s="17">
        <v>35000</v>
      </c>
      <c r="G973" s="18"/>
      <c r="H973" s="19">
        <f t="shared" si="15"/>
        <v>398597.30000000016</v>
      </c>
      <c r="I973" s="4" t="s">
        <v>223</v>
      </c>
    </row>
    <row r="974" spans="1:10" ht="16.5" x14ac:dyDescent="0.35">
      <c r="A974" s="13">
        <v>45686</v>
      </c>
      <c r="B974" s="14"/>
      <c r="C974" s="15" t="s">
        <v>21</v>
      </c>
      <c r="D974" s="15" t="s">
        <v>294</v>
      </c>
      <c r="E974" s="16"/>
      <c r="F974" s="17">
        <v>20000</v>
      </c>
      <c r="G974" s="18"/>
      <c r="H974" s="19">
        <f t="shared" si="15"/>
        <v>378597.30000000016</v>
      </c>
      <c r="I974" s="4" t="s">
        <v>223</v>
      </c>
    </row>
    <row r="975" spans="1:10" ht="16.5" x14ac:dyDescent="0.35">
      <c r="A975" s="13">
        <v>45686</v>
      </c>
      <c r="B975" s="14"/>
      <c r="C975" s="15" t="s">
        <v>21</v>
      </c>
      <c r="D975" s="15" t="s">
        <v>62</v>
      </c>
      <c r="E975" s="16"/>
      <c r="F975" s="17">
        <v>594.9</v>
      </c>
      <c r="G975" s="18"/>
      <c r="H975" s="19">
        <f t="shared" si="15"/>
        <v>378002.40000000014</v>
      </c>
      <c r="I975" s="4" t="s">
        <v>14</v>
      </c>
    </row>
    <row r="976" spans="1:10" ht="16.5" x14ac:dyDescent="0.35">
      <c r="A976" s="13">
        <v>45686</v>
      </c>
      <c r="B976" s="14"/>
      <c r="C976" s="15" t="s">
        <v>15</v>
      </c>
      <c r="D976" s="15" t="s">
        <v>19</v>
      </c>
      <c r="E976" s="16"/>
      <c r="F976" s="17">
        <v>142305.69</v>
      </c>
      <c r="G976" s="18"/>
      <c r="H976" s="19">
        <f t="shared" si="15"/>
        <v>235696.71000000014</v>
      </c>
      <c r="I976" s="4"/>
    </row>
    <row r="977" spans="1:10" ht="16.5" x14ac:dyDescent="0.35">
      <c r="A977" s="13">
        <v>45686</v>
      </c>
      <c r="B977" s="14"/>
      <c r="C977" s="15" t="s">
        <v>21</v>
      </c>
      <c r="D977" s="15" t="s">
        <v>125</v>
      </c>
      <c r="E977" s="16"/>
      <c r="F977" s="17">
        <v>297145</v>
      </c>
      <c r="G977" s="18"/>
      <c r="H977" s="19">
        <f t="shared" si="15"/>
        <v>-61448.289999999863</v>
      </c>
      <c r="I977" s="4"/>
    </row>
    <row r="978" spans="1:10" ht="16.5" x14ac:dyDescent="0.35">
      <c r="A978" s="13">
        <v>45686</v>
      </c>
      <c r="B978" s="14"/>
      <c r="C978" s="15" t="s">
        <v>21</v>
      </c>
      <c r="D978" s="15" t="s">
        <v>66</v>
      </c>
      <c r="E978" s="16"/>
      <c r="F978" s="17">
        <v>64000</v>
      </c>
      <c r="G978" s="18"/>
      <c r="H978" s="19">
        <f t="shared" si="15"/>
        <v>-125448.28999999986</v>
      </c>
      <c r="I978" s="4" t="s">
        <v>14</v>
      </c>
      <c r="J978" t="s">
        <v>295</v>
      </c>
    </row>
    <row r="979" spans="1:10" ht="16.5" x14ac:dyDescent="0.35">
      <c r="A979" s="13">
        <v>45686</v>
      </c>
      <c r="B979" s="14"/>
      <c r="C979" s="15" t="s">
        <v>21</v>
      </c>
      <c r="D979" s="15" t="s">
        <v>277</v>
      </c>
      <c r="E979" s="16"/>
      <c r="F979" s="17">
        <v>32000</v>
      </c>
      <c r="G979" s="18"/>
      <c r="H979" s="19">
        <f t="shared" si="15"/>
        <v>-157448.28999999986</v>
      </c>
      <c r="I979" s="4" t="s">
        <v>273</v>
      </c>
      <c r="J979" t="s">
        <v>296</v>
      </c>
    </row>
    <row r="980" spans="1:10" ht="16.5" x14ac:dyDescent="0.35">
      <c r="A980" s="13">
        <v>45686</v>
      </c>
      <c r="B980" s="14"/>
      <c r="C980" s="15" t="s">
        <v>21</v>
      </c>
      <c r="D980" s="15" t="s">
        <v>111</v>
      </c>
      <c r="E980" s="16"/>
      <c r="F980" s="17">
        <v>706465.54</v>
      </c>
      <c r="G980" s="18"/>
      <c r="H980" s="19">
        <f t="shared" si="15"/>
        <v>-863913.82999999984</v>
      </c>
      <c r="I980" s="4"/>
    </row>
    <row r="981" spans="1:10" ht="16.5" x14ac:dyDescent="0.35">
      <c r="A981" s="13">
        <v>45686</v>
      </c>
      <c r="B981" s="14"/>
      <c r="C981" s="15" t="s">
        <v>69</v>
      </c>
      <c r="D981" s="15" t="s">
        <v>70</v>
      </c>
      <c r="E981" s="34" t="s">
        <v>297</v>
      </c>
      <c r="F981" s="17">
        <v>104676.2</v>
      </c>
      <c r="G981" s="18"/>
      <c r="H981" s="19">
        <f t="shared" si="15"/>
        <v>-968590.0299999998</v>
      </c>
      <c r="I981" s="4" t="s">
        <v>14</v>
      </c>
    </row>
    <row r="982" spans="1:10" ht="16.5" x14ac:dyDescent="0.35">
      <c r="A982" s="13">
        <v>45686</v>
      </c>
      <c r="B982" s="14"/>
      <c r="C982" s="15" t="s">
        <v>12</v>
      </c>
      <c r="D982" s="15" t="s">
        <v>236</v>
      </c>
      <c r="E982" s="16"/>
      <c r="F982" s="17">
        <v>292.14999999999998</v>
      </c>
      <c r="G982" s="18"/>
      <c r="H982" s="19">
        <f t="shared" si="15"/>
        <v>-968882.17999999982</v>
      </c>
      <c r="I982" s="4" t="s">
        <v>14</v>
      </c>
    </row>
    <row r="983" spans="1:10" ht="16.5" x14ac:dyDescent="0.35">
      <c r="A983" s="13">
        <v>45686</v>
      </c>
      <c r="B983" s="14"/>
      <c r="C983" s="15" t="s">
        <v>12</v>
      </c>
      <c r="D983" s="15" t="s">
        <v>112</v>
      </c>
      <c r="E983" s="16"/>
      <c r="F983" s="17">
        <v>1071.8</v>
      </c>
      <c r="G983" s="18"/>
      <c r="H983" s="19">
        <f t="shared" si="15"/>
        <v>-969953.97999999986</v>
      </c>
      <c r="I983" s="4" t="s">
        <v>14</v>
      </c>
    </row>
    <row r="984" spans="1:10" ht="16.5" x14ac:dyDescent="0.35">
      <c r="A984" s="13">
        <v>45686</v>
      </c>
      <c r="B984" s="14"/>
      <c r="C984" s="15" t="s">
        <v>21</v>
      </c>
      <c r="D984" s="15" t="s">
        <v>84</v>
      </c>
      <c r="E984" s="16"/>
      <c r="F984" s="17">
        <v>234384.14</v>
      </c>
      <c r="G984" s="18"/>
      <c r="H984" s="19">
        <f t="shared" si="15"/>
        <v>-1204338.1199999999</v>
      </c>
      <c r="I984" s="4"/>
    </row>
    <row r="985" spans="1:10" ht="16.5" x14ac:dyDescent="0.35">
      <c r="A985" s="13">
        <v>45686</v>
      </c>
      <c r="B985" s="14"/>
      <c r="C985" s="15" t="s">
        <v>21</v>
      </c>
      <c r="D985" s="15" t="s">
        <v>85</v>
      </c>
      <c r="E985" s="16"/>
      <c r="F985" s="17">
        <v>202494.82</v>
      </c>
      <c r="G985" s="18"/>
      <c r="H985" s="19">
        <f t="shared" si="15"/>
        <v>-1406832.94</v>
      </c>
      <c r="I985" s="4"/>
    </row>
    <row r="986" spans="1:10" ht="16.5" x14ac:dyDescent="0.35">
      <c r="A986" s="13">
        <v>45687</v>
      </c>
      <c r="B986" s="14"/>
      <c r="C986" s="15" t="s">
        <v>21</v>
      </c>
      <c r="D986" s="15" t="s">
        <v>253</v>
      </c>
      <c r="E986" s="16"/>
      <c r="F986" s="17">
        <v>50371.199999999997</v>
      </c>
      <c r="G986" s="18"/>
      <c r="H986" s="19">
        <f t="shared" si="15"/>
        <v>-1457204.14</v>
      </c>
      <c r="I986" s="4" t="s">
        <v>14</v>
      </c>
    </row>
    <row r="987" spans="1:10" ht="16.5" x14ac:dyDescent="0.35">
      <c r="A987" s="13">
        <v>45688</v>
      </c>
      <c r="B987" s="14"/>
      <c r="C987" s="15" t="s">
        <v>15</v>
      </c>
      <c r="D987" s="15" t="s">
        <v>17</v>
      </c>
      <c r="E987" s="16"/>
      <c r="F987" s="17">
        <v>13790.77</v>
      </c>
      <c r="G987" s="18"/>
      <c r="H987" s="19">
        <f t="shared" si="15"/>
        <v>-1470994.91</v>
      </c>
      <c r="I987" s="4" t="s">
        <v>14</v>
      </c>
    </row>
    <row r="988" spans="1:10" ht="16.5" x14ac:dyDescent="0.35">
      <c r="A988" s="13">
        <v>45688</v>
      </c>
      <c r="B988" s="14"/>
      <c r="C988" s="15" t="s">
        <v>15</v>
      </c>
      <c r="D988" s="15" t="s">
        <v>17</v>
      </c>
      <c r="E988" s="16"/>
      <c r="F988" s="17">
        <v>28780.38</v>
      </c>
      <c r="G988" s="18"/>
      <c r="H988" s="19">
        <f t="shared" si="15"/>
        <v>-1499775.2899999998</v>
      </c>
      <c r="I988" s="4" t="s">
        <v>14</v>
      </c>
    </row>
    <row r="989" spans="1:10" ht="17.25" thickBot="1" x14ac:dyDescent="0.4">
      <c r="A989" s="25">
        <v>45688</v>
      </c>
      <c r="B989" s="26"/>
      <c r="C989" s="27" t="s">
        <v>21</v>
      </c>
      <c r="D989" s="27" t="s">
        <v>22</v>
      </c>
      <c r="E989" s="28"/>
      <c r="F989" s="17">
        <v>402741</v>
      </c>
      <c r="G989" s="29"/>
      <c r="H989" s="19">
        <f t="shared" si="15"/>
        <v>-1902516.2899999998</v>
      </c>
      <c r="I989" s="33">
        <v>-1902516.2899999998</v>
      </c>
    </row>
  </sheetData>
  <mergeCells count="7">
    <mergeCell ref="C6:G6"/>
    <mergeCell ref="A2:H2"/>
    <mergeCell ref="A3:E3"/>
    <mergeCell ref="F3:H3"/>
    <mergeCell ref="A4:D4"/>
    <mergeCell ref="E4:F4"/>
    <mergeCell ref="G4:H4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Feuil3</vt:lpstr>
      <vt:lpstr>IMPORTAWB</vt:lpstr>
      <vt:lpstr>Feuil2</vt:lpstr>
      <vt:lpstr>BDD</vt:lpstr>
      <vt:lpstr>AWB DH</vt:lpstr>
      <vt:lpstr>'AWB DH'!Impression_des_titres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osama</cp:lastModifiedBy>
  <cp:lastPrinted>2025-02-21T12:54:59Z</cp:lastPrinted>
  <dcterms:created xsi:type="dcterms:W3CDTF">2025-02-17T08:18:19Z</dcterms:created>
  <dcterms:modified xsi:type="dcterms:W3CDTF">2025-03-18T19:30:24Z</dcterms:modified>
</cp:coreProperties>
</file>